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2F1D96E7-878B-422A-AA10-54309131E46E}" xr6:coauthVersionLast="47" xr6:coauthVersionMax="47" xr10:uidLastSave="{00000000-0000-0000-0000-000000000000}"/>
  <bookViews>
    <workbookView xWindow="-110" yWindow="-110" windowWidth="19420" windowHeight="10300" tabRatio="913" firstSheet="5" activeTab="10" xr2:uid="{4803C0A3-4DC3-4903-B39A-753480434B0E}"/>
  </bookViews>
  <sheets>
    <sheet name="&gt;&gt;Matrix-Nhập" sheetId="15" r:id="rId1"/>
    <sheet name="Nhập-2026" sheetId="11" r:id="rId2"/>
    <sheet name="Nhập-2025" sheetId="10" r:id="rId3"/>
    <sheet name="Nhập-2024" sheetId="2" r:id="rId4"/>
    <sheet name="&gt;&gt;Matrix-Xuất" sheetId="16" r:id="rId5"/>
    <sheet name="Xuất-2026" sheetId="24" r:id="rId6"/>
    <sheet name="Xuất-2025" sheetId="23" r:id="rId7"/>
    <sheet name="Xuất-2024" sheetId="14" r:id="rId8"/>
    <sheet name="&gt;&gt;Matrix-Xuất_Tách-Vaytron" sheetId="25" r:id="rId9"/>
    <sheet name="Xuất-2026-VayTron" sheetId="28" r:id="rId10"/>
    <sheet name="Xuất-2025-VayTron" sheetId="27" r:id="rId11"/>
    <sheet name="Xuất-2024-VayTron" sheetId="26" r:id="rId12"/>
    <sheet name="|" sheetId="17" r:id="rId13"/>
    <sheet name="Data-Nhập" sheetId="1" r:id="rId14"/>
    <sheet name="Data-Xuất" sheetId="9" r:id="rId15"/>
    <sheet name="PV_Xuất" sheetId="12" r:id="rId16"/>
    <sheet name="Data-CoCau-VayTron" sheetId="20" r:id="rId17"/>
    <sheet name="PV_VayTron" sheetId="21" r:id="rId18"/>
    <sheet name="CoCau_VayTron" sheetId="22" r:id="rId19"/>
    <sheet name="MD-SKU" sheetId="3" r:id="rId20"/>
  </sheets>
  <definedNames>
    <definedName name="_xlnm._FilterDatabase" localSheetId="18" hidden="1">CoCau_VayTron!$B$2:$J$242</definedName>
    <definedName name="_xlnm._FilterDatabase" localSheetId="14" hidden="1">'Data-Xuất'!$A$2:$G$936</definedName>
    <definedName name="_xlnm._FilterDatabase" localSheetId="19" hidden="1">'MD-SKU'!$E$2:$G$2</definedName>
    <definedName name="_xlnm._FilterDatabase" localSheetId="3" hidden="1">'Nhập-2024'!$W$12:$W$23</definedName>
    <definedName name="_xlnm._FilterDatabase" localSheetId="2" hidden="1">'Nhập-2025'!$W$12:$W$23</definedName>
    <definedName name="_xlnm._FilterDatabase" localSheetId="1" hidden="1">'Nhập-2026'!$W$12:$W$23</definedName>
  </definedNames>
  <calcPr calcId="191029" calcMode="manual"/>
  <pivotCaches>
    <pivotCache cacheId="0" r:id="rId21"/>
    <pivotCache cacheId="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2" i="28" l="1" a="1"/>
  <c r="P12" i="28" a="1"/>
  <c r="O12" i="28" a="1"/>
  <c r="N12" i="28" a="1"/>
  <c r="M12" i="28" a="1"/>
  <c r="L12" i="28" a="1"/>
  <c r="K12" i="28" a="1"/>
  <c r="J12" i="28" a="1"/>
  <c r="I12" i="28" a="1"/>
  <c r="H12" i="28" a="1"/>
  <c r="G12" i="28" a="1"/>
  <c r="F12" i="28" a="1"/>
  <c r="E12" i="28" a="1"/>
  <c r="D12" i="28" a="1"/>
  <c r="S11" i="28" a="1"/>
  <c r="P11" i="28" a="1"/>
  <c r="O11" i="28" a="1"/>
  <c r="N11" i="28" a="1"/>
  <c r="M11" i="28" a="1"/>
  <c r="L11" i="28" a="1"/>
  <c r="K11" i="28" a="1"/>
  <c r="J11" i="28" a="1"/>
  <c r="I11" i="28" a="1"/>
  <c r="H11" i="28" a="1"/>
  <c r="G11" i="28" a="1"/>
  <c r="F11" i="28" a="1"/>
  <c r="E11" i="28" a="1"/>
  <c r="D11" i="28" a="1"/>
  <c r="S10" i="28" a="1"/>
  <c r="P10" i="28" a="1"/>
  <c r="O10" i="28" a="1"/>
  <c r="N10" i="28" a="1"/>
  <c r="M10" i="28" a="1"/>
  <c r="L10" i="28" a="1"/>
  <c r="K10" i="28" a="1"/>
  <c r="J10" i="28" a="1"/>
  <c r="I10" i="28" a="1"/>
  <c r="H10" i="28" a="1"/>
  <c r="G10" i="28" a="1"/>
  <c r="F10" i="28" a="1"/>
  <c r="E10" i="28" a="1"/>
  <c r="D10" i="28" a="1"/>
  <c r="S9" i="28" a="1"/>
  <c r="P9" i="28" a="1"/>
  <c r="O9" i="28" a="1"/>
  <c r="N9" i="28" a="1"/>
  <c r="M9" i="28" a="1"/>
  <c r="L9" i="28" a="1"/>
  <c r="K9" i="28" a="1"/>
  <c r="J9" i="28" a="1"/>
  <c r="I9" i="28" a="1"/>
  <c r="H9" i="28" a="1"/>
  <c r="G9" i="28" a="1"/>
  <c r="F9" i="28" a="1"/>
  <c r="E9" i="28" a="1"/>
  <c r="D9" i="28" a="1"/>
  <c r="AW8" i="28" a="1"/>
  <c r="AH8" i="28" a="1"/>
  <c r="S8" i="28" a="1"/>
  <c r="P8" i="28" a="1"/>
  <c r="O8" i="28" a="1"/>
  <c r="N8" i="28" a="1"/>
  <c r="M8" i="28" a="1"/>
  <c r="L8" i="28" a="1"/>
  <c r="K8" i="28" a="1"/>
  <c r="J8" i="28" a="1"/>
  <c r="I8" i="28" a="1"/>
  <c r="H8" i="28" a="1"/>
  <c r="G8" i="28" a="1"/>
  <c r="F8" i="28" a="1"/>
  <c r="E8" i="28" a="1"/>
  <c r="D8" i="28" a="1"/>
  <c r="AW7" i="28" a="1"/>
  <c r="AH7" i="28" a="1"/>
  <c r="T7" i="28" a="1"/>
  <c r="S7" i="28" a="1"/>
  <c r="P7" i="28" a="1"/>
  <c r="O7" i="28" a="1"/>
  <c r="N7" i="28" a="1"/>
  <c r="M7" i="28" a="1"/>
  <c r="L7" i="28" a="1"/>
  <c r="K7" i="28" a="1"/>
  <c r="J7" i="28" a="1"/>
  <c r="I7" i="28" a="1"/>
  <c r="H7" i="28" a="1"/>
  <c r="G7" i="28" a="1"/>
  <c r="F7" i="28" a="1"/>
  <c r="E7" i="28" a="1"/>
  <c r="D7" i="28" a="1"/>
  <c r="AW6" i="28" a="1"/>
  <c r="AH6" i="28" a="1"/>
  <c r="T6" i="28" a="1"/>
  <c r="S6" i="28" a="1"/>
  <c r="P6" i="28" a="1"/>
  <c r="O6" i="28" a="1"/>
  <c r="N6" i="28" a="1"/>
  <c r="M6" i="28" a="1"/>
  <c r="L6" i="28" a="1"/>
  <c r="K6" i="28" a="1"/>
  <c r="J6" i="28" a="1"/>
  <c r="I6" i="28" a="1"/>
  <c r="H6" i="28" a="1"/>
  <c r="G6" i="28" a="1"/>
  <c r="F6" i="28" a="1"/>
  <c r="E6" i="28" a="1"/>
  <c r="D6" i="28" a="1"/>
  <c r="AW4" i="28"/>
  <c r="AH4" i="28"/>
  <c r="S4" i="28"/>
  <c r="BL2" i="28"/>
  <c r="AW2" i="28"/>
  <c r="AX2" i="28" s="1"/>
  <c r="AH2" i="28"/>
  <c r="AH9" i="28" s="1" a="1"/>
  <c r="U2" i="28"/>
  <c r="U6" i="28" s="1" a="1"/>
  <c r="T2" i="28"/>
  <c r="T10" i="28" s="1" a="1"/>
  <c r="S12" i="27" a="1"/>
  <c r="P12" i="27" a="1"/>
  <c r="O12" i="27" a="1"/>
  <c r="N12" i="27" a="1"/>
  <c r="M12" i="27" a="1"/>
  <c r="L12" i="27" a="1"/>
  <c r="K12" i="27" a="1"/>
  <c r="J12" i="27" a="1"/>
  <c r="I12" i="27" a="1"/>
  <c r="H12" i="27" a="1"/>
  <c r="G12" i="27" a="1"/>
  <c r="F12" i="27" a="1"/>
  <c r="E12" i="27" a="1"/>
  <c r="D12" i="27" a="1"/>
  <c r="S11" i="27" a="1"/>
  <c r="P11" i="27" a="1"/>
  <c r="O11" i="27" a="1"/>
  <c r="N11" i="27" a="1"/>
  <c r="M11" i="27" a="1"/>
  <c r="L11" i="27" a="1"/>
  <c r="K11" i="27" a="1"/>
  <c r="J11" i="27" a="1"/>
  <c r="I11" i="27" a="1"/>
  <c r="H11" i="27" a="1"/>
  <c r="G11" i="27" a="1"/>
  <c r="F11" i="27" a="1"/>
  <c r="E11" i="27" a="1"/>
  <c r="D11" i="27" a="1"/>
  <c r="U10" i="27" a="1"/>
  <c r="S10" i="27" a="1"/>
  <c r="P10" i="27" a="1"/>
  <c r="O10" i="27" a="1"/>
  <c r="N10" i="27" a="1"/>
  <c r="M10" i="27" a="1"/>
  <c r="L10" i="27" a="1"/>
  <c r="K10" i="27" a="1"/>
  <c r="J10" i="27" a="1"/>
  <c r="I10" i="27" a="1"/>
  <c r="H10" i="27" a="1"/>
  <c r="G10" i="27" a="1"/>
  <c r="F10" i="27" a="1"/>
  <c r="E10" i="27" a="1"/>
  <c r="D10" i="27" a="1"/>
  <c r="S9" i="27" a="1"/>
  <c r="P9" i="27" a="1"/>
  <c r="O9" i="27" a="1"/>
  <c r="N9" i="27" a="1"/>
  <c r="M9" i="27" a="1"/>
  <c r="L9" i="27" a="1"/>
  <c r="K9" i="27" a="1"/>
  <c r="J9" i="27" a="1"/>
  <c r="I9" i="27" a="1"/>
  <c r="H9" i="27" a="1"/>
  <c r="G9" i="27" a="1"/>
  <c r="F9" i="27" a="1"/>
  <c r="E9" i="27" a="1"/>
  <c r="D9" i="27" a="1"/>
  <c r="S8" i="27" a="1"/>
  <c r="P8" i="27" a="1"/>
  <c r="O8" i="27" a="1"/>
  <c r="N8" i="27" a="1"/>
  <c r="M8" i="27" a="1"/>
  <c r="L8" i="27" a="1"/>
  <c r="K8" i="27" a="1"/>
  <c r="J8" i="27" a="1"/>
  <c r="I8" i="27" a="1"/>
  <c r="H8" i="27" a="1"/>
  <c r="G8" i="27" a="1"/>
  <c r="F8" i="27" a="1"/>
  <c r="E8" i="27" a="1"/>
  <c r="D8" i="27" a="1"/>
  <c r="S7" i="27" a="1"/>
  <c r="P7" i="27" a="1"/>
  <c r="O7" i="27" a="1"/>
  <c r="N7" i="27" a="1"/>
  <c r="M7" i="27" a="1"/>
  <c r="L7" i="27" a="1"/>
  <c r="K7" i="27" a="1"/>
  <c r="J7" i="27" a="1"/>
  <c r="I7" i="27" a="1"/>
  <c r="H7" i="27" a="1"/>
  <c r="G7" i="27" a="1"/>
  <c r="F7" i="27" a="1"/>
  <c r="E7" i="27" a="1"/>
  <c r="D7" i="27" a="1"/>
  <c r="S6" i="27" a="1"/>
  <c r="P6" i="27" a="1"/>
  <c r="O6" i="27" a="1"/>
  <c r="N6" i="27" a="1"/>
  <c r="M6" i="27" a="1"/>
  <c r="L6" i="27" a="1"/>
  <c r="K6" i="27" a="1"/>
  <c r="J6" i="27" a="1"/>
  <c r="I6" i="27" a="1"/>
  <c r="H6" i="27" a="1"/>
  <c r="G6" i="27" a="1"/>
  <c r="F6" i="27" a="1"/>
  <c r="E6" i="27" a="1"/>
  <c r="D6" i="27" a="1"/>
  <c r="S4" i="27"/>
  <c r="AH2" i="27"/>
  <c r="U2" i="27"/>
  <c r="T2" i="27"/>
  <c r="CP8" i="26" a="1"/>
  <c r="CP7" i="26" a="1"/>
  <c r="CP4" i="26"/>
  <c r="CP2" i="26"/>
  <c r="CA12" i="26" a="1"/>
  <c r="CA11" i="26" a="1"/>
  <c r="CA9" i="26" a="1"/>
  <c r="CA7" i="26" a="1"/>
  <c r="CA6" i="26" a="1"/>
  <c r="CA4" i="26"/>
  <c r="CA2" i="26"/>
  <c r="CA8" i="26" s="1" a="1"/>
  <c r="AW10" i="26" a="1"/>
  <c r="AW7" i="26" a="1"/>
  <c r="AW4" i="26"/>
  <c r="AW2" i="26"/>
  <c r="BL2" i="26" s="1"/>
  <c r="AH2" i="26"/>
  <c r="AH12" i="26" a="1"/>
  <c r="AH11" i="26" a="1"/>
  <c r="AH10" i="26" a="1"/>
  <c r="AH9" i="26" a="1"/>
  <c r="AH8" i="26" a="1"/>
  <c r="AH7" i="26" a="1"/>
  <c r="AH6" i="26" a="1"/>
  <c r="AH4" i="26"/>
  <c r="AI2" i="26"/>
  <c r="AI7" i="26" s="1" a="1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T2" i="26"/>
  <c r="T7" i="26" s="1" a="1"/>
  <c r="T12" i="26" a="1"/>
  <c r="S12" i="26" a="1"/>
  <c r="T11" i="26" a="1"/>
  <c r="S11" i="26" a="1"/>
  <c r="T10" i="26" a="1"/>
  <c r="S10" i="26" a="1"/>
  <c r="S9" i="26" a="1"/>
  <c r="S8" i="26" a="1"/>
  <c r="S7" i="26" a="1"/>
  <c r="T6" i="26" a="1"/>
  <c r="S6" i="26" a="1"/>
  <c r="P12" i="26" a="1"/>
  <c r="O12" i="26" a="1"/>
  <c r="N12" i="26" a="1"/>
  <c r="M12" i="26" a="1"/>
  <c r="L12" i="26" a="1"/>
  <c r="K12" i="26" a="1"/>
  <c r="J12" i="26" a="1"/>
  <c r="I12" i="26" a="1"/>
  <c r="H12" i="26" a="1"/>
  <c r="G12" i="26" a="1"/>
  <c r="F12" i="26" a="1"/>
  <c r="E12" i="26" a="1"/>
  <c r="D12" i="26" a="1"/>
  <c r="P11" i="26" a="1"/>
  <c r="O11" i="26" a="1"/>
  <c r="N11" i="26" a="1"/>
  <c r="M11" i="26" a="1"/>
  <c r="L11" i="26" a="1"/>
  <c r="K11" i="26" a="1"/>
  <c r="J11" i="26" a="1"/>
  <c r="I11" i="26" a="1"/>
  <c r="H11" i="26" a="1"/>
  <c r="G11" i="26" a="1"/>
  <c r="F11" i="26" a="1"/>
  <c r="E11" i="26" a="1"/>
  <c r="D11" i="26" a="1"/>
  <c r="P10" i="26" a="1"/>
  <c r="O10" i="26" a="1"/>
  <c r="N10" i="26" a="1"/>
  <c r="M10" i="26" a="1"/>
  <c r="L10" i="26" a="1"/>
  <c r="K10" i="26" a="1"/>
  <c r="J10" i="26" a="1"/>
  <c r="I10" i="26" a="1"/>
  <c r="H10" i="26" a="1"/>
  <c r="G10" i="26" a="1"/>
  <c r="F10" i="26" a="1"/>
  <c r="E10" i="26" a="1"/>
  <c r="D10" i="26" a="1"/>
  <c r="P9" i="26" a="1"/>
  <c r="O9" i="26" a="1"/>
  <c r="N9" i="26" a="1"/>
  <c r="M9" i="26" a="1"/>
  <c r="L9" i="26" a="1"/>
  <c r="K9" i="26" a="1"/>
  <c r="J9" i="26" a="1"/>
  <c r="I9" i="26" a="1"/>
  <c r="H9" i="26" a="1"/>
  <c r="G9" i="26" a="1"/>
  <c r="F9" i="26" a="1"/>
  <c r="E9" i="26" a="1"/>
  <c r="D9" i="26" a="1"/>
  <c r="P8" i="26" a="1"/>
  <c r="O8" i="26" a="1"/>
  <c r="N8" i="26" a="1"/>
  <c r="M8" i="26" a="1"/>
  <c r="L8" i="26" a="1"/>
  <c r="K8" i="26" a="1"/>
  <c r="J8" i="26" a="1"/>
  <c r="I8" i="26" a="1"/>
  <c r="H8" i="26" a="1"/>
  <c r="G8" i="26" a="1"/>
  <c r="F8" i="26" a="1"/>
  <c r="E8" i="26" a="1"/>
  <c r="D8" i="26" a="1"/>
  <c r="P7" i="26" a="1"/>
  <c r="O7" i="26" a="1"/>
  <c r="N7" i="26" a="1"/>
  <c r="M7" i="26" a="1"/>
  <c r="L7" i="26" a="1"/>
  <c r="K7" i="26" a="1"/>
  <c r="J7" i="26" a="1"/>
  <c r="I7" i="26" a="1"/>
  <c r="H7" i="26" a="1"/>
  <c r="G7" i="26" a="1"/>
  <c r="F7" i="26" a="1"/>
  <c r="E7" i="26" a="1"/>
  <c r="D7" i="26" a="1"/>
  <c r="P6" i="26" a="1"/>
  <c r="O6" i="26" a="1"/>
  <c r="N6" i="26" a="1"/>
  <c r="M6" i="26" a="1"/>
  <c r="L6" i="26" a="1"/>
  <c r="K6" i="26" a="1"/>
  <c r="J6" i="26" a="1"/>
  <c r="I6" i="26" a="1"/>
  <c r="H6" i="26" a="1"/>
  <c r="G6" i="26" a="1"/>
  <c r="F6" i="26" a="1"/>
  <c r="E6" i="26" a="1"/>
  <c r="D6" i="26" a="1"/>
  <c r="EB2" i="14"/>
  <c r="EC2" i="14" s="1"/>
  <c r="ED2" i="14" s="1"/>
  <c r="EE2" i="14" s="1"/>
  <c r="EF2" i="14" s="1"/>
  <c r="EG2" i="14" s="1"/>
  <c r="EH2" i="14" s="1"/>
  <c r="EI2" i="14" s="1"/>
  <c r="EJ2" i="14" s="1"/>
  <c r="EK2" i="14" s="1"/>
  <c r="EL2" i="14" s="1"/>
  <c r="EM2" i="14" s="1"/>
  <c r="DL2" i="14"/>
  <c r="DM2" i="14" s="1"/>
  <c r="DN2" i="14" s="1"/>
  <c r="DO2" i="14" s="1"/>
  <c r="DP2" i="14" s="1"/>
  <c r="DQ2" i="14" s="1"/>
  <c r="DR2" i="14" s="1"/>
  <c r="DS2" i="14" s="1"/>
  <c r="DT2" i="14" s="1"/>
  <c r="DU2" i="14" s="1"/>
  <c r="DV2" i="14" s="1"/>
  <c r="DW2" i="14" s="1"/>
  <c r="CV2" i="14"/>
  <c r="CW2" i="14" s="1"/>
  <c r="CX2" i="14" s="1"/>
  <c r="CY2" i="14" s="1"/>
  <c r="CZ2" i="14" s="1"/>
  <c r="DA2" i="14" s="1"/>
  <c r="DB2" i="14" s="1"/>
  <c r="DC2" i="14" s="1"/>
  <c r="DD2" i="14" s="1"/>
  <c r="DE2" i="14" s="1"/>
  <c r="DF2" i="14" s="1"/>
  <c r="DG2" i="14" s="1"/>
  <c r="CF2" i="14"/>
  <c r="CG2" i="14" s="1"/>
  <c r="CH2" i="14" s="1"/>
  <c r="CI2" i="14" s="1"/>
  <c r="CJ2" i="14" s="1"/>
  <c r="CK2" i="14" s="1"/>
  <c r="CL2" i="14" s="1"/>
  <c r="CM2" i="14" s="1"/>
  <c r="CN2" i="14" s="1"/>
  <c r="CO2" i="14" s="1"/>
  <c r="CP2" i="14" s="1"/>
  <c r="CQ2" i="14" s="1"/>
  <c r="BP2" i="14"/>
  <c r="BQ2" i="14" s="1"/>
  <c r="BR2" i="14" s="1"/>
  <c r="BS2" i="14" s="1"/>
  <c r="BT2" i="14" s="1"/>
  <c r="BU2" i="14" s="1"/>
  <c r="BV2" i="14" s="1"/>
  <c r="BW2" i="14" s="1"/>
  <c r="BX2" i="14" s="1"/>
  <c r="BY2" i="14" s="1"/>
  <c r="BZ2" i="14" s="1"/>
  <c r="CA2" i="14" s="1"/>
  <c r="AZ2" i="14"/>
  <c r="BA2" i="14" s="1"/>
  <c r="BB2" i="14" s="1"/>
  <c r="BC2" i="14" s="1"/>
  <c r="BD2" i="14" s="1"/>
  <c r="BE2" i="14" s="1"/>
  <c r="BF2" i="14" s="1"/>
  <c r="BG2" i="14" s="1"/>
  <c r="BH2" i="14" s="1"/>
  <c r="BI2" i="14" s="1"/>
  <c r="BJ2" i="14" s="1"/>
  <c r="BK2" i="14" s="1"/>
  <c r="AV2" i="14"/>
  <c r="AF2" i="14"/>
  <c r="R236" i="22"/>
  <c r="R232" i="22"/>
  <c r="P158" i="22"/>
  <c r="P156" i="22"/>
  <c r="P155" i="22"/>
  <c r="P154" i="22"/>
  <c r="P153" i="22"/>
  <c r="P152" i="22"/>
  <c r="P151" i="22"/>
  <c r="P150" i="22"/>
  <c r="P149" i="22"/>
  <c r="P148" i="22"/>
  <c r="R86" i="22"/>
  <c r="R84" i="22"/>
  <c r="R83" i="22"/>
  <c r="R82" i="22"/>
  <c r="R81" i="22"/>
  <c r="R80" i="22"/>
  <c r="R79" i="22"/>
  <c r="R78" i="22"/>
  <c r="R77" i="22"/>
  <c r="R76" i="22"/>
  <c r="Q86" i="22"/>
  <c r="Q84" i="22"/>
  <c r="Q83" i="22"/>
  <c r="Q82" i="22"/>
  <c r="Q81" i="22"/>
  <c r="Q80" i="22"/>
  <c r="Q79" i="22"/>
  <c r="Q78" i="22"/>
  <c r="Q77" i="22"/>
  <c r="Q76" i="22"/>
  <c r="Q74" i="22"/>
  <c r="Q72" i="22"/>
  <c r="Q71" i="22"/>
  <c r="Q70" i="22"/>
  <c r="Q69" i="22"/>
  <c r="Q68" i="22"/>
  <c r="Q67" i="22"/>
  <c r="Q66" i="22"/>
  <c r="Q65" i="22"/>
  <c r="Q64" i="22"/>
  <c r="S4" i="26"/>
  <c r="AZ4" i="24"/>
  <c r="AJ4" i="24"/>
  <c r="T4" i="24"/>
  <c r="CV2" i="24"/>
  <c r="CF2" i="24"/>
  <c r="CG2" i="24" s="1"/>
  <c r="BP2" i="24"/>
  <c r="BP4" i="24" s="1"/>
  <c r="AZ2" i="24"/>
  <c r="AJ2" i="24"/>
  <c r="W2" i="24"/>
  <c r="V2" i="24"/>
  <c r="U2" i="24"/>
  <c r="T4" i="23"/>
  <c r="AK2" i="23"/>
  <c r="AJ2" i="23"/>
  <c r="AZ2" i="23" s="1"/>
  <c r="U2" i="23"/>
  <c r="AJ2" i="14"/>
  <c r="AJ4" i="14"/>
  <c r="AK2" i="14"/>
  <c r="R218" i="22"/>
  <c r="R217" i="22"/>
  <c r="R216" i="22"/>
  <c r="R215" i="22"/>
  <c r="R214" i="22"/>
  <c r="R213" i="22"/>
  <c r="R212" i="22"/>
  <c r="R211" i="22"/>
  <c r="R210" i="22"/>
  <c r="R209" i="22"/>
  <c r="R208" i="22"/>
  <c r="R206" i="22"/>
  <c r="R205" i="22"/>
  <c r="R204" i="22"/>
  <c r="R203" i="22"/>
  <c r="R202" i="22"/>
  <c r="R201" i="22"/>
  <c r="R200" i="22"/>
  <c r="R199" i="22"/>
  <c r="R198" i="22"/>
  <c r="R197" i="22"/>
  <c r="R196" i="22"/>
  <c r="R194" i="22"/>
  <c r="R193" i="22"/>
  <c r="R192" i="22"/>
  <c r="R191" i="22"/>
  <c r="R190" i="22"/>
  <c r="R189" i="22"/>
  <c r="R188" i="22"/>
  <c r="R187" i="22"/>
  <c r="R186" i="22"/>
  <c r="R185" i="22"/>
  <c r="R184" i="22"/>
  <c r="R146" i="22"/>
  <c r="R145" i="22"/>
  <c r="R144" i="22"/>
  <c r="R143" i="22"/>
  <c r="R142" i="22"/>
  <c r="R141" i="22"/>
  <c r="R140" i="22"/>
  <c r="R139" i="22"/>
  <c r="R138" i="22"/>
  <c r="R137" i="22"/>
  <c r="R136" i="22"/>
  <c r="R110" i="22"/>
  <c r="R109" i="22"/>
  <c r="R108" i="22"/>
  <c r="R107" i="22"/>
  <c r="R106" i="22"/>
  <c r="R105" i="22"/>
  <c r="R104" i="22"/>
  <c r="R103" i="22"/>
  <c r="R102" i="22"/>
  <c r="R101" i="22"/>
  <c r="R100" i="22"/>
  <c r="Q62" i="22"/>
  <c r="Q61" i="22"/>
  <c r="Q60" i="22"/>
  <c r="Q59" i="22"/>
  <c r="Q58" i="22"/>
  <c r="Q57" i="22"/>
  <c r="Q56" i="22"/>
  <c r="Q55" i="22"/>
  <c r="Q54" i="22"/>
  <c r="Q53" i="22"/>
  <c r="Q52" i="22"/>
  <c r="R38" i="22"/>
  <c r="R37" i="22"/>
  <c r="R36" i="22"/>
  <c r="R35" i="22"/>
  <c r="R34" i="22"/>
  <c r="R33" i="22"/>
  <c r="R32" i="22"/>
  <c r="R31" i="22"/>
  <c r="R30" i="22"/>
  <c r="R29" i="22"/>
  <c r="Q242" i="22"/>
  <c r="P242" i="22"/>
  <c r="Q241" i="22"/>
  <c r="P241" i="22"/>
  <c r="Q240" i="22"/>
  <c r="P240" i="22"/>
  <c r="Q239" i="22"/>
  <c r="P239" i="22"/>
  <c r="Q238" i="22"/>
  <c r="P238" i="22"/>
  <c r="Q237" i="22"/>
  <c r="P237" i="22"/>
  <c r="Q236" i="22"/>
  <c r="P236" i="22"/>
  <c r="Q235" i="22"/>
  <c r="P235" i="22"/>
  <c r="Q234" i="22"/>
  <c r="P234" i="22"/>
  <c r="Q233" i="22"/>
  <c r="P233" i="22"/>
  <c r="Q232" i="22"/>
  <c r="P232" i="22"/>
  <c r="R230" i="22"/>
  <c r="Q230" i="22"/>
  <c r="P230" i="22"/>
  <c r="R229" i="22"/>
  <c r="Q229" i="22"/>
  <c r="P229" i="22"/>
  <c r="R228" i="22"/>
  <c r="Q228" i="22"/>
  <c r="P228" i="22"/>
  <c r="R227" i="22"/>
  <c r="Q227" i="22"/>
  <c r="P227" i="22"/>
  <c r="R226" i="22"/>
  <c r="Q226" i="22"/>
  <c r="P226" i="22"/>
  <c r="R225" i="22"/>
  <c r="Q225" i="22"/>
  <c r="P225" i="22"/>
  <c r="R224" i="22"/>
  <c r="Q224" i="22"/>
  <c r="P224" i="22"/>
  <c r="R223" i="22"/>
  <c r="Q223" i="22"/>
  <c r="P223" i="22"/>
  <c r="R222" i="22"/>
  <c r="Q222" i="22"/>
  <c r="P222" i="22"/>
  <c r="R221" i="22"/>
  <c r="Q221" i="22"/>
  <c r="P221" i="22"/>
  <c r="R220" i="22"/>
  <c r="Q220" i="22"/>
  <c r="P220" i="22"/>
  <c r="Q218" i="22"/>
  <c r="P218" i="22"/>
  <c r="Q217" i="22"/>
  <c r="P217" i="22"/>
  <c r="Q216" i="22"/>
  <c r="P216" i="22"/>
  <c r="Q215" i="22"/>
  <c r="P215" i="22"/>
  <c r="Q214" i="22"/>
  <c r="P214" i="22"/>
  <c r="Q213" i="22"/>
  <c r="P213" i="22"/>
  <c r="Q212" i="22"/>
  <c r="P212" i="22"/>
  <c r="Q211" i="22"/>
  <c r="P211" i="22"/>
  <c r="Q210" i="22"/>
  <c r="P210" i="22"/>
  <c r="Q209" i="22"/>
  <c r="P209" i="22"/>
  <c r="Q208" i="22"/>
  <c r="P208" i="22"/>
  <c r="Q206" i="22"/>
  <c r="P206" i="22"/>
  <c r="Q205" i="22"/>
  <c r="P205" i="22"/>
  <c r="Q204" i="22"/>
  <c r="P204" i="22"/>
  <c r="Q203" i="22"/>
  <c r="P203" i="22"/>
  <c r="Q202" i="22"/>
  <c r="P202" i="22"/>
  <c r="Q201" i="22"/>
  <c r="P201" i="22"/>
  <c r="Q200" i="22"/>
  <c r="P200" i="22"/>
  <c r="Q199" i="22"/>
  <c r="P199" i="22"/>
  <c r="Q198" i="22"/>
  <c r="P198" i="22"/>
  <c r="Q197" i="22"/>
  <c r="P197" i="22"/>
  <c r="Q196" i="22"/>
  <c r="P196" i="22"/>
  <c r="Q194" i="22"/>
  <c r="P194" i="22"/>
  <c r="Q193" i="22"/>
  <c r="P193" i="22"/>
  <c r="Q192" i="22"/>
  <c r="P192" i="22"/>
  <c r="Q191" i="22"/>
  <c r="P191" i="22"/>
  <c r="Q190" i="22"/>
  <c r="P190" i="22"/>
  <c r="Q189" i="22"/>
  <c r="P189" i="22"/>
  <c r="Q188" i="22"/>
  <c r="P188" i="22"/>
  <c r="Q187" i="22"/>
  <c r="P187" i="22"/>
  <c r="Q186" i="22"/>
  <c r="P186" i="22"/>
  <c r="Q185" i="22"/>
  <c r="P185" i="22"/>
  <c r="Q184" i="22"/>
  <c r="P184" i="22"/>
  <c r="R182" i="22"/>
  <c r="Q182" i="22"/>
  <c r="P182" i="22"/>
  <c r="R181" i="22"/>
  <c r="Q181" i="22"/>
  <c r="P181" i="22"/>
  <c r="R180" i="22"/>
  <c r="Q180" i="22"/>
  <c r="P180" i="22"/>
  <c r="R179" i="22"/>
  <c r="Q179" i="22"/>
  <c r="P179" i="22"/>
  <c r="R178" i="22"/>
  <c r="Q178" i="22"/>
  <c r="P178" i="22"/>
  <c r="R177" i="22"/>
  <c r="Q177" i="22"/>
  <c r="P177" i="22"/>
  <c r="R176" i="22"/>
  <c r="Q176" i="22"/>
  <c r="P176" i="22"/>
  <c r="R175" i="22"/>
  <c r="Q175" i="22"/>
  <c r="P175" i="22"/>
  <c r="R174" i="22"/>
  <c r="Q174" i="22"/>
  <c r="P174" i="22"/>
  <c r="R173" i="22"/>
  <c r="Q173" i="22"/>
  <c r="P173" i="22"/>
  <c r="R172" i="22"/>
  <c r="Q172" i="22"/>
  <c r="P172" i="22"/>
  <c r="R170" i="22"/>
  <c r="Q170" i="22"/>
  <c r="P170" i="22"/>
  <c r="R169" i="22"/>
  <c r="Q169" i="22"/>
  <c r="P169" i="22"/>
  <c r="R168" i="22"/>
  <c r="Q168" i="22"/>
  <c r="P168" i="22"/>
  <c r="R167" i="22"/>
  <c r="Q167" i="22"/>
  <c r="P167" i="22"/>
  <c r="R166" i="22"/>
  <c r="Q166" i="22"/>
  <c r="P166" i="22"/>
  <c r="R165" i="22"/>
  <c r="Q165" i="22"/>
  <c r="P165" i="22"/>
  <c r="R164" i="22"/>
  <c r="Q164" i="22"/>
  <c r="P164" i="22"/>
  <c r="R163" i="22"/>
  <c r="Q163" i="22"/>
  <c r="P163" i="22"/>
  <c r="R162" i="22"/>
  <c r="Q162" i="22"/>
  <c r="P162" i="22"/>
  <c r="R161" i="22"/>
  <c r="Q161" i="22"/>
  <c r="P161" i="22"/>
  <c r="R160" i="22"/>
  <c r="Q160" i="22"/>
  <c r="P160" i="22"/>
  <c r="R158" i="22"/>
  <c r="Q158" i="22"/>
  <c r="R157" i="22"/>
  <c r="Q157" i="22"/>
  <c r="R156" i="22"/>
  <c r="Q156" i="22"/>
  <c r="R155" i="22"/>
  <c r="Q155" i="22"/>
  <c r="R154" i="22"/>
  <c r="Q154" i="22"/>
  <c r="R153" i="22"/>
  <c r="Q153" i="22"/>
  <c r="R152" i="22"/>
  <c r="Q152" i="22"/>
  <c r="R151" i="22"/>
  <c r="Q151" i="22"/>
  <c r="R150" i="22"/>
  <c r="Q150" i="22"/>
  <c r="R149" i="22"/>
  <c r="Q149" i="22"/>
  <c r="R148" i="22"/>
  <c r="Q148" i="22"/>
  <c r="Q146" i="22"/>
  <c r="P146" i="22"/>
  <c r="Q145" i="22"/>
  <c r="P145" i="22"/>
  <c r="Q144" i="22"/>
  <c r="P144" i="22"/>
  <c r="Q143" i="22"/>
  <c r="P143" i="22"/>
  <c r="Q142" i="22"/>
  <c r="P142" i="22"/>
  <c r="Q141" i="22"/>
  <c r="P141" i="22"/>
  <c r="Q140" i="22"/>
  <c r="P140" i="22"/>
  <c r="Q139" i="22"/>
  <c r="P139" i="22"/>
  <c r="Q138" i="22"/>
  <c r="P138" i="22"/>
  <c r="Q137" i="22"/>
  <c r="P137" i="22"/>
  <c r="Q136" i="22"/>
  <c r="P136" i="22"/>
  <c r="R134" i="22"/>
  <c r="Q134" i="22"/>
  <c r="P134" i="22"/>
  <c r="R133" i="22"/>
  <c r="Q133" i="22"/>
  <c r="P133" i="22"/>
  <c r="R132" i="22"/>
  <c r="Q132" i="22"/>
  <c r="P132" i="22"/>
  <c r="R131" i="22"/>
  <c r="Q131" i="22"/>
  <c r="P131" i="22"/>
  <c r="R130" i="22"/>
  <c r="Q130" i="22"/>
  <c r="P130" i="22"/>
  <c r="R129" i="22"/>
  <c r="Q129" i="22"/>
  <c r="P129" i="22"/>
  <c r="R128" i="22"/>
  <c r="Q128" i="22"/>
  <c r="P128" i="22"/>
  <c r="R127" i="22"/>
  <c r="Q127" i="22"/>
  <c r="P127" i="22"/>
  <c r="R126" i="22"/>
  <c r="Q126" i="22"/>
  <c r="P126" i="22"/>
  <c r="R125" i="22"/>
  <c r="Q125" i="22"/>
  <c r="P125" i="22"/>
  <c r="R124" i="22"/>
  <c r="Q124" i="22"/>
  <c r="P124" i="22"/>
  <c r="R122" i="22"/>
  <c r="Q122" i="22"/>
  <c r="P122" i="22"/>
  <c r="R121" i="22"/>
  <c r="Q121" i="22"/>
  <c r="P121" i="22"/>
  <c r="R120" i="22"/>
  <c r="Q120" i="22"/>
  <c r="P120" i="22"/>
  <c r="R119" i="22"/>
  <c r="Q119" i="22"/>
  <c r="P119" i="22"/>
  <c r="R118" i="22"/>
  <c r="Q118" i="22"/>
  <c r="P118" i="22"/>
  <c r="R117" i="22"/>
  <c r="Q117" i="22"/>
  <c r="P117" i="22"/>
  <c r="R116" i="22"/>
  <c r="Q116" i="22"/>
  <c r="P116" i="22"/>
  <c r="R115" i="22"/>
  <c r="Q115" i="22"/>
  <c r="P115" i="22"/>
  <c r="R114" i="22"/>
  <c r="Q114" i="22"/>
  <c r="P114" i="22"/>
  <c r="R113" i="22"/>
  <c r="Q113" i="22"/>
  <c r="P113" i="22"/>
  <c r="R112" i="22"/>
  <c r="Q112" i="22"/>
  <c r="P112" i="22"/>
  <c r="Q110" i="22"/>
  <c r="P110" i="22"/>
  <c r="Q109" i="22"/>
  <c r="P109" i="22"/>
  <c r="Q108" i="22"/>
  <c r="P108" i="22"/>
  <c r="Q107" i="22"/>
  <c r="P107" i="22"/>
  <c r="Q106" i="22"/>
  <c r="P106" i="22"/>
  <c r="Q105" i="22"/>
  <c r="P105" i="22"/>
  <c r="Q104" i="22"/>
  <c r="P104" i="22"/>
  <c r="Q103" i="22"/>
  <c r="P103" i="22"/>
  <c r="Q102" i="22"/>
  <c r="P102" i="22"/>
  <c r="Q101" i="22"/>
  <c r="P101" i="22"/>
  <c r="Q100" i="22"/>
  <c r="P100" i="22"/>
  <c r="R98" i="22"/>
  <c r="Q98" i="22"/>
  <c r="P98" i="22"/>
  <c r="R97" i="22"/>
  <c r="Q97" i="22"/>
  <c r="P97" i="22"/>
  <c r="R96" i="22"/>
  <c r="Q96" i="22"/>
  <c r="P96" i="22"/>
  <c r="R95" i="22"/>
  <c r="Q95" i="22"/>
  <c r="P95" i="22"/>
  <c r="R94" i="22"/>
  <c r="Q94" i="22"/>
  <c r="P94" i="22"/>
  <c r="R93" i="22"/>
  <c r="Q93" i="22"/>
  <c r="P93" i="22"/>
  <c r="R92" i="22"/>
  <c r="Q92" i="22"/>
  <c r="P92" i="22"/>
  <c r="R91" i="22"/>
  <c r="Q91" i="22"/>
  <c r="P91" i="22"/>
  <c r="R90" i="22"/>
  <c r="Q90" i="22"/>
  <c r="P90" i="22"/>
  <c r="R89" i="22"/>
  <c r="Q89" i="22"/>
  <c r="P89" i="22"/>
  <c r="R88" i="22"/>
  <c r="Q88" i="22"/>
  <c r="P88" i="22"/>
  <c r="P86" i="22"/>
  <c r="P85" i="22"/>
  <c r="P84" i="22"/>
  <c r="P83" i="22"/>
  <c r="P82" i="22"/>
  <c r="P81" i="22"/>
  <c r="P80" i="22"/>
  <c r="P79" i="22"/>
  <c r="P78" i="22"/>
  <c r="P77" i="22"/>
  <c r="P76" i="22"/>
  <c r="R74" i="22"/>
  <c r="P74" i="22"/>
  <c r="R73" i="22"/>
  <c r="P73" i="22"/>
  <c r="R72" i="22"/>
  <c r="P72" i="22"/>
  <c r="R71" i="22"/>
  <c r="P71" i="22"/>
  <c r="R70" i="22"/>
  <c r="P70" i="22"/>
  <c r="R69" i="22"/>
  <c r="P69" i="22"/>
  <c r="R68" i="22"/>
  <c r="P68" i="22"/>
  <c r="R67" i="22"/>
  <c r="P67" i="22"/>
  <c r="R66" i="22"/>
  <c r="P66" i="22"/>
  <c r="R65" i="22"/>
  <c r="P65" i="22"/>
  <c r="R64" i="22"/>
  <c r="P64" i="22"/>
  <c r="R62" i="22"/>
  <c r="P62" i="22"/>
  <c r="R61" i="22"/>
  <c r="P61" i="22"/>
  <c r="R60" i="22"/>
  <c r="P60" i="22"/>
  <c r="R59" i="22"/>
  <c r="P59" i="22"/>
  <c r="R58" i="22"/>
  <c r="P58" i="22"/>
  <c r="R57" i="22"/>
  <c r="P57" i="22"/>
  <c r="R56" i="22"/>
  <c r="P56" i="22"/>
  <c r="R55" i="22"/>
  <c r="P55" i="22"/>
  <c r="R54" i="22"/>
  <c r="P54" i="22"/>
  <c r="R53" i="22"/>
  <c r="P53" i="22"/>
  <c r="R52" i="22"/>
  <c r="P52" i="22"/>
  <c r="R50" i="22"/>
  <c r="Q50" i="22"/>
  <c r="P50" i="22"/>
  <c r="R49" i="22"/>
  <c r="Q49" i="22"/>
  <c r="P49" i="22"/>
  <c r="R48" i="22"/>
  <c r="Q48" i="22"/>
  <c r="P48" i="22"/>
  <c r="R47" i="22"/>
  <c r="Q47" i="22"/>
  <c r="P47" i="22"/>
  <c r="R46" i="22"/>
  <c r="Q46" i="22"/>
  <c r="P46" i="22"/>
  <c r="R45" i="22"/>
  <c r="Q45" i="22"/>
  <c r="P45" i="22"/>
  <c r="R44" i="22"/>
  <c r="Q44" i="22"/>
  <c r="P44" i="22"/>
  <c r="R43" i="22"/>
  <c r="Q43" i="22"/>
  <c r="P43" i="22"/>
  <c r="R42" i="22"/>
  <c r="Q42" i="22"/>
  <c r="P42" i="22"/>
  <c r="R41" i="22"/>
  <c r="Q41" i="22"/>
  <c r="P41" i="22"/>
  <c r="R40" i="22"/>
  <c r="Q40" i="22"/>
  <c r="P40" i="22"/>
  <c r="Q38" i="22"/>
  <c r="P38" i="22"/>
  <c r="Q37" i="22"/>
  <c r="P37" i="22"/>
  <c r="Q36" i="22"/>
  <c r="P36" i="22"/>
  <c r="Q35" i="22"/>
  <c r="P35" i="22"/>
  <c r="Q34" i="22"/>
  <c r="P34" i="22"/>
  <c r="Q33" i="22"/>
  <c r="P33" i="22"/>
  <c r="Q32" i="22"/>
  <c r="P32" i="22"/>
  <c r="Q31" i="22"/>
  <c r="P31" i="22"/>
  <c r="Q30" i="22"/>
  <c r="P30" i="22"/>
  <c r="Q29" i="22"/>
  <c r="P29" i="22"/>
  <c r="R28" i="22"/>
  <c r="Q28" i="22"/>
  <c r="P28" i="22"/>
  <c r="R26" i="22"/>
  <c r="Q26" i="22"/>
  <c r="P26" i="22"/>
  <c r="R25" i="22"/>
  <c r="Q25" i="22"/>
  <c r="P25" i="22"/>
  <c r="R24" i="22"/>
  <c r="Q24" i="22"/>
  <c r="P24" i="22"/>
  <c r="R23" i="22"/>
  <c r="Q23" i="22"/>
  <c r="P23" i="22"/>
  <c r="R22" i="22"/>
  <c r="Q22" i="22"/>
  <c r="P22" i="22"/>
  <c r="R21" i="22"/>
  <c r="Q21" i="22"/>
  <c r="P21" i="22"/>
  <c r="R20" i="22"/>
  <c r="Q20" i="22"/>
  <c r="P20" i="22"/>
  <c r="R19" i="22"/>
  <c r="Q19" i="22"/>
  <c r="P19" i="22"/>
  <c r="R18" i="22"/>
  <c r="Q18" i="22"/>
  <c r="P18" i="22"/>
  <c r="R17" i="22"/>
  <c r="Q17" i="22"/>
  <c r="P17" i="22"/>
  <c r="R16" i="22"/>
  <c r="Q16" i="22"/>
  <c r="P16" i="22"/>
  <c r="R14" i="22"/>
  <c r="Q14" i="22"/>
  <c r="P14" i="22"/>
  <c r="R13" i="22"/>
  <c r="Q13" i="22"/>
  <c r="P13" i="22"/>
  <c r="R12" i="22"/>
  <c r="Q12" i="22"/>
  <c r="P12" i="22"/>
  <c r="R11" i="22"/>
  <c r="Q11" i="22"/>
  <c r="P11" i="22"/>
  <c r="R10" i="22"/>
  <c r="Q10" i="22"/>
  <c r="P10" i="22"/>
  <c r="R9" i="22"/>
  <c r="Q9" i="22"/>
  <c r="P9" i="22"/>
  <c r="R8" i="22"/>
  <c r="Q8" i="22"/>
  <c r="P8" i="22"/>
  <c r="R7" i="22"/>
  <c r="Q7" i="22"/>
  <c r="P7" i="22"/>
  <c r="R6" i="22"/>
  <c r="Q6" i="22"/>
  <c r="P6" i="22"/>
  <c r="R5" i="22"/>
  <c r="Q5" i="22"/>
  <c r="P5" i="22"/>
  <c r="R4" i="22"/>
  <c r="Q4" i="22"/>
  <c r="P4" i="22"/>
  <c r="J29" i="22"/>
  <c r="J30" i="22"/>
  <c r="J31" i="22"/>
  <c r="J32" i="22"/>
  <c r="J33" i="22"/>
  <c r="J34" i="22"/>
  <c r="J35" i="22"/>
  <c r="J36" i="22"/>
  <c r="J37" i="22"/>
  <c r="J38" i="22"/>
  <c r="F242" i="22"/>
  <c r="E242" i="22"/>
  <c r="D242" i="22"/>
  <c r="F241" i="22"/>
  <c r="E241" i="22"/>
  <c r="D241" i="22"/>
  <c r="F240" i="22"/>
  <c r="E240" i="22"/>
  <c r="D240" i="22"/>
  <c r="H240" i="22" s="1"/>
  <c r="F239" i="22"/>
  <c r="E239" i="22"/>
  <c r="D239" i="22"/>
  <c r="F238" i="22"/>
  <c r="E238" i="22"/>
  <c r="D238" i="22"/>
  <c r="F237" i="22"/>
  <c r="E237" i="22"/>
  <c r="D237" i="22"/>
  <c r="F236" i="22"/>
  <c r="E236" i="22"/>
  <c r="D236" i="22"/>
  <c r="F235" i="22"/>
  <c r="E235" i="22"/>
  <c r="D235" i="22"/>
  <c r="H235" i="22" s="1"/>
  <c r="F234" i="22"/>
  <c r="E234" i="22"/>
  <c r="D234" i="22"/>
  <c r="F233" i="22"/>
  <c r="E233" i="22"/>
  <c r="D233" i="22"/>
  <c r="D231" i="22" s="1"/>
  <c r="H241" i="22" s="1"/>
  <c r="F232" i="22"/>
  <c r="E232" i="22"/>
  <c r="D232" i="22"/>
  <c r="F230" i="22"/>
  <c r="E230" i="22"/>
  <c r="D230" i="22"/>
  <c r="F229" i="22"/>
  <c r="E229" i="22"/>
  <c r="D229" i="22"/>
  <c r="F228" i="22"/>
  <c r="E228" i="22"/>
  <c r="D228" i="22"/>
  <c r="F227" i="22"/>
  <c r="E227" i="22"/>
  <c r="D227" i="22"/>
  <c r="F226" i="22"/>
  <c r="E226" i="22"/>
  <c r="D226" i="22"/>
  <c r="F225" i="22"/>
  <c r="E225" i="22"/>
  <c r="D225" i="22"/>
  <c r="F224" i="22"/>
  <c r="E224" i="22"/>
  <c r="D224" i="22"/>
  <c r="F223" i="22"/>
  <c r="E223" i="22"/>
  <c r="D223" i="22"/>
  <c r="F222" i="22"/>
  <c r="E222" i="22"/>
  <c r="D222" i="22"/>
  <c r="F221" i="22"/>
  <c r="E221" i="22"/>
  <c r="D221" i="22"/>
  <c r="F220" i="22"/>
  <c r="E220" i="22"/>
  <c r="D220" i="22"/>
  <c r="F218" i="22"/>
  <c r="E218" i="22"/>
  <c r="D218" i="22"/>
  <c r="F217" i="22"/>
  <c r="E217" i="22"/>
  <c r="D217" i="22"/>
  <c r="F216" i="22"/>
  <c r="E216" i="22"/>
  <c r="D216" i="22"/>
  <c r="F215" i="22"/>
  <c r="E215" i="22"/>
  <c r="D215" i="22"/>
  <c r="F214" i="22"/>
  <c r="E214" i="22"/>
  <c r="D214" i="22"/>
  <c r="F213" i="22"/>
  <c r="E213" i="22"/>
  <c r="D213" i="22"/>
  <c r="F212" i="22"/>
  <c r="E212" i="22"/>
  <c r="D212" i="22"/>
  <c r="F211" i="22"/>
  <c r="E211" i="22"/>
  <c r="D211" i="22"/>
  <c r="F210" i="22"/>
  <c r="E210" i="22"/>
  <c r="D210" i="22"/>
  <c r="F209" i="22"/>
  <c r="E209" i="22"/>
  <c r="D209" i="22"/>
  <c r="F208" i="22"/>
  <c r="E208" i="22"/>
  <c r="D208" i="22"/>
  <c r="F206" i="22"/>
  <c r="E206" i="22"/>
  <c r="D206" i="22"/>
  <c r="F205" i="22"/>
  <c r="E205" i="22"/>
  <c r="D205" i="22"/>
  <c r="F204" i="22"/>
  <c r="E204" i="22"/>
  <c r="D204" i="22"/>
  <c r="F203" i="22"/>
  <c r="E203" i="22"/>
  <c r="D203" i="22"/>
  <c r="F202" i="22"/>
  <c r="E202" i="22"/>
  <c r="D202" i="22"/>
  <c r="F201" i="22"/>
  <c r="E201" i="22"/>
  <c r="D201" i="22"/>
  <c r="F200" i="22"/>
  <c r="E200" i="22"/>
  <c r="D200" i="22"/>
  <c r="F199" i="22"/>
  <c r="E199" i="22"/>
  <c r="D199" i="22"/>
  <c r="F198" i="22"/>
  <c r="E198" i="22"/>
  <c r="D198" i="22"/>
  <c r="F197" i="22"/>
  <c r="E197" i="22"/>
  <c r="D197" i="22"/>
  <c r="F196" i="22"/>
  <c r="E196" i="22"/>
  <c r="D196" i="22"/>
  <c r="F194" i="22"/>
  <c r="E194" i="22"/>
  <c r="D194" i="22"/>
  <c r="F193" i="22"/>
  <c r="E193" i="22"/>
  <c r="D193" i="22"/>
  <c r="F192" i="22"/>
  <c r="E192" i="22"/>
  <c r="D192" i="22"/>
  <c r="F191" i="22"/>
  <c r="E191" i="22"/>
  <c r="D191" i="22"/>
  <c r="F190" i="22"/>
  <c r="E190" i="22"/>
  <c r="D190" i="22"/>
  <c r="F189" i="22"/>
  <c r="E189" i="22"/>
  <c r="D189" i="22"/>
  <c r="F188" i="22"/>
  <c r="E188" i="22"/>
  <c r="D188" i="22"/>
  <c r="F187" i="22"/>
  <c r="E187" i="22"/>
  <c r="D187" i="22"/>
  <c r="F186" i="22"/>
  <c r="E186" i="22"/>
  <c r="D186" i="22"/>
  <c r="F185" i="22"/>
  <c r="E185" i="22"/>
  <c r="D185" i="22"/>
  <c r="F184" i="22"/>
  <c r="E184" i="22"/>
  <c r="D184" i="22"/>
  <c r="F182" i="22"/>
  <c r="E182" i="22"/>
  <c r="D182" i="22"/>
  <c r="F181" i="22"/>
  <c r="E181" i="22"/>
  <c r="D181" i="22"/>
  <c r="F180" i="22"/>
  <c r="E180" i="22"/>
  <c r="D180" i="22"/>
  <c r="F179" i="22"/>
  <c r="E179" i="22"/>
  <c r="D179" i="22"/>
  <c r="F178" i="22"/>
  <c r="E178" i="22"/>
  <c r="D178" i="22"/>
  <c r="F177" i="22"/>
  <c r="E177" i="22"/>
  <c r="D177" i="22"/>
  <c r="F176" i="22"/>
  <c r="E176" i="22"/>
  <c r="D176" i="22"/>
  <c r="F175" i="22"/>
  <c r="E175" i="22"/>
  <c r="D175" i="22"/>
  <c r="F174" i="22"/>
  <c r="E174" i="22"/>
  <c r="D174" i="22"/>
  <c r="F173" i="22"/>
  <c r="E173" i="22"/>
  <c r="D173" i="22"/>
  <c r="F172" i="22"/>
  <c r="E172" i="22"/>
  <c r="D172" i="22"/>
  <c r="F170" i="22"/>
  <c r="E170" i="22"/>
  <c r="D170" i="22"/>
  <c r="F169" i="22"/>
  <c r="E169" i="22"/>
  <c r="D169" i="22"/>
  <c r="F168" i="22"/>
  <c r="E168" i="22"/>
  <c r="D168" i="22"/>
  <c r="F167" i="22"/>
  <c r="E167" i="22"/>
  <c r="D167" i="22"/>
  <c r="F166" i="22"/>
  <c r="E166" i="22"/>
  <c r="D166" i="22"/>
  <c r="F165" i="22"/>
  <c r="E165" i="22"/>
  <c r="D165" i="22"/>
  <c r="F164" i="22"/>
  <c r="E164" i="22"/>
  <c r="D164" i="22"/>
  <c r="F163" i="22"/>
  <c r="E163" i="22"/>
  <c r="D163" i="22"/>
  <c r="F162" i="22"/>
  <c r="E162" i="22"/>
  <c r="D162" i="22"/>
  <c r="F161" i="22"/>
  <c r="E161" i="22"/>
  <c r="D161" i="22"/>
  <c r="F160" i="22"/>
  <c r="E160" i="22"/>
  <c r="D160" i="22"/>
  <c r="F158" i="22"/>
  <c r="E158" i="22"/>
  <c r="D158" i="22"/>
  <c r="F157" i="22"/>
  <c r="E157" i="22"/>
  <c r="D157" i="22"/>
  <c r="F156" i="22"/>
  <c r="E156" i="22"/>
  <c r="D156" i="22"/>
  <c r="F155" i="22"/>
  <c r="E155" i="22"/>
  <c r="D155" i="22"/>
  <c r="F154" i="22"/>
  <c r="E154" i="22"/>
  <c r="D154" i="22"/>
  <c r="F153" i="22"/>
  <c r="E153" i="22"/>
  <c r="D153" i="22"/>
  <c r="F152" i="22"/>
  <c r="E152" i="22"/>
  <c r="D152" i="22"/>
  <c r="F151" i="22"/>
  <c r="E151" i="22"/>
  <c r="D151" i="22"/>
  <c r="F150" i="22"/>
  <c r="E150" i="22"/>
  <c r="D150" i="22"/>
  <c r="F149" i="22"/>
  <c r="E149" i="22"/>
  <c r="D149" i="22"/>
  <c r="F148" i="22"/>
  <c r="E148" i="22"/>
  <c r="D148" i="22"/>
  <c r="F146" i="22"/>
  <c r="E146" i="22"/>
  <c r="D146" i="22"/>
  <c r="F145" i="22"/>
  <c r="E145" i="22"/>
  <c r="D145" i="22"/>
  <c r="F144" i="22"/>
  <c r="E144" i="22"/>
  <c r="D144" i="22"/>
  <c r="F143" i="22"/>
  <c r="E143" i="22"/>
  <c r="D143" i="22"/>
  <c r="F142" i="22"/>
  <c r="E142" i="22"/>
  <c r="D142" i="22"/>
  <c r="F141" i="22"/>
  <c r="E141" i="22"/>
  <c r="D141" i="22"/>
  <c r="F140" i="22"/>
  <c r="E140" i="22"/>
  <c r="D140" i="22"/>
  <c r="F139" i="22"/>
  <c r="E139" i="22"/>
  <c r="D139" i="22"/>
  <c r="F138" i="22"/>
  <c r="E138" i="22"/>
  <c r="D138" i="22"/>
  <c r="F137" i="22"/>
  <c r="E137" i="22"/>
  <c r="D137" i="22"/>
  <c r="F136" i="22"/>
  <c r="E136" i="22"/>
  <c r="D136" i="22"/>
  <c r="F134" i="22"/>
  <c r="E134" i="22"/>
  <c r="D134" i="22"/>
  <c r="F133" i="22"/>
  <c r="E133" i="22"/>
  <c r="D133" i="22"/>
  <c r="F132" i="22"/>
  <c r="E132" i="22"/>
  <c r="D132" i="22"/>
  <c r="F131" i="22"/>
  <c r="E131" i="22"/>
  <c r="D131" i="22"/>
  <c r="F130" i="22"/>
  <c r="E130" i="22"/>
  <c r="D130" i="22"/>
  <c r="F129" i="22"/>
  <c r="E129" i="22"/>
  <c r="D129" i="22"/>
  <c r="F128" i="22"/>
  <c r="F123" i="22" s="1"/>
  <c r="E128" i="22"/>
  <c r="D128" i="22"/>
  <c r="F127" i="22"/>
  <c r="E127" i="22"/>
  <c r="D127" i="22"/>
  <c r="F126" i="22"/>
  <c r="E126" i="22"/>
  <c r="D126" i="22"/>
  <c r="F125" i="22"/>
  <c r="E125" i="22"/>
  <c r="D125" i="22"/>
  <c r="F124" i="22"/>
  <c r="E124" i="22"/>
  <c r="D124" i="22"/>
  <c r="F122" i="22"/>
  <c r="E122" i="22"/>
  <c r="D122" i="22"/>
  <c r="F121" i="22"/>
  <c r="E121" i="22"/>
  <c r="D121" i="22"/>
  <c r="F120" i="22"/>
  <c r="E120" i="22"/>
  <c r="D120" i="22"/>
  <c r="F119" i="22"/>
  <c r="E119" i="22"/>
  <c r="D119" i="22"/>
  <c r="F118" i="22"/>
  <c r="E118" i="22"/>
  <c r="D118" i="22"/>
  <c r="F117" i="22"/>
  <c r="E117" i="22"/>
  <c r="D117" i="22"/>
  <c r="F116" i="22"/>
  <c r="E116" i="22"/>
  <c r="D116" i="22"/>
  <c r="F115" i="22"/>
  <c r="E115" i="22"/>
  <c r="D115" i="22"/>
  <c r="F114" i="22"/>
  <c r="E114" i="22"/>
  <c r="D114" i="22"/>
  <c r="F113" i="22"/>
  <c r="E113" i="22"/>
  <c r="D113" i="22"/>
  <c r="F112" i="22"/>
  <c r="E112" i="22"/>
  <c r="D112" i="22"/>
  <c r="F110" i="22"/>
  <c r="E110" i="22"/>
  <c r="D110" i="22"/>
  <c r="F109" i="22"/>
  <c r="E109" i="22"/>
  <c r="D109" i="22"/>
  <c r="F108" i="22"/>
  <c r="E108" i="22"/>
  <c r="D108" i="22"/>
  <c r="F107" i="22"/>
  <c r="E107" i="22"/>
  <c r="D107" i="22"/>
  <c r="F106" i="22"/>
  <c r="E106" i="22"/>
  <c r="D106" i="22"/>
  <c r="F105" i="22"/>
  <c r="E105" i="22"/>
  <c r="D105" i="22"/>
  <c r="F104" i="22"/>
  <c r="E104" i="22"/>
  <c r="D104" i="22"/>
  <c r="F103" i="22"/>
  <c r="E103" i="22"/>
  <c r="D103" i="22"/>
  <c r="F102" i="22"/>
  <c r="E102" i="22"/>
  <c r="D102" i="22"/>
  <c r="F101" i="22"/>
  <c r="E101" i="22"/>
  <c r="D101" i="22"/>
  <c r="F100" i="22"/>
  <c r="E100" i="22"/>
  <c r="D100" i="22"/>
  <c r="F98" i="22"/>
  <c r="E98" i="22"/>
  <c r="D98" i="22"/>
  <c r="F97" i="22"/>
  <c r="E97" i="22"/>
  <c r="D97" i="22"/>
  <c r="F96" i="22"/>
  <c r="E96" i="22"/>
  <c r="D96" i="22"/>
  <c r="F95" i="22"/>
  <c r="E95" i="22"/>
  <c r="D95" i="22"/>
  <c r="F94" i="22"/>
  <c r="E94" i="22"/>
  <c r="D94" i="22"/>
  <c r="F93" i="22"/>
  <c r="E93" i="22"/>
  <c r="D93" i="22"/>
  <c r="F92" i="22"/>
  <c r="E92" i="22"/>
  <c r="D92" i="22"/>
  <c r="F91" i="22"/>
  <c r="E91" i="22"/>
  <c r="D91" i="22"/>
  <c r="F90" i="22"/>
  <c r="E90" i="22"/>
  <c r="D90" i="22"/>
  <c r="F89" i="22"/>
  <c r="E89" i="22"/>
  <c r="D89" i="22"/>
  <c r="F88" i="22"/>
  <c r="E88" i="22"/>
  <c r="D88" i="22"/>
  <c r="F86" i="22"/>
  <c r="E86" i="22"/>
  <c r="D86" i="22"/>
  <c r="F85" i="22"/>
  <c r="E85" i="22"/>
  <c r="D85" i="22"/>
  <c r="F84" i="22"/>
  <c r="E84" i="22"/>
  <c r="D84" i="22"/>
  <c r="F83" i="22"/>
  <c r="E83" i="22"/>
  <c r="D83" i="22"/>
  <c r="F82" i="22"/>
  <c r="E82" i="22"/>
  <c r="D82" i="22"/>
  <c r="F81" i="22"/>
  <c r="E81" i="22"/>
  <c r="D81" i="22"/>
  <c r="F80" i="22"/>
  <c r="E80" i="22"/>
  <c r="D80" i="22"/>
  <c r="F79" i="22"/>
  <c r="E79" i="22"/>
  <c r="D79" i="22"/>
  <c r="F78" i="22"/>
  <c r="E78" i="22"/>
  <c r="D78" i="22"/>
  <c r="F77" i="22"/>
  <c r="E77" i="22"/>
  <c r="D77" i="22"/>
  <c r="F76" i="22"/>
  <c r="E76" i="22"/>
  <c r="D76" i="22"/>
  <c r="F74" i="22"/>
  <c r="E74" i="22"/>
  <c r="D74" i="22"/>
  <c r="F73" i="22"/>
  <c r="E73" i="22"/>
  <c r="D73" i="22"/>
  <c r="F72" i="22"/>
  <c r="E72" i="22"/>
  <c r="D72" i="22"/>
  <c r="F71" i="22"/>
  <c r="E71" i="22"/>
  <c r="D71" i="22"/>
  <c r="F70" i="22"/>
  <c r="E70" i="22"/>
  <c r="D70" i="22"/>
  <c r="F69" i="22"/>
  <c r="E69" i="22"/>
  <c r="D69" i="22"/>
  <c r="F68" i="22"/>
  <c r="E68" i="22"/>
  <c r="D68" i="22"/>
  <c r="F67" i="22"/>
  <c r="E67" i="22"/>
  <c r="D67" i="22"/>
  <c r="F66" i="22"/>
  <c r="E66" i="22"/>
  <c r="D66" i="22"/>
  <c r="F65" i="22"/>
  <c r="E65" i="22"/>
  <c r="D65" i="22"/>
  <c r="F64" i="22"/>
  <c r="E64" i="22"/>
  <c r="D64" i="22"/>
  <c r="F62" i="22"/>
  <c r="E62" i="22"/>
  <c r="D62" i="22"/>
  <c r="F61" i="22"/>
  <c r="E61" i="22"/>
  <c r="D61" i="22"/>
  <c r="F60" i="22"/>
  <c r="E60" i="22"/>
  <c r="D60" i="22"/>
  <c r="F59" i="22"/>
  <c r="E59" i="22"/>
  <c r="D59" i="22"/>
  <c r="F58" i="22"/>
  <c r="E58" i="22"/>
  <c r="D58" i="22"/>
  <c r="F57" i="22"/>
  <c r="E57" i="22"/>
  <c r="D57" i="22"/>
  <c r="F56" i="22"/>
  <c r="E56" i="22"/>
  <c r="D56" i="22"/>
  <c r="F55" i="22"/>
  <c r="E55" i="22"/>
  <c r="D55" i="22"/>
  <c r="F54" i="22"/>
  <c r="E54" i="22"/>
  <c r="E51" i="22" s="1"/>
  <c r="D54" i="22"/>
  <c r="F53" i="22"/>
  <c r="E53" i="22"/>
  <c r="D53" i="22"/>
  <c r="F52" i="22"/>
  <c r="E52" i="22"/>
  <c r="D52" i="22"/>
  <c r="D51" i="22" s="1"/>
  <c r="H62" i="22" s="1"/>
  <c r="F50" i="22"/>
  <c r="E50" i="22"/>
  <c r="D50" i="22"/>
  <c r="F49" i="22"/>
  <c r="E49" i="22"/>
  <c r="D49" i="22"/>
  <c r="F48" i="22"/>
  <c r="E48" i="22"/>
  <c r="D48" i="22"/>
  <c r="F47" i="22"/>
  <c r="E47" i="22"/>
  <c r="D47" i="22"/>
  <c r="F46" i="22"/>
  <c r="E46" i="22"/>
  <c r="D46" i="22"/>
  <c r="F45" i="22"/>
  <c r="E45" i="22"/>
  <c r="D45" i="22"/>
  <c r="F44" i="22"/>
  <c r="E44" i="22"/>
  <c r="D44" i="22"/>
  <c r="F43" i="22"/>
  <c r="E43" i="22"/>
  <c r="D43" i="22"/>
  <c r="F42" i="22"/>
  <c r="E42" i="22"/>
  <c r="D42" i="22"/>
  <c r="F41" i="22"/>
  <c r="E41" i="22"/>
  <c r="D41" i="22"/>
  <c r="F40" i="22"/>
  <c r="E40" i="22"/>
  <c r="D40" i="22"/>
  <c r="F38" i="22"/>
  <c r="E38" i="22"/>
  <c r="D38" i="22"/>
  <c r="F37" i="22"/>
  <c r="E37" i="22"/>
  <c r="D37" i="22"/>
  <c r="F36" i="22"/>
  <c r="E36" i="22"/>
  <c r="D36" i="22"/>
  <c r="F35" i="22"/>
  <c r="E35" i="22"/>
  <c r="D35" i="22"/>
  <c r="F34" i="22"/>
  <c r="E34" i="22"/>
  <c r="D34" i="22"/>
  <c r="F33" i="22"/>
  <c r="E33" i="22"/>
  <c r="D33" i="22"/>
  <c r="F32" i="22"/>
  <c r="E32" i="22"/>
  <c r="D32" i="22"/>
  <c r="F31" i="22"/>
  <c r="E31" i="22"/>
  <c r="D31" i="22"/>
  <c r="F30" i="22"/>
  <c r="E30" i="22"/>
  <c r="D30" i="22"/>
  <c r="F29" i="22"/>
  <c r="E29" i="22"/>
  <c r="D29" i="22"/>
  <c r="F28" i="22"/>
  <c r="E28" i="22"/>
  <c r="D28" i="22"/>
  <c r="F26" i="22"/>
  <c r="E26" i="22"/>
  <c r="D26" i="22"/>
  <c r="F25" i="22"/>
  <c r="E25" i="22"/>
  <c r="D25" i="22"/>
  <c r="F24" i="22"/>
  <c r="E24" i="22"/>
  <c r="D24" i="22"/>
  <c r="F23" i="22"/>
  <c r="E23" i="22"/>
  <c r="D23" i="22"/>
  <c r="F22" i="22"/>
  <c r="E22" i="22"/>
  <c r="D22" i="22"/>
  <c r="F21" i="22"/>
  <c r="E21" i="22"/>
  <c r="D21" i="22"/>
  <c r="F20" i="22"/>
  <c r="E20" i="22"/>
  <c r="D20" i="22"/>
  <c r="F19" i="22"/>
  <c r="E19" i="22"/>
  <c r="D19" i="22"/>
  <c r="F18" i="22"/>
  <c r="E18" i="22"/>
  <c r="D18" i="22"/>
  <c r="F17" i="22"/>
  <c r="E17" i="22"/>
  <c r="D17" i="22"/>
  <c r="F16" i="22"/>
  <c r="E16" i="22"/>
  <c r="D16" i="22"/>
  <c r="F14" i="22"/>
  <c r="E14" i="22"/>
  <c r="D14" i="22"/>
  <c r="F13" i="22"/>
  <c r="E13" i="22"/>
  <c r="D13" i="22"/>
  <c r="F12" i="22"/>
  <c r="E12" i="22"/>
  <c r="D12" i="22"/>
  <c r="F11" i="22"/>
  <c r="E11" i="22"/>
  <c r="D11" i="22"/>
  <c r="F10" i="22"/>
  <c r="E10" i="22"/>
  <c r="D10" i="22"/>
  <c r="F9" i="22"/>
  <c r="E9" i="22"/>
  <c r="D9" i="22"/>
  <c r="F8" i="22"/>
  <c r="E8" i="22"/>
  <c r="D8" i="22"/>
  <c r="F7" i="22"/>
  <c r="E7" i="22"/>
  <c r="D7" i="22"/>
  <c r="F6" i="22"/>
  <c r="E6" i="22"/>
  <c r="D6" i="22"/>
  <c r="F5" i="22"/>
  <c r="E5" i="22"/>
  <c r="D5" i="22"/>
  <c r="F4" i="22"/>
  <c r="E4" i="22"/>
  <c r="D4" i="22"/>
  <c r="Q9" i="28" l="1"/>
  <c r="Q19" i="28" s="1"/>
  <c r="D13" i="28"/>
  <c r="Q6" i="28"/>
  <c r="E16" i="28" s="1"/>
  <c r="E13" i="28"/>
  <c r="F13" i="28"/>
  <c r="F16" i="28"/>
  <c r="Q7" i="28"/>
  <c r="Q17" i="28" s="1"/>
  <c r="G13" i="28"/>
  <c r="O13" i="28"/>
  <c r="M13" i="28"/>
  <c r="N13" i="28"/>
  <c r="N16" i="28"/>
  <c r="Q8" i="28"/>
  <c r="Q18" i="28" s="1"/>
  <c r="BL12" i="28" a="1"/>
  <c r="BL7" i="28" a="1"/>
  <c r="BL8" i="28" a="1"/>
  <c r="BL10" i="28" a="1"/>
  <c r="BL11" i="28" a="1"/>
  <c r="BL6" i="28" a="1"/>
  <c r="BL9" i="28" a="1"/>
  <c r="BM2" i="28"/>
  <c r="BL4" i="28"/>
  <c r="P18" i="28"/>
  <c r="L13" i="28"/>
  <c r="AX12" i="28" a="1"/>
  <c r="AX9" i="28" a="1"/>
  <c r="AX10" i="28" a="1"/>
  <c r="AX11" i="28" a="1"/>
  <c r="AY2" i="28"/>
  <c r="AX6" i="28" a="1"/>
  <c r="AX8" i="28" a="1"/>
  <c r="AX7" i="28" a="1"/>
  <c r="H16" i="28"/>
  <c r="H13" i="28"/>
  <c r="O20" i="28"/>
  <c r="F19" i="28"/>
  <c r="P19" i="28"/>
  <c r="J13" i="28"/>
  <c r="G19" i="28"/>
  <c r="M17" i="28"/>
  <c r="G20" i="28"/>
  <c r="CA2" i="28"/>
  <c r="K16" i="28"/>
  <c r="K13" i="28"/>
  <c r="H19" i="28"/>
  <c r="H20" i="28"/>
  <c r="I19" i="28"/>
  <c r="O19" i="28"/>
  <c r="AW9" i="28" a="1"/>
  <c r="Q11" i="28"/>
  <c r="E21" i="28"/>
  <c r="U11" i="28" a="1"/>
  <c r="L22" i="28"/>
  <c r="J19" i="28"/>
  <c r="P13" i="28"/>
  <c r="P16" i="28"/>
  <c r="AH12" i="28" a="1"/>
  <c r="AH11" i="28" a="1"/>
  <c r="AI2" i="28"/>
  <c r="I13" i="28"/>
  <c r="S13" i="28"/>
  <c r="AH10" i="28" a="1"/>
  <c r="L19" i="28"/>
  <c r="Q10" i="28"/>
  <c r="Q20" i="28" s="1"/>
  <c r="D20" i="28"/>
  <c r="T12" i="28" a="1"/>
  <c r="T11" i="28" a="1"/>
  <c r="T8" i="28" a="1"/>
  <c r="T9" i="28" a="1"/>
  <c r="J17" i="28"/>
  <c r="U7" i="28" a="1"/>
  <c r="U8" i="28" a="1"/>
  <c r="AW12" i="28" a="1"/>
  <c r="AW10" i="28" a="1"/>
  <c r="AW11" i="28" a="1"/>
  <c r="I17" i="28"/>
  <c r="U12" i="28" a="1"/>
  <c r="U10" i="28" a="1"/>
  <c r="U9" i="28" a="1"/>
  <c r="V2" i="28"/>
  <c r="D19" i="28"/>
  <c r="F20" i="28"/>
  <c r="E19" i="28"/>
  <c r="N19" i="28"/>
  <c r="Q12" i="28"/>
  <c r="E22" i="28" s="1"/>
  <c r="P22" i="28"/>
  <c r="K19" i="28"/>
  <c r="H22" i="28"/>
  <c r="I22" i="28"/>
  <c r="M21" i="28"/>
  <c r="M19" i="28"/>
  <c r="N21" i="28"/>
  <c r="O22" i="28"/>
  <c r="J21" i="28"/>
  <c r="K22" i="28"/>
  <c r="H13" i="27"/>
  <c r="P13" i="27"/>
  <c r="K16" i="27"/>
  <c r="K13" i="27"/>
  <c r="L13" i="27"/>
  <c r="L16" i="27"/>
  <c r="M16" i="27"/>
  <c r="M13" i="27"/>
  <c r="AH12" i="27" a="1"/>
  <c r="AH9" i="27" a="1"/>
  <c r="AH10" i="27" a="1"/>
  <c r="AH11" i="27" a="1"/>
  <c r="AH7" i="27" a="1"/>
  <c r="AH8" i="27" a="1"/>
  <c r="AI2" i="27"/>
  <c r="AH6" i="27" a="1"/>
  <c r="AH4" i="27"/>
  <c r="AW2" i="27"/>
  <c r="O16" i="27"/>
  <c r="O13" i="27"/>
  <c r="D16" i="27"/>
  <c r="D13" i="27"/>
  <c r="Q6" i="27"/>
  <c r="P16" i="27" s="1"/>
  <c r="L17" i="27"/>
  <c r="E16" i="27"/>
  <c r="E13" i="27"/>
  <c r="S13" i="27"/>
  <c r="F16" i="27"/>
  <c r="F13" i="27"/>
  <c r="J13" i="27"/>
  <c r="J16" i="27"/>
  <c r="G16" i="27"/>
  <c r="G13" i="27"/>
  <c r="N17" i="27"/>
  <c r="Q8" i="27"/>
  <c r="Q18" i="27" s="1"/>
  <c r="I16" i="27"/>
  <c r="I13" i="27"/>
  <c r="Q7" i="27"/>
  <c r="Q17" i="27" s="1"/>
  <c r="J18" i="27"/>
  <c r="N16" i="27"/>
  <c r="N13" i="27"/>
  <c r="K18" i="27"/>
  <c r="E22" i="27"/>
  <c r="M18" i="27"/>
  <c r="L19" i="27"/>
  <c r="N18" i="27"/>
  <c r="O18" i="27"/>
  <c r="I20" i="27"/>
  <c r="E18" i="27"/>
  <c r="P18" i="27"/>
  <c r="T12" i="27" a="1"/>
  <c r="T11" i="27" a="1"/>
  <c r="T10" i="27" a="1"/>
  <c r="T7" i="27" a="1"/>
  <c r="T6" i="27" a="1"/>
  <c r="P19" i="27"/>
  <c r="P17" i="27"/>
  <c r="F18" i="27"/>
  <c r="T8" i="27" a="1"/>
  <c r="U12" i="27" a="1"/>
  <c r="U11" i="27" a="1"/>
  <c r="U8" i="27" a="1"/>
  <c r="U9" i="27" a="1"/>
  <c r="V2" i="27"/>
  <c r="U6" i="27" a="1"/>
  <c r="G17" i="27"/>
  <c r="G18" i="27"/>
  <c r="T9" i="27" a="1"/>
  <c r="U7" i="27" a="1"/>
  <c r="I18" i="27"/>
  <c r="G19" i="27"/>
  <c r="P21" i="27"/>
  <c r="Q11" i="27"/>
  <c r="Q21" i="27" s="1"/>
  <c r="E21" i="27"/>
  <c r="J20" i="27"/>
  <c r="F21" i="27"/>
  <c r="K19" i="27"/>
  <c r="D19" i="27"/>
  <c r="L20" i="27"/>
  <c r="H21" i="27"/>
  <c r="D20" i="27"/>
  <c r="Q10" i="27"/>
  <c r="Q20" i="27" s="1"/>
  <c r="E19" i="27"/>
  <c r="M20" i="27"/>
  <c r="F19" i="27"/>
  <c r="N20" i="27"/>
  <c r="K21" i="27"/>
  <c r="O19" i="27"/>
  <c r="F20" i="27"/>
  <c r="G20" i="27"/>
  <c r="H19" i="27"/>
  <c r="Q9" i="27"/>
  <c r="Q19" i="27" s="1"/>
  <c r="O21" i="27"/>
  <c r="Q12" i="27"/>
  <c r="Q22" i="27" s="1"/>
  <c r="D22" i="27"/>
  <c r="N22" i="27"/>
  <c r="O22" i="27"/>
  <c r="P22" i="27"/>
  <c r="G22" i="27"/>
  <c r="H22" i="27"/>
  <c r="CQ2" i="26"/>
  <c r="CP6" i="26" a="1"/>
  <c r="DE2" i="26"/>
  <c r="CP12" i="26" a="1"/>
  <c r="CP11" i="26" a="1"/>
  <c r="CP10" i="26" a="1"/>
  <c r="CP9" i="26" a="1"/>
  <c r="CB2" i="26"/>
  <c r="CA10" i="26" a="1"/>
  <c r="CA13" i="26" s="1"/>
  <c r="BL10" i="26" a="1"/>
  <c r="BL7" i="26" a="1"/>
  <c r="BL11" i="26" a="1"/>
  <c r="BL8" i="26" a="1"/>
  <c r="BL12" i="26" a="1"/>
  <c r="BL6" i="26" a="1"/>
  <c r="BL4" i="26"/>
  <c r="BM2" i="26"/>
  <c r="BL9" i="26" a="1"/>
  <c r="AW11" i="26" a="1"/>
  <c r="AW8" i="26" a="1"/>
  <c r="AW12" i="26" a="1"/>
  <c r="AX2" i="26"/>
  <c r="AW9" i="26" a="1"/>
  <c r="AW6" i="26" a="1"/>
  <c r="AH13" i="26"/>
  <c r="AI10" i="26" a="1"/>
  <c r="AJ2" i="26"/>
  <c r="AI9" i="26" a="1"/>
  <c r="AI8" i="26" a="1"/>
  <c r="AI11" i="26" a="1"/>
  <c r="AI6" i="26" a="1"/>
  <c r="AI12" i="26" a="1"/>
  <c r="U2" i="26"/>
  <c r="T9" i="26" a="1"/>
  <c r="T8" i="26" a="1"/>
  <c r="BM2" i="14"/>
  <c r="BN2" i="14" s="1"/>
  <c r="BL2" i="14"/>
  <c r="CC2" i="14"/>
  <c r="CD2" i="14" s="1"/>
  <c r="CB2" i="14"/>
  <c r="CS2" i="14"/>
  <c r="CT2" i="14" s="1"/>
  <c r="CR2" i="14"/>
  <c r="DY2" i="14"/>
  <c r="DZ2" i="14" s="1"/>
  <c r="DX2" i="14"/>
  <c r="DI2" i="14"/>
  <c r="DJ2" i="14" s="1"/>
  <c r="DH2" i="14"/>
  <c r="EO2" i="14"/>
  <c r="EP2" i="14" s="1"/>
  <c r="EN2" i="14"/>
  <c r="ER2" i="14"/>
  <c r="X2" i="24"/>
  <c r="CH2" i="24"/>
  <c r="CV4" i="24"/>
  <c r="CW2" i="24"/>
  <c r="DL2" i="24"/>
  <c r="BQ2" i="24"/>
  <c r="CF4" i="24"/>
  <c r="BA2" i="24"/>
  <c r="AK2" i="24"/>
  <c r="AZ4" i="23"/>
  <c r="BA2" i="23"/>
  <c r="BP2" i="23"/>
  <c r="AL2" i="23"/>
  <c r="V2" i="23"/>
  <c r="AJ4" i="23"/>
  <c r="AZ4" i="14"/>
  <c r="AL2" i="14"/>
  <c r="J4" i="22"/>
  <c r="I13" i="22"/>
  <c r="I8" i="22"/>
  <c r="J13" i="22"/>
  <c r="J8" i="22"/>
  <c r="H9" i="22"/>
  <c r="I14" i="22"/>
  <c r="H4" i="22"/>
  <c r="H10" i="22"/>
  <c r="H6" i="22"/>
  <c r="I11" i="22"/>
  <c r="J6" i="22"/>
  <c r="J12" i="22"/>
  <c r="H54" i="22"/>
  <c r="I9" i="22"/>
  <c r="I204" i="22"/>
  <c r="D135" i="22"/>
  <c r="H142" i="22" s="1"/>
  <c r="H223" i="22"/>
  <c r="D15" i="22"/>
  <c r="H16" i="22" s="1"/>
  <c r="I206" i="22"/>
  <c r="D207" i="22"/>
  <c r="H214" i="22" s="1"/>
  <c r="E207" i="22"/>
  <c r="J26" i="22"/>
  <c r="H61" i="22"/>
  <c r="H52" i="22"/>
  <c r="E195" i="22"/>
  <c r="I201" i="22" s="1"/>
  <c r="D219" i="22"/>
  <c r="H224" i="22" s="1"/>
  <c r="D27" i="22"/>
  <c r="H33" i="22" s="1"/>
  <c r="F75" i="22"/>
  <c r="J117" i="22"/>
  <c r="H239" i="22"/>
  <c r="H58" i="22"/>
  <c r="J115" i="22"/>
  <c r="H237" i="22"/>
  <c r="H60" i="22"/>
  <c r="F15" i="22"/>
  <c r="J21" i="22" s="1"/>
  <c r="E15" i="22"/>
  <c r="I18" i="22" s="1"/>
  <c r="F111" i="22"/>
  <c r="J122" i="22" s="1"/>
  <c r="J132" i="22"/>
  <c r="H34" i="22"/>
  <c r="H30" i="22"/>
  <c r="H37" i="22"/>
  <c r="H29" i="22"/>
  <c r="H38" i="22"/>
  <c r="H140" i="22"/>
  <c r="H143" i="22"/>
  <c r="H141" i="22"/>
  <c r="H43" i="22"/>
  <c r="I52" i="22"/>
  <c r="I59" i="22"/>
  <c r="I60" i="22"/>
  <c r="I216" i="22"/>
  <c r="I208" i="22"/>
  <c r="I215" i="22"/>
  <c r="I212" i="22"/>
  <c r="H35" i="22"/>
  <c r="I57" i="22"/>
  <c r="E75" i="22"/>
  <c r="I86" i="22" s="1"/>
  <c r="J86" i="22"/>
  <c r="I97" i="22"/>
  <c r="I131" i="22"/>
  <c r="D183" i="22"/>
  <c r="H185" i="22"/>
  <c r="H164" i="22"/>
  <c r="E183" i="22"/>
  <c r="I184" i="22" s="1"/>
  <c r="J157" i="22"/>
  <c r="F183" i="22"/>
  <c r="J194" i="22" s="1"/>
  <c r="J185" i="22"/>
  <c r="J190" i="22"/>
  <c r="H47" i="22"/>
  <c r="I61" i="22"/>
  <c r="I53" i="22"/>
  <c r="E87" i="22"/>
  <c r="I88" i="22" s="1"/>
  <c r="I117" i="22"/>
  <c r="D159" i="22"/>
  <c r="H169" i="22" s="1"/>
  <c r="H160" i="22"/>
  <c r="I224" i="22"/>
  <c r="J239" i="22"/>
  <c r="H97" i="22"/>
  <c r="E159" i="22"/>
  <c r="I160" i="22" s="1"/>
  <c r="I213" i="22"/>
  <c r="I218" i="22"/>
  <c r="I62" i="22"/>
  <c r="J77" i="22"/>
  <c r="J85" i="22"/>
  <c r="J76" i="22"/>
  <c r="H31" i="22"/>
  <c r="E63" i="22"/>
  <c r="I69" i="22" s="1"/>
  <c r="I106" i="22"/>
  <c r="E231" i="22"/>
  <c r="I234" i="22" s="1"/>
  <c r="I235" i="22"/>
  <c r="I94" i="22"/>
  <c r="F87" i="22"/>
  <c r="J98" i="22" s="1"/>
  <c r="I104" i="22"/>
  <c r="I58" i="22"/>
  <c r="I32" i="22"/>
  <c r="J124" i="22"/>
  <c r="I210" i="22"/>
  <c r="I221" i="22"/>
  <c r="H28" i="22"/>
  <c r="H32" i="22"/>
  <c r="J50" i="22"/>
  <c r="J140" i="22"/>
  <c r="F207" i="22"/>
  <c r="J211" i="22" s="1"/>
  <c r="I31" i="22"/>
  <c r="H226" i="22"/>
  <c r="H229" i="22"/>
  <c r="H221" i="22"/>
  <c r="J120" i="22"/>
  <c r="J112" i="22"/>
  <c r="J121" i="22"/>
  <c r="J127" i="22"/>
  <c r="J131" i="22"/>
  <c r="J134" i="22"/>
  <c r="J126" i="22"/>
  <c r="F39" i="22"/>
  <c r="J49" i="22" s="1"/>
  <c r="J40" i="22"/>
  <c r="I54" i="22"/>
  <c r="J113" i="22"/>
  <c r="J139" i="22"/>
  <c r="H193" i="22"/>
  <c r="I28" i="22"/>
  <c r="I42" i="22"/>
  <c r="H55" i="22"/>
  <c r="H59" i="22"/>
  <c r="J78" i="22"/>
  <c r="F51" i="22"/>
  <c r="J55" i="22" s="1"/>
  <c r="J165" i="22"/>
  <c r="H203" i="22"/>
  <c r="H220" i="22"/>
  <c r="E171" i="22"/>
  <c r="I180" i="22" s="1"/>
  <c r="I214" i="22"/>
  <c r="F171" i="22"/>
  <c r="J172" i="22" s="1"/>
  <c r="E27" i="22"/>
  <c r="I34" i="22" s="1"/>
  <c r="F63" i="22"/>
  <c r="J73" i="22" s="1"/>
  <c r="J65" i="22"/>
  <c r="F27" i="22"/>
  <c r="J28" i="22"/>
  <c r="F99" i="22"/>
  <c r="J103" i="22" s="1"/>
  <c r="H146" i="22"/>
  <c r="D171" i="22"/>
  <c r="H175" i="22" s="1"/>
  <c r="H189" i="22"/>
  <c r="H227" i="22"/>
  <c r="H94" i="22"/>
  <c r="F159" i="22"/>
  <c r="J161" i="22" s="1"/>
  <c r="J160" i="22"/>
  <c r="J180" i="22"/>
  <c r="H236" i="22"/>
  <c r="I114" i="22"/>
  <c r="I118" i="22"/>
  <c r="H122" i="22"/>
  <c r="J130" i="22"/>
  <c r="H139" i="22"/>
  <c r="H186" i="22"/>
  <c r="D195" i="22"/>
  <c r="H202" i="22" s="1"/>
  <c r="H199" i="22"/>
  <c r="I211" i="22"/>
  <c r="F231" i="22"/>
  <c r="J233" i="22" s="1"/>
  <c r="J114" i="22"/>
  <c r="J118" i="22"/>
  <c r="I122" i="22"/>
  <c r="H194" i="22"/>
  <c r="I199" i="22"/>
  <c r="E219" i="22"/>
  <c r="I220" i="22" s="1"/>
  <c r="H232" i="22"/>
  <c r="H36" i="22"/>
  <c r="E135" i="22"/>
  <c r="I144" i="22" s="1"/>
  <c r="I200" i="22"/>
  <c r="E147" i="22"/>
  <c r="I156" i="22" s="1"/>
  <c r="I149" i="22"/>
  <c r="F195" i="22"/>
  <c r="J205" i="22" s="1"/>
  <c r="J196" i="22"/>
  <c r="I225" i="22"/>
  <c r="J119" i="22"/>
  <c r="H225" i="22"/>
  <c r="H120" i="22"/>
  <c r="H108" i="22"/>
  <c r="I128" i="22"/>
  <c r="J216" i="22"/>
  <c r="F219" i="22"/>
  <c r="J221" i="22" s="1"/>
  <c r="H233" i="22"/>
  <c r="H238" i="22"/>
  <c r="H144" i="22"/>
  <c r="H162" i="22"/>
  <c r="J169" i="22"/>
  <c r="E123" i="22"/>
  <c r="I125" i="22" s="1"/>
  <c r="I33" i="22"/>
  <c r="I157" i="22"/>
  <c r="I68" i="22"/>
  <c r="H92" i="22"/>
  <c r="H188" i="22"/>
  <c r="H234" i="22"/>
  <c r="I103" i="22"/>
  <c r="J67" i="22"/>
  <c r="H137" i="22"/>
  <c r="J144" i="22"/>
  <c r="F147" i="22"/>
  <c r="J153" i="22" s="1"/>
  <c r="J41" i="22"/>
  <c r="I92" i="22"/>
  <c r="J104" i="22"/>
  <c r="J108" i="22"/>
  <c r="H163" i="22"/>
  <c r="J166" i="22"/>
  <c r="H184" i="22"/>
  <c r="I209" i="22"/>
  <c r="H242" i="22"/>
  <c r="H187" i="22"/>
  <c r="I55" i="22"/>
  <c r="I83" i="22"/>
  <c r="I174" i="22"/>
  <c r="D147" i="22"/>
  <c r="H152" i="22" s="1"/>
  <c r="J44" i="22"/>
  <c r="D99" i="22"/>
  <c r="H106" i="22" s="1"/>
  <c r="E39" i="22"/>
  <c r="I44" i="22" s="1"/>
  <c r="I56" i="22"/>
  <c r="J100" i="22"/>
  <c r="J128" i="22"/>
  <c r="J149" i="22"/>
  <c r="I153" i="22"/>
  <c r="I196" i="22"/>
  <c r="H209" i="22"/>
  <c r="D111" i="22"/>
  <c r="H121" i="22" s="1"/>
  <c r="H113" i="22"/>
  <c r="J116" i="22"/>
  <c r="J125" i="22"/>
  <c r="I150" i="22"/>
  <c r="H192" i="22"/>
  <c r="I197" i="22"/>
  <c r="I217" i="22"/>
  <c r="H228" i="22"/>
  <c r="I107" i="22"/>
  <c r="D123" i="22"/>
  <c r="H128" i="22" s="1"/>
  <c r="H124" i="22"/>
  <c r="I36" i="22"/>
  <c r="D87" i="22"/>
  <c r="H95" i="22" s="1"/>
  <c r="D39" i="22"/>
  <c r="H41" i="22" s="1"/>
  <c r="H56" i="22"/>
  <c r="I100" i="22"/>
  <c r="H145" i="22"/>
  <c r="J178" i="22"/>
  <c r="H53" i="22"/>
  <c r="H57" i="22"/>
  <c r="D75" i="22"/>
  <c r="H85" i="22" s="1"/>
  <c r="E111" i="22"/>
  <c r="I119" i="22" s="1"/>
  <c r="J129" i="22"/>
  <c r="J133" i="22"/>
  <c r="H138" i="22"/>
  <c r="J141" i="22"/>
  <c r="H167" i="22"/>
  <c r="I192" i="22"/>
  <c r="I205" i="22"/>
  <c r="J217" i="22"/>
  <c r="D63" i="22"/>
  <c r="H69" i="22" s="1"/>
  <c r="E99" i="22"/>
  <c r="I105" i="22" s="1"/>
  <c r="F135" i="22"/>
  <c r="I21" i="22"/>
  <c r="I16" i="22"/>
  <c r="I24" i="22"/>
  <c r="J17" i="22"/>
  <c r="I17" i="22"/>
  <c r="H17" i="22"/>
  <c r="I22" i="22"/>
  <c r="J22" i="22"/>
  <c r="I23" i="22"/>
  <c r="J23" i="22"/>
  <c r="J18" i="22"/>
  <c r="I19" i="22"/>
  <c r="J24" i="22"/>
  <c r="J19" i="22"/>
  <c r="I25" i="22"/>
  <c r="I20" i="22"/>
  <c r="J25" i="22"/>
  <c r="J20" i="22"/>
  <c r="H26" i="22"/>
  <c r="H21" i="22"/>
  <c r="I26" i="22"/>
  <c r="J16" i="22"/>
  <c r="F3" i="22"/>
  <c r="E3" i="22"/>
  <c r="I5" i="22" s="1"/>
  <c r="D3" i="22"/>
  <c r="H8" i="22" s="1"/>
  <c r="G17" i="28" l="1"/>
  <c r="G22" i="28"/>
  <c r="K17" i="28"/>
  <c r="M22" i="28"/>
  <c r="F17" i="28"/>
  <c r="J16" i="28"/>
  <c r="L16" i="28"/>
  <c r="J20" i="28"/>
  <c r="M16" i="28"/>
  <c r="AH13" i="28"/>
  <c r="F22" i="28"/>
  <c r="L17" i="28"/>
  <c r="P17" i="28"/>
  <c r="J22" i="28"/>
  <c r="I16" i="28"/>
  <c r="G16" i="28"/>
  <c r="H18" i="28"/>
  <c r="E18" i="28"/>
  <c r="D18" i="28"/>
  <c r="K18" i="28"/>
  <c r="Q21" i="28"/>
  <c r="I21" i="28"/>
  <c r="M18" i="28"/>
  <c r="AI12" i="28" a="1"/>
  <c r="AI6" i="28" a="1"/>
  <c r="AI11" i="28" a="1"/>
  <c r="AI10" i="28" a="1"/>
  <c r="AJ2" i="28"/>
  <c r="AI8" i="28" a="1"/>
  <c r="AI9" i="28" a="1"/>
  <c r="AI7" i="28" a="1"/>
  <c r="AX13" i="28"/>
  <c r="D17" i="28"/>
  <c r="I20" i="28"/>
  <c r="CA12" i="28" a="1"/>
  <c r="CA11" i="28" a="1"/>
  <c r="CA4" i="28"/>
  <c r="CA10" i="28" a="1"/>
  <c r="CA6" i="28" a="1"/>
  <c r="CA8" i="28" a="1"/>
  <c r="CA9" i="28" a="1"/>
  <c r="CA7" i="28" a="1"/>
  <c r="CP2" i="28"/>
  <c r="CB2" i="28"/>
  <c r="P20" i="28"/>
  <c r="AY11" i="28" a="1"/>
  <c r="AY6" i="28" a="1"/>
  <c r="AZ2" i="28"/>
  <c r="AY8" i="28" a="1"/>
  <c r="AY7" i="28" a="1"/>
  <c r="AY9" i="28" a="1"/>
  <c r="AY10" i="28" a="1"/>
  <c r="AY12" i="28" a="1"/>
  <c r="BM12" i="28" a="1"/>
  <c r="BM9" i="28" a="1"/>
  <c r="BM10" i="28" a="1"/>
  <c r="BM11" i="28" a="1"/>
  <c r="BN2" i="28"/>
  <c r="BM6" i="28" a="1"/>
  <c r="BM8" i="28" a="1"/>
  <c r="BM7" i="28" a="1"/>
  <c r="P21" i="28"/>
  <c r="N18" i="28"/>
  <c r="BL13" i="28"/>
  <c r="O21" i="28"/>
  <c r="V12" i="28" a="1"/>
  <c r="V11" i="28" a="1"/>
  <c r="V10" i="28" a="1"/>
  <c r="V8" i="28" a="1"/>
  <c r="V7" i="28" a="1"/>
  <c r="V9" i="28" a="1"/>
  <c r="V6" i="28" a="1"/>
  <c r="W2" i="28"/>
  <c r="F18" i="28"/>
  <c r="L21" i="28"/>
  <c r="G18" i="28"/>
  <c r="I18" i="28"/>
  <c r="L20" i="28"/>
  <c r="L18" i="28"/>
  <c r="G21" i="28"/>
  <c r="K20" i="28"/>
  <c r="Q22" i="28"/>
  <c r="N22" i="28"/>
  <c r="D21" i="28"/>
  <c r="T13" i="28"/>
  <c r="Q16" i="28"/>
  <c r="Q13" i="28"/>
  <c r="J18" i="28"/>
  <c r="D22" i="28"/>
  <c r="N20" i="28"/>
  <c r="M20" i="28"/>
  <c r="H17" i="28"/>
  <c r="U13" i="28"/>
  <c r="F21" i="28"/>
  <c r="O16" i="28"/>
  <c r="D16" i="28"/>
  <c r="H21" i="28"/>
  <c r="N17" i="28"/>
  <c r="K21" i="28"/>
  <c r="E20" i="28"/>
  <c r="AW13" i="28"/>
  <c r="E17" i="28"/>
  <c r="O18" i="28"/>
  <c r="O17" i="28"/>
  <c r="G21" i="27"/>
  <c r="M19" i="27"/>
  <c r="E20" i="27"/>
  <c r="J19" i="27"/>
  <c r="AW12" i="27" a="1"/>
  <c r="AW9" i="27" a="1"/>
  <c r="AW10" i="27" a="1"/>
  <c r="AW11" i="27" a="1"/>
  <c r="AW7" i="27" a="1"/>
  <c r="AW6" i="27" a="1"/>
  <c r="AW8" i="27" a="1"/>
  <c r="AW4" i="27"/>
  <c r="BL2" i="27"/>
  <c r="AX2" i="27"/>
  <c r="I17" i="27"/>
  <c r="F17" i="27"/>
  <c r="K17" i="27"/>
  <c r="M17" i="27"/>
  <c r="H17" i="27"/>
  <c r="U13" i="27"/>
  <c r="AH13" i="27"/>
  <c r="H20" i="27"/>
  <c r="V12" i="27" a="1"/>
  <c r="V9" i="27" a="1"/>
  <c r="V11" i="27" a="1"/>
  <c r="V10" i="27" a="1"/>
  <c r="V6" i="27" a="1"/>
  <c r="V8" i="27" a="1"/>
  <c r="V7" i="27" a="1"/>
  <c r="W2" i="27"/>
  <c r="N21" i="27"/>
  <c r="L22" i="27"/>
  <c r="D21" i="27"/>
  <c r="I19" i="27"/>
  <c r="AI12" i="27" a="1"/>
  <c r="AI11" i="27" a="1"/>
  <c r="AI10" i="27" a="1"/>
  <c r="AI9" i="27" a="1"/>
  <c r="AI7" i="27" a="1"/>
  <c r="AI8" i="27" a="1"/>
  <c r="AJ2" i="27"/>
  <c r="AI6" i="27" a="1"/>
  <c r="I21" i="27"/>
  <c r="J21" i="27"/>
  <c r="J17" i="27"/>
  <c r="M22" i="27"/>
  <c r="N19" i="27"/>
  <c r="T13" i="27"/>
  <c r="J22" i="27"/>
  <c r="E17" i="27"/>
  <c r="I22" i="27"/>
  <c r="K22" i="27"/>
  <c r="D17" i="27"/>
  <c r="F22" i="27"/>
  <c r="L21" i="27"/>
  <c r="P20" i="27"/>
  <c r="Q13" i="27"/>
  <c r="Q16" i="27"/>
  <c r="M21" i="27"/>
  <c r="O20" i="27"/>
  <c r="K20" i="27"/>
  <c r="H18" i="27"/>
  <c r="O17" i="27"/>
  <c r="L18" i="27"/>
  <c r="D18" i="27"/>
  <c r="H16" i="27"/>
  <c r="CB11" i="26" a="1"/>
  <c r="CB12" i="26" a="1"/>
  <c r="CB9" i="26" a="1"/>
  <c r="CB10" i="26" a="1"/>
  <c r="CC2" i="26"/>
  <c r="CB6" i="26" a="1"/>
  <c r="CB8" i="26" a="1"/>
  <c r="CB7" i="26" a="1"/>
  <c r="CP13" i="26"/>
  <c r="DE12" i="26" a="1"/>
  <c r="DF2" i="26"/>
  <c r="DE9" i="26" a="1"/>
  <c r="DE8" i="26" a="1"/>
  <c r="DE6" i="26" a="1"/>
  <c r="DE4" i="26"/>
  <c r="DE7" i="26" a="1"/>
  <c r="DT2" i="26"/>
  <c r="DE11" i="26" a="1"/>
  <c r="DE10" i="26" a="1"/>
  <c r="CQ6" i="26" a="1"/>
  <c r="CQ10" i="26" a="1"/>
  <c r="CQ8" i="26" a="1"/>
  <c r="CQ9" i="26" a="1"/>
  <c r="CR2" i="26"/>
  <c r="CQ11" i="26" a="1"/>
  <c r="CQ12" i="26" a="1"/>
  <c r="CQ7" i="26" a="1"/>
  <c r="AW13" i="26"/>
  <c r="AX8" i="26" a="1"/>
  <c r="AX12" i="26" a="1"/>
  <c r="AX9" i="26" a="1"/>
  <c r="AY2" i="26"/>
  <c r="AX6" i="26" a="1"/>
  <c r="AX7" i="26" a="1"/>
  <c r="AX10" i="26" a="1"/>
  <c r="AX11" i="26" a="1"/>
  <c r="BM11" i="26" a="1"/>
  <c r="BM8" i="26" a="1"/>
  <c r="BM6" i="26" a="1"/>
  <c r="BM12" i="26" a="1"/>
  <c r="BM7" i="26" a="1"/>
  <c r="BM9" i="26" a="1"/>
  <c r="BN2" i="26"/>
  <c r="BM10" i="26" a="1"/>
  <c r="BL13" i="26"/>
  <c r="AI13" i="26"/>
  <c r="AJ11" i="26" a="1"/>
  <c r="AJ9" i="26" a="1"/>
  <c r="AJ6" i="26" a="1"/>
  <c r="AJ8" i="26" a="1"/>
  <c r="AJ12" i="26" a="1"/>
  <c r="AK2" i="26"/>
  <c r="AJ10" i="26" a="1"/>
  <c r="AJ7" i="26" a="1"/>
  <c r="U8" i="26" a="1"/>
  <c r="V2" i="26"/>
  <c r="U9" i="26" a="1"/>
  <c r="U11" i="26" a="1"/>
  <c r="U12" i="26" a="1"/>
  <c r="U10" i="26" a="1"/>
  <c r="U7" i="26" a="1"/>
  <c r="U6" i="26" a="1"/>
  <c r="FH2" i="14"/>
  <c r="ES2" i="14"/>
  <c r="ET2" i="14" s="1"/>
  <c r="EU2" i="14" s="1"/>
  <c r="EV2" i="14" s="1"/>
  <c r="EW2" i="14" s="1"/>
  <c r="EX2" i="14" s="1"/>
  <c r="EY2" i="14" s="1"/>
  <c r="EZ2" i="14" s="1"/>
  <c r="FA2" i="14" s="1"/>
  <c r="FB2" i="14" s="1"/>
  <c r="FC2" i="14" s="1"/>
  <c r="BB2" i="24"/>
  <c r="CI2" i="24"/>
  <c r="BR2" i="24"/>
  <c r="CX2" i="24"/>
  <c r="Y2" i="24"/>
  <c r="DL4" i="24"/>
  <c r="DM2" i="24"/>
  <c r="EB2" i="24"/>
  <c r="AL2" i="24"/>
  <c r="CF2" i="23"/>
  <c r="BP4" i="23"/>
  <c r="BQ2" i="23"/>
  <c r="AM2" i="23"/>
  <c r="BB2" i="23"/>
  <c r="W2" i="23"/>
  <c r="BP4" i="14"/>
  <c r="AM2" i="14"/>
  <c r="I181" i="22"/>
  <c r="I172" i="22"/>
  <c r="I175" i="22"/>
  <c r="H64" i="22"/>
  <c r="H125" i="22"/>
  <c r="J204" i="22"/>
  <c r="H50" i="22"/>
  <c r="H216" i="22"/>
  <c r="I189" i="22"/>
  <c r="J47" i="22"/>
  <c r="J229" i="22"/>
  <c r="I178" i="22"/>
  <c r="J197" i="22"/>
  <c r="H18" i="22"/>
  <c r="J184" i="22"/>
  <c r="H211" i="22"/>
  <c r="I81" i="22"/>
  <c r="H46" i="22"/>
  <c r="H222" i="22"/>
  <c r="I193" i="22"/>
  <c r="H208" i="22"/>
  <c r="I146" i="22"/>
  <c r="J43" i="22"/>
  <c r="J82" i="22"/>
  <c r="J81" i="22"/>
  <c r="H24" i="22"/>
  <c r="I158" i="22"/>
  <c r="H45" i="22"/>
  <c r="H158" i="22"/>
  <c r="H217" i="22"/>
  <c r="H96" i="22"/>
  <c r="I124" i="22"/>
  <c r="J228" i="22"/>
  <c r="J79" i="22"/>
  <c r="I236" i="22"/>
  <c r="J193" i="22"/>
  <c r="J42" i="22"/>
  <c r="I89" i="22"/>
  <c r="H230" i="22"/>
  <c r="I50" i="22"/>
  <c r="J84" i="22"/>
  <c r="I185" i="22"/>
  <c r="I121" i="22"/>
  <c r="I203" i="22"/>
  <c r="H14" i="22"/>
  <c r="H213" i="22"/>
  <c r="H212" i="22"/>
  <c r="H218" i="22"/>
  <c r="J189" i="22"/>
  <c r="H157" i="22"/>
  <c r="H22" i="22"/>
  <c r="H25" i="22"/>
  <c r="H23" i="22"/>
  <c r="H88" i="22"/>
  <c r="I133" i="22"/>
  <c r="H71" i="22"/>
  <c r="I169" i="22"/>
  <c r="H156" i="22"/>
  <c r="J236" i="22"/>
  <c r="J230" i="22"/>
  <c r="I71" i="22"/>
  <c r="H103" i="22"/>
  <c r="H70" i="22"/>
  <c r="I47" i="22"/>
  <c r="J224" i="22"/>
  <c r="I148" i="22"/>
  <c r="H13" i="22"/>
  <c r="H11" i="22"/>
  <c r="J83" i="22"/>
  <c r="H149" i="22"/>
  <c r="I182" i="22"/>
  <c r="J167" i="22"/>
  <c r="J222" i="22"/>
  <c r="I142" i="22"/>
  <c r="I7" i="22"/>
  <c r="H153" i="22"/>
  <c r="J220" i="22"/>
  <c r="H215" i="22"/>
  <c r="I161" i="22"/>
  <c r="H210" i="22"/>
  <c r="H19" i="22"/>
  <c r="I4" i="22"/>
  <c r="I6" i="22"/>
  <c r="H67" i="22"/>
  <c r="H148" i="22"/>
  <c r="H20" i="22"/>
  <c r="I168" i="22"/>
  <c r="H150" i="22"/>
  <c r="I173" i="22"/>
  <c r="I130" i="22"/>
  <c r="I12" i="22"/>
  <c r="I10" i="22"/>
  <c r="J9" i="22"/>
  <c r="J11" i="22"/>
  <c r="J7" i="22"/>
  <c r="J5" i="22"/>
  <c r="J14" i="22"/>
  <c r="J80" i="22"/>
  <c r="H132" i="22"/>
  <c r="H133" i="22"/>
  <c r="I67" i="22"/>
  <c r="J225" i="22"/>
  <c r="J208" i="22"/>
  <c r="J168" i="22"/>
  <c r="H114" i="22"/>
  <c r="H136" i="22"/>
  <c r="I167" i="22"/>
  <c r="I38" i="22"/>
  <c r="I43" i="22"/>
  <c r="I198" i="22"/>
  <c r="H7" i="22"/>
  <c r="J10" i="22"/>
  <c r="I72" i="22"/>
  <c r="J200" i="22"/>
  <c r="I202" i="22"/>
  <c r="J164" i="22"/>
  <c r="H12" i="22"/>
  <c r="H5" i="22"/>
  <c r="H80" i="22"/>
  <c r="H84" i="22"/>
  <c r="H79" i="22"/>
  <c r="H76" i="22"/>
  <c r="H77" i="22"/>
  <c r="J152" i="22"/>
  <c r="J156" i="22"/>
  <c r="J148" i="22"/>
  <c r="J151" i="22"/>
  <c r="I84" i="22"/>
  <c r="I76" i="22"/>
  <c r="I77" i="22"/>
  <c r="I85" i="22"/>
  <c r="H86" i="22"/>
  <c r="J60" i="22"/>
  <c r="J56" i="22"/>
  <c r="J52" i="22"/>
  <c r="J59" i="22"/>
  <c r="I239" i="22"/>
  <c r="I41" i="22"/>
  <c r="I40" i="22"/>
  <c r="I45" i="22"/>
  <c r="I48" i="22"/>
  <c r="I49" i="22"/>
  <c r="I127" i="22"/>
  <c r="I134" i="22"/>
  <c r="I126" i="22"/>
  <c r="I129" i="22"/>
  <c r="J238" i="22"/>
  <c r="J232" i="22"/>
  <c r="J240" i="22"/>
  <c r="J237" i="22"/>
  <c r="J213" i="22"/>
  <c r="J215" i="22"/>
  <c r="J212" i="22"/>
  <c r="J71" i="22"/>
  <c r="J70" i="22"/>
  <c r="J89" i="22"/>
  <c r="J199" i="22"/>
  <c r="J234" i="22"/>
  <c r="H197" i="22"/>
  <c r="H205" i="22"/>
  <c r="H201" i="22"/>
  <c r="H204" i="22"/>
  <c r="H196" i="22"/>
  <c r="J214" i="22"/>
  <c r="I29" i="22"/>
  <c r="J158" i="22"/>
  <c r="J57" i="22"/>
  <c r="J155" i="22"/>
  <c r="H168" i="22"/>
  <c r="J69" i="22"/>
  <c r="J58" i="22"/>
  <c r="J68" i="22"/>
  <c r="J74" i="22"/>
  <c r="I78" i="22"/>
  <c r="J154" i="22"/>
  <c r="H78" i="22"/>
  <c r="H74" i="22"/>
  <c r="H65" i="22"/>
  <c r="H73" i="22"/>
  <c r="H66" i="22"/>
  <c r="H91" i="22"/>
  <c r="H90" i="22"/>
  <c r="H98" i="22"/>
  <c r="H93" i="22"/>
  <c r="I108" i="22"/>
  <c r="H44" i="22"/>
  <c r="I141" i="22"/>
  <c r="I140" i="22"/>
  <c r="I145" i="22"/>
  <c r="I137" i="22"/>
  <c r="I138" i="22"/>
  <c r="I143" i="22"/>
  <c r="J102" i="22"/>
  <c r="J110" i="22"/>
  <c r="J109" i="22"/>
  <c r="J101" i="22"/>
  <c r="J106" i="22"/>
  <c r="H198" i="22"/>
  <c r="J107" i="22"/>
  <c r="H68" i="22"/>
  <c r="J62" i="22"/>
  <c r="H190" i="22"/>
  <c r="H191" i="22"/>
  <c r="H83" i="22"/>
  <c r="I226" i="22"/>
  <c r="I227" i="22"/>
  <c r="H82" i="22"/>
  <c r="J61" i="22"/>
  <c r="I233" i="22"/>
  <c r="I241" i="22"/>
  <c r="I240" i="22"/>
  <c r="I237" i="22"/>
  <c r="I232" i="22"/>
  <c r="H116" i="22"/>
  <c r="H115" i="22"/>
  <c r="H118" i="22"/>
  <c r="I132" i="22"/>
  <c r="J91" i="22"/>
  <c r="H119" i="22"/>
  <c r="J150" i="22"/>
  <c r="J66" i="22"/>
  <c r="I242" i="22"/>
  <c r="I186" i="22"/>
  <c r="J187" i="22"/>
  <c r="J188" i="22"/>
  <c r="H105" i="22"/>
  <c r="H104" i="22"/>
  <c r="H101" i="22"/>
  <c r="H109" i="22"/>
  <c r="H102" i="22"/>
  <c r="H110" i="22"/>
  <c r="H172" i="22"/>
  <c r="H180" i="22"/>
  <c r="H179" i="22"/>
  <c r="H176" i="22"/>
  <c r="H177" i="22"/>
  <c r="J235" i="22"/>
  <c r="J97" i="22"/>
  <c r="H100" i="22"/>
  <c r="I152" i="22"/>
  <c r="I151" i="22"/>
  <c r="I154" i="22"/>
  <c r="H174" i="22"/>
  <c r="I91" i="22"/>
  <c r="I95" i="22"/>
  <c r="I90" i="22"/>
  <c r="I98" i="22"/>
  <c r="H117" i="22"/>
  <c r="H48" i="22"/>
  <c r="H40" i="22"/>
  <c r="H49" i="22"/>
  <c r="H200" i="22"/>
  <c r="H112" i="22"/>
  <c r="H181" i="22"/>
  <c r="J177" i="22"/>
  <c r="J182" i="22"/>
  <c r="J176" i="22"/>
  <c r="J173" i="22"/>
  <c r="J181" i="22"/>
  <c r="I79" i="22"/>
  <c r="H107" i="22"/>
  <c r="I228" i="22"/>
  <c r="I74" i="22"/>
  <c r="I66" i="22"/>
  <c r="I73" i="22"/>
  <c r="I70" i="22"/>
  <c r="I65" i="22"/>
  <c r="I46" i="22"/>
  <c r="H89" i="22"/>
  <c r="H155" i="22"/>
  <c r="H151" i="22"/>
  <c r="H154" i="22"/>
  <c r="J175" i="22"/>
  <c r="H72" i="22"/>
  <c r="J203" i="22"/>
  <c r="I136" i="22"/>
  <c r="I139" i="22"/>
  <c r="J170" i="22"/>
  <c r="J162" i="22"/>
  <c r="J163" i="22"/>
  <c r="J105" i="22"/>
  <c r="J186" i="22"/>
  <c r="H42" i="22"/>
  <c r="I229" i="22"/>
  <c r="J53" i="22"/>
  <c r="H206" i="22"/>
  <c r="J96" i="22"/>
  <c r="J88" i="22"/>
  <c r="J95" i="22"/>
  <c r="J94" i="22"/>
  <c r="I191" i="22"/>
  <c r="I188" i="22"/>
  <c r="I190" i="22"/>
  <c r="I187" i="22"/>
  <c r="H130" i="22"/>
  <c r="H127" i="22"/>
  <c r="H134" i="22"/>
  <c r="H129" i="22"/>
  <c r="H126" i="22"/>
  <c r="J54" i="22"/>
  <c r="J202" i="22"/>
  <c r="J206" i="22"/>
  <c r="J198" i="22"/>
  <c r="J201" i="22"/>
  <c r="J92" i="22"/>
  <c r="I194" i="22"/>
  <c r="J210" i="22"/>
  <c r="I238" i="22"/>
  <c r="I80" i="22"/>
  <c r="H166" i="22"/>
  <c r="H165" i="22"/>
  <c r="J72" i="22"/>
  <c r="J64" i="22"/>
  <c r="I35" i="22"/>
  <c r="J241" i="22"/>
  <c r="H161" i="22"/>
  <c r="H173" i="22"/>
  <c r="J192" i="22"/>
  <c r="I230" i="22"/>
  <c r="I82" i="22"/>
  <c r="J145" i="22"/>
  <c r="J137" i="22"/>
  <c r="J146" i="22"/>
  <c r="J138" i="22"/>
  <c r="J209" i="22"/>
  <c r="I30" i="22"/>
  <c r="J90" i="22"/>
  <c r="I166" i="22"/>
  <c r="I162" i="22"/>
  <c r="I165" i="22"/>
  <c r="I170" i="22"/>
  <c r="I163" i="22"/>
  <c r="I93" i="22"/>
  <c r="I223" i="22"/>
  <c r="I110" i="22"/>
  <c r="I101" i="22"/>
  <c r="I109" i="22"/>
  <c r="I102" i="22"/>
  <c r="H170" i="22"/>
  <c r="I164" i="22"/>
  <c r="I116" i="22"/>
  <c r="I115" i="22"/>
  <c r="I120" i="22"/>
  <c r="I112" i="22"/>
  <c r="I113" i="22"/>
  <c r="J242" i="22"/>
  <c r="H178" i="22"/>
  <c r="I222" i="22"/>
  <c r="H81" i="22"/>
  <c r="J179" i="22"/>
  <c r="J191" i="22"/>
  <c r="J136" i="22"/>
  <c r="I64" i="22"/>
  <c r="J227" i="22"/>
  <c r="J223" i="22"/>
  <c r="J226" i="22"/>
  <c r="H182" i="22"/>
  <c r="H131" i="22"/>
  <c r="I155" i="22"/>
  <c r="J142" i="22"/>
  <c r="I96" i="22"/>
  <c r="I177" i="22"/>
  <c r="I176" i="22"/>
  <c r="I179" i="22"/>
  <c r="J45" i="22"/>
  <c r="J46" i="22"/>
  <c r="J143" i="22"/>
  <c r="I37" i="22"/>
  <c r="J218" i="22"/>
  <c r="J93" i="22"/>
  <c r="J48" i="22"/>
  <c r="J174" i="22"/>
  <c r="W11" i="28" l="1" a="1"/>
  <c r="W12" i="28" a="1"/>
  <c r="W9" i="28" a="1"/>
  <c r="W10" i="28" a="1"/>
  <c r="W6" i="28" a="1"/>
  <c r="W8" i="28" a="1"/>
  <c r="W7" i="28" a="1"/>
  <c r="X2" i="28"/>
  <c r="V13" i="28"/>
  <c r="AZ11" i="28" a="1"/>
  <c r="AZ12" i="28" a="1"/>
  <c r="AZ6" i="28" a="1"/>
  <c r="BA2" i="28"/>
  <c r="AZ8" i="28" a="1"/>
  <c r="AZ7" i="28" a="1"/>
  <c r="AZ10" i="28" a="1"/>
  <c r="AZ9" i="28" a="1"/>
  <c r="AY13" i="28"/>
  <c r="CB12" i="28" a="1"/>
  <c r="CB11" i="28" a="1"/>
  <c r="CB7" i="28" a="1"/>
  <c r="CB10" i="28" a="1"/>
  <c r="CB8" i="28" a="1"/>
  <c r="CB9" i="28" a="1"/>
  <c r="CC2" i="28"/>
  <c r="CB6" i="28" a="1"/>
  <c r="BM13" i="28"/>
  <c r="CP12" i="28" a="1"/>
  <c r="CP11" i="28" a="1"/>
  <c r="CP9" i="28" a="1"/>
  <c r="CP10" i="28" a="1"/>
  <c r="CP6" i="28" a="1"/>
  <c r="CP4" i="28"/>
  <c r="CP8" i="28" a="1"/>
  <c r="CP7" i="28" a="1"/>
  <c r="CQ2" i="28"/>
  <c r="DE2" i="28"/>
  <c r="BN9" i="28" a="1"/>
  <c r="BN10" i="28" a="1"/>
  <c r="BN8" i="28" a="1"/>
  <c r="BN7" i="28" a="1"/>
  <c r="BN11" i="28" a="1"/>
  <c r="BO2" i="28"/>
  <c r="BN12" i="28" a="1"/>
  <c r="BN6" i="28" a="1"/>
  <c r="CA13" i="28"/>
  <c r="AJ12" i="28" a="1"/>
  <c r="AJ11" i="28" a="1"/>
  <c r="AJ6" i="28" a="1"/>
  <c r="AJ8" i="28" a="1"/>
  <c r="AJ10" i="28" a="1"/>
  <c r="AK2" i="28"/>
  <c r="AJ9" i="28" a="1"/>
  <c r="AJ7" i="28" a="1"/>
  <c r="AI13" i="28"/>
  <c r="AI13" i="27"/>
  <c r="V13" i="27"/>
  <c r="AW13" i="27"/>
  <c r="W12" i="27" a="1"/>
  <c r="W11" i="27" a="1"/>
  <c r="W8" i="27" a="1"/>
  <c r="W9" i="27" a="1"/>
  <c r="W10" i="27" a="1"/>
  <c r="W6" i="27" a="1"/>
  <c r="X2" i="27"/>
  <c r="W7" i="27" a="1"/>
  <c r="AJ11" i="27" a="1"/>
  <c r="AJ12" i="27" a="1"/>
  <c r="AJ10" i="27" a="1"/>
  <c r="AJ9" i="27" a="1"/>
  <c r="AJ8" i="27" a="1"/>
  <c r="AJ7" i="27" a="1"/>
  <c r="AK2" i="27"/>
  <c r="AJ6" i="27" a="1"/>
  <c r="AX12" i="27" a="1"/>
  <c r="AX11" i="27" a="1"/>
  <c r="AX8" i="27" a="1"/>
  <c r="AX9" i="27" a="1"/>
  <c r="AX10" i="27" a="1"/>
  <c r="AX7" i="27" a="1"/>
  <c r="AX6" i="27" a="1"/>
  <c r="AY2" i="27"/>
  <c r="BL11" i="27" a="1"/>
  <c r="BL10" i="27" a="1"/>
  <c r="BL12" i="27" a="1"/>
  <c r="BL8" i="27" a="1"/>
  <c r="BL7" i="27" a="1"/>
  <c r="BL4" i="27"/>
  <c r="BM2" i="27"/>
  <c r="BL9" i="27" a="1"/>
  <c r="CA2" i="27"/>
  <c r="BL6" i="27" a="1"/>
  <c r="CR10" i="26" a="1"/>
  <c r="CR7" i="26" a="1"/>
  <c r="CR11" i="26" a="1"/>
  <c r="CR9" i="26" a="1"/>
  <c r="CR8" i="26" a="1"/>
  <c r="CS2" i="26"/>
  <c r="CR6" i="26" a="1"/>
  <c r="CR12" i="26" a="1"/>
  <c r="CQ13" i="26"/>
  <c r="DT11" i="26" a="1"/>
  <c r="DT6" i="26" a="1"/>
  <c r="DT4" i="26"/>
  <c r="EI2" i="26"/>
  <c r="DT8" i="26" a="1"/>
  <c r="DT10" i="26" a="1"/>
  <c r="DT9" i="26" a="1"/>
  <c r="DT7" i="26" a="1"/>
  <c r="DT12" i="26" a="1"/>
  <c r="DU2" i="26"/>
  <c r="CB13" i="26"/>
  <c r="DF12" i="26" a="1"/>
  <c r="DF9" i="26" a="1"/>
  <c r="DF7" i="26" a="1"/>
  <c r="DF6" i="26" a="1"/>
  <c r="DF11" i="26" a="1"/>
  <c r="DF10" i="26" a="1"/>
  <c r="DF8" i="26" a="1"/>
  <c r="DG2" i="26"/>
  <c r="CC10" i="26" a="1"/>
  <c r="CC6" i="26" a="1"/>
  <c r="CD2" i="26"/>
  <c r="CC12" i="26" a="1"/>
  <c r="CC8" i="26" a="1"/>
  <c r="CC9" i="26" a="1"/>
  <c r="CC11" i="26" a="1"/>
  <c r="CC7" i="26" a="1"/>
  <c r="DE13" i="26"/>
  <c r="AX13" i="26"/>
  <c r="AY12" i="26" a="1"/>
  <c r="AY9" i="26" a="1"/>
  <c r="AY6" i="26" a="1"/>
  <c r="AZ2" i="26"/>
  <c r="AY7" i="26" a="1"/>
  <c r="AY10" i="26" a="1"/>
  <c r="AY8" i="26" a="1"/>
  <c r="AY11" i="26" a="1"/>
  <c r="BN9" i="26" a="1"/>
  <c r="BN11" i="26" a="1"/>
  <c r="BN8" i="26" a="1"/>
  <c r="BN12" i="26" a="1"/>
  <c r="BN6" i="26" a="1"/>
  <c r="BN7" i="26" a="1"/>
  <c r="BO2" i="26"/>
  <c r="BN10" i="26" a="1"/>
  <c r="BM13" i="26"/>
  <c r="AJ13" i="26"/>
  <c r="AK11" i="26" a="1"/>
  <c r="AK8" i="26" a="1"/>
  <c r="AK6" i="26" a="1"/>
  <c r="AK7" i="26" a="1"/>
  <c r="AK9" i="26" a="1"/>
  <c r="AK12" i="26" a="1"/>
  <c r="AL2" i="26"/>
  <c r="AK10" i="26" a="1"/>
  <c r="V8" i="26" a="1"/>
  <c r="V9" i="26" a="1"/>
  <c r="V12" i="26" a="1"/>
  <c r="W2" i="26"/>
  <c r="V10" i="26" a="1"/>
  <c r="V11" i="26" a="1"/>
  <c r="V7" i="26" a="1"/>
  <c r="V6" i="26" a="1"/>
  <c r="FE2" i="14"/>
  <c r="FF2" i="14" s="1"/>
  <c r="FD2" i="14"/>
  <c r="FX2" i="14"/>
  <c r="FI2" i="14"/>
  <c r="FJ2" i="14" s="1"/>
  <c r="FK2" i="14" s="1"/>
  <c r="FL2" i="14" s="1"/>
  <c r="FM2" i="14" s="1"/>
  <c r="FN2" i="14" s="1"/>
  <c r="FO2" i="14" s="1"/>
  <c r="FP2" i="14" s="1"/>
  <c r="FQ2" i="14" s="1"/>
  <c r="FR2" i="14" s="1"/>
  <c r="FS2" i="14" s="1"/>
  <c r="Z2" i="24"/>
  <c r="AM2" i="24"/>
  <c r="BS2" i="24"/>
  <c r="ER2" i="24"/>
  <c r="EB4" i="24"/>
  <c r="EC2" i="24"/>
  <c r="DN2" i="24"/>
  <c r="CJ2" i="24"/>
  <c r="BC2" i="24"/>
  <c r="CY2" i="24"/>
  <c r="X2" i="23"/>
  <c r="BR2" i="23"/>
  <c r="BC2" i="23"/>
  <c r="CG2" i="23"/>
  <c r="CF4" i="23"/>
  <c r="CV2" i="23"/>
  <c r="AN2" i="23"/>
  <c r="CF4" i="14"/>
  <c r="AN2" i="14"/>
  <c r="CB13" i="28" l="1"/>
  <c r="W13" i="28"/>
  <c r="CC12" i="28" a="1"/>
  <c r="CC6" i="28" a="1"/>
  <c r="CC7" i="28" a="1"/>
  <c r="CC9" i="28" a="1"/>
  <c r="CC10" i="28" a="1"/>
  <c r="CC11" i="28" a="1"/>
  <c r="CC8" i="28" a="1"/>
  <c r="CD2" i="28"/>
  <c r="DE12" i="28" a="1"/>
  <c r="DE11" i="28" a="1"/>
  <c r="DE8" i="28" a="1"/>
  <c r="DE9" i="28" a="1"/>
  <c r="DE10" i="28" a="1"/>
  <c r="DT2" i="28"/>
  <c r="DE6" i="28" a="1"/>
  <c r="DE7" i="28" a="1"/>
  <c r="DE4" i="28"/>
  <c r="DF2" i="28"/>
  <c r="CQ12" i="28" a="1"/>
  <c r="CQ11" i="28" a="1"/>
  <c r="CQ10" i="28" a="1"/>
  <c r="CQ6" i="28" a="1"/>
  <c r="CQ8" i="28" a="1"/>
  <c r="CQ7" i="28" a="1"/>
  <c r="CQ9" i="28" a="1"/>
  <c r="CR2" i="28"/>
  <c r="BA12" i="28" a="1"/>
  <c r="BA11" i="28" a="1"/>
  <c r="BA7" i="28" a="1"/>
  <c r="BA8" i="28" a="1"/>
  <c r="BA6" i="28" a="1"/>
  <c r="BB2" i="28"/>
  <c r="BA10" i="28" a="1"/>
  <c r="BA9" i="28" a="1"/>
  <c r="AZ13" i="28"/>
  <c r="AJ13" i="28"/>
  <c r="CP13" i="28"/>
  <c r="AK7" i="28" a="1"/>
  <c r="AK8" i="28" a="1"/>
  <c r="AK10" i="28" a="1"/>
  <c r="AK11" i="28" a="1"/>
  <c r="AL2" i="28"/>
  <c r="AK9" i="28" a="1"/>
  <c r="AK12" i="28" a="1"/>
  <c r="AK6" i="28" a="1"/>
  <c r="BN13" i="28"/>
  <c r="X11" i="28" a="1"/>
  <c r="X12" i="28" a="1"/>
  <c r="X9" i="28" a="1"/>
  <c r="X10" i="28" a="1"/>
  <c r="X6" i="28" a="1"/>
  <c r="X8" i="28" a="1"/>
  <c r="Y2" i="28"/>
  <c r="X7" i="28" a="1"/>
  <c r="BO12" i="28" a="1"/>
  <c r="BO11" i="28" a="1"/>
  <c r="BO9" i="28" a="1"/>
  <c r="BO10" i="28" a="1"/>
  <c r="BP2" i="28"/>
  <c r="BO8" i="28" a="1"/>
  <c r="BO7" i="28" a="1"/>
  <c r="BO6" i="28" a="1"/>
  <c r="BM12" i="27" a="1"/>
  <c r="BM11" i="27" a="1"/>
  <c r="BM10" i="27" a="1"/>
  <c r="BM7" i="27" a="1"/>
  <c r="BM8" i="27" a="1"/>
  <c r="BM9" i="27" a="1"/>
  <c r="BN2" i="27"/>
  <c r="BM6" i="27" a="1"/>
  <c r="X12" i="27" a="1"/>
  <c r="X11" i="27" a="1"/>
  <c r="X9" i="27" a="1"/>
  <c r="X10" i="27" a="1"/>
  <c r="Y2" i="27"/>
  <c r="X8" i="27" a="1"/>
  <c r="X7" i="27" a="1"/>
  <c r="X6" i="27" a="1"/>
  <c r="W13" i="27"/>
  <c r="BL13" i="27"/>
  <c r="CA12" i="27" a="1"/>
  <c r="CA11" i="27" a="1"/>
  <c r="CA10" i="27" a="1"/>
  <c r="CA9" i="27" a="1"/>
  <c r="CA8" i="27" a="1"/>
  <c r="CA6" i="27" a="1"/>
  <c r="CP2" i="27"/>
  <c r="CB2" i="27"/>
  <c r="CA7" i="27" a="1"/>
  <c r="CA4" i="27"/>
  <c r="AY12" i="27" a="1"/>
  <c r="AY11" i="27" a="1"/>
  <c r="AY9" i="27" a="1"/>
  <c r="AY10" i="27" a="1"/>
  <c r="AY6" i="27" a="1"/>
  <c r="AZ2" i="27"/>
  <c r="AY7" i="27" a="1"/>
  <c r="AY8" i="27" a="1"/>
  <c r="AX13" i="27"/>
  <c r="AJ13" i="27"/>
  <c r="AK12" i="27" a="1"/>
  <c r="AK11" i="27" a="1"/>
  <c r="AK10" i="27" a="1"/>
  <c r="AK9" i="27" a="1"/>
  <c r="AK8" i="27" a="1"/>
  <c r="AL2" i="27"/>
  <c r="AK6" i="27" a="1"/>
  <c r="AK7" i="27" a="1"/>
  <c r="CC13" i="26"/>
  <c r="EI6" i="26" a="1"/>
  <c r="EX2" i="26"/>
  <c r="EI7" i="26" a="1"/>
  <c r="EI8" i="26" a="1"/>
  <c r="EJ2" i="26"/>
  <c r="EI10" i="26" a="1"/>
  <c r="EI11" i="26" a="1"/>
  <c r="EI12" i="26" a="1"/>
  <c r="EI4" i="26"/>
  <c r="EI9" i="26" a="1"/>
  <c r="CD6" i="26" a="1"/>
  <c r="CE2" i="26"/>
  <c r="CD12" i="26" a="1"/>
  <c r="CD7" i="26" a="1"/>
  <c r="CD9" i="26" a="1"/>
  <c r="CD10" i="26" a="1"/>
  <c r="CD11" i="26" a="1"/>
  <c r="CD8" i="26" a="1"/>
  <c r="DT13" i="26"/>
  <c r="CR13" i="26"/>
  <c r="DG9" i="26" a="1"/>
  <c r="DG6" i="26" a="1"/>
  <c r="DH2" i="26"/>
  <c r="DG7" i="26" a="1"/>
  <c r="DG12" i="26" a="1"/>
  <c r="DG8" i="26" a="1"/>
  <c r="DG10" i="26" a="1"/>
  <c r="DG11" i="26" a="1"/>
  <c r="CS10" i="26" a="1"/>
  <c r="CS11" i="26" a="1"/>
  <c r="CS9" i="26" a="1"/>
  <c r="CS8" i="26" a="1"/>
  <c r="CT2" i="26"/>
  <c r="CS6" i="26" a="1"/>
  <c r="CS12" i="26" a="1"/>
  <c r="CS7" i="26" a="1"/>
  <c r="DF13" i="26"/>
  <c r="DU11" i="26" a="1"/>
  <c r="DU8" i="26" a="1"/>
  <c r="DU10" i="26" a="1"/>
  <c r="DU9" i="26" a="1"/>
  <c r="DU7" i="26" a="1"/>
  <c r="DU12" i="26" a="1"/>
  <c r="DV2" i="26"/>
  <c r="DU6" i="26" a="1"/>
  <c r="BO8" i="26" a="1"/>
  <c r="BO12" i="26" a="1"/>
  <c r="BO9" i="26" a="1"/>
  <c r="BO6" i="26" a="1"/>
  <c r="BO10" i="26" a="1"/>
  <c r="BO11" i="26" a="1"/>
  <c r="BO7" i="26" a="1"/>
  <c r="BP2" i="26"/>
  <c r="AZ12" i="26" a="1"/>
  <c r="AZ9" i="26" a="1"/>
  <c r="AZ6" i="26" a="1"/>
  <c r="BA2" i="26"/>
  <c r="AZ10" i="26" a="1"/>
  <c r="AZ8" i="26" a="1"/>
  <c r="AZ11" i="26" a="1"/>
  <c r="AZ7" i="26" a="1"/>
  <c r="AY13" i="26"/>
  <c r="BN13" i="26"/>
  <c r="AK13" i="26"/>
  <c r="AM2" i="26"/>
  <c r="AL7" i="26" a="1"/>
  <c r="AL12" i="26" a="1"/>
  <c r="AL9" i="26" a="1"/>
  <c r="AL6" i="26" a="1"/>
  <c r="AL11" i="26" a="1"/>
  <c r="AL8" i="26" a="1"/>
  <c r="AL10" i="26" a="1"/>
  <c r="W9" i="26" a="1"/>
  <c r="W10" i="26" a="1"/>
  <c r="X2" i="26"/>
  <c r="W7" i="26" a="1"/>
  <c r="W11" i="26" a="1"/>
  <c r="W12" i="26" a="1"/>
  <c r="W8" i="26" a="1"/>
  <c r="W6" i="26" a="1"/>
  <c r="FT2" i="14"/>
  <c r="FU2" i="14"/>
  <c r="FV2" i="14" s="1"/>
  <c r="FY2" i="14"/>
  <c r="FZ2" i="14" s="1"/>
  <c r="GA2" i="14" s="1"/>
  <c r="GB2" i="14" s="1"/>
  <c r="GC2" i="14" s="1"/>
  <c r="GD2" i="14" s="1"/>
  <c r="GE2" i="14" s="1"/>
  <c r="GF2" i="14" s="1"/>
  <c r="GG2" i="14" s="1"/>
  <c r="GH2" i="14" s="1"/>
  <c r="GI2" i="14" s="1"/>
  <c r="GN2" i="14"/>
  <c r="GO2" i="14" s="1"/>
  <c r="GP2" i="14" s="1"/>
  <c r="GQ2" i="14" s="1"/>
  <c r="GR2" i="14" s="1"/>
  <c r="GS2" i="14" s="1"/>
  <c r="GT2" i="14" s="1"/>
  <c r="GU2" i="14" s="1"/>
  <c r="GV2" i="14" s="1"/>
  <c r="GW2" i="14" s="1"/>
  <c r="GX2" i="14" s="1"/>
  <c r="GY2" i="14" s="1"/>
  <c r="AN2" i="24"/>
  <c r="CZ2" i="24"/>
  <c r="CK2" i="24"/>
  <c r="BD2" i="24"/>
  <c r="ED2" i="24"/>
  <c r="AA2" i="24"/>
  <c r="BT2" i="24"/>
  <c r="DO2" i="24"/>
  <c r="ES2" i="24"/>
  <c r="ER4" i="24"/>
  <c r="FH2" i="24"/>
  <c r="BS2" i="23"/>
  <c r="DL2" i="23"/>
  <c r="CV4" i="23"/>
  <c r="CW2" i="23"/>
  <c r="AO2" i="23"/>
  <c r="CH2" i="23"/>
  <c r="Y2" i="23"/>
  <c r="BD2" i="23"/>
  <c r="CV4" i="14"/>
  <c r="AO2" i="14"/>
  <c r="DT12" i="28" l="1" a="1"/>
  <c r="DT11" i="28" a="1"/>
  <c r="DT6" i="28" a="1"/>
  <c r="DT10" i="28" a="1"/>
  <c r="DT9" i="28" a="1"/>
  <c r="DU2" i="28"/>
  <c r="EI2" i="28"/>
  <c r="DT4" i="28"/>
  <c r="DT8" i="28" a="1"/>
  <c r="DT7" i="28" a="1"/>
  <c r="BO13" i="28"/>
  <c r="CC13" i="28"/>
  <c r="Y11" i="28" a="1"/>
  <c r="Y12" i="28" a="1"/>
  <c r="Y9" i="28" a="1"/>
  <c r="Y8" i="28" a="1"/>
  <c r="Y10" i="28" a="1"/>
  <c r="Z2" i="28"/>
  <c r="Y7" i="28" a="1"/>
  <c r="Y6" i="28" a="1"/>
  <c r="CR11" i="28" a="1"/>
  <c r="CR10" i="28" a="1"/>
  <c r="CR12" i="28" a="1"/>
  <c r="CR6" i="28" a="1"/>
  <c r="CR8" i="28" a="1"/>
  <c r="CR7" i="28" a="1"/>
  <c r="CR9" i="28" a="1"/>
  <c r="CS2" i="28"/>
  <c r="X13" i="28"/>
  <c r="AK13" i="28"/>
  <c r="BB6" i="28" a="1"/>
  <c r="BB7" i="28" a="1"/>
  <c r="BB9" i="28" a="1"/>
  <c r="BB10" i="28" a="1"/>
  <c r="BB12" i="28" a="1"/>
  <c r="BB8" i="28" a="1"/>
  <c r="BC2" i="28"/>
  <c r="BB11" i="28" a="1"/>
  <c r="CQ13" i="28"/>
  <c r="BA13" i="28"/>
  <c r="AL12" i="28" a="1"/>
  <c r="AL9" i="28" a="1"/>
  <c r="AL10" i="28" a="1"/>
  <c r="AL11" i="28" a="1"/>
  <c r="AM2" i="28"/>
  <c r="AL7" i="28" a="1"/>
  <c r="AL8" i="28" a="1"/>
  <c r="AL6" i="28" a="1"/>
  <c r="BP12" i="28" a="1"/>
  <c r="BP11" i="28" a="1"/>
  <c r="BP10" i="28" a="1"/>
  <c r="BQ2" i="28"/>
  <c r="BP6" i="28" a="1"/>
  <c r="BP8" i="28" a="1"/>
  <c r="BP7" i="28" a="1"/>
  <c r="BP9" i="28" a="1"/>
  <c r="DF11" i="28" a="1"/>
  <c r="DF10" i="28" a="1"/>
  <c r="DF12" i="28" a="1"/>
  <c r="DF9" i="28" a="1"/>
  <c r="DF8" i="28" a="1"/>
  <c r="DF7" i="28" a="1"/>
  <c r="DG2" i="28"/>
  <c r="DF6" i="28" a="1"/>
  <c r="CD12" i="28" a="1"/>
  <c r="CD8" i="28" a="1"/>
  <c r="CD9" i="28" a="1"/>
  <c r="CD11" i="28" a="1"/>
  <c r="CE2" i="28"/>
  <c r="CD10" i="28" a="1"/>
  <c r="CD6" i="28" a="1"/>
  <c r="CD7" i="28" a="1"/>
  <c r="DE13" i="28"/>
  <c r="CB12" i="27" a="1"/>
  <c r="CB11" i="27" a="1"/>
  <c r="CB9" i="27" a="1"/>
  <c r="CB10" i="27" a="1"/>
  <c r="CB7" i="27" a="1"/>
  <c r="CB8" i="27" a="1"/>
  <c r="CC2" i="27"/>
  <c r="CB6" i="27" a="1"/>
  <c r="CP12" i="27" a="1"/>
  <c r="CP11" i="27" a="1"/>
  <c r="CP10" i="27" a="1"/>
  <c r="CP7" i="27" a="1"/>
  <c r="CP9" i="27" a="1"/>
  <c r="CP8" i="27" a="1"/>
  <c r="CQ2" i="27"/>
  <c r="CP6" i="27" a="1"/>
  <c r="CP4" i="27"/>
  <c r="DE2" i="27"/>
  <c r="AY13" i="27"/>
  <c r="CA13" i="27"/>
  <c r="Y11" i="27" a="1"/>
  <c r="Y12" i="27" a="1"/>
  <c r="Y10" i="27" a="1"/>
  <c r="Y9" i="27" a="1"/>
  <c r="Y8" i="27" a="1"/>
  <c r="Z2" i="27"/>
  <c r="Y7" i="27" a="1"/>
  <c r="Y6" i="27" a="1"/>
  <c r="BM13" i="27"/>
  <c r="AK13" i="27"/>
  <c r="AZ11" i="27" a="1"/>
  <c r="AZ10" i="27" a="1"/>
  <c r="AZ12" i="27" a="1"/>
  <c r="AZ8" i="27" a="1"/>
  <c r="BA2" i="27"/>
  <c r="AZ7" i="27" a="1"/>
  <c r="AZ9" i="27" a="1"/>
  <c r="AZ6" i="27" a="1"/>
  <c r="BN12" i="27" a="1"/>
  <c r="BN11" i="27" a="1"/>
  <c r="BN10" i="27" a="1"/>
  <c r="BN8" i="27" a="1"/>
  <c r="BN9" i="27" a="1"/>
  <c r="BN6" i="27" a="1"/>
  <c r="BN7" i="27" a="1"/>
  <c r="BO2" i="27"/>
  <c r="X13" i="27"/>
  <c r="AL12" i="27" a="1"/>
  <c r="AL11" i="27" a="1"/>
  <c r="AL10" i="27" a="1"/>
  <c r="AL9" i="27" a="1"/>
  <c r="AL7" i="27" a="1"/>
  <c r="AL8" i="27" a="1"/>
  <c r="AM2" i="27"/>
  <c r="AL6" i="27" a="1"/>
  <c r="DU13" i="26"/>
  <c r="EJ7" i="26" a="1"/>
  <c r="EJ11" i="26" a="1"/>
  <c r="EJ9" i="26" a="1"/>
  <c r="EK2" i="26"/>
  <c r="EJ12" i="26" a="1"/>
  <c r="EJ8" i="26" a="1"/>
  <c r="EJ6" i="26" a="1"/>
  <c r="EJ10" i="26" a="1"/>
  <c r="EX9" i="26" a="1"/>
  <c r="EY2" i="26"/>
  <c r="EX8" i="26" a="1"/>
  <c r="EX6" i="26" a="1"/>
  <c r="EX4" i="26"/>
  <c r="EX10" i="26" a="1"/>
  <c r="FM2" i="26"/>
  <c r="EX7" i="26" a="1"/>
  <c r="EX11" i="26" a="1"/>
  <c r="EX12" i="26" a="1"/>
  <c r="EI13" i="26"/>
  <c r="DG13" i="26"/>
  <c r="CE9" i="26" a="1"/>
  <c r="CE10" i="26" a="1"/>
  <c r="CF2" i="26"/>
  <c r="CE12" i="26" a="1"/>
  <c r="CE7" i="26" a="1"/>
  <c r="CE11" i="26" a="1"/>
  <c r="CE6" i="26" a="1"/>
  <c r="CE8" i="26" a="1"/>
  <c r="DV8" i="26" a="1"/>
  <c r="DV12" i="26" a="1"/>
  <c r="DV10" i="26" a="1"/>
  <c r="DV9" i="26" a="1"/>
  <c r="DV11" i="26" a="1"/>
  <c r="DW2" i="26"/>
  <c r="DV6" i="26" a="1"/>
  <c r="DV7" i="26" a="1"/>
  <c r="CD13" i="26"/>
  <c r="CS13" i="26"/>
  <c r="DI2" i="26"/>
  <c r="DH8" i="26" a="1"/>
  <c r="DH12" i="26" a="1"/>
  <c r="DH11" i="26" a="1"/>
  <c r="DH6" i="26" a="1"/>
  <c r="DH7" i="26" a="1"/>
  <c r="DH10" i="26" a="1"/>
  <c r="DH9" i="26" a="1"/>
  <c r="CT8" i="26" a="1"/>
  <c r="CT7" i="26" a="1"/>
  <c r="CU2" i="26"/>
  <c r="CT11" i="26" a="1"/>
  <c r="CT6" i="26" a="1"/>
  <c r="CT10" i="26" a="1"/>
  <c r="CT12" i="26" a="1"/>
  <c r="CT9" i="26" a="1"/>
  <c r="BO13" i="26"/>
  <c r="BA6" i="26" a="1"/>
  <c r="BB2" i="26"/>
  <c r="BA10" i="26" a="1"/>
  <c r="BA7" i="26" a="1"/>
  <c r="BA11" i="26" a="1"/>
  <c r="BA9" i="26" a="1"/>
  <c r="BA12" i="26" a="1"/>
  <c r="BA8" i="26" a="1"/>
  <c r="AZ13" i="26"/>
  <c r="BP12" i="26" a="1"/>
  <c r="BP9" i="26" a="1"/>
  <c r="BP6" i="26" a="1"/>
  <c r="BQ2" i="26"/>
  <c r="BP7" i="26" a="1"/>
  <c r="BP8" i="26" a="1"/>
  <c r="BP11" i="26" a="1"/>
  <c r="BP10" i="26" a="1"/>
  <c r="AL13" i="26"/>
  <c r="AM9" i="26" a="1"/>
  <c r="AM12" i="26" a="1"/>
  <c r="AM7" i="26" a="1"/>
  <c r="AM6" i="26" a="1"/>
  <c r="AN2" i="26"/>
  <c r="AM10" i="26" a="1"/>
  <c r="AM11" i="26" a="1"/>
  <c r="AM8" i="26" a="1"/>
  <c r="X10" i="26" a="1"/>
  <c r="X11" i="26" a="1"/>
  <c r="X8" i="26" a="1"/>
  <c r="X12" i="26" a="1"/>
  <c r="Y2" i="26"/>
  <c r="X9" i="26" a="1"/>
  <c r="X6" i="26" a="1"/>
  <c r="X7" i="26" a="1"/>
  <c r="HA2" i="14"/>
  <c r="HB2" i="14" s="1"/>
  <c r="GZ2" i="14"/>
  <c r="GK2" i="14"/>
  <c r="GL2" i="14" s="1"/>
  <c r="GJ2" i="14"/>
  <c r="CL2" i="24"/>
  <c r="AB2" i="24"/>
  <c r="DA2" i="24"/>
  <c r="AO2" i="24"/>
  <c r="FH4" i="24"/>
  <c r="FI2" i="24"/>
  <c r="FX2" i="24"/>
  <c r="BE2" i="24"/>
  <c r="DP2" i="24"/>
  <c r="ET2" i="24"/>
  <c r="EE2" i="24"/>
  <c r="BU2" i="24"/>
  <c r="AP2" i="23"/>
  <c r="Z2" i="23"/>
  <c r="BE2" i="23"/>
  <c r="CI2" i="23"/>
  <c r="BT2" i="23"/>
  <c r="CX2" i="23"/>
  <c r="DM2" i="23"/>
  <c r="EB2" i="23"/>
  <c r="DL4" i="23"/>
  <c r="DL4" i="14"/>
  <c r="AP2" i="14"/>
  <c r="BB13" i="28" l="1"/>
  <c r="Z7" i="28" a="1"/>
  <c r="Z11" i="28" a="1"/>
  <c r="Z12" i="28" a="1"/>
  <c r="Z8" i="28" a="1"/>
  <c r="Z9" i="28" a="1"/>
  <c r="Z10" i="28" a="1"/>
  <c r="AA2" i="28"/>
  <c r="Z6" i="28" a="1"/>
  <c r="DT13" i="28"/>
  <c r="DF13" i="28"/>
  <c r="DG12" i="28" a="1"/>
  <c r="DG11" i="28" a="1"/>
  <c r="DG10" i="28" a="1"/>
  <c r="DG9" i="28" a="1"/>
  <c r="DG8" i="28" a="1"/>
  <c r="DG7" i="28" a="1"/>
  <c r="DG6" i="28" a="1"/>
  <c r="DH2" i="28"/>
  <c r="CE12" i="28" a="1"/>
  <c r="CE10" i="28" a="1"/>
  <c r="CE11" i="28" a="1"/>
  <c r="CE9" i="28" a="1"/>
  <c r="CE6" i="28" a="1"/>
  <c r="CF2" i="28"/>
  <c r="CE8" i="28" a="1"/>
  <c r="CE7" i="28" a="1"/>
  <c r="CD13" i="28"/>
  <c r="CS12" i="28" a="1"/>
  <c r="CS6" i="28" a="1"/>
  <c r="CS8" i="28" a="1"/>
  <c r="CS7" i="28" a="1"/>
  <c r="CS11" i="28" a="1"/>
  <c r="CS10" i="28" a="1"/>
  <c r="CS9" i="28" a="1"/>
  <c r="CT2" i="28"/>
  <c r="AL13" i="28"/>
  <c r="BC12" i="28" a="1"/>
  <c r="BC8" i="28" a="1"/>
  <c r="BC9" i="28" a="1"/>
  <c r="BC7" i="28" a="1"/>
  <c r="BD2" i="28"/>
  <c r="BC10" i="28" a="1"/>
  <c r="BC11" i="28" a="1"/>
  <c r="BC6" i="28" a="1"/>
  <c r="CR13" i="28"/>
  <c r="BP13" i="28"/>
  <c r="BQ12" i="28" a="1"/>
  <c r="BQ11" i="28" a="1"/>
  <c r="BR2" i="28"/>
  <c r="BQ9" i="28" a="1"/>
  <c r="BQ8" i="28" a="1"/>
  <c r="BQ10" i="28" a="1"/>
  <c r="BQ6" i="28" a="1"/>
  <c r="BQ7" i="28" a="1"/>
  <c r="AM11" i="28" a="1"/>
  <c r="AM9" i="28" a="1"/>
  <c r="AM10" i="28" a="1"/>
  <c r="AM6" i="28" a="1"/>
  <c r="AM8" i="28" a="1"/>
  <c r="AM7" i="28" a="1"/>
  <c r="AM12" i="28" a="1"/>
  <c r="AN2" i="28"/>
  <c r="EI12" i="28" a="1"/>
  <c r="EI10" i="28" a="1"/>
  <c r="EI9" i="28" a="1"/>
  <c r="EI11" i="28" a="1"/>
  <c r="EJ2" i="28"/>
  <c r="EI4" i="28"/>
  <c r="EI6" i="28" a="1"/>
  <c r="EX2" i="28"/>
  <c r="EI7" i="28" a="1"/>
  <c r="EI8" i="28" a="1"/>
  <c r="Y13" i="28"/>
  <c r="DU12" i="28" a="1"/>
  <c r="DU6" i="28" a="1"/>
  <c r="DU8" i="28" a="1"/>
  <c r="DU11" i="28" a="1"/>
  <c r="DU9" i="28" a="1"/>
  <c r="DV2" i="28"/>
  <c r="DU7" i="28" a="1"/>
  <c r="DU10" i="28" a="1"/>
  <c r="AL13" i="27"/>
  <c r="AZ13" i="27"/>
  <c r="CB13" i="27"/>
  <c r="CC12" i="27" a="1"/>
  <c r="CC11" i="27" a="1"/>
  <c r="CC9" i="27" a="1"/>
  <c r="CC10" i="27" a="1"/>
  <c r="CC8" i="27" a="1"/>
  <c r="CD2" i="27"/>
  <c r="CC6" i="27" a="1"/>
  <c r="CC7" i="27" a="1"/>
  <c r="AM12" i="27" a="1"/>
  <c r="AM11" i="27" a="1"/>
  <c r="AM10" i="27" a="1"/>
  <c r="AM9" i="27" a="1"/>
  <c r="AM8" i="27" a="1"/>
  <c r="AM6" i="27" a="1"/>
  <c r="AM7" i="27" a="1"/>
  <c r="AN2" i="27"/>
  <c r="BA9" i="27" a="1"/>
  <c r="BA11" i="27" a="1"/>
  <c r="BA12" i="27" a="1"/>
  <c r="BA10" i="27" a="1"/>
  <c r="BA7" i="27" a="1"/>
  <c r="BA8" i="27" a="1"/>
  <c r="BB2" i="27"/>
  <c r="BA6" i="27" a="1"/>
  <c r="BO12" i="27" a="1"/>
  <c r="BO11" i="27" a="1"/>
  <c r="BO10" i="27" a="1"/>
  <c r="BO7" i="27" a="1"/>
  <c r="BO8" i="27" a="1"/>
  <c r="BO9" i="27" a="1"/>
  <c r="BO6" i="27" a="1"/>
  <c r="BP2" i="27"/>
  <c r="DE12" i="27" a="1"/>
  <c r="DE10" i="27" a="1"/>
  <c r="DE6" i="27" a="1"/>
  <c r="DE7" i="27" a="1"/>
  <c r="DE8" i="27" a="1"/>
  <c r="DE9" i="27" a="1"/>
  <c r="DE11" i="27" a="1"/>
  <c r="DF2" i="27"/>
  <c r="DT2" i="27"/>
  <c r="DE4" i="27"/>
  <c r="Y13" i="27"/>
  <c r="BN13" i="27"/>
  <c r="CP13" i="27"/>
  <c r="Z12" i="27" a="1"/>
  <c r="Z9" i="27" a="1"/>
  <c r="Z11" i="27" a="1"/>
  <c r="Z10" i="27" a="1"/>
  <c r="Z7" i="27" a="1"/>
  <c r="Z8" i="27" a="1"/>
  <c r="AA2" i="27"/>
  <c r="Z6" i="27" a="1"/>
  <c r="CQ12" i="27" a="1"/>
  <c r="CQ10" i="27" a="1"/>
  <c r="CQ11" i="27" a="1"/>
  <c r="CQ9" i="27" a="1"/>
  <c r="CQ8" i="27" a="1"/>
  <c r="CQ6" i="27" a="1"/>
  <c r="CQ7" i="27" a="1"/>
  <c r="CR2" i="27"/>
  <c r="EJ13" i="26"/>
  <c r="EX13" i="26"/>
  <c r="EK10" i="26" a="1"/>
  <c r="EK12" i="26" a="1"/>
  <c r="EK7" i="26" a="1"/>
  <c r="EK11" i="26" a="1"/>
  <c r="EL2" i="26"/>
  <c r="EK8" i="26" a="1"/>
  <c r="EK9" i="26" a="1"/>
  <c r="EK6" i="26" a="1"/>
  <c r="CT13" i="26"/>
  <c r="CE13" i="26"/>
  <c r="CU8" i="26" a="1"/>
  <c r="CU7" i="26" a="1"/>
  <c r="CV2" i="26"/>
  <c r="CU6" i="26" a="1"/>
  <c r="CU11" i="26" a="1"/>
  <c r="CU12" i="26" a="1"/>
  <c r="CU9" i="26" a="1"/>
  <c r="CU10" i="26" a="1"/>
  <c r="DI10" i="26" a="1"/>
  <c r="DI7" i="26" a="1"/>
  <c r="DJ2" i="26"/>
  <c r="DI11" i="26" a="1"/>
  <c r="DI6" i="26" a="1"/>
  <c r="DI8" i="26" a="1"/>
  <c r="DI9" i="26" a="1"/>
  <c r="DI12" i="26" a="1"/>
  <c r="EY12" i="26" a="1"/>
  <c r="EZ2" i="26"/>
  <c r="EY7" i="26" a="1"/>
  <c r="EY10" i="26" a="1"/>
  <c r="EY6" i="26" a="1"/>
  <c r="EY11" i="26" a="1"/>
  <c r="EY9" i="26" a="1"/>
  <c r="EY8" i="26" a="1"/>
  <c r="CF12" i="26" a="1"/>
  <c r="CG2" i="26"/>
  <c r="CF9" i="26" a="1"/>
  <c r="CF7" i="26" a="1"/>
  <c r="CF11" i="26" a="1"/>
  <c r="CF10" i="26" a="1"/>
  <c r="CF6" i="26" a="1"/>
  <c r="CF8" i="26" a="1"/>
  <c r="DV13" i="26"/>
  <c r="DH13" i="26"/>
  <c r="DW12" i="26" a="1"/>
  <c r="DW10" i="26" a="1"/>
  <c r="DW9" i="26" a="1"/>
  <c r="DX2" i="26"/>
  <c r="DW6" i="26" a="1"/>
  <c r="DW8" i="26" a="1"/>
  <c r="DW7" i="26" a="1"/>
  <c r="DW11" i="26" a="1"/>
  <c r="FM8" i="26" a="1"/>
  <c r="FM10" i="26" a="1"/>
  <c r="FM7" i="26" a="1"/>
  <c r="FN2" i="26"/>
  <c r="FM6" i="26" a="1"/>
  <c r="FM4" i="26"/>
  <c r="FM11" i="26" a="1"/>
  <c r="FM9" i="26" a="1"/>
  <c r="FM12" i="26" a="1"/>
  <c r="GB2" i="26"/>
  <c r="BP13" i="26"/>
  <c r="BC2" i="26"/>
  <c r="BB10" i="26" a="1"/>
  <c r="BB7" i="26" a="1"/>
  <c r="BB9" i="26" a="1"/>
  <c r="BB12" i="26" a="1"/>
  <c r="BB11" i="26" a="1"/>
  <c r="BB6" i="26" a="1"/>
  <c r="BB8" i="26" a="1"/>
  <c r="BA13" i="26"/>
  <c r="BQ12" i="26" a="1"/>
  <c r="BQ7" i="26" a="1"/>
  <c r="BQ9" i="26" a="1"/>
  <c r="BQ6" i="26" a="1"/>
  <c r="BR2" i="26"/>
  <c r="BQ10" i="26" a="1"/>
  <c r="BQ8" i="26" a="1"/>
  <c r="BQ11" i="26" a="1"/>
  <c r="AM13" i="26"/>
  <c r="AN9" i="26" a="1"/>
  <c r="AN6" i="26" a="1"/>
  <c r="AN11" i="26" a="1"/>
  <c r="AN7" i="26" a="1"/>
  <c r="AN10" i="26" a="1"/>
  <c r="AO2" i="26"/>
  <c r="AN8" i="26" a="1"/>
  <c r="AN12" i="26" a="1"/>
  <c r="Y10" i="26" a="1"/>
  <c r="Y11" i="26" a="1"/>
  <c r="Y6" i="26" a="1"/>
  <c r="Y12" i="26" a="1"/>
  <c r="Z2" i="26"/>
  <c r="Y9" i="26" a="1"/>
  <c r="Y7" i="26" a="1"/>
  <c r="Y8" i="26" a="1"/>
  <c r="EF2" i="24"/>
  <c r="DB2" i="24"/>
  <c r="FJ2" i="24"/>
  <c r="GN2" i="24"/>
  <c r="FY2" i="24"/>
  <c r="FX4" i="24"/>
  <c r="DQ2" i="24"/>
  <c r="EU2" i="24"/>
  <c r="CM2" i="24"/>
  <c r="BF2" i="24"/>
  <c r="AC2" i="24"/>
  <c r="BV2" i="24"/>
  <c r="AP2" i="24"/>
  <c r="BF2" i="23"/>
  <c r="BU2" i="23"/>
  <c r="CJ2" i="23"/>
  <c r="EB4" i="23"/>
  <c r="EC2" i="23"/>
  <c r="ER2" i="23"/>
  <c r="DN2" i="23"/>
  <c r="CY2" i="23"/>
  <c r="AA2" i="23"/>
  <c r="AQ2" i="23"/>
  <c r="EB4" i="14"/>
  <c r="AQ2" i="14"/>
  <c r="BR12" i="28" l="1" a="1"/>
  <c r="BR11" i="28" a="1"/>
  <c r="BR6" i="28" a="1"/>
  <c r="BR8" i="28" a="1"/>
  <c r="BS2" i="28"/>
  <c r="BR9" i="28" a="1"/>
  <c r="BR10" i="28" a="1"/>
  <c r="BR7" i="28" a="1"/>
  <c r="DH12" i="28" a="1"/>
  <c r="DH10" i="28" a="1"/>
  <c r="DH9" i="28" a="1"/>
  <c r="DH11" i="28" a="1"/>
  <c r="DH6" i="28" a="1"/>
  <c r="DH8" i="28" a="1"/>
  <c r="DH7" i="28" a="1"/>
  <c r="DI2" i="28"/>
  <c r="DG13" i="28"/>
  <c r="EX12" i="28" a="1"/>
  <c r="EX9" i="28" a="1"/>
  <c r="EX8" i="28" a="1"/>
  <c r="EX7" i="28" a="1"/>
  <c r="FM2" i="28"/>
  <c r="EX11" i="28" a="1"/>
  <c r="EX4" i="28"/>
  <c r="EY2" i="28"/>
  <c r="EX10" i="28" a="1"/>
  <c r="EX6" i="28" a="1"/>
  <c r="DV7" i="28" a="1"/>
  <c r="DV8" i="28" a="1"/>
  <c r="DV11" i="28" a="1"/>
  <c r="DV12" i="28" a="1"/>
  <c r="DV10" i="28" a="1"/>
  <c r="DV9" i="28" a="1"/>
  <c r="DW2" i="28"/>
  <c r="DV6" i="28" a="1"/>
  <c r="CT12" i="28" a="1"/>
  <c r="CT11" i="28" a="1"/>
  <c r="CT6" i="28" a="1"/>
  <c r="CT8" i="28" a="1"/>
  <c r="CT7" i="28" a="1"/>
  <c r="CT10" i="28" a="1"/>
  <c r="CT9" i="28" a="1"/>
  <c r="CU2" i="28"/>
  <c r="EI13" i="28"/>
  <c r="AN12" i="28" a="1"/>
  <c r="AN9" i="28" a="1"/>
  <c r="AN10" i="28" a="1"/>
  <c r="AN6" i="28" a="1"/>
  <c r="AN8" i="28" a="1"/>
  <c r="AN7" i="28" a="1"/>
  <c r="AN11" i="28" a="1"/>
  <c r="AO2" i="28"/>
  <c r="BC13" i="28"/>
  <c r="EJ11" i="28" a="1"/>
  <c r="EJ10" i="28" a="1"/>
  <c r="EJ9" i="28" a="1"/>
  <c r="EK2" i="28"/>
  <c r="EJ6" i="28" a="1"/>
  <c r="EJ7" i="28" a="1"/>
  <c r="EJ12" i="28" a="1"/>
  <c r="EJ8" i="28" a="1"/>
  <c r="DU13" i="28"/>
  <c r="CF12" i="28" a="1"/>
  <c r="CF10" i="28" a="1"/>
  <c r="CF6" i="28" a="1"/>
  <c r="CG2" i="28"/>
  <c r="CF8" i="28" a="1"/>
  <c r="CF7" i="28" a="1"/>
  <c r="CF9" i="28" a="1"/>
  <c r="CF11" i="28" a="1"/>
  <c r="CS13" i="28"/>
  <c r="BD12" i="28" a="1"/>
  <c r="BD10" i="28" a="1"/>
  <c r="BD11" i="28" a="1"/>
  <c r="BD9" i="28" a="1"/>
  <c r="BD8" i="28" a="1"/>
  <c r="BD7" i="28" a="1"/>
  <c r="BE2" i="28"/>
  <c r="BD6" i="28" a="1"/>
  <c r="CE13" i="28"/>
  <c r="Z13" i="28"/>
  <c r="BQ13" i="28"/>
  <c r="AA12" i="28" a="1"/>
  <c r="AA6" i="28" a="1"/>
  <c r="AA7" i="28" a="1"/>
  <c r="AA9" i="28" a="1"/>
  <c r="AA10" i="28" a="1"/>
  <c r="AA11" i="28" a="1"/>
  <c r="AA8" i="28" a="1"/>
  <c r="AB2" i="28"/>
  <c r="AM13" i="28"/>
  <c r="DF12" i="27" a="1"/>
  <c r="DF11" i="27" a="1"/>
  <c r="DF8" i="27" a="1"/>
  <c r="DF9" i="27" a="1"/>
  <c r="DG2" i="27"/>
  <c r="DF10" i="27" a="1"/>
  <c r="DF7" i="27" a="1"/>
  <c r="DF6" i="27" a="1"/>
  <c r="CC13" i="27"/>
  <c r="CD12" i="27" a="1"/>
  <c r="CD11" i="27" a="1"/>
  <c r="CD9" i="27" a="1"/>
  <c r="CD6" i="27" a="1"/>
  <c r="CD7" i="27" a="1"/>
  <c r="CD8" i="27" a="1"/>
  <c r="CD10" i="27" a="1"/>
  <c r="CE2" i="27"/>
  <c r="DE13" i="27"/>
  <c r="AN12" i="27" a="1"/>
  <c r="AN11" i="27" a="1"/>
  <c r="AN10" i="27" a="1"/>
  <c r="AN9" i="27" a="1"/>
  <c r="AN7" i="27" a="1"/>
  <c r="AN8" i="27" a="1"/>
  <c r="AN6" i="27" a="1"/>
  <c r="AO2" i="27"/>
  <c r="AA12" i="27" a="1"/>
  <c r="AA9" i="27" a="1"/>
  <c r="AA10" i="27" a="1"/>
  <c r="AA11" i="27" a="1"/>
  <c r="AA8" i="27" a="1"/>
  <c r="AA7" i="27" a="1"/>
  <c r="AA6" i="27" a="1"/>
  <c r="AB2" i="27"/>
  <c r="AM13" i="27"/>
  <c r="Z13" i="27"/>
  <c r="BP12" i="27" a="1"/>
  <c r="BP11" i="27" a="1"/>
  <c r="BP10" i="27" a="1"/>
  <c r="BP8" i="27" a="1"/>
  <c r="BP9" i="27" a="1"/>
  <c r="BP6" i="27" a="1"/>
  <c r="BQ2" i="27"/>
  <c r="BP7" i="27" a="1"/>
  <c r="BO13" i="27"/>
  <c r="BA13" i="27"/>
  <c r="CR12" i="27" a="1"/>
  <c r="CR9" i="27" a="1"/>
  <c r="CR11" i="27" a="1"/>
  <c r="CR10" i="27" a="1"/>
  <c r="CR7" i="27" a="1"/>
  <c r="CR8" i="27" a="1"/>
  <c r="CR6" i="27" a="1"/>
  <c r="CS2" i="27"/>
  <c r="BB12" i="27" a="1"/>
  <c r="BB9" i="27" a="1"/>
  <c r="BB10" i="27" a="1"/>
  <c r="BB11" i="27" a="1"/>
  <c r="BB8" i="27" a="1"/>
  <c r="BC2" i="27"/>
  <c r="BB7" i="27" a="1"/>
  <c r="BB6" i="27" a="1"/>
  <c r="CQ13" i="27"/>
  <c r="DT11" i="27" a="1"/>
  <c r="DT12" i="27" a="1"/>
  <c r="DT10" i="27" a="1"/>
  <c r="DT9" i="27" a="1"/>
  <c r="DT6" i="27" a="1"/>
  <c r="DT7" i="27" a="1"/>
  <c r="DT8" i="27" a="1"/>
  <c r="DU2" i="27"/>
  <c r="EI2" i="27"/>
  <c r="DT4" i="27"/>
  <c r="CF13" i="26"/>
  <c r="DJ7" i="26" a="1"/>
  <c r="DJ11" i="26" a="1"/>
  <c r="DJ8" i="26" a="1"/>
  <c r="DJ6" i="26" a="1"/>
  <c r="DJ9" i="26" a="1"/>
  <c r="DJ10" i="26" a="1"/>
  <c r="DJ12" i="26" a="1"/>
  <c r="DK2" i="26"/>
  <c r="EY13" i="26"/>
  <c r="EK13" i="26"/>
  <c r="DW13" i="26"/>
  <c r="EZ6" i="26" a="1"/>
  <c r="FA2" i="26"/>
  <c r="EZ10" i="26" a="1"/>
  <c r="EZ8" i="26" a="1"/>
  <c r="EZ12" i="26" a="1"/>
  <c r="EZ7" i="26" a="1"/>
  <c r="EZ11" i="26" a="1"/>
  <c r="EZ9" i="26" a="1"/>
  <c r="DX12" i="26" a="1"/>
  <c r="DX9" i="26" a="1"/>
  <c r="DX10" i="26" a="1"/>
  <c r="DX7" i="26" a="1"/>
  <c r="DY2" i="26"/>
  <c r="DX8" i="26" a="1"/>
  <c r="DX6" i="26" a="1"/>
  <c r="DX11" i="26" a="1"/>
  <c r="CG11" i="26" a="1"/>
  <c r="CG9" i="26" a="1"/>
  <c r="CG7" i="26" a="1"/>
  <c r="CG8" i="26" a="1"/>
  <c r="CG10" i="26" a="1"/>
  <c r="CH2" i="26"/>
  <c r="CG6" i="26" a="1"/>
  <c r="CG12" i="26" a="1"/>
  <c r="EL11" i="26" a="1"/>
  <c r="EL7" i="26" a="1"/>
  <c r="EL6" i="26" a="1"/>
  <c r="EM2" i="26"/>
  <c r="EL12" i="26" a="1"/>
  <c r="EL8" i="26" a="1"/>
  <c r="EL9" i="26" a="1"/>
  <c r="EL10" i="26" a="1"/>
  <c r="GB10" i="26" a="1"/>
  <c r="GC2" i="26"/>
  <c r="GB12" i="26" a="1"/>
  <c r="GB9" i="26" a="1"/>
  <c r="GB8" i="26" a="1"/>
  <c r="GB6" i="26" a="1"/>
  <c r="GB4" i="26"/>
  <c r="GB11" i="26" a="1"/>
  <c r="GB7" i="26" a="1"/>
  <c r="CU13" i="26"/>
  <c r="CV8" i="26" a="1"/>
  <c r="CV6" i="26" a="1"/>
  <c r="CV7" i="26" a="1"/>
  <c r="CW2" i="26"/>
  <c r="CV12" i="26" a="1"/>
  <c r="CV11" i="26" a="1"/>
  <c r="CV9" i="26" a="1"/>
  <c r="CV10" i="26" a="1"/>
  <c r="FM13" i="26"/>
  <c r="FN8" i="26" a="1"/>
  <c r="FN10" i="26" a="1"/>
  <c r="FN7" i="26" a="1"/>
  <c r="FO2" i="26"/>
  <c r="FN6" i="26" a="1"/>
  <c r="FN11" i="26" a="1"/>
  <c r="FN9" i="26" a="1"/>
  <c r="FN12" i="26" a="1"/>
  <c r="DI13" i="26"/>
  <c r="BQ13" i="26"/>
  <c r="BC10" i="26" a="1"/>
  <c r="BD2" i="26"/>
  <c r="BC7" i="26" a="1"/>
  <c r="BC11" i="26" a="1"/>
  <c r="BC8" i="26" a="1"/>
  <c r="BC12" i="26" a="1"/>
  <c r="BC9" i="26" a="1"/>
  <c r="BC6" i="26" a="1"/>
  <c r="BR6" i="26" a="1"/>
  <c r="BR10" i="26" a="1"/>
  <c r="BS2" i="26"/>
  <c r="BR7" i="26" a="1"/>
  <c r="BR12" i="26" a="1"/>
  <c r="BR8" i="26" a="1"/>
  <c r="BR9" i="26" a="1"/>
  <c r="BR11" i="26" a="1"/>
  <c r="BB13" i="26"/>
  <c r="AO11" i="26" a="1"/>
  <c r="AO8" i="26" a="1"/>
  <c r="AO10" i="26" a="1"/>
  <c r="AO7" i="26" a="1"/>
  <c r="AP2" i="26"/>
  <c r="AO12" i="26" a="1"/>
  <c r="AO9" i="26" a="1"/>
  <c r="AO6" i="26" a="1"/>
  <c r="AN13" i="26"/>
  <c r="Z11" i="26" a="1"/>
  <c r="Z12" i="26" a="1"/>
  <c r="Z6" i="26" a="1"/>
  <c r="AA2" i="26"/>
  <c r="Z10" i="26" a="1"/>
  <c r="Z7" i="26" a="1"/>
  <c r="Z8" i="26" a="1"/>
  <c r="Z9" i="26" a="1"/>
  <c r="FK2" i="24"/>
  <c r="BG2" i="24"/>
  <c r="FZ2" i="24"/>
  <c r="CN2" i="24"/>
  <c r="GO2" i="24"/>
  <c r="GN4" i="24"/>
  <c r="EV2" i="24"/>
  <c r="EG2" i="24"/>
  <c r="BW2" i="24"/>
  <c r="AD2" i="24"/>
  <c r="DR2" i="24"/>
  <c r="DC2" i="24"/>
  <c r="AQ2" i="24"/>
  <c r="ED2" i="23"/>
  <c r="ER4" i="23"/>
  <c r="ES2" i="23"/>
  <c r="FH2" i="23"/>
  <c r="BG2" i="23"/>
  <c r="AB2" i="23"/>
  <c r="DO2" i="23"/>
  <c r="CZ2" i="23"/>
  <c r="CK2" i="23"/>
  <c r="AR2" i="23"/>
  <c r="BV2" i="23"/>
  <c r="ER4" i="14"/>
  <c r="AR2" i="14"/>
  <c r="CF13" i="28" l="1"/>
  <c r="EK11" i="28" a="1"/>
  <c r="EK10" i="28" a="1"/>
  <c r="EK6" i="28" a="1"/>
  <c r="EL2" i="28"/>
  <c r="EK7" i="28" a="1"/>
  <c r="EK8" i="28" a="1"/>
  <c r="EK12" i="28" a="1"/>
  <c r="EK9" i="28" a="1"/>
  <c r="BS12" i="28" a="1"/>
  <c r="BS6" i="28" a="1"/>
  <c r="BS11" i="28" a="1"/>
  <c r="BS8" i="28" a="1"/>
  <c r="BS10" i="28" a="1"/>
  <c r="BT2" i="28"/>
  <c r="BS9" i="28" a="1"/>
  <c r="BS7" i="28" a="1"/>
  <c r="DW12" i="28" a="1"/>
  <c r="DW11" i="28" a="1"/>
  <c r="DW9" i="28" a="1"/>
  <c r="DW8" i="28" a="1"/>
  <c r="DW6" i="28" a="1"/>
  <c r="DW10" i="28" a="1"/>
  <c r="DW7" i="28" a="1"/>
  <c r="DX2" i="28"/>
  <c r="BR13" i="28"/>
  <c r="AB12" i="28" a="1"/>
  <c r="AB8" i="28" a="1"/>
  <c r="AB9" i="28" a="1"/>
  <c r="AB11" i="28" a="1"/>
  <c r="AB6" i="28" a="1"/>
  <c r="AB10" i="28" a="1"/>
  <c r="AB7" i="28" a="1"/>
  <c r="AC2" i="28"/>
  <c r="CU12" i="28" a="1"/>
  <c r="CU11" i="28" a="1"/>
  <c r="CU7" i="28" a="1"/>
  <c r="CU8" i="28" a="1"/>
  <c r="CU10" i="28" a="1"/>
  <c r="CV2" i="28"/>
  <c r="CU9" i="28" a="1"/>
  <c r="CU6" i="28" a="1"/>
  <c r="BD13" i="28"/>
  <c r="DV13" i="28"/>
  <c r="AA13" i="28"/>
  <c r="AO11" i="28" a="1"/>
  <c r="AO12" i="28" a="1"/>
  <c r="AO10" i="28" a="1"/>
  <c r="AO6" i="28" a="1"/>
  <c r="AO8" i="28" a="1"/>
  <c r="AO7" i="28" a="1"/>
  <c r="AO9" i="28" a="1"/>
  <c r="AP2" i="28"/>
  <c r="EX13" i="28"/>
  <c r="DI11" i="28" a="1"/>
  <c r="DI12" i="28" a="1"/>
  <c r="DI10" i="28" a="1"/>
  <c r="DI8" i="28" a="1"/>
  <c r="DI9" i="28" a="1"/>
  <c r="DI7" i="28" a="1"/>
  <c r="DJ2" i="28"/>
  <c r="DI6" i="28" a="1"/>
  <c r="EY12" i="28" a="1"/>
  <c r="EY10" i="28" a="1"/>
  <c r="EY9" i="28" a="1"/>
  <c r="EY11" i="28" a="1"/>
  <c r="EZ2" i="28"/>
  <c r="EY8" i="28" a="1"/>
  <c r="EY7" i="28" a="1"/>
  <c r="EY6" i="28" a="1"/>
  <c r="DH13" i="28"/>
  <c r="AN13" i="28"/>
  <c r="CT13" i="28"/>
  <c r="BE12" i="28" a="1"/>
  <c r="BE11" i="28" a="1"/>
  <c r="BE10" i="28" a="1"/>
  <c r="BE9" i="28" a="1"/>
  <c r="BE6" i="28" a="1"/>
  <c r="BE8" i="28" a="1"/>
  <c r="BF2" i="28"/>
  <c r="BE7" i="28" a="1"/>
  <c r="CG12" i="28" a="1"/>
  <c r="CG11" i="28" a="1"/>
  <c r="CG9" i="28" a="1"/>
  <c r="CG10" i="28" a="1"/>
  <c r="CG6" i="28" a="1"/>
  <c r="CG8" i="28" a="1"/>
  <c r="CG7" i="28" a="1"/>
  <c r="CH2" i="28"/>
  <c r="EJ13" i="28"/>
  <c r="FM12" i="28" a="1"/>
  <c r="FM10" i="28" a="1"/>
  <c r="FM7" i="28" a="1"/>
  <c r="FM4" i="28"/>
  <c r="FM9" i="28" a="1"/>
  <c r="FM8" i="28" a="1"/>
  <c r="FN2" i="28"/>
  <c r="FM11" i="28" a="1"/>
  <c r="FM6" i="28" a="1"/>
  <c r="GB2" i="28"/>
  <c r="AB12" i="27" a="1"/>
  <c r="AB11" i="27" a="1"/>
  <c r="AB9" i="27" a="1"/>
  <c r="AB7" i="27" a="1"/>
  <c r="AB10" i="27" a="1"/>
  <c r="AB8" i="27" a="1"/>
  <c r="AB6" i="27" a="1"/>
  <c r="AC2" i="27"/>
  <c r="AA13" i="27"/>
  <c r="CD13" i="27"/>
  <c r="DG12" i="27" a="1"/>
  <c r="DG11" i="27" a="1"/>
  <c r="DG9" i="27" a="1"/>
  <c r="DG10" i="27" a="1"/>
  <c r="DH2" i="27"/>
  <c r="DG7" i="27" a="1"/>
  <c r="DG8" i="27" a="1"/>
  <c r="DG6" i="27" a="1"/>
  <c r="AO12" i="27" a="1"/>
  <c r="AO11" i="27" a="1"/>
  <c r="AO10" i="27" a="1"/>
  <c r="AO8" i="27" a="1"/>
  <c r="AO9" i="27" a="1"/>
  <c r="AO6" i="27" a="1"/>
  <c r="AP2" i="27"/>
  <c r="AO7" i="27" a="1"/>
  <c r="CR13" i="27"/>
  <c r="AN13" i="27"/>
  <c r="BB13" i="27"/>
  <c r="EI12" i="27" a="1"/>
  <c r="EI11" i="27" a="1"/>
  <c r="EI9" i="27" a="1"/>
  <c r="EI8" i="27" a="1"/>
  <c r="EI10" i="27" a="1"/>
  <c r="EI6" i="27" a="1"/>
  <c r="EI4" i="27"/>
  <c r="EJ2" i="27"/>
  <c r="EI7" i="27" a="1"/>
  <c r="EX2" i="27"/>
  <c r="BC12" i="27" a="1"/>
  <c r="BC11" i="27" a="1"/>
  <c r="BC10" i="27" a="1"/>
  <c r="BC6" i="27" a="1"/>
  <c r="BC7" i="27" a="1"/>
  <c r="BC9" i="27" a="1"/>
  <c r="BD2" i="27"/>
  <c r="BC8" i="27" a="1"/>
  <c r="BQ12" i="27" a="1"/>
  <c r="BQ9" i="27" a="1"/>
  <c r="BQ10" i="27" a="1"/>
  <c r="BQ11" i="27" a="1"/>
  <c r="BQ7" i="27" a="1"/>
  <c r="BQ8" i="27" a="1"/>
  <c r="BQ6" i="27" a="1"/>
  <c r="BR2" i="27"/>
  <c r="DU10" i="27" a="1"/>
  <c r="DU12" i="27" a="1"/>
  <c r="DU11" i="27" a="1"/>
  <c r="DU9" i="27" a="1"/>
  <c r="DU8" i="27" a="1"/>
  <c r="DU6" i="27" a="1"/>
  <c r="DU7" i="27" a="1"/>
  <c r="DV2" i="27"/>
  <c r="DT13" i="27"/>
  <c r="BP13" i="27"/>
  <c r="CE12" i="27" a="1"/>
  <c r="CE11" i="27" a="1"/>
  <c r="CE9" i="27" a="1"/>
  <c r="CE8" i="27" a="1"/>
  <c r="CE10" i="27" a="1"/>
  <c r="CE7" i="27" a="1"/>
  <c r="CE6" i="27" a="1"/>
  <c r="CF2" i="27"/>
  <c r="CS12" i="27" a="1"/>
  <c r="CS11" i="27" a="1"/>
  <c r="CS10" i="27" a="1"/>
  <c r="CS6" i="27" a="1"/>
  <c r="CS7" i="27" a="1"/>
  <c r="CS8" i="27" a="1"/>
  <c r="CS9" i="27" a="1"/>
  <c r="CT2" i="27"/>
  <c r="DF13" i="27"/>
  <c r="EM6" i="26" a="1"/>
  <c r="EN2" i="26"/>
  <c r="EM11" i="26" a="1"/>
  <c r="EM8" i="26" a="1"/>
  <c r="EM12" i="26" a="1"/>
  <c r="EM9" i="26" a="1"/>
  <c r="EM10" i="26" a="1"/>
  <c r="EM7" i="26" a="1"/>
  <c r="EL13" i="26"/>
  <c r="DX13" i="26"/>
  <c r="GB13" i="26"/>
  <c r="DY6" i="26" a="1"/>
  <c r="DY7" i="26" a="1"/>
  <c r="DY8" i="26" a="1"/>
  <c r="DY10" i="26" a="1"/>
  <c r="DY12" i="26" a="1"/>
  <c r="DY9" i="26" a="1"/>
  <c r="DZ2" i="26"/>
  <c r="DY11" i="26" a="1"/>
  <c r="FA7" i="26" a="1"/>
  <c r="FA8" i="26" a="1"/>
  <c r="FA6" i="26" a="1"/>
  <c r="FA10" i="26" a="1"/>
  <c r="FA12" i="26" a="1"/>
  <c r="FB2" i="26"/>
  <c r="FA11" i="26" a="1"/>
  <c r="FA9" i="26" a="1"/>
  <c r="EZ13" i="26"/>
  <c r="DK11" i="26" a="1"/>
  <c r="DK8" i="26" a="1"/>
  <c r="DK7" i="26" a="1"/>
  <c r="DK10" i="26" a="1"/>
  <c r="DK9" i="26" a="1"/>
  <c r="DK12" i="26" a="1"/>
  <c r="DK6" i="26" a="1"/>
  <c r="DL2" i="26"/>
  <c r="FN13" i="26"/>
  <c r="FO12" i="26" a="1"/>
  <c r="FO9" i="26" a="1"/>
  <c r="FO7" i="26" a="1"/>
  <c r="FP2" i="26"/>
  <c r="FO10" i="26" a="1"/>
  <c r="FO11" i="26" a="1"/>
  <c r="FO6" i="26" a="1"/>
  <c r="FO8" i="26" a="1"/>
  <c r="CW12" i="26" a="1"/>
  <c r="CW10" i="26" a="1"/>
  <c r="CW8" i="26" a="1"/>
  <c r="CW7" i="26" a="1"/>
  <c r="CX2" i="26"/>
  <c r="CW6" i="26" a="1"/>
  <c r="CW11" i="26" a="1"/>
  <c r="CW9" i="26" a="1"/>
  <c r="GC11" i="26" a="1"/>
  <c r="GC10" i="26" a="1"/>
  <c r="GC7" i="26" a="1"/>
  <c r="GC9" i="26" a="1"/>
  <c r="GC12" i="26" a="1"/>
  <c r="GD2" i="26"/>
  <c r="GC8" i="26" a="1"/>
  <c r="GC6" i="26" a="1"/>
  <c r="DJ13" i="26"/>
  <c r="CG13" i="26"/>
  <c r="CV13" i="26"/>
  <c r="CH8" i="26" a="1"/>
  <c r="CH11" i="26" a="1"/>
  <c r="CI2" i="26"/>
  <c r="CH10" i="26" a="1"/>
  <c r="CH6" i="26" a="1"/>
  <c r="CH7" i="26" a="1"/>
  <c r="CH12" i="26" a="1"/>
  <c r="CH9" i="26" a="1"/>
  <c r="BC13" i="26"/>
  <c r="BD11" i="26" a="1"/>
  <c r="BD8" i="26" a="1"/>
  <c r="BE2" i="26"/>
  <c r="BD12" i="26" a="1"/>
  <c r="BD10" i="26" a="1"/>
  <c r="BD6" i="26" a="1"/>
  <c r="BD9" i="26" a="1"/>
  <c r="BD7" i="26" a="1"/>
  <c r="BS10" i="26" a="1"/>
  <c r="BS7" i="26" a="1"/>
  <c r="BT2" i="26"/>
  <c r="BS11" i="26" a="1"/>
  <c r="BS12" i="26" a="1"/>
  <c r="BS8" i="26" a="1"/>
  <c r="BS9" i="26" a="1"/>
  <c r="BS6" i="26" a="1"/>
  <c r="BR13" i="26"/>
  <c r="AO13" i="26"/>
  <c r="AP7" i="26" a="1"/>
  <c r="AP10" i="26" a="1"/>
  <c r="AQ2" i="26"/>
  <c r="AP8" i="26" a="1"/>
  <c r="AP11" i="26" a="1"/>
  <c r="AP12" i="26" a="1"/>
  <c r="AP9" i="26" a="1"/>
  <c r="AP6" i="26" a="1"/>
  <c r="AA11" i="26" a="1"/>
  <c r="AA6" i="26" a="1"/>
  <c r="AB2" i="26"/>
  <c r="AA10" i="26" a="1"/>
  <c r="AA12" i="26" a="1"/>
  <c r="AA7" i="26" a="1"/>
  <c r="AA8" i="26" a="1"/>
  <c r="AA9" i="26" a="1"/>
  <c r="DS2" i="24"/>
  <c r="GP2" i="24"/>
  <c r="DD2" i="24"/>
  <c r="EH2" i="24"/>
  <c r="GA2" i="24"/>
  <c r="AR2" i="24"/>
  <c r="AE2" i="24"/>
  <c r="FL2" i="24"/>
  <c r="BX2" i="24"/>
  <c r="CO2" i="24"/>
  <c r="BH2" i="24"/>
  <c r="EW2" i="24"/>
  <c r="BH2" i="23"/>
  <c r="CL2" i="23"/>
  <c r="EE2" i="23"/>
  <c r="AC2" i="23"/>
  <c r="BW2" i="23"/>
  <c r="DA2" i="23"/>
  <c r="FH4" i="23"/>
  <c r="FX2" i="23"/>
  <c r="FI2" i="23"/>
  <c r="AS2" i="23"/>
  <c r="DP2" i="23"/>
  <c r="ET2" i="23"/>
  <c r="FH4" i="14"/>
  <c r="AS2" i="14"/>
  <c r="AB13" i="28" l="1"/>
  <c r="CU13" i="28"/>
  <c r="FN12" i="28" a="1"/>
  <c r="FN6" i="28" a="1"/>
  <c r="FN7" i="28" a="1"/>
  <c r="FN9" i="28" a="1"/>
  <c r="FN10" i="28" a="1"/>
  <c r="FN8" i="28" a="1"/>
  <c r="FO2" i="28"/>
  <c r="FN11" i="28" a="1"/>
  <c r="AP12" i="28" a="1"/>
  <c r="AP11" i="28" a="1"/>
  <c r="AP6" i="28" a="1"/>
  <c r="AP8" i="28" a="1"/>
  <c r="AP7" i="28" a="1"/>
  <c r="AP9" i="28" a="1"/>
  <c r="AP10" i="28" a="1"/>
  <c r="AQ2" i="28"/>
  <c r="BS13" i="28"/>
  <c r="EL7" i="28" a="1"/>
  <c r="EL12" i="28" a="1"/>
  <c r="EL10" i="28" a="1"/>
  <c r="EL8" i="28" a="1"/>
  <c r="EL11" i="28" a="1"/>
  <c r="EL9" i="28" a="1"/>
  <c r="EL6" i="28" a="1"/>
  <c r="EM2" i="28"/>
  <c r="EZ12" i="28" a="1"/>
  <c r="EZ11" i="28" a="1"/>
  <c r="EZ8" i="28" a="1"/>
  <c r="EZ9" i="28" a="1"/>
  <c r="FA2" i="28"/>
  <c r="EZ10" i="28" a="1"/>
  <c r="EZ6" i="28" a="1"/>
  <c r="EZ7" i="28" a="1"/>
  <c r="EK13" i="28"/>
  <c r="CV12" i="28" a="1"/>
  <c r="CV11" i="28" a="1"/>
  <c r="CV9" i="28" a="1"/>
  <c r="CV10" i="28" a="1"/>
  <c r="CW2" i="28"/>
  <c r="CV8" i="28" a="1"/>
  <c r="CV6" i="28" a="1"/>
  <c r="CV7" i="28" a="1"/>
  <c r="DJ12" i="28" a="1"/>
  <c r="DJ11" i="28" a="1"/>
  <c r="DJ10" i="28" a="1"/>
  <c r="DJ8" i="28" a="1"/>
  <c r="DJ6" i="28" a="1"/>
  <c r="DK2" i="28"/>
  <c r="DJ9" i="28" a="1"/>
  <c r="DJ7" i="28" a="1"/>
  <c r="CG13" i="28"/>
  <c r="BE13" i="28"/>
  <c r="DI13" i="28"/>
  <c r="BF12" i="28" a="1"/>
  <c r="BF9" i="28" a="1"/>
  <c r="BF10" i="28" a="1"/>
  <c r="BF11" i="28" a="1"/>
  <c r="BF8" i="28" a="1"/>
  <c r="BG2" i="28"/>
  <c r="BF7" i="28" a="1"/>
  <c r="BF6" i="28" a="1"/>
  <c r="CH12" i="28" a="1"/>
  <c r="CH11" i="28" a="1"/>
  <c r="CH10" i="28" a="1"/>
  <c r="CH6" i="28" a="1"/>
  <c r="CH8" i="28" a="1"/>
  <c r="CH7" i="28" a="1"/>
  <c r="CI2" i="28"/>
  <c r="CH9" i="28" a="1"/>
  <c r="DX10" i="28" a="1"/>
  <c r="DX11" i="28" a="1"/>
  <c r="DX12" i="28" a="1"/>
  <c r="DX9" i="28" a="1"/>
  <c r="DX8" i="28" a="1"/>
  <c r="DX6" i="28" a="1"/>
  <c r="DX7" i="28" a="1"/>
  <c r="DY2" i="28"/>
  <c r="AO13" i="28"/>
  <c r="GB12" i="28" a="1"/>
  <c r="GB11" i="28" a="1"/>
  <c r="GB4" i="28"/>
  <c r="GB10" i="28" a="1"/>
  <c r="GB6" i="28" a="1"/>
  <c r="GB8" i="28" a="1"/>
  <c r="GB7" i="28" a="1"/>
  <c r="GB9" i="28" a="1"/>
  <c r="GC2" i="28"/>
  <c r="FM13" i="28"/>
  <c r="EY13" i="28"/>
  <c r="AC12" i="28" a="1"/>
  <c r="AC10" i="28" a="1"/>
  <c r="AC9" i="28" a="1"/>
  <c r="AC11" i="28" a="1"/>
  <c r="AC6" i="28" a="1"/>
  <c r="AC8" i="28" a="1"/>
  <c r="AC7" i="28" a="1"/>
  <c r="AD2" i="28"/>
  <c r="DW13" i="28"/>
  <c r="BT12" i="28" a="1"/>
  <c r="BT7" i="28" a="1"/>
  <c r="BT8" i="28" a="1"/>
  <c r="BT10" i="28" a="1"/>
  <c r="BU2" i="28"/>
  <c r="BT11" i="28" a="1"/>
  <c r="BT9" i="28" a="1"/>
  <c r="BT6" i="28" a="1"/>
  <c r="BQ13" i="27"/>
  <c r="BC13" i="27"/>
  <c r="AC12" i="27" a="1"/>
  <c r="AC11" i="27" a="1"/>
  <c r="AC9" i="27" a="1"/>
  <c r="AC8" i="27" a="1"/>
  <c r="AC10" i="27" a="1"/>
  <c r="AC6" i="27" a="1"/>
  <c r="AC7" i="27" a="1"/>
  <c r="AD2" i="27"/>
  <c r="AB13" i="27"/>
  <c r="DH11" i="27" a="1"/>
  <c r="DH12" i="27" a="1"/>
  <c r="DH8" i="27" a="1"/>
  <c r="DH9" i="27" a="1"/>
  <c r="DH10" i="27" a="1"/>
  <c r="DI2" i="27"/>
  <c r="DH7" i="27" a="1"/>
  <c r="DH6" i="27" a="1"/>
  <c r="EX11" i="27" a="1"/>
  <c r="EX12" i="27" a="1"/>
  <c r="EX10" i="27" a="1"/>
  <c r="EX7" i="27" a="1"/>
  <c r="EX8" i="27" a="1"/>
  <c r="EX9" i="27" a="1"/>
  <c r="EY2" i="27"/>
  <c r="EX4" i="27"/>
  <c r="EX6" i="27" a="1"/>
  <c r="FM2" i="27"/>
  <c r="AP11" i="27" a="1"/>
  <c r="AP9" i="27" a="1"/>
  <c r="AP12" i="27" a="1"/>
  <c r="AP10" i="27" a="1"/>
  <c r="AP7" i="27" a="1"/>
  <c r="AP8" i="27" a="1"/>
  <c r="AQ2" i="27"/>
  <c r="AP6" i="27" a="1"/>
  <c r="EJ12" i="27" a="1"/>
  <c r="EJ11" i="27" a="1"/>
  <c r="EJ10" i="27" a="1"/>
  <c r="EJ9" i="27" a="1"/>
  <c r="EJ6" i="27" a="1"/>
  <c r="EK2" i="27"/>
  <c r="EJ8" i="27" a="1"/>
  <c r="EJ7" i="27" a="1"/>
  <c r="AO13" i="27"/>
  <c r="CS13" i="27"/>
  <c r="DU13" i="27"/>
  <c r="EI13" i="27"/>
  <c r="CE13" i="27"/>
  <c r="BD12" i="27" a="1"/>
  <c r="BD11" i="27" a="1"/>
  <c r="BD8" i="27" a="1"/>
  <c r="BD9" i="27" a="1"/>
  <c r="BD7" i="27" a="1"/>
  <c r="BD6" i="27" a="1"/>
  <c r="BD10" i="27" a="1"/>
  <c r="BE2" i="27"/>
  <c r="DV12" i="27" a="1"/>
  <c r="DV10" i="27" a="1"/>
  <c r="DV11" i="27" a="1"/>
  <c r="DV9" i="27" a="1"/>
  <c r="DV8" i="27" a="1"/>
  <c r="DW2" i="27"/>
  <c r="DV6" i="27" a="1"/>
  <c r="DV7" i="27" a="1"/>
  <c r="CF12" i="27" a="1"/>
  <c r="CF9" i="27" a="1"/>
  <c r="CF11" i="27" a="1"/>
  <c r="CF10" i="27" a="1"/>
  <c r="CF8" i="27" a="1"/>
  <c r="CF7" i="27" a="1"/>
  <c r="CF6" i="27" a="1"/>
  <c r="CG2" i="27"/>
  <c r="CT11" i="27" a="1"/>
  <c r="CT12" i="27" a="1"/>
  <c r="CT10" i="27" a="1"/>
  <c r="CT8" i="27" a="1"/>
  <c r="CT9" i="27" a="1"/>
  <c r="CT6" i="27" a="1"/>
  <c r="CU2" i="27"/>
  <c r="CT7" i="27" a="1"/>
  <c r="BR12" i="27" a="1"/>
  <c r="BR11" i="27" a="1"/>
  <c r="BR10" i="27" a="1"/>
  <c r="BR9" i="27" a="1"/>
  <c r="BR7" i="27" a="1"/>
  <c r="BR8" i="27" a="1"/>
  <c r="BS2" i="27"/>
  <c r="BR6" i="27" a="1"/>
  <c r="DG13" i="27"/>
  <c r="EN8" i="26" a="1"/>
  <c r="EN6" i="26" a="1"/>
  <c r="EO2" i="26"/>
  <c r="EN12" i="26" a="1"/>
  <c r="EN10" i="26" a="1"/>
  <c r="EN11" i="26" a="1"/>
  <c r="EN9" i="26" a="1"/>
  <c r="EN7" i="26" a="1"/>
  <c r="EM13" i="26"/>
  <c r="CI11" i="26" a="1"/>
  <c r="CI8" i="26" a="1"/>
  <c r="CJ2" i="26"/>
  <c r="CI6" i="26" a="1"/>
  <c r="CI10" i="26" a="1"/>
  <c r="CI12" i="26" a="1"/>
  <c r="CI7" i="26" a="1"/>
  <c r="CI9" i="26" a="1"/>
  <c r="FP12" i="26" a="1"/>
  <c r="FP6" i="26" a="1"/>
  <c r="FQ2" i="26"/>
  <c r="FP9" i="26" a="1"/>
  <c r="FP7" i="26" a="1"/>
  <c r="FP10" i="26" a="1"/>
  <c r="FP11" i="26" a="1"/>
  <c r="FP8" i="26" a="1"/>
  <c r="DY13" i="26"/>
  <c r="CH13" i="26"/>
  <c r="GC13" i="26"/>
  <c r="CW13" i="26"/>
  <c r="DL11" i="26" a="1"/>
  <c r="DL8" i="26" a="1"/>
  <c r="DL9" i="26" a="1"/>
  <c r="DL10" i="26" a="1"/>
  <c r="DL12" i="26" a="1"/>
  <c r="DL7" i="26" a="1"/>
  <c r="DL6" i="26" a="1"/>
  <c r="DM2" i="26"/>
  <c r="FB10" i="26" a="1"/>
  <c r="FB12" i="26" a="1"/>
  <c r="FB11" i="26" a="1"/>
  <c r="FB6" i="26" a="1"/>
  <c r="FB9" i="26" a="1"/>
  <c r="FB8" i="26" a="1"/>
  <c r="FB7" i="26" a="1"/>
  <c r="FC2" i="26"/>
  <c r="DK13" i="26"/>
  <c r="FA13" i="26"/>
  <c r="GD8" i="26" a="1"/>
  <c r="GD7" i="26" a="1"/>
  <c r="GD12" i="26" a="1"/>
  <c r="GE2" i="26"/>
  <c r="GD11" i="26" a="1"/>
  <c r="GD10" i="26" a="1"/>
  <c r="GD6" i="26" a="1"/>
  <c r="GD9" i="26" a="1"/>
  <c r="CX12" i="26" a="1"/>
  <c r="CX6" i="26" a="1"/>
  <c r="CY2" i="26"/>
  <c r="CX11" i="26" a="1"/>
  <c r="CX8" i="26" a="1"/>
  <c r="CX9" i="26" a="1"/>
  <c r="CX7" i="26" a="1"/>
  <c r="CX10" i="26" a="1"/>
  <c r="DZ10" i="26" a="1"/>
  <c r="DZ12" i="26" a="1"/>
  <c r="DZ11" i="26" a="1"/>
  <c r="EA2" i="26"/>
  <c r="DZ6" i="26" a="1"/>
  <c r="DZ8" i="26" a="1"/>
  <c r="DZ9" i="26" a="1"/>
  <c r="DZ7" i="26" a="1"/>
  <c r="FO13" i="26"/>
  <c r="BE11" i="26" a="1"/>
  <c r="BE8" i="26" a="1"/>
  <c r="BE12" i="26" a="1"/>
  <c r="BF2" i="26"/>
  <c r="BE6" i="26" a="1"/>
  <c r="BE7" i="26" a="1"/>
  <c r="BE9" i="26" a="1"/>
  <c r="BE10" i="26" a="1"/>
  <c r="BD13" i="26"/>
  <c r="BT10" i="26" a="1"/>
  <c r="BT7" i="26" a="1"/>
  <c r="BU2" i="26"/>
  <c r="BT11" i="26" a="1"/>
  <c r="BT8" i="26" a="1"/>
  <c r="BT12" i="26" a="1"/>
  <c r="BT9" i="26" a="1"/>
  <c r="BT6" i="26" a="1"/>
  <c r="BS13" i="26"/>
  <c r="AP13" i="26"/>
  <c r="AQ7" i="26" a="1"/>
  <c r="AR2" i="26"/>
  <c r="AQ9" i="26" a="1"/>
  <c r="AQ11" i="26" a="1"/>
  <c r="AQ8" i="26" a="1"/>
  <c r="AQ6" i="26" a="1"/>
  <c r="AQ10" i="26" a="1"/>
  <c r="AQ12" i="26" a="1"/>
  <c r="AC2" i="26"/>
  <c r="AB7" i="26" a="1"/>
  <c r="AB6" i="26" a="1"/>
  <c r="AB8" i="26" a="1"/>
  <c r="AB9" i="26" a="1"/>
  <c r="AB10" i="26" a="1"/>
  <c r="AB11" i="26" a="1"/>
  <c r="AB12" i="26" a="1"/>
  <c r="EI2" i="24"/>
  <c r="DE2" i="24"/>
  <c r="BY2" i="24"/>
  <c r="AG2" i="24"/>
  <c r="GB2" i="24"/>
  <c r="DT2" i="24"/>
  <c r="BI2" i="24"/>
  <c r="CP2" i="24"/>
  <c r="AS2" i="24"/>
  <c r="GQ2" i="24"/>
  <c r="FM2" i="24"/>
  <c r="EX2" i="24"/>
  <c r="AT2" i="23"/>
  <c r="CM2" i="23"/>
  <c r="EF2" i="23"/>
  <c r="BX2" i="23"/>
  <c r="DB2" i="23"/>
  <c r="DQ2" i="23"/>
  <c r="FJ2" i="23"/>
  <c r="AD2" i="23"/>
  <c r="BI2" i="23"/>
  <c r="FY2" i="23"/>
  <c r="GN2" i="23"/>
  <c r="FX4" i="23"/>
  <c r="EU2" i="23"/>
  <c r="FX4" i="14"/>
  <c r="AT2" i="14"/>
  <c r="BT13" i="28" l="1"/>
  <c r="AP13" i="28"/>
  <c r="EZ13" i="28"/>
  <c r="AD12" i="28" a="1"/>
  <c r="AD11" i="28" a="1"/>
  <c r="AD10" i="28" a="1"/>
  <c r="AE2" i="28"/>
  <c r="AD6" i="28" a="1"/>
  <c r="AD8" i="28" a="1"/>
  <c r="AD7" i="28" a="1"/>
  <c r="AD9" i="28" a="1"/>
  <c r="CI12" i="28" a="1"/>
  <c r="CI11" i="28" a="1"/>
  <c r="CI8" i="28" a="1"/>
  <c r="CI7" i="28" a="1"/>
  <c r="CI10" i="28" a="1"/>
  <c r="CJ2" i="28"/>
  <c r="CI9" i="28" a="1"/>
  <c r="CI6" i="28" a="1"/>
  <c r="CV13" i="28"/>
  <c r="CH13" i="28"/>
  <c r="BU12" i="28" a="1"/>
  <c r="BU11" i="28" a="1"/>
  <c r="BU9" i="28" a="1"/>
  <c r="BU10" i="28" a="1"/>
  <c r="BU6" i="28" a="1"/>
  <c r="BU8" i="28" a="1"/>
  <c r="BU7" i="28" a="1"/>
  <c r="BV2" i="28"/>
  <c r="FA11" i="28" a="1"/>
  <c r="FA12" i="28" a="1"/>
  <c r="FA10" i="28" a="1"/>
  <c r="FA9" i="28" a="1"/>
  <c r="FB2" i="28"/>
  <c r="FA8" i="28" a="1"/>
  <c r="FA6" i="28" a="1"/>
  <c r="FA7" i="28" a="1"/>
  <c r="CW10" i="28" a="1"/>
  <c r="CW11" i="28" a="1"/>
  <c r="CW9" i="28" a="1"/>
  <c r="CW12" i="28" a="1"/>
  <c r="CX2" i="28"/>
  <c r="CW6" i="28" a="1"/>
  <c r="CW8" i="28" a="1"/>
  <c r="CW7" i="28" a="1"/>
  <c r="DX13" i="28"/>
  <c r="GC12" i="28" a="1"/>
  <c r="GC11" i="28" a="1"/>
  <c r="GC10" i="28" a="1"/>
  <c r="GC6" i="28" a="1"/>
  <c r="GD2" i="28"/>
  <c r="GC8" i="28" a="1"/>
  <c r="GC7" i="28" a="1"/>
  <c r="GC9" i="28" a="1"/>
  <c r="AC13" i="28"/>
  <c r="DY12" i="28" a="1"/>
  <c r="DY10" i="28" a="1"/>
  <c r="DY8" i="28" a="1"/>
  <c r="DY9" i="28" a="1"/>
  <c r="DY6" i="28" a="1"/>
  <c r="DY7" i="28" a="1"/>
  <c r="DY11" i="28" a="1"/>
  <c r="DZ2" i="28"/>
  <c r="GB13" i="28"/>
  <c r="DK12" i="28" a="1"/>
  <c r="DK7" i="28" a="1"/>
  <c r="DK11" i="28" a="1"/>
  <c r="DK10" i="28" a="1"/>
  <c r="DK6" i="28" a="1"/>
  <c r="DK9" i="28" a="1"/>
  <c r="DK8" i="28" a="1"/>
  <c r="DL2" i="28"/>
  <c r="FO8" i="28" a="1"/>
  <c r="FO9" i="28" a="1"/>
  <c r="FO11" i="28" a="1"/>
  <c r="FO10" i="28" a="1"/>
  <c r="FO12" i="28" a="1"/>
  <c r="FP2" i="28"/>
  <c r="FO6" i="28" a="1"/>
  <c r="FO7" i="28" a="1"/>
  <c r="DJ13" i="28"/>
  <c r="AQ12" i="28" a="1"/>
  <c r="AQ11" i="28" a="1"/>
  <c r="AQ6" i="28" a="1"/>
  <c r="AQ8" i="28" a="1"/>
  <c r="AQ7" i="28" a="1"/>
  <c r="AQ9" i="28" a="1"/>
  <c r="AQ10" i="28" a="1"/>
  <c r="AR2" i="28"/>
  <c r="EM12" i="28" a="1"/>
  <c r="EM11" i="28" a="1"/>
  <c r="EM6" i="28" a="1"/>
  <c r="EM7" i="28" a="1"/>
  <c r="EM9" i="28" a="1"/>
  <c r="EM10" i="28" a="1"/>
  <c r="EM8" i="28" a="1"/>
  <c r="EN2" i="28"/>
  <c r="BG11" i="28" a="1"/>
  <c r="BG12" i="28" a="1"/>
  <c r="BG8" i="28" a="1"/>
  <c r="BG9" i="28" a="1"/>
  <c r="BG10" i="28" a="1"/>
  <c r="BG6" i="28" a="1"/>
  <c r="BH2" i="28"/>
  <c r="BG7" i="28" a="1"/>
  <c r="EL13" i="28"/>
  <c r="BF13" i="28"/>
  <c r="FN13" i="28"/>
  <c r="CF13" i="27"/>
  <c r="CG12" i="27" a="1"/>
  <c r="CG11" i="27" a="1"/>
  <c r="CG8" i="27" a="1"/>
  <c r="CG10" i="27" a="1"/>
  <c r="CG9" i="27" a="1"/>
  <c r="CH2" i="27"/>
  <c r="CG6" i="27" a="1"/>
  <c r="CG7" i="27" a="1"/>
  <c r="EJ13" i="27"/>
  <c r="CT13" i="27"/>
  <c r="EK12" i="27" a="1"/>
  <c r="EK11" i="27" a="1"/>
  <c r="EK10" i="27" a="1"/>
  <c r="EK9" i="27" a="1"/>
  <c r="EK8" i="27" a="1"/>
  <c r="EL2" i="27"/>
  <c r="EK7" i="27" a="1"/>
  <c r="EK6" i="27" a="1"/>
  <c r="CU11" i="27" a="1"/>
  <c r="CU10" i="27" a="1"/>
  <c r="CU12" i="27" a="1"/>
  <c r="CU8" i="27" a="1"/>
  <c r="CU9" i="27" a="1"/>
  <c r="CU7" i="27" a="1"/>
  <c r="CU6" i="27" a="1"/>
  <c r="CV2" i="27"/>
  <c r="BE12" i="27" a="1"/>
  <c r="BE11" i="27" a="1"/>
  <c r="BE9" i="27" a="1"/>
  <c r="BE10" i="27" a="1"/>
  <c r="BF2" i="27"/>
  <c r="BE6" i="27" a="1"/>
  <c r="BE7" i="27" a="1"/>
  <c r="BE8" i="27" a="1"/>
  <c r="BD13" i="27"/>
  <c r="FM12" i="27" a="1"/>
  <c r="FM9" i="27" a="1"/>
  <c r="FM11" i="27" a="1"/>
  <c r="FM10" i="27" a="1"/>
  <c r="FM7" i="27" a="1"/>
  <c r="FM8" i="27" a="1"/>
  <c r="FM4" i="27"/>
  <c r="FM6" i="27" a="1"/>
  <c r="GB2" i="27"/>
  <c r="FN2" i="27"/>
  <c r="BR13" i="27"/>
  <c r="AP13" i="27"/>
  <c r="EX13" i="27"/>
  <c r="DH13" i="27"/>
  <c r="BS12" i="27" a="1"/>
  <c r="BS11" i="27" a="1"/>
  <c r="BS10" i="27" a="1"/>
  <c r="BS9" i="27" a="1"/>
  <c r="BS8" i="27" a="1"/>
  <c r="BT2" i="27"/>
  <c r="BS7" i="27" a="1"/>
  <c r="BS6" i="27" a="1"/>
  <c r="DV13" i="27"/>
  <c r="AQ11" i="27" a="1"/>
  <c r="AQ12" i="27" a="1"/>
  <c r="AQ10" i="27" a="1"/>
  <c r="AQ9" i="27" a="1"/>
  <c r="AQ7" i="27" a="1"/>
  <c r="AQ8" i="27" a="1"/>
  <c r="AQ6" i="27" a="1"/>
  <c r="AR2" i="27"/>
  <c r="AD12" i="27" a="1"/>
  <c r="AD11" i="27" a="1"/>
  <c r="AD10" i="27" a="1"/>
  <c r="AD9" i="27" a="1"/>
  <c r="AD8" i="27" a="1"/>
  <c r="AD6" i="27" a="1"/>
  <c r="AD7" i="27" a="1"/>
  <c r="AE2" i="27"/>
  <c r="DW12" i="27" a="1"/>
  <c r="DW11" i="27" a="1"/>
  <c r="DW10" i="27" a="1"/>
  <c r="DW9" i="27" a="1"/>
  <c r="DW7" i="27" a="1"/>
  <c r="DW8" i="27" a="1"/>
  <c r="DX2" i="27"/>
  <c r="DW6" i="27" a="1"/>
  <c r="EY11" i="27" a="1"/>
  <c r="EY12" i="27" a="1"/>
  <c r="EY10" i="27" a="1"/>
  <c r="EY8" i="27" a="1"/>
  <c r="EY9" i="27" a="1"/>
  <c r="EZ2" i="27"/>
  <c r="EY7" i="27" a="1"/>
  <c r="EY6" i="27" a="1"/>
  <c r="DI12" i="27" a="1"/>
  <c r="DI11" i="27" a="1"/>
  <c r="DI9" i="27" a="1"/>
  <c r="DI10" i="27" a="1"/>
  <c r="DI7" i="27" a="1"/>
  <c r="DI8" i="27" a="1"/>
  <c r="DJ2" i="27"/>
  <c r="DI6" i="27" a="1"/>
  <c r="AC13" i="27"/>
  <c r="FB13" i="26"/>
  <c r="CI13" i="26"/>
  <c r="EN13" i="26"/>
  <c r="CJ11" i="26" a="1"/>
  <c r="CJ12" i="26" a="1"/>
  <c r="CJ9" i="26" a="1"/>
  <c r="CJ8" i="26" a="1"/>
  <c r="CJ10" i="26" a="1"/>
  <c r="CJ6" i="26" a="1"/>
  <c r="CK2" i="26"/>
  <c r="CJ7" i="26" a="1"/>
  <c r="EA10" i="26" a="1"/>
  <c r="EA7" i="26" a="1"/>
  <c r="EB2" i="26"/>
  <c r="EA12" i="26" a="1"/>
  <c r="EA9" i="26" a="1"/>
  <c r="EA6" i="26" a="1"/>
  <c r="EA8" i="26" a="1"/>
  <c r="EA11" i="26" a="1"/>
  <c r="DM10" i="26" a="1"/>
  <c r="DN2" i="26"/>
  <c r="DM9" i="26" a="1"/>
  <c r="DM8" i="26" a="1"/>
  <c r="DM12" i="26" a="1"/>
  <c r="DM11" i="26" a="1"/>
  <c r="DM6" i="26" a="1"/>
  <c r="DM7" i="26" a="1"/>
  <c r="DL13" i="26"/>
  <c r="CX13" i="26"/>
  <c r="CY12" i="26" a="1"/>
  <c r="CY6" i="26" a="1"/>
  <c r="CZ2" i="26"/>
  <c r="CY10" i="26" a="1"/>
  <c r="CY11" i="26" a="1"/>
  <c r="CY9" i="26" a="1"/>
  <c r="CY7" i="26" a="1"/>
  <c r="CY8" i="26" a="1"/>
  <c r="FQ6" i="26" a="1"/>
  <c r="FR2" i="26"/>
  <c r="FQ12" i="26" a="1"/>
  <c r="FQ9" i="26" a="1"/>
  <c r="FQ11" i="26" a="1"/>
  <c r="FQ7" i="26" a="1"/>
  <c r="FQ10" i="26" a="1"/>
  <c r="FQ8" i="26" a="1"/>
  <c r="GD13" i="26"/>
  <c r="FP13" i="26"/>
  <c r="GE8" i="26" a="1"/>
  <c r="GE12" i="26" a="1"/>
  <c r="GE9" i="26" a="1"/>
  <c r="GF2" i="26"/>
  <c r="GE6" i="26" a="1"/>
  <c r="GE10" i="26" a="1"/>
  <c r="GE11" i="26" a="1"/>
  <c r="GE7" i="26" a="1"/>
  <c r="FC11" i="26" a="1"/>
  <c r="FC6" i="26" a="1"/>
  <c r="FC9" i="26" a="1"/>
  <c r="FC7" i="26" a="1"/>
  <c r="FC8" i="26" a="1"/>
  <c r="FD2" i="26"/>
  <c r="FC12" i="26" a="1"/>
  <c r="FC10" i="26" a="1"/>
  <c r="DZ13" i="26"/>
  <c r="EO9" i="26" a="1"/>
  <c r="EO10" i="26" a="1"/>
  <c r="EO8" i="26" a="1"/>
  <c r="EP2" i="26"/>
  <c r="EO12" i="26" a="1"/>
  <c r="EO6" i="26" a="1"/>
  <c r="EO7" i="26" a="1"/>
  <c r="EO11" i="26" a="1"/>
  <c r="BT13" i="26"/>
  <c r="BV2" i="26"/>
  <c r="BU11" i="26" a="1"/>
  <c r="BU8" i="26" a="1"/>
  <c r="BU9" i="26" a="1"/>
  <c r="BU10" i="26" a="1"/>
  <c r="BU6" i="26" a="1"/>
  <c r="BU7" i="26" a="1"/>
  <c r="BU12" i="26" a="1"/>
  <c r="BE13" i="26"/>
  <c r="BF8" i="26" a="1"/>
  <c r="BF12" i="26" a="1"/>
  <c r="BF9" i="26" a="1"/>
  <c r="BF6" i="26" a="1"/>
  <c r="BG2" i="26"/>
  <c r="BF7" i="26" a="1"/>
  <c r="BF11" i="26" a="1"/>
  <c r="BF10" i="26" a="1"/>
  <c r="AQ13" i="26"/>
  <c r="AS2" i="26"/>
  <c r="AR11" i="26" a="1"/>
  <c r="AR8" i="26" a="1"/>
  <c r="AR12" i="26" a="1"/>
  <c r="AR9" i="26" a="1"/>
  <c r="AR10" i="26" a="1"/>
  <c r="AR7" i="26" a="1"/>
  <c r="AR6" i="26" a="1"/>
  <c r="AD2" i="26"/>
  <c r="AC8" i="26" a="1"/>
  <c r="AC12" i="26" a="1"/>
  <c r="AC7" i="26" a="1"/>
  <c r="AC6" i="26" a="1"/>
  <c r="AC9" i="26" a="1"/>
  <c r="AC10" i="26" a="1"/>
  <c r="AC11" i="26" a="1"/>
  <c r="CQ2" i="24"/>
  <c r="BJ2" i="24"/>
  <c r="DU2" i="24"/>
  <c r="EY2" i="24"/>
  <c r="DF2" i="24"/>
  <c r="BZ2" i="24"/>
  <c r="AT2" i="24"/>
  <c r="AH2" i="24"/>
  <c r="FN2" i="24"/>
  <c r="EJ2" i="24"/>
  <c r="GR2" i="24"/>
  <c r="GC2" i="24"/>
  <c r="DR2" i="23"/>
  <c r="BY2" i="23"/>
  <c r="EV2" i="23"/>
  <c r="GO2" i="23"/>
  <c r="GN4" i="23"/>
  <c r="CN2" i="23"/>
  <c r="FZ2" i="23"/>
  <c r="AU2" i="23"/>
  <c r="FK2" i="23"/>
  <c r="EG2" i="23"/>
  <c r="DC2" i="23"/>
  <c r="BJ2" i="23"/>
  <c r="AE2" i="23"/>
  <c r="GN4" i="14"/>
  <c r="AU2" i="14"/>
  <c r="AQ13" i="28" l="1"/>
  <c r="DL12" i="28" a="1"/>
  <c r="DL6" i="28" a="1"/>
  <c r="DL7" i="28" a="1"/>
  <c r="DL9" i="28" a="1"/>
  <c r="DL11" i="28" a="1"/>
  <c r="DM2" i="28"/>
  <c r="DL8" i="28" a="1"/>
  <c r="DL10" i="28" a="1"/>
  <c r="GC13" i="28"/>
  <c r="CJ12" i="28" a="1"/>
  <c r="CJ7" i="28" a="1"/>
  <c r="CJ11" i="28" a="1"/>
  <c r="CK2" i="28"/>
  <c r="CJ9" i="28" a="1"/>
  <c r="CJ8" i="28" a="1"/>
  <c r="CJ10" i="28" a="1"/>
  <c r="CJ6" i="28" a="1"/>
  <c r="BU13" i="28"/>
  <c r="EM13" i="28"/>
  <c r="DK13" i="28"/>
  <c r="BG13" i="28"/>
  <c r="FA13" i="28"/>
  <c r="DZ12" i="28" a="1"/>
  <c r="DZ10" i="28" a="1"/>
  <c r="DZ6" i="28" a="1"/>
  <c r="DZ7" i="28" a="1"/>
  <c r="DZ8" i="28" a="1"/>
  <c r="DZ11" i="28" a="1"/>
  <c r="DZ9" i="28" a="1"/>
  <c r="EA2" i="28"/>
  <c r="CW13" i="28"/>
  <c r="FB12" i="28" a="1"/>
  <c r="FB11" i="28" a="1"/>
  <c r="FC2" i="28"/>
  <c r="FB10" i="28" a="1"/>
  <c r="FB8" i="28" a="1"/>
  <c r="FB6" i="28" a="1"/>
  <c r="FB9" i="28" a="1"/>
  <c r="FB7" i="28" a="1"/>
  <c r="FO13" i="28"/>
  <c r="CX12" i="28" a="1"/>
  <c r="CX10" i="28" a="1"/>
  <c r="CX11" i="28" a="1"/>
  <c r="CX9" i="28" a="1"/>
  <c r="CY2" i="28"/>
  <c r="CX8" i="28" a="1"/>
  <c r="CX7" i="28" a="1"/>
  <c r="CX6" i="28" a="1"/>
  <c r="BH12" i="28" a="1"/>
  <c r="BH11" i="28" a="1"/>
  <c r="BH9" i="28" a="1"/>
  <c r="BH10" i="28" a="1"/>
  <c r="BH6" i="28" a="1"/>
  <c r="BH7" i="28" a="1"/>
  <c r="BH8" i="28" a="1"/>
  <c r="BI2" i="28"/>
  <c r="FP11" i="28" a="1"/>
  <c r="FP12" i="28" a="1"/>
  <c r="FP9" i="28" a="1"/>
  <c r="FP8" i="28" a="1"/>
  <c r="FQ2" i="28"/>
  <c r="FP6" i="28" a="1"/>
  <c r="FP7" i="28" a="1"/>
  <c r="FP10" i="28" a="1"/>
  <c r="DY13" i="28"/>
  <c r="AD13" i="28"/>
  <c r="AR12" i="28" a="1"/>
  <c r="AR6" i="28" a="1"/>
  <c r="AR8" i="28" a="1"/>
  <c r="AR11" i="28" a="1"/>
  <c r="AR10" i="28" a="1"/>
  <c r="AR9" i="28" a="1"/>
  <c r="AR7" i="28" a="1"/>
  <c r="AS2" i="28"/>
  <c r="AE12" i="28" a="1"/>
  <c r="AE11" i="28" a="1"/>
  <c r="AE9" i="28" a="1"/>
  <c r="AE10" i="28" a="1"/>
  <c r="AE6" i="28" a="1"/>
  <c r="AE8" i="28" a="1"/>
  <c r="AE7" i="28" a="1"/>
  <c r="AF2" i="28"/>
  <c r="EN8" i="28" a="1"/>
  <c r="EN9" i="28" a="1"/>
  <c r="EN12" i="28" a="1"/>
  <c r="EN11" i="28" a="1"/>
  <c r="EN10" i="28" a="1"/>
  <c r="EN7" i="28" a="1"/>
  <c r="EN6" i="28" a="1"/>
  <c r="EO2" i="28"/>
  <c r="GD11" i="28" a="1"/>
  <c r="GD10" i="28" a="1"/>
  <c r="GD6" i="28" a="1"/>
  <c r="GD12" i="28" a="1"/>
  <c r="GD8" i="28" a="1"/>
  <c r="GD7" i="28" a="1"/>
  <c r="GD9" i="28" a="1"/>
  <c r="GE2" i="28"/>
  <c r="BV12" i="28" a="1"/>
  <c r="BV11" i="28" a="1"/>
  <c r="BV9" i="28" a="1"/>
  <c r="BV10" i="28" a="1"/>
  <c r="BV6" i="28" a="1"/>
  <c r="BV8" i="28" a="1"/>
  <c r="BV7" i="28" a="1"/>
  <c r="BW2" i="28"/>
  <c r="CI13" i="28"/>
  <c r="EY13" i="27"/>
  <c r="EZ11" i="27" a="1"/>
  <c r="EZ12" i="27" a="1"/>
  <c r="EZ10" i="27" a="1"/>
  <c r="EZ7" i="27" a="1"/>
  <c r="EZ8" i="27" a="1"/>
  <c r="EZ9" i="27" a="1"/>
  <c r="FA2" i="27"/>
  <c r="EZ6" i="27" a="1"/>
  <c r="CG13" i="27"/>
  <c r="AD13" i="27"/>
  <c r="CV12" i="27" a="1"/>
  <c r="CV11" i="27" a="1"/>
  <c r="CV10" i="27" a="1"/>
  <c r="CV7" i="27" a="1"/>
  <c r="CV8" i="27" a="1"/>
  <c r="CV9" i="27" a="1"/>
  <c r="CV6" i="27" a="1"/>
  <c r="CW2" i="27"/>
  <c r="CH12" i="27" a="1"/>
  <c r="CH11" i="27" a="1"/>
  <c r="CH10" i="27" a="1"/>
  <c r="CH9" i="27" a="1"/>
  <c r="CH8" i="27" a="1"/>
  <c r="CH6" i="27" a="1"/>
  <c r="CI2" i="27"/>
  <c r="CH7" i="27" a="1"/>
  <c r="CU13" i="27"/>
  <c r="BS13" i="27"/>
  <c r="DI13" i="27"/>
  <c r="DJ11" i="27" a="1"/>
  <c r="DJ10" i="27" a="1"/>
  <c r="DJ12" i="27" a="1"/>
  <c r="DJ9" i="27" a="1"/>
  <c r="DJ8" i="27" a="1"/>
  <c r="DJ6" i="27" a="1"/>
  <c r="DJ7" i="27" a="1"/>
  <c r="DK2" i="27"/>
  <c r="AE11" i="27" a="1"/>
  <c r="AE12" i="27" a="1"/>
  <c r="AE8" i="27" a="1"/>
  <c r="AE10" i="27" a="1"/>
  <c r="AE9" i="27" a="1"/>
  <c r="AE6" i="27" a="1"/>
  <c r="AE7" i="27" a="1"/>
  <c r="AF2" i="27"/>
  <c r="DW13" i="27"/>
  <c r="BT11" i="27" a="1"/>
  <c r="BT12" i="27" a="1"/>
  <c r="BT10" i="27" a="1"/>
  <c r="BT9" i="27" a="1"/>
  <c r="BT8" i="27" a="1"/>
  <c r="BU2" i="27"/>
  <c r="BT7" i="27" a="1"/>
  <c r="BT6" i="27" a="1"/>
  <c r="DX12" i="27" a="1"/>
  <c r="DX11" i="27" a="1"/>
  <c r="DX10" i="27" a="1"/>
  <c r="DX9" i="27" a="1"/>
  <c r="DX8" i="27" a="1"/>
  <c r="DY2" i="27"/>
  <c r="DX6" i="27" a="1"/>
  <c r="DX7" i="27" a="1"/>
  <c r="AR11" i="27" a="1"/>
  <c r="AR12" i="27" a="1"/>
  <c r="AR10" i="27" a="1"/>
  <c r="AR9" i="27" a="1"/>
  <c r="AR8" i="27" a="1"/>
  <c r="AR7" i="27" a="1"/>
  <c r="AS2" i="27"/>
  <c r="AR6" i="27" a="1"/>
  <c r="BE13" i="27"/>
  <c r="AQ13" i="27"/>
  <c r="FN12" i="27" a="1"/>
  <c r="FN9" i="27" a="1"/>
  <c r="FN10" i="27" a="1"/>
  <c r="FN11" i="27" a="1"/>
  <c r="FN8" i="27" a="1"/>
  <c r="FN6" i="27" a="1"/>
  <c r="FN7" i="27" a="1"/>
  <c r="FO2" i="27"/>
  <c r="BF12" i="27" a="1"/>
  <c r="BF11" i="27" a="1"/>
  <c r="BF8" i="27" a="1"/>
  <c r="BF9" i="27" a="1"/>
  <c r="BF10" i="27" a="1"/>
  <c r="BG2" i="27"/>
  <c r="BF6" i="27" a="1"/>
  <c r="BF7" i="27" a="1"/>
  <c r="GB11" i="27" a="1"/>
  <c r="GB12" i="27" a="1"/>
  <c r="GB10" i="27" a="1"/>
  <c r="GB9" i="27" a="1"/>
  <c r="GB6" i="27" a="1"/>
  <c r="GB4" i="27"/>
  <c r="GB7" i="27" a="1"/>
  <c r="GB8" i="27" a="1"/>
  <c r="GC2" i="27"/>
  <c r="EK13" i="27"/>
  <c r="FM13" i="27"/>
  <c r="EL12" i="27" a="1"/>
  <c r="EL9" i="27" a="1"/>
  <c r="EL10" i="27" a="1"/>
  <c r="EL11" i="27" a="1"/>
  <c r="EL7" i="27" a="1"/>
  <c r="EL8" i="27" a="1"/>
  <c r="EL6" i="27" a="1"/>
  <c r="EM2" i="27"/>
  <c r="FR10" i="26" a="1"/>
  <c r="FR7" i="26" a="1"/>
  <c r="FR9" i="26" a="1"/>
  <c r="FS2" i="26"/>
  <c r="FR6" i="26" a="1"/>
  <c r="FR11" i="26" a="1"/>
  <c r="FR8" i="26" a="1"/>
  <c r="FR12" i="26" a="1"/>
  <c r="EO13" i="26"/>
  <c r="DN12" i="26" a="1"/>
  <c r="DN9" i="26" a="1"/>
  <c r="DN10" i="26" a="1"/>
  <c r="DN7" i="26" a="1"/>
  <c r="DN11" i="26" a="1"/>
  <c r="DN8" i="26" a="1"/>
  <c r="DN6" i="26" a="1"/>
  <c r="DO2" i="26"/>
  <c r="FC13" i="26"/>
  <c r="FQ13" i="26"/>
  <c r="EP12" i="26" a="1"/>
  <c r="EP10" i="26" a="1"/>
  <c r="EP9" i="26" a="1"/>
  <c r="EQ2" i="26"/>
  <c r="EP6" i="26" a="1"/>
  <c r="EP7" i="26" a="1"/>
  <c r="EP8" i="26" a="1"/>
  <c r="EP11" i="26" a="1"/>
  <c r="GE13" i="26"/>
  <c r="FD10" i="26" a="1"/>
  <c r="FD11" i="26" a="1"/>
  <c r="FD7" i="26" a="1"/>
  <c r="FD12" i="26" a="1"/>
  <c r="FD8" i="26" a="1"/>
  <c r="FE2" i="26"/>
  <c r="FD9" i="26" a="1"/>
  <c r="FD6" i="26" a="1"/>
  <c r="GF12" i="26" a="1"/>
  <c r="GF9" i="26" a="1"/>
  <c r="GG2" i="26"/>
  <c r="GF6" i="26" a="1"/>
  <c r="GF11" i="26" a="1"/>
  <c r="GF8" i="26" a="1"/>
  <c r="GF7" i="26" a="1"/>
  <c r="GF10" i="26" a="1"/>
  <c r="CK8" i="26" a="1"/>
  <c r="CK10" i="26" a="1"/>
  <c r="CK6" i="26" a="1"/>
  <c r="CK11" i="26" a="1"/>
  <c r="CK7" i="26" a="1"/>
  <c r="CK12" i="26" a="1"/>
  <c r="CL2" i="26"/>
  <c r="CK9" i="26" a="1"/>
  <c r="EA13" i="26"/>
  <c r="CJ13" i="26"/>
  <c r="CZ10" i="26" a="1"/>
  <c r="CZ8" i="26" a="1"/>
  <c r="CZ6" i="26" a="1"/>
  <c r="DA2" i="26"/>
  <c r="CZ11" i="26" a="1"/>
  <c r="CZ12" i="26" a="1"/>
  <c r="CZ9" i="26" a="1"/>
  <c r="CZ7" i="26" a="1"/>
  <c r="CY13" i="26"/>
  <c r="EC2" i="26"/>
  <c r="EB9" i="26" a="1"/>
  <c r="EB6" i="26" a="1"/>
  <c r="EB7" i="26" a="1"/>
  <c r="EB8" i="26" a="1"/>
  <c r="EB11" i="26" a="1"/>
  <c r="EB10" i="26" a="1"/>
  <c r="EB12" i="26" a="1"/>
  <c r="DM13" i="26"/>
  <c r="BG12" i="26" a="1"/>
  <c r="BG9" i="26" a="1"/>
  <c r="BG6" i="26" a="1"/>
  <c r="BH2" i="26"/>
  <c r="BG7" i="26" a="1"/>
  <c r="BG10" i="26" a="1"/>
  <c r="BG8" i="26" a="1"/>
  <c r="BG11" i="26" a="1"/>
  <c r="BU13" i="26"/>
  <c r="BF13" i="26"/>
  <c r="BW2" i="26"/>
  <c r="BV11" i="26" a="1"/>
  <c r="BV8" i="26" a="1"/>
  <c r="BV9" i="26" a="1"/>
  <c r="BV12" i="26" a="1"/>
  <c r="BV10" i="26" a="1"/>
  <c r="BV6" i="26" a="1"/>
  <c r="BV7" i="26" a="1"/>
  <c r="AR13" i="26"/>
  <c r="AS11" i="26" a="1"/>
  <c r="AT2" i="26"/>
  <c r="AS8" i="26" a="1"/>
  <c r="AS6" i="26" a="1"/>
  <c r="AS10" i="26" a="1"/>
  <c r="AS9" i="26" a="1"/>
  <c r="AS12" i="26" a="1"/>
  <c r="AS7" i="26" a="1"/>
  <c r="AE2" i="26"/>
  <c r="AD8" i="26" a="1"/>
  <c r="AD9" i="26" a="1"/>
  <c r="AD6" i="26" a="1"/>
  <c r="AD7" i="26" a="1"/>
  <c r="AD10" i="26" a="1"/>
  <c r="AD11" i="26" a="1"/>
  <c r="AD12" i="26" a="1"/>
  <c r="FO2" i="24"/>
  <c r="EZ2" i="24"/>
  <c r="AU2" i="24"/>
  <c r="EK2" i="24"/>
  <c r="DG2" i="24"/>
  <c r="BK2" i="24"/>
  <c r="GD2" i="24"/>
  <c r="CS2" i="24"/>
  <c r="GS2" i="24"/>
  <c r="CA2" i="24"/>
  <c r="DV2" i="24"/>
  <c r="BK2" i="23"/>
  <c r="GP2" i="23"/>
  <c r="DD2" i="23"/>
  <c r="DS2" i="23"/>
  <c r="EH2" i="23"/>
  <c r="FL2" i="23"/>
  <c r="BZ2" i="23"/>
  <c r="AG2" i="23"/>
  <c r="AW2" i="23"/>
  <c r="CO2" i="23"/>
  <c r="EW2" i="23"/>
  <c r="GA2" i="23"/>
  <c r="AW2" i="14"/>
  <c r="GE10" i="28" l="1" a="1"/>
  <c r="GE6" i="28" a="1"/>
  <c r="GE11" i="28" a="1"/>
  <c r="GE8" i="28" a="1"/>
  <c r="GE12" i="28" a="1"/>
  <c r="GF2" i="28"/>
  <c r="GE9" i="28" a="1"/>
  <c r="GE7" i="28" a="1"/>
  <c r="DZ13" i="28"/>
  <c r="AE18" i="28"/>
  <c r="AF8" i="28"/>
  <c r="FP13" i="28"/>
  <c r="EN13" i="28"/>
  <c r="BW12" i="28" a="1"/>
  <c r="BW11" i="28" a="1"/>
  <c r="BW9" i="28" a="1"/>
  <c r="BW10" i="28" a="1"/>
  <c r="BW6" i="28" a="1"/>
  <c r="BW8" i="28" a="1"/>
  <c r="BW7" i="28" a="1"/>
  <c r="BX2" i="28"/>
  <c r="FQ12" i="28" a="1"/>
  <c r="FQ11" i="28" a="1"/>
  <c r="FQ8" i="28" a="1"/>
  <c r="FQ6" i="28" a="1"/>
  <c r="FR2" i="28"/>
  <c r="FQ7" i="28" a="1"/>
  <c r="FQ10" i="28" a="1"/>
  <c r="FQ9" i="28" a="1"/>
  <c r="CJ13" i="28"/>
  <c r="DM12" i="28" a="1"/>
  <c r="DM11" i="28" a="1"/>
  <c r="DM8" i="28" a="1"/>
  <c r="DM9" i="28" a="1"/>
  <c r="DM6" i="28" a="1"/>
  <c r="DN2" i="28"/>
  <c r="DM7" i="28" a="1"/>
  <c r="DM10" i="28" a="1"/>
  <c r="GD13" i="28"/>
  <c r="BV13" i="28"/>
  <c r="AS7" i="28" a="1"/>
  <c r="AS8" i="28" a="1"/>
  <c r="AS11" i="28" a="1"/>
  <c r="AS10" i="28" a="1"/>
  <c r="AS12" i="28" a="1"/>
  <c r="AS9" i="28" a="1"/>
  <c r="AS6" i="28" a="1"/>
  <c r="AT2" i="28"/>
  <c r="CX13" i="28"/>
  <c r="CK11" i="28" a="1"/>
  <c r="CK6" i="28" a="1"/>
  <c r="CK7" i="28" a="1"/>
  <c r="CK9" i="28" a="1"/>
  <c r="CK10" i="28" a="1"/>
  <c r="CK12" i="28" a="1"/>
  <c r="CL2" i="28"/>
  <c r="CK8" i="28" a="1"/>
  <c r="DL13" i="28"/>
  <c r="AE13" i="28"/>
  <c r="AF6" i="28"/>
  <c r="AE16" i="28" s="1"/>
  <c r="BI7" i="28" a="1"/>
  <c r="BI12" i="28" a="1"/>
  <c r="BI11" i="28" a="1"/>
  <c r="BI10" i="28" a="1"/>
  <c r="BI8" i="28" a="1"/>
  <c r="BI6" i="28" a="1"/>
  <c r="BI9" i="28" a="1"/>
  <c r="BJ2" i="28"/>
  <c r="CY12" i="28" a="1"/>
  <c r="CY10" i="28" a="1"/>
  <c r="CY8" i="28" a="1"/>
  <c r="CZ2" i="28"/>
  <c r="CY11" i="28" a="1"/>
  <c r="CY9" i="28" a="1"/>
  <c r="CY6" i="28" a="1"/>
  <c r="CY7" i="28" a="1"/>
  <c r="FB13" i="28"/>
  <c r="AF10" i="28"/>
  <c r="AE19" i="28"/>
  <c r="AF9" i="28"/>
  <c r="AR13" i="28"/>
  <c r="EO12" i="28" a="1"/>
  <c r="EO11" i="28" a="1"/>
  <c r="EO9" i="28" a="1"/>
  <c r="EO8" i="28" a="1"/>
  <c r="EO10" i="28" a="1"/>
  <c r="EO6" i="28" a="1"/>
  <c r="EO7" i="28" a="1"/>
  <c r="EP2" i="28"/>
  <c r="AF11" i="28"/>
  <c r="BH13" i="28"/>
  <c r="FC12" i="28" a="1"/>
  <c r="FC10" i="28" a="1"/>
  <c r="FC6" i="28" a="1"/>
  <c r="FC11" i="28" a="1"/>
  <c r="FC8" i="28" a="1"/>
  <c r="FC7" i="28" a="1"/>
  <c r="FC9" i="28" a="1"/>
  <c r="FD2" i="28"/>
  <c r="EA12" i="28" a="1"/>
  <c r="EA10" i="28" a="1"/>
  <c r="EA7" i="28" a="1"/>
  <c r="EA8" i="28" a="1"/>
  <c r="EA9" i="28" a="1"/>
  <c r="EA11" i="28" a="1"/>
  <c r="EA6" i="28" a="1"/>
  <c r="EB2" i="28"/>
  <c r="AF7" i="28"/>
  <c r="AE17" i="28" s="1"/>
  <c r="AF12" i="28"/>
  <c r="AE22" i="28" s="1"/>
  <c r="GB13" i="27"/>
  <c r="FO12" i="27" a="1"/>
  <c r="FO11" i="27" a="1"/>
  <c r="FO9" i="27" a="1"/>
  <c r="FO6" i="27" a="1"/>
  <c r="FO7" i="27" a="1"/>
  <c r="FO10" i="27" a="1"/>
  <c r="FO8" i="27" a="1"/>
  <c r="FP2" i="27"/>
  <c r="AF9" i="27"/>
  <c r="AE13" i="27"/>
  <c r="AF6" i="27"/>
  <c r="AE16" i="27" s="1"/>
  <c r="BT13" i="27"/>
  <c r="AF10" i="27"/>
  <c r="AF7" i="27"/>
  <c r="FN13" i="27"/>
  <c r="AF8" i="27"/>
  <c r="BU11" i="27" a="1"/>
  <c r="BU12" i="27" a="1"/>
  <c r="BU10" i="27" a="1"/>
  <c r="BU9" i="27" a="1"/>
  <c r="BU7" i="27" a="1"/>
  <c r="BU8" i="27" a="1"/>
  <c r="BV2" i="27"/>
  <c r="BU6" i="27" a="1"/>
  <c r="AE22" i="27"/>
  <c r="AF12" i="27"/>
  <c r="DJ13" i="27"/>
  <c r="EM9" i="27" a="1"/>
  <c r="EM10" i="27" a="1"/>
  <c r="EM12" i="27" a="1"/>
  <c r="EM11" i="27" a="1"/>
  <c r="EM8" i="27" a="1"/>
  <c r="EN2" i="27"/>
  <c r="EM7" i="27" a="1"/>
  <c r="EM6" i="27" a="1"/>
  <c r="AF11" i="27"/>
  <c r="CW12" i="27" a="1"/>
  <c r="CW11" i="27" a="1"/>
  <c r="CW10" i="27" a="1"/>
  <c r="CW8" i="27" a="1"/>
  <c r="CW9" i="27" a="1"/>
  <c r="CW7" i="27" a="1"/>
  <c r="CW6" i="27" a="1"/>
  <c r="CX2" i="27"/>
  <c r="EL13" i="27"/>
  <c r="DX13" i="27"/>
  <c r="CV13" i="27"/>
  <c r="DY12" i="27" a="1"/>
  <c r="DY10" i="27" a="1"/>
  <c r="DY7" i="27" a="1"/>
  <c r="DY8" i="27" a="1"/>
  <c r="DY11" i="27" a="1"/>
  <c r="DY9" i="27" a="1"/>
  <c r="DY6" i="27" a="1"/>
  <c r="DZ2" i="27"/>
  <c r="AR13" i="27"/>
  <c r="BF13" i="27"/>
  <c r="AS11" i="27" a="1"/>
  <c r="AS12" i="27" a="1"/>
  <c r="AS10" i="27" a="1"/>
  <c r="AS8" i="27" a="1"/>
  <c r="AS9" i="27" a="1"/>
  <c r="AS7" i="27" a="1"/>
  <c r="AS6" i="27" a="1"/>
  <c r="AT2" i="27"/>
  <c r="BG12" i="27" a="1"/>
  <c r="BG11" i="27" a="1"/>
  <c r="BG9" i="27" a="1"/>
  <c r="BG10" i="27" a="1"/>
  <c r="BH2" i="27"/>
  <c r="BG6" i="27" a="1"/>
  <c r="BG7" i="27" a="1"/>
  <c r="BG8" i="27" a="1"/>
  <c r="CI11" i="27" a="1"/>
  <c r="CI12" i="27" a="1"/>
  <c r="CI10" i="27" a="1"/>
  <c r="CI9" i="27" a="1"/>
  <c r="CI8" i="27" a="1"/>
  <c r="CI6" i="27" a="1"/>
  <c r="CI7" i="27" a="1"/>
  <c r="CJ2" i="27"/>
  <c r="EZ13" i="27"/>
  <c r="GC11" i="27" a="1"/>
  <c r="GC9" i="27" a="1"/>
  <c r="GC12" i="27" a="1"/>
  <c r="GC8" i="27" a="1"/>
  <c r="GC10" i="27" a="1"/>
  <c r="GC7" i="27" a="1"/>
  <c r="GC6" i="27" a="1"/>
  <c r="GD2" i="27"/>
  <c r="DK12" i="27" a="1"/>
  <c r="DK11" i="27" a="1"/>
  <c r="DK9" i="27" a="1"/>
  <c r="DK10" i="27" a="1"/>
  <c r="DK7" i="27" a="1"/>
  <c r="DK8" i="27" a="1"/>
  <c r="DK6" i="27" a="1"/>
  <c r="DL2" i="27"/>
  <c r="CH13" i="27"/>
  <c r="FA11" i="27" a="1"/>
  <c r="FA12" i="27" a="1"/>
  <c r="FA10" i="27" a="1"/>
  <c r="FA8" i="27" a="1"/>
  <c r="FA9" i="27" a="1"/>
  <c r="FB2" i="27"/>
  <c r="FA6" i="27" a="1"/>
  <c r="FA7" i="27" a="1"/>
  <c r="DO9" i="26" a="1"/>
  <c r="DO6" i="26" a="1"/>
  <c r="DO7" i="26" a="1"/>
  <c r="DO10" i="26" a="1"/>
  <c r="DO8" i="26" a="1"/>
  <c r="DO11" i="26" a="1"/>
  <c r="DO12" i="26" a="1"/>
  <c r="DP2" i="26"/>
  <c r="DN13" i="26"/>
  <c r="FR13" i="26"/>
  <c r="FS10" i="26" a="1"/>
  <c r="FT2" i="26"/>
  <c r="FS6" i="26" a="1"/>
  <c r="FS11" i="26" a="1"/>
  <c r="FS12" i="26" a="1"/>
  <c r="FS8" i="26" a="1"/>
  <c r="FS7" i="26" a="1"/>
  <c r="FS9" i="26" a="1"/>
  <c r="CZ13" i="26"/>
  <c r="FE8" i="26" a="1"/>
  <c r="FE9" i="26" a="1"/>
  <c r="FE7" i="26" a="1"/>
  <c r="FE10" i="26" a="1"/>
  <c r="FE11" i="26" a="1"/>
  <c r="FE12" i="26" a="1"/>
  <c r="FF2" i="26"/>
  <c r="FE6" i="26" a="1"/>
  <c r="CL10" i="26" a="1"/>
  <c r="CL6" i="26" a="1"/>
  <c r="CL7" i="26" a="1"/>
  <c r="CL12" i="26" a="1"/>
  <c r="CM2" i="26"/>
  <c r="CL11" i="26" a="1"/>
  <c r="CL8" i="26" a="1"/>
  <c r="CL9" i="26" a="1"/>
  <c r="GF13" i="26"/>
  <c r="DA10" i="26" a="1"/>
  <c r="DA7" i="26" a="1"/>
  <c r="DA11" i="26" a="1"/>
  <c r="DA9" i="26" a="1"/>
  <c r="DB2" i="26"/>
  <c r="DA12" i="26" a="1"/>
  <c r="DA6" i="26" a="1"/>
  <c r="DA8" i="26" a="1"/>
  <c r="CK13" i="26"/>
  <c r="GG12" i="26" a="1"/>
  <c r="GG6" i="26" a="1"/>
  <c r="GG8" i="26" a="1"/>
  <c r="GH2" i="26"/>
  <c r="GG11" i="26" a="1"/>
  <c r="GG7" i="26" a="1"/>
  <c r="GG9" i="26" a="1"/>
  <c r="GG10" i="26" a="1"/>
  <c r="EC11" i="26" a="1"/>
  <c r="EC8" i="26" a="1"/>
  <c r="EC6" i="26" a="1"/>
  <c r="ED2" i="26"/>
  <c r="EC10" i="26" a="1"/>
  <c r="EC9" i="26" a="1"/>
  <c r="EC7" i="26" a="1"/>
  <c r="EC12" i="26" a="1"/>
  <c r="EB13" i="26"/>
  <c r="EP13" i="26"/>
  <c r="FD13" i="26"/>
  <c r="EQ6" i="26" a="1"/>
  <c r="EQ9" i="26" a="1"/>
  <c r="EQ7" i="26" a="1"/>
  <c r="EQ12" i="26" a="1"/>
  <c r="ER2" i="26"/>
  <c r="EQ10" i="26" a="1"/>
  <c r="EQ11" i="26" a="1"/>
  <c r="EQ8" i="26" a="1"/>
  <c r="BV13" i="26"/>
  <c r="BH12" i="26" a="1"/>
  <c r="BH9" i="26" a="1"/>
  <c r="BH6" i="26" a="1"/>
  <c r="BH10" i="26" a="1"/>
  <c r="BI2" i="26"/>
  <c r="BH7" i="26" a="1"/>
  <c r="BH8" i="26" a="1"/>
  <c r="BH11" i="26" a="1"/>
  <c r="BG13" i="26"/>
  <c r="BW8" i="26" a="1"/>
  <c r="BW12" i="26" a="1"/>
  <c r="BW9" i="26" a="1"/>
  <c r="BW6" i="26" a="1"/>
  <c r="BW10" i="26" a="1"/>
  <c r="BX2" i="26"/>
  <c r="BW7" i="26" a="1"/>
  <c r="BW11" i="26" a="1"/>
  <c r="AS13" i="26"/>
  <c r="AT10" i="26" a="1"/>
  <c r="AT12" i="26" a="1"/>
  <c r="AT9" i="26" a="1"/>
  <c r="AT6" i="26" a="1"/>
  <c r="AT11" i="26" a="1"/>
  <c r="AT8" i="26" a="1"/>
  <c r="AU2" i="26"/>
  <c r="AT7" i="26" a="1"/>
  <c r="AE8" i="26" a="1"/>
  <c r="AE9" i="26" a="1"/>
  <c r="AE10" i="26" a="1"/>
  <c r="AE6" i="26" a="1"/>
  <c r="AE7" i="26" a="1"/>
  <c r="AF2" i="26"/>
  <c r="AE11" i="26" a="1"/>
  <c r="AE12" i="26" a="1"/>
  <c r="GT2" i="24"/>
  <c r="CT2" i="24"/>
  <c r="FP2" i="24"/>
  <c r="DI2" i="24"/>
  <c r="EL2" i="24"/>
  <c r="GE2" i="24"/>
  <c r="CC2" i="24"/>
  <c r="BM2" i="24"/>
  <c r="FA2" i="24"/>
  <c r="DW2" i="24"/>
  <c r="AW2" i="24"/>
  <c r="CA2" i="23"/>
  <c r="DT2" i="23"/>
  <c r="CP2" i="23"/>
  <c r="DE2" i="23"/>
  <c r="GB2" i="23"/>
  <c r="EX2" i="23"/>
  <c r="AX2" i="23"/>
  <c r="GQ2" i="23"/>
  <c r="AH2" i="23"/>
  <c r="EI2" i="23"/>
  <c r="BM2" i="23"/>
  <c r="FM2" i="23"/>
  <c r="AX2" i="14"/>
  <c r="AF20" i="28" l="1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BI13" i="28"/>
  <c r="BJ6" i="28"/>
  <c r="AE20" i="28"/>
  <c r="BJ8" i="28"/>
  <c r="GF12" i="28" a="1"/>
  <c r="GF11" i="28" a="1"/>
  <c r="GF7" i="28" a="1"/>
  <c r="GF8" i="28" a="1"/>
  <c r="GF10" i="28" a="1"/>
  <c r="GG2" i="28"/>
  <c r="GF9" i="28" a="1"/>
  <c r="GF6" i="28" a="1"/>
  <c r="FC13" i="28"/>
  <c r="BI20" i="28"/>
  <c r="BJ10" i="28"/>
  <c r="BX12" i="28" a="1"/>
  <c r="BX11" i="28" a="1"/>
  <c r="BX10" i="28" a="1"/>
  <c r="BX8" i="28" a="1"/>
  <c r="BX7" i="28" a="1"/>
  <c r="BX9" i="28" a="1"/>
  <c r="BX6" i="28" a="1"/>
  <c r="BY2" i="28"/>
  <c r="DM13" i="28"/>
  <c r="BJ11" i="28"/>
  <c r="CL12" i="28" a="1"/>
  <c r="CL11" i="28" a="1"/>
  <c r="CL8" i="28" a="1"/>
  <c r="CL9" i="28" a="1"/>
  <c r="CL10" i="28" a="1"/>
  <c r="CL6" i="28" a="1"/>
  <c r="CL7" i="28" a="1"/>
  <c r="CM2" i="28"/>
  <c r="BJ12" i="28"/>
  <c r="BI22" i="28" s="1"/>
  <c r="EB12" i="28" a="1"/>
  <c r="EB6" i="28" a="1"/>
  <c r="EB11" i="28" a="1"/>
  <c r="EB10" i="28" a="1"/>
  <c r="EB8" i="28" a="1"/>
  <c r="EB9" i="28" a="1"/>
  <c r="EB7" i="28" a="1"/>
  <c r="EC2" i="28"/>
  <c r="BJ7" i="28"/>
  <c r="BW13" i="28"/>
  <c r="AF18" i="28"/>
  <c r="S18" i="28"/>
  <c r="U18" i="28"/>
  <c r="T18" i="28"/>
  <c r="V18" i="28"/>
  <c r="W18" i="28"/>
  <c r="X18" i="28"/>
  <c r="Y18" i="28"/>
  <c r="Z18" i="28"/>
  <c r="AA18" i="28"/>
  <c r="AB18" i="28"/>
  <c r="AC18" i="28"/>
  <c r="AD18" i="28"/>
  <c r="GE13" i="28"/>
  <c r="AF22" i="28"/>
  <c r="S22" i="28"/>
  <c r="U22" i="28"/>
  <c r="T22" i="28"/>
  <c r="V22" i="28"/>
  <c r="W22" i="28"/>
  <c r="X22" i="28"/>
  <c r="Y22" i="28"/>
  <c r="Z22" i="28"/>
  <c r="AA22" i="28"/>
  <c r="AB22" i="28"/>
  <c r="AC22" i="28"/>
  <c r="AD22" i="28"/>
  <c r="AF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EA13" i="28"/>
  <c r="CY13" i="28"/>
  <c r="AF16" i="28"/>
  <c r="AF13" i="28"/>
  <c r="U16" i="28"/>
  <c r="T16" i="28"/>
  <c r="S16" i="28"/>
  <c r="V16" i="28"/>
  <c r="W16" i="28"/>
  <c r="X16" i="28"/>
  <c r="Y16" i="28"/>
  <c r="Z16" i="28"/>
  <c r="AA16" i="28"/>
  <c r="AB16" i="28"/>
  <c r="AC16" i="28"/>
  <c r="AD16" i="28"/>
  <c r="CK13" i="28"/>
  <c r="AT12" i="28" a="1"/>
  <c r="AT9" i="28" a="1"/>
  <c r="AT11" i="28" a="1"/>
  <c r="AT10" i="28" a="1"/>
  <c r="AT6" i="28" a="1"/>
  <c r="AT8" i="28" a="1"/>
  <c r="AU2" i="28"/>
  <c r="AT7" i="28" a="1"/>
  <c r="AF21" i="28"/>
  <c r="S21" i="28"/>
  <c r="U21" i="28"/>
  <c r="T21" i="28"/>
  <c r="V21" i="28"/>
  <c r="W21" i="28"/>
  <c r="X21" i="28"/>
  <c r="Y21" i="28"/>
  <c r="Z21" i="28"/>
  <c r="AA21" i="28"/>
  <c r="AB21" i="28"/>
  <c r="AC21" i="28"/>
  <c r="AD21" i="28"/>
  <c r="AS13" i="28"/>
  <c r="AE21" i="28"/>
  <c r="AF19" i="28"/>
  <c r="S19" i="28"/>
  <c r="U19" i="28"/>
  <c r="T19" i="28"/>
  <c r="V19" i="28"/>
  <c r="W19" i="28"/>
  <c r="X19" i="28"/>
  <c r="Y19" i="28"/>
  <c r="Z19" i="28"/>
  <c r="AA19" i="28"/>
  <c r="AB19" i="28"/>
  <c r="AC19" i="28"/>
  <c r="AD19" i="28"/>
  <c r="CZ12" i="28" a="1"/>
  <c r="CZ10" i="28" a="1"/>
  <c r="DA2" i="28"/>
  <c r="CZ9" i="28" a="1"/>
  <c r="CZ11" i="28" a="1"/>
  <c r="CZ6" i="28" a="1"/>
  <c r="CZ7" i="28" a="1"/>
  <c r="CZ8" i="28" a="1"/>
  <c r="BJ9" i="28"/>
  <c r="BI19" i="28" s="1"/>
  <c r="EP12" i="28" a="1"/>
  <c r="EP11" i="28" a="1"/>
  <c r="EP8" i="28" a="1"/>
  <c r="EP7" i="28" a="1"/>
  <c r="EP6" i="28" a="1"/>
  <c r="EQ2" i="28"/>
  <c r="EP9" i="28" a="1"/>
  <c r="EP10" i="28" a="1"/>
  <c r="FR12" i="28" a="1"/>
  <c r="FR11" i="28" a="1"/>
  <c r="FR9" i="28" a="1"/>
  <c r="FR8" i="28" a="1"/>
  <c r="FR6" i="28" a="1"/>
  <c r="FS2" i="28"/>
  <c r="FR7" i="28" a="1"/>
  <c r="FR10" i="28" a="1"/>
  <c r="FQ13" i="28"/>
  <c r="EO13" i="28"/>
  <c r="FD12" i="28" a="1"/>
  <c r="FD6" i="28" a="1"/>
  <c r="FD8" i="28" a="1"/>
  <c r="FD10" i="28" a="1"/>
  <c r="FD7" i="28" a="1"/>
  <c r="FD11" i="28" a="1"/>
  <c r="FE2" i="28"/>
  <c r="FD9" i="28" a="1"/>
  <c r="DN12" i="28" a="1"/>
  <c r="DN10" i="28" a="1"/>
  <c r="DN9" i="28" a="1"/>
  <c r="DN6" i="28" a="1"/>
  <c r="DN7" i="28" a="1"/>
  <c r="DN8" i="28" a="1"/>
  <c r="DO2" i="28"/>
  <c r="DN11" i="28" a="1"/>
  <c r="AF18" i="27"/>
  <c r="S18" i="27"/>
  <c r="T18" i="27"/>
  <c r="U18" i="27"/>
  <c r="V18" i="27"/>
  <c r="W18" i="27"/>
  <c r="X18" i="27"/>
  <c r="Y18" i="27"/>
  <c r="Z18" i="27"/>
  <c r="AA18" i="27"/>
  <c r="AB18" i="27"/>
  <c r="AC18" i="27"/>
  <c r="AD18" i="27"/>
  <c r="EN11" i="27" a="1"/>
  <c r="EN12" i="27" a="1"/>
  <c r="EN10" i="27" a="1"/>
  <c r="EN6" i="27" a="1"/>
  <c r="EN7" i="27" a="1"/>
  <c r="EN8" i="27" a="1"/>
  <c r="EN9" i="27" a="1"/>
  <c r="EO2" i="27"/>
  <c r="AE18" i="27"/>
  <c r="FA13" i="27"/>
  <c r="BG13" i="27"/>
  <c r="CX11" i="27" a="1"/>
  <c r="CX12" i="27" a="1"/>
  <c r="CX10" i="27" a="1"/>
  <c r="CX7" i="27" a="1"/>
  <c r="CX8" i="27" a="1"/>
  <c r="CX9" i="27" a="1"/>
  <c r="CY2" i="27"/>
  <c r="CX6" i="27" a="1"/>
  <c r="FB12" i="27" a="1"/>
  <c r="FB9" i="27" a="1"/>
  <c r="FB11" i="27" a="1"/>
  <c r="FB10" i="27" a="1"/>
  <c r="FB7" i="27" a="1"/>
  <c r="FB8" i="27" a="1"/>
  <c r="FC2" i="27"/>
  <c r="FB6" i="27" a="1"/>
  <c r="BH12" i="27" a="1"/>
  <c r="BH11" i="27" a="1"/>
  <c r="BH10" i="27" a="1"/>
  <c r="BH9" i="27" a="1"/>
  <c r="BH8" i="27" a="1"/>
  <c r="BH7" i="27" a="1"/>
  <c r="BI2" i="27"/>
  <c r="BH6" i="27" a="1"/>
  <c r="CW13" i="27"/>
  <c r="BU13" i="27"/>
  <c r="AF17" i="27"/>
  <c r="S17" i="27"/>
  <c r="U17" i="27"/>
  <c r="T17" i="27"/>
  <c r="V17" i="27"/>
  <c r="W17" i="27"/>
  <c r="X17" i="27"/>
  <c r="Y17" i="27"/>
  <c r="Z17" i="27"/>
  <c r="AA17" i="27"/>
  <c r="AB17" i="27"/>
  <c r="AC17" i="27"/>
  <c r="AD17" i="27"/>
  <c r="AF19" i="27"/>
  <c r="S19" i="27"/>
  <c r="U19" i="27"/>
  <c r="T19" i="27"/>
  <c r="V19" i="27"/>
  <c r="W19" i="27"/>
  <c r="X19" i="27"/>
  <c r="Y19" i="27"/>
  <c r="Z19" i="27"/>
  <c r="AA19" i="27"/>
  <c r="AB19" i="27"/>
  <c r="AC19" i="27"/>
  <c r="AD19" i="27"/>
  <c r="CJ12" i="27" a="1"/>
  <c r="CJ9" i="27" a="1"/>
  <c r="CJ11" i="27" a="1"/>
  <c r="CJ10" i="27" a="1"/>
  <c r="CJ7" i="27" a="1"/>
  <c r="CJ8" i="27" a="1"/>
  <c r="CJ6" i="27" a="1"/>
  <c r="CK2" i="27"/>
  <c r="GC13" i="27"/>
  <c r="AE17" i="27"/>
  <c r="AE19" i="27"/>
  <c r="CI13" i="27"/>
  <c r="GD11" i="27" a="1"/>
  <c r="GD8" i="27" a="1"/>
  <c r="GD12" i="27" a="1"/>
  <c r="GD10" i="27" a="1"/>
  <c r="GD6" i="27" a="1"/>
  <c r="GD9" i="27" a="1"/>
  <c r="GD7" i="27" a="1"/>
  <c r="GE2" i="27"/>
  <c r="DL12" i="27" a="1"/>
  <c r="DL11" i="27" a="1"/>
  <c r="DL9" i="27" a="1"/>
  <c r="DL10" i="27" a="1"/>
  <c r="DL8" i="27" a="1"/>
  <c r="DL6" i="27" a="1"/>
  <c r="DL7" i="27" a="1"/>
  <c r="DM2" i="27"/>
  <c r="FP12" i="27" a="1"/>
  <c r="FP11" i="27" a="1"/>
  <c r="FP9" i="27" a="1"/>
  <c r="FP10" i="27" a="1"/>
  <c r="FP8" i="27" a="1"/>
  <c r="FP6" i="27" a="1"/>
  <c r="FQ2" i="27"/>
  <c r="FP7" i="27" a="1"/>
  <c r="DK13" i="27"/>
  <c r="DZ11" i="27" a="1"/>
  <c r="DZ12" i="27" a="1"/>
  <c r="DZ10" i="27" a="1"/>
  <c r="DZ8" i="27" a="1"/>
  <c r="DZ9" i="27" a="1"/>
  <c r="DZ7" i="27" a="1"/>
  <c r="DZ6" i="27" a="1"/>
  <c r="EA2" i="27"/>
  <c r="AF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EM13" i="27"/>
  <c r="BV12" i="27" a="1"/>
  <c r="BV11" i="27" a="1"/>
  <c r="BV10" i="27" a="1"/>
  <c r="BV8" i="27" a="1"/>
  <c r="BV9" i="27" a="1"/>
  <c r="BW2" i="27"/>
  <c r="BV7" i="27" a="1"/>
  <c r="BV6" i="27" a="1"/>
  <c r="AF13" i="27"/>
  <c r="AF16" i="27"/>
  <c r="S16" i="27"/>
  <c r="T16" i="27"/>
  <c r="U16" i="27"/>
  <c r="V16" i="27"/>
  <c r="W16" i="27"/>
  <c r="X16" i="27"/>
  <c r="Y16" i="27"/>
  <c r="Z16" i="27"/>
  <c r="AA16" i="27"/>
  <c r="AB16" i="27"/>
  <c r="AC16" i="27"/>
  <c r="AD16" i="27"/>
  <c r="AT12" i="27" a="1"/>
  <c r="AT11" i="27" a="1"/>
  <c r="AT10" i="27" a="1"/>
  <c r="AT7" i="27" a="1"/>
  <c r="AT8" i="27" a="1"/>
  <c r="AT9" i="27" a="1"/>
  <c r="AT6" i="27" a="1"/>
  <c r="AU2" i="27"/>
  <c r="DY13" i="27"/>
  <c r="AE21" i="27"/>
  <c r="AF20" i="27"/>
  <c r="U20" i="27"/>
  <c r="S20" i="27"/>
  <c r="T20" i="27"/>
  <c r="V20" i="27"/>
  <c r="W20" i="27"/>
  <c r="X20" i="27"/>
  <c r="Y20" i="27"/>
  <c r="Z20" i="27"/>
  <c r="AA20" i="27"/>
  <c r="AB20" i="27"/>
  <c r="AC20" i="27"/>
  <c r="AD20" i="27"/>
  <c r="AS13" i="27"/>
  <c r="AF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0" i="27"/>
  <c r="FO13" i="27"/>
  <c r="ED8" i="26" a="1"/>
  <c r="ED11" i="26" a="1"/>
  <c r="EE2" i="26"/>
  <c r="ED12" i="26" a="1"/>
  <c r="ED10" i="26" a="1"/>
  <c r="ED6" i="26" a="1"/>
  <c r="ED7" i="26" a="1"/>
  <c r="ED9" i="26" a="1"/>
  <c r="FF12" i="26" a="1"/>
  <c r="FF9" i="26" a="1"/>
  <c r="FF11" i="26" a="1"/>
  <c r="FF10" i="26" a="1"/>
  <c r="FF7" i="26" a="1"/>
  <c r="FF8" i="26" a="1"/>
  <c r="FG2" i="26"/>
  <c r="FF6" i="26" a="1"/>
  <c r="EC13" i="26"/>
  <c r="CM9" i="26" a="1"/>
  <c r="CM10" i="26" a="1"/>
  <c r="CM7" i="26" a="1"/>
  <c r="CM12" i="26" a="1"/>
  <c r="CM11" i="26" a="1"/>
  <c r="CN2" i="26"/>
  <c r="CM6" i="26" a="1"/>
  <c r="CM8" i="26" a="1"/>
  <c r="DA13" i="26"/>
  <c r="CL13" i="26"/>
  <c r="DB12" i="26" a="1"/>
  <c r="DB11" i="26" a="1"/>
  <c r="DB9" i="26" a="1"/>
  <c r="DB7" i="26" a="1"/>
  <c r="DB10" i="26" a="1"/>
  <c r="DB8" i="26" a="1"/>
  <c r="DB6" i="26" a="1"/>
  <c r="DC2" i="26"/>
  <c r="DP12" i="26" a="1"/>
  <c r="DP8" i="26" a="1"/>
  <c r="DP11" i="26" a="1"/>
  <c r="DQ2" i="26"/>
  <c r="DP10" i="26" a="1"/>
  <c r="DP6" i="26" a="1"/>
  <c r="DP7" i="26" a="1"/>
  <c r="DP9" i="26" a="1"/>
  <c r="EQ13" i="26"/>
  <c r="FS13" i="26"/>
  <c r="GH6" i="26" a="1"/>
  <c r="GH11" i="26" a="1"/>
  <c r="GH7" i="26" a="1"/>
  <c r="GH9" i="26" a="1"/>
  <c r="GI2" i="26"/>
  <c r="GH8" i="26" a="1"/>
  <c r="GH10" i="26" a="1"/>
  <c r="GH12" i="26" a="1"/>
  <c r="FT11" i="26" a="1"/>
  <c r="FU2" i="26"/>
  <c r="FT8" i="26" a="1"/>
  <c r="FT10" i="26" a="1"/>
  <c r="FT9" i="26" a="1"/>
  <c r="FT12" i="26" a="1"/>
  <c r="FT7" i="26" a="1"/>
  <c r="FT6" i="26" a="1"/>
  <c r="GG13" i="26"/>
  <c r="DO13" i="26"/>
  <c r="ER7" i="26" a="1"/>
  <c r="ER9" i="26" a="1"/>
  <c r="ER6" i="26" a="1"/>
  <c r="ER10" i="26" a="1"/>
  <c r="ER11" i="26" a="1"/>
  <c r="ER8" i="26" a="1"/>
  <c r="ER12" i="26" a="1"/>
  <c r="ES2" i="26"/>
  <c r="FE13" i="26"/>
  <c r="BI6" i="26" a="1"/>
  <c r="BI10" i="26" a="1"/>
  <c r="BI7" i="26" a="1"/>
  <c r="BJ2" i="26"/>
  <c r="BI8" i="26" a="1"/>
  <c r="BI11" i="26" a="1"/>
  <c r="BI12" i="26" a="1"/>
  <c r="BI9" i="26" a="1"/>
  <c r="BH13" i="26"/>
  <c r="BX12" i="26" a="1"/>
  <c r="BX9" i="26" a="1"/>
  <c r="BX6" i="26" a="1"/>
  <c r="BX10" i="26" a="1"/>
  <c r="BY2" i="26"/>
  <c r="BX11" i="26" a="1"/>
  <c r="BX7" i="26" a="1"/>
  <c r="BX8" i="26" a="1"/>
  <c r="BW13" i="26"/>
  <c r="AU8" i="26"/>
  <c r="AT17" i="26"/>
  <c r="AU7" i="26"/>
  <c r="AU11" i="26"/>
  <c r="AT21" i="26" s="1"/>
  <c r="AT13" i="26"/>
  <c r="AU6" i="26"/>
  <c r="AU12" i="26"/>
  <c r="AT22" i="26" s="1"/>
  <c r="AU10" i="26"/>
  <c r="AU9" i="26"/>
  <c r="BN2" i="24"/>
  <c r="DJ2" i="24"/>
  <c r="DY2" i="24"/>
  <c r="GU2" i="24"/>
  <c r="EM2" i="24"/>
  <c r="CD2" i="24"/>
  <c r="FQ2" i="24"/>
  <c r="AX2" i="24"/>
  <c r="FB2" i="24"/>
  <c r="GF2" i="24"/>
  <c r="CQ2" i="23"/>
  <c r="EJ2" i="23"/>
  <c r="DF2" i="23"/>
  <c r="BN2" i="23"/>
  <c r="GR2" i="23"/>
  <c r="GC2" i="23"/>
  <c r="DU2" i="23"/>
  <c r="CC2" i="23"/>
  <c r="EY2" i="23"/>
  <c r="FN2" i="23"/>
  <c r="BY11" i="28" l="1"/>
  <c r="FR13" i="28"/>
  <c r="FE11" i="28" a="1"/>
  <c r="FE12" i="28" a="1"/>
  <c r="FE7" i="28" a="1"/>
  <c r="FE8" i="28" a="1"/>
  <c r="FE10" i="28" a="1"/>
  <c r="FE6" i="28" a="1"/>
  <c r="FE9" i="28" a="1"/>
  <c r="FF2" i="28"/>
  <c r="BY12" i="28"/>
  <c r="BJ18" i="28"/>
  <c r="AW18" i="28"/>
  <c r="AX18" i="28"/>
  <c r="AY18" i="28"/>
  <c r="AZ18" i="28"/>
  <c r="BA18" i="28"/>
  <c r="BB18" i="28"/>
  <c r="BC18" i="28"/>
  <c r="BD18" i="28"/>
  <c r="BE18" i="28"/>
  <c r="BF18" i="28"/>
  <c r="BG18" i="28"/>
  <c r="BH18" i="28"/>
  <c r="AU7" i="28"/>
  <c r="BI18" i="28"/>
  <c r="EB13" i="28"/>
  <c r="EQ12" i="28" a="1"/>
  <c r="EQ11" i="28" a="1"/>
  <c r="EQ10" i="28" a="1"/>
  <c r="EQ9" i="28" a="1"/>
  <c r="EQ8" i="28" a="1"/>
  <c r="EQ6" i="28" a="1"/>
  <c r="EQ7" i="28" a="1"/>
  <c r="ER2" i="28"/>
  <c r="AU8" i="28"/>
  <c r="BJ20" i="28"/>
  <c r="AX20" i="28"/>
  <c r="AW20" i="28"/>
  <c r="AY20" i="28"/>
  <c r="AZ20" i="28"/>
  <c r="BA20" i="28"/>
  <c r="BB20" i="28"/>
  <c r="BC20" i="28"/>
  <c r="BD20" i="28"/>
  <c r="BE20" i="28"/>
  <c r="BF20" i="28"/>
  <c r="BG20" i="28"/>
  <c r="BH20" i="28"/>
  <c r="DO12" i="28" a="1"/>
  <c r="DO10" i="28" a="1"/>
  <c r="DO11" i="28" a="1"/>
  <c r="DO6" i="28" a="1"/>
  <c r="DO7" i="28" a="1"/>
  <c r="DO8" i="28" a="1"/>
  <c r="DO9" i="28" a="1"/>
  <c r="DP2" i="28"/>
  <c r="EP13" i="28"/>
  <c r="AT13" i="28"/>
  <c r="AU6" i="28"/>
  <c r="AT16" i="28" s="1"/>
  <c r="BJ21" i="28"/>
  <c r="AW21" i="28"/>
  <c r="AX21" i="28"/>
  <c r="AY21" i="28"/>
  <c r="AZ21" i="28"/>
  <c r="BA21" i="28"/>
  <c r="BB21" i="28"/>
  <c r="BC21" i="28"/>
  <c r="BD21" i="28"/>
  <c r="BE21" i="28"/>
  <c r="BF21" i="28"/>
  <c r="BG21" i="28"/>
  <c r="BH21" i="28"/>
  <c r="FD13" i="28"/>
  <c r="CZ13" i="28"/>
  <c r="AU10" i="28"/>
  <c r="BI21" i="28"/>
  <c r="AU11" i="28"/>
  <c r="AT21" i="28" s="1"/>
  <c r="BJ22" i="28"/>
  <c r="AX22" i="28"/>
  <c r="AW22" i="28"/>
  <c r="AY22" i="28"/>
  <c r="AZ22" i="28"/>
  <c r="BA22" i="28"/>
  <c r="BB22" i="28"/>
  <c r="BC22" i="28"/>
  <c r="BD22" i="28"/>
  <c r="BE22" i="28"/>
  <c r="BF22" i="28"/>
  <c r="BG22" i="28"/>
  <c r="BH22" i="28"/>
  <c r="AT19" i="28"/>
  <c r="AU9" i="28"/>
  <c r="BJ17" i="28"/>
  <c r="AW17" i="28"/>
  <c r="AX17" i="28"/>
  <c r="AY17" i="28"/>
  <c r="AZ17" i="28"/>
  <c r="BA17" i="28"/>
  <c r="BB17" i="28"/>
  <c r="BC17" i="28"/>
  <c r="BD17" i="28"/>
  <c r="BE17" i="28"/>
  <c r="BF17" i="28"/>
  <c r="BG17" i="28"/>
  <c r="BH17" i="28"/>
  <c r="GF13" i="28"/>
  <c r="AU12" i="28"/>
  <c r="BI17" i="28"/>
  <c r="DN13" i="28"/>
  <c r="DA12" i="28" a="1"/>
  <c r="DA6" i="28" a="1"/>
  <c r="DB2" i="28"/>
  <c r="DA9" i="28" a="1"/>
  <c r="DA7" i="28" a="1"/>
  <c r="DA11" i="28" a="1"/>
  <c r="DA8" i="28" a="1"/>
  <c r="DA10" i="28" a="1"/>
  <c r="FS12" i="28" a="1"/>
  <c r="FS11" i="28" a="1"/>
  <c r="FS10" i="28" a="1"/>
  <c r="FS7" i="28" a="1"/>
  <c r="FT2" i="28"/>
  <c r="FS9" i="28" a="1"/>
  <c r="FS8" i="28" a="1"/>
  <c r="FS6" i="28" a="1"/>
  <c r="EC12" i="28" a="1"/>
  <c r="EC11" i="28" a="1"/>
  <c r="EC6" i="28" a="1"/>
  <c r="EC8" i="28" a="1"/>
  <c r="EC10" i="28" a="1"/>
  <c r="ED2" i="28"/>
  <c r="EC9" i="28" a="1"/>
  <c r="EC7" i="28" a="1"/>
  <c r="GG12" i="28" a="1"/>
  <c r="GG9" i="28" a="1"/>
  <c r="GG11" i="28" a="1"/>
  <c r="GG10" i="28" a="1"/>
  <c r="GG8" i="28" a="1"/>
  <c r="GH2" i="28"/>
  <c r="GG6" i="28" a="1"/>
  <c r="GG7" i="28" a="1"/>
  <c r="BJ16" i="28"/>
  <c r="BJ13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X13" i="28"/>
  <c r="BY6" i="28"/>
  <c r="BX16" i="28" s="1"/>
  <c r="BI16" i="28"/>
  <c r="BY9" i="28"/>
  <c r="BJ19" i="28"/>
  <c r="AX19" i="28"/>
  <c r="AW19" i="28"/>
  <c r="AY19" i="28"/>
  <c r="AZ19" i="28"/>
  <c r="BA19" i="28"/>
  <c r="BB19" i="28"/>
  <c r="BC19" i="28"/>
  <c r="BD19" i="28"/>
  <c r="BE19" i="28"/>
  <c r="BF19" i="28"/>
  <c r="BG19" i="28"/>
  <c r="BH19" i="28"/>
  <c r="CM10" i="28" a="1"/>
  <c r="CM12" i="28" a="1"/>
  <c r="CM9" i="28" a="1"/>
  <c r="CM11" i="28" a="1"/>
  <c r="CM8" i="28" a="1"/>
  <c r="CM6" i="28" a="1"/>
  <c r="CN2" i="28"/>
  <c r="CM7" i="28" a="1"/>
  <c r="BX17" i="28"/>
  <c r="BY7" i="28"/>
  <c r="BY8" i="28"/>
  <c r="CL13" i="28"/>
  <c r="BY10" i="28"/>
  <c r="AT17" i="27"/>
  <c r="AU7" i="27"/>
  <c r="BW12" i="27" a="1"/>
  <c r="BW11" i="27" a="1"/>
  <c r="BW10" i="27" a="1"/>
  <c r="BW7" i="27" a="1"/>
  <c r="BW8" i="27" a="1"/>
  <c r="BW9" i="27" a="1"/>
  <c r="BX2" i="27"/>
  <c r="BW6" i="27" a="1"/>
  <c r="AU10" i="27"/>
  <c r="BH13" i="27"/>
  <c r="DZ13" i="27"/>
  <c r="FQ11" i="27" a="1"/>
  <c r="FQ8" i="27" a="1"/>
  <c r="FQ10" i="27" a="1"/>
  <c r="FQ12" i="27" a="1"/>
  <c r="FQ9" i="27" a="1"/>
  <c r="FQ6" i="27" a="1"/>
  <c r="FQ7" i="27" a="1"/>
  <c r="FR2" i="27"/>
  <c r="BI9" i="27" a="1"/>
  <c r="BI12" i="27" a="1"/>
  <c r="BI11" i="27" a="1"/>
  <c r="BI10" i="27" a="1"/>
  <c r="BI7" i="27" a="1"/>
  <c r="BI8" i="27" a="1"/>
  <c r="BI6" i="27" a="1"/>
  <c r="BJ2" i="27"/>
  <c r="AU12" i="27"/>
  <c r="AT16" i="27"/>
  <c r="AT13" i="27"/>
  <c r="AU6" i="27"/>
  <c r="EA12" i="27" a="1"/>
  <c r="EA9" i="27" a="1"/>
  <c r="EA11" i="27" a="1"/>
  <c r="EA10" i="27" a="1"/>
  <c r="EA7" i="27" a="1"/>
  <c r="EA8" i="27" a="1"/>
  <c r="EA6" i="27" a="1"/>
  <c r="EB2" i="27"/>
  <c r="DM12" i="27" a="1"/>
  <c r="DM9" i="27" a="1"/>
  <c r="DM6" i="27" a="1"/>
  <c r="DM7" i="27" a="1"/>
  <c r="DM8" i="27" a="1"/>
  <c r="DM10" i="27" a="1"/>
  <c r="DM11" i="27" a="1"/>
  <c r="DN2" i="27"/>
  <c r="BV13" i="27"/>
  <c r="GE12" i="27" a="1"/>
  <c r="GE10" i="27" a="1"/>
  <c r="GE11" i="27" a="1"/>
  <c r="GE9" i="27" a="1"/>
  <c r="GE8" i="27" a="1"/>
  <c r="GE7" i="27" a="1"/>
  <c r="GE6" i="27" a="1"/>
  <c r="GF2" i="27"/>
  <c r="GD13" i="27"/>
  <c r="CK12" i="27" a="1"/>
  <c r="CK9" i="27" a="1"/>
  <c r="CK10" i="27" a="1"/>
  <c r="CK11" i="27" a="1"/>
  <c r="CK8" i="27" a="1"/>
  <c r="CK7" i="27" a="1"/>
  <c r="CL2" i="27"/>
  <c r="CK6" i="27" a="1"/>
  <c r="AU8" i="27"/>
  <c r="FP13" i="27"/>
  <c r="CJ13" i="27"/>
  <c r="AT19" i="27"/>
  <c r="AU9" i="27"/>
  <c r="CX13" i="27"/>
  <c r="CY12" i="27" a="1"/>
  <c r="CY11" i="27" a="1"/>
  <c r="CY10" i="27" a="1"/>
  <c r="CY8" i="27" a="1"/>
  <c r="CY9" i="27" a="1"/>
  <c r="CY7" i="27" a="1"/>
  <c r="CZ2" i="27"/>
  <c r="CY6" i="27" a="1"/>
  <c r="EO11" i="27" a="1"/>
  <c r="EO12" i="27" a="1"/>
  <c r="EO8" i="27" a="1"/>
  <c r="EO9" i="27" a="1"/>
  <c r="EP2" i="27"/>
  <c r="EO10" i="27" a="1"/>
  <c r="EO7" i="27" a="1"/>
  <c r="EO6" i="27" a="1"/>
  <c r="DL13" i="27"/>
  <c r="FB13" i="27"/>
  <c r="AU11" i="27"/>
  <c r="FC12" i="27" a="1"/>
  <c r="FC11" i="27" a="1"/>
  <c r="FC8" i="27" a="1"/>
  <c r="FC10" i="27" a="1"/>
  <c r="FC9" i="27" a="1"/>
  <c r="FC6" i="27" a="1"/>
  <c r="FC7" i="27" a="1"/>
  <c r="FD2" i="27"/>
  <c r="EN13" i="27"/>
  <c r="CM21" i="26"/>
  <c r="CN11" i="26"/>
  <c r="CM22" i="26"/>
  <c r="CN12" i="26"/>
  <c r="CN7" i="26"/>
  <c r="CN10" i="26"/>
  <c r="GH13" i="26"/>
  <c r="CM19" i="26"/>
  <c r="CN9" i="26"/>
  <c r="ES10" i="26" a="1"/>
  <c r="ES7" i="26" a="1"/>
  <c r="ES11" i="26" a="1"/>
  <c r="ES9" i="26" a="1"/>
  <c r="ES8" i="26" a="1"/>
  <c r="ES6" i="26" a="1"/>
  <c r="ES12" i="26" a="1"/>
  <c r="ET2" i="26"/>
  <c r="ER13" i="26"/>
  <c r="DB13" i="26"/>
  <c r="DB16" i="26"/>
  <c r="DC6" i="26"/>
  <c r="ED13" i="26"/>
  <c r="FT13" i="26"/>
  <c r="DB18" i="26"/>
  <c r="DC8" i="26"/>
  <c r="FU8" i="26" a="1"/>
  <c r="FU11" i="26" a="1"/>
  <c r="FU6" i="26" a="1"/>
  <c r="FU12" i="26" a="1"/>
  <c r="FU7" i="26" a="1"/>
  <c r="FV2" i="26"/>
  <c r="FU10" i="26" a="1"/>
  <c r="FU9" i="26" a="1"/>
  <c r="DC10" i="26"/>
  <c r="DB20" i="26" s="1"/>
  <c r="GI10" i="26" a="1"/>
  <c r="GI7" i="26" a="1"/>
  <c r="GJ2" i="26"/>
  <c r="GI8" i="26" a="1"/>
  <c r="GI11" i="26" a="1"/>
  <c r="GI9" i="26" a="1"/>
  <c r="GI12" i="26" a="1"/>
  <c r="GI6" i="26" a="1"/>
  <c r="DC7" i="26"/>
  <c r="DB17" i="26" s="1"/>
  <c r="EE12" i="26" a="1"/>
  <c r="EE11" i="26" a="1"/>
  <c r="EE8" i="26" a="1"/>
  <c r="EE10" i="26" a="1"/>
  <c r="EE9" i="26" a="1"/>
  <c r="EE7" i="26" a="1"/>
  <c r="EE6" i="26" a="1"/>
  <c r="EF2" i="26"/>
  <c r="DQ10" i="26" a="1"/>
  <c r="DQ7" i="26" a="1"/>
  <c r="DQ12" i="26" a="1"/>
  <c r="DQ9" i="26" a="1"/>
  <c r="DR2" i="26"/>
  <c r="DQ6" i="26" a="1"/>
  <c r="DQ8" i="26" a="1"/>
  <c r="DQ11" i="26" a="1"/>
  <c r="DC9" i="26"/>
  <c r="DC11" i="26"/>
  <c r="FF13" i="26"/>
  <c r="DP13" i="26"/>
  <c r="DC12" i="26"/>
  <c r="CN8" i="26"/>
  <c r="CM18" i="26" s="1"/>
  <c r="FG12" i="26" a="1"/>
  <c r="FG9" i="26" a="1"/>
  <c r="FG7" i="26" a="1"/>
  <c r="FG11" i="26" a="1"/>
  <c r="FG8" i="26" a="1"/>
  <c r="FH2" i="26"/>
  <c r="FG6" i="26" a="1"/>
  <c r="FG10" i="26" a="1"/>
  <c r="CM13" i="26"/>
  <c r="CN6" i="26"/>
  <c r="BY8" i="26"/>
  <c r="BY7" i="26"/>
  <c r="BX17" i="26" s="1"/>
  <c r="BY10" i="26"/>
  <c r="BX13" i="26"/>
  <c r="BY6" i="26"/>
  <c r="BY9" i="26"/>
  <c r="BX19" i="26" s="1"/>
  <c r="BJ9" i="26"/>
  <c r="BI19" i="26" s="1"/>
  <c r="BJ12" i="26"/>
  <c r="BI22" i="26" s="1"/>
  <c r="BI21" i="26"/>
  <c r="BJ11" i="26"/>
  <c r="BJ8" i="26"/>
  <c r="BY11" i="26"/>
  <c r="BJ7" i="26"/>
  <c r="BI17" i="26" s="1"/>
  <c r="BJ10" i="26"/>
  <c r="BI13" i="26"/>
  <c r="BJ6" i="26"/>
  <c r="BY12" i="26"/>
  <c r="BX22" i="26" s="1"/>
  <c r="AU19" i="26"/>
  <c r="AH19" i="26"/>
  <c r="AI19" i="26"/>
  <c r="AJ19" i="26"/>
  <c r="AK19" i="26"/>
  <c r="AL19" i="26"/>
  <c r="AM19" i="26"/>
  <c r="AN19" i="26"/>
  <c r="AO19" i="26"/>
  <c r="AP19" i="26"/>
  <c r="AQ19" i="26"/>
  <c r="AR19" i="26"/>
  <c r="AS19" i="26"/>
  <c r="AU20" i="26"/>
  <c r="AH20" i="26"/>
  <c r="AI20" i="26"/>
  <c r="AJ20" i="26"/>
  <c r="AK20" i="26"/>
  <c r="AL20" i="26"/>
  <c r="AM20" i="26"/>
  <c r="AN20" i="26"/>
  <c r="AO20" i="26"/>
  <c r="AP20" i="26"/>
  <c r="AQ20" i="26"/>
  <c r="AR20" i="26"/>
  <c r="AS20" i="26"/>
  <c r="AT20" i="26"/>
  <c r="AU13" i="26"/>
  <c r="AU16" i="26"/>
  <c r="AH16" i="26"/>
  <c r="AI16" i="26"/>
  <c r="AJ16" i="26"/>
  <c r="AK16" i="26"/>
  <c r="AL16" i="26"/>
  <c r="AM16" i="26"/>
  <c r="AN16" i="26"/>
  <c r="AO16" i="26"/>
  <c r="AP16" i="26"/>
  <c r="AQ16" i="26"/>
  <c r="AR16" i="26"/>
  <c r="AS16" i="26"/>
  <c r="AU17" i="26"/>
  <c r="AH17" i="26"/>
  <c r="AI17" i="26"/>
  <c r="AJ17" i="26"/>
  <c r="AK17" i="26"/>
  <c r="AL17" i="26"/>
  <c r="AM17" i="26"/>
  <c r="AN17" i="26"/>
  <c r="AO17" i="26"/>
  <c r="AP17" i="26"/>
  <c r="AQ17" i="26"/>
  <c r="AR17" i="26"/>
  <c r="AS17" i="26"/>
  <c r="AT19" i="26"/>
  <c r="AT16" i="26"/>
  <c r="AU21" i="26"/>
  <c r="AH21" i="26"/>
  <c r="AI21" i="26"/>
  <c r="AJ21" i="26"/>
  <c r="AK21" i="26"/>
  <c r="AL21" i="26"/>
  <c r="AM21" i="26"/>
  <c r="AN21" i="26"/>
  <c r="AO21" i="26"/>
  <c r="AP21" i="26"/>
  <c r="AQ21" i="26"/>
  <c r="AR21" i="26"/>
  <c r="AS21" i="26"/>
  <c r="AU18" i="26"/>
  <c r="AH18" i="26"/>
  <c r="AI18" i="26"/>
  <c r="AJ18" i="26"/>
  <c r="AK18" i="26"/>
  <c r="AL18" i="26"/>
  <c r="AM18" i="26"/>
  <c r="AN18" i="26"/>
  <c r="AO18" i="26"/>
  <c r="AP18" i="26"/>
  <c r="AQ18" i="26"/>
  <c r="AR18" i="26"/>
  <c r="AS18" i="26"/>
  <c r="AU22" i="26"/>
  <c r="AH22" i="26"/>
  <c r="AI22" i="26"/>
  <c r="AJ22" i="26"/>
  <c r="AK22" i="26"/>
  <c r="AL22" i="26"/>
  <c r="AM22" i="26"/>
  <c r="AN22" i="26"/>
  <c r="AO22" i="26"/>
  <c r="AP22" i="26"/>
  <c r="AQ22" i="26"/>
  <c r="AR22" i="26"/>
  <c r="AS22" i="26"/>
  <c r="AT18" i="26"/>
  <c r="GG2" i="24"/>
  <c r="DZ2" i="24"/>
  <c r="FC2" i="24"/>
  <c r="GV2" i="24"/>
  <c r="FR2" i="24"/>
  <c r="EO2" i="24"/>
  <c r="GS2" i="23"/>
  <c r="CS2" i="23"/>
  <c r="DV2" i="23"/>
  <c r="GD2" i="23"/>
  <c r="EK2" i="23"/>
  <c r="CD2" i="23"/>
  <c r="DG2" i="23"/>
  <c r="FO2" i="23"/>
  <c r="EZ2" i="23"/>
  <c r="BY20" i="28" l="1"/>
  <c r="BL20" i="28"/>
  <c r="BM20" i="28"/>
  <c r="BN20" i="28"/>
  <c r="BO20" i="28"/>
  <c r="BP20" i="28"/>
  <c r="BQ20" i="28"/>
  <c r="BR20" i="28"/>
  <c r="BS20" i="28"/>
  <c r="BT20" i="28"/>
  <c r="BU20" i="28"/>
  <c r="BV20" i="28"/>
  <c r="BW20" i="28"/>
  <c r="BX20" i="28"/>
  <c r="GG13" i="28"/>
  <c r="AU20" i="28"/>
  <c r="AH20" i="28"/>
  <c r="AI20" i="28"/>
  <c r="AJ20" i="28"/>
  <c r="AK20" i="28"/>
  <c r="AL20" i="28"/>
  <c r="AM20" i="28"/>
  <c r="AN20" i="28"/>
  <c r="AO20" i="28"/>
  <c r="AP20" i="28"/>
  <c r="AQ20" i="28"/>
  <c r="AR20" i="28"/>
  <c r="AS20" i="28"/>
  <c r="GH12" i="28" a="1"/>
  <c r="GH10" i="28" a="1"/>
  <c r="GH9" i="28" a="1"/>
  <c r="GH11" i="28" a="1"/>
  <c r="GI2" i="28"/>
  <c r="GH8" i="28" a="1"/>
  <c r="GH6" i="28" a="1"/>
  <c r="GH7" i="28" a="1"/>
  <c r="FS13" i="28"/>
  <c r="FT11" i="28" a="1"/>
  <c r="FT12" i="28" a="1"/>
  <c r="FT10" i="28" a="1"/>
  <c r="FT9" i="28" a="1"/>
  <c r="FT8" i="28" a="1"/>
  <c r="FT7" i="28" a="1"/>
  <c r="FU2" i="28"/>
  <c r="FT6" i="28" a="1"/>
  <c r="CN8" i="28"/>
  <c r="AU18" i="28"/>
  <c r="AH18" i="28"/>
  <c r="AI18" i="28"/>
  <c r="AJ18" i="28"/>
  <c r="AK18" i="28"/>
  <c r="AL18" i="28"/>
  <c r="AM18" i="28"/>
  <c r="AN18" i="28"/>
  <c r="AO18" i="28"/>
  <c r="AP18" i="28"/>
  <c r="AQ18" i="28"/>
  <c r="AR18" i="28"/>
  <c r="AS18" i="28"/>
  <c r="CN9" i="28"/>
  <c r="AT18" i="28"/>
  <c r="AU16" i="28"/>
  <c r="AU13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DO13" i="28"/>
  <c r="BY19" i="28"/>
  <c r="BL19" i="28"/>
  <c r="BM19" i="28"/>
  <c r="BN19" i="28"/>
  <c r="BO19" i="28"/>
  <c r="BP19" i="28"/>
  <c r="BQ19" i="28"/>
  <c r="BR19" i="28"/>
  <c r="BS19" i="28"/>
  <c r="BT19" i="28"/>
  <c r="BU19" i="28"/>
  <c r="BV19" i="28"/>
  <c r="BW19" i="28"/>
  <c r="BY18" i="28"/>
  <c r="BL18" i="28"/>
  <c r="BM18" i="28"/>
  <c r="BN18" i="28"/>
  <c r="BO18" i="28"/>
  <c r="BP18" i="28"/>
  <c r="BQ18" i="28"/>
  <c r="BR18" i="28"/>
  <c r="BS18" i="28"/>
  <c r="BT18" i="28"/>
  <c r="BU18" i="28"/>
  <c r="BV18" i="28"/>
  <c r="BW18" i="28"/>
  <c r="BX19" i="28"/>
  <c r="BX18" i="28"/>
  <c r="ER11" i="28" a="1"/>
  <c r="ER12" i="28" a="1"/>
  <c r="ER6" i="28" a="1"/>
  <c r="ER7" i="28" a="1"/>
  <c r="ER9" i="28" a="1"/>
  <c r="ER10" i="28" a="1"/>
  <c r="ER8" i="28" a="1"/>
  <c r="ES2" i="28"/>
  <c r="CN11" i="28"/>
  <c r="CN10" i="28"/>
  <c r="CM20" i="28" s="1"/>
  <c r="AU22" i="28"/>
  <c r="AH22" i="28"/>
  <c r="AI22" i="28"/>
  <c r="AJ22" i="28"/>
  <c r="AK22" i="28"/>
  <c r="AL22" i="28"/>
  <c r="AM22" i="28"/>
  <c r="AN22" i="28"/>
  <c r="AO22" i="28"/>
  <c r="AP22" i="28"/>
  <c r="AQ22" i="28"/>
  <c r="AR22" i="28"/>
  <c r="AS22" i="28"/>
  <c r="CN12" i="28"/>
  <c r="ED7" i="28" a="1"/>
  <c r="ED8" i="28" a="1"/>
  <c r="ED10" i="28" a="1"/>
  <c r="ED9" i="28" a="1"/>
  <c r="EE2" i="28"/>
  <c r="ED11" i="28" a="1"/>
  <c r="ED6" i="28" a="1"/>
  <c r="ED12" i="28" a="1"/>
  <c r="AT22" i="28"/>
  <c r="EQ13" i="28"/>
  <c r="AU17" i="28"/>
  <c r="AH17" i="28"/>
  <c r="AI17" i="28"/>
  <c r="AJ17" i="28"/>
  <c r="AK17" i="28"/>
  <c r="AL17" i="28"/>
  <c r="AM17" i="28"/>
  <c r="AN17" i="28"/>
  <c r="AO17" i="28"/>
  <c r="AP17" i="28"/>
  <c r="AQ17" i="28"/>
  <c r="AR17" i="28"/>
  <c r="AS17" i="28"/>
  <c r="AT17" i="28"/>
  <c r="BY21" i="28"/>
  <c r="BL21" i="28"/>
  <c r="BM21" i="28"/>
  <c r="BN21" i="28"/>
  <c r="BO21" i="28"/>
  <c r="BP21" i="28"/>
  <c r="BQ21" i="28"/>
  <c r="BR21" i="28"/>
  <c r="BS21" i="28"/>
  <c r="BT21" i="28"/>
  <c r="BU21" i="28"/>
  <c r="BV21" i="28"/>
  <c r="BW21" i="28"/>
  <c r="FE13" i="28"/>
  <c r="BY17" i="28"/>
  <c r="BL17" i="28"/>
  <c r="BM17" i="28"/>
  <c r="BN17" i="28"/>
  <c r="BO17" i="28"/>
  <c r="BP17" i="28"/>
  <c r="BQ17" i="28"/>
  <c r="BR17" i="28"/>
  <c r="BS17" i="28"/>
  <c r="BT17" i="28"/>
  <c r="BU17" i="28"/>
  <c r="BV17" i="28"/>
  <c r="BW17" i="28"/>
  <c r="BY16" i="28"/>
  <c r="BY13" i="28"/>
  <c r="BL16" i="28"/>
  <c r="BM16" i="28"/>
  <c r="BN16" i="28"/>
  <c r="BO16" i="28"/>
  <c r="BP16" i="28"/>
  <c r="BQ16" i="28"/>
  <c r="BR16" i="28"/>
  <c r="BS16" i="28"/>
  <c r="BT16" i="28"/>
  <c r="BU16" i="28"/>
  <c r="BV16" i="28"/>
  <c r="BW16" i="28"/>
  <c r="AU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BY22" i="28"/>
  <c r="BL22" i="28"/>
  <c r="BM22" i="28"/>
  <c r="BN22" i="28"/>
  <c r="BO22" i="28"/>
  <c r="BP22" i="28"/>
  <c r="BQ22" i="28"/>
  <c r="BR22" i="28"/>
  <c r="BS22" i="28"/>
  <c r="BT22" i="28"/>
  <c r="BU22" i="28"/>
  <c r="BV22" i="28"/>
  <c r="BW22" i="28"/>
  <c r="BX21" i="28"/>
  <c r="AT20" i="28"/>
  <c r="EC13" i="28"/>
  <c r="AU21" i="28"/>
  <c r="AH21" i="28"/>
  <c r="AI21" i="28"/>
  <c r="AJ21" i="28"/>
  <c r="AK21" i="28"/>
  <c r="AL21" i="28"/>
  <c r="AM21" i="28"/>
  <c r="AN21" i="28"/>
  <c r="AO21" i="28"/>
  <c r="AP21" i="28"/>
  <c r="AQ21" i="28"/>
  <c r="AR21" i="28"/>
  <c r="AS21" i="28"/>
  <c r="BX22" i="28"/>
  <c r="CN7" i="28"/>
  <c r="CM17" i="28" s="1"/>
  <c r="DP12" i="28" a="1"/>
  <c r="DP10" i="28" a="1"/>
  <c r="DP11" i="28" a="1"/>
  <c r="DP9" i="28" a="1"/>
  <c r="DP7" i="28" a="1"/>
  <c r="DP8" i="28" a="1"/>
  <c r="DQ2" i="28"/>
  <c r="DP6" i="28" a="1"/>
  <c r="DB12" i="28" a="1"/>
  <c r="DB6" i="28" a="1"/>
  <c r="DB8" i="28" a="1"/>
  <c r="DB11" i="28" a="1"/>
  <c r="DB9" i="28" a="1"/>
  <c r="DC2" i="28"/>
  <c r="DB10" i="28" a="1"/>
  <c r="DB7" i="28" a="1"/>
  <c r="CM13" i="28"/>
  <c r="CN6" i="28"/>
  <c r="DA13" i="28"/>
  <c r="FF12" i="28" a="1"/>
  <c r="FF11" i="28" a="1"/>
  <c r="FF9" i="28" a="1"/>
  <c r="FF8" i="28" a="1"/>
  <c r="FF10" i="28" a="1"/>
  <c r="FF6" i="28" a="1"/>
  <c r="FF7" i="28" a="1"/>
  <c r="FG2" i="28"/>
  <c r="BJ7" i="27"/>
  <c r="BJ10" i="27"/>
  <c r="DM13" i="27"/>
  <c r="BJ11" i="27"/>
  <c r="BI21" i="27" s="1"/>
  <c r="BJ9" i="27"/>
  <c r="GF12" i="27" a="1"/>
  <c r="GF10" i="27" a="1"/>
  <c r="GF11" i="27" a="1"/>
  <c r="GF6" i="27" a="1"/>
  <c r="GF9" i="27" a="1"/>
  <c r="GF8" i="27" a="1"/>
  <c r="GF7" i="27" a="1"/>
  <c r="GG2" i="27"/>
  <c r="BJ12" i="27"/>
  <c r="CY13" i="27"/>
  <c r="CK13" i="27"/>
  <c r="EB12" i="27" a="1"/>
  <c r="EB9" i="27" a="1"/>
  <c r="EB11" i="27" a="1"/>
  <c r="EB10" i="27" a="1"/>
  <c r="EB6" i="27" a="1"/>
  <c r="EB7" i="27" a="1"/>
  <c r="EB8" i="27" a="1"/>
  <c r="EC2" i="27"/>
  <c r="AU21" i="27"/>
  <c r="AH21" i="27"/>
  <c r="AI21" i="27"/>
  <c r="AJ21" i="27"/>
  <c r="AK21" i="27"/>
  <c r="AL21" i="27"/>
  <c r="AM21" i="27"/>
  <c r="AN21" i="27"/>
  <c r="AO21" i="27"/>
  <c r="AP21" i="27"/>
  <c r="AQ21" i="27"/>
  <c r="AR21" i="27"/>
  <c r="AS21" i="27"/>
  <c r="AT21" i="27"/>
  <c r="CZ9" i="27" a="1"/>
  <c r="CZ12" i="27" a="1"/>
  <c r="CZ10" i="27" a="1"/>
  <c r="CZ7" i="27" a="1"/>
  <c r="CZ8" i="27" a="1"/>
  <c r="CZ6" i="27" a="1"/>
  <c r="DA2" i="27"/>
  <c r="CZ11" i="27" a="1"/>
  <c r="CL12" i="27" a="1"/>
  <c r="CL11" i="27" a="1"/>
  <c r="CL10" i="27" a="1"/>
  <c r="CL6" i="27" a="1"/>
  <c r="CL7" i="27" a="1"/>
  <c r="CL9" i="27" a="1"/>
  <c r="CL8" i="27" a="1"/>
  <c r="CM2" i="27"/>
  <c r="EA13" i="27"/>
  <c r="GE13" i="27"/>
  <c r="AU18" i="27"/>
  <c r="AH18" i="27"/>
  <c r="AI18" i="27"/>
  <c r="AJ18" i="27"/>
  <c r="AK18" i="27"/>
  <c r="AL18" i="27"/>
  <c r="AM18" i="27"/>
  <c r="AN18" i="27"/>
  <c r="AO18" i="27"/>
  <c r="AP18" i="27"/>
  <c r="AQ18" i="27"/>
  <c r="AR18" i="27"/>
  <c r="AS18" i="27"/>
  <c r="AU19" i="27"/>
  <c r="AH19" i="27"/>
  <c r="AI19" i="27"/>
  <c r="AJ19" i="27"/>
  <c r="AK19" i="27"/>
  <c r="AL19" i="27"/>
  <c r="AM19" i="27"/>
  <c r="AN19" i="27"/>
  <c r="AO19" i="27"/>
  <c r="AP19" i="27"/>
  <c r="AQ19" i="27"/>
  <c r="AR19" i="27"/>
  <c r="AS19" i="27"/>
  <c r="AU22" i="27"/>
  <c r="AH22" i="27"/>
  <c r="AI22" i="27"/>
  <c r="AJ22" i="27"/>
  <c r="AK22" i="27"/>
  <c r="AL22" i="27"/>
  <c r="AM22" i="27"/>
  <c r="AN22" i="27"/>
  <c r="AO22" i="27"/>
  <c r="AP22" i="27"/>
  <c r="AQ22" i="27"/>
  <c r="AR22" i="27"/>
  <c r="AS22" i="27"/>
  <c r="AU17" i="27"/>
  <c r="AH17" i="27"/>
  <c r="AI17" i="27"/>
  <c r="AJ17" i="27"/>
  <c r="AK17" i="27"/>
  <c r="AL17" i="27"/>
  <c r="AM17" i="27"/>
  <c r="AN17" i="27"/>
  <c r="AO17" i="27"/>
  <c r="AP17" i="27"/>
  <c r="AQ17" i="27"/>
  <c r="AR17" i="27"/>
  <c r="AS17" i="27"/>
  <c r="EP12" i="27" a="1"/>
  <c r="EP11" i="27" a="1"/>
  <c r="EP9" i="27" a="1"/>
  <c r="EP10" i="27" a="1"/>
  <c r="EP7" i="27" a="1"/>
  <c r="EP8" i="27" a="1"/>
  <c r="EP6" i="27" a="1"/>
  <c r="EQ2" i="27"/>
  <c r="AT22" i="27"/>
  <c r="AU20" i="27"/>
  <c r="AH20" i="27"/>
  <c r="AI20" i="27"/>
  <c r="AJ20" i="27"/>
  <c r="AK20" i="27"/>
  <c r="AL20" i="27"/>
  <c r="AM20" i="27"/>
  <c r="AN20" i="27"/>
  <c r="AO20" i="27"/>
  <c r="AP20" i="27"/>
  <c r="AQ20" i="27"/>
  <c r="AR20" i="27"/>
  <c r="AS20" i="27"/>
  <c r="AT18" i="27"/>
  <c r="FD12" i="27" a="1"/>
  <c r="FD10" i="27" a="1"/>
  <c r="FD11" i="27" a="1"/>
  <c r="FD9" i="27" a="1"/>
  <c r="FD8" i="27" a="1"/>
  <c r="FD6" i="27" a="1"/>
  <c r="FE2" i="27"/>
  <c r="FD7" i="27" a="1"/>
  <c r="FR11" i="27" a="1"/>
  <c r="FR12" i="27" a="1"/>
  <c r="FR10" i="27" a="1"/>
  <c r="FR9" i="27" a="1"/>
  <c r="FR7" i="27" a="1"/>
  <c r="FS2" i="27"/>
  <c r="FR8" i="27" a="1"/>
  <c r="FR6" i="27" a="1"/>
  <c r="AT20" i="27"/>
  <c r="FC13" i="27"/>
  <c r="EO13" i="27"/>
  <c r="DN12" i="27" a="1"/>
  <c r="DN11" i="27" a="1"/>
  <c r="DN8" i="27" a="1"/>
  <c r="DN10" i="27" a="1"/>
  <c r="DN9" i="27" a="1"/>
  <c r="DN6" i="27" a="1"/>
  <c r="DN7" i="27" a="1"/>
  <c r="DO2" i="27"/>
  <c r="AU16" i="27"/>
  <c r="AU13" i="27"/>
  <c r="AH16" i="27"/>
  <c r="AI16" i="27"/>
  <c r="AJ16" i="27"/>
  <c r="AK16" i="27"/>
  <c r="AL16" i="27"/>
  <c r="AM16" i="27"/>
  <c r="AN16" i="27"/>
  <c r="AO16" i="27"/>
  <c r="AP16" i="27"/>
  <c r="AQ16" i="27"/>
  <c r="AR16" i="27"/>
  <c r="AS16" i="27"/>
  <c r="FQ13" i="27"/>
  <c r="BW13" i="27"/>
  <c r="BI13" i="27"/>
  <c r="BJ6" i="27"/>
  <c r="BX12" i="27" a="1"/>
  <c r="BX11" i="27" a="1"/>
  <c r="BX10" i="27" a="1"/>
  <c r="BX8" i="27" a="1"/>
  <c r="BX9" i="27" a="1"/>
  <c r="BY2" i="27"/>
  <c r="BX7" i="27" a="1"/>
  <c r="BX6" i="27" a="1"/>
  <c r="BJ8" i="27"/>
  <c r="DQ21" i="26"/>
  <c r="DR11" i="26"/>
  <c r="DC16" i="26"/>
  <c r="DC13" i="26"/>
  <c r="CP16" i="26"/>
  <c r="CQ16" i="26"/>
  <c r="CR16" i="26"/>
  <c r="CS16" i="26"/>
  <c r="CT16" i="26"/>
  <c r="CU16" i="26"/>
  <c r="CV16" i="26"/>
  <c r="CW16" i="26"/>
  <c r="CX16" i="26"/>
  <c r="CY16" i="26"/>
  <c r="CZ16" i="26"/>
  <c r="DA16" i="26"/>
  <c r="DC20" i="26"/>
  <c r="CP20" i="26"/>
  <c r="CQ20" i="26"/>
  <c r="CR20" i="26"/>
  <c r="CS20" i="26"/>
  <c r="CT20" i="26"/>
  <c r="CU20" i="26"/>
  <c r="CV20" i="26"/>
  <c r="CW20" i="26"/>
  <c r="CX20" i="26"/>
  <c r="CY20" i="26"/>
  <c r="CZ20" i="26"/>
  <c r="DA20" i="26"/>
  <c r="DC22" i="26"/>
  <c r="CP22" i="26"/>
  <c r="CQ22" i="26"/>
  <c r="CR22" i="26"/>
  <c r="CS22" i="26"/>
  <c r="CT22" i="26"/>
  <c r="CU22" i="26"/>
  <c r="CV22" i="26"/>
  <c r="CW22" i="26"/>
  <c r="CX22" i="26"/>
  <c r="CY22" i="26"/>
  <c r="CZ22" i="26"/>
  <c r="DA22" i="26"/>
  <c r="DC19" i="26"/>
  <c r="CP19" i="26"/>
  <c r="CQ19" i="26"/>
  <c r="CR19" i="26"/>
  <c r="CS19" i="26"/>
  <c r="CT19" i="26"/>
  <c r="CU19" i="26"/>
  <c r="CV19" i="26"/>
  <c r="CW19" i="26"/>
  <c r="CX19" i="26"/>
  <c r="CY19" i="26"/>
  <c r="CZ19" i="26"/>
  <c r="DA19" i="26"/>
  <c r="CN18" i="26"/>
  <c r="CA18" i="26"/>
  <c r="CB18" i="26"/>
  <c r="CC18" i="26"/>
  <c r="CD18" i="26"/>
  <c r="CE18" i="26"/>
  <c r="CF18" i="26"/>
  <c r="CG18" i="26"/>
  <c r="CH18" i="26"/>
  <c r="CI18" i="26"/>
  <c r="CJ18" i="26"/>
  <c r="CK18" i="26"/>
  <c r="CL18" i="26"/>
  <c r="DQ13" i="26"/>
  <c r="DR6" i="26"/>
  <c r="DR8" i="26"/>
  <c r="DC17" i="26"/>
  <c r="CP17" i="26"/>
  <c r="CQ17" i="26"/>
  <c r="CR17" i="26"/>
  <c r="CS17" i="26"/>
  <c r="CT17" i="26"/>
  <c r="CU17" i="26"/>
  <c r="CV17" i="26"/>
  <c r="CW17" i="26"/>
  <c r="CX17" i="26"/>
  <c r="CY17" i="26"/>
  <c r="CZ17" i="26"/>
  <c r="DA17" i="26"/>
  <c r="CN16" i="26"/>
  <c r="CN13" i="26"/>
  <c r="CA16" i="26"/>
  <c r="CB16" i="26"/>
  <c r="CC16" i="26"/>
  <c r="CD16" i="26"/>
  <c r="CE16" i="26"/>
  <c r="CF16" i="26"/>
  <c r="CG16" i="26"/>
  <c r="CH16" i="26"/>
  <c r="CI16" i="26"/>
  <c r="CJ16" i="26"/>
  <c r="CK16" i="26"/>
  <c r="CL16" i="26"/>
  <c r="DB22" i="26"/>
  <c r="CN17" i="26"/>
  <c r="CA17" i="26"/>
  <c r="CB17" i="26"/>
  <c r="CC17" i="26"/>
  <c r="CD17" i="26"/>
  <c r="CE17" i="26"/>
  <c r="CF17" i="26"/>
  <c r="CG17" i="26"/>
  <c r="CH17" i="26"/>
  <c r="CI17" i="26"/>
  <c r="CJ17" i="26"/>
  <c r="CK17" i="26"/>
  <c r="CL17" i="26"/>
  <c r="CM16" i="26"/>
  <c r="FV8" i="26" a="1"/>
  <c r="FV12" i="26" a="1"/>
  <c r="FV11" i="26" a="1"/>
  <c r="FW2" i="26"/>
  <c r="FV10" i="26" a="1"/>
  <c r="FV6" i="26" a="1"/>
  <c r="FV7" i="26" a="1"/>
  <c r="FV9" i="26" a="1"/>
  <c r="CM17" i="26"/>
  <c r="DR9" i="26"/>
  <c r="DQ22" i="26"/>
  <c r="DR12" i="26"/>
  <c r="GI13" i="26"/>
  <c r="DQ17" i="26"/>
  <c r="DR7" i="26"/>
  <c r="FU13" i="26"/>
  <c r="ET11" i="26" a="1"/>
  <c r="EU2" i="26"/>
  <c r="ET8" i="26" a="1"/>
  <c r="ET6" i="26" a="1"/>
  <c r="ET7" i="26" a="1"/>
  <c r="ET9" i="26" a="1"/>
  <c r="ET10" i="26" a="1"/>
  <c r="ET12" i="26" a="1"/>
  <c r="CN19" i="26"/>
  <c r="CA19" i="26"/>
  <c r="CB19" i="26"/>
  <c r="CC19" i="26"/>
  <c r="CD19" i="26"/>
  <c r="CE19" i="26"/>
  <c r="CF19" i="26"/>
  <c r="CG19" i="26"/>
  <c r="CH19" i="26"/>
  <c r="CI19" i="26"/>
  <c r="CJ19" i="26"/>
  <c r="CK19" i="26"/>
  <c r="CL19" i="26"/>
  <c r="CN22" i="26"/>
  <c r="CA22" i="26"/>
  <c r="CB22" i="26"/>
  <c r="CC22" i="26"/>
  <c r="CD22" i="26"/>
  <c r="CE22" i="26"/>
  <c r="CF22" i="26"/>
  <c r="CG22" i="26"/>
  <c r="CH22" i="26"/>
  <c r="CI22" i="26"/>
  <c r="CJ22" i="26"/>
  <c r="CK22" i="26"/>
  <c r="CL22" i="26"/>
  <c r="DQ20" i="26"/>
  <c r="DR10" i="26"/>
  <c r="ES13" i="26"/>
  <c r="FG13" i="26"/>
  <c r="FH6" i="26" a="1"/>
  <c r="FH9" i="26" a="1"/>
  <c r="FH8" i="26" a="1"/>
  <c r="FH12" i="26" a="1"/>
  <c r="FH11" i="26" a="1"/>
  <c r="FI2" i="26"/>
  <c r="FH7" i="26" a="1"/>
  <c r="FH10" i="26" a="1"/>
  <c r="DC21" i="26"/>
  <c r="CP21" i="26"/>
  <c r="CQ21" i="26"/>
  <c r="CR21" i="26"/>
  <c r="CS21" i="26"/>
  <c r="CT21" i="26"/>
  <c r="CU21" i="26"/>
  <c r="CV21" i="26"/>
  <c r="CW21" i="26"/>
  <c r="CX21" i="26"/>
  <c r="CY21" i="26"/>
  <c r="CZ21" i="26"/>
  <c r="DA21" i="26"/>
  <c r="EF12" i="26" a="1"/>
  <c r="EF9" i="26" a="1"/>
  <c r="EF6" i="26" a="1"/>
  <c r="EF8" i="26" a="1"/>
  <c r="EG2" i="26"/>
  <c r="EF10" i="26" a="1"/>
  <c r="EF7" i="26" a="1"/>
  <c r="EF11" i="26" a="1"/>
  <c r="DC18" i="26"/>
  <c r="CP18" i="26"/>
  <c r="CQ18" i="26"/>
  <c r="CR18" i="26"/>
  <c r="CS18" i="26"/>
  <c r="CT18" i="26"/>
  <c r="CU18" i="26"/>
  <c r="CV18" i="26"/>
  <c r="CW18" i="26"/>
  <c r="CX18" i="26"/>
  <c r="CY18" i="26"/>
  <c r="CZ18" i="26"/>
  <c r="DA18" i="26"/>
  <c r="EE13" i="26"/>
  <c r="GJ10" i="26" a="1"/>
  <c r="GK2" i="26"/>
  <c r="GJ6" i="26" a="1"/>
  <c r="GJ12" i="26" a="1"/>
  <c r="GJ9" i="26" a="1"/>
  <c r="GJ11" i="26" a="1"/>
  <c r="GJ7" i="26" a="1"/>
  <c r="GJ8" i="26" a="1"/>
  <c r="CN21" i="26"/>
  <c r="CA21" i="26"/>
  <c r="CB21" i="26"/>
  <c r="CC21" i="26"/>
  <c r="CD21" i="26"/>
  <c r="CE21" i="26"/>
  <c r="CF21" i="26"/>
  <c r="CG21" i="26"/>
  <c r="CH21" i="26"/>
  <c r="CI21" i="26"/>
  <c r="CJ21" i="26"/>
  <c r="CK21" i="26"/>
  <c r="CL21" i="26"/>
  <c r="DB21" i="26"/>
  <c r="CN20" i="26"/>
  <c r="CA20" i="26"/>
  <c r="CB20" i="26"/>
  <c r="CC20" i="26"/>
  <c r="CD20" i="26"/>
  <c r="CE20" i="26"/>
  <c r="CF20" i="26"/>
  <c r="CG20" i="26"/>
  <c r="CH20" i="26"/>
  <c r="CI20" i="26"/>
  <c r="CJ20" i="26"/>
  <c r="CK20" i="26"/>
  <c r="CL20" i="26"/>
  <c r="DB19" i="26"/>
  <c r="CM20" i="26"/>
  <c r="BY22" i="26"/>
  <c r="BL22" i="26"/>
  <c r="BM22" i="26"/>
  <c r="BN22" i="26"/>
  <c r="BO22" i="26"/>
  <c r="BP22" i="26"/>
  <c r="BQ22" i="26"/>
  <c r="BR22" i="26"/>
  <c r="BS22" i="26"/>
  <c r="BT22" i="26"/>
  <c r="BU22" i="26"/>
  <c r="BV22" i="26"/>
  <c r="BW22" i="26"/>
  <c r="BJ16" i="26"/>
  <c r="BJ13" i="26"/>
  <c r="AW16" i="26"/>
  <c r="AX16" i="26"/>
  <c r="AY16" i="26"/>
  <c r="AZ16" i="26"/>
  <c r="BA16" i="26"/>
  <c r="BB16" i="26"/>
  <c r="BC16" i="26"/>
  <c r="BD16" i="26"/>
  <c r="BE16" i="26"/>
  <c r="BF16" i="26"/>
  <c r="BG16" i="26"/>
  <c r="BH16" i="26"/>
  <c r="BI16" i="26"/>
  <c r="BJ20" i="26"/>
  <c r="AW20" i="26"/>
  <c r="AX20" i="26"/>
  <c r="AY20" i="26"/>
  <c r="AZ20" i="26"/>
  <c r="BA20" i="26"/>
  <c r="BB20" i="26"/>
  <c r="BC20" i="26"/>
  <c r="BD20" i="26"/>
  <c r="BE20" i="26"/>
  <c r="BF20" i="26"/>
  <c r="BG20" i="26"/>
  <c r="BH20" i="26"/>
  <c r="BY13" i="26"/>
  <c r="BY16" i="26"/>
  <c r="BL16" i="26"/>
  <c r="BM16" i="26"/>
  <c r="BN16" i="26"/>
  <c r="BO16" i="26"/>
  <c r="BP16" i="26"/>
  <c r="BQ16" i="26"/>
  <c r="BR16" i="26"/>
  <c r="BS16" i="26"/>
  <c r="BT16" i="26"/>
  <c r="BU16" i="26"/>
  <c r="BV16" i="26"/>
  <c r="BW16" i="26"/>
  <c r="BJ22" i="26"/>
  <c r="AW22" i="26"/>
  <c r="AX22" i="26"/>
  <c r="AY22" i="26"/>
  <c r="AZ22" i="26"/>
  <c r="BA22" i="26"/>
  <c r="BB22" i="26"/>
  <c r="BC22" i="26"/>
  <c r="BD22" i="26"/>
  <c r="BE22" i="26"/>
  <c r="BF22" i="26"/>
  <c r="BG22" i="26"/>
  <c r="BH22" i="26"/>
  <c r="BJ19" i="26"/>
  <c r="AW19" i="26"/>
  <c r="AX19" i="26"/>
  <c r="AY19" i="26"/>
  <c r="AZ19" i="26"/>
  <c r="BA19" i="26"/>
  <c r="BB19" i="26"/>
  <c r="BC19" i="26"/>
  <c r="BD19" i="26"/>
  <c r="BE19" i="26"/>
  <c r="BF19" i="26"/>
  <c r="BG19" i="26"/>
  <c r="BH19" i="26"/>
  <c r="BY19" i="26"/>
  <c r="BL19" i="26"/>
  <c r="BM19" i="26"/>
  <c r="BN19" i="26"/>
  <c r="BO19" i="26"/>
  <c r="BP19" i="26"/>
  <c r="BQ19" i="26"/>
  <c r="BR19" i="26"/>
  <c r="BS19" i="26"/>
  <c r="BT19" i="26"/>
  <c r="BU19" i="26"/>
  <c r="BV19" i="26"/>
  <c r="BW19" i="26"/>
  <c r="BI20" i="26"/>
  <c r="BX16" i="26"/>
  <c r="BJ18" i="26"/>
  <c r="AW18" i="26"/>
  <c r="AX18" i="26"/>
  <c r="AY18" i="26"/>
  <c r="AZ18" i="26"/>
  <c r="BA18" i="26"/>
  <c r="BB18" i="26"/>
  <c r="BC18" i="26"/>
  <c r="BD18" i="26"/>
  <c r="BE18" i="26"/>
  <c r="BF18" i="26"/>
  <c r="BG18" i="26"/>
  <c r="BH18" i="26"/>
  <c r="BJ17" i="26"/>
  <c r="AW17" i="26"/>
  <c r="AX17" i="26"/>
  <c r="AY17" i="26"/>
  <c r="AZ17" i="26"/>
  <c r="BA17" i="26"/>
  <c r="BB17" i="26"/>
  <c r="BC17" i="26"/>
  <c r="BD17" i="26"/>
  <c r="BE17" i="26"/>
  <c r="BF17" i="26"/>
  <c r="BG17" i="26"/>
  <c r="BH17" i="26"/>
  <c r="BY20" i="26"/>
  <c r="BL20" i="26"/>
  <c r="BM20" i="26"/>
  <c r="BN20" i="26"/>
  <c r="BO20" i="26"/>
  <c r="BP20" i="26"/>
  <c r="BQ20" i="26"/>
  <c r="BR20" i="26"/>
  <c r="BS20" i="26"/>
  <c r="BT20" i="26"/>
  <c r="BU20" i="26"/>
  <c r="BV20" i="26"/>
  <c r="BW20" i="26"/>
  <c r="BY21" i="26"/>
  <c r="BL21" i="26"/>
  <c r="BM21" i="26"/>
  <c r="BN21" i="26"/>
  <c r="BO21" i="26"/>
  <c r="BP21" i="26"/>
  <c r="BQ21" i="26"/>
  <c r="BR21" i="26"/>
  <c r="BS21" i="26"/>
  <c r="BT21" i="26"/>
  <c r="BU21" i="26"/>
  <c r="BV21" i="26"/>
  <c r="BW21" i="26"/>
  <c r="BX20" i="26"/>
  <c r="BX21" i="26"/>
  <c r="BY17" i="26"/>
  <c r="BL17" i="26"/>
  <c r="BM17" i="26"/>
  <c r="BN17" i="26"/>
  <c r="BO17" i="26"/>
  <c r="BP17" i="26"/>
  <c r="BQ17" i="26"/>
  <c r="BR17" i="26"/>
  <c r="BS17" i="26"/>
  <c r="BT17" i="26"/>
  <c r="BU17" i="26"/>
  <c r="BV17" i="26"/>
  <c r="BW17" i="26"/>
  <c r="BI18" i="26"/>
  <c r="BY18" i="26"/>
  <c r="BL18" i="26"/>
  <c r="BM18" i="26"/>
  <c r="BN18" i="26"/>
  <c r="BO18" i="26"/>
  <c r="BP18" i="26"/>
  <c r="BQ18" i="26"/>
  <c r="BR18" i="26"/>
  <c r="BS18" i="26"/>
  <c r="BT18" i="26"/>
  <c r="BU18" i="26"/>
  <c r="BV18" i="26"/>
  <c r="BW18" i="26"/>
  <c r="BJ21" i="26"/>
  <c r="AW21" i="26"/>
  <c r="AX21" i="26"/>
  <c r="AY21" i="26"/>
  <c r="AZ21" i="26"/>
  <c r="BA21" i="26"/>
  <c r="BB21" i="26"/>
  <c r="BC21" i="26"/>
  <c r="BD21" i="26"/>
  <c r="BE21" i="26"/>
  <c r="BF21" i="26"/>
  <c r="BG21" i="26"/>
  <c r="BH21" i="26"/>
  <c r="BX18" i="26"/>
  <c r="GH2" i="24"/>
  <c r="FE2" i="24"/>
  <c r="EP2" i="24"/>
  <c r="FS2" i="24"/>
  <c r="GW2" i="24"/>
  <c r="DI2" i="23"/>
  <c r="DW2" i="23"/>
  <c r="CT2" i="23"/>
  <c r="GE2" i="23"/>
  <c r="GT2" i="23"/>
  <c r="FP2" i="23"/>
  <c r="FA2" i="23"/>
  <c r="EL2" i="23"/>
  <c r="CN22" i="28" l="1"/>
  <c r="CA22" i="28"/>
  <c r="CB22" i="28"/>
  <c r="CC22" i="28"/>
  <c r="CD22" i="28"/>
  <c r="CE22" i="28"/>
  <c r="CF22" i="28"/>
  <c r="CG22" i="28"/>
  <c r="CH22" i="28"/>
  <c r="CI22" i="28"/>
  <c r="CJ22" i="28"/>
  <c r="CK22" i="28"/>
  <c r="CL22" i="28"/>
  <c r="DC10" i="28"/>
  <c r="DC11" i="28"/>
  <c r="DB21" i="28" s="1"/>
  <c r="DC9" i="28"/>
  <c r="CN20" i="28"/>
  <c r="CA20" i="28"/>
  <c r="CB20" i="28"/>
  <c r="CC20" i="28"/>
  <c r="CD20" i="28"/>
  <c r="CE20" i="28"/>
  <c r="CF20" i="28"/>
  <c r="CG20" i="28"/>
  <c r="CH20" i="28"/>
  <c r="CI20" i="28"/>
  <c r="CJ20" i="28"/>
  <c r="CK20" i="28"/>
  <c r="CL20" i="28"/>
  <c r="DB13" i="28"/>
  <c r="DC6" i="28"/>
  <c r="DC12" i="28"/>
  <c r="ES11" i="28" a="1"/>
  <c r="ES10" i="28" a="1"/>
  <c r="ES12" i="28" a="1"/>
  <c r="ES7" i="28" a="1"/>
  <c r="ES6" i="28" a="1"/>
  <c r="ES9" i="28" a="1"/>
  <c r="ES8" i="28" a="1"/>
  <c r="ET2" i="28"/>
  <c r="CN19" i="28"/>
  <c r="CA19" i="28"/>
  <c r="CB19" i="28"/>
  <c r="CC19" i="28"/>
  <c r="CD19" i="28"/>
  <c r="CE19" i="28"/>
  <c r="CF19" i="28"/>
  <c r="CG19" i="28"/>
  <c r="CH19" i="28"/>
  <c r="CI19" i="28"/>
  <c r="CJ19" i="28"/>
  <c r="CK19" i="28"/>
  <c r="CL19" i="28"/>
  <c r="CM22" i="28"/>
  <c r="DC8" i="28"/>
  <c r="CN17" i="28"/>
  <c r="CA17" i="28"/>
  <c r="CB17" i="28"/>
  <c r="CC17" i="28"/>
  <c r="CD17" i="28"/>
  <c r="CE17" i="28"/>
  <c r="CF17" i="28"/>
  <c r="CG17" i="28"/>
  <c r="CH17" i="28"/>
  <c r="CI17" i="28"/>
  <c r="CJ17" i="28"/>
  <c r="CK17" i="28"/>
  <c r="CL17" i="28"/>
  <c r="CN21" i="28"/>
  <c r="CA21" i="28"/>
  <c r="CB21" i="28"/>
  <c r="CC21" i="28"/>
  <c r="CD21" i="28"/>
  <c r="CE21" i="28"/>
  <c r="CF21" i="28"/>
  <c r="CG21" i="28"/>
  <c r="CH21" i="28"/>
  <c r="CI21" i="28"/>
  <c r="CJ21" i="28"/>
  <c r="CK21" i="28"/>
  <c r="CL21" i="28"/>
  <c r="CM21" i="28"/>
  <c r="CM19" i="28"/>
  <c r="DC7" i="28"/>
  <c r="ED13" i="28"/>
  <c r="CN18" i="28"/>
  <c r="CA18" i="28"/>
  <c r="CB18" i="28"/>
  <c r="CC18" i="28"/>
  <c r="CD18" i="28"/>
  <c r="CE18" i="28"/>
  <c r="CF18" i="28"/>
  <c r="CG18" i="28"/>
  <c r="CH18" i="28"/>
  <c r="CI18" i="28"/>
  <c r="CJ18" i="28"/>
  <c r="CK18" i="28"/>
  <c r="CL18" i="28"/>
  <c r="FG12" i="28" a="1"/>
  <c r="FG10" i="28" a="1"/>
  <c r="FG11" i="28" a="1"/>
  <c r="FG9" i="28" a="1"/>
  <c r="FG6" i="28" a="1"/>
  <c r="FG7" i="28" a="1"/>
  <c r="FG8" i="28" a="1"/>
  <c r="FH2" i="28"/>
  <c r="DP13" i="28"/>
  <c r="CM18" i="28"/>
  <c r="CN13" i="28"/>
  <c r="CN16" i="28"/>
  <c r="CA16" i="28"/>
  <c r="CB16" i="28"/>
  <c r="CC16" i="28"/>
  <c r="CD16" i="28"/>
  <c r="CE16" i="28"/>
  <c r="CF16" i="28"/>
  <c r="CG16" i="28"/>
  <c r="CH16" i="28"/>
  <c r="CI16" i="28"/>
  <c r="CJ16" i="28"/>
  <c r="CK16" i="28"/>
  <c r="CL16" i="28"/>
  <c r="CM16" i="28"/>
  <c r="DQ11" i="28" a="1"/>
  <c r="DQ12" i="28" a="1"/>
  <c r="DQ10" i="28" a="1"/>
  <c r="DQ8" i="28" a="1"/>
  <c r="DQ9" i="28" a="1"/>
  <c r="DR2" i="28"/>
  <c r="DQ7" i="28" a="1"/>
  <c r="DQ6" i="28" a="1"/>
  <c r="EE12" i="28" a="1"/>
  <c r="EE11" i="28" a="1"/>
  <c r="EE9" i="28" a="1"/>
  <c r="EE8" i="28" a="1"/>
  <c r="EE10" i="28" a="1"/>
  <c r="EF2" i="28"/>
  <c r="EE7" i="28" a="1"/>
  <c r="EE6" i="28" a="1"/>
  <c r="ER13" i="28"/>
  <c r="GH13" i="28"/>
  <c r="FT13" i="28"/>
  <c r="FU12" i="28" a="1"/>
  <c r="FU11" i="28" a="1"/>
  <c r="FU10" i="28" a="1"/>
  <c r="FU7" i="28" a="1"/>
  <c r="FU9" i="28" a="1"/>
  <c r="FU6" i="28" a="1"/>
  <c r="FU8" i="28" a="1"/>
  <c r="FV2" i="28"/>
  <c r="GI12" i="28" a="1"/>
  <c r="GI8" i="28" a="1"/>
  <c r="GI9" i="28" a="1"/>
  <c r="GI11" i="28" a="1"/>
  <c r="GI10" i="28" a="1"/>
  <c r="GJ2" i="28"/>
  <c r="GI7" i="28" a="1"/>
  <c r="GI6" i="28" a="1"/>
  <c r="FF13" i="28"/>
  <c r="EB13" i="27"/>
  <c r="GF13" i="27"/>
  <c r="CL13" i="27"/>
  <c r="BY8" i="27"/>
  <c r="DA12" i="27" a="1"/>
  <c r="DA11" i="27" a="1"/>
  <c r="DA9" i="27" a="1"/>
  <c r="DA10" i="27" a="1"/>
  <c r="DA6" i="27" a="1"/>
  <c r="DA7" i="27" a="1"/>
  <c r="DA8" i="27" a="1"/>
  <c r="DB2" i="27"/>
  <c r="BY12" i="27"/>
  <c r="CZ13" i="27"/>
  <c r="BJ20" i="27"/>
  <c r="AW20" i="27"/>
  <c r="AX20" i="27"/>
  <c r="AY20" i="27"/>
  <c r="AZ20" i="27"/>
  <c r="BA20" i="27"/>
  <c r="BB20" i="27"/>
  <c r="BC20" i="27"/>
  <c r="BD20" i="27"/>
  <c r="BE20" i="27"/>
  <c r="BF20" i="27"/>
  <c r="BG20" i="27"/>
  <c r="BH20" i="27"/>
  <c r="FS12" i="27" a="1"/>
  <c r="FS11" i="27" a="1"/>
  <c r="FS8" i="27" a="1"/>
  <c r="FS10" i="27" a="1"/>
  <c r="FS9" i="27" a="1"/>
  <c r="FS7" i="27" a="1"/>
  <c r="FT2" i="27"/>
  <c r="FS6" i="27" a="1"/>
  <c r="BI20" i="27"/>
  <c r="FD13" i="27"/>
  <c r="BX20" i="27"/>
  <c r="BY10" i="27"/>
  <c r="BJ19" i="27"/>
  <c r="AW19" i="27"/>
  <c r="AX19" i="27"/>
  <c r="AY19" i="27"/>
  <c r="AZ19" i="27"/>
  <c r="BA19" i="27"/>
  <c r="BB19" i="27"/>
  <c r="BC19" i="27"/>
  <c r="BD19" i="27"/>
  <c r="BE19" i="27"/>
  <c r="BF19" i="27"/>
  <c r="BG19" i="27"/>
  <c r="BH19" i="27"/>
  <c r="DO12" i="27" a="1"/>
  <c r="DO10" i="27" a="1"/>
  <c r="DO11" i="27" a="1"/>
  <c r="DO9" i="27" a="1"/>
  <c r="DO7" i="27" a="1"/>
  <c r="DP2" i="27"/>
  <c r="DO6" i="27" a="1"/>
  <c r="DO8" i="27" a="1"/>
  <c r="BI19" i="27"/>
  <c r="BY9" i="27"/>
  <c r="FR13" i="27"/>
  <c r="BJ13" i="27"/>
  <c r="BJ16" i="27"/>
  <c r="AW16" i="27"/>
  <c r="AX16" i="27"/>
  <c r="AY16" i="27"/>
  <c r="AZ16" i="27"/>
  <c r="BA16" i="27"/>
  <c r="BB16" i="27"/>
  <c r="BC16" i="27"/>
  <c r="BD16" i="27"/>
  <c r="BE16" i="27"/>
  <c r="BF16" i="27"/>
  <c r="BG16" i="27"/>
  <c r="BH16" i="27"/>
  <c r="BI16" i="27"/>
  <c r="BJ17" i="27"/>
  <c r="AW17" i="27"/>
  <c r="AX17" i="27"/>
  <c r="AY17" i="27"/>
  <c r="AZ17" i="27"/>
  <c r="BA17" i="27"/>
  <c r="BB17" i="27"/>
  <c r="BC17" i="27"/>
  <c r="BD17" i="27"/>
  <c r="BE17" i="27"/>
  <c r="BF17" i="27"/>
  <c r="BG17" i="27"/>
  <c r="BH17" i="27"/>
  <c r="BY7" i="27"/>
  <c r="FE12" i="27" a="1"/>
  <c r="FE10" i="27" a="1"/>
  <c r="FE11" i="27" a="1"/>
  <c r="FE9" i="27" a="1"/>
  <c r="FE6" i="27" a="1"/>
  <c r="FE8" i="27" a="1"/>
  <c r="FF2" i="27"/>
  <c r="FE7" i="27" a="1"/>
  <c r="DN13" i="27"/>
  <c r="BJ18" i="27"/>
  <c r="AW18" i="27"/>
  <c r="AX18" i="27"/>
  <c r="AY18" i="27"/>
  <c r="AZ18" i="27"/>
  <c r="BA18" i="27"/>
  <c r="BB18" i="27"/>
  <c r="BC18" i="27"/>
  <c r="BD18" i="27"/>
  <c r="BE18" i="27"/>
  <c r="BF18" i="27"/>
  <c r="BG18" i="27"/>
  <c r="BH18" i="27"/>
  <c r="BI18" i="27"/>
  <c r="EQ12" i="27" a="1"/>
  <c r="EQ11" i="27" a="1"/>
  <c r="EQ8" i="27" a="1"/>
  <c r="EQ9" i="27" a="1"/>
  <c r="EQ10" i="27" a="1"/>
  <c r="EQ7" i="27" a="1"/>
  <c r="EQ6" i="27" a="1"/>
  <c r="ER2" i="27"/>
  <c r="CM11" i="27" a="1"/>
  <c r="CM12" i="27" a="1"/>
  <c r="CM9" i="27" a="1"/>
  <c r="CM8" i="27" a="1"/>
  <c r="CM7" i="27" a="1"/>
  <c r="CN2" i="27"/>
  <c r="CM10" i="27" a="1"/>
  <c r="CM6" i="27" a="1"/>
  <c r="BJ22" i="27"/>
  <c r="AW22" i="27"/>
  <c r="AX22" i="27"/>
  <c r="AY22" i="27"/>
  <c r="AZ22" i="27"/>
  <c r="BA22" i="27"/>
  <c r="BB22" i="27"/>
  <c r="BC22" i="27"/>
  <c r="BD22" i="27"/>
  <c r="BE22" i="27"/>
  <c r="BF22" i="27"/>
  <c r="BG22" i="27"/>
  <c r="BH22" i="27"/>
  <c r="BI17" i="27"/>
  <c r="BY11" i="27"/>
  <c r="EP13" i="27"/>
  <c r="BI22" i="27"/>
  <c r="BJ21" i="27"/>
  <c r="AW21" i="27"/>
  <c r="AX21" i="27"/>
  <c r="AY21" i="27"/>
  <c r="AZ21" i="27"/>
  <c r="BA21" i="27"/>
  <c r="BB21" i="27"/>
  <c r="BC21" i="27"/>
  <c r="BD21" i="27"/>
  <c r="BE21" i="27"/>
  <c r="BF21" i="27"/>
  <c r="BG21" i="27"/>
  <c r="BH21" i="27"/>
  <c r="GG12" i="27" a="1"/>
  <c r="GG11" i="27" a="1"/>
  <c r="GG10" i="27" a="1"/>
  <c r="GG7" i="27" a="1"/>
  <c r="GG9" i="27" a="1"/>
  <c r="GG8" i="27" a="1"/>
  <c r="GH2" i="27"/>
  <c r="GG6" i="27" a="1"/>
  <c r="BX13" i="27"/>
  <c r="BY6" i="27"/>
  <c r="EC12" i="27" a="1"/>
  <c r="EC10" i="27" a="1"/>
  <c r="EC11" i="27" a="1"/>
  <c r="EC9" i="27" a="1"/>
  <c r="EC8" i="27" a="1"/>
  <c r="EC7" i="27" a="1"/>
  <c r="EC6" i="27" a="1"/>
  <c r="ED2" i="27"/>
  <c r="FH13" i="26"/>
  <c r="DR18" i="26"/>
  <c r="DE18" i="26"/>
  <c r="DF18" i="26"/>
  <c r="DG18" i="26"/>
  <c r="DH18" i="26"/>
  <c r="DI18" i="26"/>
  <c r="DJ18" i="26"/>
  <c r="DK18" i="26"/>
  <c r="DL18" i="26"/>
  <c r="DM18" i="26"/>
  <c r="DN18" i="26"/>
  <c r="DO18" i="26"/>
  <c r="DP18" i="26"/>
  <c r="DR17" i="26"/>
  <c r="DE17" i="26"/>
  <c r="DF17" i="26"/>
  <c r="DG17" i="26"/>
  <c r="DH17" i="26"/>
  <c r="DI17" i="26"/>
  <c r="DJ17" i="26"/>
  <c r="DK17" i="26"/>
  <c r="DL17" i="26"/>
  <c r="DM17" i="26"/>
  <c r="DN17" i="26"/>
  <c r="DO17" i="26"/>
  <c r="DP17" i="26"/>
  <c r="FW12" i="26" a="1"/>
  <c r="FW9" i="26" a="1"/>
  <c r="FW10" i="26" a="1"/>
  <c r="FW8" i="26" a="1"/>
  <c r="FX2" i="26"/>
  <c r="FW6" i="26" a="1"/>
  <c r="FW7" i="26" a="1"/>
  <c r="FW11" i="26" a="1"/>
  <c r="DQ18" i="26"/>
  <c r="DR16" i="26"/>
  <c r="DR13" i="26"/>
  <c r="DE16" i="26"/>
  <c r="DF16" i="26"/>
  <c r="DG16" i="26"/>
  <c r="DH16" i="26"/>
  <c r="DI16" i="26"/>
  <c r="DJ16" i="26"/>
  <c r="DK16" i="26"/>
  <c r="DL16" i="26"/>
  <c r="DM16" i="26"/>
  <c r="DN16" i="26"/>
  <c r="DO16" i="26"/>
  <c r="DP16" i="26"/>
  <c r="FV13" i="26"/>
  <c r="GK11" i="26" a="1"/>
  <c r="GK7" i="26" a="1"/>
  <c r="GK9" i="26" a="1"/>
  <c r="GK8" i="26" a="1"/>
  <c r="GL2" i="26"/>
  <c r="GK12" i="26" a="1"/>
  <c r="GK10" i="26" a="1"/>
  <c r="GK6" i="26" a="1"/>
  <c r="EF21" i="26"/>
  <c r="EG11" i="26"/>
  <c r="EF17" i="26"/>
  <c r="EG7" i="26"/>
  <c r="DQ16" i="26"/>
  <c r="EG10" i="26"/>
  <c r="DR20" i="26"/>
  <c r="DE20" i="26"/>
  <c r="DF20" i="26"/>
  <c r="DG20" i="26"/>
  <c r="DH20" i="26"/>
  <c r="DI20" i="26"/>
  <c r="DJ20" i="26"/>
  <c r="DK20" i="26"/>
  <c r="DL20" i="26"/>
  <c r="DM20" i="26"/>
  <c r="DN20" i="26"/>
  <c r="DO20" i="26"/>
  <c r="DP20" i="26"/>
  <c r="DR22" i="26"/>
  <c r="DE22" i="26"/>
  <c r="DF22" i="26"/>
  <c r="DG22" i="26"/>
  <c r="DH22" i="26"/>
  <c r="DI22" i="26"/>
  <c r="DJ22" i="26"/>
  <c r="DK22" i="26"/>
  <c r="DL22" i="26"/>
  <c r="DM22" i="26"/>
  <c r="DN22" i="26"/>
  <c r="DO22" i="26"/>
  <c r="DP22" i="26"/>
  <c r="GJ13" i="26"/>
  <c r="EG8" i="26"/>
  <c r="EF18" i="26" s="1"/>
  <c r="EF13" i="26"/>
  <c r="EF16" i="26"/>
  <c r="EG6" i="26"/>
  <c r="DR19" i="26"/>
  <c r="DE19" i="26"/>
  <c r="DF19" i="26"/>
  <c r="DG19" i="26"/>
  <c r="DH19" i="26"/>
  <c r="DI19" i="26"/>
  <c r="DJ19" i="26"/>
  <c r="DK19" i="26"/>
  <c r="DL19" i="26"/>
  <c r="DM19" i="26"/>
  <c r="DN19" i="26"/>
  <c r="DO19" i="26"/>
  <c r="DP19" i="26"/>
  <c r="ET13" i="26"/>
  <c r="DQ19" i="26"/>
  <c r="EF22" i="26"/>
  <c r="EG12" i="26"/>
  <c r="FI7" i="26" a="1"/>
  <c r="FI8" i="26" a="1"/>
  <c r="FI6" i="26" a="1"/>
  <c r="FI11" i="26" a="1"/>
  <c r="FJ2" i="26"/>
  <c r="FI12" i="26" a="1"/>
  <c r="FI9" i="26" a="1"/>
  <c r="FI10" i="26" a="1"/>
  <c r="EU12" i="26" a="1"/>
  <c r="EU11" i="26" a="1"/>
  <c r="EU8" i="26" a="1"/>
  <c r="EU10" i="26" a="1"/>
  <c r="EU6" i="26" a="1"/>
  <c r="EU7" i="26" a="1"/>
  <c r="EV2" i="26"/>
  <c r="EU9" i="26" a="1"/>
  <c r="DR21" i="26"/>
  <c r="DE21" i="26"/>
  <c r="DF21" i="26"/>
  <c r="DG21" i="26"/>
  <c r="DH21" i="26"/>
  <c r="DI21" i="26"/>
  <c r="DJ21" i="26"/>
  <c r="DK21" i="26"/>
  <c r="DL21" i="26"/>
  <c r="DM21" i="26"/>
  <c r="DN21" i="26"/>
  <c r="DO21" i="26"/>
  <c r="DP21" i="26"/>
  <c r="EF19" i="26"/>
  <c r="EG9" i="26"/>
  <c r="GX2" i="24"/>
  <c r="FU2" i="24"/>
  <c r="GI2" i="24"/>
  <c r="FF2" i="24"/>
  <c r="GU2" i="23"/>
  <c r="GF2" i="23"/>
  <c r="FB2" i="23"/>
  <c r="DJ2" i="23"/>
  <c r="FQ2" i="23"/>
  <c r="EM2" i="23"/>
  <c r="DY2" i="23"/>
  <c r="DR11" i="28" l="1"/>
  <c r="EE13" i="28"/>
  <c r="DC18" i="28"/>
  <c r="CP18" i="28"/>
  <c r="CQ18" i="28"/>
  <c r="CR18" i="28"/>
  <c r="CS18" i="28"/>
  <c r="CT18" i="28"/>
  <c r="CU18" i="28"/>
  <c r="CV18" i="28"/>
  <c r="CW18" i="28"/>
  <c r="CX18" i="28"/>
  <c r="CY18" i="28"/>
  <c r="CZ18" i="28"/>
  <c r="DA18" i="28"/>
  <c r="DQ13" i="28"/>
  <c r="DR6" i="28"/>
  <c r="DC17" i="28"/>
  <c r="CP17" i="28"/>
  <c r="CQ17" i="28"/>
  <c r="CR17" i="28"/>
  <c r="CS17" i="28"/>
  <c r="CT17" i="28"/>
  <c r="CU17" i="28"/>
  <c r="CV17" i="28"/>
  <c r="CW17" i="28"/>
  <c r="CX17" i="28"/>
  <c r="CY17" i="28"/>
  <c r="CZ17" i="28"/>
  <c r="DA17" i="28"/>
  <c r="DB18" i="28"/>
  <c r="FU13" i="28"/>
  <c r="GI13" i="28"/>
  <c r="EF12" i="28" a="1"/>
  <c r="EF11" i="28" a="1"/>
  <c r="EF10" i="28" a="1"/>
  <c r="EF9" i="28" a="1"/>
  <c r="EG2" i="28"/>
  <c r="EF6" i="28" a="1"/>
  <c r="EF8" i="28" a="1"/>
  <c r="EF7" i="28" a="1"/>
  <c r="DB17" i="28"/>
  <c r="ET12" i="28" a="1"/>
  <c r="ET7" i="28" a="1"/>
  <c r="ET11" i="28" a="1"/>
  <c r="ET10" i="28" a="1"/>
  <c r="EU2" i="28"/>
  <c r="ET6" i="28" a="1"/>
  <c r="ET9" i="28" a="1"/>
  <c r="ET8" i="28" a="1"/>
  <c r="GJ12" i="28" a="1"/>
  <c r="GJ11" i="28" a="1"/>
  <c r="GK2" i="28"/>
  <c r="GJ8" i="28" a="1"/>
  <c r="GJ6" i="28" a="1"/>
  <c r="GJ7" i="28" a="1"/>
  <c r="GJ9" i="28" a="1"/>
  <c r="GJ10" i="28" a="1"/>
  <c r="FH8" i="28" a="1"/>
  <c r="FH11" i="28" a="1"/>
  <c r="FH9" i="28" a="1"/>
  <c r="FH12" i="28" a="1"/>
  <c r="FH7" i="28" a="1"/>
  <c r="FH10" i="28" a="1"/>
  <c r="FI2" i="28"/>
  <c r="FH6" i="28" a="1"/>
  <c r="ES13" i="28"/>
  <c r="FG13" i="28"/>
  <c r="DQ17" i="28"/>
  <c r="DR7" i="28"/>
  <c r="FV12" i="28" a="1"/>
  <c r="FV6" i="28" a="1"/>
  <c r="FV7" i="28" a="1"/>
  <c r="FV9" i="28" a="1"/>
  <c r="FV11" i="28" a="1"/>
  <c r="FV10" i="28" a="1"/>
  <c r="FV8" i="28" a="1"/>
  <c r="FW2" i="28"/>
  <c r="DC22" i="28"/>
  <c r="CP22" i="28"/>
  <c r="CQ22" i="28"/>
  <c r="CR22" i="28"/>
  <c r="CS22" i="28"/>
  <c r="CT22" i="28"/>
  <c r="CU22" i="28"/>
  <c r="CV22" i="28"/>
  <c r="CW22" i="28"/>
  <c r="CX22" i="28"/>
  <c r="CY22" i="28"/>
  <c r="CZ22" i="28"/>
  <c r="DA22" i="28"/>
  <c r="DR9" i="28"/>
  <c r="DB22" i="28"/>
  <c r="DR8" i="28"/>
  <c r="DC13" i="28"/>
  <c r="DC16" i="28"/>
  <c r="CP16" i="28"/>
  <c r="CQ16" i="28"/>
  <c r="CR16" i="28"/>
  <c r="CS16" i="28"/>
  <c r="CT16" i="28"/>
  <c r="CU16" i="28"/>
  <c r="CV16" i="28"/>
  <c r="CW16" i="28"/>
  <c r="CX16" i="28"/>
  <c r="CY16" i="28"/>
  <c r="CZ16" i="28"/>
  <c r="DA16" i="28"/>
  <c r="DC19" i="28"/>
  <c r="CP19" i="28"/>
  <c r="CQ19" i="28"/>
  <c r="CR19" i="28"/>
  <c r="CS19" i="28"/>
  <c r="CT19" i="28"/>
  <c r="CU19" i="28"/>
  <c r="CV19" i="28"/>
  <c r="CW19" i="28"/>
  <c r="CX19" i="28"/>
  <c r="CY19" i="28"/>
  <c r="CZ19" i="28"/>
  <c r="DA19" i="28"/>
  <c r="DC20" i="28"/>
  <c r="CP20" i="28"/>
  <c r="CQ20" i="28"/>
  <c r="CR20" i="28"/>
  <c r="CS20" i="28"/>
  <c r="CT20" i="28"/>
  <c r="CU20" i="28"/>
  <c r="CV20" i="28"/>
  <c r="CW20" i="28"/>
  <c r="CX20" i="28"/>
  <c r="CY20" i="28"/>
  <c r="CZ20" i="28"/>
  <c r="DA20" i="28"/>
  <c r="DR10" i="28"/>
  <c r="DB19" i="28"/>
  <c r="DB20" i="28"/>
  <c r="DR12" i="28"/>
  <c r="DQ22" i="28" s="1"/>
  <c r="DB16" i="28"/>
  <c r="DC21" i="28"/>
  <c r="CP21" i="28"/>
  <c r="CQ21" i="28"/>
  <c r="CR21" i="28"/>
  <c r="CS21" i="28"/>
  <c r="CT21" i="28"/>
  <c r="CU21" i="28"/>
  <c r="CV21" i="28"/>
  <c r="CW21" i="28"/>
  <c r="CX21" i="28"/>
  <c r="CY21" i="28"/>
  <c r="CZ21" i="28"/>
  <c r="DA21" i="28"/>
  <c r="BY19" i="27"/>
  <c r="BL19" i="27"/>
  <c r="BM19" i="27"/>
  <c r="BN19" i="27"/>
  <c r="BO19" i="27"/>
  <c r="BP19" i="27"/>
  <c r="BQ19" i="27"/>
  <c r="BR19" i="27"/>
  <c r="BS19" i="27"/>
  <c r="BT19" i="27"/>
  <c r="BU19" i="27"/>
  <c r="BV19" i="27"/>
  <c r="BW19" i="27"/>
  <c r="EQ13" i="27"/>
  <c r="FS13" i="27"/>
  <c r="GG13" i="27"/>
  <c r="FT12" i="27" a="1"/>
  <c r="FT10" i="27" a="1"/>
  <c r="FT11" i="27" a="1"/>
  <c r="FT9" i="27" a="1"/>
  <c r="FT7" i="27" a="1"/>
  <c r="FU2" i="27"/>
  <c r="FT8" i="27" a="1"/>
  <c r="FT6" i="27" a="1"/>
  <c r="DB11" i="27" a="1"/>
  <c r="DB12" i="27" a="1"/>
  <c r="DB10" i="27" a="1"/>
  <c r="DB8" i="27" a="1"/>
  <c r="DB7" i="27" a="1"/>
  <c r="DB6" i="27" a="1"/>
  <c r="DC2" i="27"/>
  <c r="DB9" i="27" a="1"/>
  <c r="BY17" i="27"/>
  <c r="BL17" i="27"/>
  <c r="BM17" i="27"/>
  <c r="BN17" i="27"/>
  <c r="BO17" i="27"/>
  <c r="BP17" i="27"/>
  <c r="BQ17" i="27"/>
  <c r="BR17" i="27"/>
  <c r="BS17" i="27"/>
  <c r="BT17" i="27"/>
  <c r="BU17" i="27"/>
  <c r="BV17" i="27"/>
  <c r="BW17" i="27"/>
  <c r="DO13" i="27"/>
  <c r="BX17" i="27"/>
  <c r="DP12" i="27" a="1"/>
  <c r="DP11" i="27" a="1"/>
  <c r="DP8" i="27" a="1"/>
  <c r="DP10" i="27" a="1"/>
  <c r="DP9" i="27" a="1"/>
  <c r="DP7" i="27" a="1"/>
  <c r="DQ2" i="27"/>
  <c r="DP6" i="27" a="1"/>
  <c r="DA13" i="27"/>
  <c r="CM13" i="27"/>
  <c r="CN6" i="27"/>
  <c r="BX19" i="27"/>
  <c r="EC13" i="27"/>
  <c r="CM17" i="27"/>
  <c r="CN7" i="27"/>
  <c r="BY20" i="27"/>
  <c r="BL20" i="27"/>
  <c r="BM20" i="27"/>
  <c r="BN20" i="27"/>
  <c r="BO20" i="27"/>
  <c r="BP20" i="27"/>
  <c r="BQ20" i="27"/>
  <c r="BR20" i="27"/>
  <c r="BS20" i="27"/>
  <c r="BT20" i="27"/>
  <c r="BU20" i="27"/>
  <c r="BV20" i="27"/>
  <c r="BW20" i="27"/>
  <c r="CN10" i="27"/>
  <c r="CN8" i="27"/>
  <c r="BY18" i="27"/>
  <c r="BL18" i="27"/>
  <c r="BM18" i="27"/>
  <c r="BN18" i="27"/>
  <c r="BO18" i="27"/>
  <c r="BP18" i="27"/>
  <c r="BQ18" i="27"/>
  <c r="BR18" i="27"/>
  <c r="BS18" i="27"/>
  <c r="BT18" i="27"/>
  <c r="BU18" i="27"/>
  <c r="BV18" i="27"/>
  <c r="BW18" i="27"/>
  <c r="BY16" i="27"/>
  <c r="BY13" i="27"/>
  <c r="BL16" i="27"/>
  <c r="BM16" i="27"/>
  <c r="BN16" i="27"/>
  <c r="BO16" i="27"/>
  <c r="BP16" i="27"/>
  <c r="BQ16" i="27"/>
  <c r="BR16" i="27"/>
  <c r="BS16" i="27"/>
  <c r="BT16" i="27"/>
  <c r="BU16" i="27"/>
  <c r="BV16" i="27"/>
  <c r="BW16" i="27"/>
  <c r="BX16" i="27"/>
  <c r="BY21" i="27"/>
  <c r="BL21" i="27"/>
  <c r="BM21" i="27"/>
  <c r="BN21" i="27"/>
  <c r="BO21" i="27"/>
  <c r="BP21" i="27"/>
  <c r="BQ21" i="27"/>
  <c r="BR21" i="27"/>
  <c r="BS21" i="27"/>
  <c r="BT21" i="27"/>
  <c r="BU21" i="27"/>
  <c r="BV21" i="27"/>
  <c r="BW21" i="27"/>
  <c r="BX21" i="27"/>
  <c r="CN9" i="27"/>
  <c r="FF12" i="27" a="1"/>
  <c r="FF11" i="27" a="1"/>
  <c r="FF10" i="27" a="1"/>
  <c r="FF7" i="27" a="1"/>
  <c r="FF8" i="27" a="1"/>
  <c r="FF9" i="27" a="1"/>
  <c r="FF6" i="27" a="1"/>
  <c r="FG2" i="27"/>
  <c r="BY22" i="27"/>
  <c r="BL22" i="27"/>
  <c r="BM22" i="27"/>
  <c r="BN22" i="27"/>
  <c r="BO22" i="27"/>
  <c r="BP22" i="27"/>
  <c r="BQ22" i="27"/>
  <c r="BR22" i="27"/>
  <c r="BS22" i="27"/>
  <c r="BT22" i="27"/>
  <c r="BU22" i="27"/>
  <c r="BV22" i="27"/>
  <c r="BW22" i="27"/>
  <c r="BX18" i="27"/>
  <c r="CN12" i="27"/>
  <c r="BX22" i="27"/>
  <c r="GH12" i="27" a="1"/>
  <c r="GH11" i="27" a="1"/>
  <c r="GH10" i="27" a="1"/>
  <c r="GH9" i="27" a="1"/>
  <c r="GH8" i="27" a="1"/>
  <c r="GH7" i="27" a="1"/>
  <c r="GI2" i="27"/>
  <c r="GH6" i="27" a="1"/>
  <c r="CM21" i="27"/>
  <c r="CN11" i="27"/>
  <c r="FE13" i="27"/>
  <c r="ED11" i="27" a="1"/>
  <c r="ED12" i="27" a="1"/>
  <c r="ED10" i="27" a="1"/>
  <c r="ED6" i="27" a="1"/>
  <c r="ED9" i="27" a="1"/>
  <c r="ED8" i="27" a="1"/>
  <c r="ED7" i="27" a="1"/>
  <c r="EE2" i="27"/>
  <c r="ER12" i="27" a="1"/>
  <c r="ER11" i="27" a="1"/>
  <c r="ER9" i="27" a="1"/>
  <c r="ER10" i="27" a="1"/>
  <c r="ER7" i="27" a="1"/>
  <c r="ER6" i="27" a="1"/>
  <c r="ER8" i="27" a="1"/>
  <c r="ES2" i="27"/>
  <c r="EV8" i="26"/>
  <c r="EG20" i="26"/>
  <c r="DT20" i="26"/>
  <c r="DU20" i="26"/>
  <c r="DV20" i="26"/>
  <c r="DW20" i="26"/>
  <c r="DX20" i="26"/>
  <c r="DY20" i="26"/>
  <c r="DZ20" i="26"/>
  <c r="EA20" i="26"/>
  <c r="EB20" i="26"/>
  <c r="EC20" i="26"/>
  <c r="ED20" i="26"/>
  <c r="EE20" i="26"/>
  <c r="EF20" i="26"/>
  <c r="FJ10" i="26" a="1"/>
  <c r="FJ8" i="26" a="1"/>
  <c r="FJ6" i="26" a="1"/>
  <c r="FJ12" i="26" a="1"/>
  <c r="FJ7" i="26" a="1"/>
  <c r="FK2" i="26"/>
  <c r="FJ9" i="26" a="1"/>
  <c r="FJ11" i="26" a="1"/>
  <c r="EG18" i="26"/>
  <c r="DT18" i="26"/>
  <c r="DU18" i="26"/>
  <c r="DV18" i="26"/>
  <c r="DW18" i="26"/>
  <c r="DX18" i="26"/>
  <c r="DY18" i="26"/>
  <c r="DZ18" i="26"/>
  <c r="EA18" i="26"/>
  <c r="EB18" i="26"/>
  <c r="EC18" i="26"/>
  <c r="ED18" i="26"/>
  <c r="EE18" i="26"/>
  <c r="EU19" i="26"/>
  <c r="EV9" i="26"/>
  <c r="FI13" i="26"/>
  <c r="EG17" i="26"/>
  <c r="DT17" i="26"/>
  <c r="DU17" i="26"/>
  <c r="DV17" i="26"/>
  <c r="DW17" i="26"/>
  <c r="DX17" i="26"/>
  <c r="DY17" i="26"/>
  <c r="DZ17" i="26"/>
  <c r="EA17" i="26"/>
  <c r="EB17" i="26"/>
  <c r="EC17" i="26"/>
  <c r="ED17" i="26"/>
  <c r="EE17" i="26"/>
  <c r="EG19" i="26"/>
  <c r="DT19" i="26"/>
  <c r="DU19" i="26"/>
  <c r="DV19" i="26"/>
  <c r="DW19" i="26"/>
  <c r="DX19" i="26"/>
  <c r="DY19" i="26"/>
  <c r="DZ19" i="26"/>
  <c r="EA19" i="26"/>
  <c r="EB19" i="26"/>
  <c r="EC19" i="26"/>
  <c r="ED19" i="26"/>
  <c r="EE19" i="26"/>
  <c r="EU17" i="26"/>
  <c r="EV7" i="26"/>
  <c r="EG21" i="26"/>
  <c r="DT21" i="26"/>
  <c r="DU21" i="26"/>
  <c r="DV21" i="26"/>
  <c r="DW21" i="26"/>
  <c r="DX21" i="26"/>
  <c r="DY21" i="26"/>
  <c r="DZ21" i="26"/>
  <c r="EA21" i="26"/>
  <c r="EB21" i="26"/>
  <c r="EC21" i="26"/>
  <c r="ED21" i="26"/>
  <c r="EE21" i="26"/>
  <c r="EU16" i="26"/>
  <c r="EU13" i="26"/>
  <c r="EV6" i="26"/>
  <c r="EG22" i="26"/>
  <c r="DT22" i="26"/>
  <c r="DU22" i="26"/>
  <c r="DV22" i="26"/>
  <c r="DW22" i="26"/>
  <c r="DX22" i="26"/>
  <c r="DY22" i="26"/>
  <c r="DZ22" i="26"/>
  <c r="EA22" i="26"/>
  <c r="EB22" i="26"/>
  <c r="EC22" i="26"/>
  <c r="ED22" i="26"/>
  <c r="EE22" i="26"/>
  <c r="EV10" i="26"/>
  <c r="GK13" i="26"/>
  <c r="FW13" i="26"/>
  <c r="EV11" i="26"/>
  <c r="FX12" i="26" a="1"/>
  <c r="FX6" i="26" a="1"/>
  <c r="FX7" i="26" a="1"/>
  <c r="FX11" i="26" a="1"/>
  <c r="FX9" i="26" a="1"/>
  <c r="FX10" i="26" a="1"/>
  <c r="FY2" i="26"/>
  <c r="FX8" i="26" a="1"/>
  <c r="EV12" i="26"/>
  <c r="EG13" i="26"/>
  <c r="EG16" i="26"/>
  <c r="DT16" i="26"/>
  <c r="DU16" i="26"/>
  <c r="DV16" i="26"/>
  <c r="DW16" i="26"/>
  <c r="DX16" i="26"/>
  <c r="DY16" i="26"/>
  <c r="DZ16" i="26"/>
  <c r="EA16" i="26"/>
  <c r="EB16" i="26"/>
  <c r="EC16" i="26"/>
  <c r="ED16" i="26"/>
  <c r="EE16" i="26"/>
  <c r="GM2" i="26"/>
  <c r="GL8" i="26" a="1"/>
  <c r="GL10" i="26" a="1"/>
  <c r="GL12" i="26" a="1"/>
  <c r="GL9" i="26" a="1"/>
  <c r="GL6" i="26" a="1"/>
  <c r="GL11" i="26" a="1"/>
  <c r="GL7" i="26" a="1"/>
  <c r="FV2" i="24"/>
  <c r="GY2" i="24"/>
  <c r="GK2" i="24"/>
  <c r="GG2" i="23"/>
  <c r="GV2" i="23"/>
  <c r="DZ2" i="23"/>
  <c r="FC2" i="23"/>
  <c r="EO2" i="23"/>
  <c r="FR2" i="23"/>
  <c r="DR18" i="28" l="1"/>
  <c r="DE18" i="28"/>
  <c r="DF18" i="28"/>
  <c r="DG18" i="28"/>
  <c r="DH18" i="28"/>
  <c r="DI18" i="28"/>
  <c r="DJ18" i="28"/>
  <c r="DK18" i="28"/>
  <c r="DL18" i="28"/>
  <c r="DM18" i="28"/>
  <c r="DN18" i="28"/>
  <c r="DO18" i="28"/>
  <c r="DP18" i="28"/>
  <c r="DQ18" i="28"/>
  <c r="EG9" i="28"/>
  <c r="DR20" i="28"/>
  <c r="DE20" i="28"/>
  <c r="DF20" i="28"/>
  <c r="DG20" i="28"/>
  <c r="DH20" i="28"/>
  <c r="DI20" i="28"/>
  <c r="DJ20" i="28"/>
  <c r="DK20" i="28"/>
  <c r="DL20" i="28"/>
  <c r="DM20" i="28"/>
  <c r="DN20" i="28"/>
  <c r="DO20" i="28"/>
  <c r="DP20" i="28"/>
  <c r="DQ20" i="28"/>
  <c r="EG10" i="28"/>
  <c r="EG11" i="28"/>
  <c r="DR19" i="28"/>
  <c r="DE19" i="28"/>
  <c r="DF19" i="28"/>
  <c r="DG19" i="28"/>
  <c r="DH19" i="28"/>
  <c r="DI19" i="28"/>
  <c r="DJ19" i="28"/>
  <c r="DK19" i="28"/>
  <c r="DL19" i="28"/>
  <c r="DM19" i="28"/>
  <c r="DN19" i="28"/>
  <c r="DO19" i="28"/>
  <c r="DP19" i="28"/>
  <c r="FW12" i="28" a="1"/>
  <c r="FW8" i="28" a="1"/>
  <c r="FW9" i="28" a="1"/>
  <c r="FW11" i="28" a="1"/>
  <c r="FW10" i="28" a="1"/>
  <c r="FW7" i="28" a="1"/>
  <c r="FW6" i="28" a="1"/>
  <c r="FX2" i="28"/>
  <c r="EG12" i="28"/>
  <c r="DQ19" i="28"/>
  <c r="ET13" i="28"/>
  <c r="EU12" i="28" a="1"/>
  <c r="EU6" i="28" a="1"/>
  <c r="EU7" i="28" a="1"/>
  <c r="EU9" i="28" a="1"/>
  <c r="EU11" i="28" a="1"/>
  <c r="EU10" i="28" a="1"/>
  <c r="EV2" i="28"/>
  <c r="EU8" i="28" a="1"/>
  <c r="DR13" i="28"/>
  <c r="DR16" i="28"/>
  <c r="DE16" i="28"/>
  <c r="DF16" i="28"/>
  <c r="DG16" i="28"/>
  <c r="DH16" i="28"/>
  <c r="DI16" i="28"/>
  <c r="DJ16" i="28"/>
  <c r="DK16" i="28"/>
  <c r="DL16" i="28"/>
  <c r="DM16" i="28"/>
  <c r="DN16" i="28"/>
  <c r="DO16" i="28"/>
  <c r="DP16" i="28"/>
  <c r="GJ13" i="28"/>
  <c r="DQ16" i="28"/>
  <c r="FH13" i="28"/>
  <c r="DR17" i="28"/>
  <c r="DE17" i="28"/>
  <c r="DF17" i="28"/>
  <c r="DG17" i="28"/>
  <c r="DH17" i="28"/>
  <c r="DI17" i="28"/>
  <c r="DJ17" i="28"/>
  <c r="DK17" i="28"/>
  <c r="DL17" i="28"/>
  <c r="DM17" i="28"/>
  <c r="DN17" i="28"/>
  <c r="DO17" i="28"/>
  <c r="DP17" i="28"/>
  <c r="FI11" i="28" a="1"/>
  <c r="FI12" i="28" a="1"/>
  <c r="FI10" i="28" a="1"/>
  <c r="FI9" i="28" a="1"/>
  <c r="FI7" i="28" a="1"/>
  <c r="FI6" i="28" a="1"/>
  <c r="FI8" i="28" a="1"/>
  <c r="FJ2" i="28"/>
  <c r="GK12" i="28" a="1"/>
  <c r="GK7" i="28" a="1"/>
  <c r="GK11" i="28" a="1"/>
  <c r="GK6" i="28" a="1"/>
  <c r="GK8" i="28" a="1"/>
  <c r="GK10" i="28" a="1"/>
  <c r="GL2" i="28"/>
  <c r="GK9" i="28" a="1"/>
  <c r="DR21" i="28"/>
  <c r="DE21" i="28"/>
  <c r="DF21" i="28"/>
  <c r="DG21" i="28"/>
  <c r="DH21" i="28"/>
  <c r="DI21" i="28"/>
  <c r="DJ21" i="28"/>
  <c r="DK21" i="28"/>
  <c r="DL21" i="28"/>
  <c r="DM21" i="28"/>
  <c r="DN21" i="28"/>
  <c r="DO21" i="28"/>
  <c r="DP21" i="28"/>
  <c r="EG7" i="28"/>
  <c r="DQ21" i="28"/>
  <c r="FV13" i="28"/>
  <c r="DR22" i="28"/>
  <c r="DE22" i="28"/>
  <c r="DF22" i="28"/>
  <c r="DG22" i="28"/>
  <c r="DH22" i="28"/>
  <c r="DI22" i="28"/>
  <c r="DJ22" i="28"/>
  <c r="DK22" i="28"/>
  <c r="DL22" i="28"/>
  <c r="DM22" i="28"/>
  <c r="DN22" i="28"/>
  <c r="DO22" i="28"/>
  <c r="DP22" i="28"/>
  <c r="EG8" i="28"/>
  <c r="EF13" i="28"/>
  <c r="EG6" i="28"/>
  <c r="CN22" i="27"/>
  <c r="CA22" i="27"/>
  <c r="CB22" i="27"/>
  <c r="CC22" i="27"/>
  <c r="CD22" i="27"/>
  <c r="CE22" i="27"/>
  <c r="CF22" i="27"/>
  <c r="CG22" i="27"/>
  <c r="CH22" i="27"/>
  <c r="CI22" i="27"/>
  <c r="CJ22" i="27"/>
  <c r="CK22" i="27"/>
  <c r="CL22" i="27"/>
  <c r="EE11" i="27" a="1"/>
  <c r="EE12" i="27" a="1"/>
  <c r="EE10" i="27" a="1"/>
  <c r="EE9" i="27" a="1"/>
  <c r="EE7" i="27" a="1"/>
  <c r="EE8" i="27" a="1"/>
  <c r="EE6" i="27" a="1"/>
  <c r="EF2" i="27"/>
  <c r="ER13" i="27"/>
  <c r="CM22" i="27"/>
  <c r="DC9" i="27"/>
  <c r="CN21" i="27"/>
  <c r="CA21" i="27"/>
  <c r="CB21" i="27"/>
  <c r="CC21" i="27"/>
  <c r="CD21" i="27"/>
  <c r="CE21" i="27"/>
  <c r="CF21" i="27"/>
  <c r="CG21" i="27"/>
  <c r="CH21" i="27"/>
  <c r="CI21" i="27"/>
  <c r="CJ21" i="27"/>
  <c r="CK21" i="27"/>
  <c r="CL21" i="27"/>
  <c r="FG11" i="27" a="1"/>
  <c r="FG12" i="27" a="1"/>
  <c r="FG10" i="27" a="1"/>
  <c r="FG8" i="27" a="1"/>
  <c r="FG9" i="27" a="1"/>
  <c r="FG7" i="27" a="1"/>
  <c r="FG6" i="27" a="1"/>
  <c r="FH2" i="27"/>
  <c r="FF13" i="27"/>
  <c r="DB13" i="27"/>
  <c r="DC6" i="27"/>
  <c r="DB16" i="27" s="1"/>
  <c r="DC7" i="27"/>
  <c r="CN13" i="27"/>
  <c r="CN16" i="27"/>
  <c r="CA16" i="27"/>
  <c r="CB16" i="27"/>
  <c r="CC16" i="27"/>
  <c r="CD16" i="27"/>
  <c r="CE16" i="27"/>
  <c r="CF16" i="27"/>
  <c r="CG16" i="27"/>
  <c r="CH16" i="27"/>
  <c r="CI16" i="27"/>
  <c r="CJ16" i="27"/>
  <c r="CK16" i="27"/>
  <c r="CL16" i="27"/>
  <c r="DP13" i="27"/>
  <c r="DB18" i="27"/>
  <c r="DC8" i="27"/>
  <c r="CN18" i="27"/>
  <c r="CA18" i="27"/>
  <c r="CB18" i="27"/>
  <c r="CC18" i="27"/>
  <c r="CD18" i="27"/>
  <c r="CE18" i="27"/>
  <c r="CF18" i="27"/>
  <c r="CG18" i="27"/>
  <c r="CH18" i="27"/>
  <c r="CI18" i="27"/>
  <c r="CJ18" i="27"/>
  <c r="CK18" i="27"/>
  <c r="CL18" i="27"/>
  <c r="GH13" i="27"/>
  <c r="GI12" i="27" a="1"/>
  <c r="GI11" i="27" a="1"/>
  <c r="GI10" i="27" a="1"/>
  <c r="GI7" i="27" a="1"/>
  <c r="GI9" i="27" a="1"/>
  <c r="GI8" i="27" a="1"/>
  <c r="GJ2" i="27"/>
  <c r="GI6" i="27" a="1"/>
  <c r="CM16" i="27"/>
  <c r="DQ12" i="27" a="1"/>
  <c r="DQ11" i="27" a="1"/>
  <c r="DQ10" i="27" a="1"/>
  <c r="DQ9" i="27" a="1"/>
  <c r="DR2" i="27"/>
  <c r="DQ8" i="27" a="1"/>
  <c r="DQ7" i="27" a="1"/>
  <c r="DQ6" i="27" a="1"/>
  <c r="DC10" i="27"/>
  <c r="DC12" i="27"/>
  <c r="DC11" i="27"/>
  <c r="FT13" i="27"/>
  <c r="CN19" i="27"/>
  <c r="CA19" i="27"/>
  <c r="CB19" i="27"/>
  <c r="CC19" i="27"/>
  <c r="CD19" i="27"/>
  <c r="CE19" i="27"/>
  <c r="CF19" i="27"/>
  <c r="CG19" i="27"/>
  <c r="CH19" i="27"/>
  <c r="CI19" i="27"/>
  <c r="CJ19" i="27"/>
  <c r="CK19" i="27"/>
  <c r="CL19" i="27"/>
  <c r="CM18" i="27"/>
  <c r="ED13" i="27"/>
  <c r="CM19" i="27"/>
  <c r="CN17" i="27"/>
  <c r="CA17" i="27"/>
  <c r="CB17" i="27"/>
  <c r="CC17" i="27"/>
  <c r="CD17" i="27"/>
  <c r="CE17" i="27"/>
  <c r="CF17" i="27"/>
  <c r="CG17" i="27"/>
  <c r="CH17" i="27"/>
  <c r="CI17" i="27"/>
  <c r="CJ17" i="27"/>
  <c r="CK17" i="27"/>
  <c r="CL17" i="27"/>
  <c r="FU12" i="27" a="1"/>
  <c r="FU9" i="27" a="1"/>
  <c r="FU11" i="27" a="1"/>
  <c r="FU10" i="27" a="1"/>
  <c r="FU7" i="27" a="1"/>
  <c r="FU8" i="27" a="1"/>
  <c r="FV2" i="27"/>
  <c r="FU6" i="27" a="1"/>
  <c r="CN20" i="27"/>
  <c r="CA20" i="27"/>
  <c r="CB20" i="27"/>
  <c r="CC20" i="27"/>
  <c r="CD20" i="27"/>
  <c r="CE20" i="27"/>
  <c r="CF20" i="27"/>
  <c r="CG20" i="27"/>
  <c r="CH20" i="27"/>
  <c r="CI20" i="27"/>
  <c r="CJ20" i="27"/>
  <c r="CK20" i="27"/>
  <c r="CL20" i="27"/>
  <c r="ES10" i="27" a="1"/>
  <c r="ES11" i="27" a="1"/>
  <c r="ES12" i="27" a="1"/>
  <c r="ES9" i="27" a="1"/>
  <c r="ES8" i="27" a="1"/>
  <c r="ES6" i="27" a="1"/>
  <c r="ET2" i="27"/>
  <c r="ES7" i="27" a="1"/>
  <c r="CM20" i="27"/>
  <c r="GL13" i="26"/>
  <c r="EV22" i="26"/>
  <c r="EI22" i="26"/>
  <c r="EJ22" i="26"/>
  <c r="EK22" i="26"/>
  <c r="EL22" i="26"/>
  <c r="EM22" i="26"/>
  <c r="EN22" i="26"/>
  <c r="EO22" i="26"/>
  <c r="EP22" i="26"/>
  <c r="EQ22" i="26"/>
  <c r="ER22" i="26"/>
  <c r="ES22" i="26"/>
  <c r="ET22" i="26"/>
  <c r="EV21" i="26"/>
  <c r="EI21" i="26"/>
  <c r="EJ21" i="26"/>
  <c r="EK21" i="26"/>
  <c r="EL21" i="26"/>
  <c r="EM21" i="26"/>
  <c r="EN21" i="26"/>
  <c r="EO21" i="26"/>
  <c r="EP21" i="26"/>
  <c r="EQ21" i="26"/>
  <c r="ER21" i="26"/>
  <c r="ES21" i="26"/>
  <c r="ET21" i="26"/>
  <c r="EU22" i="26"/>
  <c r="GM8" i="26" a="1"/>
  <c r="GM12" i="26" a="1"/>
  <c r="GM7" i="26" a="1"/>
  <c r="GM9" i="26" a="1"/>
  <c r="GM6" i="26" a="1"/>
  <c r="GM11" i="26" a="1"/>
  <c r="GM10" i="26" a="1"/>
  <c r="GN2" i="26"/>
  <c r="EV20" i="26"/>
  <c r="EI20" i="26"/>
  <c r="EJ20" i="26"/>
  <c r="EK20" i="26"/>
  <c r="EL20" i="26"/>
  <c r="EM20" i="26"/>
  <c r="EN20" i="26"/>
  <c r="EO20" i="26"/>
  <c r="EP20" i="26"/>
  <c r="EQ20" i="26"/>
  <c r="ER20" i="26"/>
  <c r="ES20" i="26"/>
  <c r="ET20" i="26"/>
  <c r="EV13" i="26"/>
  <c r="EV16" i="26"/>
  <c r="EI16" i="26"/>
  <c r="EJ16" i="26"/>
  <c r="EK16" i="26"/>
  <c r="EL16" i="26"/>
  <c r="EM16" i="26"/>
  <c r="EN16" i="26"/>
  <c r="EO16" i="26"/>
  <c r="EP16" i="26"/>
  <c r="EQ16" i="26"/>
  <c r="ER16" i="26"/>
  <c r="ES16" i="26"/>
  <c r="ET16" i="26"/>
  <c r="FY6" i="26" a="1"/>
  <c r="FY10" i="26" a="1"/>
  <c r="FY9" i="26" a="1"/>
  <c r="FY8" i="26" a="1"/>
  <c r="FY7" i="26" a="1"/>
  <c r="FZ2" i="26"/>
  <c r="FY12" i="26" a="1"/>
  <c r="FY11" i="26" a="1"/>
  <c r="EU20" i="26"/>
  <c r="EV17" i="26"/>
  <c r="EI17" i="26"/>
  <c r="EJ17" i="26"/>
  <c r="EK17" i="26"/>
  <c r="EL17" i="26"/>
  <c r="EM17" i="26"/>
  <c r="EN17" i="26"/>
  <c r="EO17" i="26"/>
  <c r="EP17" i="26"/>
  <c r="EQ17" i="26"/>
  <c r="ER17" i="26"/>
  <c r="ES17" i="26"/>
  <c r="ET17" i="26"/>
  <c r="EV19" i="26"/>
  <c r="EI19" i="26"/>
  <c r="EJ19" i="26"/>
  <c r="EK19" i="26"/>
  <c r="EL19" i="26"/>
  <c r="EM19" i="26"/>
  <c r="EN19" i="26"/>
  <c r="EO19" i="26"/>
  <c r="EP19" i="26"/>
  <c r="EQ19" i="26"/>
  <c r="ER19" i="26"/>
  <c r="ES19" i="26"/>
  <c r="ET19" i="26"/>
  <c r="FJ21" i="26"/>
  <c r="FK11" i="26"/>
  <c r="FJ19" i="26"/>
  <c r="FK9" i="26"/>
  <c r="FK7" i="26"/>
  <c r="FK12" i="26"/>
  <c r="FJ22" i="26" s="1"/>
  <c r="FJ13" i="26"/>
  <c r="FK6" i="26"/>
  <c r="FJ16" i="26" s="1"/>
  <c r="FK8" i="26"/>
  <c r="FJ20" i="26"/>
  <c r="FK10" i="26"/>
  <c r="FX13" i="26"/>
  <c r="EU21" i="26"/>
  <c r="EV18" i="26"/>
  <c r="EI18" i="26"/>
  <c r="EJ18" i="26"/>
  <c r="EK18" i="26"/>
  <c r="EL18" i="26"/>
  <c r="EM18" i="26"/>
  <c r="EN18" i="26"/>
  <c r="EO18" i="26"/>
  <c r="EP18" i="26"/>
  <c r="EQ18" i="26"/>
  <c r="ER18" i="26"/>
  <c r="ES18" i="26"/>
  <c r="ET18" i="26"/>
  <c r="EU18" i="26"/>
  <c r="GL2" i="24"/>
  <c r="HA2" i="24"/>
  <c r="FS2" i="23"/>
  <c r="FE2" i="23"/>
  <c r="EP2" i="23"/>
  <c r="GW2" i="23"/>
  <c r="GH2" i="23"/>
  <c r="EV8" i="28" l="1"/>
  <c r="EG22" i="28"/>
  <c r="DT22" i="28"/>
  <c r="DU22" i="28"/>
  <c r="DV22" i="28"/>
  <c r="DW22" i="28"/>
  <c r="DX22" i="28"/>
  <c r="DY22" i="28"/>
  <c r="DZ22" i="28"/>
  <c r="EA22" i="28"/>
  <c r="EB22" i="28"/>
  <c r="EC22" i="28"/>
  <c r="ED22" i="28"/>
  <c r="EE22" i="28"/>
  <c r="EF22" i="28"/>
  <c r="FI13" i="28"/>
  <c r="EV10" i="28"/>
  <c r="EV11" i="28"/>
  <c r="FX12" i="28" a="1"/>
  <c r="FX10" i="28" a="1"/>
  <c r="FX9" i="28" a="1"/>
  <c r="FX6" i="28" a="1"/>
  <c r="FX7" i="28" a="1"/>
  <c r="FX8" i="28" a="1"/>
  <c r="FX11" i="28" a="1"/>
  <c r="FY2" i="28"/>
  <c r="EV9" i="28"/>
  <c r="FW13" i="28"/>
  <c r="EV7" i="28"/>
  <c r="EU13" i="28"/>
  <c r="EV6" i="28"/>
  <c r="EG13" i="28"/>
  <c r="EG16" i="28"/>
  <c r="DT16" i="28"/>
  <c r="DU16" i="28"/>
  <c r="DV16" i="28"/>
  <c r="DW16" i="28"/>
  <c r="DX16" i="28"/>
  <c r="DY16" i="28"/>
  <c r="DZ16" i="28"/>
  <c r="EA16" i="28"/>
  <c r="EB16" i="28"/>
  <c r="EC16" i="28"/>
  <c r="ED16" i="28"/>
  <c r="EE16" i="28"/>
  <c r="FJ12" i="28" a="1"/>
  <c r="FJ11" i="28" a="1"/>
  <c r="FJ10" i="28" a="1"/>
  <c r="FJ9" i="28" a="1"/>
  <c r="FJ8" i="28" a="1"/>
  <c r="FJ7" i="28" a="1"/>
  <c r="FJ6" i="28" a="1"/>
  <c r="FK2" i="28"/>
  <c r="EF16" i="28"/>
  <c r="EG18" i="28"/>
  <c r="DT18" i="28"/>
  <c r="DU18" i="28"/>
  <c r="DV18" i="28"/>
  <c r="DW18" i="28"/>
  <c r="DX18" i="28"/>
  <c r="DY18" i="28"/>
  <c r="DZ18" i="28"/>
  <c r="EA18" i="28"/>
  <c r="EB18" i="28"/>
  <c r="EC18" i="28"/>
  <c r="ED18" i="28"/>
  <c r="EE18" i="28"/>
  <c r="EF18" i="28"/>
  <c r="EG17" i="28"/>
  <c r="DT17" i="28"/>
  <c r="DU17" i="28"/>
  <c r="DV17" i="28"/>
  <c r="DW17" i="28"/>
  <c r="DX17" i="28"/>
  <c r="DY17" i="28"/>
  <c r="DZ17" i="28"/>
  <c r="EA17" i="28"/>
  <c r="EB17" i="28"/>
  <c r="EC17" i="28"/>
  <c r="ED17" i="28"/>
  <c r="EE17" i="28"/>
  <c r="EV12" i="28"/>
  <c r="EG21" i="28"/>
  <c r="DT21" i="28"/>
  <c r="DU21" i="28"/>
  <c r="DV21" i="28"/>
  <c r="DW21" i="28"/>
  <c r="DX21" i="28"/>
  <c r="DY21" i="28"/>
  <c r="DZ21" i="28"/>
  <c r="EA21" i="28"/>
  <c r="EB21" i="28"/>
  <c r="EC21" i="28"/>
  <c r="ED21" i="28"/>
  <c r="EE21" i="28"/>
  <c r="EF21" i="28"/>
  <c r="EF17" i="28"/>
  <c r="GK13" i="28"/>
  <c r="EG20" i="28"/>
  <c r="DT20" i="28"/>
  <c r="DU20" i="28"/>
  <c r="DV20" i="28"/>
  <c r="DW20" i="28"/>
  <c r="DX20" i="28"/>
  <c r="DY20" i="28"/>
  <c r="DZ20" i="28"/>
  <c r="EA20" i="28"/>
  <c r="EB20" i="28"/>
  <c r="EC20" i="28"/>
  <c r="ED20" i="28"/>
  <c r="EE20" i="28"/>
  <c r="EF20" i="28"/>
  <c r="EG19" i="28"/>
  <c r="DT19" i="28"/>
  <c r="DU19" i="28"/>
  <c r="DV19" i="28"/>
  <c r="DW19" i="28"/>
  <c r="DX19" i="28"/>
  <c r="DY19" i="28"/>
  <c r="DZ19" i="28"/>
  <c r="EA19" i="28"/>
  <c r="EB19" i="28"/>
  <c r="EC19" i="28"/>
  <c r="ED19" i="28"/>
  <c r="EE19" i="28"/>
  <c r="GL12" i="28" a="1"/>
  <c r="GL6" i="28" a="1"/>
  <c r="GL10" i="28" a="1"/>
  <c r="GL11" i="28" a="1"/>
  <c r="GL7" i="28" a="1"/>
  <c r="GL8" i="28" a="1"/>
  <c r="GL9" i="28" a="1"/>
  <c r="GM2" i="28"/>
  <c r="EF19" i="28"/>
  <c r="FU13" i="27"/>
  <c r="DC22" i="27"/>
  <c r="CP22" i="27"/>
  <c r="CQ22" i="27"/>
  <c r="CR22" i="27"/>
  <c r="CS22" i="27"/>
  <c r="CT22" i="27"/>
  <c r="CU22" i="27"/>
  <c r="CV22" i="27"/>
  <c r="CW22" i="27"/>
  <c r="CX22" i="27"/>
  <c r="CY22" i="27"/>
  <c r="CZ22" i="27"/>
  <c r="DA22" i="27"/>
  <c r="FV12" i="27" a="1"/>
  <c r="FV9" i="27" a="1"/>
  <c r="FV10" i="27" a="1"/>
  <c r="FV11" i="27" a="1"/>
  <c r="FV8" i="27" a="1"/>
  <c r="FW2" i="27"/>
  <c r="FV6" i="27" a="1"/>
  <c r="FV7" i="27" a="1"/>
  <c r="ET12" i="27" a="1"/>
  <c r="ET9" i="27" a="1"/>
  <c r="ET11" i="27" a="1"/>
  <c r="ET10" i="27" a="1"/>
  <c r="ET7" i="27" a="1"/>
  <c r="ET8" i="27" a="1"/>
  <c r="ET6" i="27" a="1"/>
  <c r="EU2" i="27"/>
  <c r="GI13" i="27"/>
  <c r="DC19" i="27"/>
  <c r="CP19" i="27"/>
  <c r="CQ19" i="27"/>
  <c r="CR19" i="27"/>
  <c r="CS19" i="27"/>
  <c r="CT19" i="27"/>
  <c r="CU19" i="27"/>
  <c r="CV19" i="27"/>
  <c r="CW19" i="27"/>
  <c r="CX19" i="27"/>
  <c r="CY19" i="27"/>
  <c r="CZ19" i="27"/>
  <c r="DA19" i="27"/>
  <c r="DC20" i="27"/>
  <c r="CP20" i="27"/>
  <c r="CQ20" i="27"/>
  <c r="CR20" i="27"/>
  <c r="CS20" i="27"/>
  <c r="CT20" i="27"/>
  <c r="CU20" i="27"/>
  <c r="CV20" i="27"/>
  <c r="CW20" i="27"/>
  <c r="CX20" i="27"/>
  <c r="CY20" i="27"/>
  <c r="CZ20" i="27"/>
  <c r="DA20" i="27"/>
  <c r="DB22" i="27"/>
  <c r="GJ11" i="27" a="1"/>
  <c r="GJ12" i="27" a="1"/>
  <c r="GJ10" i="27" a="1"/>
  <c r="GJ9" i="27" a="1"/>
  <c r="GJ8" i="27" a="1"/>
  <c r="GJ6" i="27" a="1"/>
  <c r="GK2" i="27"/>
  <c r="GJ7" i="27" a="1"/>
  <c r="DC13" i="27"/>
  <c r="DC16" i="27"/>
  <c r="CP16" i="27"/>
  <c r="CQ16" i="27"/>
  <c r="CR16" i="27"/>
  <c r="CS16" i="27"/>
  <c r="CT16" i="27"/>
  <c r="CU16" i="27"/>
  <c r="CV16" i="27"/>
  <c r="CW16" i="27"/>
  <c r="CX16" i="27"/>
  <c r="CY16" i="27"/>
  <c r="CZ16" i="27"/>
  <c r="DA16" i="27"/>
  <c r="DB19" i="27"/>
  <c r="DB20" i="27"/>
  <c r="DQ13" i="27"/>
  <c r="DR6" i="27"/>
  <c r="EF12" i="27" a="1"/>
  <c r="EF11" i="27" a="1"/>
  <c r="EF10" i="27" a="1"/>
  <c r="EF9" i="27" a="1"/>
  <c r="EF8" i="27" a="1"/>
  <c r="EG2" i="27"/>
  <c r="EF6" i="27" a="1"/>
  <c r="EF7" i="27" a="1"/>
  <c r="DQ17" i="27"/>
  <c r="DR7" i="27"/>
  <c r="EE13" i="27"/>
  <c r="ES13" i="27"/>
  <c r="DR8" i="27"/>
  <c r="DC18" i="27"/>
  <c r="CP18" i="27"/>
  <c r="CQ18" i="27"/>
  <c r="CR18" i="27"/>
  <c r="CS18" i="27"/>
  <c r="CT18" i="27"/>
  <c r="CU18" i="27"/>
  <c r="CV18" i="27"/>
  <c r="CW18" i="27"/>
  <c r="CX18" i="27"/>
  <c r="CY18" i="27"/>
  <c r="CZ18" i="27"/>
  <c r="DA18" i="27"/>
  <c r="FH11" i="27" a="1"/>
  <c r="FH12" i="27" a="1"/>
  <c r="FH10" i="27" a="1"/>
  <c r="FH7" i="27" a="1"/>
  <c r="FH9" i="27" a="1"/>
  <c r="FH8" i="27" a="1"/>
  <c r="FH6" i="27" a="1"/>
  <c r="FI2" i="27"/>
  <c r="FG13" i="27"/>
  <c r="DR9" i="27"/>
  <c r="DR10" i="27"/>
  <c r="DQ21" i="27"/>
  <c r="DR11" i="27"/>
  <c r="DC17" i="27"/>
  <c r="CP17" i="27"/>
  <c r="CQ17" i="27"/>
  <c r="CR17" i="27"/>
  <c r="CS17" i="27"/>
  <c r="CT17" i="27"/>
  <c r="CU17" i="27"/>
  <c r="CV17" i="27"/>
  <c r="CW17" i="27"/>
  <c r="CX17" i="27"/>
  <c r="CY17" i="27"/>
  <c r="CZ17" i="27"/>
  <c r="DA17" i="27"/>
  <c r="DC21" i="27"/>
  <c r="CP21" i="27"/>
  <c r="CQ21" i="27"/>
  <c r="CR21" i="27"/>
  <c r="CS21" i="27"/>
  <c r="CT21" i="27"/>
  <c r="CU21" i="27"/>
  <c r="CV21" i="27"/>
  <c r="CW21" i="27"/>
  <c r="CX21" i="27"/>
  <c r="CY21" i="27"/>
  <c r="CZ21" i="27"/>
  <c r="DA21" i="27"/>
  <c r="DR12" i="27"/>
  <c r="DB17" i="27"/>
  <c r="DB21" i="27"/>
  <c r="GM13" i="26"/>
  <c r="FK17" i="26"/>
  <c r="EX17" i="26"/>
  <c r="EY17" i="26"/>
  <c r="EZ17" i="26"/>
  <c r="FA17" i="26"/>
  <c r="FB17" i="26"/>
  <c r="FC17" i="26"/>
  <c r="FD17" i="26"/>
  <c r="FE17" i="26"/>
  <c r="FF17" i="26"/>
  <c r="FG17" i="26"/>
  <c r="FH17" i="26"/>
  <c r="FI17" i="26"/>
  <c r="FY13" i="26"/>
  <c r="FZ6" i="26"/>
  <c r="FK22" i="26"/>
  <c r="EX22" i="26"/>
  <c r="EY22" i="26"/>
  <c r="EZ22" i="26"/>
  <c r="FA22" i="26"/>
  <c r="FB22" i="26"/>
  <c r="FC22" i="26"/>
  <c r="FD22" i="26"/>
  <c r="FE22" i="26"/>
  <c r="FF22" i="26"/>
  <c r="FG22" i="26"/>
  <c r="FH22" i="26"/>
  <c r="FI22" i="26"/>
  <c r="FK19" i="26"/>
  <c r="EX19" i="26"/>
  <c r="EY19" i="26"/>
  <c r="EZ19" i="26"/>
  <c r="FA19" i="26"/>
  <c r="FB19" i="26"/>
  <c r="FC19" i="26"/>
  <c r="FD19" i="26"/>
  <c r="FE19" i="26"/>
  <c r="FF19" i="26"/>
  <c r="FG19" i="26"/>
  <c r="FH19" i="26"/>
  <c r="FI19" i="26"/>
  <c r="FZ11" i="26"/>
  <c r="FZ12" i="26"/>
  <c r="FZ10" i="26"/>
  <c r="FK16" i="26"/>
  <c r="FK13" i="26"/>
  <c r="EX16" i="26"/>
  <c r="EY16" i="26"/>
  <c r="EZ16" i="26"/>
  <c r="FA16" i="26"/>
  <c r="FB16" i="26"/>
  <c r="FC16" i="26"/>
  <c r="FD16" i="26"/>
  <c r="FE16" i="26"/>
  <c r="FF16" i="26"/>
  <c r="FG16" i="26"/>
  <c r="FH16" i="26"/>
  <c r="FI16" i="26"/>
  <c r="FJ17" i="26"/>
  <c r="FK20" i="26"/>
  <c r="EX20" i="26"/>
  <c r="EY20" i="26"/>
  <c r="EZ20" i="26"/>
  <c r="FA20" i="26"/>
  <c r="FB20" i="26"/>
  <c r="FC20" i="26"/>
  <c r="FD20" i="26"/>
  <c r="FE20" i="26"/>
  <c r="FF20" i="26"/>
  <c r="FG20" i="26"/>
  <c r="FH20" i="26"/>
  <c r="FI20" i="26"/>
  <c r="FK21" i="26"/>
  <c r="EX21" i="26"/>
  <c r="EY21" i="26"/>
  <c r="EZ21" i="26"/>
  <c r="FA21" i="26"/>
  <c r="FB21" i="26"/>
  <c r="FC21" i="26"/>
  <c r="FD21" i="26"/>
  <c r="FE21" i="26"/>
  <c r="FF21" i="26"/>
  <c r="FG21" i="26"/>
  <c r="FH21" i="26"/>
  <c r="FI21" i="26"/>
  <c r="FZ7" i="26"/>
  <c r="FY18" i="26"/>
  <c r="FZ8" i="26"/>
  <c r="FY19" i="26"/>
  <c r="FZ9" i="26"/>
  <c r="GN12" i="26" a="1"/>
  <c r="GN9" i="26" a="1"/>
  <c r="GN6" i="26" a="1"/>
  <c r="GO2" i="26"/>
  <c r="GN11" i="26" a="1"/>
  <c r="GN7" i="26" a="1"/>
  <c r="GN10" i="26" a="1"/>
  <c r="GN8" i="26" a="1"/>
  <c r="FK18" i="26"/>
  <c r="EX18" i="26"/>
  <c r="EY18" i="26"/>
  <c r="EZ18" i="26"/>
  <c r="FA18" i="26"/>
  <c r="FB18" i="26"/>
  <c r="FC18" i="26"/>
  <c r="FD18" i="26"/>
  <c r="FE18" i="26"/>
  <c r="FF18" i="26"/>
  <c r="FG18" i="26"/>
  <c r="FH18" i="26"/>
  <c r="FI18" i="26"/>
  <c r="FJ18" i="26"/>
  <c r="HB2" i="24"/>
  <c r="GX2" i="23"/>
  <c r="FF2" i="23"/>
  <c r="FU2" i="23"/>
  <c r="GI2" i="23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I391" i="20"/>
  <c r="H391" i="20"/>
  <c r="I390" i="20"/>
  <c r="H390" i="20"/>
  <c r="I389" i="20"/>
  <c r="H389" i="20"/>
  <c r="I388" i="20"/>
  <c r="H388" i="20"/>
  <c r="I387" i="20"/>
  <c r="H387" i="20"/>
  <c r="I386" i="20"/>
  <c r="H386" i="20"/>
  <c r="I385" i="20"/>
  <c r="H385" i="20"/>
  <c r="I384" i="20"/>
  <c r="H384" i="20"/>
  <c r="I383" i="20"/>
  <c r="H383" i="20"/>
  <c r="I382" i="20"/>
  <c r="H382" i="20"/>
  <c r="I381" i="20"/>
  <c r="H381" i="20"/>
  <c r="I380" i="20"/>
  <c r="H380" i="20"/>
  <c r="I379" i="20"/>
  <c r="H379" i="20"/>
  <c r="I378" i="20"/>
  <c r="H378" i="20"/>
  <c r="I377" i="20"/>
  <c r="H377" i="20"/>
  <c r="I376" i="20"/>
  <c r="H376" i="20"/>
  <c r="I375" i="20"/>
  <c r="H375" i="20"/>
  <c r="I374" i="20"/>
  <c r="H374" i="20"/>
  <c r="I373" i="20"/>
  <c r="H373" i="20"/>
  <c r="I372" i="20"/>
  <c r="H372" i="20"/>
  <c r="I371" i="20"/>
  <c r="H371" i="20"/>
  <c r="I370" i="20"/>
  <c r="H370" i="20"/>
  <c r="I369" i="20"/>
  <c r="H369" i="20"/>
  <c r="I368" i="20"/>
  <c r="H368" i="20"/>
  <c r="I367" i="20"/>
  <c r="H367" i="20"/>
  <c r="I366" i="20"/>
  <c r="H366" i="20"/>
  <c r="I365" i="20"/>
  <c r="H365" i="20"/>
  <c r="I364" i="20"/>
  <c r="H364" i="20"/>
  <c r="I363" i="20"/>
  <c r="H363" i="20"/>
  <c r="I362" i="20"/>
  <c r="H362" i="20"/>
  <c r="I361" i="20"/>
  <c r="H361" i="20"/>
  <c r="I360" i="20"/>
  <c r="H360" i="20"/>
  <c r="I359" i="20"/>
  <c r="H359" i="20"/>
  <c r="I358" i="20"/>
  <c r="H358" i="20"/>
  <c r="I357" i="20"/>
  <c r="H357" i="20"/>
  <c r="I356" i="20"/>
  <c r="H356" i="20"/>
  <c r="I355" i="20"/>
  <c r="H355" i="20"/>
  <c r="I354" i="20"/>
  <c r="H354" i="20"/>
  <c r="I353" i="20"/>
  <c r="H353" i="20"/>
  <c r="I352" i="20"/>
  <c r="H352" i="20"/>
  <c r="I351" i="20"/>
  <c r="H351" i="20"/>
  <c r="I350" i="20"/>
  <c r="H350" i="20"/>
  <c r="I349" i="20"/>
  <c r="H349" i="20"/>
  <c r="I348" i="20"/>
  <c r="H348" i="20"/>
  <c r="I347" i="20"/>
  <c r="H347" i="20"/>
  <c r="I346" i="20"/>
  <c r="H346" i="20"/>
  <c r="I345" i="20"/>
  <c r="H345" i="20"/>
  <c r="I344" i="20"/>
  <c r="H344" i="20"/>
  <c r="I343" i="20"/>
  <c r="H343" i="20"/>
  <c r="I342" i="20"/>
  <c r="H342" i="20"/>
  <c r="I341" i="20"/>
  <c r="H341" i="20"/>
  <c r="I340" i="20"/>
  <c r="H340" i="20"/>
  <c r="I339" i="20"/>
  <c r="H339" i="20"/>
  <c r="I338" i="20"/>
  <c r="H338" i="20"/>
  <c r="I337" i="20"/>
  <c r="H337" i="20"/>
  <c r="I336" i="20"/>
  <c r="H336" i="20"/>
  <c r="I335" i="20"/>
  <c r="H335" i="20"/>
  <c r="I334" i="20"/>
  <c r="H334" i="20"/>
  <c r="I333" i="20"/>
  <c r="H333" i="20"/>
  <c r="I332" i="20"/>
  <c r="H332" i="20"/>
  <c r="I331" i="20"/>
  <c r="H331" i="20"/>
  <c r="I330" i="20"/>
  <c r="H330" i="20"/>
  <c r="I329" i="20"/>
  <c r="H329" i="20"/>
  <c r="I328" i="20"/>
  <c r="H328" i="20"/>
  <c r="I327" i="20"/>
  <c r="H327" i="20"/>
  <c r="I326" i="20"/>
  <c r="H326" i="20"/>
  <c r="I325" i="20"/>
  <c r="H325" i="20"/>
  <c r="I324" i="20"/>
  <c r="H324" i="20"/>
  <c r="I323" i="20"/>
  <c r="H323" i="20"/>
  <c r="I322" i="20"/>
  <c r="H322" i="20"/>
  <c r="I321" i="20"/>
  <c r="H321" i="20"/>
  <c r="I320" i="20"/>
  <c r="H320" i="20"/>
  <c r="I319" i="20"/>
  <c r="H319" i="20"/>
  <c r="I318" i="20"/>
  <c r="H318" i="20"/>
  <c r="I317" i="20"/>
  <c r="H317" i="20"/>
  <c r="I316" i="20"/>
  <c r="H316" i="20"/>
  <c r="I315" i="20"/>
  <c r="H315" i="20"/>
  <c r="I314" i="20"/>
  <c r="H314" i="20"/>
  <c r="I313" i="20"/>
  <c r="H313" i="20"/>
  <c r="I312" i="20"/>
  <c r="H312" i="20"/>
  <c r="I311" i="20"/>
  <c r="H311" i="20"/>
  <c r="I310" i="20"/>
  <c r="H310" i="20"/>
  <c r="I309" i="20"/>
  <c r="H309" i="20"/>
  <c r="I308" i="20"/>
  <c r="H308" i="20"/>
  <c r="I307" i="20"/>
  <c r="H307" i="20"/>
  <c r="I306" i="20"/>
  <c r="H306" i="20"/>
  <c r="I305" i="20"/>
  <c r="H305" i="20"/>
  <c r="I304" i="20"/>
  <c r="H304" i="20"/>
  <c r="I303" i="20"/>
  <c r="H303" i="20"/>
  <c r="I302" i="20"/>
  <c r="H302" i="20"/>
  <c r="I301" i="20"/>
  <c r="H301" i="20"/>
  <c r="I300" i="20"/>
  <c r="H300" i="20"/>
  <c r="I299" i="20"/>
  <c r="H299" i="20"/>
  <c r="I298" i="20"/>
  <c r="H298" i="20"/>
  <c r="I297" i="20"/>
  <c r="H297" i="20"/>
  <c r="I296" i="20"/>
  <c r="H296" i="20"/>
  <c r="I295" i="20"/>
  <c r="H295" i="20"/>
  <c r="I294" i="20"/>
  <c r="H294" i="20"/>
  <c r="I293" i="20"/>
  <c r="H293" i="20"/>
  <c r="I292" i="20"/>
  <c r="H292" i="20"/>
  <c r="I291" i="20"/>
  <c r="H291" i="20"/>
  <c r="I290" i="20"/>
  <c r="H290" i="20"/>
  <c r="I289" i="20"/>
  <c r="H289" i="20"/>
  <c r="I288" i="20"/>
  <c r="H288" i="20"/>
  <c r="I287" i="20"/>
  <c r="H287" i="20"/>
  <c r="I286" i="20"/>
  <c r="H286" i="20"/>
  <c r="I285" i="20"/>
  <c r="H285" i="20"/>
  <c r="I284" i="20"/>
  <c r="H284" i="20"/>
  <c r="I283" i="20"/>
  <c r="H283" i="20"/>
  <c r="I282" i="20"/>
  <c r="H282" i="20"/>
  <c r="I281" i="20"/>
  <c r="H281" i="20"/>
  <c r="I280" i="20"/>
  <c r="H280" i="20"/>
  <c r="I279" i="20"/>
  <c r="H279" i="20"/>
  <c r="I278" i="20"/>
  <c r="H278" i="20"/>
  <c r="I277" i="20"/>
  <c r="H277" i="20"/>
  <c r="I276" i="20"/>
  <c r="H276" i="20"/>
  <c r="I275" i="20"/>
  <c r="H275" i="20"/>
  <c r="I274" i="20"/>
  <c r="H274" i="20"/>
  <c r="I273" i="20"/>
  <c r="H273" i="20"/>
  <c r="I272" i="20"/>
  <c r="H272" i="20"/>
  <c r="I271" i="20"/>
  <c r="H271" i="20"/>
  <c r="I270" i="20"/>
  <c r="H270" i="20"/>
  <c r="I269" i="20"/>
  <c r="H269" i="20"/>
  <c r="I268" i="20"/>
  <c r="H268" i="20"/>
  <c r="I267" i="20"/>
  <c r="H267" i="20"/>
  <c r="I266" i="20"/>
  <c r="H266" i="20"/>
  <c r="I265" i="20"/>
  <c r="H265" i="20"/>
  <c r="I264" i="20"/>
  <c r="H264" i="20"/>
  <c r="I263" i="20"/>
  <c r="H263" i="20"/>
  <c r="I262" i="20"/>
  <c r="H262" i="20"/>
  <c r="I261" i="20"/>
  <c r="H261" i="20"/>
  <c r="I260" i="20"/>
  <c r="H260" i="20"/>
  <c r="I259" i="20"/>
  <c r="H259" i="20"/>
  <c r="I258" i="20"/>
  <c r="H258" i="20"/>
  <c r="I257" i="20"/>
  <c r="H257" i="20"/>
  <c r="I256" i="20"/>
  <c r="H256" i="20"/>
  <c r="I255" i="20"/>
  <c r="H255" i="20"/>
  <c r="I254" i="20"/>
  <c r="H254" i="20"/>
  <c r="I253" i="20"/>
  <c r="H253" i="20"/>
  <c r="I252" i="20"/>
  <c r="H252" i="20"/>
  <c r="I251" i="20"/>
  <c r="H251" i="20"/>
  <c r="I250" i="20"/>
  <c r="H250" i="20"/>
  <c r="I249" i="20"/>
  <c r="H249" i="20"/>
  <c r="I248" i="20"/>
  <c r="H248" i="20"/>
  <c r="I247" i="20"/>
  <c r="H247" i="20"/>
  <c r="I246" i="20"/>
  <c r="H246" i="20"/>
  <c r="I245" i="20"/>
  <c r="H245" i="20"/>
  <c r="I244" i="20"/>
  <c r="H244" i="20"/>
  <c r="I243" i="20"/>
  <c r="H243" i="20"/>
  <c r="I242" i="20"/>
  <c r="H242" i="20"/>
  <c r="I241" i="20"/>
  <c r="H241" i="20"/>
  <c r="I240" i="20"/>
  <c r="H240" i="20"/>
  <c r="I239" i="20"/>
  <c r="H239" i="20"/>
  <c r="I238" i="20"/>
  <c r="H238" i="20"/>
  <c r="I237" i="20"/>
  <c r="H237" i="20"/>
  <c r="I236" i="20"/>
  <c r="H236" i="20"/>
  <c r="I235" i="20"/>
  <c r="H235" i="20"/>
  <c r="I234" i="20"/>
  <c r="H234" i="20"/>
  <c r="I233" i="20"/>
  <c r="H233" i="20"/>
  <c r="I232" i="20"/>
  <c r="H232" i="20"/>
  <c r="I231" i="20"/>
  <c r="H231" i="20"/>
  <c r="I230" i="20"/>
  <c r="H230" i="20"/>
  <c r="I229" i="20"/>
  <c r="H229" i="20"/>
  <c r="I228" i="20"/>
  <c r="H228" i="20"/>
  <c r="I227" i="20"/>
  <c r="H227" i="20"/>
  <c r="I226" i="20"/>
  <c r="H226" i="20"/>
  <c r="I225" i="20"/>
  <c r="H225" i="20"/>
  <c r="I224" i="20"/>
  <c r="H224" i="20"/>
  <c r="I223" i="20"/>
  <c r="H223" i="20"/>
  <c r="I222" i="20"/>
  <c r="H222" i="20"/>
  <c r="I221" i="20"/>
  <c r="H221" i="20"/>
  <c r="I220" i="20"/>
  <c r="H220" i="20"/>
  <c r="I219" i="20"/>
  <c r="H219" i="20"/>
  <c r="I218" i="20"/>
  <c r="H218" i="20"/>
  <c r="I217" i="20"/>
  <c r="H217" i="20"/>
  <c r="I216" i="20"/>
  <c r="H216" i="20"/>
  <c r="I215" i="20"/>
  <c r="H215" i="20"/>
  <c r="I214" i="20"/>
  <c r="H214" i="20"/>
  <c r="I213" i="20"/>
  <c r="H213" i="20"/>
  <c r="I212" i="20"/>
  <c r="H212" i="20"/>
  <c r="I211" i="20"/>
  <c r="H211" i="20"/>
  <c r="I210" i="20"/>
  <c r="H210" i="20"/>
  <c r="I209" i="20"/>
  <c r="H209" i="20"/>
  <c r="I208" i="20"/>
  <c r="H208" i="20"/>
  <c r="I207" i="20"/>
  <c r="H207" i="20"/>
  <c r="I206" i="20"/>
  <c r="H206" i="20"/>
  <c r="I205" i="20"/>
  <c r="H205" i="20"/>
  <c r="I204" i="20"/>
  <c r="H204" i="20"/>
  <c r="I203" i="20"/>
  <c r="H203" i="20"/>
  <c r="I202" i="20"/>
  <c r="H202" i="20"/>
  <c r="I201" i="20"/>
  <c r="H201" i="20"/>
  <c r="I200" i="20"/>
  <c r="H200" i="20"/>
  <c r="I199" i="20"/>
  <c r="H199" i="20"/>
  <c r="I198" i="20"/>
  <c r="H198" i="20"/>
  <c r="I197" i="20"/>
  <c r="H197" i="20"/>
  <c r="I196" i="20"/>
  <c r="H196" i="20"/>
  <c r="I195" i="20"/>
  <c r="H195" i="20"/>
  <c r="I194" i="20"/>
  <c r="H194" i="20"/>
  <c r="I193" i="20"/>
  <c r="H193" i="20"/>
  <c r="I192" i="20"/>
  <c r="H192" i="20"/>
  <c r="I191" i="20"/>
  <c r="H191" i="20"/>
  <c r="I190" i="20"/>
  <c r="H190" i="20"/>
  <c r="I189" i="20"/>
  <c r="H189" i="20"/>
  <c r="I188" i="20"/>
  <c r="H188" i="20"/>
  <c r="I187" i="20"/>
  <c r="H187" i="20"/>
  <c r="I186" i="20"/>
  <c r="H186" i="20"/>
  <c r="I185" i="20"/>
  <c r="H185" i="20"/>
  <c r="I184" i="20"/>
  <c r="H184" i="20"/>
  <c r="I183" i="20"/>
  <c r="H183" i="20"/>
  <c r="I182" i="20"/>
  <c r="H182" i="20"/>
  <c r="I181" i="20"/>
  <c r="H181" i="20"/>
  <c r="I180" i="20"/>
  <c r="H180" i="20"/>
  <c r="I179" i="20"/>
  <c r="H179" i="20"/>
  <c r="I178" i="20"/>
  <c r="H178" i="20"/>
  <c r="I177" i="20"/>
  <c r="H177" i="20"/>
  <c r="I176" i="20"/>
  <c r="H176" i="20"/>
  <c r="I175" i="20"/>
  <c r="H175" i="20"/>
  <c r="I174" i="20"/>
  <c r="H174" i="20"/>
  <c r="I173" i="20"/>
  <c r="H173" i="20"/>
  <c r="I172" i="20"/>
  <c r="H172" i="20"/>
  <c r="I171" i="20"/>
  <c r="H171" i="20"/>
  <c r="I170" i="20"/>
  <c r="H170" i="20"/>
  <c r="I169" i="20"/>
  <c r="H169" i="20"/>
  <c r="I168" i="20"/>
  <c r="H168" i="20"/>
  <c r="I167" i="20"/>
  <c r="H167" i="20"/>
  <c r="I166" i="20"/>
  <c r="H166" i="20"/>
  <c r="I165" i="20"/>
  <c r="H165" i="20"/>
  <c r="I164" i="20"/>
  <c r="H164" i="20"/>
  <c r="I163" i="20"/>
  <c r="H163" i="20"/>
  <c r="I162" i="20"/>
  <c r="H162" i="20"/>
  <c r="I161" i="20"/>
  <c r="H161" i="20"/>
  <c r="I160" i="20"/>
  <c r="H160" i="20"/>
  <c r="I159" i="20"/>
  <c r="H159" i="20"/>
  <c r="I158" i="20"/>
  <c r="H158" i="20"/>
  <c r="I157" i="20"/>
  <c r="H157" i="20"/>
  <c r="I156" i="20"/>
  <c r="H156" i="20"/>
  <c r="I155" i="20"/>
  <c r="H155" i="20"/>
  <c r="I154" i="20"/>
  <c r="H154" i="20"/>
  <c r="I153" i="20"/>
  <c r="H153" i="20"/>
  <c r="I152" i="20"/>
  <c r="H152" i="20"/>
  <c r="I151" i="20"/>
  <c r="H151" i="20"/>
  <c r="I150" i="20"/>
  <c r="H150" i="20"/>
  <c r="I149" i="20"/>
  <c r="H149" i="20"/>
  <c r="I148" i="20"/>
  <c r="H148" i="20"/>
  <c r="I147" i="20"/>
  <c r="H147" i="20"/>
  <c r="I146" i="20"/>
  <c r="H146" i="20"/>
  <c r="I145" i="20"/>
  <c r="H145" i="20"/>
  <c r="I144" i="20"/>
  <c r="H144" i="20"/>
  <c r="I143" i="20"/>
  <c r="H143" i="20"/>
  <c r="I142" i="20"/>
  <c r="H142" i="20"/>
  <c r="I141" i="20"/>
  <c r="H141" i="20"/>
  <c r="I140" i="20"/>
  <c r="H140" i="20"/>
  <c r="I139" i="20"/>
  <c r="H139" i="20"/>
  <c r="I138" i="20"/>
  <c r="H138" i="20"/>
  <c r="I137" i="20"/>
  <c r="H137" i="20"/>
  <c r="I136" i="20"/>
  <c r="H136" i="20"/>
  <c r="I135" i="20"/>
  <c r="H135" i="20"/>
  <c r="I134" i="20"/>
  <c r="H134" i="20"/>
  <c r="I133" i="20"/>
  <c r="H133" i="20"/>
  <c r="I132" i="20"/>
  <c r="H132" i="20"/>
  <c r="I131" i="20"/>
  <c r="H131" i="20"/>
  <c r="I130" i="20"/>
  <c r="H130" i="20"/>
  <c r="I129" i="20"/>
  <c r="H129" i="20"/>
  <c r="I128" i="20"/>
  <c r="H128" i="20"/>
  <c r="I127" i="20"/>
  <c r="H127" i="20"/>
  <c r="I126" i="20"/>
  <c r="H126" i="20"/>
  <c r="I125" i="20"/>
  <c r="H125" i="20"/>
  <c r="I124" i="20"/>
  <c r="H124" i="20"/>
  <c r="I123" i="20"/>
  <c r="H123" i="20"/>
  <c r="I122" i="20"/>
  <c r="H122" i="20"/>
  <c r="I121" i="20"/>
  <c r="H121" i="20"/>
  <c r="I120" i="20"/>
  <c r="H120" i="20"/>
  <c r="I119" i="20"/>
  <c r="H119" i="20"/>
  <c r="I118" i="20"/>
  <c r="H118" i="20"/>
  <c r="I117" i="20"/>
  <c r="H117" i="20"/>
  <c r="I116" i="20"/>
  <c r="H116" i="20"/>
  <c r="I115" i="20"/>
  <c r="H115" i="20"/>
  <c r="I114" i="20"/>
  <c r="H114" i="20"/>
  <c r="I113" i="20"/>
  <c r="H113" i="20"/>
  <c r="I112" i="20"/>
  <c r="H112" i="20"/>
  <c r="I111" i="20"/>
  <c r="H111" i="20"/>
  <c r="I110" i="20"/>
  <c r="H110" i="20"/>
  <c r="I109" i="20"/>
  <c r="H109" i="20"/>
  <c r="I108" i="20"/>
  <c r="H108" i="20"/>
  <c r="I107" i="20"/>
  <c r="H107" i="20"/>
  <c r="I106" i="20"/>
  <c r="H106" i="20"/>
  <c r="I105" i="20"/>
  <c r="H105" i="20"/>
  <c r="I104" i="20"/>
  <c r="H104" i="20"/>
  <c r="I103" i="20"/>
  <c r="H103" i="20"/>
  <c r="I102" i="20"/>
  <c r="H102" i="20"/>
  <c r="I101" i="20"/>
  <c r="H101" i="20"/>
  <c r="I100" i="20"/>
  <c r="H100" i="20"/>
  <c r="I99" i="20"/>
  <c r="H99" i="20"/>
  <c r="I98" i="20"/>
  <c r="H98" i="20"/>
  <c r="I97" i="20"/>
  <c r="H97" i="20"/>
  <c r="I96" i="20"/>
  <c r="H96" i="20"/>
  <c r="I95" i="20"/>
  <c r="H95" i="20"/>
  <c r="I94" i="20"/>
  <c r="H94" i="20"/>
  <c r="I93" i="20"/>
  <c r="H93" i="20"/>
  <c r="I92" i="20"/>
  <c r="H92" i="20"/>
  <c r="I91" i="20"/>
  <c r="H91" i="20"/>
  <c r="I90" i="20"/>
  <c r="H90" i="20"/>
  <c r="I89" i="20"/>
  <c r="H89" i="20"/>
  <c r="I88" i="20"/>
  <c r="H88" i="20"/>
  <c r="I87" i="20"/>
  <c r="H87" i="20"/>
  <c r="I86" i="20"/>
  <c r="H86" i="20"/>
  <c r="I85" i="20"/>
  <c r="H85" i="20"/>
  <c r="I84" i="20"/>
  <c r="H84" i="20"/>
  <c r="I83" i="20"/>
  <c r="H83" i="20"/>
  <c r="I82" i="20"/>
  <c r="H82" i="20"/>
  <c r="I81" i="20"/>
  <c r="H81" i="20"/>
  <c r="I80" i="20"/>
  <c r="H80" i="20"/>
  <c r="I79" i="20"/>
  <c r="H79" i="20"/>
  <c r="I78" i="20"/>
  <c r="H78" i="20"/>
  <c r="I77" i="20"/>
  <c r="H77" i="20"/>
  <c r="I76" i="20"/>
  <c r="H76" i="20"/>
  <c r="I75" i="20"/>
  <c r="H75" i="20"/>
  <c r="I74" i="20"/>
  <c r="H74" i="20"/>
  <c r="I73" i="20"/>
  <c r="H73" i="20"/>
  <c r="I72" i="20"/>
  <c r="H72" i="20"/>
  <c r="I71" i="20"/>
  <c r="H71" i="20"/>
  <c r="I70" i="20"/>
  <c r="H70" i="20"/>
  <c r="I69" i="20"/>
  <c r="H69" i="20"/>
  <c r="I68" i="20"/>
  <c r="H68" i="20"/>
  <c r="I67" i="20"/>
  <c r="H67" i="20"/>
  <c r="I66" i="20"/>
  <c r="H66" i="20"/>
  <c r="I65" i="20"/>
  <c r="H65" i="20"/>
  <c r="I64" i="20"/>
  <c r="H64" i="20"/>
  <c r="I63" i="20"/>
  <c r="H63" i="20"/>
  <c r="I62" i="20"/>
  <c r="H62" i="20"/>
  <c r="I61" i="20"/>
  <c r="H61" i="20"/>
  <c r="I60" i="20"/>
  <c r="H60" i="20"/>
  <c r="I59" i="20"/>
  <c r="H59" i="20"/>
  <c r="I58" i="20"/>
  <c r="H58" i="20"/>
  <c r="I57" i="20"/>
  <c r="H57" i="20"/>
  <c r="I56" i="20"/>
  <c r="H56" i="20"/>
  <c r="I55" i="20"/>
  <c r="H55" i="20"/>
  <c r="I54" i="20"/>
  <c r="H54" i="20"/>
  <c r="I53" i="20"/>
  <c r="H53" i="20"/>
  <c r="I52" i="20"/>
  <c r="H52" i="20"/>
  <c r="I51" i="20"/>
  <c r="H51" i="20"/>
  <c r="I50" i="20"/>
  <c r="H50" i="20"/>
  <c r="I49" i="20"/>
  <c r="H49" i="20"/>
  <c r="I48" i="20"/>
  <c r="H48" i="20"/>
  <c r="I47" i="20"/>
  <c r="H47" i="20"/>
  <c r="I46" i="20"/>
  <c r="H46" i="20"/>
  <c r="I45" i="20"/>
  <c r="H45" i="20"/>
  <c r="I44" i="20"/>
  <c r="H44" i="20"/>
  <c r="I43" i="20"/>
  <c r="H43" i="20"/>
  <c r="I42" i="20"/>
  <c r="H4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I6" i="20"/>
  <c r="H6" i="20"/>
  <c r="I5" i="20"/>
  <c r="H5" i="20"/>
  <c r="I4" i="20"/>
  <c r="H4" i="20"/>
  <c r="I3" i="20"/>
  <c r="H3" i="20"/>
  <c r="FK7" i="28" l="1"/>
  <c r="FY12" i="28" a="1"/>
  <c r="FY6" i="28" a="1"/>
  <c r="FY7" i="28" a="1"/>
  <c r="FY10" i="28" a="1"/>
  <c r="FY9" i="28" a="1"/>
  <c r="FY8" i="28" a="1"/>
  <c r="FY11" i="28" a="1"/>
  <c r="FZ2" i="28"/>
  <c r="GM11" i="28" a="1"/>
  <c r="GM6" i="28" a="1"/>
  <c r="GM8" i="28" a="1"/>
  <c r="GM7" i="28" a="1"/>
  <c r="GM12" i="28" a="1"/>
  <c r="GM9" i="28" a="1"/>
  <c r="GM10" i="28" a="1"/>
  <c r="GN2" i="28"/>
  <c r="FX13" i="28"/>
  <c r="FK9" i="28"/>
  <c r="FJ19" i="28" s="1"/>
  <c r="EV16" i="28"/>
  <c r="EV13" i="28"/>
  <c r="EI16" i="28"/>
  <c r="EJ16" i="28"/>
  <c r="EK16" i="28"/>
  <c r="EL16" i="28"/>
  <c r="EM16" i="28"/>
  <c r="EN16" i="28"/>
  <c r="EO16" i="28"/>
  <c r="EP16" i="28"/>
  <c r="EQ16" i="28"/>
  <c r="ER16" i="28"/>
  <c r="ES16" i="28"/>
  <c r="ET16" i="28"/>
  <c r="EU16" i="28"/>
  <c r="EV21" i="28"/>
  <c r="EI21" i="28"/>
  <c r="EJ21" i="28"/>
  <c r="EK21" i="28"/>
  <c r="EL21" i="28"/>
  <c r="EM21" i="28"/>
  <c r="EN21" i="28"/>
  <c r="EO21" i="28"/>
  <c r="EP21" i="28"/>
  <c r="EQ21" i="28"/>
  <c r="ER21" i="28"/>
  <c r="ES21" i="28"/>
  <c r="ET21" i="28"/>
  <c r="EU21" i="28"/>
  <c r="FK8" i="28"/>
  <c r="FK10" i="28"/>
  <c r="EV17" i="28"/>
  <c r="EI17" i="28"/>
  <c r="EJ17" i="28"/>
  <c r="EK17" i="28"/>
  <c r="EL17" i="28"/>
  <c r="EM17" i="28"/>
  <c r="EN17" i="28"/>
  <c r="EO17" i="28"/>
  <c r="EP17" i="28"/>
  <c r="EQ17" i="28"/>
  <c r="ER17" i="28"/>
  <c r="ES17" i="28"/>
  <c r="ET17" i="28"/>
  <c r="EV22" i="28"/>
  <c r="EI22" i="28"/>
  <c r="EJ22" i="28"/>
  <c r="EK22" i="28"/>
  <c r="EL22" i="28"/>
  <c r="EM22" i="28"/>
  <c r="EN22" i="28"/>
  <c r="EO22" i="28"/>
  <c r="EP22" i="28"/>
  <c r="EQ22" i="28"/>
  <c r="ER22" i="28"/>
  <c r="ES22" i="28"/>
  <c r="ET22" i="28"/>
  <c r="EU22" i="28"/>
  <c r="GL13" i="28"/>
  <c r="EU17" i="28"/>
  <c r="EV20" i="28"/>
  <c r="EI20" i="28"/>
  <c r="EJ20" i="28"/>
  <c r="EK20" i="28"/>
  <c r="EL20" i="28"/>
  <c r="EM20" i="28"/>
  <c r="EN20" i="28"/>
  <c r="EO20" i="28"/>
  <c r="EP20" i="28"/>
  <c r="EQ20" i="28"/>
  <c r="ER20" i="28"/>
  <c r="ES20" i="28"/>
  <c r="ET20" i="28"/>
  <c r="EU20" i="28"/>
  <c r="FK12" i="28"/>
  <c r="FJ22" i="28" s="1"/>
  <c r="FK11" i="28"/>
  <c r="EV19" i="28"/>
  <c r="EI19" i="28"/>
  <c r="EJ19" i="28"/>
  <c r="EK19" i="28"/>
  <c r="EL19" i="28"/>
  <c r="EM19" i="28"/>
  <c r="EN19" i="28"/>
  <c r="EO19" i="28"/>
  <c r="EP19" i="28"/>
  <c r="EQ19" i="28"/>
  <c r="ER19" i="28"/>
  <c r="ES19" i="28"/>
  <c r="ET19" i="28"/>
  <c r="EV18" i="28"/>
  <c r="EI18" i="28"/>
  <c r="EJ18" i="28"/>
  <c r="EK18" i="28"/>
  <c r="EL18" i="28"/>
  <c r="EM18" i="28"/>
  <c r="EN18" i="28"/>
  <c r="EO18" i="28"/>
  <c r="EP18" i="28"/>
  <c r="EQ18" i="28"/>
  <c r="ER18" i="28"/>
  <c r="ES18" i="28"/>
  <c r="ET18" i="28"/>
  <c r="FJ13" i="28"/>
  <c r="FK6" i="28"/>
  <c r="EU19" i="28"/>
  <c r="EU18" i="28"/>
  <c r="EG11" i="27"/>
  <c r="DR20" i="27"/>
  <c r="DE20" i="27"/>
  <c r="DF20" i="27"/>
  <c r="DG20" i="27"/>
  <c r="DH20" i="27"/>
  <c r="DI20" i="27"/>
  <c r="DJ20" i="27"/>
  <c r="DK20" i="27"/>
  <c r="DL20" i="27"/>
  <c r="DM20" i="27"/>
  <c r="DN20" i="27"/>
  <c r="DO20" i="27"/>
  <c r="DP20" i="27"/>
  <c r="DR17" i="27"/>
  <c r="DE17" i="27"/>
  <c r="DF17" i="27"/>
  <c r="DG17" i="27"/>
  <c r="DH17" i="27"/>
  <c r="DI17" i="27"/>
  <c r="DJ17" i="27"/>
  <c r="DK17" i="27"/>
  <c r="DL17" i="27"/>
  <c r="DM17" i="27"/>
  <c r="DN17" i="27"/>
  <c r="DO17" i="27"/>
  <c r="DP17" i="27"/>
  <c r="DR22" i="27"/>
  <c r="DE22" i="27"/>
  <c r="DF22" i="27"/>
  <c r="DG22" i="27"/>
  <c r="DH22" i="27"/>
  <c r="DI22" i="27"/>
  <c r="DJ22" i="27"/>
  <c r="DK22" i="27"/>
  <c r="DL22" i="27"/>
  <c r="DM22" i="27"/>
  <c r="DN22" i="27"/>
  <c r="DO22" i="27"/>
  <c r="DP22" i="27"/>
  <c r="EF13" i="27"/>
  <c r="EG6" i="27"/>
  <c r="GK12" i="27" a="1"/>
  <c r="GK11" i="27" a="1"/>
  <c r="GK9" i="27" a="1"/>
  <c r="GK8" i="27" a="1"/>
  <c r="GK10" i="27" a="1"/>
  <c r="GK7" i="27" a="1"/>
  <c r="GK6" i="27" a="1"/>
  <c r="GL2" i="27"/>
  <c r="FH13" i="27"/>
  <c r="EG7" i="27"/>
  <c r="DQ22" i="27"/>
  <c r="FI11" i="27" a="1"/>
  <c r="FI12" i="27" a="1"/>
  <c r="FI10" i="27" a="1"/>
  <c r="FI8" i="27" a="1"/>
  <c r="FI9" i="27" a="1"/>
  <c r="FJ2" i="27"/>
  <c r="FI7" i="27" a="1"/>
  <c r="FI6" i="27" a="1"/>
  <c r="GJ13" i="27"/>
  <c r="EG8" i="27"/>
  <c r="FV13" i="27"/>
  <c r="EG10" i="27"/>
  <c r="FW12" i="27" a="1"/>
  <c r="FW11" i="27" a="1"/>
  <c r="FW10" i="27" a="1"/>
  <c r="FW9" i="27" a="1"/>
  <c r="FW6" i="27" a="1"/>
  <c r="FW7" i="27" a="1"/>
  <c r="FW8" i="27" a="1"/>
  <c r="FX2" i="27"/>
  <c r="EG12" i="27"/>
  <c r="DQ20" i="27"/>
  <c r="DR18" i="27"/>
  <c r="DE18" i="27"/>
  <c r="DF18" i="27"/>
  <c r="DG18" i="27"/>
  <c r="DH18" i="27"/>
  <c r="DI18" i="27"/>
  <c r="DJ18" i="27"/>
  <c r="DK18" i="27"/>
  <c r="DL18" i="27"/>
  <c r="DM18" i="27"/>
  <c r="DN18" i="27"/>
  <c r="DO18" i="27"/>
  <c r="DP18" i="27"/>
  <c r="ET13" i="27"/>
  <c r="EG9" i="27"/>
  <c r="EF19" i="27" s="1"/>
  <c r="DQ18" i="27"/>
  <c r="DR13" i="27"/>
  <c r="DR16" i="27"/>
  <c r="DE16" i="27"/>
  <c r="DF16" i="27"/>
  <c r="DG16" i="27"/>
  <c r="DH16" i="27"/>
  <c r="DI16" i="27"/>
  <c r="DJ16" i="27"/>
  <c r="DK16" i="27"/>
  <c r="DL16" i="27"/>
  <c r="DM16" i="27"/>
  <c r="DN16" i="27"/>
  <c r="DO16" i="27"/>
  <c r="DP16" i="27"/>
  <c r="EU12" i="27" a="1"/>
  <c r="EU11" i="27" a="1"/>
  <c r="EU9" i="27" a="1"/>
  <c r="EU10" i="27" a="1"/>
  <c r="EU8" i="27" a="1"/>
  <c r="EU7" i="27" a="1"/>
  <c r="EU6" i="27" a="1"/>
  <c r="EV2" i="27"/>
  <c r="DQ16" i="27"/>
  <c r="DR19" i="27"/>
  <c r="DE19" i="27"/>
  <c r="DF19" i="27"/>
  <c r="DG19" i="27"/>
  <c r="DH19" i="27"/>
  <c r="DI19" i="27"/>
  <c r="DJ19" i="27"/>
  <c r="DK19" i="27"/>
  <c r="DL19" i="27"/>
  <c r="DM19" i="27"/>
  <c r="DN19" i="27"/>
  <c r="DO19" i="27"/>
  <c r="DP19" i="27"/>
  <c r="DR21" i="27"/>
  <c r="DE21" i="27"/>
  <c r="DF21" i="27"/>
  <c r="DG21" i="27"/>
  <c r="DH21" i="27"/>
  <c r="DI21" i="27"/>
  <c r="DJ21" i="27"/>
  <c r="DK21" i="27"/>
  <c r="DL21" i="27"/>
  <c r="DM21" i="27"/>
  <c r="DN21" i="27"/>
  <c r="DO21" i="27"/>
  <c r="DP21" i="27"/>
  <c r="DQ19" i="27"/>
  <c r="FZ22" i="26"/>
  <c r="FM22" i="26"/>
  <c r="FN22" i="26"/>
  <c r="FO22" i="26"/>
  <c r="FP22" i="26"/>
  <c r="FQ22" i="26"/>
  <c r="FR22" i="26"/>
  <c r="FS22" i="26"/>
  <c r="FT22" i="26"/>
  <c r="FU22" i="26"/>
  <c r="FV22" i="26"/>
  <c r="FW22" i="26"/>
  <c r="FX22" i="26"/>
  <c r="FZ18" i="26"/>
  <c r="FM18" i="26"/>
  <c r="FN18" i="26"/>
  <c r="FO18" i="26"/>
  <c r="FP18" i="26"/>
  <c r="FQ18" i="26"/>
  <c r="FR18" i="26"/>
  <c r="FS18" i="26"/>
  <c r="FT18" i="26"/>
  <c r="FU18" i="26"/>
  <c r="FV18" i="26"/>
  <c r="FW18" i="26"/>
  <c r="FX18" i="26"/>
  <c r="FY22" i="26"/>
  <c r="FZ21" i="26"/>
  <c r="FM21" i="26"/>
  <c r="FN21" i="26"/>
  <c r="FO21" i="26"/>
  <c r="FP21" i="26"/>
  <c r="FQ21" i="26"/>
  <c r="FR21" i="26"/>
  <c r="FS21" i="26"/>
  <c r="FT21" i="26"/>
  <c r="FU21" i="26"/>
  <c r="FV21" i="26"/>
  <c r="FW21" i="26"/>
  <c r="FX21" i="26"/>
  <c r="FZ17" i="26"/>
  <c r="FM17" i="26"/>
  <c r="FN17" i="26"/>
  <c r="FO17" i="26"/>
  <c r="FP17" i="26"/>
  <c r="FQ17" i="26"/>
  <c r="FR17" i="26"/>
  <c r="FS17" i="26"/>
  <c r="FT17" i="26"/>
  <c r="FU17" i="26"/>
  <c r="FV17" i="26"/>
  <c r="FW17" i="26"/>
  <c r="FX17" i="26"/>
  <c r="FY21" i="26"/>
  <c r="FY17" i="26"/>
  <c r="GN18" i="26"/>
  <c r="GO8" i="26"/>
  <c r="GN20" i="26"/>
  <c r="GO10" i="26"/>
  <c r="GO7" i="26"/>
  <c r="GO11" i="26"/>
  <c r="GN13" i="26"/>
  <c r="GO6" i="26"/>
  <c r="GN19" i="26"/>
  <c r="GO9" i="26"/>
  <c r="GO12" i="26"/>
  <c r="FZ20" i="26"/>
  <c r="FM20" i="26"/>
  <c r="FN20" i="26"/>
  <c r="FO20" i="26"/>
  <c r="FP20" i="26"/>
  <c r="FQ20" i="26"/>
  <c r="FR20" i="26"/>
  <c r="FS20" i="26"/>
  <c r="FT20" i="26"/>
  <c r="FU20" i="26"/>
  <c r="FV20" i="26"/>
  <c r="FW20" i="26"/>
  <c r="FX20" i="26"/>
  <c r="FZ16" i="26"/>
  <c r="FZ13" i="26"/>
  <c r="FM16" i="26"/>
  <c r="FN16" i="26"/>
  <c r="FO16" i="26"/>
  <c r="FP16" i="26"/>
  <c r="FQ16" i="26"/>
  <c r="FR16" i="26"/>
  <c r="FS16" i="26"/>
  <c r="FT16" i="26"/>
  <c r="FU16" i="26"/>
  <c r="FV16" i="26"/>
  <c r="FW16" i="26"/>
  <c r="FX16" i="26"/>
  <c r="FZ19" i="26"/>
  <c r="FM19" i="26"/>
  <c r="FN19" i="26"/>
  <c r="FO19" i="26"/>
  <c r="FP19" i="26"/>
  <c r="FQ19" i="26"/>
  <c r="FR19" i="26"/>
  <c r="FS19" i="26"/>
  <c r="FT19" i="26"/>
  <c r="FU19" i="26"/>
  <c r="FV19" i="26"/>
  <c r="FW19" i="26"/>
  <c r="FX19" i="26"/>
  <c r="FY20" i="26"/>
  <c r="FY16" i="26"/>
  <c r="GK2" i="23"/>
  <c r="FV2" i="23"/>
  <c r="GY2" i="23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GM13" i="28" l="1"/>
  <c r="FK18" i="28"/>
  <c r="EX18" i="28"/>
  <c r="EY18" i="28"/>
  <c r="EZ18" i="28"/>
  <c r="FA18" i="28"/>
  <c r="FB18" i="28"/>
  <c r="FC18" i="28"/>
  <c r="FD18" i="28"/>
  <c r="FE18" i="28"/>
  <c r="FF18" i="28"/>
  <c r="FG18" i="28"/>
  <c r="FH18" i="28"/>
  <c r="FI18" i="28"/>
  <c r="FJ18" i="28"/>
  <c r="FK16" i="28"/>
  <c r="FK13" i="28"/>
  <c r="EX16" i="28"/>
  <c r="EY16" i="28"/>
  <c r="EZ16" i="28"/>
  <c r="FA16" i="28"/>
  <c r="FB16" i="28"/>
  <c r="FC16" i="28"/>
  <c r="FD16" i="28"/>
  <c r="FE16" i="28"/>
  <c r="FF16" i="28"/>
  <c r="FG16" i="28"/>
  <c r="FH16" i="28"/>
  <c r="FI16" i="28"/>
  <c r="FK21" i="28"/>
  <c r="EX21" i="28"/>
  <c r="EY21" i="28"/>
  <c r="EZ21" i="28"/>
  <c r="FA21" i="28"/>
  <c r="FB21" i="28"/>
  <c r="FC21" i="28"/>
  <c r="FD21" i="28"/>
  <c r="FE21" i="28"/>
  <c r="FF21" i="28"/>
  <c r="FG21" i="28"/>
  <c r="FH21" i="28"/>
  <c r="FI21" i="28"/>
  <c r="FK20" i="28"/>
  <c r="EX20" i="28"/>
  <c r="EY20" i="28"/>
  <c r="EZ20" i="28"/>
  <c r="FA20" i="28"/>
  <c r="FB20" i="28"/>
  <c r="FC20" i="28"/>
  <c r="FD20" i="28"/>
  <c r="FE20" i="28"/>
  <c r="FF20" i="28"/>
  <c r="FG20" i="28"/>
  <c r="FH20" i="28"/>
  <c r="FI20" i="28"/>
  <c r="FJ20" i="28"/>
  <c r="GN11" i="28" a="1"/>
  <c r="GN12" i="28" a="1"/>
  <c r="GN10" i="28" a="1"/>
  <c r="GN7" i="28" a="1"/>
  <c r="GN8" i="28" a="1"/>
  <c r="GN6" i="28" a="1"/>
  <c r="GN9" i="28" a="1"/>
  <c r="GO2" i="28"/>
  <c r="FJ21" i="28"/>
  <c r="FK22" i="28"/>
  <c r="EX22" i="28"/>
  <c r="EY22" i="28"/>
  <c r="EZ22" i="28"/>
  <c r="FA22" i="28"/>
  <c r="FB22" i="28"/>
  <c r="FC22" i="28"/>
  <c r="FD22" i="28"/>
  <c r="FE22" i="28"/>
  <c r="FF22" i="28"/>
  <c r="FG22" i="28"/>
  <c r="FH22" i="28"/>
  <c r="FI22" i="28"/>
  <c r="FJ16" i="28"/>
  <c r="FK19" i="28"/>
  <c r="EX19" i="28"/>
  <c r="EY19" i="28"/>
  <c r="EZ19" i="28"/>
  <c r="FA19" i="28"/>
  <c r="FB19" i="28"/>
  <c r="FC19" i="28"/>
  <c r="FD19" i="28"/>
  <c r="FE19" i="28"/>
  <c r="FF19" i="28"/>
  <c r="FG19" i="28"/>
  <c r="FH19" i="28"/>
  <c r="FI19" i="28"/>
  <c r="FZ11" i="28"/>
  <c r="FY21" i="28" s="1"/>
  <c r="FZ8" i="28"/>
  <c r="FY18" i="28" s="1"/>
  <c r="FZ9" i="28"/>
  <c r="FZ10" i="28"/>
  <c r="FZ7" i="28"/>
  <c r="FY13" i="28"/>
  <c r="FZ6" i="28"/>
  <c r="FY16" i="28" s="1"/>
  <c r="FZ12" i="28"/>
  <c r="FK17" i="28"/>
  <c r="EX17" i="28"/>
  <c r="EY17" i="28"/>
  <c r="EZ17" i="28"/>
  <c r="FA17" i="28"/>
  <c r="FB17" i="28"/>
  <c r="FC17" i="28"/>
  <c r="FD17" i="28"/>
  <c r="FE17" i="28"/>
  <c r="FF17" i="28"/>
  <c r="FG17" i="28"/>
  <c r="FH17" i="28"/>
  <c r="FI17" i="28"/>
  <c r="FJ17" i="28"/>
  <c r="EV7" i="27"/>
  <c r="EG17" i="27"/>
  <c r="DT17" i="27"/>
  <c r="DU17" i="27"/>
  <c r="DV17" i="27"/>
  <c r="DW17" i="27"/>
  <c r="DX17" i="27"/>
  <c r="DY17" i="27"/>
  <c r="DZ17" i="27"/>
  <c r="EA17" i="27"/>
  <c r="EB17" i="27"/>
  <c r="EC17" i="27"/>
  <c r="ED17" i="27"/>
  <c r="EE17" i="27"/>
  <c r="EU18" i="27"/>
  <c r="EV8" i="27"/>
  <c r="EF17" i="27"/>
  <c r="EG20" i="27"/>
  <c r="DT20" i="27"/>
  <c r="DU20" i="27"/>
  <c r="DV20" i="27"/>
  <c r="DW20" i="27"/>
  <c r="DX20" i="27"/>
  <c r="DY20" i="27"/>
  <c r="DZ20" i="27"/>
  <c r="EA20" i="27"/>
  <c r="EB20" i="27"/>
  <c r="EC20" i="27"/>
  <c r="ED20" i="27"/>
  <c r="EE20" i="27"/>
  <c r="EG22" i="27"/>
  <c r="DT22" i="27"/>
  <c r="DU22" i="27"/>
  <c r="DV22" i="27"/>
  <c r="DW22" i="27"/>
  <c r="DX22" i="27"/>
  <c r="DY22" i="27"/>
  <c r="DZ22" i="27"/>
  <c r="EA22" i="27"/>
  <c r="EB22" i="27"/>
  <c r="EC22" i="27"/>
  <c r="ED22" i="27"/>
  <c r="EE22" i="27"/>
  <c r="EF20" i="27"/>
  <c r="EF22" i="27"/>
  <c r="EU20" i="27"/>
  <c r="EV10" i="27"/>
  <c r="EU13" i="27"/>
  <c r="EV6" i="27"/>
  <c r="EV9" i="27"/>
  <c r="FX12" i="27" a="1"/>
  <c r="FX11" i="27" a="1"/>
  <c r="FX9" i="27" a="1"/>
  <c r="FX8" i="27" a="1"/>
  <c r="FX10" i="27" a="1"/>
  <c r="FX6" i="27" a="1"/>
  <c r="FX7" i="27" a="1"/>
  <c r="FY2" i="27"/>
  <c r="EG18" i="27"/>
  <c r="DT18" i="27"/>
  <c r="DU18" i="27"/>
  <c r="DV18" i="27"/>
  <c r="DW18" i="27"/>
  <c r="DX18" i="27"/>
  <c r="DY18" i="27"/>
  <c r="DZ18" i="27"/>
  <c r="EA18" i="27"/>
  <c r="EB18" i="27"/>
  <c r="EC18" i="27"/>
  <c r="ED18" i="27"/>
  <c r="EE18" i="27"/>
  <c r="EV11" i="27"/>
  <c r="EF18" i="27"/>
  <c r="GL12" i="27" a="1"/>
  <c r="GL11" i="27" a="1"/>
  <c r="GL8" i="27" a="1"/>
  <c r="GL10" i="27" a="1"/>
  <c r="GL6" i="27" a="1"/>
  <c r="GL7" i="27" a="1"/>
  <c r="GL9" i="27" a="1"/>
  <c r="GM2" i="27"/>
  <c r="GK13" i="27"/>
  <c r="FW13" i="27"/>
  <c r="FI13" i="27"/>
  <c r="FJ12" i="27" a="1"/>
  <c r="FJ11" i="27" a="1"/>
  <c r="FJ9" i="27" a="1"/>
  <c r="FJ10" i="27" a="1"/>
  <c r="FJ7" i="27" a="1"/>
  <c r="FJ6" i="27" a="1"/>
  <c r="FK2" i="27"/>
  <c r="FJ8" i="27" a="1"/>
  <c r="EG21" i="27"/>
  <c r="DT21" i="27"/>
  <c r="DU21" i="27"/>
  <c r="DV21" i="27"/>
  <c r="DW21" i="27"/>
  <c r="DX21" i="27"/>
  <c r="DY21" i="27"/>
  <c r="DZ21" i="27"/>
  <c r="EA21" i="27"/>
  <c r="EB21" i="27"/>
  <c r="EC21" i="27"/>
  <c r="ED21" i="27"/>
  <c r="EE21" i="27"/>
  <c r="EG16" i="27"/>
  <c r="EG13" i="27"/>
  <c r="DT16" i="27"/>
  <c r="DU16" i="27"/>
  <c r="DV16" i="27"/>
  <c r="DW16" i="27"/>
  <c r="DX16" i="27"/>
  <c r="DY16" i="27"/>
  <c r="DZ16" i="27"/>
  <c r="EA16" i="27"/>
  <c r="EB16" i="27"/>
  <c r="EC16" i="27"/>
  <c r="ED16" i="27"/>
  <c r="EE16" i="27"/>
  <c r="EF21" i="27"/>
  <c r="EV12" i="27"/>
  <c r="EG19" i="27"/>
  <c r="DT19" i="27"/>
  <c r="DU19" i="27"/>
  <c r="DV19" i="27"/>
  <c r="DW19" i="27"/>
  <c r="DX19" i="27"/>
  <c r="DY19" i="27"/>
  <c r="DZ19" i="27"/>
  <c r="EA19" i="27"/>
  <c r="EB19" i="27"/>
  <c r="EC19" i="27"/>
  <c r="ED19" i="27"/>
  <c r="EE19" i="27"/>
  <c r="EF16" i="27"/>
  <c r="GO21" i="26"/>
  <c r="GB21" i="26"/>
  <c r="GC21" i="26"/>
  <c r="GD21" i="26"/>
  <c r="GE21" i="26"/>
  <c r="GF21" i="26"/>
  <c r="GG21" i="26"/>
  <c r="GH21" i="26"/>
  <c r="GI21" i="26"/>
  <c r="GJ21" i="26"/>
  <c r="GK21" i="26"/>
  <c r="GL21" i="26"/>
  <c r="GM21" i="26"/>
  <c r="GN21" i="26"/>
  <c r="GO17" i="26"/>
  <c r="GB17" i="26"/>
  <c r="GC17" i="26"/>
  <c r="GD17" i="26"/>
  <c r="GE17" i="26"/>
  <c r="GF17" i="26"/>
  <c r="GG17" i="26"/>
  <c r="GH17" i="26"/>
  <c r="GI17" i="26"/>
  <c r="GJ17" i="26"/>
  <c r="GK17" i="26"/>
  <c r="GL17" i="26"/>
  <c r="GM17" i="26"/>
  <c r="GN17" i="26"/>
  <c r="GO20" i="26"/>
  <c r="GB20" i="26"/>
  <c r="GC20" i="26"/>
  <c r="GD20" i="26"/>
  <c r="GE20" i="26"/>
  <c r="GF20" i="26"/>
  <c r="GG20" i="26"/>
  <c r="GH20" i="26"/>
  <c r="GI20" i="26"/>
  <c r="GJ20" i="26"/>
  <c r="GK20" i="26"/>
  <c r="GL20" i="26"/>
  <c r="GM20" i="26"/>
  <c r="GO18" i="26"/>
  <c r="GB18" i="26"/>
  <c r="GC18" i="26"/>
  <c r="GD18" i="26"/>
  <c r="GE18" i="26"/>
  <c r="GF18" i="26"/>
  <c r="GG18" i="26"/>
  <c r="GH18" i="26"/>
  <c r="GI18" i="26"/>
  <c r="GJ18" i="26"/>
  <c r="GK18" i="26"/>
  <c r="GL18" i="26"/>
  <c r="GM18" i="26"/>
  <c r="GO22" i="26"/>
  <c r="GB22" i="26"/>
  <c r="GC22" i="26"/>
  <c r="GD22" i="26"/>
  <c r="GE22" i="26"/>
  <c r="GF22" i="26"/>
  <c r="GG22" i="26"/>
  <c r="GH22" i="26"/>
  <c r="GI22" i="26"/>
  <c r="GJ22" i="26"/>
  <c r="GK22" i="26"/>
  <c r="GL22" i="26"/>
  <c r="GM22" i="26"/>
  <c r="GN22" i="26"/>
  <c r="GO19" i="26"/>
  <c r="GB19" i="26"/>
  <c r="GC19" i="26"/>
  <c r="GD19" i="26"/>
  <c r="GE19" i="26"/>
  <c r="GF19" i="26"/>
  <c r="GG19" i="26"/>
  <c r="GH19" i="26"/>
  <c r="GI19" i="26"/>
  <c r="GJ19" i="26"/>
  <c r="GK19" i="26"/>
  <c r="GL19" i="26"/>
  <c r="GM19" i="26"/>
  <c r="GO13" i="26"/>
  <c r="GO16" i="26"/>
  <c r="GB16" i="26"/>
  <c r="GC16" i="26"/>
  <c r="GD16" i="26"/>
  <c r="GE16" i="26"/>
  <c r="GF16" i="26"/>
  <c r="GG16" i="26"/>
  <c r="GH16" i="26"/>
  <c r="GI16" i="26"/>
  <c r="GJ16" i="26"/>
  <c r="GK16" i="26"/>
  <c r="GL16" i="26"/>
  <c r="GM16" i="26"/>
  <c r="GN16" i="26"/>
  <c r="N219" i="22"/>
  <c r="N27" i="22"/>
  <c r="N87" i="22"/>
  <c r="N207" i="22"/>
  <c r="N15" i="22"/>
  <c r="N147" i="22"/>
  <c r="N159" i="22"/>
  <c r="N75" i="22"/>
  <c r="N51" i="22"/>
  <c r="N111" i="22"/>
  <c r="N39" i="22"/>
  <c r="N135" i="22"/>
  <c r="N123" i="22"/>
  <c r="N3" i="22"/>
  <c r="N231" i="22"/>
  <c r="N195" i="22"/>
  <c r="N63" i="22"/>
  <c r="N183" i="22"/>
  <c r="N171" i="22"/>
  <c r="N99" i="22"/>
  <c r="M159" i="22"/>
  <c r="M183" i="22"/>
  <c r="M219" i="22"/>
  <c r="M27" i="22"/>
  <c r="M147" i="22"/>
  <c r="M87" i="22"/>
  <c r="M15" i="22"/>
  <c r="M99" i="22"/>
  <c r="M207" i="22"/>
  <c r="M75" i="22"/>
  <c r="M51" i="22"/>
  <c r="M231" i="22"/>
  <c r="M135" i="22"/>
  <c r="M195" i="22"/>
  <c r="M123" i="22"/>
  <c r="M3" i="22"/>
  <c r="M63" i="22"/>
  <c r="M39" i="22"/>
  <c r="M111" i="22"/>
  <c r="M171" i="22"/>
  <c r="L99" i="22"/>
  <c r="L123" i="22"/>
  <c r="L3" i="22"/>
  <c r="L159" i="22"/>
  <c r="L87" i="22"/>
  <c r="L219" i="22"/>
  <c r="L27" i="22"/>
  <c r="L231" i="22"/>
  <c r="L147" i="22"/>
  <c r="L63" i="22"/>
  <c r="L51" i="22"/>
  <c r="L171" i="22"/>
  <c r="L207" i="22"/>
  <c r="L15" i="22"/>
  <c r="L183" i="22"/>
  <c r="L75" i="22"/>
  <c r="L135" i="22"/>
  <c r="L195" i="22"/>
  <c r="L39" i="22"/>
  <c r="L111" i="22"/>
  <c r="HA2" i="23"/>
  <c r="GL2" i="23"/>
  <c r="T4" i="14"/>
  <c r="U2" i="14"/>
  <c r="F8" i="12"/>
  <c r="F18" i="12"/>
  <c r="F17" i="12"/>
  <c r="F16" i="12"/>
  <c r="F15" i="12"/>
  <c r="F14" i="12"/>
  <c r="F13" i="12"/>
  <c r="F12" i="12"/>
  <c r="F6" i="12"/>
  <c r="F11" i="12"/>
  <c r="F10" i="12"/>
  <c r="F7" i="12"/>
  <c r="F19" i="12"/>
  <c r="F9" i="12"/>
  <c r="GO10" i="28" l="1"/>
  <c r="GN22" i="28"/>
  <c r="GO12" i="28"/>
  <c r="FZ16" i="28"/>
  <c r="FZ13" i="28"/>
  <c r="FM16" i="28"/>
  <c r="FN16" i="28"/>
  <c r="FO16" i="28"/>
  <c r="FP16" i="28"/>
  <c r="FQ16" i="28"/>
  <c r="FR16" i="28"/>
  <c r="FS16" i="28"/>
  <c r="FT16" i="28"/>
  <c r="FU16" i="28"/>
  <c r="FV16" i="28"/>
  <c r="FW16" i="28"/>
  <c r="FX16" i="28"/>
  <c r="FZ17" i="28"/>
  <c r="FM17" i="28"/>
  <c r="FN17" i="28"/>
  <c r="FO17" i="28"/>
  <c r="FP17" i="28"/>
  <c r="FQ17" i="28"/>
  <c r="FR17" i="28"/>
  <c r="FS17" i="28"/>
  <c r="FT17" i="28"/>
  <c r="FU17" i="28"/>
  <c r="FV17" i="28"/>
  <c r="FW17" i="28"/>
  <c r="FX17" i="28"/>
  <c r="FY17" i="28"/>
  <c r="FZ22" i="28"/>
  <c r="FM22" i="28"/>
  <c r="FN22" i="28"/>
  <c r="FO22" i="28"/>
  <c r="FP22" i="28"/>
  <c r="FQ22" i="28"/>
  <c r="FR22" i="28"/>
  <c r="FS22" i="28"/>
  <c r="FT22" i="28"/>
  <c r="FU22" i="28"/>
  <c r="FV22" i="28"/>
  <c r="FW22" i="28"/>
  <c r="FX22" i="28"/>
  <c r="FZ20" i="28"/>
  <c r="FM20" i="28"/>
  <c r="FN20" i="28"/>
  <c r="FO20" i="28"/>
  <c r="FP20" i="28"/>
  <c r="FQ20" i="28"/>
  <c r="FR20" i="28"/>
  <c r="FS20" i="28"/>
  <c r="FT20" i="28"/>
  <c r="FU20" i="28"/>
  <c r="FV20" i="28"/>
  <c r="FW20" i="28"/>
  <c r="FX20" i="28"/>
  <c r="GO11" i="28"/>
  <c r="FY20" i="28"/>
  <c r="FZ21" i="28"/>
  <c r="FM21" i="28"/>
  <c r="FN21" i="28"/>
  <c r="FO21" i="28"/>
  <c r="FP21" i="28"/>
  <c r="FQ21" i="28"/>
  <c r="FR21" i="28"/>
  <c r="FS21" i="28"/>
  <c r="FT21" i="28"/>
  <c r="FU21" i="28"/>
  <c r="FV21" i="28"/>
  <c r="FW21" i="28"/>
  <c r="FX21" i="28"/>
  <c r="FY22" i="28"/>
  <c r="FZ19" i="28"/>
  <c r="FM19" i="28"/>
  <c r="FN19" i="28"/>
  <c r="FO19" i="28"/>
  <c r="FP19" i="28"/>
  <c r="FQ19" i="28"/>
  <c r="FR19" i="28"/>
  <c r="FS19" i="28"/>
  <c r="FT19" i="28"/>
  <c r="FU19" i="28"/>
  <c r="FV19" i="28"/>
  <c r="FW19" i="28"/>
  <c r="FX19" i="28"/>
  <c r="FY19" i="28"/>
  <c r="FZ18" i="28"/>
  <c r="FM18" i="28"/>
  <c r="FN18" i="28"/>
  <c r="FO18" i="28"/>
  <c r="FP18" i="28"/>
  <c r="FQ18" i="28"/>
  <c r="FR18" i="28"/>
  <c r="FS18" i="28"/>
  <c r="FT18" i="28"/>
  <c r="FU18" i="28"/>
  <c r="FV18" i="28"/>
  <c r="FW18" i="28"/>
  <c r="FX18" i="28"/>
  <c r="GO9" i="28"/>
  <c r="GN19" i="28" s="1"/>
  <c r="GN13" i="28"/>
  <c r="GO6" i="28"/>
  <c r="GO8" i="28"/>
  <c r="GN18" i="28" s="1"/>
  <c r="GO7" i="28"/>
  <c r="FX13" i="27"/>
  <c r="FK8" i="27"/>
  <c r="FY12" i="27" a="1"/>
  <c r="FY11" i="27" a="1"/>
  <c r="FY9" i="27" a="1"/>
  <c r="FY8" i="27" a="1"/>
  <c r="FY10" i="27" a="1"/>
  <c r="FY6" i="27" a="1"/>
  <c r="FY7" i="27" a="1"/>
  <c r="FZ2" i="27"/>
  <c r="EV21" i="27"/>
  <c r="EI21" i="27"/>
  <c r="EJ21" i="27"/>
  <c r="EK21" i="27"/>
  <c r="EL21" i="27"/>
  <c r="EM21" i="27"/>
  <c r="EN21" i="27"/>
  <c r="EO21" i="27"/>
  <c r="EP21" i="27"/>
  <c r="EQ21" i="27"/>
  <c r="ER21" i="27"/>
  <c r="ES21" i="27"/>
  <c r="ET21" i="27"/>
  <c r="EU21" i="27"/>
  <c r="FJ13" i="27"/>
  <c r="FJ16" i="27"/>
  <c r="FK6" i="27"/>
  <c r="FK7" i="27"/>
  <c r="FK10" i="27"/>
  <c r="GM11" i="27" a="1"/>
  <c r="GM10" i="27" a="1"/>
  <c r="GM12" i="27" a="1"/>
  <c r="GM9" i="27" a="1"/>
  <c r="GN2" i="27"/>
  <c r="GM8" i="27" a="1"/>
  <c r="GM7" i="27" a="1"/>
  <c r="GM6" i="27" a="1"/>
  <c r="EV19" i="27"/>
  <c r="EI19" i="27"/>
  <c r="EJ19" i="27"/>
  <c r="EK19" i="27"/>
  <c r="EL19" i="27"/>
  <c r="EM19" i="27"/>
  <c r="EN19" i="27"/>
  <c r="EO19" i="27"/>
  <c r="EP19" i="27"/>
  <c r="EQ19" i="27"/>
  <c r="ER19" i="27"/>
  <c r="ES19" i="27"/>
  <c r="ET19" i="27"/>
  <c r="EU19" i="27"/>
  <c r="FJ22" i="27"/>
  <c r="FK12" i="27"/>
  <c r="GL13" i="27"/>
  <c r="EV16" i="27"/>
  <c r="EV13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FK9" i="27"/>
  <c r="EU16" i="27"/>
  <c r="EV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FK11" i="27"/>
  <c r="EV22" i="27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V18" i="27"/>
  <c r="EI18" i="27"/>
  <c r="EJ18" i="27"/>
  <c r="EK18" i="27"/>
  <c r="EL18" i="27"/>
  <c r="EM18" i="27"/>
  <c r="EN18" i="27"/>
  <c r="EO18" i="27"/>
  <c r="EP18" i="27"/>
  <c r="EQ18" i="27"/>
  <c r="ER18" i="27"/>
  <c r="ES18" i="27"/>
  <c r="ET18" i="27"/>
  <c r="EU17" i="27"/>
  <c r="HB2" i="23"/>
  <c r="V2" i="14"/>
  <c r="GO21" i="28" l="1"/>
  <c r="GB21" i="28"/>
  <c r="GC21" i="28"/>
  <c r="GD21" i="28"/>
  <c r="GE21" i="28"/>
  <c r="GF21" i="28"/>
  <c r="GG21" i="28"/>
  <c r="GH21" i="28"/>
  <c r="GI21" i="28"/>
  <c r="GJ21" i="28"/>
  <c r="GK21" i="28"/>
  <c r="GL21" i="28"/>
  <c r="GM21" i="28"/>
  <c r="GO16" i="28"/>
  <c r="GO13" i="28"/>
  <c r="GB16" i="28"/>
  <c r="GC16" i="28"/>
  <c r="GD16" i="28"/>
  <c r="GE16" i="28"/>
  <c r="GF16" i="28"/>
  <c r="GG16" i="28"/>
  <c r="GH16" i="28"/>
  <c r="GI16" i="28"/>
  <c r="GJ16" i="28"/>
  <c r="GK16" i="28"/>
  <c r="GL16" i="28"/>
  <c r="GM16" i="28"/>
  <c r="GN21" i="28"/>
  <c r="GN16" i="28"/>
  <c r="GO17" i="28"/>
  <c r="GB17" i="28"/>
  <c r="GC17" i="28"/>
  <c r="GD17" i="28"/>
  <c r="GE17" i="28"/>
  <c r="GF17" i="28"/>
  <c r="GG17" i="28"/>
  <c r="GH17" i="28"/>
  <c r="GI17" i="28"/>
  <c r="GJ17" i="28"/>
  <c r="GK17" i="28"/>
  <c r="GL17" i="28"/>
  <c r="GM17" i="28"/>
  <c r="GO22" i="28"/>
  <c r="GB22" i="28"/>
  <c r="GC22" i="28"/>
  <c r="GD22" i="28"/>
  <c r="GE22" i="28"/>
  <c r="GF22" i="28"/>
  <c r="GG22" i="28"/>
  <c r="GH22" i="28"/>
  <c r="GI22" i="28"/>
  <c r="GJ22" i="28"/>
  <c r="GK22" i="28"/>
  <c r="GL22" i="28"/>
  <c r="GM22" i="28"/>
  <c r="GO18" i="28"/>
  <c r="GB18" i="28"/>
  <c r="GC18" i="28"/>
  <c r="GD18" i="28"/>
  <c r="GE18" i="28"/>
  <c r="GF18" i="28"/>
  <c r="GG18" i="28"/>
  <c r="GH18" i="28"/>
  <c r="GI18" i="28"/>
  <c r="GJ18" i="28"/>
  <c r="GK18" i="28"/>
  <c r="GL18" i="28"/>
  <c r="GM18" i="28"/>
  <c r="GO19" i="28"/>
  <c r="GB19" i="28"/>
  <c r="GC19" i="28"/>
  <c r="GD19" i="28"/>
  <c r="GE19" i="28"/>
  <c r="GF19" i="28"/>
  <c r="GG19" i="28"/>
  <c r="GH19" i="28"/>
  <c r="GI19" i="28"/>
  <c r="GJ19" i="28"/>
  <c r="GK19" i="28"/>
  <c r="GL19" i="28"/>
  <c r="GM19" i="28"/>
  <c r="GO20" i="28"/>
  <c r="GB20" i="28"/>
  <c r="GC20" i="28"/>
  <c r="GD20" i="28"/>
  <c r="GE20" i="28"/>
  <c r="GF20" i="28"/>
  <c r="GG20" i="28"/>
  <c r="GH20" i="28"/>
  <c r="GI20" i="28"/>
  <c r="GJ20" i="28"/>
  <c r="GK20" i="28"/>
  <c r="GL20" i="28"/>
  <c r="GM20" i="28"/>
  <c r="GN17" i="28"/>
  <c r="GN20" i="28"/>
  <c r="GN10" i="27" a="1"/>
  <c r="GN12" i="27" a="1"/>
  <c r="GN11" i="27" a="1"/>
  <c r="GN6" i="27" a="1"/>
  <c r="GN9" i="27" a="1"/>
  <c r="GN8" i="27" a="1"/>
  <c r="GO2" i="27"/>
  <c r="GN7" i="27" a="1"/>
  <c r="GM13" i="27"/>
  <c r="FZ7" i="27"/>
  <c r="FY13" i="27"/>
  <c r="FZ6" i="27"/>
  <c r="FZ10" i="27"/>
  <c r="FZ8" i="27"/>
  <c r="FZ9" i="27"/>
  <c r="FY21" i="27"/>
  <c r="FZ11" i="27"/>
  <c r="FY22" i="27"/>
  <c r="FZ12" i="27"/>
  <c r="FK20" i="27"/>
  <c r="EX20" i="27"/>
  <c r="EY20" i="27"/>
  <c r="EZ20" i="27"/>
  <c r="FA20" i="27"/>
  <c r="FB20" i="27"/>
  <c r="FC20" i="27"/>
  <c r="FD20" i="27"/>
  <c r="FE20" i="27"/>
  <c r="FF20" i="27"/>
  <c r="FG20" i="27"/>
  <c r="FH20" i="27"/>
  <c r="FI20" i="27"/>
  <c r="FK21" i="27"/>
  <c r="EX21" i="27"/>
  <c r="EY21" i="27"/>
  <c r="EZ21" i="27"/>
  <c r="FA21" i="27"/>
  <c r="FB21" i="27"/>
  <c r="FC21" i="27"/>
  <c r="FD21" i="27"/>
  <c r="FE21" i="27"/>
  <c r="FF21" i="27"/>
  <c r="FG21" i="27"/>
  <c r="FH21" i="27"/>
  <c r="FI21" i="27"/>
  <c r="FJ20" i="27"/>
  <c r="FK18" i="27"/>
  <c r="EX18" i="27"/>
  <c r="EY18" i="27"/>
  <c r="EZ18" i="27"/>
  <c r="FA18" i="27"/>
  <c r="FB18" i="27"/>
  <c r="FC18" i="27"/>
  <c r="FD18" i="27"/>
  <c r="FE18" i="27"/>
  <c r="FF18" i="27"/>
  <c r="FG18" i="27"/>
  <c r="FH18" i="27"/>
  <c r="FI18" i="27"/>
  <c r="FK19" i="27"/>
  <c r="EX19" i="27"/>
  <c r="EY19" i="27"/>
  <c r="EZ19" i="27"/>
  <c r="FA19" i="27"/>
  <c r="FB19" i="27"/>
  <c r="FC19" i="27"/>
  <c r="FD19" i="27"/>
  <c r="FE19" i="27"/>
  <c r="FF19" i="27"/>
  <c r="FG19" i="27"/>
  <c r="FH19" i="27"/>
  <c r="FI19" i="27"/>
  <c r="FK17" i="27"/>
  <c r="EX17" i="27"/>
  <c r="EY17" i="27"/>
  <c r="EZ17" i="27"/>
  <c r="FA17" i="27"/>
  <c r="FB17" i="27"/>
  <c r="FC17" i="27"/>
  <c r="FD17" i="27"/>
  <c r="FE17" i="27"/>
  <c r="FF17" i="27"/>
  <c r="FG17" i="27"/>
  <c r="FH17" i="27"/>
  <c r="FI17" i="27"/>
  <c r="FJ18" i="27"/>
  <c r="FJ21" i="27"/>
  <c r="FJ19" i="27"/>
  <c r="FJ17" i="27"/>
  <c r="FK22" i="27"/>
  <c r="EX22" i="27"/>
  <c r="EY22" i="27"/>
  <c r="EZ22" i="27"/>
  <c r="FA22" i="27"/>
  <c r="FB22" i="27"/>
  <c r="FC22" i="27"/>
  <c r="FD22" i="27"/>
  <c r="FE22" i="27"/>
  <c r="FF22" i="27"/>
  <c r="FG22" i="27"/>
  <c r="FH22" i="27"/>
  <c r="FI22" i="27"/>
  <c r="FK16" i="27"/>
  <c r="FK13" i="27"/>
  <c r="EX16" i="27"/>
  <c r="EY16" i="27"/>
  <c r="EZ16" i="27"/>
  <c r="FA16" i="27"/>
  <c r="FB16" i="27"/>
  <c r="FC16" i="27"/>
  <c r="FD16" i="27"/>
  <c r="FE16" i="27"/>
  <c r="FF16" i="27"/>
  <c r="FG16" i="27"/>
  <c r="FH16" i="27"/>
  <c r="FI16" i="27"/>
  <c r="W2" i="14"/>
  <c r="FZ13" i="27" l="1"/>
  <c r="FZ16" i="27"/>
  <c r="FM16" i="27"/>
  <c r="FN16" i="27"/>
  <c r="FO16" i="27"/>
  <c r="FP16" i="27"/>
  <c r="FQ16" i="27"/>
  <c r="FR16" i="27"/>
  <c r="FS16" i="27"/>
  <c r="FT16" i="27"/>
  <c r="FU16" i="27"/>
  <c r="FV16" i="27"/>
  <c r="FW16" i="27"/>
  <c r="FX16" i="27"/>
  <c r="FY16" i="27"/>
  <c r="FZ19" i="27"/>
  <c r="FM19" i="27"/>
  <c r="FN19" i="27"/>
  <c r="FO19" i="27"/>
  <c r="FP19" i="27"/>
  <c r="FQ19" i="27"/>
  <c r="FR19" i="27"/>
  <c r="FS19" i="27"/>
  <c r="FT19" i="27"/>
  <c r="FU19" i="27"/>
  <c r="FV19" i="27"/>
  <c r="FW19" i="27"/>
  <c r="FX19" i="27"/>
  <c r="FY19" i="27"/>
  <c r="FZ17" i="27"/>
  <c r="FM17" i="27"/>
  <c r="FN17" i="27"/>
  <c r="FO17" i="27"/>
  <c r="FP17" i="27"/>
  <c r="FQ17" i="27"/>
  <c r="FR17" i="27"/>
  <c r="FS17" i="27"/>
  <c r="FT17" i="27"/>
  <c r="FU17" i="27"/>
  <c r="FV17" i="27"/>
  <c r="FW17" i="27"/>
  <c r="FX17" i="27"/>
  <c r="FY17" i="27"/>
  <c r="FZ22" i="27"/>
  <c r="FM22" i="27"/>
  <c r="FN22" i="27"/>
  <c r="FO22" i="27"/>
  <c r="FP22" i="27"/>
  <c r="FQ22" i="27"/>
  <c r="FR22" i="27"/>
  <c r="FS22" i="27"/>
  <c r="FT22" i="27"/>
  <c r="FU22" i="27"/>
  <c r="FV22" i="27"/>
  <c r="FW22" i="27"/>
  <c r="FX22" i="27"/>
  <c r="GN17" i="27"/>
  <c r="GO7" i="27"/>
  <c r="FZ21" i="27"/>
  <c r="FM21" i="27"/>
  <c r="FN21" i="27"/>
  <c r="FO21" i="27"/>
  <c r="FP21" i="27"/>
  <c r="FQ21" i="27"/>
  <c r="FR21" i="27"/>
  <c r="FS21" i="27"/>
  <c r="FT21" i="27"/>
  <c r="FU21" i="27"/>
  <c r="FV21" i="27"/>
  <c r="FW21" i="27"/>
  <c r="FX21" i="27"/>
  <c r="GO8" i="27"/>
  <c r="GN18" i="27" s="1"/>
  <c r="GO9" i="27"/>
  <c r="GN13" i="27"/>
  <c r="GO6" i="27"/>
  <c r="GO11" i="27"/>
  <c r="GN22" i="27"/>
  <c r="GO12" i="27"/>
  <c r="GN20" i="27"/>
  <c r="GO10" i="27"/>
  <c r="FZ18" i="27"/>
  <c r="FM18" i="27"/>
  <c r="FN18" i="27"/>
  <c r="FO18" i="27"/>
  <c r="FP18" i="27"/>
  <c r="FQ18" i="27"/>
  <c r="FR18" i="27"/>
  <c r="FS18" i="27"/>
  <c r="FT18" i="27"/>
  <c r="FU18" i="27"/>
  <c r="FV18" i="27"/>
  <c r="FW18" i="27"/>
  <c r="FX18" i="27"/>
  <c r="FY18" i="27"/>
  <c r="FZ20" i="27"/>
  <c r="FM20" i="27"/>
  <c r="FN20" i="27"/>
  <c r="FO20" i="27"/>
  <c r="FP20" i="27"/>
  <c r="FQ20" i="27"/>
  <c r="FR20" i="27"/>
  <c r="FS20" i="27"/>
  <c r="FT20" i="27"/>
  <c r="FU20" i="27"/>
  <c r="FV20" i="27"/>
  <c r="FW20" i="27"/>
  <c r="FX20" i="27"/>
  <c r="FY20" i="27"/>
  <c r="X2" i="14"/>
  <c r="GO19" i="27" l="1"/>
  <c r="GB19" i="27"/>
  <c r="GC19" i="27"/>
  <c r="GD19" i="27"/>
  <c r="GE19" i="27"/>
  <c r="GF19" i="27"/>
  <c r="GG19" i="27"/>
  <c r="GH19" i="27"/>
  <c r="GI19" i="27"/>
  <c r="GJ19" i="27"/>
  <c r="GK19" i="27"/>
  <c r="GL19" i="27"/>
  <c r="GM19" i="27"/>
  <c r="GN19" i="27"/>
  <c r="GO17" i="27"/>
  <c r="GB17" i="27"/>
  <c r="GC17" i="27"/>
  <c r="GD17" i="27"/>
  <c r="GE17" i="27"/>
  <c r="GF17" i="27"/>
  <c r="GG17" i="27"/>
  <c r="GH17" i="27"/>
  <c r="GI17" i="27"/>
  <c r="GJ17" i="27"/>
  <c r="GK17" i="27"/>
  <c r="GL17" i="27"/>
  <c r="GM17" i="27"/>
  <c r="GO16" i="27"/>
  <c r="GO13" i="27"/>
  <c r="GB16" i="27"/>
  <c r="GC16" i="27"/>
  <c r="GD16" i="27"/>
  <c r="GE16" i="27"/>
  <c r="GF16" i="27"/>
  <c r="GG16" i="27"/>
  <c r="GH16" i="27"/>
  <c r="GI16" i="27"/>
  <c r="GJ16" i="27"/>
  <c r="GK16" i="27"/>
  <c r="GL16" i="27"/>
  <c r="GM16" i="27"/>
  <c r="GO21" i="27"/>
  <c r="GB21" i="27"/>
  <c r="GC21" i="27"/>
  <c r="GD21" i="27"/>
  <c r="GE21" i="27"/>
  <c r="GF21" i="27"/>
  <c r="GG21" i="27"/>
  <c r="GH21" i="27"/>
  <c r="GI21" i="27"/>
  <c r="GJ21" i="27"/>
  <c r="GK21" i="27"/>
  <c r="GL21" i="27"/>
  <c r="GM21" i="27"/>
  <c r="GO20" i="27"/>
  <c r="GB20" i="27"/>
  <c r="GC20" i="27"/>
  <c r="GD20" i="27"/>
  <c r="GE20" i="27"/>
  <c r="GF20" i="27"/>
  <c r="GG20" i="27"/>
  <c r="GH20" i="27"/>
  <c r="GI20" i="27"/>
  <c r="GJ20" i="27"/>
  <c r="GK20" i="27"/>
  <c r="GL20" i="27"/>
  <c r="GM20" i="27"/>
  <c r="GN21" i="27"/>
  <c r="GN16" i="27"/>
  <c r="GO18" i="27"/>
  <c r="GB18" i="27"/>
  <c r="GC18" i="27"/>
  <c r="GD18" i="27"/>
  <c r="GE18" i="27"/>
  <c r="GF18" i="27"/>
  <c r="GG18" i="27"/>
  <c r="GH18" i="27"/>
  <c r="GI18" i="27"/>
  <c r="GJ18" i="27"/>
  <c r="GK18" i="27"/>
  <c r="GL18" i="27"/>
  <c r="GM18" i="27"/>
  <c r="GO22" i="27"/>
  <c r="GB22" i="27"/>
  <c r="GC22" i="27"/>
  <c r="GD22" i="27"/>
  <c r="GE22" i="27"/>
  <c r="GF22" i="27"/>
  <c r="GG22" i="27"/>
  <c r="GH22" i="27"/>
  <c r="GI22" i="27"/>
  <c r="GJ22" i="27"/>
  <c r="GK22" i="27"/>
  <c r="GL22" i="27"/>
  <c r="GM22" i="27"/>
  <c r="Y2" i="14"/>
  <c r="Z2" i="14" l="1"/>
  <c r="AA2" i="14" l="1"/>
  <c r="AB2" i="14" l="1"/>
  <c r="AC2" i="14" l="1"/>
  <c r="AD2" i="14" l="1"/>
  <c r="AE2" i="14" l="1"/>
  <c r="AG2" i="14" l="1"/>
  <c r="AH2" i="14" l="1"/>
  <c r="I936" i="9" l="1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P201" i="9" l="1" a="1"/>
  <c r="O201" i="9" a="1"/>
  <c r="N201" i="9" a="1"/>
  <c r="M201" i="9" a="1"/>
  <c r="K201" i="9" a="1"/>
  <c r="U201" i="9" a="1"/>
  <c r="T201" i="9" a="1"/>
  <c r="S201" i="9" a="1"/>
  <c r="R201" i="9" a="1"/>
  <c r="L201" i="9" a="1"/>
  <c r="V201" i="9" a="1"/>
  <c r="Q201" i="9" a="1"/>
  <c r="X201" i="9" a="1"/>
  <c r="W201" i="9" a="1"/>
  <c r="U233" i="9" a="1"/>
  <c r="T233" i="9" a="1"/>
  <c r="S233" i="9" a="1"/>
  <c r="R233" i="9" a="1"/>
  <c r="P233" i="9" a="1"/>
  <c r="W233" i="9" a="1"/>
  <c r="V233" i="9" a="1"/>
  <c r="Q233" i="9" a="1"/>
  <c r="N233" i="9" a="1"/>
  <c r="M233" i="9" a="1"/>
  <c r="O233" i="9" a="1"/>
  <c r="L233" i="9" a="1"/>
  <c r="X233" i="9" a="1"/>
  <c r="K233" i="9" a="1"/>
  <c r="T249" i="9" a="1"/>
  <c r="S249" i="9" a="1"/>
  <c r="R249" i="9" a="1"/>
  <c r="Q249" i="9" a="1"/>
  <c r="O249" i="9" a="1"/>
  <c r="U249" i="9" a="1"/>
  <c r="P249" i="9" a="1"/>
  <c r="N249" i="9" a="1"/>
  <c r="M249" i="9" a="1"/>
  <c r="K249" i="9" a="1"/>
  <c r="X249" i="9" a="1"/>
  <c r="V249" i="9" a="1"/>
  <c r="W249" i="9" a="1"/>
  <c r="L249" i="9" a="1"/>
  <c r="R265" i="9" a="1"/>
  <c r="P265" i="9" a="1"/>
  <c r="N265" i="9" a="1"/>
  <c r="Q265" i="9" a="1"/>
  <c r="W265" i="9" a="1"/>
  <c r="M265" i="9" a="1"/>
  <c r="X265" i="9" a="1"/>
  <c r="T265" i="9" a="1"/>
  <c r="V265" i="9" a="1"/>
  <c r="L265" i="9" a="1"/>
  <c r="S265" i="9" a="1"/>
  <c r="O265" i="9" a="1"/>
  <c r="K265" i="9" a="1"/>
  <c r="U265" i="9" a="1"/>
  <c r="X281" i="9" a="1"/>
  <c r="V281" i="9" a="1"/>
  <c r="M281" i="9" a="1"/>
  <c r="L281" i="9" a="1"/>
  <c r="W281" i="9" a="1"/>
  <c r="U281" i="9" a="1"/>
  <c r="S281" i="9" a="1"/>
  <c r="O281" i="9" a="1"/>
  <c r="R281" i="9" a="1"/>
  <c r="K281" i="9" a="1"/>
  <c r="Q281" i="9" a="1"/>
  <c r="T281" i="9" a="1"/>
  <c r="P281" i="9" a="1"/>
  <c r="N281" i="9" a="1"/>
  <c r="T297" i="9" a="1"/>
  <c r="S297" i="9" a="1"/>
  <c r="R297" i="9" a="1"/>
  <c r="W297" i="9" a="1"/>
  <c r="X297" i="9" a="1"/>
  <c r="V297" i="9" a="1"/>
  <c r="U297" i="9" a="1"/>
  <c r="Q297" i="9" a="1"/>
  <c r="O297" i="9" a="1"/>
  <c r="L297" i="9" a="1"/>
  <c r="P297" i="9" a="1"/>
  <c r="N297" i="9" a="1"/>
  <c r="M297" i="9" a="1"/>
  <c r="K297" i="9" a="1"/>
  <c r="V313" i="9" a="1"/>
  <c r="U313" i="9" a="1"/>
  <c r="T313" i="9" a="1"/>
  <c r="O313" i="9" a="1"/>
  <c r="N313" i="9" a="1"/>
  <c r="M313" i="9" a="1"/>
  <c r="L313" i="9" a="1"/>
  <c r="W313" i="9" a="1"/>
  <c r="P313" i="9" a="1"/>
  <c r="K313" i="9" a="1"/>
  <c r="S313" i="9" a="1"/>
  <c r="R313" i="9" a="1"/>
  <c r="X313" i="9" a="1"/>
  <c r="Q313" i="9" a="1"/>
  <c r="S329" i="9" a="1"/>
  <c r="R329" i="9" a="1"/>
  <c r="Q329" i="9" a="1"/>
  <c r="X329" i="9" a="1"/>
  <c r="W329" i="9" a="1"/>
  <c r="U329" i="9" a="1"/>
  <c r="V329" i="9" a="1"/>
  <c r="O329" i="9" a="1"/>
  <c r="T329" i="9" a="1"/>
  <c r="N329" i="9" a="1"/>
  <c r="M329" i="9" a="1"/>
  <c r="K329" i="9" a="1"/>
  <c r="P329" i="9" a="1"/>
  <c r="L329" i="9" a="1"/>
  <c r="S345" i="9" a="1"/>
  <c r="R345" i="9" a="1"/>
  <c r="O345" i="9" a="1"/>
  <c r="K345" i="9" a="1"/>
  <c r="M345" i="9" a="1"/>
  <c r="Q345" i="9" a="1"/>
  <c r="X345" i="9" a="1"/>
  <c r="P345" i="9" a="1"/>
  <c r="L345" i="9" a="1"/>
  <c r="T345" i="9" a="1"/>
  <c r="W345" i="9" a="1"/>
  <c r="N345" i="9" a="1"/>
  <c r="U345" i="9" a="1"/>
  <c r="V345" i="9" a="1"/>
  <c r="X361" i="9" a="1"/>
  <c r="W361" i="9" a="1"/>
  <c r="O361" i="9" a="1"/>
  <c r="T361" i="9" a="1"/>
  <c r="S361" i="9" a="1"/>
  <c r="R361" i="9" a="1"/>
  <c r="Q361" i="9" a="1"/>
  <c r="N361" i="9" a="1"/>
  <c r="V361" i="9" a="1"/>
  <c r="U361" i="9" a="1"/>
  <c r="M361" i="9" a="1"/>
  <c r="K361" i="9" a="1"/>
  <c r="P361" i="9" a="1"/>
  <c r="L361" i="9" a="1"/>
  <c r="X377" i="9" a="1"/>
  <c r="W377" i="9" a="1"/>
  <c r="S377" i="9" a="1"/>
  <c r="R377" i="9" a="1"/>
  <c r="P377" i="9" a="1"/>
  <c r="U377" i="9" a="1"/>
  <c r="O377" i="9" a="1"/>
  <c r="Q377" i="9" a="1"/>
  <c r="N377" i="9" a="1"/>
  <c r="M377" i="9" a="1"/>
  <c r="L377" i="9" a="1"/>
  <c r="K377" i="9" a="1"/>
  <c r="T377" i="9" a="1"/>
  <c r="V377" i="9" a="1"/>
  <c r="K393" i="9" a="1"/>
  <c r="S393" i="9" a="1"/>
  <c r="R393" i="9" a="1"/>
  <c r="Q393" i="9" a="1"/>
  <c r="L393" i="9" a="1"/>
  <c r="W393" i="9" a="1"/>
  <c r="V393" i="9" a="1"/>
  <c r="T393" i="9" a="1"/>
  <c r="O393" i="9" a="1"/>
  <c r="P393" i="9" a="1"/>
  <c r="N393" i="9" a="1"/>
  <c r="M393" i="9" a="1"/>
  <c r="U393" i="9" a="1"/>
  <c r="X393" i="9" a="1"/>
  <c r="V409" i="9" a="1"/>
  <c r="U409" i="9" a="1"/>
  <c r="T409" i="9" a="1"/>
  <c r="R409" i="9" a="1"/>
  <c r="Q409" i="9" a="1"/>
  <c r="P409" i="9" a="1"/>
  <c r="K409" i="9" a="1"/>
  <c r="W409" i="9" a="1"/>
  <c r="S409" i="9" a="1"/>
  <c r="M409" i="9" a="1"/>
  <c r="X409" i="9" a="1"/>
  <c r="O409" i="9" a="1"/>
  <c r="N409" i="9" a="1"/>
  <c r="L409" i="9" a="1"/>
  <c r="X425" i="9" a="1"/>
  <c r="S425" i="9" a="1"/>
  <c r="V425" i="9" a="1"/>
  <c r="Q425" i="9" a="1"/>
  <c r="P425" i="9" a="1"/>
  <c r="O425" i="9" a="1"/>
  <c r="N425" i="9" a="1"/>
  <c r="L425" i="9" a="1"/>
  <c r="U425" i="9" a="1"/>
  <c r="T425" i="9" a="1"/>
  <c r="K425" i="9" a="1"/>
  <c r="M425" i="9" a="1"/>
  <c r="W425" i="9" a="1"/>
  <c r="R425" i="9" a="1"/>
  <c r="M441" i="9" a="1"/>
  <c r="L441" i="9" a="1"/>
  <c r="K441" i="9" a="1"/>
  <c r="T441" i="9" a="1"/>
  <c r="W441" i="9" a="1"/>
  <c r="V441" i="9" a="1"/>
  <c r="S441" i="9" a="1"/>
  <c r="Q441" i="9" a="1"/>
  <c r="N441" i="9" a="1"/>
  <c r="O441" i="9" a="1"/>
  <c r="P441" i="9" a="1"/>
  <c r="X441" i="9" a="1"/>
  <c r="U441" i="9" a="1"/>
  <c r="R441" i="9" a="1"/>
  <c r="N457" i="9" a="1"/>
  <c r="X457" i="9" a="1"/>
  <c r="W457" i="9" a="1"/>
  <c r="T457" i="9" a="1"/>
  <c r="S457" i="9" a="1"/>
  <c r="R457" i="9" a="1"/>
  <c r="Q457" i="9" a="1"/>
  <c r="P457" i="9" a="1"/>
  <c r="M457" i="9" a="1"/>
  <c r="V457" i="9" a="1"/>
  <c r="U457" i="9" a="1"/>
  <c r="O457" i="9" a="1"/>
  <c r="L457" i="9" a="1"/>
  <c r="K457" i="9" a="1"/>
  <c r="X473" i="9" a="1"/>
  <c r="N473" i="9" a="1"/>
  <c r="M473" i="9" a="1"/>
  <c r="L473" i="9" a="1"/>
  <c r="Q473" i="9" a="1"/>
  <c r="P473" i="9" a="1"/>
  <c r="O473" i="9" a="1"/>
  <c r="W473" i="9" a="1"/>
  <c r="T473" i="9" a="1"/>
  <c r="S473" i="9" a="1"/>
  <c r="R473" i="9" a="1"/>
  <c r="K473" i="9" a="1"/>
  <c r="V473" i="9" a="1"/>
  <c r="U473" i="9" a="1"/>
  <c r="X489" i="9" a="1"/>
  <c r="W489" i="9" a="1"/>
  <c r="V489" i="9" a="1"/>
  <c r="S489" i="9" a="1"/>
  <c r="Q489" i="9" a="1"/>
  <c r="N489" i="9" a="1"/>
  <c r="U489" i="9" a="1"/>
  <c r="R489" i="9" a="1"/>
  <c r="K489" i="9" a="1"/>
  <c r="M489" i="9" a="1"/>
  <c r="L489" i="9" a="1"/>
  <c r="T489" i="9" a="1"/>
  <c r="P489" i="9" a="1"/>
  <c r="O489" i="9" a="1"/>
  <c r="R505" i="9" a="1"/>
  <c r="L505" i="9" a="1"/>
  <c r="K505" i="9" a="1"/>
  <c r="X505" i="9" a="1"/>
  <c r="W505" i="9" a="1"/>
  <c r="T505" i="9" a="1"/>
  <c r="Q505" i="9" a="1"/>
  <c r="N505" i="9" a="1"/>
  <c r="V505" i="9" a="1"/>
  <c r="S505" i="9" a="1"/>
  <c r="U505" i="9" a="1"/>
  <c r="P505" i="9" a="1"/>
  <c r="M505" i="9" a="1"/>
  <c r="O505" i="9" a="1"/>
  <c r="W521" i="9" a="1"/>
  <c r="V521" i="9" a="1"/>
  <c r="S521" i="9" a="1"/>
  <c r="X521" i="9" a="1"/>
  <c r="T521" i="9" a="1"/>
  <c r="U521" i="9" a="1"/>
  <c r="R521" i="9" a="1"/>
  <c r="O521" i="9" a="1"/>
  <c r="M521" i="9" a="1"/>
  <c r="Q521" i="9" a="1"/>
  <c r="N521" i="9" a="1"/>
  <c r="P521" i="9" a="1"/>
  <c r="L521" i="9" a="1"/>
  <c r="K521" i="9" a="1"/>
  <c r="K537" i="9" a="1"/>
  <c r="L537" i="9" a="1"/>
  <c r="P537" i="9" a="1"/>
  <c r="N537" i="9" a="1"/>
  <c r="X537" i="9" a="1"/>
  <c r="O537" i="9" a="1"/>
  <c r="U537" i="9" a="1"/>
  <c r="W537" i="9" a="1"/>
  <c r="S537" i="9" a="1"/>
  <c r="Q537" i="9" a="1"/>
  <c r="T537" i="9" a="1"/>
  <c r="V537" i="9" a="1"/>
  <c r="M537" i="9" a="1"/>
  <c r="R537" i="9" a="1"/>
  <c r="X553" i="9" a="1"/>
  <c r="V553" i="9" a="1"/>
  <c r="U553" i="9" a="1"/>
  <c r="W553" i="9" a="1"/>
  <c r="L553" i="9" a="1"/>
  <c r="K553" i="9" a="1"/>
  <c r="P553" i="9" a="1"/>
  <c r="O553" i="9" a="1"/>
  <c r="N553" i="9" a="1"/>
  <c r="T553" i="9" a="1"/>
  <c r="S553" i="9" a="1"/>
  <c r="R553" i="9" a="1"/>
  <c r="M553" i="9" a="1"/>
  <c r="Q553" i="9" a="1"/>
  <c r="W569" i="9" a="1"/>
  <c r="V569" i="9" a="1"/>
  <c r="T569" i="9" a="1"/>
  <c r="S569" i="9" a="1"/>
  <c r="U569" i="9" a="1"/>
  <c r="O569" i="9" a="1"/>
  <c r="N569" i="9" a="1"/>
  <c r="M569" i="9" a="1"/>
  <c r="Q569" i="9" a="1"/>
  <c r="X569" i="9" a="1"/>
  <c r="R569" i="9" a="1"/>
  <c r="L569" i="9" a="1"/>
  <c r="P569" i="9" a="1"/>
  <c r="K569" i="9" a="1"/>
  <c r="M585" i="9" a="1"/>
  <c r="L585" i="9" a="1"/>
  <c r="W585" i="9" a="1"/>
  <c r="V585" i="9" a="1"/>
  <c r="U585" i="9" a="1"/>
  <c r="Q585" i="9" a="1"/>
  <c r="X585" i="9" a="1"/>
  <c r="T585" i="9" a="1"/>
  <c r="S585" i="9" a="1"/>
  <c r="O585" i="9" a="1"/>
  <c r="K585" i="9" a="1"/>
  <c r="R585" i="9" a="1"/>
  <c r="N585" i="9" a="1"/>
  <c r="P585" i="9" a="1"/>
  <c r="V601" i="9" a="1"/>
  <c r="U601" i="9" a="1"/>
  <c r="L601" i="9" a="1"/>
  <c r="K601" i="9" a="1"/>
  <c r="X601" i="9" a="1"/>
  <c r="W601" i="9" a="1"/>
  <c r="T601" i="9" a="1"/>
  <c r="P601" i="9" a="1"/>
  <c r="M601" i="9" a="1"/>
  <c r="S601" i="9" a="1"/>
  <c r="R601" i="9" a="1"/>
  <c r="Q601" i="9" a="1"/>
  <c r="O601" i="9" a="1"/>
  <c r="N601" i="9" a="1"/>
  <c r="V617" i="9" a="1"/>
  <c r="Q617" i="9" a="1"/>
  <c r="N617" i="9" a="1"/>
  <c r="O617" i="9" a="1"/>
  <c r="M617" i="9" a="1"/>
  <c r="W617" i="9" a="1"/>
  <c r="P617" i="9" a="1"/>
  <c r="S617" i="9" a="1"/>
  <c r="R617" i="9" a="1"/>
  <c r="L617" i="9" a="1"/>
  <c r="U617" i="9" a="1"/>
  <c r="K617" i="9" a="1"/>
  <c r="X617" i="9" a="1"/>
  <c r="T617" i="9" a="1"/>
  <c r="P633" i="9" a="1"/>
  <c r="O633" i="9" a="1"/>
  <c r="L633" i="9" a="1"/>
  <c r="K633" i="9" a="1"/>
  <c r="V633" i="9" a="1"/>
  <c r="R633" i="9" a="1"/>
  <c r="Q633" i="9" a="1"/>
  <c r="N633" i="9" a="1"/>
  <c r="X633" i="9" a="1"/>
  <c r="T633" i="9" a="1"/>
  <c r="M633" i="9" a="1"/>
  <c r="W633" i="9" a="1"/>
  <c r="S633" i="9" a="1"/>
  <c r="U633" i="9" a="1"/>
  <c r="K649" i="9" a="1"/>
  <c r="O649" i="9" a="1"/>
  <c r="R649" i="9" a="1"/>
  <c r="S649" i="9" a="1"/>
  <c r="P649" i="9" a="1"/>
  <c r="T649" i="9" a="1"/>
  <c r="M649" i="9" a="1"/>
  <c r="Q649" i="9" a="1"/>
  <c r="L649" i="9" a="1"/>
  <c r="V649" i="9" a="1"/>
  <c r="N649" i="9" a="1"/>
  <c r="X649" i="9" a="1"/>
  <c r="W649" i="9" a="1"/>
  <c r="U649" i="9" a="1"/>
  <c r="M665" i="9" a="1"/>
  <c r="L665" i="9" a="1"/>
  <c r="W665" i="9" a="1"/>
  <c r="V665" i="9" a="1"/>
  <c r="K665" i="9" a="1"/>
  <c r="X665" i="9" a="1"/>
  <c r="U665" i="9" a="1"/>
  <c r="T665" i="9" a="1"/>
  <c r="P665" i="9" a="1"/>
  <c r="S665" i="9" a="1"/>
  <c r="Q665" i="9" a="1"/>
  <c r="O665" i="9" a="1"/>
  <c r="R665" i="9" a="1"/>
  <c r="N665" i="9" a="1"/>
  <c r="S681" i="9" a="1"/>
  <c r="R681" i="9" a="1"/>
  <c r="N681" i="9" a="1"/>
  <c r="M681" i="9" a="1"/>
  <c r="L681" i="9" a="1"/>
  <c r="W681" i="9" a="1"/>
  <c r="T681" i="9" a="1"/>
  <c r="K681" i="9" a="1"/>
  <c r="O681" i="9" a="1"/>
  <c r="P681" i="9" a="1"/>
  <c r="U681" i="9" a="1"/>
  <c r="X681" i="9" a="1"/>
  <c r="V681" i="9" a="1"/>
  <c r="Q681" i="9" a="1"/>
  <c r="X697" i="9" a="1"/>
  <c r="R697" i="9" a="1"/>
  <c r="Q697" i="9" a="1"/>
  <c r="S697" i="9" a="1"/>
  <c r="P697" i="9" a="1"/>
  <c r="V697" i="9" a="1"/>
  <c r="L697" i="9" a="1"/>
  <c r="K697" i="9" a="1"/>
  <c r="N697" i="9" a="1"/>
  <c r="M697" i="9" a="1"/>
  <c r="U697" i="9" a="1"/>
  <c r="W697" i="9" a="1"/>
  <c r="T697" i="9" a="1"/>
  <c r="O697" i="9" a="1"/>
  <c r="V713" i="9" a="1"/>
  <c r="U713" i="9" a="1"/>
  <c r="L713" i="9" a="1"/>
  <c r="K713" i="9" a="1"/>
  <c r="T713" i="9" a="1"/>
  <c r="S713" i="9" a="1"/>
  <c r="P713" i="9" a="1"/>
  <c r="N713" i="9" a="1"/>
  <c r="O713" i="9" a="1"/>
  <c r="M713" i="9" a="1"/>
  <c r="W713" i="9" a="1"/>
  <c r="R713" i="9" a="1"/>
  <c r="Q713" i="9" a="1"/>
  <c r="X713" i="9" a="1"/>
  <c r="M729" i="9" a="1"/>
  <c r="T729" i="9" a="1"/>
  <c r="R729" i="9" a="1"/>
  <c r="U729" i="9" a="1"/>
  <c r="L729" i="9" a="1"/>
  <c r="S729" i="9" a="1"/>
  <c r="N729" i="9" a="1"/>
  <c r="O729" i="9" a="1"/>
  <c r="K729" i="9" a="1"/>
  <c r="V729" i="9" a="1"/>
  <c r="X729" i="9" a="1"/>
  <c r="W729" i="9" a="1"/>
  <c r="Q729" i="9" a="1"/>
  <c r="P729" i="9" a="1"/>
  <c r="T745" i="9" a="1"/>
  <c r="M745" i="9" a="1"/>
  <c r="L745" i="9" a="1"/>
  <c r="P745" i="9" a="1"/>
  <c r="O745" i="9" a="1"/>
  <c r="Y745" i="9" s="1"/>
  <c r="Q745" i="9" a="1"/>
  <c r="N745" i="9" a="1"/>
  <c r="K745" i="9" a="1"/>
  <c r="W745" i="9" a="1"/>
  <c r="V745" i="9" a="1"/>
  <c r="U745" i="9" a="1"/>
  <c r="S745" i="9" a="1"/>
  <c r="R745" i="9" a="1"/>
  <c r="X745" i="9" a="1"/>
  <c r="L761" i="9" a="1"/>
  <c r="P761" i="9" a="1"/>
  <c r="O761" i="9" a="1"/>
  <c r="W761" i="9" a="1"/>
  <c r="V761" i="9" a="1"/>
  <c r="T761" i="9" a="1"/>
  <c r="R761" i="9" a="1"/>
  <c r="Q761" i="9" a="1"/>
  <c r="N761" i="9" a="1"/>
  <c r="M761" i="9" a="1"/>
  <c r="X761" i="9" a="1"/>
  <c r="U761" i="9" a="1"/>
  <c r="S761" i="9" a="1"/>
  <c r="K761" i="9" a="1"/>
  <c r="Q777" i="9" a="1"/>
  <c r="N777" i="9" a="1"/>
  <c r="M777" i="9" a="1"/>
  <c r="X777" i="9" a="1"/>
  <c r="W777" i="9" a="1"/>
  <c r="U777" i="9" a="1"/>
  <c r="S777" i="9" a="1"/>
  <c r="K777" i="9" a="1"/>
  <c r="V777" i="9" a="1"/>
  <c r="T777" i="9" a="1"/>
  <c r="R777" i="9" a="1"/>
  <c r="P777" i="9" a="1"/>
  <c r="O777" i="9" a="1"/>
  <c r="L777" i="9" a="1"/>
  <c r="Q793" i="9" a="1"/>
  <c r="T793" i="9" a="1"/>
  <c r="S793" i="9" a="1"/>
  <c r="O793" i="9" a="1"/>
  <c r="M793" i="9" a="1"/>
  <c r="L793" i="9" a="1"/>
  <c r="P793" i="9" a="1"/>
  <c r="U793" i="9" a="1"/>
  <c r="R793" i="9" a="1"/>
  <c r="N793" i="9" a="1"/>
  <c r="K793" i="9" a="1"/>
  <c r="X793" i="9" a="1"/>
  <c r="W793" i="9" a="1"/>
  <c r="V793" i="9" a="1"/>
  <c r="M809" i="9" a="1"/>
  <c r="K809" i="9" a="1"/>
  <c r="V809" i="9" a="1"/>
  <c r="L809" i="9" a="1"/>
  <c r="Q809" i="9" a="1"/>
  <c r="R809" i="9" a="1"/>
  <c r="P809" i="9" a="1"/>
  <c r="O809" i="9" a="1"/>
  <c r="N809" i="9" a="1"/>
  <c r="W809" i="9" a="1"/>
  <c r="U809" i="9" a="1"/>
  <c r="X809" i="9" a="1"/>
  <c r="S809" i="9" a="1"/>
  <c r="T809" i="9" a="1"/>
  <c r="P825" i="9" a="1"/>
  <c r="O825" i="9" a="1"/>
  <c r="X825" i="9" a="1"/>
  <c r="V825" i="9" a="1"/>
  <c r="W825" i="9" a="1"/>
  <c r="S825" i="9" a="1"/>
  <c r="Q825" i="9" a="1"/>
  <c r="M825" i="9" a="1"/>
  <c r="L825" i="9" a="1"/>
  <c r="N825" i="9" a="1"/>
  <c r="K825" i="9" a="1"/>
  <c r="R825" i="9" a="1"/>
  <c r="T825" i="9" a="1"/>
  <c r="U825" i="9" a="1"/>
  <c r="X841" i="9" a="1"/>
  <c r="Q841" i="9" a="1"/>
  <c r="M841" i="9" a="1"/>
  <c r="L841" i="9" a="1"/>
  <c r="K841" i="9" a="1"/>
  <c r="W841" i="9" a="1"/>
  <c r="O841" i="9" a="1"/>
  <c r="T841" i="9" a="1"/>
  <c r="S841" i="9" a="1"/>
  <c r="V841" i="9" a="1"/>
  <c r="P841" i="9" a="1"/>
  <c r="N841" i="9" a="1"/>
  <c r="R841" i="9" a="1"/>
  <c r="U841" i="9" a="1"/>
  <c r="X857" i="9" a="1"/>
  <c r="W857" i="9" a="1"/>
  <c r="U857" i="9" a="1"/>
  <c r="V857" i="9" a="1"/>
  <c r="T857" i="9" a="1"/>
  <c r="Q857" i="9" a="1"/>
  <c r="P857" i="9" a="1"/>
  <c r="N857" i="9" a="1"/>
  <c r="M857" i="9" a="1"/>
  <c r="L857" i="9" a="1"/>
  <c r="S857" i="9" a="1"/>
  <c r="R857" i="9" a="1"/>
  <c r="O857" i="9" a="1"/>
  <c r="K857" i="9" a="1"/>
  <c r="T873" i="9" a="1"/>
  <c r="S873" i="9" a="1"/>
  <c r="Q873" i="9" a="1"/>
  <c r="W873" i="9" a="1"/>
  <c r="V873" i="9" a="1"/>
  <c r="R873" i="9" a="1"/>
  <c r="O873" i="9" a="1"/>
  <c r="N873" i="9" a="1"/>
  <c r="L873" i="9" a="1"/>
  <c r="K873" i="9" a="1"/>
  <c r="P873" i="9" a="1"/>
  <c r="M873" i="9" a="1"/>
  <c r="X873" i="9" a="1"/>
  <c r="U873" i="9" a="1"/>
  <c r="P889" i="9" a="1"/>
  <c r="O889" i="9" a="1"/>
  <c r="M889" i="9" a="1"/>
  <c r="X889" i="9" a="1"/>
  <c r="Q889" i="9" a="1"/>
  <c r="N889" i="9" a="1"/>
  <c r="K889" i="9" a="1"/>
  <c r="U889" i="9" a="1"/>
  <c r="T889" i="9" a="1"/>
  <c r="L889" i="9" a="1"/>
  <c r="W889" i="9" a="1"/>
  <c r="V889" i="9" a="1"/>
  <c r="S889" i="9" a="1"/>
  <c r="R889" i="9" a="1"/>
  <c r="N905" i="9" a="1"/>
  <c r="M905" i="9" a="1"/>
  <c r="K905" i="9" a="1"/>
  <c r="P905" i="9" a="1"/>
  <c r="O905" i="9" a="1"/>
  <c r="V905" i="9" a="1"/>
  <c r="U905" i="9" a="1"/>
  <c r="T905" i="9" a="1"/>
  <c r="S905" i="9" a="1"/>
  <c r="Q905" i="9" a="1"/>
  <c r="X905" i="9" a="1"/>
  <c r="W905" i="9" a="1"/>
  <c r="R905" i="9" a="1"/>
  <c r="L905" i="9" a="1"/>
  <c r="N921" i="9" a="1"/>
  <c r="M921" i="9" a="1"/>
  <c r="K921" i="9" a="1"/>
  <c r="V921" i="9" a="1"/>
  <c r="U921" i="9" a="1"/>
  <c r="T921" i="9" a="1"/>
  <c r="S921" i="9" a="1"/>
  <c r="Q921" i="9" a="1"/>
  <c r="W921" i="9" a="1"/>
  <c r="R921" i="9" a="1"/>
  <c r="L921" i="9" a="1"/>
  <c r="P921" i="9" a="1"/>
  <c r="X921" i="9" a="1"/>
  <c r="O921" i="9" a="1"/>
  <c r="P922" i="9" a="1"/>
  <c r="O922" i="9" a="1"/>
  <c r="M922" i="9" a="1"/>
  <c r="L922" i="9" a="1"/>
  <c r="K922" i="9" a="1"/>
  <c r="X922" i="9" a="1"/>
  <c r="U922" i="9" a="1"/>
  <c r="T922" i="9" a="1"/>
  <c r="R922" i="9" a="1"/>
  <c r="Q922" i="9" a="1"/>
  <c r="N922" i="9" a="1"/>
  <c r="W922" i="9" a="1"/>
  <c r="V922" i="9" a="1"/>
  <c r="S922" i="9" a="1"/>
  <c r="V138" i="9" a="1"/>
  <c r="U138" i="9" a="1"/>
  <c r="T138" i="9" a="1"/>
  <c r="S138" i="9" a="1"/>
  <c r="Q138" i="9" a="1"/>
  <c r="M138" i="9" a="1"/>
  <c r="L138" i="9" a="1"/>
  <c r="O138" i="9" a="1"/>
  <c r="N138" i="9" a="1"/>
  <c r="K138" i="9" a="1"/>
  <c r="X138" i="9" a="1"/>
  <c r="W138" i="9" a="1"/>
  <c r="P138" i="9" a="1"/>
  <c r="R138" i="9" a="1"/>
  <c r="M394" i="9" a="1"/>
  <c r="L394" i="9" a="1"/>
  <c r="K394" i="9" a="1"/>
  <c r="X394" i="9" a="1"/>
  <c r="W394" i="9" a="1"/>
  <c r="V394" i="9" a="1"/>
  <c r="Q394" i="9" a="1"/>
  <c r="R394" i="9" a="1"/>
  <c r="P394" i="9" a="1"/>
  <c r="O394" i="9" a="1"/>
  <c r="N394" i="9" a="1"/>
  <c r="U394" i="9" a="1"/>
  <c r="T394" i="9" a="1"/>
  <c r="S394" i="9" a="1"/>
  <c r="X570" i="9" a="1"/>
  <c r="V570" i="9" a="1"/>
  <c r="U570" i="9" a="1"/>
  <c r="O570" i="9" a="1"/>
  <c r="N570" i="9" a="1"/>
  <c r="M570" i="9" a="1"/>
  <c r="W570" i="9" a="1"/>
  <c r="T570" i="9" a="1"/>
  <c r="S570" i="9" a="1"/>
  <c r="P570" i="9" a="1"/>
  <c r="K570" i="9" a="1"/>
  <c r="Q570" i="9" a="1"/>
  <c r="L570" i="9" a="1"/>
  <c r="R570" i="9" a="1"/>
  <c r="N842" i="9" a="1"/>
  <c r="M842" i="9" a="1"/>
  <c r="K842" i="9" a="1"/>
  <c r="W842" i="9" a="1"/>
  <c r="V842" i="9" a="1"/>
  <c r="X842" i="9" a="1"/>
  <c r="U842" i="9" a="1"/>
  <c r="T842" i="9" a="1"/>
  <c r="R842" i="9" a="1"/>
  <c r="Q842" i="9" a="1"/>
  <c r="L842" i="9" a="1"/>
  <c r="S842" i="9" a="1"/>
  <c r="P842" i="9" a="1"/>
  <c r="O842" i="9" a="1"/>
  <c r="V155" i="9" a="1"/>
  <c r="U155" i="9" a="1"/>
  <c r="T155" i="9" a="1"/>
  <c r="S155" i="9" a="1"/>
  <c r="O155" i="9" a="1"/>
  <c r="N155" i="9" a="1"/>
  <c r="M155" i="9" a="1"/>
  <c r="L155" i="9" a="1"/>
  <c r="K155" i="9" a="1"/>
  <c r="X155" i="9" a="1"/>
  <c r="W155" i="9" a="1"/>
  <c r="R155" i="9" a="1"/>
  <c r="Q155" i="9" a="1"/>
  <c r="P155" i="9" a="1"/>
  <c r="X235" i="9" a="1"/>
  <c r="W235" i="9" a="1"/>
  <c r="U235" i="9" a="1"/>
  <c r="R235" i="9" a="1"/>
  <c r="Q235" i="9" a="1"/>
  <c r="P235" i="9" a="1"/>
  <c r="O235" i="9" a="1"/>
  <c r="M235" i="9" a="1"/>
  <c r="N235" i="9" a="1"/>
  <c r="T235" i="9" a="1"/>
  <c r="S235" i="9" a="1"/>
  <c r="L235" i="9" a="1"/>
  <c r="K235" i="9" a="1"/>
  <c r="V235" i="9" a="1"/>
  <c r="X251" i="9" a="1"/>
  <c r="W251" i="9" a="1"/>
  <c r="V251" i="9" a="1"/>
  <c r="U251" i="9" a="1"/>
  <c r="S251" i="9" a="1"/>
  <c r="R251" i="9" a="1"/>
  <c r="T251" i="9" a="1"/>
  <c r="Q251" i="9" a="1"/>
  <c r="P251" i="9" a="1"/>
  <c r="N251" i="9" a="1"/>
  <c r="O251" i="9" a="1"/>
  <c r="M251" i="9" a="1"/>
  <c r="K251" i="9" a="1"/>
  <c r="L251" i="9" a="1"/>
  <c r="R267" i="9" a="1"/>
  <c r="Q267" i="9" a="1"/>
  <c r="P267" i="9" a="1"/>
  <c r="O267" i="9" a="1"/>
  <c r="M267" i="9" a="1"/>
  <c r="S267" i="9" a="1"/>
  <c r="N267" i="9" a="1"/>
  <c r="L267" i="9" a="1"/>
  <c r="K267" i="9" a="1"/>
  <c r="U267" i="9" a="1"/>
  <c r="T267" i="9" a="1"/>
  <c r="X267" i="9" a="1"/>
  <c r="W267" i="9" a="1"/>
  <c r="V267" i="9" a="1"/>
  <c r="P283" i="9" a="1"/>
  <c r="O283" i="9" a="1"/>
  <c r="N283" i="9" a="1"/>
  <c r="W283" i="9" a="1"/>
  <c r="V283" i="9" a="1"/>
  <c r="U283" i="9" a="1"/>
  <c r="T283" i="9" a="1"/>
  <c r="R283" i="9" a="1"/>
  <c r="X283" i="9" a="1"/>
  <c r="S283" i="9" a="1"/>
  <c r="M283" i="9" a="1"/>
  <c r="L283" i="9" a="1"/>
  <c r="K283" i="9" a="1"/>
  <c r="Q283" i="9" a="1"/>
  <c r="R299" i="9" a="1"/>
  <c r="Q299" i="9" a="1"/>
  <c r="K299" i="9" a="1"/>
  <c r="X299" i="9" a="1"/>
  <c r="U299" i="9" a="1"/>
  <c r="T299" i="9" a="1"/>
  <c r="O299" i="9" a="1"/>
  <c r="N299" i="9" a="1"/>
  <c r="M299" i="9" a="1"/>
  <c r="L299" i="9" a="1"/>
  <c r="P299" i="9" a="1"/>
  <c r="W299" i="9" a="1"/>
  <c r="V299" i="9" a="1"/>
  <c r="S299" i="9" a="1"/>
  <c r="W315" i="9" a="1"/>
  <c r="V315" i="9" a="1"/>
  <c r="U315" i="9" a="1"/>
  <c r="S315" i="9" a="1"/>
  <c r="R315" i="9" a="1"/>
  <c r="Q315" i="9" a="1"/>
  <c r="P315" i="9" a="1"/>
  <c r="N315" i="9" a="1"/>
  <c r="X315" i="9" a="1"/>
  <c r="T315" i="9" a="1"/>
  <c r="O315" i="9" a="1"/>
  <c r="M315" i="9" a="1"/>
  <c r="K315" i="9" a="1"/>
  <c r="L315" i="9" a="1"/>
  <c r="W331" i="9" a="1"/>
  <c r="V331" i="9" a="1"/>
  <c r="U331" i="9" a="1"/>
  <c r="Q331" i="9" a="1"/>
  <c r="P331" i="9" a="1"/>
  <c r="O331" i="9" a="1"/>
  <c r="N331" i="9" a="1"/>
  <c r="L331" i="9" a="1"/>
  <c r="S331" i="9" a="1"/>
  <c r="T331" i="9" a="1"/>
  <c r="R331" i="9" a="1"/>
  <c r="M331" i="9" a="1"/>
  <c r="K331" i="9" a="1"/>
  <c r="X331" i="9" a="1"/>
  <c r="K347" i="9" a="1"/>
  <c r="V347" i="9" a="1"/>
  <c r="U347" i="9" a="1"/>
  <c r="T347" i="9" a="1"/>
  <c r="S347" i="9" a="1"/>
  <c r="Q347" i="9" a="1"/>
  <c r="X347" i="9" a="1"/>
  <c r="P347" i="9" a="1"/>
  <c r="W347" i="9" a="1"/>
  <c r="O347" i="9" a="1"/>
  <c r="M347" i="9" a="1"/>
  <c r="L347" i="9" a="1"/>
  <c r="R347" i="9" a="1"/>
  <c r="N347" i="9" a="1"/>
  <c r="M363" i="9" a="1"/>
  <c r="L363" i="9" a="1"/>
  <c r="K363" i="9" a="1"/>
  <c r="O363" i="9" a="1"/>
  <c r="N363" i="9" a="1"/>
  <c r="V363" i="9" a="1"/>
  <c r="U363" i="9" a="1"/>
  <c r="S363" i="9" a="1"/>
  <c r="R363" i="9" a="1"/>
  <c r="W363" i="9" a="1"/>
  <c r="T363" i="9" a="1"/>
  <c r="Q363" i="9" a="1"/>
  <c r="X363" i="9" a="1"/>
  <c r="P363" i="9" a="1"/>
  <c r="M379" i="9" a="1"/>
  <c r="L379" i="9" a="1"/>
  <c r="K379" i="9" a="1"/>
  <c r="X379" i="9" a="1"/>
  <c r="W379" i="9" a="1"/>
  <c r="U379" i="9" a="1"/>
  <c r="T379" i="9" a="1"/>
  <c r="Q379" i="9" a="1"/>
  <c r="R379" i="9" a="1"/>
  <c r="P379" i="9" a="1"/>
  <c r="O379" i="9" a="1"/>
  <c r="N379" i="9" a="1"/>
  <c r="V379" i="9" a="1"/>
  <c r="S379" i="9" a="1"/>
  <c r="O395" i="9" a="1"/>
  <c r="N395" i="9" a="1"/>
  <c r="M395" i="9" a="1"/>
  <c r="V395" i="9" a="1"/>
  <c r="U395" i="9" a="1"/>
  <c r="T395" i="9" a="1"/>
  <c r="R395" i="9" a="1"/>
  <c r="P395" i="9" a="1"/>
  <c r="X395" i="9" a="1"/>
  <c r="W395" i="9" a="1"/>
  <c r="S395" i="9" a="1"/>
  <c r="L395" i="9" a="1"/>
  <c r="K395" i="9" a="1"/>
  <c r="Q395" i="9" a="1"/>
  <c r="X411" i="9" a="1"/>
  <c r="L411" i="9" a="1"/>
  <c r="K411" i="9" a="1"/>
  <c r="U411" i="9" a="1"/>
  <c r="W411" i="9" a="1"/>
  <c r="O411" i="9" a="1"/>
  <c r="N411" i="9" a="1"/>
  <c r="M411" i="9" a="1"/>
  <c r="V411" i="9" a="1"/>
  <c r="S411" i="9" a="1"/>
  <c r="Q411" i="9" a="1"/>
  <c r="P411" i="9" a="1"/>
  <c r="T411" i="9" a="1"/>
  <c r="R411" i="9" a="1"/>
  <c r="L427" i="9" a="1"/>
  <c r="K427" i="9" a="1"/>
  <c r="O427" i="9" a="1"/>
  <c r="N427" i="9" a="1"/>
  <c r="M427" i="9" a="1"/>
  <c r="X427" i="9" a="1"/>
  <c r="S427" i="9" a="1"/>
  <c r="R427" i="9" a="1"/>
  <c r="P427" i="9" a="1"/>
  <c r="V427" i="9" a="1"/>
  <c r="Q427" i="9" a="1"/>
  <c r="W427" i="9" a="1"/>
  <c r="U427" i="9" a="1"/>
  <c r="T427" i="9" a="1"/>
  <c r="O443" i="9" a="1"/>
  <c r="N443" i="9" a="1"/>
  <c r="M443" i="9" a="1"/>
  <c r="P443" i="9" a="1"/>
  <c r="L443" i="9" a="1"/>
  <c r="K443" i="9" a="1"/>
  <c r="T443" i="9" a="1"/>
  <c r="S443" i="9" a="1"/>
  <c r="Q443" i="9" a="1"/>
  <c r="W443" i="9" a="1"/>
  <c r="V443" i="9" a="1"/>
  <c r="U443" i="9" a="1"/>
  <c r="R443" i="9" a="1"/>
  <c r="X443" i="9" a="1"/>
  <c r="R459" i="9" a="1"/>
  <c r="N459" i="9" a="1"/>
  <c r="M459" i="9" a="1"/>
  <c r="L459" i="9" a="1"/>
  <c r="W459" i="9" a="1"/>
  <c r="V459" i="9" a="1"/>
  <c r="U459" i="9" a="1"/>
  <c r="O459" i="9" a="1"/>
  <c r="T459" i="9" a="1"/>
  <c r="S459" i="9" a="1"/>
  <c r="Q459" i="9" a="1"/>
  <c r="P459" i="9" a="1"/>
  <c r="X459" i="9" a="1"/>
  <c r="K459" i="9" a="1"/>
  <c r="Q475" i="9" a="1"/>
  <c r="P475" i="9" a="1"/>
  <c r="O475" i="9" a="1"/>
  <c r="W475" i="9" a="1"/>
  <c r="V475" i="9" a="1"/>
  <c r="U475" i="9" a="1"/>
  <c r="R475" i="9" a="1"/>
  <c r="M475" i="9" a="1"/>
  <c r="K475" i="9" a="1"/>
  <c r="T475" i="9" a="1"/>
  <c r="S475" i="9" a="1"/>
  <c r="N475" i="9" a="1"/>
  <c r="L475" i="9" a="1"/>
  <c r="X475" i="9" a="1"/>
  <c r="P491" i="9" a="1"/>
  <c r="V491" i="9" a="1"/>
  <c r="T491" i="9" a="1"/>
  <c r="L491" i="9" a="1"/>
  <c r="U491" i="9" a="1"/>
  <c r="W491" i="9" a="1"/>
  <c r="R491" i="9" a="1"/>
  <c r="K491" i="9" a="1"/>
  <c r="M491" i="9" a="1"/>
  <c r="O491" i="9" a="1"/>
  <c r="S491" i="9" a="1"/>
  <c r="X491" i="9" a="1"/>
  <c r="N491" i="9" a="1"/>
  <c r="Q491" i="9" a="1"/>
  <c r="M507" i="9" a="1"/>
  <c r="L507" i="9" a="1"/>
  <c r="V507" i="9" a="1"/>
  <c r="U507" i="9" a="1"/>
  <c r="T507" i="9" a="1"/>
  <c r="X507" i="9" a="1"/>
  <c r="W507" i="9" a="1"/>
  <c r="S507" i="9" a="1"/>
  <c r="P507" i="9" a="1"/>
  <c r="N507" i="9" a="1"/>
  <c r="R507" i="9" a="1"/>
  <c r="Q507" i="9" a="1"/>
  <c r="O507" i="9" a="1"/>
  <c r="K507" i="9" a="1"/>
  <c r="K523" i="9" a="1"/>
  <c r="W523" i="9" a="1"/>
  <c r="O523" i="9" a="1"/>
  <c r="M523" i="9" a="1"/>
  <c r="X523" i="9" a="1"/>
  <c r="V523" i="9" a="1"/>
  <c r="U523" i="9" a="1"/>
  <c r="T523" i="9" a="1"/>
  <c r="S523" i="9" a="1"/>
  <c r="P523" i="9" a="1"/>
  <c r="L523" i="9" a="1"/>
  <c r="Q523" i="9" a="1"/>
  <c r="R523" i="9" a="1"/>
  <c r="N523" i="9" a="1"/>
  <c r="O539" i="9" a="1"/>
  <c r="N539" i="9" a="1"/>
  <c r="L539" i="9" a="1"/>
  <c r="K539" i="9" a="1"/>
  <c r="Q539" i="9" a="1"/>
  <c r="P539" i="9" a="1"/>
  <c r="M539" i="9" a="1"/>
  <c r="X539" i="9" a="1"/>
  <c r="V539" i="9" a="1"/>
  <c r="S539" i="9" a="1"/>
  <c r="W539" i="9" a="1"/>
  <c r="T539" i="9" a="1"/>
  <c r="R539" i="9" a="1"/>
  <c r="U539" i="9" a="1"/>
  <c r="M555" i="9" a="1"/>
  <c r="L555" i="9" a="1"/>
  <c r="S555" i="9" a="1"/>
  <c r="R555" i="9" a="1"/>
  <c r="Q555" i="9" a="1"/>
  <c r="U555" i="9" a="1"/>
  <c r="T555" i="9" a="1"/>
  <c r="P555" i="9" a="1"/>
  <c r="K555" i="9" a="1"/>
  <c r="V555" i="9" a="1"/>
  <c r="N555" i="9" a="1"/>
  <c r="X555" i="9" a="1"/>
  <c r="W555" i="9" a="1"/>
  <c r="O555" i="9" a="1"/>
  <c r="L571" i="9" a="1"/>
  <c r="U571" i="9" a="1"/>
  <c r="P571" i="9" a="1"/>
  <c r="T571" i="9" a="1"/>
  <c r="Q571" i="9" a="1"/>
  <c r="S571" i="9" a="1"/>
  <c r="K571" i="9" a="1"/>
  <c r="W571" i="9" a="1"/>
  <c r="V571" i="9" a="1"/>
  <c r="M571" i="9" a="1"/>
  <c r="O571" i="9" a="1"/>
  <c r="R571" i="9" a="1"/>
  <c r="X571" i="9" a="1"/>
  <c r="N571" i="9" a="1"/>
  <c r="L587" i="9" a="1"/>
  <c r="R587" i="9" a="1"/>
  <c r="Q587" i="9" a="1"/>
  <c r="O587" i="9" a="1"/>
  <c r="N587" i="9" a="1"/>
  <c r="T587" i="9" a="1"/>
  <c r="S587" i="9" a="1"/>
  <c r="P587" i="9" a="1"/>
  <c r="W587" i="9" a="1"/>
  <c r="U587" i="9" a="1"/>
  <c r="M587" i="9" a="1"/>
  <c r="K587" i="9" a="1"/>
  <c r="V587" i="9" a="1"/>
  <c r="X587" i="9" a="1"/>
  <c r="T603" i="9" a="1"/>
  <c r="S603" i="9" a="1"/>
  <c r="Q603" i="9" a="1"/>
  <c r="P603" i="9" a="1"/>
  <c r="V603" i="9" a="1"/>
  <c r="U603" i="9" a="1"/>
  <c r="R603" i="9" a="1"/>
  <c r="L603" i="9" a="1"/>
  <c r="M603" i="9" a="1"/>
  <c r="K603" i="9" a="1"/>
  <c r="O603" i="9" a="1"/>
  <c r="N603" i="9" a="1"/>
  <c r="W603" i="9" a="1"/>
  <c r="X603" i="9" a="1"/>
  <c r="U619" i="9" a="1"/>
  <c r="R619" i="9" a="1"/>
  <c r="S619" i="9" a="1"/>
  <c r="N619" i="9" a="1"/>
  <c r="Q619" i="9" a="1"/>
  <c r="K619" i="9" a="1"/>
  <c r="T619" i="9" a="1"/>
  <c r="V619" i="9" a="1"/>
  <c r="P619" i="9" a="1"/>
  <c r="L619" i="9" a="1"/>
  <c r="X619" i="9" a="1"/>
  <c r="M619" i="9" a="1"/>
  <c r="O619" i="9" a="1"/>
  <c r="W619" i="9" a="1"/>
  <c r="T635" i="9" a="1"/>
  <c r="S635" i="9" a="1"/>
  <c r="O635" i="9" a="1"/>
  <c r="X635" i="9" a="1"/>
  <c r="W635" i="9" a="1"/>
  <c r="V635" i="9" a="1"/>
  <c r="U635" i="9" a="1"/>
  <c r="R635" i="9" a="1"/>
  <c r="Q635" i="9" a="1"/>
  <c r="N635" i="9" a="1"/>
  <c r="M635" i="9" a="1"/>
  <c r="P635" i="9" a="1"/>
  <c r="K635" i="9" a="1"/>
  <c r="L635" i="9" a="1"/>
  <c r="V651" i="9" a="1"/>
  <c r="W651" i="9" a="1"/>
  <c r="T651" i="9" a="1"/>
  <c r="M651" i="9" a="1"/>
  <c r="Q651" i="9" a="1"/>
  <c r="S651" i="9" a="1"/>
  <c r="N651" i="9" a="1"/>
  <c r="P651" i="9" a="1"/>
  <c r="X651" i="9" a="1"/>
  <c r="U651" i="9" a="1"/>
  <c r="R651" i="9" a="1"/>
  <c r="O651" i="9" a="1"/>
  <c r="L651" i="9" a="1"/>
  <c r="K651" i="9" a="1"/>
  <c r="Q667" i="9" a="1"/>
  <c r="P667" i="9" a="1"/>
  <c r="T667" i="9" a="1"/>
  <c r="S667" i="9" a="1"/>
  <c r="O667" i="9" a="1"/>
  <c r="N667" i="9" a="1"/>
  <c r="X667" i="9" a="1"/>
  <c r="V667" i="9" a="1"/>
  <c r="U667" i="9" a="1"/>
  <c r="W667" i="9" a="1"/>
  <c r="R667" i="9" a="1"/>
  <c r="M667" i="9" a="1"/>
  <c r="L667" i="9" a="1"/>
  <c r="K667" i="9" a="1"/>
  <c r="W683" i="9" a="1"/>
  <c r="V683" i="9" a="1"/>
  <c r="Q683" i="9" a="1"/>
  <c r="P683" i="9" a="1"/>
  <c r="S683" i="9" a="1"/>
  <c r="T683" i="9" a="1"/>
  <c r="R683" i="9" a="1"/>
  <c r="K683" i="9" a="1"/>
  <c r="L683" i="9" a="1"/>
  <c r="X683" i="9" a="1"/>
  <c r="U683" i="9" a="1"/>
  <c r="N683" i="9" a="1"/>
  <c r="M683" i="9" a="1"/>
  <c r="Y683" i="9" s="1"/>
  <c r="O683" i="9" a="1"/>
  <c r="L699" i="9" a="1"/>
  <c r="K699" i="9" a="1"/>
  <c r="X699" i="9" a="1"/>
  <c r="Q699" i="9" a="1"/>
  <c r="W699" i="9" a="1"/>
  <c r="V699" i="9" a="1"/>
  <c r="T699" i="9" a="1"/>
  <c r="S699" i="9" a="1"/>
  <c r="R699" i="9" a="1"/>
  <c r="M699" i="9" a="1"/>
  <c r="U699" i="9" a="1"/>
  <c r="P699" i="9" a="1"/>
  <c r="O699" i="9" a="1"/>
  <c r="N699" i="9" a="1"/>
  <c r="X715" i="9" a="1"/>
  <c r="R715" i="9" a="1"/>
  <c r="Q715" i="9" a="1"/>
  <c r="M715" i="9" a="1"/>
  <c r="L715" i="9" a="1"/>
  <c r="K715" i="9" a="1"/>
  <c r="S715" i="9" a="1"/>
  <c r="P715" i="9" a="1"/>
  <c r="O715" i="9" a="1"/>
  <c r="N715" i="9" a="1"/>
  <c r="U715" i="9" a="1"/>
  <c r="T715" i="9" a="1"/>
  <c r="V715" i="9" a="1"/>
  <c r="W715" i="9" a="1"/>
  <c r="T731" i="9" a="1"/>
  <c r="V731" i="9" a="1"/>
  <c r="M731" i="9" a="1"/>
  <c r="X731" i="9" a="1"/>
  <c r="Q731" i="9" a="1"/>
  <c r="U731" i="9" a="1"/>
  <c r="K731" i="9" a="1"/>
  <c r="S731" i="9" a="1"/>
  <c r="O731" i="9" a="1"/>
  <c r="L731" i="9" a="1"/>
  <c r="W731" i="9" a="1"/>
  <c r="R731" i="9" a="1"/>
  <c r="P731" i="9" a="1"/>
  <c r="N731" i="9" a="1"/>
  <c r="K747" i="9" a="1"/>
  <c r="L747" i="9" a="1"/>
  <c r="S747" i="9" a="1"/>
  <c r="R747" i="9" a="1"/>
  <c r="O747" i="9" a="1"/>
  <c r="N747" i="9" a="1"/>
  <c r="X747" i="9" a="1"/>
  <c r="T747" i="9" a="1"/>
  <c r="P747" i="9" a="1"/>
  <c r="W747" i="9" a="1"/>
  <c r="M747" i="9" a="1"/>
  <c r="U747" i="9" a="1"/>
  <c r="Q747" i="9" a="1"/>
  <c r="V747" i="9" a="1"/>
  <c r="P763" i="9" a="1"/>
  <c r="U763" i="9" a="1"/>
  <c r="T763" i="9" a="1"/>
  <c r="N763" i="9" a="1"/>
  <c r="M763" i="9" a="1"/>
  <c r="S763" i="9" a="1"/>
  <c r="O763" i="9" a="1"/>
  <c r="X763" i="9" a="1"/>
  <c r="V763" i="9" a="1"/>
  <c r="R763" i="9" a="1"/>
  <c r="Q763" i="9" a="1"/>
  <c r="K763" i="9" a="1"/>
  <c r="W763" i="9" a="1"/>
  <c r="L763" i="9" a="1"/>
  <c r="U779" i="9" a="1"/>
  <c r="T779" i="9" a="1"/>
  <c r="S779" i="9" a="1"/>
  <c r="P779" i="9" a="1"/>
  <c r="Q779" i="9" a="1"/>
  <c r="O779" i="9" a="1"/>
  <c r="X779" i="9" a="1"/>
  <c r="R779" i="9" a="1"/>
  <c r="W779" i="9" a="1"/>
  <c r="K779" i="9" a="1"/>
  <c r="N779" i="9" a="1"/>
  <c r="L779" i="9" a="1"/>
  <c r="V779" i="9" a="1"/>
  <c r="M779" i="9" a="1"/>
  <c r="N795" i="9" a="1"/>
  <c r="O795" i="9" a="1"/>
  <c r="L795" i="9" a="1"/>
  <c r="U795" i="9" a="1"/>
  <c r="K795" i="9" a="1"/>
  <c r="X795" i="9" a="1"/>
  <c r="T795" i="9" a="1"/>
  <c r="M795" i="9" a="1"/>
  <c r="W795" i="9" a="1"/>
  <c r="S795" i="9" a="1"/>
  <c r="V795" i="9" a="1"/>
  <c r="Q795" i="9" a="1"/>
  <c r="R795" i="9" a="1"/>
  <c r="P795" i="9" a="1"/>
  <c r="M811" i="9" a="1"/>
  <c r="L811" i="9" a="1"/>
  <c r="T811" i="9" a="1"/>
  <c r="R811" i="9" a="1"/>
  <c r="U811" i="9" a="1"/>
  <c r="S811" i="9" a="1"/>
  <c r="O811" i="9" a="1"/>
  <c r="W811" i="9" a="1"/>
  <c r="K811" i="9" a="1"/>
  <c r="X811" i="9" a="1"/>
  <c r="P811" i="9" a="1"/>
  <c r="N811" i="9" a="1"/>
  <c r="V811" i="9" a="1"/>
  <c r="Q811" i="9" a="1"/>
  <c r="S827" i="9" a="1"/>
  <c r="R827" i="9" a="1"/>
  <c r="N827" i="9" a="1"/>
  <c r="L827" i="9" a="1"/>
  <c r="Q827" i="9" a="1"/>
  <c r="P827" i="9" a="1"/>
  <c r="K827" i="9" a="1"/>
  <c r="O827" i="9" a="1"/>
  <c r="M827" i="9" a="1"/>
  <c r="T827" i="9" a="1"/>
  <c r="X827" i="9" a="1"/>
  <c r="W827" i="9" a="1"/>
  <c r="V827" i="9" a="1"/>
  <c r="U827" i="9" a="1"/>
  <c r="P843" i="9" a="1"/>
  <c r="O843" i="9" a="1"/>
  <c r="M843" i="9" a="1"/>
  <c r="L843" i="9" a="1"/>
  <c r="V843" i="9" a="1"/>
  <c r="U843" i="9" a="1"/>
  <c r="R843" i="9" a="1"/>
  <c r="T843" i="9" a="1"/>
  <c r="S843" i="9" a="1"/>
  <c r="Q843" i="9" a="1"/>
  <c r="W843" i="9" a="1"/>
  <c r="N843" i="9" a="1"/>
  <c r="K843" i="9" a="1"/>
  <c r="X843" i="9" a="1"/>
  <c r="L859" i="9" a="1"/>
  <c r="K859" i="9" a="1"/>
  <c r="O859" i="9" a="1"/>
  <c r="N859" i="9" a="1"/>
  <c r="X859" i="9" a="1"/>
  <c r="V859" i="9" a="1"/>
  <c r="Q859" i="9" a="1"/>
  <c r="P859" i="9" a="1"/>
  <c r="U859" i="9" a="1"/>
  <c r="T859" i="9" a="1"/>
  <c r="M859" i="9" a="1"/>
  <c r="W859" i="9" a="1"/>
  <c r="S859" i="9" a="1"/>
  <c r="R859" i="9" a="1"/>
  <c r="S875" i="9" a="1"/>
  <c r="R875" i="9" a="1"/>
  <c r="T875" i="9" a="1"/>
  <c r="P875" i="9" a="1"/>
  <c r="W875" i="9" a="1"/>
  <c r="L875" i="9" a="1"/>
  <c r="X875" i="9" a="1"/>
  <c r="N875" i="9" a="1"/>
  <c r="M875" i="9" a="1"/>
  <c r="K875" i="9" a="1"/>
  <c r="V875" i="9" a="1"/>
  <c r="U875" i="9" a="1"/>
  <c r="O875" i="9" a="1"/>
  <c r="Q875" i="9" a="1"/>
  <c r="T891" i="9" a="1"/>
  <c r="S891" i="9" a="1"/>
  <c r="Q891" i="9" a="1"/>
  <c r="U891" i="9" a="1"/>
  <c r="R891" i="9" a="1"/>
  <c r="X891" i="9" a="1"/>
  <c r="W891" i="9" a="1"/>
  <c r="V891" i="9" a="1"/>
  <c r="O891" i="9" a="1"/>
  <c r="M891" i="9" a="1"/>
  <c r="L891" i="9" a="1"/>
  <c r="P891" i="9" a="1"/>
  <c r="N891" i="9" a="1"/>
  <c r="K891" i="9" a="1"/>
  <c r="R907" i="9" a="1"/>
  <c r="Q907" i="9" a="1"/>
  <c r="O907" i="9" a="1"/>
  <c r="P907" i="9" a="1"/>
  <c r="N907" i="9" a="1"/>
  <c r="M907" i="9" a="1"/>
  <c r="L907" i="9" a="1"/>
  <c r="X907" i="9" a="1"/>
  <c r="W907" i="9" a="1"/>
  <c r="T907" i="9" a="1"/>
  <c r="V907" i="9" a="1"/>
  <c r="U907" i="9" a="1"/>
  <c r="S907" i="9" a="1"/>
  <c r="K907" i="9" a="1"/>
  <c r="R923" i="9" a="1"/>
  <c r="Q923" i="9" a="1"/>
  <c r="O923" i="9" a="1"/>
  <c r="T923" i="9" a="1"/>
  <c r="S923" i="9" a="1"/>
  <c r="P923" i="9" a="1"/>
  <c r="N923" i="9" a="1"/>
  <c r="M923" i="9" a="1"/>
  <c r="L923" i="9" a="1"/>
  <c r="V923" i="9" a="1"/>
  <c r="U923" i="9" a="1"/>
  <c r="K923" i="9" a="1"/>
  <c r="X923" i="9" a="1"/>
  <c r="W923" i="9" a="1"/>
  <c r="U185" i="9" a="1"/>
  <c r="T185" i="9" a="1"/>
  <c r="S185" i="9" a="1"/>
  <c r="R185" i="9" a="1"/>
  <c r="P185" i="9" a="1"/>
  <c r="X185" i="9" a="1"/>
  <c r="W185" i="9" a="1"/>
  <c r="V185" i="9" a="1"/>
  <c r="O185" i="9" a="1"/>
  <c r="N185" i="9" a="1"/>
  <c r="L185" i="9" a="1"/>
  <c r="M185" i="9" a="1"/>
  <c r="K185" i="9" a="1"/>
  <c r="Q185" i="9" a="1"/>
  <c r="T154" i="9" a="1"/>
  <c r="S154" i="9" a="1"/>
  <c r="R154" i="9" a="1"/>
  <c r="Q154" i="9" a="1"/>
  <c r="X154" i="9" a="1"/>
  <c r="P154" i="9" a="1"/>
  <c r="O154" i="9" a="1"/>
  <c r="W154" i="9" a="1"/>
  <c r="V154" i="9" a="1"/>
  <c r="N154" i="9" a="1"/>
  <c r="U154" i="9" a="1"/>
  <c r="M154" i="9" a="1"/>
  <c r="L154" i="9" a="1"/>
  <c r="K154" i="9" a="1"/>
  <c r="K362" i="9" a="1"/>
  <c r="T362" i="9" a="1"/>
  <c r="X362" i="9" a="1"/>
  <c r="W362" i="9" a="1"/>
  <c r="U362" i="9" a="1"/>
  <c r="S362" i="9" a="1"/>
  <c r="R362" i="9" a="1"/>
  <c r="Q362" i="9" a="1"/>
  <c r="P362" i="9" a="1"/>
  <c r="N362" i="9" a="1"/>
  <c r="O362" i="9" a="1"/>
  <c r="M362" i="9" a="1"/>
  <c r="L362" i="9" a="1"/>
  <c r="V362" i="9" a="1"/>
  <c r="T474" i="9" a="1"/>
  <c r="X474" i="9" a="1"/>
  <c r="K474" i="9" a="1"/>
  <c r="O474" i="9" a="1"/>
  <c r="L474" i="9" a="1"/>
  <c r="M474" i="9" a="1"/>
  <c r="R474" i="9" a="1"/>
  <c r="N474" i="9" a="1"/>
  <c r="S474" i="9" a="1"/>
  <c r="Q474" i="9" a="1"/>
  <c r="U474" i="9" a="1"/>
  <c r="P474" i="9" a="1"/>
  <c r="W474" i="9" a="1"/>
  <c r="V474" i="9" a="1"/>
  <c r="R634" i="9" a="1"/>
  <c r="Q634" i="9" a="1"/>
  <c r="K634" i="9" a="1"/>
  <c r="S634" i="9" a="1"/>
  <c r="P634" i="9" a="1"/>
  <c r="O634" i="9" a="1"/>
  <c r="N634" i="9" a="1"/>
  <c r="M634" i="9" a="1"/>
  <c r="V634" i="9" a="1"/>
  <c r="U634" i="9" a="1"/>
  <c r="T634" i="9" a="1"/>
  <c r="W634" i="9" a="1"/>
  <c r="X634" i="9" a="1"/>
  <c r="L634" i="9" a="1"/>
  <c r="P906" i="9" a="1"/>
  <c r="O906" i="9" a="1"/>
  <c r="M906" i="9" a="1"/>
  <c r="U906" i="9" a="1"/>
  <c r="T906" i="9" a="1"/>
  <c r="X906" i="9" a="1"/>
  <c r="Q906" i="9" a="1"/>
  <c r="N906" i="9" a="1"/>
  <c r="K906" i="9" a="1"/>
  <c r="S906" i="9" a="1"/>
  <c r="R906" i="9" a="1"/>
  <c r="L906" i="9" a="1"/>
  <c r="W906" i="9" a="1"/>
  <c r="V906" i="9" a="1"/>
  <c r="X187" i="9" a="1"/>
  <c r="W187" i="9" a="1"/>
  <c r="V187" i="9" a="1"/>
  <c r="U187" i="9" a="1"/>
  <c r="T187" i="9" a="1"/>
  <c r="R187" i="9" a="1"/>
  <c r="Q187" i="9" a="1"/>
  <c r="P187" i="9" a="1"/>
  <c r="O187" i="9" a="1"/>
  <c r="M187" i="9" a="1"/>
  <c r="S187" i="9" a="1"/>
  <c r="N187" i="9" a="1"/>
  <c r="L187" i="9" a="1"/>
  <c r="K187" i="9" a="1"/>
  <c r="X108" i="9" a="1"/>
  <c r="W108" i="9" a="1"/>
  <c r="U108" i="9" a="1"/>
  <c r="Q108" i="9" a="1"/>
  <c r="P108" i="9" a="1"/>
  <c r="K108" i="9" a="1"/>
  <c r="T108" i="9" a="1"/>
  <c r="S108" i="9" a="1"/>
  <c r="O108" i="9" a="1"/>
  <c r="R108" i="9" a="1"/>
  <c r="V108" i="9" a="1"/>
  <c r="N108" i="9" a="1"/>
  <c r="M108" i="9" a="1"/>
  <c r="L108" i="9" a="1"/>
  <c r="X140" i="9" a="1"/>
  <c r="W140" i="9" a="1"/>
  <c r="U140" i="9" a="1"/>
  <c r="Q140" i="9" a="1"/>
  <c r="P140" i="9" a="1"/>
  <c r="O140" i="9" a="1"/>
  <c r="K140" i="9" a="1"/>
  <c r="N140" i="9" a="1"/>
  <c r="M140" i="9" a="1"/>
  <c r="L140" i="9" a="1"/>
  <c r="S140" i="9" a="1"/>
  <c r="T140" i="9" a="1"/>
  <c r="R140" i="9" a="1"/>
  <c r="V140" i="9" a="1"/>
  <c r="X172" i="9" a="1"/>
  <c r="W172" i="9" a="1"/>
  <c r="U172" i="9" a="1"/>
  <c r="R172" i="9" a="1"/>
  <c r="Q172" i="9" a="1"/>
  <c r="P172" i="9" a="1"/>
  <c r="O172" i="9" a="1"/>
  <c r="M172" i="9" a="1"/>
  <c r="V172" i="9" a="1"/>
  <c r="L172" i="9" a="1"/>
  <c r="K172" i="9" a="1"/>
  <c r="T172" i="9" a="1"/>
  <c r="S172" i="9" a="1"/>
  <c r="N172" i="9" a="1"/>
  <c r="O204" i="9" a="1"/>
  <c r="N204" i="9" a="1"/>
  <c r="M204" i="9" a="1"/>
  <c r="L204" i="9" a="1"/>
  <c r="S204" i="9" a="1"/>
  <c r="R204" i="9" a="1"/>
  <c r="Q204" i="9" a="1"/>
  <c r="P204" i="9" a="1"/>
  <c r="X204" i="9" a="1"/>
  <c r="U204" i="9" a="1"/>
  <c r="T204" i="9" a="1"/>
  <c r="K204" i="9" a="1"/>
  <c r="W204" i="9" a="1"/>
  <c r="V204" i="9" a="1"/>
  <c r="O220" i="9" a="1"/>
  <c r="N220" i="9" a="1"/>
  <c r="M220" i="9" a="1"/>
  <c r="L220" i="9" a="1"/>
  <c r="X220" i="9" a="1"/>
  <c r="V220" i="9" a="1"/>
  <c r="W220" i="9" a="1"/>
  <c r="U220" i="9" a="1"/>
  <c r="T220" i="9" a="1"/>
  <c r="R220" i="9" a="1"/>
  <c r="S220" i="9" a="1"/>
  <c r="Q220" i="9" a="1"/>
  <c r="P220" i="9" a="1"/>
  <c r="K220" i="9" a="1"/>
  <c r="X252" i="9" a="1"/>
  <c r="W252" i="9" a="1"/>
  <c r="U252" i="9" a="1"/>
  <c r="N252" i="9" a="1"/>
  <c r="M252" i="9" a="1"/>
  <c r="Y252" i="9" s="1"/>
  <c r="L252" i="9" a="1"/>
  <c r="K252" i="9" a="1"/>
  <c r="O252" i="9" a="1"/>
  <c r="R252" i="9" a="1"/>
  <c r="Q252" i="9" a="1"/>
  <c r="V252" i="9" a="1"/>
  <c r="T252" i="9" a="1"/>
  <c r="S252" i="9" a="1"/>
  <c r="P252" i="9" a="1"/>
  <c r="R284" i="9" a="1"/>
  <c r="Q284" i="9" a="1"/>
  <c r="P284" i="9" a="1"/>
  <c r="W284" i="9" a="1"/>
  <c r="L284" i="9" a="1"/>
  <c r="K284" i="9" a="1"/>
  <c r="X284" i="9" a="1"/>
  <c r="V284" i="9" a="1"/>
  <c r="O284" i="9" a="1"/>
  <c r="U284" i="9" a="1"/>
  <c r="S284" i="9" a="1"/>
  <c r="N284" i="9" a="1"/>
  <c r="T284" i="9" a="1"/>
  <c r="M284" i="9" a="1"/>
  <c r="M316" i="9" a="1"/>
  <c r="N316" i="9" a="1"/>
  <c r="R316" i="9" a="1"/>
  <c r="Q316" i="9" a="1"/>
  <c r="W316" i="9" a="1"/>
  <c r="S316" i="9" a="1"/>
  <c r="K316" i="9" a="1"/>
  <c r="L316" i="9" a="1"/>
  <c r="X316" i="9" a="1"/>
  <c r="U316" i="9" a="1"/>
  <c r="P316" i="9" a="1"/>
  <c r="O316" i="9" a="1"/>
  <c r="V316" i="9" a="1"/>
  <c r="T316" i="9" a="1"/>
  <c r="N364" i="9" a="1"/>
  <c r="M364" i="9" a="1"/>
  <c r="P364" i="9" a="1"/>
  <c r="K364" i="9" a="1"/>
  <c r="U364" i="9" a="1"/>
  <c r="T364" i="9" a="1"/>
  <c r="S364" i="9" a="1"/>
  <c r="R364" i="9" a="1"/>
  <c r="O364" i="9" a="1"/>
  <c r="X364" i="9" a="1"/>
  <c r="W364" i="9" a="1"/>
  <c r="V364" i="9" a="1"/>
  <c r="L364" i="9" a="1"/>
  <c r="Q364" i="9" a="1"/>
  <c r="P380" i="9" a="1"/>
  <c r="X380" i="9" a="1"/>
  <c r="T380" i="9" a="1"/>
  <c r="V380" i="9" a="1"/>
  <c r="U380" i="9" a="1"/>
  <c r="N380" i="9" a="1"/>
  <c r="O380" i="9" a="1"/>
  <c r="M380" i="9" a="1"/>
  <c r="K380" i="9" a="1"/>
  <c r="Q380" i="9" a="1"/>
  <c r="W380" i="9" a="1"/>
  <c r="L380" i="9" a="1"/>
  <c r="R380" i="9" a="1"/>
  <c r="S380" i="9" a="1"/>
  <c r="L412" i="9" a="1"/>
  <c r="K412" i="9" a="1"/>
  <c r="Q412" i="9" a="1"/>
  <c r="P412" i="9" a="1"/>
  <c r="O412" i="9" a="1"/>
  <c r="U412" i="9" a="1"/>
  <c r="T412" i="9" a="1"/>
  <c r="R412" i="9" a="1"/>
  <c r="M412" i="9" a="1"/>
  <c r="X412" i="9" a="1"/>
  <c r="W412" i="9" a="1"/>
  <c r="V412" i="9" a="1"/>
  <c r="S412" i="9" a="1"/>
  <c r="N412" i="9" a="1"/>
  <c r="Q444" i="9" a="1"/>
  <c r="Y444" i="9" s="1"/>
  <c r="P444" i="9" a="1"/>
  <c r="O444" i="9" a="1"/>
  <c r="U444" i="9" a="1"/>
  <c r="T444" i="9" a="1"/>
  <c r="S444" i="9" a="1"/>
  <c r="K444" i="9" a="1"/>
  <c r="X444" i="9" a="1"/>
  <c r="V444" i="9" a="1"/>
  <c r="R444" i="9" a="1"/>
  <c r="N444" i="9" a="1"/>
  <c r="M444" i="9" a="1"/>
  <c r="W444" i="9" a="1"/>
  <c r="L444" i="9" a="1"/>
  <c r="X476" i="9" a="1"/>
  <c r="M476" i="9" a="1"/>
  <c r="O476" i="9" a="1"/>
  <c r="U476" i="9" a="1"/>
  <c r="P476" i="9" a="1"/>
  <c r="S476" i="9" a="1"/>
  <c r="V476" i="9" a="1"/>
  <c r="Q476" i="9" a="1"/>
  <c r="T476" i="9" a="1"/>
  <c r="W476" i="9" a="1"/>
  <c r="N476" i="9" a="1"/>
  <c r="R476" i="9" a="1"/>
  <c r="L476" i="9" a="1"/>
  <c r="K476" i="9" a="1"/>
  <c r="O508" i="9" a="1"/>
  <c r="N508" i="9" a="1"/>
  <c r="K508" i="9" a="1"/>
  <c r="M508" i="9" a="1"/>
  <c r="W508" i="9" a="1"/>
  <c r="T508" i="9" a="1"/>
  <c r="X508" i="9" a="1"/>
  <c r="V508" i="9" a="1"/>
  <c r="U508" i="9" a="1"/>
  <c r="Y508" i="9" s="1"/>
  <c r="R508" i="9" a="1"/>
  <c r="L508" i="9" a="1"/>
  <c r="Q508" i="9" a="1"/>
  <c r="S508" i="9" a="1"/>
  <c r="P508" i="9" a="1"/>
  <c r="Q540" i="9" a="1"/>
  <c r="P540" i="9" a="1"/>
  <c r="N540" i="9" a="1"/>
  <c r="M540" i="9" a="1"/>
  <c r="W540" i="9" a="1"/>
  <c r="V540" i="9" a="1"/>
  <c r="U540" i="9" a="1"/>
  <c r="T540" i="9" a="1"/>
  <c r="S540" i="9" a="1"/>
  <c r="R540" i="9" a="1"/>
  <c r="X540" i="9" a="1"/>
  <c r="O540" i="9" a="1"/>
  <c r="L540" i="9" a="1"/>
  <c r="K540" i="9" a="1"/>
  <c r="R572" i="9" a="1"/>
  <c r="U572" i="9" a="1"/>
  <c r="S572" i="9" a="1"/>
  <c r="V572" i="9" a="1"/>
  <c r="M572" i="9" a="1"/>
  <c r="L572" i="9" a="1"/>
  <c r="K572" i="9" a="1"/>
  <c r="O572" i="9" a="1"/>
  <c r="X572" i="9" a="1"/>
  <c r="N572" i="9" a="1"/>
  <c r="Q572" i="9" a="1"/>
  <c r="T572" i="9" a="1"/>
  <c r="W572" i="9" a="1"/>
  <c r="P572" i="9" a="1"/>
  <c r="P604" i="9" a="1"/>
  <c r="W604" i="9" a="1"/>
  <c r="X604" i="9" a="1"/>
  <c r="Q604" i="9" a="1"/>
  <c r="U604" i="9" a="1"/>
  <c r="K604" i="9" a="1"/>
  <c r="R604" i="9" a="1"/>
  <c r="O604" i="9" a="1"/>
  <c r="V604" i="9" a="1"/>
  <c r="L604" i="9" a="1"/>
  <c r="M604" i="9" a="1"/>
  <c r="T604" i="9" a="1"/>
  <c r="N604" i="9" a="1"/>
  <c r="S604" i="9" a="1"/>
  <c r="K620" i="9" a="1"/>
  <c r="T620" i="9" a="1"/>
  <c r="O620" i="9" a="1"/>
  <c r="L620" i="9" a="1"/>
  <c r="U620" i="9" a="1"/>
  <c r="X620" i="9" a="1"/>
  <c r="R620" i="9" a="1"/>
  <c r="W620" i="9" a="1"/>
  <c r="S620" i="9" a="1"/>
  <c r="M620" i="9" a="1"/>
  <c r="N620" i="9" a="1"/>
  <c r="Q620" i="9" a="1"/>
  <c r="V620" i="9" a="1"/>
  <c r="P620" i="9" a="1"/>
  <c r="X652" i="9" a="1"/>
  <c r="V652" i="9" a="1"/>
  <c r="O652" i="9" a="1"/>
  <c r="R652" i="9" a="1"/>
  <c r="L652" i="9" a="1"/>
  <c r="P652" i="9" a="1"/>
  <c r="W652" i="9" a="1"/>
  <c r="N652" i="9" a="1"/>
  <c r="S652" i="9" a="1"/>
  <c r="U652" i="9" a="1"/>
  <c r="K652" i="9" a="1"/>
  <c r="T652" i="9" a="1"/>
  <c r="Q652" i="9" a="1"/>
  <c r="M652" i="9" a="1"/>
  <c r="X684" i="9" a="1"/>
  <c r="T684" i="9" a="1"/>
  <c r="S684" i="9" a="1"/>
  <c r="N684" i="9" a="1"/>
  <c r="W684" i="9" a="1"/>
  <c r="V684" i="9" a="1"/>
  <c r="U684" i="9" a="1"/>
  <c r="R684" i="9" a="1"/>
  <c r="Q684" i="9" a="1"/>
  <c r="P684" i="9" a="1"/>
  <c r="K684" i="9" a="1"/>
  <c r="L684" i="9" a="1"/>
  <c r="O684" i="9" a="1"/>
  <c r="M684" i="9" a="1"/>
  <c r="N700" i="9" a="1"/>
  <c r="M700" i="9" a="1"/>
  <c r="K700" i="9" a="1"/>
  <c r="R700" i="9" a="1"/>
  <c r="Q700" i="9" a="1"/>
  <c r="S700" i="9" a="1"/>
  <c r="P700" i="9" a="1"/>
  <c r="T700" i="9" a="1"/>
  <c r="O700" i="9" a="1"/>
  <c r="L700" i="9" a="1"/>
  <c r="X700" i="9" a="1"/>
  <c r="W700" i="9" a="1"/>
  <c r="U700" i="9" a="1"/>
  <c r="V700" i="9" a="1"/>
  <c r="K716" i="9" a="1"/>
  <c r="V716" i="9" a="1"/>
  <c r="U716" i="9" a="1"/>
  <c r="S716" i="9" a="1"/>
  <c r="R716" i="9" a="1"/>
  <c r="O716" i="9" a="1"/>
  <c r="X716" i="9" a="1"/>
  <c r="M716" i="9" a="1"/>
  <c r="L716" i="9" a="1"/>
  <c r="T716" i="9" a="1"/>
  <c r="Q716" i="9" a="1"/>
  <c r="P716" i="9" a="1"/>
  <c r="W716" i="9" a="1"/>
  <c r="N716" i="9" a="1"/>
  <c r="O732" i="9" a="1"/>
  <c r="N732" i="9" a="1"/>
  <c r="X732" i="9" a="1"/>
  <c r="U732" i="9" a="1"/>
  <c r="L732" i="9" a="1"/>
  <c r="W732" i="9" a="1"/>
  <c r="V732" i="9" a="1"/>
  <c r="T732" i="9" a="1"/>
  <c r="S732" i="9" a="1"/>
  <c r="R732" i="9" a="1"/>
  <c r="Q732" i="9" a="1"/>
  <c r="Y732" i="9" s="1"/>
  <c r="M732" i="9" a="1"/>
  <c r="K732" i="9" a="1"/>
  <c r="P732" i="9" a="1"/>
  <c r="O748" i="9" a="1"/>
  <c r="N748" i="9" a="1"/>
  <c r="K748" i="9" a="1"/>
  <c r="X748" i="9" a="1"/>
  <c r="W748" i="9" a="1"/>
  <c r="U748" i="9" a="1"/>
  <c r="T748" i="9" a="1"/>
  <c r="V748" i="9" a="1"/>
  <c r="P748" i="9" a="1"/>
  <c r="R748" i="9" a="1"/>
  <c r="S748" i="9" a="1"/>
  <c r="Q748" i="9" a="1"/>
  <c r="M748" i="9" a="1"/>
  <c r="L748" i="9" a="1"/>
  <c r="R764" i="9" a="1"/>
  <c r="Q764" i="9" a="1"/>
  <c r="K764" i="9" a="1"/>
  <c r="M764" i="9" a="1"/>
  <c r="L764" i="9" a="1"/>
  <c r="V764" i="9" a="1"/>
  <c r="S764" i="9" a="1"/>
  <c r="P764" i="9" a="1"/>
  <c r="W764" i="9" a="1"/>
  <c r="O764" i="9" a="1"/>
  <c r="X764" i="9" a="1"/>
  <c r="U764" i="9" a="1"/>
  <c r="T764" i="9" a="1"/>
  <c r="N764" i="9" a="1"/>
  <c r="W780" i="9" a="1"/>
  <c r="X780" i="9" a="1"/>
  <c r="V780" i="9" a="1"/>
  <c r="S780" i="9" a="1"/>
  <c r="K780" i="9" a="1"/>
  <c r="U780" i="9" a="1"/>
  <c r="T780" i="9" a="1"/>
  <c r="R780" i="9" a="1"/>
  <c r="Q780" i="9" a="1"/>
  <c r="P780" i="9" a="1"/>
  <c r="O780" i="9" a="1"/>
  <c r="N780" i="9" a="1"/>
  <c r="M780" i="9" a="1"/>
  <c r="L780" i="9" a="1"/>
  <c r="U796" i="9" a="1"/>
  <c r="P796" i="9" a="1"/>
  <c r="N796" i="9" a="1"/>
  <c r="K796" i="9" a="1"/>
  <c r="M796" i="9" a="1"/>
  <c r="L796" i="9" a="1"/>
  <c r="T796" i="9" a="1"/>
  <c r="V796" i="9" a="1"/>
  <c r="S796" i="9" a="1"/>
  <c r="R796" i="9" a="1"/>
  <c r="Q796" i="9" a="1"/>
  <c r="O796" i="9" a="1"/>
  <c r="W796" i="9" a="1"/>
  <c r="X796" i="9" a="1"/>
  <c r="O812" i="9" a="1"/>
  <c r="N812" i="9" a="1"/>
  <c r="X812" i="9" a="1"/>
  <c r="V812" i="9" a="1"/>
  <c r="U812" i="9" a="1"/>
  <c r="Q812" i="9" a="1"/>
  <c r="P812" i="9" a="1"/>
  <c r="W812" i="9" a="1"/>
  <c r="R812" i="9" a="1"/>
  <c r="S812" i="9" a="1"/>
  <c r="M812" i="9" a="1"/>
  <c r="L812" i="9" a="1"/>
  <c r="K812" i="9" a="1"/>
  <c r="T812" i="9" a="1"/>
  <c r="U828" i="9" a="1"/>
  <c r="T828" i="9" a="1"/>
  <c r="R828" i="9" a="1"/>
  <c r="P828" i="9" a="1"/>
  <c r="X828" i="9" a="1"/>
  <c r="S828" i="9" a="1"/>
  <c r="W828" i="9" a="1"/>
  <c r="O828" i="9" a="1"/>
  <c r="Q828" i="9" a="1"/>
  <c r="N828" i="9" a="1"/>
  <c r="V828" i="9" a="1"/>
  <c r="M828" i="9" a="1"/>
  <c r="L828" i="9" a="1"/>
  <c r="K828" i="9" a="1"/>
  <c r="R844" i="9" a="1"/>
  <c r="Q844" i="9" a="1"/>
  <c r="O844" i="9" a="1"/>
  <c r="N844" i="9" a="1"/>
  <c r="M844" i="9" a="1"/>
  <c r="V844" i="9" a="1"/>
  <c r="T844" i="9" a="1"/>
  <c r="X844" i="9" a="1"/>
  <c r="W844" i="9" a="1"/>
  <c r="S844" i="9" a="1"/>
  <c r="P844" i="9" a="1"/>
  <c r="K844" i="9" a="1"/>
  <c r="U844" i="9" a="1"/>
  <c r="L844" i="9" a="1"/>
  <c r="N860" i="9" a="1"/>
  <c r="M860" i="9" a="1"/>
  <c r="K860" i="9" a="1"/>
  <c r="T860" i="9" a="1"/>
  <c r="S860" i="9" a="1"/>
  <c r="W860" i="9" a="1"/>
  <c r="V860" i="9" a="1"/>
  <c r="U860" i="9" a="1"/>
  <c r="Q860" i="9" a="1"/>
  <c r="P860" i="9" a="1"/>
  <c r="R860" i="9" a="1"/>
  <c r="Y860" i="9" s="1"/>
  <c r="O860" i="9" a="1"/>
  <c r="X860" i="9" a="1"/>
  <c r="L860" i="9" a="1"/>
  <c r="X876" i="9" a="1"/>
  <c r="W876" i="9" a="1"/>
  <c r="U876" i="9" a="1"/>
  <c r="R876" i="9" a="1"/>
  <c r="Q876" i="9" a="1"/>
  <c r="P876" i="9" a="1"/>
  <c r="O876" i="9" a="1"/>
  <c r="M876" i="9" a="1"/>
  <c r="S876" i="9" a="1"/>
  <c r="N876" i="9" a="1"/>
  <c r="K876" i="9" a="1"/>
  <c r="T876" i="9" a="1"/>
  <c r="L876" i="9" a="1"/>
  <c r="Y876" i="9" s="1"/>
  <c r="V876" i="9" a="1"/>
  <c r="V892" i="9" a="1"/>
  <c r="U892" i="9" a="1"/>
  <c r="S892" i="9" a="1"/>
  <c r="K892" i="9" a="1"/>
  <c r="X892" i="9" a="1"/>
  <c r="W892" i="9" a="1"/>
  <c r="M892" i="9" a="1"/>
  <c r="L892" i="9" a="1"/>
  <c r="R892" i="9" a="1"/>
  <c r="T892" i="9" a="1"/>
  <c r="Q892" i="9" a="1"/>
  <c r="P892" i="9" a="1"/>
  <c r="O892" i="9" a="1"/>
  <c r="N892" i="9" a="1"/>
  <c r="T908" i="9" a="1"/>
  <c r="S908" i="9" a="1"/>
  <c r="Q908" i="9" a="1"/>
  <c r="L908" i="9" a="1"/>
  <c r="K908" i="9" a="1"/>
  <c r="X908" i="9" a="1"/>
  <c r="W908" i="9" a="1"/>
  <c r="V908" i="9" a="1"/>
  <c r="R908" i="9" a="1"/>
  <c r="U908" i="9" a="1"/>
  <c r="P908" i="9" a="1"/>
  <c r="N908" i="9" a="1"/>
  <c r="M908" i="9" a="1"/>
  <c r="O908" i="9" a="1"/>
  <c r="T924" i="9" a="1"/>
  <c r="S924" i="9" a="1"/>
  <c r="Q924" i="9" a="1"/>
  <c r="X924" i="9" a="1"/>
  <c r="W924" i="9" a="1"/>
  <c r="V924" i="9" a="1"/>
  <c r="R924" i="9" a="1"/>
  <c r="P924" i="9" a="1"/>
  <c r="O924" i="9" a="1"/>
  <c r="N924" i="9" a="1"/>
  <c r="U924" i="9" a="1"/>
  <c r="M924" i="9" a="1"/>
  <c r="L924" i="9" a="1"/>
  <c r="K924" i="9" a="1"/>
  <c r="U89" i="9" a="1"/>
  <c r="T89" i="9" a="1"/>
  <c r="S89" i="9" a="1"/>
  <c r="R89" i="9" a="1"/>
  <c r="P89" i="9" a="1"/>
  <c r="L89" i="9" a="1"/>
  <c r="K89" i="9" a="1"/>
  <c r="V89" i="9" a="1"/>
  <c r="Q89" i="9" a="1"/>
  <c r="O89" i="9" a="1"/>
  <c r="N89" i="9" a="1"/>
  <c r="M89" i="9" a="1"/>
  <c r="W89" i="9" a="1"/>
  <c r="X89" i="9" a="1"/>
  <c r="W74" i="9" a="1"/>
  <c r="V74" i="9" a="1"/>
  <c r="U74" i="9" a="1"/>
  <c r="T74" i="9" a="1"/>
  <c r="R74" i="9" a="1"/>
  <c r="N74" i="9" a="1"/>
  <c r="M74" i="9" a="1"/>
  <c r="X74" i="9" a="1"/>
  <c r="O74" i="9" a="1"/>
  <c r="L74" i="9" a="1"/>
  <c r="K74" i="9" a="1"/>
  <c r="S74" i="9" a="1"/>
  <c r="Q74" i="9" a="1"/>
  <c r="P74" i="9" a="1"/>
  <c r="K378" i="9" a="1"/>
  <c r="X378" i="9" a="1"/>
  <c r="W378" i="9" a="1"/>
  <c r="U378" i="9" a="1"/>
  <c r="R378" i="9" a="1"/>
  <c r="Q378" i="9" a="1"/>
  <c r="P378" i="9" a="1"/>
  <c r="O378" i="9" a="1"/>
  <c r="M378" i="9" a="1"/>
  <c r="T378" i="9" a="1"/>
  <c r="S378" i="9" a="1"/>
  <c r="N378" i="9" a="1"/>
  <c r="L378" i="9" a="1"/>
  <c r="V378" i="9" a="1"/>
  <c r="O586" i="9" a="1"/>
  <c r="N586" i="9" a="1"/>
  <c r="L586" i="9" a="1"/>
  <c r="K586" i="9" a="1"/>
  <c r="W586" i="9" a="1"/>
  <c r="S586" i="9" a="1"/>
  <c r="R586" i="9" a="1"/>
  <c r="Q586" i="9" a="1"/>
  <c r="X586" i="9" a="1"/>
  <c r="V586" i="9" a="1"/>
  <c r="U586" i="9" a="1"/>
  <c r="P586" i="9" a="1"/>
  <c r="T586" i="9" a="1"/>
  <c r="M586" i="9" a="1"/>
  <c r="V874" i="9" a="1"/>
  <c r="U874" i="9" a="1"/>
  <c r="S874" i="9" a="1"/>
  <c r="M874" i="9" a="1"/>
  <c r="L874" i="9" a="1"/>
  <c r="X874" i="9" a="1"/>
  <c r="W874" i="9" a="1"/>
  <c r="T874" i="9" a="1"/>
  <c r="Q874" i="9" a="1"/>
  <c r="P874" i="9" a="1"/>
  <c r="O874" i="9" a="1"/>
  <c r="N874" i="9" a="1"/>
  <c r="K874" i="9" a="1"/>
  <c r="R874" i="9" a="1"/>
  <c r="X171" i="9" a="1"/>
  <c r="W171" i="9" a="1"/>
  <c r="U171" i="9" a="1"/>
  <c r="T171" i="9" a="1"/>
  <c r="R171" i="9" a="1"/>
  <c r="M171" i="9" a="1"/>
  <c r="L171" i="9" a="1"/>
  <c r="K171" i="9" a="1"/>
  <c r="Q171" i="9" a="1"/>
  <c r="S171" i="9" a="1"/>
  <c r="P171" i="9" a="1"/>
  <c r="O171" i="9" a="1"/>
  <c r="N171" i="9" a="1"/>
  <c r="V171" i="9" a="1"/>
  <c r="K76" i="9" a="1"/>
  <c r="X76" i="9" a="1"/>
  <c r="V76" i="9" a="1"/>
  <c r="R76" i="9" a="1"/>
  <c r="Q76" i="9" a="1"/>
  <c r="W76" i="9" a="1"/>
  <c r="U76" i="9" a="1"/>
  <c r="O76" i="9" a="1"/>
  <c r="N76" i="9" a="1"/>
  <c r="L76" i="9" a="1"/>
  <c r="M76" i="9" a="1"/>
  <c r="T76" i="9" a="1"/>
  <c r="S76" i="9" a="1"/>
  <c r="P76" i="9" a="1"/>
  <c r="K92" i="9" a="1"/>
  <c r="X92" i="9" a="1"/>
  <c r="V92" i="9" a="1"/>
  <c r="R92" i="9" a="1"/>
  <c r="Q92" i="9" a="1"/>
  <c r="S92" i="9" a="1"/>
  <c r="P92" i="9" a="1"/>
  <c r="N92" i="9" a="1"/>
  <c r="O92" i="9" a="1"/>
  <c r="W92" i="9" a="1"/>
  <c r="U92" i="9" a="1"/>
  <c r="T92" i="9" a="1"/>
  <c r="M92" i="9" a="1"/>
  <c r="L92" i="9" a="1"/>
  <c r="X124" i="9" a="1"/>
  <c r="W124" i="9" a="1"/>
  <c r="U124" i="9" a="1"/>
  <c r="Q124" i="9" a="1"/>
  <c r="P124" i="9" a="1"/>
  <c r="M124" i="9" a="1"/>
  <c r="L124" i="9" a="1"/>
  <c r="K124" i="9" a="1"/>
  <c r="V124" i="9" a="1"/>
  <c r="T124" i="9" a="1"/>
  <c r="O124" i="9" a="1"/>
  <c r="N124" i="9" a="1"/>
  <c r="S124" i="9" a="1"/>
  <c r="R124" i="9" a="1"/>
  <c r="X156" i="9" a="1"/>
  <c r="W156" i="9" a="1"/>
  <c r="V156" i="9" a="1"/>
  <c r="U156" i="9" a="1"/>
  <c r="T156" i="9" a="1"/>
  <c r="S156" i="9" a="1"/>
  <c r="R156" i="9" a="1"/>
  <c r="P156" i="9" a="1"/>
  <c r="L156" i="9" a="1"/>
  <c r="K156" i="9" a="1"/>
  <c r="N156" i="9" a="1"/>
  <c r="M156" i="9" a="1"/>
  <c r="Q156" i="9" a="1"/>
  <c r="O156" i="9" a="1"/>
  <c r="X188" i="9" a="1"/>
  <c r="W188" i="9" a="1"/>
  <c r="U188" i="9" a="1"/>
  <c r="V188" i="9" a="1"/>
  <c r="S188" i="9" a="1"/>
  <c r="O188" i="9" a="1"/>
  <c r="T188" i="9" a="1"/>
  <c r="R188" i="9" a="1"/>
  <c r="Q188" i="9" a="1"/>
  <c r="P188" i="9" a="1"/>
  <c r="M188" i="9" a="1"/>
  <c r="N188" i="9" a="1"/>
  <c r="L188" i="9" a="1"/>
  <c r="K188" i="9" a="1"/>
  <c r="L236" i="9" a="1"/>
  <c r="K236" i="9" a="1"/>
  <c r="X236" i="9" a="1"/>
  <c r="W236" i="9" a="1"/>
  <c r="V236" i="9" a="1"/>
  <c r="T236" i="9" a="1"/>
  <c r="M236" i="9" a="1"/>
  <c r="O236" i="9" a="1"/>
  <c r="U236" i="9" a="1"/>
  <c r="Q236" i="9" a="1"/>
  <c r="R236" i="9" a="1"/>
  <c r="S236" i="9" a="1"/>
  <c r="N236" i="9" a="1"/>
  <c r="P236" i="9" a="1"/>
  <c r="T268" i="9" a="1"/>
  <c r="S268" i="9" a="1"/>
  <c r="R268" i="9" a="1"/>
  <c r="Q268" i="9" a="1"/>
  <c r="O268" i="9" a="1"/>
  <c r="X268" i="9" a="1"/>
  <c r="W268" i="9" a="1"/>
  <c r="U268" i="9" a="1"/>
  <c r="M268" i="9" a="1"/>
  <c r="P268" i="9" a="1"/>
  <c r="K268" i="9" a="1"/>
  <c r="V268" i="9" a="1"/>
  <c r="N268" i="9" a="1"/>
  <c r="L268" i="9" a="1"/>
  <c r="T300" i="9" a="1"/>
  <c r="S300" i="9" a="1"/>
  <c r="R300" i="9" a="1"/>
  <c r="O300" i="9" a="1"/>
  <c r="N300" i="9" a="1"/>
  <c r="M300" i="9" a="1"/>
  <c r="L300" i="9" a="1"/>
  <c r="W300" i="9" a="1"/>
  <c r="V300" i="9" a="1"/>
  <c r="U300" i="9" a="1"/>
  <c r="Q300" i="9" a="1"/>
  <c r="K300" i="9" a="1"/>
  <c r="X300" i="9" a="1"/>
  <c r="P300" i="9" a="1"/>
  <c r="X332" i="9" a="1"/>
  <c r="W332" i="9" a="1"/>
  <c r="V332" i="9" a="1"/>
  <c r="U332" i="9" a="1"/>
  <c r="T332" i="9" a="1"/>
  <c r="S332" i="9" a="1"/>
  <c r="Q332" i="9" a="1"/>
  <c r="P332" i="9" a="1"/>
  <c r="O332" i="9" a="1"/>
  <c r="N332" i="9" a="1"/>
  <c r="M332" i="9" a="1"/>
  <c r="K332" i="9" a="1"/>
  <c r="R332" i="9" a="1"/>
  <c r="L332" i="9" a="1"/>
  <c r="M348" i="9" a="1"/>
  <c r="L348" i="9" a="1"/>
  <c r="K348" i="9" a="1"/>
  <c r="X348" i="9" a="1"/>
  <c r="V348" i="9" a="1"/>
  <c r="R348" i="9" a="1"/>
  <c r="Q348" i="9" a="1"/>
  <c r="P348" i="9" a="1"/>
  <c r="O348" i="9" a="1"/>
  <c r="T348" i="9" a="1"/>
  <c r="S348" i="9" a="1"/>
  <c r="N348" i="9" a="1"/>
  <c r="W348" i="9" a="1"/>
  <c r="U348" i="9" a="1"/>
  <c r="Q396" i="9" a="1"/>
  <c r="P396" i="9" a="1"/>
  <c r="O396" i="9" a="1"/>
  <c r="R396" i="9" a="1"/>
  <c r="N396" i="9" a="1"/>
  <c r="M396" i="9" a="1"/>
  <c r="K396" i="9" a="1"/>
  <c r="W396" i="9" a="1"/>
  <c r="T396" i="9" a="1"/>
  <c r="S396" i="9" a="1"/>
  <c r="X396" i="9" a="1"/>
  <c r="U396" i="9" a="1"/>
  <c r="V396" i="9" a="1"/>
  <c r="L396" i="9" a="1"/>
  <c r="N428" i="9" a="1"/>
  <c r="M428" i="9" a="1"/>
  <c r="L428" i="9" a="1"/>
  <c r="T428" i="9" a="1"/>
  <c r="S428" i="9" a="1"/>
  <c r="R428" i="9" a="1"/>
  <c r="W428" i="9" a="1"/>
  <c r="X428" i="9" a="1"/>
  <c r="V428" i="9" a="1"/>
  <c r="U428" i="9" a="1"/>
  <c r="Q428" i="9" a="1"/>
  <c r="O428" i="9" a="1"/>
  <c r="P428" i="9" a="1"/>
  <c r="K428" i="9" a="1"/>
  <c r="P460" i="9" a="1"/>
  <c r="L460" i="9" a="1"/>
  <c r="T460" i="9" a="1"/>
  <c r="Q460" i="9" a="1"/>
  <c r="W460" i="9" a="1"/>
  <c r="U460" i="9" a="1"/>
  <c r="R460" i="9" a="1"/>
  <c r="X460" i="9" a="1"/>
  <c r="V460" i="9" a="1"/>
  <c r="S460" i="9" a="1"/>
  <c r="O460" i="9" a="1"/>
  <c r="K460" i="9" a="1"/>
  <c r="M460" i="9" a="1"/>
  <c r="N460" i="9" a="1"/>
  <c r="X492" i="9" a="1"/>
  <c r="R492" i="9" a="1"/>
  <c r="O492" i="9" a="1"/>
  <c r="P492" i="9" a="1"/>
  <c r="K492" i="9" a="1"/>
  <c r="L492" i="9" a="1"/>
  <c r="T492" i="9" a="1"/>
  <c r="M492" i="9" a="1"/>
  <c r="V492" i="9" a="1"/>
  <c r="Q492" i="9" a="1"/>
  <c r="U492" i="9" a="1"/>
  <c r="N492" i="9" a="1"/>
  <c r="W492" i="9" a="1"/>
  <c r="S492" i="9" a="1"/>
  <c r="M524" i="9" a="1"/>
  <c r="L524" i="9" a="1"/>
  <c r="T524" i="9" a="1"/>
  <c r="R524" i="9" a="1"/>
  <c r="K524" i="9" a="1"/>
  <c r="X524" i="9" a="1"/>
  <c r="U524" i="9" a="1"/>
  <c r="W524" i="9" a="1"/>
  <c r="V524" i="9" a="1"/>
  <c r="Q524" i="9" a="1"/>
  <c r="S524" i="9" a="1"/>
  <c r="P524" i="9" a="1"/>
  <c r="O524" i="9" a="1"/>
  <c r="N524" i="9" a="1"/>
  <c r="O556" i="9" a="1"/>
  <c r="N556" i="9" a="1"/>
  <c r="L556" i="9" a="1"/>
  <c r="K556" i="9" a="1"/>
  <c r="X556" i="9" a="1"/>
  <c r="W556" i="9" a="1"/>
  <c r="T556" i="9" a="1"/>
  <c r="S556" i="9" a="1"/>
  <c r="R556" i="9" a="1"/>
  <c r="Q556" i="9" a="1"/>
  <c r="U556" i="9" a="1"/>
  <c r="V556" i="9" a="1"/>
  <c r="M556" i="9" a="1"/>
  <c r="P556" i="9" a="1"/>
  <c r="N588" i="9" a="1"/>
  <c r="U588" i="9" a="1"/>
  <c r="T588" i="9" a="1"/>
  <c r="R588" i="9" a="1"/>
  <c r="Q588" i="9" a="1"/>
  <c r="S588" i="9" a="1"/>
  <c r="V588" i="9" a="1"/>
  <c r="P588" i="9" a="1"/>
  <c r="O588" i="9" a="1"/>
  <c r="W588" i="9" a="1"/>
  <c r="M588" i="9" a="1"/>
  <c r="L588" i="9" a="1"/>
  <c r="X588" i="9" a="1"/>
  <c r="K588" i="9" a="1"/>
  <c r="V636" i="9" a="1"/>
  <c r="U636" i="9" a="1"/>
  <c r="S636" i="9" a="1"/>
  <c r="R636" i="9" a="1"/>
  <c r="Q636" i="9" a="1"/>
  <c r="P636" i="9" a="1"/>
  <c r="L636" i="9" a="1"/>
  <c r="M636" i="9" a="1"/>
  <c r="K636" i="9" a="1"/>
  <c r="T636" i="9" a="1"/>
  <c r="X636" i="9" a="1"/>
  <c r="W636" i="9" a="1"/>
  <c r="N636" i="9" a="1"/>
  <c r="O636" i="9" a="1"/>
  <c r="S668" i="9" a="1"/>
  <c r="R668" i="9" a="1"/>
  <c r="X668" i="9" a="1"/>
  <c r="W668" i="9" a="1"/>
  <c r="V668" i="9" a="1"/>
  <c r="Q668" i="9" a="1"/>
  <c r="P668" i="9" a="1"/>
  <c r="O668" i="9" a="1"/>
  <c r="N668" i="9" a="1"/>
  <c r="M668" i="9" a="1"/>
  <c r="U668" i="9" a="1"/>
  <c r="T668" i="9" a="1"/>
  <c r="L668" i="9" a="1"/>
  <c r="K668" i="9" a="1"/>
  <c r="S13" i="9" a="1"/>
  <c r="R13" i="9" a="1"/>
  <c r="Q13" i="9" a="1"/>
  <c r="O13" i="9" a="1"/>
  <c r="P13" i="9" a="1"/>
  <c r="N13" i="9" a="1"/>
  <c r="M13" i="9" a="1"/>
  <c r="X13" i="9" a="1"/>
  <c r="K13" i="9" a="1"/>
  <c r="W13" i="9" a="1"/>
  <c r="L13" i="9" a="1"/>
  <c r="V13" i="9" a="1"/>
  <c r="U13" i="9" a="1"/>
  <c r="T13" i="9" a="1"/>
  <c r="S29" i="9" a="1"/>
  <c r="R29" i="9" a="1"/>
  <c r="O29" i="9" a="1"/>
  <c r="Q29" i="9" a="1"/>
  <c r="P29" i="9" a="1"/>
  <c r="N29" i="9" a="1"/>
  <c r="W29" i="9" a="1"/>
  <c r="M29" i="9" a="1"/>
  <c r="K29" i="9" a="1"/>
  <c r="Y29" i="9" s="1"/>
  <c r="L29" i="9" a="1"/>
  <c r="X29" i="9" a="1"/>
  <c r="V29" i="9" a="1"/>
  <c r="U29" i="9" a="1"/>
  <c r="T29" i="9" a="1"/>
  <c r="M45" i="9" a="1"/>
  <c r="L45" i="9" a="1"/>
  <c r="K45" i="9" a="1"/>
  <c r="X45" i="9" a="1"/>
  <c r="T45" i="9" a="1"/>
  <c r="S45" i="9" a="1"/>
  <c r="V45" i="9" a="1"/>
  <c r="U45" i="9" a="1"/>
  <c r="R45" i="9" a="1"/>
  <c r="N45" i="9" a="1"/>
  <c r="Q45" i="9" a="1"/>
  <c r="P45" i="9" a="1"/>
  <c r="W45" i="9" a="1"/>
  <c r="O45" i="9" a="1"/>
  <c r="M61" i="9" a="1"/>
  <c r="L61" i="9" a="1"/>
  <c r="K61" i="9" a="1"/>
  <c r="X61" i="9" a="1"/>
  <c r="T61" i="9" a="1"/>
  <c r="S61" i="9" a="1"/>
  <c r="O61" i="9" a="1"/>
  <c r="N61" i="9" a="1"/>
  <c r="W61" i="9" a="1"/>
  <c r="V61" i="9" a="1"/>
  <c r="P61" i="9" a="1"/>
  <c r="U61" i="9" a="1"/>
  <c r="R61" i="9" a="1"/>
  <c r="Q61" i="9" a="1"/>
  <c r="M77" i="9" a="1"/>
  <c r="L77" i="9" a="1"/>
  <c r="K77" i="9" a="1"/>
  <c r="X77" i="9" a="1"/>
  <c r="T77" i="9" a="1"/>
  <c r="S77" i="9" a="1"/>
  <c r="Q77" i="9" a="1"/>
  <c r="P77" i="9" a="1"/>
  <c r="O77" i="9" a="1"/>
  <c r="N77" i="9" a="1"/>
  <c r="W77" i="9" a="1"/>
  <c r="R77" i="9" a="1"/>
  <c r="V77" i="9" a="1"/>
  <c r="U77" i="9" a="1"/>
  <c r="M93" i="9" a="1"/>
  <c r="L93" i="9" a="1"/>
  <c r="K93" i="9" a="1"/>
  <c r="X93" i="9" a="1"/>
  <c r="T93" i="9" a="1"/>
  <c r="S93" i="9" a="1"/>
  <c r="U93" i="9" a="1"/>
  <c r="R93" i="9" a="1"/>
  <c r="Q93" i="9" a="1"/>
  <c r="P93" i="9" a="1"/>
  <c r="O93" i="9" a="1"/>
  <c r="N93" i="9" a="1"/>
  <c r="V93" i="9" a="1"/>
  <c r="W93" i="9" a="1"/>
  <c r="L109" i="9" a="1"/>
  <c r="K109" i="9" a="1"/>
  <c r="W109" i="9" a="1"/>
  <c r="S109" i="9" a="1"/>
  <c r="R109" i="9" a="1"/>
  <c r="V109" i="9" a="1"/>
  <c r="U109" i="9" a="1"/>
  <c r="T109" i="9" a="1"/>
  <c r="Q109" i="9" a="1"/>
  <c r="P109" i="9" a="1"/>
  <c r="O109" i="9" a="1"/>
  <c r="X109" i="9" a="1"/>
  <c r="N109" i="9" a="1"/>
  <c r="M109" i="9" a="1"/>
  <c r="L125" i="9" a="1"/>
  <c r="K125" i="9" a="1"/>
  <c r="W125" i="9" a="1"/>
  <c r="S125" i="9" a="1"/>
  <c r="R125" i="9" a="1"/>
  <c r="X125" i="9" a="1"/>
  <c r="T125" i="9" a="1"/>
  <c r="V125" i="9" a="1"/>
  <c r="U125" i="9" a="1"/>
  <c r="Q125" i="9" a="1"/>
  <c r="P125" i="9" a="1"/>
  <c r="M125" i="9" a="1"/>
  <c r="N125" i="9" a="1"/>
  <c r="O125" i="9" a="1"/>
  <c r="L141" i="9" a="1"/>
  <c r="K141" i="9" a="1"/>
  <c r="W141" i="9" a="1"/>
  <c r="S141" i="9" a="1"/>
  <c r="R141" i="9" a="1"/>
  <c r="X141" i="9" a="1"/>
  <c r="V141" i="9" a="1"/>
  <c r="U141" i="9" a="1"/>
  <c r="T141" i="9" a="1"/>
  <c r="O141" i="9" a="1"/>
  <c r="N141" i="9" a="1"/>
  <c r="M141" i="9" a="1"/>
  <c r="P141" i="9" a="1"/>
  <c r="Q141" i="9" a="1"/>
  <c r="X157" i="9" a="1"/>
  <c r="W157" i="9" a="1"/>
  <c r="U157" i="9" a="1"/>
  <c r="K157" i="9" a="1"/>
  <c r="R157" i="9" a="1"/>
  <c r="Q157" i="9" a="1"/>
  <c r="T157" i="9" a="1"/>
  <c r="N157" i="9" a="1"/>
  <c r="S157" i="9" a="1"/>
  <c r="P157" i="9" a="1"/>
  <c r="O157" i="9" a="1"/>
  <c r="M157" i="9" a="1"/>
  <c r="L157" i="9" a="1"/>
  <c r="V157" i="9" a="1"/>
  <c r="L173" i="9" a="1"/>
  <c r="K173" i="9" a="1"/>
  <c r="W173" i="9" a="1"/>
  <c r="X173" i="9" a="1"/>
  <c r="V173" i="9" a="1"/>
  <c r="T173" i="9" a="1"/>
  <c r="Q173" i="9" a="1"/>
  <c r="P173" i="9" a="1"/>
  <c r="O173" i="9" a="1"/>
  <c r="N173" i="9" a="1"/>
  <c r="S173" i="9" a="1"/>
  <c r="R173" i="9" a="1"/>
  <c r="M173" i="9" a="1"/>
  <c r="U173" i="9" a="1"/>
  <c r="L189" i="9" a="1"/>
  <c r="K189" i="9" a="1"/>
  <c r="X189" i="9" a="1"/>
  <c r="W189" i="9" a="1"/>
  <c r="O189" i="9" a="1"/>
  <c r="N189" i="9" a="1"/>
  <c r="M189" i="9" a="1"/>
  <c r="V189" i="9" a="1"/>
  <c r="U189" i="9" a="1"/>
  <c r="T189" i="9" a="1"/>
  <c r="S189" i="9" a="1"/>
  <c r="R189" i="9" a="1"/>
  <c r="Q189" i="9" a="1"/>
  <c r="P189" i="9" a="1"/>
  <c r="Q205" i="9" a="1"/>
  <c r="P205" i="9" a="1"/>
  <c r="O205" i="9" a="1"/>
  <c r="N205" i="9" a="1"/>
  <c r="X205" i="9" a="1"/>
  <c r="W205" i="9" a="1"/>
  <c r="V205" i="9" a="1"/>
  <c r="T205" i="9" a="1"/>
  <c r="S205" i="9" a="1"/>
  <c r="K205" i="9" a="1"/>
  <c r="L205" i="9" a="1"/>
  <c r="U205" i="9" a="1"/>
  <c r="R205" i="9" a="1"/>
  <c r="M205" i="9" a="1"/>
  <c r="Q221" i="9" a="1"/>
  <c r="P221" i="9" a="1"/>
  <c r="O221" i="9" a="1"/>
  <c r="N221" i="9" a="1"/>
  <c r="L221" i="9" a="1"/>
  <c r="R221" i="9" a="1"/>
  <c r="M221" i="9" a="1"/>
  <c r="K221" i="9" a="1"/>
  <c r="S221" i="9" a="1"/>
  <c r="X221" i="9" a="1"/>
  <c r="T221" i="9" a="1"/>
  <c r="W221" i="9" a="1"/>
  <c r="V221" i="9" a="1"/>
  <c r="U221" i="9" a="1"/>
  <c r="U237" i="9" a="1"/>
  <c r="T237" i="9" a="1"/>
  <c r="P237" i="9" a="1"/>
  <c r="Q237" i="9" a="1"/>
  <c r="N237" i="9" a="1"/>
  <c r="L237" i="9" a="1"/>
  <c r="M237" i="9" a="1"/>
  <c r="K237" i="9" a="1"/>
  <c r="V237" i="9" a="1"/>
  <c r="S237" i="9" a="1"/>
  <c r="O237" i="9" a="1"/>
  <c r="X237" i="9" a="1"/>
  <c r="W237" i="9" a="1"/>
  <c r="R237" i="9" a="1"/>
  <c r="S253" i="9" a="1"/>
  <c r="K253" i="9" a="1"/>
  <c r="T253" i="9" a="1"/>
  <c r="U253" i="9" a="1"/>
  <c r="Q253" i="9" a="1"/>
  <c r="O253" i="9" a="1"/>
  <c r="M253" i="9" a="1"/>
  <c r="X253" i="9" a="1"/>
  <c r="V253" i="9" a="1"/>
  <c r="P253" i="9" a="1"/>
  <c r="W253" i="9" a="1"/>
  <c r="L253" i="9" a="1"/>
  <c r="N253" i="9" a="1"/>
  <c r="R253" i="9" a="1"/>
  <c r="V269" i="9" a="1"/>
  <c r="U269" i="9" a="1"/>
  <c r="T269" i="9" a="1"/>
  <c r="S269" i="9" a="1"/>
  <c r="Q269" i="9" a="1"/>
  <c r="L269" i="9" a="1"/>
  <c r="K269" i="9" a="1"/>
  <c r="X269" i="9" a="1"/>
  <c r="W269" i="9" a="1"/>
  <c r="R269" i="9" a="1"/>
  <c r="O269" i="9" a="1"/>
  <c r="P269" i="9" a="1"/>
  <c r="N269" i="9" a="1"/>
  <c r="M269" i="9" a="1"/>
  <c r="T285" i="9" a="1"/>
  <c r="S285" i="9" a="1"/>
  <c r="R285" i="9" a="1"/>
  <c r="N285" i="9" a="1"/>
  <c r="M285" i="9" a="1"/>
  <c r="L285" i="9" a="1"/>
  <c r="K285" i="9" a="1"/>
  <c r="X285" i="9" a="1"/>
  <c r="W285" i="9" a="1"/>
  <c r="V285" i="9" a="1"/>
  <c r="Q285" i="9" a="1"/>
  <c r="U285" i="9" a="1"/>
  <c r="P285" i="9" a="1"/>
  <c r="O285" i="9" a="1"/>
  <c r="V301" i="9" a="1"/>
  <c r="U301" i="9" a="1"/>
  <c r="T301" i="9" a="1"/>
  <c r="W301" i="9" a="1"/>
  <c r="S301" i="9" a="1"/>
  <c r="R301" i="9" a="1"/>
  <c r="Q301" i="9" a="1"/>
  <c r="O301" i="9" a="1"/>
  <c r="P301" i="9" a="1"/>
  <c r="N301" i="9" a="1"/>
  <c r="M301" i="9" a="1"/>
  <c r="L301" i="9" a="1"/>
  <c r="X301" i="9" a="1"/>
  <c r="K301" i="9" a="1"/>
  <c r="W317" i="9" a="1"/>
  <c r="V317" i="9" a="1"/>
  <c r="U317" i="9" a="1"/>
  <c r="X317" i="9" a="1"/>
  <c r="T317" i="9" a="1"/>
  <c r="S317" i="9" a="1"/>
  <c r="Q317" i="9" a="1"/>
  <c r="P317" i="9" a="1"/>
  <c r="R317" i="9" a="1"/>
  <c r="O317" i="9" a="1"/>
  <c r="M317" i="9" a="1"/>
  <c r="N317" i="9" a="1"/>
  <c r="L317" i="9" a="1"/>
  <c r="K317" i="9" a="1"/>
  <c r="X333" i="9" a="1"/>
  <c r="S333" i="9" a="1"/>
  <c r="O333" i="9" a="1"/>
  <c r="M333" i="9" a="1"/>
  <c r="U333" i="9" a="1"/>
  <c r="T333" i="9" a="1"/>
  <c r="N333" i="9" a="1"/>
  <c r="Q333" i="9" a="1"/>
  <c r="P333" i="9" a="1"/>
  <c r="L333" i="9" a="1"/>
  <c r="W333" i="9" a="1"/>
  <c r="R333" i="9" a="1"/>
  <c r="V333" i="9" a="1"/>
  <c r="K333" i="9" a="1"/>
  <c r="K349" i="9" a="1"/>
  <c r="Q349" i="9" a="1"/>
  <c r="W349" i="9" a="1"/>
  <c r="S349" i="9" a="1"/>
  <c r="U349" i="9" a="1"/>
  <c r="M349" i="9" a="1"/>
  <c r="P349" i="9" a="1"/>
  <c r="X349" i="9" a="1"/>
  <c r="T349" i="9" a="1"/>
  <c r="V349" i="9" a="1"/>
  <c r="O349" i="9" a="1"/>
  <c r="L349" i="9" a="1"/>
  <c r="R349" i="9" a="1"/>
  <c r="N349" i="9" a="1"/>
  <c r="P365" i="9" a="1"/>
  <c r="O365" i="9" a="1"/>
  <c r="N365" i="9" a="1"/>
  <c r="U365" i="9" a="1"/>
  <c r="T365" i="9" a="1"/>
  <c r="R365" i="9" a="1"/>
  <c r="X365" i="9" a="1"/>
  <c r="K365" i="9" a="1"/>
  <c r="W365" i="9" a="1"/>
  <c r="V365" i="9" a="1"/>
  <c r="S365" i="9" a="1"/>
  <c r="Q365" i="9" a="1"/>
  <c r="L365" i="9" a="1"/>
  <c r="M365" i="9" a="1"/>
  <c r="O381" i="9" a="1"/>
  <c r="N381" i="9" a="1"/>
  <c r="M381" i="9" a="1"/>
  <c r="R381" i="9" a="1"/>
  <c r="Q381" i="9" a="1"/>
  <c r="L381" i="9" a="1"/>
  <c r="P381" i="9" a="1"/>
  <c r="K381" i="9" a="1"/>
  <c r="X381" i="9" a="1"/>
  <c r="W381" i="9" a="1"/>
  <c r="V381" i="9" a="1"/>
  <c r="T381" i="9" a="1"/>
  <c r="S381" i="9" a="1"/>
  <c r="U381" i="9" a="1"/>
  <c r="M397" i="9" a="1"/>
  <c r="P397" i="9" a="1"/>
  <c r="S397" i="9" a="1"/>
  <c r="X397" i="9" a="1"/>
  <c r="U397" i="9" a="1"/>
  <c r="V397" i="9" a="1"/>
  <c r="W397" i="9" a="1"/>
  <c r="L397" i="9" a="1"/>
  <c r="Q397" i="9" a="1"/>
  <c r="N397" i="9" a="1"/>
  <c r="O397" i="9" a="1"/>
  <c r="K397" i="9" a="1"/>
  <c r="R397" i="9" a="1"/>
  <c r="T397" i="9" a="1"/>
  <c r="V413" i="9" a="1"/>
  <c r="N413" i="9" a="1"/>
  <c r="M413" i="9" a="1"/>
  <c r="T413" i="9" a="1"/>
  <c r="X413" i="9" a="1"/>
  <c r="U413" i="9" a="1"/>
  <c r="S413" i="9" a="1"/>
  <c r="L413" i="9" a="1"/>
  <c r="K413" i="9" a="1"/>
  <c r="W413" i="9" a="1"/>
  <c r="Q413" i="9" a="1"/>
  <c r="P413" i="9" a="1"/>
  <c r="O413" i="9" a="1"/>
  <c r="R413" i="9" a="1"/>
  <c r="P429" i="9" a="1"/>
  <c r="O429" i="9" a="1"/>
  <c r="N429" i="9" a="1"/>
  <c r="X429" i="9" a="1"/>
  <c r="W429" i="9" a="1"/>
  <c r="R429" i="9" a="1"/>
  <c r="Q429" i="9" a="1"/>
  <c r="M429" i="9" a="1"/>
  <c r="K429" i="9" a="1"/>
  <c r="S429" i="9" a="1"/>
  <c r="L429" i="9" a="1"/>
  <c r="V429" i="9" a="1"/>
  <c r="U429" i="9" a="1"/>
  <c r="T429" i="9" a="1"/>
  <c r="S445" i="9" a="1"/>
  <c r="R445" i="9" a="1"/>
  <c r="Q445" i="9" a="1"/>
  <c r="X445" i="9" a="1"/>
  <c r="P445" i="9" a="1"/>
  <c r="O445" i="9" a="1"/>
  <c r="N445" i="9" a="1"/>
  <c r="L445" i="9" a="1"/>
  <c r="W445" i="9" a="1"/>
  <c r="U445" i="9" a="1"/>
  <c r="V445" i="9" a="1"/>
  <c r="K445" i="9" a="1"/>
  <c r="T445" i="9" a="1"/>
  <c r="M445" i="9" a="1"/>
  <c r="T461" i="9" a="1"/>
  <c r="Q461" i="9" a="1"/>
  <c r="P461" i="9" a="1"/>
  <c r="O461" i="9" a="1"/>
  <c r="V461" i="9" a="1"/>
  <c r="R461" i="9" a="1"/>
  <c r="U461" i="9" a="1"/>
  <c r="S461" i="9" a="1"/>
  <c r="N461" i="9" a="1"/>
  <c r="M461" i="9" a="1"/>
  <c r="K461" i="9" a="1"/>
  <c r="X461" i="9" a="1"/>
  <c r="W461" i="9" a="1"/>
  <c r="L461" i="9" a="1"/>
  <c r="K477" i="9" a="1"/>
  <c r="S477" i="9" a="1"/>
  <c r="R477" i="9" a="1"/>
  <c r="Q477" i="9" a="1"/>
  <c r="W477" i="9" a="1"/>
  <c r="U477" i="9" a="1"/>
  <c r="O477" i="9" a="1"/>
  <c r="X477" i="9" a="1"/>
  <c r="V477" i="9" a="1"/>
  <c r="T477" i="9" a="1"/>
  <c r="P477" i="9" a="1"/>
  <c r="M477" i="9" a="1"/>
  <c r="N477" i="9" a="1"/>
  <c r="L477" i="9" a="1"/>
  <c r="L493" i="9" a="1"/>
  <c r="M493" i="9" a="1"/>
  <c r="K493" i="9" a="1"/>
  <c r="N493" i="9" a="1"/>
  <c r="W493" i="9" a="1"/>
  <c r="T493" i="9" a="1"/>
  <c r="Q493" i="9" a="1"/>
  <c r="P493" i="9" a="1"/>
  <c r="O493" i="9" a="1"/>
  <c r="V493" i="9" a="1"/>
  <c r="U493" i="9" a="1"/>
  <c r="R493" i="9" a="1"/>
  <c r="X493" i="9" a="1"/>
  <c r="S493" i="9" a="1"/>
  <c r="Q509" i="9" a="1"/>
  <c r="P509" i="9" a="1"/>
  <c r="M509" i="9" a="1"/>
  <c r="T509" i="9" a="1"/>
  <c r="O509" i="9" a="1"/>
  <c r="N509" i="9" a="1"/>
  <c r="L509" i="9" a="1"/>
  <c r="W509" i="9" a="1"/>
  <c r="V509" i="9" a="1"/>
  <c r="U509" i="9" a="1"/>
  <c r="K509" i="9" a="1"/>
  <c r="R509" i="9" a="1"/>
  <c r="X509" i="9" a="1"/>
  <c r="S509" i="9" a="1"/>
  <c r="O525" i="9" a="1"/>
  <c r="N525" i="9" a="1"/>
  <c r="K525" i="9" a="1"/>
  <c r="X525" i="9" a="1"/>
  <c r="W525" i="9" a="1"/>
  <c r="T525" i="9" a="1"/>
  <c r="S525" i="9" a="1"/>
  <c r="R525" i="9" a="1"/>
  <c r="V525" i="9" a="1"/>
  <c r="U525" i="9" a="1"/>
  <c r="M525" i="9" a="1"/>
  <c r="P525" i="9" a="1"/>
  <c r="L525" i="9" a="1"/>
  <c r="Q525" i="9" a="1"/>
  <c r="S541" i="9" a="1"/>
  <c r="R541" i="9" a="1"/>
  <c r="P541" i="9" a="1"/>
  <c r="O541" i="9" a="1"/>
  <c r="K541" i="9" a="1"/>
  <c r="X541" i="9" a="1"/>
  <c r="U541" i="9" a="1"/>
  <c r="W541" i="9" a="1"/>
  <c r="V541" i="9" a="1"/>
  <c r="T541" i="9" a="1"/>
  <c r="Q541" i="9" a="1"/>
  <c r="M541" i="9" a="1"/>
  <c r="L541" i="9" a="1"/>
  <c r="N541" i="9" a="1"/>
  <c r="Q557" i="9" a="1"/>
  <c r="P557" i="9" a="1"/>
  <c r="N557" i="9" a="1"/>
  <c r="M557" i="9" a="1"/>
  <c r="K557" i="9" a="1"/>
  <c r="W557" i="9" a="1"/>
  <c r="V557" i="9" a="1"/>
  <c r="U557" i="9" a="1"/>
  <c r="R557" i="9" a="1"/>
  <c r="L557" i="9" a="1"/>
  <c r="X557" i="9" a="1"/>
  <c r="T557" i="9" a="1"/>
  <c r="S557" i="9" a="1"/>
  <c r="O557" i="9" a="1"/>
  <c r="K573" i="9" a="1"/>
  <c r="X573" i="9" a="1"/>
  <c r="W573" i="9" a="1"/>
  <c r="U573" i="9" a="1"/>
  <c r="T573" i="9" a="1"/>
  <c r="S573" i="9" a="1"/>
  <c r="O573" i="9" a="1"/>
  <c r="P573" i="9" a="1"/>
  <c r="N573" i="9" a="1"/>
  <c r="M573" i="9" a="1"/>
  <c r="L573" i="9" a="1"/>
  <c r="R573" i="9" a="1"/>
  <c r="Q573" i="9" a="1"/>
  <c r="V573" i="9" a="1"/>
  <c r="P589" i="9" a="1"/>
  <c r="X589" i="9" a="1"/>
  <c r="W589" i="9" a="1"/>
  <c r="U589" i="9" a="1"/>
  <c r="T589" i="9" a="1"/>
  <c r="M589" i="9" a="1"/>
  <c r="L589" i="9" a="1"/>
  <c r="K589" i="9" a="1"/>
  <c r="S589" i="9" a="1"/>
  <c r="V589" i="9" a="1"/>
  <c r="Q589" i="9" a="1"/>
  <c r="O589" i="9" a="1"/>
  <c r="N589" i="9" a="1"/>
  <c r="R589" i="9" a="1"/>
  <c r="L605" i="9" a="1"/>
  <c r="K605" i="9" a="1"/>
  <c r="X605" i="9" a="1"/>
  <c r="W605" i="9" a="1"/>
  <c r="U605" i="9" a="1"/>
  <c r="T605" i="9" a="1"/>
  <c r="V605" i="9" a="1"/>
  <c r="S605" i="9" a="1"/>
  <c r="O605" i="9" a="1"/>
  <c r="P605" i="9" a="1"/>
  <c r="N605" i="9" a="1"/>
  <c r="M605" i="9" a="1"/>
  <c r="Q605" i="9" a="1"/>
  <c r="R605" i="9" a="1"/>
  <c r="N621" i="9" a="1"/>
  <c r="U621" i="9" a="1"/>
  <c r="X621" i="9" a="1"/>
  <c r="W621" i="9" a="1"/>
  <c r="K621" i="9" a="1"/>
  <c r="L621" i="9" a="1"/>
  <c r="T621" i="9" a="1"/>
  <c r="O621" i="9" a="1"/>
  <c r="S621" i="9" a="1"/>
  <c r="M621" i="9" a="1"/>
  <c r="P621" i="9" a="1"/>
  <c r="Q621" i="9" a="1"/>
  <c r="R621" i="9" a="1"/>
  <c r="V621" i="9" a="1"/>
  <c r="X637" i="9" a="1"/>
  <c r="W637" i="9" a="1"/>
  <c r="O637" i="9" a="1"/>
  <c r="N637" i="9" a="1"/>
  <c r="M637" i="9" a="1"/>
  <c r="L637" i="9" a="1"/>
  <c r="K637" i="9" a="1"/>
  <c r="V637" i="9" a="1"/>
  <c r="U637" i="9" a="1"/>
  <c r="Q637" i="9" a="1"/>
  <c r="S637" i="9" a="1"/>
  <c r="P637" i="9" a="1"/>
  <c r="T637" i="9" a="1"/>
  <c r="R637" i="9" a="1"/>
  <c r="M653" i="9" a="1"/>
  <c r="L653" i="9" a="1"/>
  <c r="N653" i="9" a="1"/>
  <c r="K653" i="9" a="1"/>
  <c r="X653" i="9" a="1"/>
  <c r="W653" i="9" a="1"/>
  <c r="V653" i="9" a="1"/>
  <c r="U653" i="9" a="1"/>
  <c r="T653" i="9" a="1"/>
  <c r="R653" i="9" a="1"/>
  <c r="Q653" i="9" a="1"/>
  <c r="O653" i="9" a="1"/>
  <c r="S653" i="9" a="1"/>
  <c r="P653" i="9" a="1"/>
  <c r="P669" i="9" a="1"/>
  <c r="Q669" i="9" a="1"/>
  <c r="L669" i="9" a="1"/>
  <c r="K669" i="9" a="1"/>
  <c r="U669" i="9" a="1"/>
  <c r="R669" i="9" a="1"/>
  <c r="M669" i="9" a="1"/>
  <c r="W669" i="9" a="1"/>
  <c r="S669" i="9" a="1"/>
  <c r="V669" i="9" a="1"/>
  <c r="N669" i="9" a="1"/>
  <c r="X669" i="9" a="1"/>
  <c r="T669" i="9" a="1"/>
  <c r="O669" i="9" a="1"/>
  <c r="K685" i="9" a="1"/>
  <c r="X685" i="9" a="1"/>
  <c r="W685" i="9" a="1"/>
  <c r="M685" i="9" a="1"/>
  <c r="L685" i="9" a="1"/>
  <c r="V685" i="9" a="1"/>
  <c r="P685" i="9" a="1"/>
  <c r="O685" i="9" a="1"/>
  <c r="U685" i="9" a="1"/>
  <c r="T685" i="9" a="1"/>
  <c r="S685" i="9" a="1"/>
  <c r="N685" i="9" a="1"/>
  <c r="R685" i="9" a="1"/>
  <c r="Q685" i="9" a="1"/>
  <c r="P701" i="9" a="1"/>
  <c r="O701" i="9" a="1"/>
  <c r="Q701" i="9" a="1"/>
  <c r="N701" i="9" a="1"/>
  <c r="X701" i="9" a="1"/>
  <c r="W701" i="9" a="1"/>
  <c r="K701" i="9" a="1"/>
  <c r="T701" i="9" a="1"/>
  <c r="L701" i="9" a="1"/>
  <c r="V701" i="9" a="1"/>
  <c r="U701" i="9" a="1"/>
  <c r="M701" i="9" a="1"/>
  <c r="R701" i="9" a="1"/>
  <c r="S701" i="9" a="1"/>
  <c r="M717" i="9" a="1"/>
  <c r="L717" i="9" a="1"/>
  <c r="X717" i="9" a="1"/>
  <c r="U717" i="9" a="1"/>
  <c r="W717" i="9" a="1"/>
  <c r="V717" i="9" a="1"/>
  <c r="S717" i="9" a="1"/>
  <c r="R717" i="9" a="1"/>
  <c r="Q717" i="9" a="1"/>
  <c r="P717" i="9" a="1"/>
  <c r="O717" i="9" a="1"/>
  <c r="T717" i="9" a="1"/>
  <c r="N717" i="9" a="1"/>
  <c r="K717" i="9" a="1"/>
  <c r="Q733" i="9" a="1"/>
  <c r="P733" i="9" a="1"/>
  <c r="N733" i="9" a="1"/>
  <c r="M733" i="9" a="1"/>
  <c r="K733" i="9" a="1"/>
  <c r="V733" i="9" a="1"/>
  <c r="O733" i="9" a="1"/>
  <c r="L733" i="9" a="1"/>
  <c r="R733" i="9" a="1"/>
  <c r="X733" i="9" a="1"/>
  <c r="S733" i="9" a="1"/>
  <c r="T733" i="9" a="1"/>
  <c r="W733" i="9" a="1"/>
  <c r="U733" i="9" a="1"/>
  <c r="P749" i="9" a="1"/>
  <c r="M749" i="9" a="1"/>
  <c r="S749" i="9" a="1"/>
  <c r="W749" i="9" a="1"/>
  <c r="V749" i="9" a="1"/>
  <c r="X749" i="9" a="1"/>
  <c r="T749" i="9" a="1"/>
  <c r="Q749" i="9" a="1"/>
  <c r="K749" i="9" a="1"/>
  <c r="L749" i="9" a="1"/>
  <c r="R749" i="9" a="1"/>
  <c r="U749" i="9" a="1"/>
  <c r="O749" i="9" a="1"/>
  <c r="N749" i="9" a="1"/>
  <c r="Q765" i="9" a="1"/>
  <c r="X765" i="9" a="1"/>
  <c r="W765" i="9" a="1"/>
  <c r="S765" i="9" a="1"/>
  <c r="R765" i="9" a="1"/>
  <c r="V765" i="9" a="1"/>
  <c r="U765" i="9" a="1"/>
  <c r="M765" i="9" a="1"/>
  <c r="L765" i="9" a="1"/>
  <c r="K765" i="9" a="1"/>
  <c r="T765" i="9" a="1"/>
  <c r="P765" i="9" a="1"/>
  <c r="N765" i="9" a="1"/>
  <c r="O765" i="9" a="1"/>
  <c r="X781" i="9" a="1"/>
  <c r="U781" i="9" a="1"/>
  <c r="K781" i="9" a="1"/>
  <c r="R781" i="9" a="1"/>
  <c r="Q781" i="9" a="1"/>
  <c r="N781" i="9" a="1"/>
  <c r="V781" i="9" a="1"/>
  <c r="M781" i="9" a="1"/>
  <c r="L781" i="9" a="1"/>
  <c r="O781" i="9" a="1"/>
  <c r="W781" i="9" a="1"/>
  <c r="T781" i="9" a="1"/>
  <c r="P781" i="9" a="1"/>
  <c r="S781" i="9" a="1"/>
  <c r="W797" i="9" a="1"/>
  <c r="S797" i="9" a="1"/>
  <c r="Q797" i="9" a="1"/>
  <c r="P797" i="9" a="1"/>
  <c r="O797" i="9" a="1"/>
  <c r="L797" i="9" a="1"/>
  <c r="N797" i="9" a="1"/>
  <c r="M797" i="9" a="1"/>
  <c r="U797" i="9" a="1"/>
  <c r="X797" i="9" a="1"/>
  <c r="T797" i="9" a="1"/>
  <c r="R797" i="9" a="1"/>
  <c r="V797" i="9" a="1"/>
  <c r="K797" i="9" a="1"/>
  <c r="Q813" i="9" a="1"/>
  <c r="P813" i="9" a="1"/>
  <c r="M813" i="9" a="1"/>
  <c r="L813" i="9" a="1"/>
  <c r="K813" i="9" a="1"/>
  <c r="T813" i="9" a="1"/>
  <c r="S813" i="9" a="1"/>
  <c r="R813" i="9" a="1"/>
  <c r="X813" i="9" a="1"/>
  <c r="W813" i="9" a="1"/>
  <c r="V813" i="9" a="1"/>
  <c r="U813" i="9" a="1"/>
  <c r="O813" i="9" a="1"/>
  <c r="N813" i="9" a="1"/>
  <c r="W829" i="9" a="1"/>
  <c r="V829" i="9" a="1"/>
  <c r="X829" i="9" a="1"/>
  <c r="T829" i="9" a="1"/>
  <c r="K829" i="9" a="1"/>
  <c r="N829" i="9" a="1"/>
  <c r="M829" i="9" a="1"/>
  <c r="Q829" i="9" a="1"/>
  <c r="P829" i="9" a="1"/>
  <c r="U829" i="9" a="1"/>
  <c r="S829" i="9" a="1"/>
  <c r="R829" i="9" a="1"/>
  <c r="O829" i="9" a="1"/>
  <c r="L829" i="9" a="1"/>
  <c r="S845" i="9" a="1"/>
  <c r="R845" i="9" a="1"/>
  <c r="P845" i="9" a="1"/>
  <c r="U845" i="9" a="1"/>
  <c r="T845" i="9" a="1"/>
  <c r="Q845" i="9" a="1"/>
  <c r="O845" i="9" a="1"/>
  <c r="L845" i="9" a="1"/>
  <c r="K845" i="9" a="1"/>
  <c r="M845" i="9" a="1"/>
  <c r="V845" i="9" a="1"/>
  <c r="X845" i="9" a="1"/>
  <c r="W845" i="9" a="1"/>
  <c r="N845" i="9" a="1"/>
  <c r="P861" i="9" a="1"/>
  <c r="O861" i="9" a="1"/>
  <c r="M861" i="9" a="1"/>
  <c r="X861" i="9" a="1"/>
  <c r="T861" i="9" a="1"/>
  <c r="R861" i="9" a="1"/>
  <c r="L861" i="9" a="1"/>
  <c r="K861" i="9" a="1"/>
  <c r="W861" i="9" a="1"/>
  <c r="V861" i="9" a="1"/>
  <c r="U861" i="9" a="1"/>
  <c r="S861" i="9" a="1"/>
  <c r="Q861" i="9" a="1"/>
  <c r="N861" i="9" a="1"/>
  <c r="W877" i="9" a="1"/>
  <c r="X877" i="9" a="1"/>
  <c r="V877" i="9" a="1"/>
  <c r="T877" i="9" a="1"/>
  <c r="U877" i="9" a="1"/>
  <c r="S877" i="9" a="1"/>
  <c r="P877" i="9" a="1"/>
  <c r="O877" i="9" a="1"/>
  <c r="L877" i="9" a="1"/>
  <c r="R877" i="9" a="1"/>
  <c r="Q877" i="9" a="1"/>
  <c r="M877" i="9" a="1"/>
  <c r="K877" i="9" a="1"/>
  <c r="N877" i="9" a="1"/>
  <c r="X893" i="9" a="1"/>
  <c r="W893" i="9" a="1"/>
  <c r="U893" i="9" a="1"/>
  <c r="L893" i="9" a="1"/>
  <c r="K893" i="9" a="1"/>
  <c r="R893" i="9" a="1"/>
  <c r="Q893" i="9" a="1"/>
  <c r="P893" i="9" a="1"/>
  <c r="O893" i="9" a="1"/>
  <c r="M893" i="9" a="1"/>
  <c r="V893" i="9" a="1"/>
  <c r="T893" i="9" a="1"/>
  <c r="N893" i="9" a="1"/>
  <c r="S893" i="9" a="1"/>
  <c r="V909" i="9" a="1"/>
  <c r="U909" i="9" a="1"/>
  <c r="S909" i="9" a="1"/>
  <c r="Q909" i="9" a="1"/>
  <c r="P909" i="9" a="1"/>
  <c r="K909" i="9" a="1"/>
  <c r="W909" i="9" a="1"/>
  <c r="T909" i="9" a="1"/>
  <c r="R909" i="9" a="1"/>
  <c r="O909" i="9" a="1"/>
  <c r="L909" i="9" a="1"/>
  <c r="X909" i="9" a="1"/>
  <c r="N909" i="9" a="1"/>
  <c r="M909" i="9" a="1"/>
  <c r="V925" i="9" a="1"/>
  <c r="U925" i="9" a="1"/>
  <c r="S925" i="9" a="1"/>
  <c r="K925" i="9" a="1"/>
  <c r="M925" i="9" a="1"/>
  <c r="L925" i="9" a="1"/>
  <c r="O925" i="9" a="1"/>
  <c r="N925" i="9" a="1"/>
  <c r="Q925" i="9" a="1"/>
  <c r="T925" i="9" a="1"/>
  <c r="P925" i="9" a="1"/>
  <c r="X925" i="9" a="1"/>
  <c r="W925" i="9" a="1"/>
  <c r="R925" i="9" a="1"/>
  <c r="U57" i="9" a="1"/>
  <c r="T57" i="9" a="1"/>
  <c r="S57" i="9" a="1"/>
  <c r="R57" i="9" a="1"/>
  <c r="P57" i="9" a="1"/>
  <c r="L57" i="9" a="1"/>
  <c r="K57" i="9" a="1"/>
  <c r="M57" i="9" a="1"/>
  <c r="X57" i="9" a="1"/>
  <c r="W57" i="9" a="1"/>
  <c r="V57" i="9" a="1"/>
  <c r="N57" i="9" a="1"/>
  <c r="Q57" i="9" a="1"/>
  <c r="O57" i="9" a="1"/>
  <c r="M10" i="9" a="1"/>
  <c r="L10" i="9" a="1"/>
  <c r="K10" i="9" a="1"/>
  <c r="X10" i="9" a="1"/>
  <c r="T10" i="9" a="1"/>
  <c r="S10" i="9" a="1"/>
  <c r="R10" i="9" a="1"/>
  <c r="U10" i="9" a="1"/>
  <c r="Q10" i="9" a="1"/>
  <c r="N10" i="9" a="1"/>
  <c r="W10" i="9" a="1"/>
  <c r="V10" i="9" a="1"/>
  <c r="P10" i="9" a="1"/>
  <c r="O10" i="9" a="1"/>
  <c r="U170" i="9" a="1"/>
  <c r="S170" i="9" a="1"/>
  <c r="R170" i="9" a="1"/>
  <c r="Q170" i="9" a="1"/>
  <c r="O170" i="9" a="1"/>
  <c r="X170" i="9" a="1"/>
  <c r="W170" i="9" a="1"/>
  <c r="V170" i="9" a="1"/>
  <c r="P170" i="9" a="1"/>
  <c r="M170" i="9" a="1"/>
  <c r="N170" i="9" a="1"/>
  <c r="K170" i="9" a="1"/>
  <c r="L170" i="9" a="1"/>
  <c r="T170" i="9" a="1"/>
  <c r="N282" i="9" a="1"/>
  <c r="M282" i="9" a="1"/>
  <c r="L282" i="9" a="1"/>
  <c r="R282" i="9" a="1"/>
  <c r="Q282" i="9" a="1"/>
  <c r="P282" i="9" a="1"/>
  <c r="O282" i="9" a="1"/>
  <c r="X282" i="9" a="1"/>
  <c r="V282" i="9" a="1"/>
  <c r="U282" i="9" a="1"/>
  <c r="T282" i="9" a="1"/>
  <c r="S282" i="9" a="1"/>
  <c r="W282" i="9" a="1"/>
  <c r="K282" i="9" a="1"/>
  <c r="X410" i="9" a="1"/>
  <c r="W410" i="9" a="1"/>
  <c r="V410" i="9" a="1"/>
  <c r="U410" i="9" a="1"/>
  <c r="P410" i="9" a="1"/>
  <c r="T410" i="9" a="1"/>
  <c r="S410" i="9" a="1"/>
  <c r="Q410" i="9" a="1"/>
  <c r="N410" i="9" a="1"/>
  <c r="O410" i="9" a="1"/>
  <c r="M410" i="9" a="1"/>
  <c r="L410" i="9" a="1"/>
  <c r="K410" i="9" a="1"/>
  <c r="R410" i="9" a="1"/>
  <c r="K650" i="9" a="1"/>
  <c r="W650" i="9" a="1"/>
  <c r="Q650" i="9" a="1"/>
  <c r="P650" i="9" a="1"/>
  <c r="O650" i="9" a="1"/>
  <c r="N650" i="9" a="1"/>
  <c r="M650" i="9" a="1"/>
  <c r="L650" i="9" a="1"/>
  <c r="S650" i="9" a="1"/>
  <c r="R650" i="9" a="1"/>
  <c r="X650" i="9" a="1"/>
  <c r="V650" i="9" a="1"/>
  <c r="T650" i="9" a="1"/>
  <c r="U650" i="9" a="1"/>
  <c r="R890" i="9" a="1"/>
  <c r="Q890" i="9" a="1"/>
  <c r="O890" i="9" a="1"/>
  <c r="M890" i="9" a="1"/>
  <c r="L890" i="9" a="1"/>
  <c r="P890" i="9" a="1"/>
  <c r="N890" i="9" a="1"/>
  <c r="X890" i="9" a="1"/>
  <c r="W890" i="9" a="1"/>
  <c r="V890" i="9" a="1"/>
  <c r="T890" i="9" a="1"/>
  <c r="S890" i="9" a="1"/>
  <c r="K890" i="9" a="1"/>
  <c r="U890" i="9" a="1"/>
  <c r="V203" i="9" a="1"/>
  <c r="U203" i="9" a="1"/>
  <c r="S203" i="9" a="1"/>
  <c r="R203" i="9" a="1"/>
  <c r="Q203" i="9" a="1"/>
  <c r="K203" i="9" a="1"/>
  <c r="P203" i="9" a="1"/>
  <c r="O203" i="9" a="1"/>
  <c r="N203" i="9" a="1"/>
  <c r="L203" i="9" a="1"/>
  <c r="W203" i="9" a="1"/>
  <c r="X203" i="9" a="1"/>
  <c r="M203" i="9" a="1"/>
  <c r="T203" i="9" a="1"/>
  <c r="O62" i="9" a="1"/>
  <c r="N62" i="9" a="1"/>
  <c r="M62" i="9" a="1"/>
  <c r="L62" i="9" a="1"/>
  <c r="V62" i="9" a="1"/>
  <c r="U62" i="9" a="1"/>
  <c r="T62" i="9" a="1"/>
  <c r="X62" i="9" a="1"/>
  <c r="W62" i="9" a="1"/>
  <c r="S62" i="9" a="1"/>
  <c r="K62" i="9" a="1"/>
  <c r="Q62" i="9" a="1"/>
  <c r="P62" i="9" a="1"/>
  <c r="R62" i="9" a="1"/>
  <c r="S254" i="9" a="1"/>
  <c r="X254" i="9" a="1"/>
  <c r="R254" i="9" a="1"/>
  <c r="P254" i="9" a="1"/>
  <c r="V254" i="9" a="1"/>
  <c r="T254" i="9" a="1"/>
  <c r="Q254" i="9" a="1"/>
  <c r="O254" i="9" a="1"/>
  <c r="U254" i="9" a="1"/>
  <c r="N254" i="9" a="1"/>
  <c r="M254" i="9" a="1"/>
  <c r="L254" i="9" a="1"/>
  <c r="K254" i="9" a="1"/>
  <c r="W254" i="9" a="1"/>
  <c r="V286" i="9" a="1"/>
  <c r="U286" i="9" a="1"/>
  <c r="T286" i="9" a="1"/>
  <c r="S286" i="9" a="1"/>
  <c r="R286" i="9" a="1"/>
  <c r="Q286" i="9" a="1"/>
  <c r="P286" i="9" a="1"/>
  <c r="N286" i="9" a="1"/>
  <c r="K286" i="9" a="1"/>
  <c r="M286" i="9" a="1"/>
  <c r="L286" i="9" a="1"/>
  <c r="W286" i="9" a="1"/>
  <c r="O286" i="9" a="1"/>
  <c r="X286" i="9" a="1"/>
  <c r="X302" i="9" a="1"/>
  <c r="W302" i="9" a="1"/>
  <c r="V302" i="9" a="1"/>
  <c r="T302" i="9" a="1"/>
  <c r="S302" i="9" a="1"/>
  <c r="R302" i="9" a="1"/>
  <c r="Q302" i="9" a="1"/>
  <c r="P302" i="9" a="1"/>
  <c r="N302" i="9" a="1"/>
  <c r="K302" i="9" a="1"/>
  <c r="U302" i="9" a="1"/>
  <c r="O302" i="9" a="1"/>
  <c r="M302" i="9" a="1"/>
  <c r="L302" i="9" a="1"/>
  <c r="P318" i="9" a="1"/>
  <c r="V318" i="9" a="1"/>
  <c r="U318" i="9" a="1"/>
  <c r="K318" i="9" a="1"/>
  <c r="W318" i="9" a="1"/>
  <c r="O318" i="9" a="1"/>
  <c r="R318" i="9" a="1"/>
  <c r="M318" i="9" a="1"/>
  <c r="X318" i="9" a="1"/>
  <c r="L318" i="9" a="1"/>
  <c r="T318" i="9" a="1"/>
  <c r="S318" i="9" a="1"/>
  <c r="Q318" i="9" a="1"/>
  <c r="N318" i="9" a="1"/>
  <c r="K334" i="9" a="1"/>
  <c r="X334" i="9" a="1"/>
  <c r="V334" i="9" a="1"/>
  <c r="U334" i="9" a="1"/>
  <c r="R334" i="9" a="1"/>
  <c r="T334" i="9" a="1"/>
  <c r="O334" i="9" a="1"/>
  <c r="L334" i="9" a="1"/>
  <c r="W334" i="9" a="1"/>
  <c r="Q334" i="9" a="1"/>
  <c r="P334" i="9" a="1"/>
  <c r="N334" i="9" a="1"/>
  <c r="M334" i="9" a="1"/>
  <c r="S334" i="9" a="1"/>
  <c r="U350" i="9" a="1"/>
  <c r="M350" i="9" a="1"/>
  <c r="W350" i="9" a="1"/>
  <c r="O350" i="9" a="1"/>
  <c r="L350" i="9" a="1"/>
  <c r="X350" i="9" a="1"/>
  <c r="N350" i="9" a="1"/>
  <c r="T350" i="9" a="1"/>
  <c r="S350" i="9" a="1"/>
  <c r="R350" i="9" a="1"/>
  <c r="Q350" i="9" a="1"/>
  <c r="V350" i="9" a="1"/>
  <c r="K350" i="9" a="1"/>
  <c r="P350" i="9" a="1"/>
  <c r="R366" i="9" a="1"/>
  <c r="Q366" i="9" a="1"/>
  <c r="P366" i="9" a="1"/>
  <c r="W366" i="9" a="1"/>
  <c r="O366" i="9" a="1"/>
  <c r="N366" i="9" a="1"/>
  <c r="M366" i="9" a="1"/>
  <c r="L366" i="9" a="1"/>
  <c r="V366" i="9" a="1"/>
  <c r="S366" i="9" a="1"/>
  <c r="X366" i="9" a="1"/>
  <c r="U366" i="9" a="1"/>
  <c r="T366" i="9" a="1"/>
  <c r="K366" i="9" a="1"/>
  <c r="W382" i="9" a="1"/>
  <c r="V382" i="9" a="1"/>
  <c r="Q382" i="9" a="1"/>
  <c r="P382" i="9" a="1"/>
  <c r="O382" i="9" a="1"/>
  <c r="X382" i="9" a="1"/>
  <c r="T382" i="9" a="1"/>
  <c r="U382" i="9" a="1"/>
  <c r="R382" i="9" a="1"/>
  <c r="K382" i="9" a="1"/>
  <c r="S382" i="9" a="1"/>
  <c r="N382" i="9" a="1"/>
  <c r="M382" i="9" a="1"/>
  <c r="L382" i="9" a="1"/>
  <c r="S398" i="9" a="1"/>
  <c r="R398" i="9" a="1"/>
  <c r="Q398" i="9" a="1"/>
  <c r="W398" i="9" a="1"/>
  <c r="V398" i="9" a="1"/>
  <c r="U398" i="9" a="1"/>
  <c r="M398" i="9" a="1"/>
  <c r="T398" i="9" a="1"/>
  <c r="P398" i="9" a="1"/>
  <c r="N398" i="9" a="1"/>
  <c r="K398" i="9" a="1"/>
  <c r="X398" i="9" a="1"/>
  <c r="O398" i="9" a="1"/>
  <c r="L398" i="9" a="1"/>
  <c r="K414" i="9" a="1"/>
  <c r="S414" i="9" a="1"/>
  <c r="R414" i="9" a="1"/>
  <c r="Q414" i="9" a="1"/>
  <c r="L414" i="9" a="1"/>
  <c r="X414" i="9" a="1"/>
  <c r="V414" i="9" a="1"/>
  <c r="W414" i="9" a="1"/>
  <c r="U414" i="9" a="1"/>
  <c r="T414" i="9" a="1"/>
  <c r="O414" i="9" a="1"/>
  <c r="P414" i="9" a="1"/>
  <c r="N414" i="9" a="1"/>
  <c r="M414" i="9" a="1"/>
  <c r="R430" i="9" a="1"/>
  <c r="Q430" i="9" a="1"/>
  <c r="P430" i="9" a="1"/>
  <c r="K430" i="9" a="1"/>
  <c r="W430" i="9" a="1"/>
  <c r="X430" i="9" a="1"/>
  <c r="U430" i="9" a="1"/>
  <c r="T430" i="9" a="1"/>
  <c r="S430" i="9" a="1"/>
  <c r="N430" i="9" a="1"/>
  <c r="M430" i="9" a="1"/>
  <c r="L430" i="9" a="1"/>
  <c r="O430" i="9" a="1"/>
  <c r="V430" i="9" a="1"/>
  <c r="U446" i="9" a="1"/>
  <c r="T446" i="9" a="1"/>
  <c r="S446" i="9" a="1"/>
  <c r="L446" i="9" a="1"/>
  <c r="K446" i="9" a="1"/>
  <c r="X446" i="9" a="1"/>
  <c r="V446" i="9" a="1"/>
  <c r="O446" i="9" a="1"/>
  <c r="N446" i="9" a="1"/>
  <c r="M446" i="9" a="1"/>
  <c r="R446" i="9" a="1"/>
  <c r="P446" i="9" a="1"/>
  <c r="W446" i="9" a="1"/>
  <c r="Q446" i="9" a="1"/>
  <c r="V462" i="9" a="1"/>
  <c r="T462" i="9" a="1"/>
  <c r="S462" i="9" a="1"/>
  <c r="R462" i="9" a="1"/>
  <c r="O462" i="9" a="1"/>
  <c r="N462" i="9" a="1"/>
  <c r="M462" i="9" a="1"/>
  <c r="X462" i="9" a="1"/>
  <c r="W462" i="9" a="1"/>
  <c r="U462" i="9" a="1"/>
  <c r="Q462" i="9" a="1"/>
  <c r="L462" i="9" a="1"/>
  <c r="P462" i="9" a="1"/>
  <c r="K462" i="9" a="1"/>
  <c r="M478" i="9" a="1"/>
  <c r="V478" i="9" a="1"/>
  <c r="U478" i="9" a="1"/>
  <c r="T478" i="9" a="1"/>
  <c r="O478" i="9" a="1"/>
  <c r="N478" i="9" a="1"/>
  <c r="L478" i="9" a="1"/>
  <c r="X478" i="9" a="1"/>
  <c r="S478" i="9" a="1"/>
  <c r="R478" i="9" a="1"/>
  <c r="Q478" i="9" a="1"/>
  <c r="P478" i="9" a="1"/>
  <c r="K478" i="9" a="1"/>
  <c r="W478" i="9" a="1"/>
  <c r="N494" i="9" a="1"/>
  <c r="P494" i="9" a="1"/>
  <c r="O494" i="9" a="1"/>
  <c r="M494" i="9" a="1"/>
  <c r="T494" i="9" a="1"/>
  <c r="S494" i="9" a="1"/>
  <c r="R494" i="9" a="1"/>
  <c r="K494" i="9" a="1"/>
  <c r="X494" i="9" a="1"/>
  <c r="V494" i="9" a="1"/>
  <c r="U494" i="9" a="1"/>
  <c r="Q494" i="9" a="1"/>
  <c r="L494" i="9" a="1"/>
  <c r="W494" i="9" a="1"/>
  <c r="S510" i="9" a="1"/>
  <c r="R510" i="9" a="1"/>
  <c r="O510" i="9" a="1"/>
  <c r="W510" i="9" a="1"/>
  <c r="V510" i="9" a="1"/>
  <c r="U510" i="9" a="1"/>
  <c r="X510" i="9" a="1"/>
  <c r="P510" i="9" a="1"/>
  <c r="Q510" i="9" a="1"/>
  <c r="N510" i="9" a="1"/>
  <c r="M510" i="9" a="1"/>
  <c r="L510" i="9" a="1"/>
  <c r="T510" i="9" a="1"/>
  <c r="K510" i="9" a="1"/>
  <c r="L526" i="9" a="1"/>
  <c r="U526" i="9" a="1"/>
  <c r="K526" i="9" a="1"/>
  <c r="S526" i="9" a="1"/>
  <c r="V526" i="9" a="1"/>
  <c r="X526" i="9" a="1"/>
  <c r="Q526" i="9" a="1"/>
  <c r="P526" i="9" a="1"/>
  <c r="W526" i="9" a="1"/>
  <c r="R526" i="9" a="1"/>
  <c r="O526" i="9" a="1"/>
  <c r="N526" i="9" a="1"/>
  <c r="T526" i="9" a="1"/>
  <c r="M526" i="9" a="1"/>
  <c r="U542" i="9" a="1"/>
  <c r="T542" i="9" a="1"/>
  <c r="R542" i="9" a="1"/>
  <c r="Q542" i="9" a="1"/>
  <c r="O542" i="9" a="1"/>
  <c r="N542" i="9" a="1"/>
  <c r="M542" i="9" a="1"/>
  <c r="V542" i="9" a="1"/>
  <c r="S542" i="9" a="1"/>
  <c r="P542" i="9" a="1"/>
  <c r="L542" i="9" a="1"/>
  <c r="X542" i="9" a="1"/>
  <c r="W542" i="9" a="1"/>
  <c r="K542" i="9" a="1"/>
  <c r="S558" i="9" a="1"/>
  <c r="R558" i="9" a="1"/>
  <c r="P558" i="9" a="1"/>
  <c r="O558" i="9" a="1"/>
  <c r="U558" i="9" a="1"/>
  <c r="T558" i="9" a="1"/>
  <c r="Q558" i="9" a="1"/>
  <c r="V558" i="9" a="1"/>
  <c r="N558" i="9" a="1"/>
  <c r="M558" i="9" a="1"/>
  <c r="W558" i="9" a="1"/>
  <c r="L558" i="9" a="1"/>
  <c r="K558" i="9" a="1"/>
  <c r="X558" i="9" a="1"/>
  <c r="M574" i="9" a="1"/>
  <c r="L574" i="9" a="1"/>
  <c r="U574" i="9" a="1"/>
  <c r="X574" i="9" a="1"/>
  <c r="W574" i="9" a="1"/>
  <c r="S574" i="9" a="1"/>
  <c r="Q574" i="9" a="1"/>
  <c r="N574" i="9" a="1"/>
  <c r="V574" i="9" a="1"/>
  <c r="T574" i="9" a="1"/>
  <c r="P574" i="9" a="1"/>
  <c r="R574" i="9" a="1"/>
  <c r="O574" i="9" a="1"/>
  <c r="K574" i="9" a="1"/>
  <c r="R590" i="9" a="1"/>
  <c r="X590" i="9" a="1"/>
  <c r="W590" i="9" a="1"/>
  <c r="U590" i="9" a="1"/>
  <c r="T590" i="9" a="1"/>
  <c r="S590" i="9" a="1"/>
  <c r="N590" i="9" a="1"/>
  <c r="V590" i="9" a="1"/>
  <c r="Q590" i="9" a="1"/>
  <c r="O590" i="9" a="1"/>
  <c r="L590" i="9" a="1"/>
  <c r="M590" i="9" a="1"/>
  <c r="P590" i="9" a="1"/>
  <c r="K590" i="9" a="1"/>
  <c r="N606" i="9" a="1"/>
  <c r="M606" i="9" a="1"/>
  <c r="X606" i="9" a="1"/>
  <c r="R606" i="9" a="1"/>
  <c r="Q606" i="9" a="1"/>
  <c r="P606" i="9" a="1"/>
  <c r="T606" i="9" a="1"/>
  <c r="S606" i="9" a="1"/>
  <c r="O606" i="9" a="1"/>
  <c r="K606" i="9" a="1"/>
  <c r="W606" i="9" a="1"/>
  <c r="L606" i="9" a="1"/>
  <c r="V606" i="9" a="1"/>
  <c r="U606" i="9" a="1"/>
  <c r="R622" i="9" a="1"/>
  <c r="Q622" i="9" a="1"/>
  <c r="P622" i="9" a="1"/>
  <c r="O622" i="9" a="1"/>
  <c r="M622" i="9" a="1"/>
  <c r="L622" i="9" a="1"/>
  <c r="X622" i="9" a="1"/>
  <c r="W622" i="9" a="1"/>
  <c r="V622" i="9" a="1"/>
  <c r="N622" i="9" a="1"/>
  <c r="T622" i="9" a="1"/>
  <c r="S622" i="9" a="1"/>
  <c r="K622" i="9" a="1"/>
  <c r="U622" i="9" a="1"/>
  <c r="K638" i="9" a="1"/>
  <c r="T638" i="9" a="1"/>
  <c r="S638" i="9" a="1"/>
  <c r="R638" i="9" a="1"/>
  <c r="Q638" i="9" a="1"/>
  <c r="P638" i="9" a="1"/>
  <c r="V638" i="9" a="1"/>
  <c r="U638" i="9" a="1"/>
  <c r="O638" i="9" a="1"/>
  <c r="X638" i="9" a="1"/>
  <c r="W638" i="9" a="1"/>
  <c r="N638" i="9" a="1"/>
  <c r="L638" i="9" a="1"/>
  <c r="M638" i="9" a="1"/>
  <c r="L654" i="9" a="1"/>
  <c r="M654" i="9" a="1"/>
  <c r="V654" i="9" a="1"/>
  <c r="S654" i="9" a="1"/>
  <c r="U654" i="9" a="1"/>
  <c r="T654" i="9" a="1"/>
  <c r="R654" i="9" a="1"/>
  <c r="X654" i="9" a="1"/>
  <c r="Q654" i="9" a="1"/>
  <c r="P654" i="9" a="1"/>
  <c r="W654" i="9" a="1"/>
  <c r="N654" i="9" a="1"/>
  <c r="K654" i="9" a="1"/>
  <c r="O654" i="9" a="1"/>
  <c r="U670" i="9" a="1"/>
  <c r="T670" i="9" a="1"/>
  <c r="K670" i="9" a="1"/>
  <c r="R670" i="9" a="1"/>
  <c r="X670" i="9" a="1"/>
  <c r="L670" i="9" a="1"/>
  <c r="S670" i="9" a="1"/>
  <c r="Q670" i="9" a="1"/>
  <c r="P670" i="9" a="1"/>
  <c r="N670" i="9" a="1"/>
  <c r="M670" i="9" a="1"/>
  <c r="W670" i="9" a="1"/>
  <c r="V670" i="9" a="1"/>
  <c r="O670" i="9" a="1"/>
  <c r="U686" i="9" a="1"/>
  <c r="T686" i="9" a="1"/>
  <c r="S686" i="9" a="1"/>
  <c r="N686" i="9" a="1"/>
  <c r="K686" i="9" a="1"/>
  <c r="Q686" i="9" a="1"/>
  <c r="R686" i="9" a="1"/>
  <c r="X686" i="9" a="1"/>
  <c r="M686" i="9" a="1"/>
  <c r="P686" i="9" a="1"/>
  <c r="W686" i="9" a="1"/>
  <c r="O686" i="9" a="1"/>
  <c r="L686" i="9" a="1"/>
  <c r="V686" i="9" a="1"/>
  <c r="R702" i="9" a="1"/>
  <c r="Q702" i="9" a="1"/>
  <c r="U702" i="9" a="1"/>
  <c r="T702" i="9" a="1"/>
  <c r="W702" i="9" a="1"/>
  <c r="M702" i="9" a="1"/>
  <c r="L702" i="9" a="1"/>
  <c r="S702" i="9" a="1"/>
  <c r="P702" i="9" a="1"/>
  <c r="O702" i="9" a="1"/>
  <c r="N702" i="9" a="1"/>
  <c r="K702" i="9" a="1"/>
  <c r="X702" i="9" a="1"/>
  <c r="V702" i="9" a="1"/>
  <c r="O718" i="9" a="1"/>
  <c r="N718" i="9" a="1"/>
  <c r="L718" i="9" a="1"/>
  <c r="K718" i="9" a="1"/>
  <c r="M718" i="9" a="1"/>
  <c r="U718" i="9" a="1"/>
  <c r="V718" i="9" a="1"/>
  <c r="T718" i="9" a="1"/>
  <c r="S718" i="9" a="1"/>
  <c r="P718" i="9" a="1"/>
  <c r="R718" i="9" a="1"/>
  <c r="Q718" i="9" a="1"/>
  <c r="W718" i="9" a="1"/>
  <c r="X718" i="9" a="1"/>
  <c r="R734" i="9" a="1"/>
  <c r="Q734" i="9" a="1"/>
  <c r="S734" i="9" a="1"/>
  <c r="P734" i="9" a="1"/>
  <c r="T734" i="9" a="1"/>
  <c r="O734" i="9" a="1"/>
  <c r="L734" i="9" a="1"/>
  <c r="X734" i="9" a="1"/>
  <c r="W734" i="9" a="1"/>
  <c r="V734" i="9" a="1"/>
  <c r="U734" i="9" a="1"/>
  <c r="N734" i="9" a="1"/>
  <c r="M734" i="9" a="1"/>
  <c r="K734" i="9" a="1"/>
  <c r="R750" i="9" a="1"/>
  <c r="O750" i="9" a="1"/>
  <c r="L750" i="9" a="1"/>
  <c r="K750" i="9" a="1"/>
  <c r="U750" i="9" a="1"/>
  <c r="W750" i="9" a="1"/>
  <c r="V750" i="9" a="1"/>
  <c r="T750" i="9" a="1"/>
  <c r="P750" i="9" a="1"/>
  <c r="M750" i="9" a="1"/>
  <c r="S750" i="9" a="1"/>
  <c r="X750" i="9" a="1"/>
  <c r="N750" i="9" a="1"/>
  <c r="Q750" i="9" a="1"/>
  <c r="S766" i="9" a="1"/>
  <c r="X766" i="9" a="1"/>
  <c r="W766" i="9" a="1"/>
  <c r="N766" i="9" a="1"/>
  <c r="M766" i="9" a="1"/>
  <c r="V766" i="9" a="1"/>
  <c r="Q766" i="9" a="1"/>
  <c r="P766" i="9" a="1"/>
  <c r="O766" i="9" a="1"/>
  <c r="L766" i="9" a="1"/>
  <c r="K766" i="9" a="1"/>
  <c r="T766" i="9" a="1"/>
  <c r="R766" i="9" a="1"/>
  <c r="U766" i="9" a="1"/>
  <c r="L782" i="9" a="1"/>
  <c r="K782" i="9" a="1"/>
  <c r="X782" i="9" a="1"/>
  <c r="Q782" i="9" a="1"/>
  <c r="P782" i="9" a="1"/>
  <c r="V782" i="9" a="1"/>
  <c r="W782" i="9" a="1"/>
  <c r="N782" i="9" a="1"/>
  <c r="M782" i="9" a="1"/>
  <c r="T782" i="9" a="1"/>
  <c r="S782" i="9" a="1"/>
  <c r="R782" i="9" a="1"/>
  <c r="U782" i="9" a="1"/>
  <c r="O782" i="9" a="1"/>
  <c r="V798" i="9" a="1"/>
  <c r="T798" i="9" a="1"/>
  <c r="W798" i="9" a="1"/>
  <c r="U798" i="9" a="1"/>
  <c r="Q798" i="9" a="1"/>
  <c r="L798" i="9" a="1"/>
  <c r="K798" i="9" a="1"/>
  <c r="O798" i="9" a="1"/>
  <c r="N798" i="9" a="1"/>
  <c r="M798" i="9" a="1"/>
  <c r="S798" i="9" a="1"/>
  <c r="R798" i="9" a="1"/>
  <c r="P798" i="9" a="1"/>
  <c r="X798" i="9" a="1"/>
  <c r="T814" i="9" a="1"/>
  <c r="V814" i="9" a="1"/>
  <c r="U814" i="9" a="1"/>
  <c r="L814" i="9" a="1"/>
  <c r="O814" i="9" a="1"/>
  <c r="Q814" i="9" a="1"/>
  <c r="N814" i="9" a="1"/>
  <c r="S814" i="9" a="1"/>
  <c r="P814" i="9" a="1"/>
  <c r="K814" i="9" a="1"/>
  <c r="W814" i="9" a="1"/>
  <c r="X814" i="9" a="1"/>
  <c r="R814" i="9" a="1"/>
  <c r="M814" i="9" a="1"/>
  <c r="X830" i="9" a="1"/>
  <c r="Q830" i="9" a="1"/>
  <c r="P830" i="9" a="1"/>
  <c r="M830" i="9" a="1"/>
  <c r="W830" i="9" a="1"/>
  <c r="V830" i="9" a="1"/>
  <c r="O830" i="9" a="1"/>
  <c r="N830" i="9" a="1"/>
  <c r="L830" i="9" a="1"/>
  <c r="R830" i="9" a="1"/>
  <c r="K830" i="9" a="1"/>
  <c r="T830" i="9" a="1"/>
  <c r="S830" i="9" a="1"/>
  <c r="U830" i="9" a="1"/>
  <c r="U846" i="9" a="1"/>
  <c r="T846" i="9" a="1"/>
  <c r="R846" i="9" a="1"/>
  <c r="N846" i="9" a="1"/>
  <c r="L846" i="9" a="1"/>
  <c r="X846" i="9" a="1"/>
  <c r="W846" i="9" a="1"/>
  <c r="Q846" i="9" a="1"/>
  <c r="P846" i="9" a="1"/>
  <c r="O846" i="9" a="1"/>
  <c r="V846" i="9" a="1"/>
  <c r="S846" i="9" a="1"/>
  <c r="M846" i="9" a="1"/>
  <c r="K846" i="9" a="1"/>
  <c r="R862" i="9" a="1"/>
  <c r="Q862" i="9" a="1"/>
  <c r="O862" i="9" a="1"/>
  <c r="K862" i="9" a="1"/>
  <c r="X862" i="9" a="1"/>
  <c r="W862" i="9" a="1"/>
  <c r="U862" i="9" a="1"/>
  <c r="T862" i="9" a="1"/>
  <c r="S862" i="9" a="1"/>
  <c r="V862" i="9" a="1"/>
  <c r="P862" i="9" a="1"/>
  <c r="L862" i="9" a="1"/>
  <c r="N862" i="9" a="1"/>
  <c r="M862" i="9" a="1"/>
  <c r="L878" i="9" a="1"/>
  <c r="K878" i="9" a="1"/>
  <c r="N878" i="9" a="1"/>
  <c r="M878" i="9" a="1"/>
  <c r="R878" i="9" a="1"/>
  <c r="Q878" i="9" a="1"/>
  <c r="O878" i="9" a="1"/>
  <c r="X878" i="9" a="1"/>
  <c r="W878" i="9" a="1"/>
  <c r="V878" i="9" a="1"/>
  <c r="U878" i="9" a="1"/>
  <c r="T878" i="9" a="1"/>
  <c r="S878" i="9" a="1"/>
  <c r="P878" i="9" a="1"/>
  <c r="W894" i="9" a="1"/>
  <c r="Q894" i="9" a="1"/>
  <c r="P894" i="9" a="1"/>
  <c r="X894" i="9" a="1"/>
  <c r="V894" i="9" a="1"/>
  <c r="T894" i="9" a="1"/>
  <c r="U894" i="9" a="1"/>
  <c r="S894" i="9" a="1"/>
  <c r="R894" i="9" a="1"/>
  <c r="L894" i="9" a="1"/>
  <c r="K894" i="9" a="1"/>
  <c r="O894" i="9" a="1"/>
  <c r="N894" i="9" a="1"/>
  <c r="M894" i="9" a="1"/>
  <c r="X910" i="9" a="1"/>
  <c r="W910" i="9" a="1"/>
  <c r="U910" i="9" a="1"/>
  <c r="V910" i="9" a="1"/>
  <c r="R910" i="9" a="1"/>
  <c r="Q910" i="9" a="1"/>
  <c r="P910" i="9" a="1"/>
  <c r="O910" i="9" a="1"/>
  <c r="M910" i="9" a="1"/>
  <c r="T910" i="9" a="1"/>
  <c r="S910" i="9" a="1"/>
  <c r="N910" i="9" a="1"/>
  <c r="K910" i="9" a="1"/>
  <c r="L910" i="9" a="1"/>
  <c r="X926" i="9" a="1"/>
  <c r="W926" i="9" a="1"/>
  <c r="U926" i="9" a="1"/>
  <c r="P926" i="9" a="1"/>
  <c r="O926" i="9" a="1"/>
  <c r="T926" i="9" a="1"/>
  <c r="S926" i="9" a="1"/>
  <c r="R926" i="9" a="1"/>
  <c r="Q926" i="9" a="1"/>
  <c r="M926" i="9" a="1"/>
  <c r="V926" i="9" a="1"/>
  <c r="N926" i="9" a="1"/>
  <c r="L926" i="9" a="1"/>
  <c r="K926" i="9" a="1"/>
  <c r="U41" i="9" a="1"/>
  <c r="T41" i="9" a="1"/>
  <c r="S41" i="9" a="1"/>
  <c r="R41" i="9" a="1"/>
  <c r="P41" i="9" a="1"/>
  <c r="L41" i="9" a="1"/>
  <c r="K41" i="9" a="1"/>
  <c r="W41" i="9" a="1"/>
  <c r="V41" i="9" a="1"/>
  <c r="Q41" i="9" a="1"/>
  <c r="X41" i="9" a="1"/>
  <c r="O41" i="9" a="1"/>
  <c r="N41" i="9" a="1"/>
  <c r="M41" i="9" a="1"/>
  <c r="Q217" i="9" a="1"/>
  <c r="P217" i="9" a="1"/>
  <c r="O217" i="9" a="1"/>
  <c r="N217" i="9" a="1"/>
  <c r="L217" i="9" a="1"/>
  <c r="S217" i="9" a="1"/>
  <c r="R217" i="9" a="1"/>
  <c r="M217" i="9" a="1"/>
  <c r="K217" i="9" a="1"/>
  <c r="X217" i="9" a="1"/>
  <c r="W217" i="9" a="1"/>
  <c r="V217" i="9" a="1"/>
  <c r="T217" i="9" a="1"/>
  <c r="U217" i="9" a="1"/>
  <c r="W186" i="9" a="1"/>
  <c r="V186" i="9" a="1"/>
  <c r="U186" i="9" a="1"/>
  <c r="T186" i="9" a="1"/>
  <c r="R186" i="9" a="1"/>
  <c r="K186" i="9" a="1"/>
  <c r="S186" i="9" a="1"/>
  <c r="O186" i="9" a="1"/>
  <c r="N186" i="9" a="1"/>
  <c r="M186" i="9" a="1"/>
  <c r="L186" i="9" a="1"/>
  <c r="Q186" i="9" a="1"/>
  <c r="P186" i="9" a="1"/>
  <c r="X186" i="9" a="1"/>
  <c r="X346" i="9" a="1"/>
  <c r="W346" i="9" a="1"/>
  <c r="Q346" i="9" a="1"/>
  <c r="P346" i="9" a="1"/>
  <c r="O346" i="9" a="1"/>
  <c r="N346" i="9" a="1"/>
  <c r="L346" i="9" a="1"/>
  <c r="S346" i="9" a="1"/>
  <c r="R346" i="9" a="1"/>
  <c r="M346" i="9" a="1"/>
  <c r="K346" i="9" a="1"/>
  <c r="V346" i="9" a="1"/>
  <c r="U346" i="9" a="1"/>
  <c r="T346" i="9" a="1"/>
  <c r="P458" i="9" a="1"/>
  <c r="K458" i="9" a="1"/>
  <c r="Q458" i="9" a="1"/>
  <c r="O458" i="9" a="1"/>
  <c r="N458" i="9" a="1"/>
  <c r="X458" i="9" a="1"/>
  <c r="V458" i="9" a="1"/>
  <c r="T458" i="9" a="1"/>
  <c r="U458" i="9" a="1"/>
  <c r="W458" i="9" a="1"/>
  <c r="L458" i="9" a="1"/>
  <c r="S458" i="9" a="1"/>
  <c r="R458" i="9" a="1"/>
  <c r="M458" i="9" a="1"/>
  <c r="S794" i="9" a="1"/>
  <c r="M794" i="9" a="1"/>
  <c r="K794" i="9" a="1"/>
  <c r="X794" i="9" a="1"/>
  <c r="U794" i="9" a="1"/>
  <c r="R794" i="9" a="1"/>
  <c r="Q794" i="9" a="1"/>
  <c r="T794" i="9" a="1"/>
  <c r="W794" i="9" a="1"/>
  <c r="V794" i="9" a="1"/>
  <c r="P794" i="9" a="1"/>
  <c r="O794" i="9" a="1"/>
  <c r="L794" i="9" a="1"/>
  <c r="N794" i="9" a="1"/>
  <c r="X107" i="9" a="1"/>
  <c r="W107" i="9" a="1"/>
  <c r="V107" i="9" a="1"/>
  <c r="U107" i="9" a="1"/>
  <c r="S107" i="9" a="1"/>
  <c r="O107" i="9" a="1"/>
  <c r="N107" i="9" a="1"/>
  <c r="T107" i="9" a="1"/>
  <c r="P107" i="9" a="1"/>
  <c r="R107" i="9" a="1"/>
  <c r="Q107" i="9" a="1"/>
  <c r="M107" i="9" a="1"/>
  <c r="L107" i="9" a="1"/>
  <c r="K107" i="9" a="1"/>
  <c r="K60" i="9" a="1"/>
  <c r="X60" i="9" a="1"/>
  <c r="V60" i="9" a="1"/>
  <c r="R60" i="9" a="1"/>
  <c r="Q60" i="9" a="1"/>
  <c r="T60" i="9" a="1"/>
  <c r="W60" i="9" a="1"/>
  <c r="U60" i="9" a="1"/>
  <c r="S60" i="9" a="1"/>
  <c r="M60" i="9" a="1"/>
  <c r="L60" i="9" a="1"/>
  <c r="P60" i="9" a="1"/>
  <c r="N60" i="9" a="1"/>
  <c r="O60" i="9" a="1"/>
  <c r="N126" i="9" a="1"/>
  <c r="M126" i="9" a="1"/>
  <c r="L126" i="9" a="1"/>
  <c r="K126" i="9" a="1"/>
  <c r="U126" i="9" a="1"/>
  <c r="T126" i="9" a="1"/>
  <c r="O126" i="9" a="1"/>
  <c r="X126" i="9" a="1"/>
  <c r="V126" i="9" a="1"/>
  <c r="W126" i="9" a="1"/>
  <c r="R126" i="9" a="1"/>
  <c r="S126" i="9" a="1"/>
  <c r="Q126" i="9" a="1"/>
  <c r="P126" i="9" a="1"/>
  <c r="W270" i="9" a="1"/>
  <c r="V270" i="9" a="1"/>
  <c r="U270" i="9" a="1"/>
  <c r="T270" i="9" a="1"/>
  <c r="R270" i="9" a="1"/>
  <c r="S270" i="9" a="1"/>
  <c r="Q270" i="9" a="1"/>
  <c r="P270" i="9" a="1"/>
  <c r="N270" i="9" a="1"/>
  <c r="K270" i="9" a="1"/>
  <c r="L270" i="9" a="1"/>
  <c r="M270" i="9" a="1"/>
  <c r="X270" i="9" a="1"/>
  <c r="O270" i="9" a="1"/>
  <c r="P95" i="9" a="1"/>
  <c r="O95" i="9" a="1"/>
  <c r="N95" i="9" a="1"/>
  <c r="M95" i="9" a="1"/>
  <c r="K95" i="9" a="1"/>
  <c r="W95" i="9" a="1"/>
  <c r="V95" i="9" a="1"/>
  <c r="T95" i="9" a="1"/>
  <c r="L95" i="9" a="1"/>
  <c r="S95" i="9" a="1"/>
  <c r="R95" i="9" a="1"/>
  <c r="Q95" i="9" a="1"/>
  <c r="X95" i="9" a="1"/>
  <c r="U95" i="9" a="1"/>
  <c r="U255" i="9" a="1"/>
  <c r="T255" i="9" a="1"/>
  <c r="S255" i="9" a="1"/>
  <c r="R255" i="9" a="1"/>
  <c r="P255" i="9" a="1"/>
  <c r="N255" i="9" a="1"/>
  <c r="M255" i="9" a="1"/>
  <c r="L255" i="9" a="1"/>
  <c r="K255" i="9" a="1"/>
  <c r="X255" i="9" a="1"/>
  <c r="W255" i="9" a="1"/>
  <c r="V255" i="9" a="1"/>
  <c r="O255" i="9" a="1"/>
  <c r="Q255" i="9" a="1"/>
  <c r="U399" i="9" a="1"/>
  <c r="T399" i="9" a="1"/>
  <c r="S399" i="9" a="1"/>
  <c r="R399" i="9" a="1"/>
  <c r="X399" i="9" a="1"/>
  <c r="P399" i="9" a="1"/>
  <c r="O399" i="9" a="1"/>
  <c r="N399" i="9" a="1"/>
  <c r="M399" i="9" a="1"/>
  <c r="K399" i="9" a="1"/>
  <c r="L399" i="9" a="1"/>
  <c r="W399" i="9" a="1"/>
  <c r="Q399" i="9" a="1"/>
  <c r="V399" i="9" a="1"/>
  <c r="O447" i="9" a="1"/>
  <c r="Q447" i="9" a="1"/>
  <c r="X447" i="9" a="1"/>
  <c r="W447" i="9" a="1"/>
  <c r="U447" i="9" a="1"/>
  <c r="S447" i="9" a="1"/>
  <c r="N447" i="9" a="1"/>
  <c r="P447" i="9" a="1"/>
  <c r="M447" i="9" a="1"/>
  <c r="K447" i="9" a="1"/>
  <c r="L447" i="9" a="1"/>
  <c r="T447" i="9" a="1"/>
  <c r="V447" i="9" a="1"/>
  <c r="R447" i="9" a="1"/>
  <c r="O479" i="9" a="1"/>
  <c r="X479" i="9" a="1"/>
  <c r="W479" i="9" a="1"/>
  <c r="U479" i="9" a="1"/>
  <c r="T479" i="9" a="1"/>
  <c r="S479" i="9" a="1"/>
  <c r="P479" i="9" a="1"/>
  <c r="M479" i="9" a="1"/>
  <c r="R479" i="9" a="1"/>
  <c r="V479" i="9" a="1"/>
  <c r="Q479" i="9" a="1"/>
  <c r="L479" i="9" a="1"/>
  <c r="N479" i="9" a="1"/>
  <c r="K479" i="9" a="1"/>
  <c r="P495" i="9" a="1"/>
  <c r="S495" i="9" a="1"/>
  <c r="R495" i="9" a="1"/>
  <c r="Q495" i="9" a="1"/>
  <c r="X495" i="9" a="1"/>
  <c r="U495" i="9" a="1"/>
  <c r="O495" i="9" a="1"/>
  <c r="L495" i="9" a="1"/>
  <c r="V495" i="9" a="1"/>
  <c r="T495" i="9" a="1"/>
  <c r="N495" i="9" a="1"/>
  <c r="M495" i="9" a="1"/>
  <c r="K495" i="9" a="1"/>
  <c r="W495" i="9" a="1"/>
  <c r="U511" i="9" a="1"/>
  <c r="T511" i="9" a="1"/>
  <c r="Q511" i="9" a="1"/>
  <c r="K511" i="9" a="1"/>
  <c r="S511" i="9" a="1"/>
  <c r="R511" i="9" a="1"/>
  <c r="P511" i="9" a="1"/>
  <c r="M511" i="9" a="1"/>
  <c r="X511" i="9" a="1"/>
  <c r="W511" i="9" a="1"/>
  <c r="O511" i="9" a="1"/>
  <c r="N511" i="9" a="1"/>
  <c r="V511" i="9" a="1"/>
  <c r="L511" i="9" a="1"/>
  <c r="Q527" i="9" a="1"/>
  <c r="P527" i="9" a="1"/>
  <c r="M527" i="9" a="1"/>
  <c r="K527" i="9" a="1"/>
  <c r="L527" i="9" a="1"/>
  <c r="X527" i="9" a="1"/>
  <c r="U527" i="9" a="1"/>
  <c r="T527" i="9" a="1"/>
  <c r="W527" i="9" a="1"/>
  <c r="S527" i="9" a="1"/>
  <c r="N527" i="9" a="1"/>
  <c r="V527" i="9" a="1"/>
  <c r="R527" i="9" a="1"/>
  <c r="O527" i="9" a="1"/>
  <c r="W543" i="9" a="1"/>
  <c r="V543" i="9" a="1"/>
  <c r="T543" i="9" a="1"/>
  <c r="S543" i="9" a="1"/>
  <c r="X543" i="9" a="1"/>
  <c r="U543" i="9" a="1"/>
  <c r="M543" i="9" a="1"/>
  <c r="L543" i="9" a="1"/>
  <c r="K543" i="9" a="1"/>
  <c r="O543" i="9" a="1"/>
  <c r="P543" i="9" a="1"/>
  <c r="N543" i="9" a="1"/>
  <c r="R543" i="9" a="1"/>
  <c r="Q543" i="9" a="1"/>
  <c r="U559" i="9" a="1"/>
  <c r="T559" i="9" a="1"/>
  <c r="R559" i="9" a="1"/>
  <c r="Q559" i="9" a="1"/>
  <c r="X559" i="9" a="1"/>
  <c r="W559" i="9" a="1"/>
  <c r="P559" i="9" a="1"/>
  <c r="N559" i="9" a="1"/>
  <c r="K559" i="9" a="1"/>
  <c r="V559" i="9" a="1"/>
  <c r="O559" i="9" a="1"/>
  <c r="S559" i="9" a="1"/>
  <c r="M559" i="9" a="1"/>
  <c r="L559" i="9" a="1"/>
  <c r="O575" i="9" a="1"/>
  <c r="N575" i="9" a="1"/>
  <c r="L575" i="9" a="1"/>
  <c r="K575" i="9" a="1"/>
  <c r="Q575" i="9" a="1"/>
  <c r="P575" i="9" a="1"/>
  <c r="M575" i="9" a="1"/>
  <c r="S575" i="9" a="1"/>
  <c r="R575" i="9" a="1"/>
  <c r="U575" i="9" a="1"/>
  <c r="T575" i="9" a="1"/>
  <c r="X575" i="9" a="1"/>
  <c r="W575" i="9" a="1"/>
  <c r="V575" i="9" a="1"/>
  <c r="T591" i="9" a="1"/>
  <c r="M591" i="9" a="1"/>
  <c r="L591" i="9" a="1"/>
  <c r="V591" i="9" a="1"/>
  <c r="K591" i="9" a="1"/>
  <c r="Q591" i="9" a="1"/>
  <c r="P591" i="9" a="1"/>
  <c r="O591" i="9" a="1"/>
  <c r="U591" i="9" a="1"/>
  <c r="S591" i="9" a="1"/>
  <c r="R591" i="9" a="1"/>
  <c r="N591" i="9" a="1"/>
  <c r="W591" i="9" a="1"/>
  <c r="X591" i="9" a="1"/>
  <c r="P607" i="9" a="1"/>
  <c r="O607" i="9" a="1"/>
  <c r="N607" i="9" a="1"/>
  <c r="M607" i="9" a="1"/>
  <c r="K607" i="9" a="1"/>
  <c r="X607" i="9" a="1"/>
  <c r="T607" i="9" a="1"/>
  <c r="S607" i="9" a="1"/>
  <c r="V607" i="9" a="1"/>
  <c r="R607" i="9" a="1"/>
  <c r="W607" i="9" a="1"/>
  <c r="U607" i="9" a="1"/>
  <c r="L607" i="9" a="1"/>
  <c r="Q607" i="9" a="1"/>
  <c r="T623" i="9" a="1"/>
  <c r="V623" i="9" a="1"/>
  <c r="W623" i="9" a="1"/>
  <c r="M623" i="9" a="1"/>
  <c r="X623" i="9" a="1"/>
  <c r="U623" i="9" a="1"/>
  <c r="O623" i="9" a="1"/>
  <c r="R623" i="9" a="1"/>
  <c r="N623" i="9" a="1"/>
  <c r="K623" i="9" a="1"/>
  <c r="L623" i="9" a="1"/>
  <c r="Q623" i="9" a="1"/>
  <c r="P623" i="9" a="1"/>
  <c r="S623" i="9" a="1"/>
  <c r="L639" i="9" a="1"/>
  <c r="K639" i="9" a="1"/>
  <c r="O639" i="9" a="1"/>
  <c r="X639" i="9" a="1"/>
  <c r="W639" i="9" a="1"/>
  <c r="V639" i="9" a="1"/>
  <c r="U639" i="9" a="1"/>
  <c r="T639" i="9" a="1"/>
  <c r="P639" i="9" a="1"/>
  <c r="N639" i="9" a="1"/>
  <c r="M639" i="9" a="1"/>
  <c r="S639" i="9" a="1"/>
  <c r="R639" i="9" a="1"/>
  <c r="Q639" i="9" a="1"/>
  <c r="O655" i="9" a="1"/>
  <c r="N655" i="9" a="1"/>
  <c r="R655" i="9" a="1"/>
  <c r="Q655" i="9" a="1"/>
  <c r="S655" i="9" a="1"/>
  <c r="K655" i="9" a="1"/>
  <c r="U655" i="9" a="1"/>
  <c r="T655" i="9" a="1"/>
  <c r="P655" i="9" a="1"/>
  <c r="W655" i="9" a="1"/>
  <c r="V655" i="9" a="1"/>
  <c r="M655" i="9" a="1"/>
  <c r="L655" i="9" a="1"/>
  <c r="X655" i="9" a="1"/>
  <c r="V671" i="9" a="1"/>
  <c r="U671" i="9" a="1"/>
  <c r="N671" i="9" a="1"/>
  <c r="M671" i="9" a="1"/>
  <c r="Q671" i="9" a="1"/>
  <c r="P671" i="9" a="1"/>
  <c r="R671" i="9" a="1"/>
  <c r="O671" i="9" a="1"/>
  <c r="L671" i="9" a="1"/>
  <c r="K671" i="9" a="1"/>
  <c r="S671" i="9" a="1"/>
  <c r="X671" i="9" a="1"/>
  <c r="W671" i="9" a="1"/>
  <c r="T671" i="9" a="1"/>
  <c r="M687" i="9" a="1"/>
  <c r="L687" i="9" a="1"/>
  <c r="S687" i="9" a="1"/>
  <c r="R687" i="9" a="1"/>
  <c r="X687" i="9" a="1"/>
  <c r="W687" i="9" a="1"/>
  <c r="V687" i="9" a="1"/>
  <c r="U687" i="9" a="1"/>
  <c r="T687" i="9" a="1"/>
  <c r="Q687" i="9" a="1"/>
  <c r="P687" i="9" a="1"/>
  <c r="K687" i="9" a="1"/>
  <c r="N687" i="9" a="1"/>
  <c r="O687" i="9" a="1"/>
  <c r="T703" i="9" a="1"/>
  <c r="S703" i="9" a="1"/>
  <c r="X703" i="9" a="1"/>
  <c r="P703" i="9" a="1"/>
  <c r="O703" i="9" a="1"/>
  <c r="W703" i="9" a="1"/>
  <c r="V703" i="9" a="1"/>
  <c r="L703" i="9" a="1"/>
  <c r="K703" i="9" a="1"/>
  <c r="U703" i="9" a="1"/>
  <c r="R703" i="9" a="1"/>
  <c r="M703" i="9" a="1"/>
  <c r="Q703" i="9" a="1"/>
  <c r="N703" i="9" a="1"/>
  <c r="K719" i="9" a="1"/>
  <c r="L719" i="9" a="1"/>
  <c r="Q719" i="9" a="1"/>
  <c r="M719" i="9" a="1"/>
  <c r="T719" i="9" a="1"/>
  <c r="O719" i="9" a="1"/>
  <c r="N719" i="9" a="1"/>
  <c r="P719" i="9" a="1"/>
  <c r="V719" i="9" a="1"/>
  <c r="W719" i="9" a="1"/>
  <c r="S719" i="9" a="1"/>
  <c r="R719" i="9" a="1"/>
  <c r="X719" i="9" a="1"/>
  <c r="U719" i="9" a="1"/>
  <c r="T735" i="9" a="1"/>
  <c r="S735" i="9" a="1"/>
  <c r="W735" i="9" a="1"/>
  <c r="V735" i="9" a="1"/>
  <c r="R735" i="9" a="1"/>
  <c r="Q735" i="9" a="1"/>
  <c r="L735" i="9" a="1"/>
  <c r="K735" i="9" a="1"/>
  <c r="U735" i="9" a="1"/>
  <c r="P735" i="9" a="1"/>
  <c r="O735" i="9" a="1"/>
  <c r="N735" i="9" a="1"/>
  <c r="M735" i="9" a="1"/>
  <c r="X735" i="9" a="1"/>
  <c r="X751" i="9" a="1"/>
  <c r="S751" i="9" a="1"/>
  <c r="R751" i="9" a="1"/>
  <c r="K751" i="9" a="1"/>
  <c r="N751" i="9" a="1"/>
  <c r="W751" i="9" a="1"/>
  <c r="V751" i="9" a="1"/>
  <c r="U751" i="9" a="1"/>
  <c r="Q751" i="9" a="1"/>
  <c r="P751" i="9" a="1"/>
  <c r="O751" i="9" a="1"/>
  <c r="T751" i="9" a="1"/>
  <c r="M751" i="9" a="1"/>
  <c r="L751" i="9" a="1"/>
  <c r="U767" i="9" a="1"/>
  <c r="M767" i="9" a="1"/>
  <c r="L767" i="9" a="1"/>
  <c r="V767" i="9" a="1"/>
  <c r="T767" i="9" a="1"/>
  <c r="Q767" i="9" a="1"/>
  <c r="W767" i="9" a="1"/>
  <c r="N767" i="9" a="1"/>
  <c r="K767" i="9" a="1"/>
  <c r="O767" i="9" a="1"/>
  <c r="S767" i="9" a="1"/>
  <c r="R767" i="9" a="1"/>
  <c r="P767" i="9" a="1"/>
  <c r="X767" i="9" a="1"/>
  <c r="L783" i="9" a="1"/>
  <c r="O783" i="9" a="1"/>
  <c r="N783" i="9" a="1"/>
  <c r="W783" i="9" a="1"/>
  <c r="V783" i="9" a="1"/>
  <c r="P783" i="9" a="1"/>
  <c r="M783" i="9" a="1"/>
  <c r="X783" i="9" a="1"/>
  <c r="Q783" i="9" a="1"/>
  <c r="K783" i="9" a="1"/>
  <c r="U783" i="9" a="1"/>
  <c r="T783" i="9" a="1"/>
  <c r="S783" i="9" a="1"/>
  <c r="R783" i="9" a="1"/>
  <c r="K799" i="9" a="1"/>
  <c r="W799" i="9" a="1"/>
  <c r="V799" i="9" a="1"/>
  <c r="M799" i="9" a="1"/>
  <c r="L799" i="9" a="1"/>
  <c r="X799" i="9" a="1"/>
  <c r="U799" i="9" a="1"/>
  <c r="R799" i="9" a="1"/>
  <c r="N799" i="9" a="1"/>
  <c r="T799" i="9" a="1"/>
  <c r="S799" i="9" a="1"/>
  <c r="Q799" i="9" a="1"/>
  <c r="P799" i="9" a="1"/>
  <c r="O799" i="9" a="1"/>
  <c r="N815" i="9" a="1"/>
  <c r="Q815" i="9" a="1"/>
  <c r="R815" i="9" a="1"/>
  <c r="O815" i="9" a="1"/>
  <c r="S815" i="9" a="1"/>
  <c r="L815" i="9" a="1"/>
  <c r="U815" i="9" a="1"/>
  <c r="P815" i="9" a="1"/>
  <c r="T815" i="9" a="1"/>
  <c r="X815" i="9" a="1"/>
  <c r="M815" i="9" a="1"/>
  <c r="W815" i="9" a="1"/>
  <c r="K815" i="9" a="1"/>
  <c r="V815" i="9" a="1"/>
  <c r="K831" i="9" a="1"/>
  <c r="N831" i="9" a="1"/>
  <c r="L831" i="9" a="1"/>
  <c r="W831" i="9" a="1"/>
  <c r="V831" i="9" a="1"/>
  <c r="S831" i="9" a="1"/>
  <c r="R831" i="9" a="1"/>
  <c r="Q831" i="9" a="1"/>
  <c r="M831" i="9" a="1"/>
  <c r="O831" i="9" a="1"/>
  <c r="U831" i="9" a="1"/>
  <c r="T831" i="9" a="1"/>
  <c r="P831" i="9" a="1"/>
  <c r="X831" i="9" a="1"/>
  <c r="W847" i="9" a="1"/>
  <c r="V847" i="9" a="1"/>
  <c r="T847" i="9" a="1"/>
  <c r="L847" i="9" a="1"/>
  <c r="K847" i="9" a="1"/>
  <c r="X847" i="9" a="1"/>
  <c r="S847" i="9" a="1"/>
  <c r="P847" i="9" a="1"/>
  <c r="O847" i="9" a="1"/>
  <c r="Q847" i="9" a="1"/>
  <c r="N847" i="9" a="1"/>
  <c r="U847" i="9" a="1"/>
  <c r="M847" i="9" a="1"/>
  <c r="R847" i="9" a="1"/>
  <c r="T863" i="9" a="1"/>
  <c r="S863" i="9" a="1"/>
  <c r="Q863" i="9" a="1"/>
  <c r="P863" i="9" a="1"/>
  <c r="O863" i="9" a="1"/>
  <c r="M863" i="9" a="1"/>
  <c r="K863" i="9" a="1"/>
  <c r="R863" i="9" a="1"/>
  <c r="N863" i="9" a="1"/>
  <c r="X863" i="9" a="1"/>
  <c r="L863" i="9" a="1"/>
  <c r="W863" i="9" a="1"/>
  <c r="V863" i="9" a="1"/>
  <c r="U863" i="9" a="1"/>
  <c r="N879" i="9" a="1"/>
  <c r="M879" i="9" a="1"/>
  <c r="K879" i="9" a="1"/>
  <c r="Q879" i="9" a="1"/>
  <c r="P879" i="9" a="1"/>
  <c r="U879" i="9" a="1"/>
  <c r="T879" i="9" a="1"/>
  <c r="R879" i="9" a="1"/>
  <c r="X879" i="9" a="1"/>
  <c r="W879" i="9" a="1"/>
  <c r="V879" i="9" a="1"/>
  <c r="S879" i="9" a="1"/>
  <c r="O879" i="9" a="1"/>
  <c r="L879" i="9" a="1"/>
  <c r="L895" i="9" a="1"/>
  <c r="K895" i="9" a="1"/>
  <c r="V895" i="9" a="1"/>
  <c r="U895" i="9" a="1"/>
  <c r="N895" i="9" a="1"/>
  <c r="M895" i="9" a="1"/>
  <c r="X895" i="9" a="1"/>
  <c r="W895" i="9" a="1"/>
  <c r="S895" i="9" a="1"/>
  <c r="R895" i="9" a="1"/>
  <c r="Q895" i="9" a="1"/>
  <c r="O895" i="9" a="1"/>
  <c r="T895" i="9" a="1"/>
  <c r="P895" i="9" a="1"/>
  <c r="W911" i="9" a="1"/>
  <c r="K911" i="9" a="1"/>
  <c r="X911" i="9" a="1"/>
  <c r="V911" i="9" a="1"/>
  <c r="T911" i="9" a="1"/>
  <c r="N911" i="9" a="1"/>
  <c r="M911" i="9" a="1"/>
  <c r="S911" i="9" a="1"/>
  <c r="U911" i="9" a="1"/>
  <c r="R911" i="9" a="1"/>
  <c r="Q911" i="9" a="1"/>
  <c r="L911" i="9" a="1"/>
  <c r="P911" i="9" a="1"/>
  <c r="O911" i="9" a="1"/>
  <c r="W927" i="9" a="1"/>
  <c r="U927" i="9" a="1"/>
  <c r="T927" i="9" a="1"/>
  <c r="V927" i="9" a="1"/>
  <c r="P927" i="9" a="1"/>
  <c r="O927" i="9" a="1"/>
  <c r="M927" i="9" a="1"/>
  <c r="L927" i="9" a="1"/>
  <c r="K927" i="9" a="1"/>
  <c r="Q927" i="9" a="1"/>
  <c r="N927" i="9" a="1"/>
  <c r="X927" i="9" a="1"/>
  <c r="S927" i="9" a="1"/>
  <c r="R927" i="9" a="1"/>
  <c r="U73" i="9" a="1"/>
  <c r="T73" i="9" a="1"/>
  <c r="S73" i="9" a="1"/>
  <c r="R73" i="9" a="1"/>
  <c r="P73" i="9" a="1"/>
  <c r="L73" i="9" a="1"/>
  <c r="K73" i="9" a="1"/>
  <c r="O73" i="9" a="1"/>
  <c r="N73" i="9" a="1"/>
  <c r="M73" i="9" a="1"/>
  <c r="Q73" i="9" a="1"/>
  <c r="X73" i="9" a="1"/>
  <c r="W73" i="9" a="1"/>
  <c r="V73" i="9" a="1"/>
  <c r="W58" i="9" a="1"/>
  <c r="V58" i="9" a="1"/>
  <c r="U58" i="9" a="1"/>
  <c r="T58" i="9" a="1"/>
  <c r="R58" i="9" a="1"/>
  <c r="N58" i="9" a="1"/>
  <c r="M58" i="9" a="1"/>
  <c r="X58" i="9" a="1"/>
  <c r="S58" i="9" a="1"/>
  <c r="Q58" i="9" a="1"/>
  <c r="K58" i="9" a="1"/>
  <c r="P58" i="9" a="1"/>
  <c r="L58" i="9" a="1"/>
  <c r="O58" i="9" a="1"/>
  <c r="X234" i="9" a="1"/>
  <c r="W234" i="9" a="1"/>
  <c r="V234" i="9" a="1"/>
  <c r="U234" i="9" a="1"/>
  <c r="S234" i="9" a="1"/>
  <c r="K234" i="9" a="1"/>
  <c r="O234" i="9" a="1"/>
  <c r="N234" i="9" a="1"/>
  <c r="M234" i="9" a="1"/>
  <c r="L234" i="9" a="1"/>
  <c r="R234" i="9" a="1"/>
  <c r="T234" i="9" a="1"/>
  <c r="Q234" i="9" a="1"/>
  <c r="P234" i="9" a="1"/>
  <c r="K554" i="9" a="1"/>
  <c r="X554" i="9" a="1"/>
  <c r="W554" i="9" a="1"/>
  <c r="M554" i="9" a="1"/>
  <c r="L554" i="9" a="1"/>
  <c r="U554" i="9" a="1"/>
  <c r="T554" i="9" a="1"/>
  <c r="S554" i="9" a="1"/>
  <c r="R554" i="9" a="1"/>
  <c r="O554" i="9" a="1"/>
  <c r="N554" i="9" a="1"/>
  <c r="P554" i="9" a="1"/>
  <c r="Q554" i="9" a="1"/>
  <c r="V554" i="9" a="1"/>
  <c r="N762" i="9" a="1"/>
  <c r="S762" i="9" a="1"/>
  <c r="R762" i="9" a="1"/>
  <c r="L762" i="9" a="1"/>
  <c r="K762" i="9" a="1"/>
  <c r="W762" i="9" a="1"/>
  <c r="P762" i="9" a="1"/>
  <c r="O762" i="9" a="1"/>
  <c r="M762" i="9" a="1"/>
  <c r="X762" i="9" a="1"/>
  <c r="V762" i="9" a="1"/>
  <c r="U762" i="9" a="1"/>
  <c r="T762" i="9" a="1"/>
  <c r="Q762" i="9" a="1"/>
  <c r="O27" i="9" a="1"/>
  <c r="N27" i="9" a="1"/>
  <c r="M27" i="9" a="1"/>
  <c r="K27" i="9" a="1"/>
  <c r="L27" i="9" a="1"/>
  <c r="V27" i="9" a="1"/>
  <c r="U27" i="9" a="1"/>
  <c r="S27" i="9" a="1"/>
  <c r="T27" i="9" a="1"/>
  <c r="X27" i="9" a="1"/>
  <c r="W27" i="9" a="1"/>
  <c r="R27" i="9" a="1"/>
  <c r="Q27" i="9" a="1"/>
  <c r="P27" i="9" a="1"/>
  <c r="U30" i="9" a="1"/>
  <c r="Q30" i="9" a="1"/>
  <c r="T30" i="9" a="1"/>
  <c r="S30" i="9" a="1"/>
  <c r="R30" i="9" a="1"/>
  <c r="P30" i="9" a="1"/>
  <c r="L30" i="9" a="1"/>
  <c r="K30" i="9" a="1"/>
  <c r="V30" i="9" a="1"/>
  <c r="X30" i="9" a="1"/>
  <c r="W30" i="9" a="1"/>
  <c r="O30" i="9" a="1"/>
  <c r="M30" i="9" a="1"/>
  <c r="N30" i="9" a="1"/>
  <c r="N238" i="9" a="1"/>
  <c r="M238" i="9" a="1"/>
  <c r="P238" i="9" a="1"/>
  <c r="O238" i="9" a="1"/>
  <c r="X238" i="9" a="1"/>
  <c r="V238" i="9" a="1"/>
  <c r="U238" i="9" a="1"/>
  <c r="R238" i="9" a="1"/>
  <c r="W238" i="9" a="1"/>
  <c r="L238" i="9" a="1"/>
  <c r="K238" i="9" a="1"/>
  <c r="Q238" i="9" a="1"/>
  <c r="S238" i="9" a="1"/>
  <c r="T238" i="9" a="1"/>
  <c r="Q79" i="9" a="1"/>
  <c r="P79" i="9" a="1"/>
  <c r="O79" i="9" a="1"/>
  <c r="N79" i="9" a="1"/>
  <c r="L79" i="9" a="1"/>
  <c r="X79" i="9" a="1"/>
  <c r="W79" i="9" a="1"/>
  <c r="S79" i="9" a="1"/>
  <c r="R79" i="9" a="1"/>
  <c r="M79" i="9" a="1"/>
  <c r="K79" i="9" a="1"/>
  <c r="T79" i="9" a="1"/>
  <c r="V79" i="9" a="1"/>
  <c r="U79" i="9" a="1"/>
  <c r="P143" i="9" a="1"/>
  <c r="O143" i="9" a="1"/>
  <c r="N143" i="9" a="1"/>
  <c r="M143" i="9" a="1"/>
  <c r="K143" i="9" a="1"/>
  <c r="W143" i="9" a="1"/>
  <c r="V143" i="9" a="1"/>
  <c r="X143" i="9" a="1"/>
  <c r="U143" i="9" a="1"/>
  <c r="T143" i="9" a="1"/>
  <c r="Q143" i="9" a="1"/>
  <c r="L143" i="9" a="1"/>
  <c r="S143" i="9" a="1"/>
  <c r="R143" i="9" a="1"/>
  <c r="W271" i="9" a="1"/>
  <c r="X271" i="9" a="1"/>
  <c r="Q271" i="9" a="1"/>
  <c r="V271" i="9" a="1"/>
  <c r="P271" i="9" a="1"/>
  <c r="K271" i="9" a="1"/>
  <c r="L271" i="9" a="1"/>
  <c r="T271" i="9" a="1"/>
  <c r="N271" i="9" a="1"/>
  <c r="U271" i="9" a="1"/>
  <c r="O271" i="9" a="1"/>
  <c r="R271" i="9" a="1"/>
  <c r="M271" i="9" a="1"/>
  <c r="S271" i="9" a="1"/>
  <c r="N224" i="9" a="1"/>
  <c r="M224" i="9" a="1"/>
  <c r="L224" i="9" a="1"/>
  <c r="K224" i="9" a="1"/>
  <c r="X224" i="9" a="1"/>
  <c r="W224" i="9" a="1"/>
  <c r="V224" i="9" a="1"/>
  <c r="T224" i="9" a="1"/>
  <c r="O224" i="9" a="1"/>
  <c r="U224" i="9" a="1"/>
  <c r="S224" i="9" a="1"/>
  <c r="R224" i="9" a="1"/>
  <c r="Q224" i="9" a="1"/>
  <c r="P224" i="9" a="1"/>
  <c r="X288" i="9" a="1"/>
  <c r="W288" i="9" a="1"/>
  <c r="M288" i="9" a="1"/>
  <c r="L288" i="9" a="1"/>
  <c r="K288" i="9" a="1"/>
  <c r="O288" i="9" a="1"/>
  <c r="N288" i="9" a="1"/>
  <c r="V288" i="9" a="1"/>
  <c r="U288" i="9" a="1"/>
  <c r="T288" i="9" a="1"/>
  <c r="R288" i="9" a="1"/>
  <c r="Q288" i="9" a="1"/>
  <c r="P288" i="9" a="1"/>
  <c r="S288" i="9" a="1"/>
  <c r="V368" i="9" a="1"/>
  <c r="U368" i="9" a="1"/>
  <c r="T368" i="9" a="1"/>
  <c r="Q368" i="9" a="1"/>
  <c r="P368" i="9" a="1"/>
  <c r="N368" i="9" a="1"/>
  <c r="L368" i="9" a="1"/>
  <c r="K368" i="9" a="1"/>
  <c r="X368" i="9" a="1"/>
  <c r="W368" i="9" a="1"/>
  <c r="M368" i="9" a="1"/>
  <c r="S368" i="9" a="1"/>
  <c r="O368" i="9" a="1"/>
  <c r="R368" i="9" a="1"/>
  <c r="R496" i="9" a="1"/>
  <c r="V496" i="9" a="1"/>
  <c r="U496" i="9" a="1"/>
  <c r="T496" i="9" a="1"/>
  <c r="L496" i="9" a="1"/>
  <c r="K496" i="9" a="1"/>
  <c r="S496" i="9" a="1"/>
  <c r="P496" i="9" a="1"/>
  <c r="O496" i="9" a="1"/>
  <c r="N496" i="9" a="1"/>
  <c r="M496" i="9" a="1"/>
  <c r="X496" i="9" a="1"/>
  <c r="W496" i="9" a="1"/>
  <c r="Q496" i="9" a="1"/>
  <c r="V592" i="9" a="1"/>
  <c r="P592" i="9" a="1"/>
  <c r="O592" i="9" a="1"/>
  <c r="M592" i="9" a="1"/>
  <c r="L592" i="9" a="1"/>
  <c r="R592" i="9" a="1"/>
  <c r="Q592" i="9" a="1"/>
  <c r="N592" i="9" a="1"/>
  <c r="X592" i="9" a="1"/>
  <c r="W592" i="9" a="1"/>
  <c r="U592" i="9" a="1"/>
  <c r="K592" i="9" a="1"/>
  <c r="T592" i="9" a="1"/>
  <c r="S592" i="9" a="1"/>
  <c r="R608" i="9" a="1"/>
  <c r="Q608" i="9" a="1"/>
  <c r="T608" i="9" a="1"/>
  <c r="S608" i="9" a="1"/>
  <c r="O608" i="9" a="1"/>
  <c r="N608" i="9" a="1"/>
  <c r="L608" i="9" a="1"/>
  <c r="K608" i="9" a="1"/>
  <c r="X608" i="9" a="1"/>
  <c r="W608" i="9" a="1"/>
  <c r="V608" i="9" a="1"/>
  <c r="P608" i="9" a="1"/>
  <c r="M608" i="9" a="1"/>
  <c r="U608" i="9" a="1"/>
  <c r="X624" i="9" a="1"/>
  <c r="W624" i="9" a="1"/>
  <c r="M624" i="9" a="1"/>
  <c r="K624" i="9" a="1"/>
  <c r="P624" i="9" a="1"/>
  <c r="S624" i="9" a="1"/>
  <c r="N624" i="9" a="1"/>
  <c r="U624" i="9" a="1"/>
  <c r="O624" i="9" a="1"/>
  <c r="Q624" i="9" a="1"/>
  <c r="T624" i="9" a="1"/>
  <c r="R624" i="9" a="1"/>
  <c r="L624" i="9" a="1"/>
  <c r="V624" i="9" a="1"/>
  <c r="N640" i="9" a="1"/>
  <c r="M640" i="9" a="1"/>
  <c r="O640" i="9" a="1"/>
  <c r="T640" i="9" a="1"/>
  <c r="K640" i="9" a="1"/>
  <c r="V640" i="9" a="1"/>
  <c r="U640" i="9" a="1"/>
  <c r="S640" i="9" a="1"/>
  <c r="L640" i="9" a="1"/>
  <c r="X640" i="9" a="1"/>
  <c r="W640" i="9" a="1"/>
  <c r="R640" i="9" a="1"/>
  <c r="Q640" i="9" a="1"/>
  <c r="P640" i="9" a="1"/>
  <c r="Q656" i="9" a="1"/>
  <c r="P656" i="9" a="1"/>
  <c r="V656" i="9" a="1"/>
  <c r="U656" i="9" a="1"/>
  <c r="S656" i="9" a="1"/>
  <c r="W656" i="9" a="1"/>
  <c r="T656" i="9" a="1"/>
  <c r="R656" i="9" a="1"/>
  <c r="O656" i="9" a="1"/>
  <c r="N656" i="9" a="1"/>
  <c r="M656" i="9" a="1"/>
  <c r="L656" i="9" a="1"/>
  <c r="K656" i="9" a="1"/>
  <c r="X656" i="9" a="1"/>
  <c r="X672" i="9" a="1"/>
  <c r="W672" i="9" a="1"/>
  <c r="Q672" i="9" a="1"/>
  <c r="P672" i="9" a="1"/>
  <c r="V672" i="9" a="1"/>
  <c r="U672" i="9" a="1"/>
  <c r="M672" i="9" a="1"/>
  <c r="T672" i="9" a="1"/>
  <c r="N672" i="9" a="1"/>
  <c r="L672" i="9" a="1"/>
  <c r="K672" i="9" a="1"/>
  <c r="O672" i="9" a="1"/>
  <c r="S672" i="9" a="1"/>
  <c r="R672" i="9" a="1"/>
  <c r="O688" i="9" a="1"/>
  <c r="N688" i="9" a="1"/>
  <c r="P688" i="9" a="1"/>
  <c r="M688" i="9" a="1"/>
  <c r="X688" i="9" a="1"/>
  <c r="T688" i="9" a="1"/>
  <c r="L688" i="9" a="1"/>
  <c r="K688" i="9" a="1"/>
  <c r="V688" i="9" a="1"/>
  <c r="W688" i="9" a="1"/>
  <c r="U688" i="9" a="1"/>
  <c r="S688" i="9" a="1"/>
  <c r="Q688" i="9" a="1"/>
  <c r="R688" i="9" a="1"/>
  <c r="V704" i="9" a="1"/>
  <c r="U704" i="9" a="1"/>
  <c r="K704" i="9" a="1"/>
  <c r="X704" i="9" a="1"/>
  <c r="W704" i="9" a="1"/>
  <c r="Q704" i="9" a="1"/>
  <c r="S704" i="9" a="1"/>
  <c r="R704" i="9" a="1"/>
  <c r="P704" i="9" a="1"/>
  <c r="O704" i="9" a="1"/>
  <c r="N704" i="9" a="1"/>
  <c r="T704" i="9" a="1"/>
  <c r="L704" i="9" a="1"/>
  <c r="M704" i="9" a="1"/>
  <c r="Q720" i="9" a="1"/>
  <c r="P720" i="9" a="1"/>
  <c r="R720" i="9" a="1"/>
  <c r="O720" i="9" a="1"/>
  <c r="U720" i="9" a="1"/>
  <c r="T720" i="9" a="1"/>
  <c r="M720" i="9" a="1"/>
  <c r="X720" i="9" a="1"/>
  <c r="W720" i="9" a="1"/>
  <c r="V720" i="9" a="1"/>
  <c r="S720" i="9" a="1"/>
  <c r="N720" i="9" a="1"/>
  <c r="K720" i="9" a="1"/>
  <c r="L720" i="9" a="1"/>
  <c r="V736" i="9" a="1"/>
  <c r="U736" i="9" a="1"/>
  <c r="L736" i="9" a="1"/>
  <c r="K736" i="9" a="1"/>
  <c r="W736" i="9" a="1"/>
  <c r="T736" i="9" a="1"/>
  <c r="S736" i="9" a="1"/>
  <c r="X736" i="9" a="1"/>
  <c r="Q736" i="9" a="1"/>
  <c r="P736" i="9" a="1"/>
  <c r="O736" i="9" a="1"/>
  <c r="R736" i="9" a="1"/>
  <c r="N736" i="9" a="1"/>
  <c r="M736" i="9" a="1"/>
  <c r="V752" i="9" a="1"/>
  <c r="U752" i="9" a="1"/>
  <c r="M752" i="9" a="1"/>
  <c r="L752" i="9" a="1"/>
  <c r="R752" i="9" a="1"/>
  <c r="Q752" i="9" a="1"/>
  <c r="N752" i="9" a="1"/>
  <c r="S752" i="9" a="1"/>
  <c r="P752" i="9" a="1"/>
  <c r="O752" i="9" a="1"/>
  <c r="T752" i="9" a="1"/>
  <c r="K752" i="9" a="1"/>
  <c r="X752" i="9" a="1"/>
  <c r="W752" i="9" a="1"/>
  <c r="W768" i="9" a="1"/>
  <c r="P768" i="9" a="1"/>
  <c r="O768" i="9" a="1"/>
  <c r="Q768" i="9" a="1"/>
  <c r="N768" i="9" a="1"/>
  <c r="X768" i="9" a="1"/>
  <c r="V768" i="9" a="1"/>
  <c r="U768" i="9" a="1"/>
  <c r="T768" i="9" a="1"/>
  <c r="S768" i="9" a="1"/>
  <c r="R768" i="9" a="1"/>
  <c r="M768" i="9" a="1"/>
  <c r="L768" i="9" a="1"/>
  <c r="K768" i="9" a="1"/>
  <c r="M784" i="9" a="1"/>
  <c r="K784" i="9" a="1"/>
  <c r="Q784" i="9" a="1"/>
  <c r="P784" i="9" a="1"/>
  <c r="O784" i="9" a="1"/>
  <c r="R784" i="9" a="1"/>
  <c r="X784" i="9" a="1"/>
  <c r="W784" i="9" a="1"/>
  <c r="L784" i="9" a="1"/>
  <c r="T784" i="9" a="1"/>
  <c r="S784" i="9" a="1"/>
  <c r="V784" i="9" a="1"/>
  <c r="U784" i="9" a="1"/>
  <c r="N784" i="9" a="1"/>
  <c r="M800" i="9" a="1"/>
  <c r="K800" i="9" a="1"/>
  <c r="O800" i="9" a="1"/>
  <c r="N800" i="9" a="1"/>
  <c r="U800" i="9" a="1"/>
  <c r="T800" i="9" a="1"/>
  <c r="V800" i="9" a="1"/>
  <c r="S800" i="9" a="1"/>
  <c r="R800" i="9" a="1"/>
  <c r="X800" i="9" a="1"/>
  <c r="W800" i="9" a="1"/>
  <c r="Q800" i="9" a="1"/>
  <c r="L800" i="9" a="1"/>
  <c r="P800" i="9" a="1"/>
  <c r="U816" i="9" a="1"/>
  <c r="M816" i="9" a="1"/>
  <c r="L816" i="9" a="1"/>
  <c r="W816" i="9" a="1"/>
  <c r="R816" i="9" a="1"/>
  <c r="Q816" i="9" a="1"/>
  <c r="S816" i="9" a="1"/>
  <c r="V816" i="9" a="1"/>
  <c r="X816" i="9" a="1"/>
  <c r="O816" i="9" a="1"/>
  <c r="N816" i="9" a="1"/>
  <c r="P816" i="9" a="1"/>
  <c r="T816" i="9" a="1"/>
  <c r="K816" i="9" a="1"/>
  <c r="M832" i="9" a="1"/>
  <c r="L832" i="9" a="1"/>
  <c r="R832" i="9" a="1"/>
  <c r="P832" i="9" a="1"/>
  <c r="V832" i="9" a="1"/>
  <c r="U832" i="9" a="1"/>
  <c r="W832" i="9" a="1"/>
  <c r="T832" i="9" a="1"/>
  <c r="S832" i="9" a="1"/>
  <c r="X832" i="9" a="1"/>
  <c r="O832" i="9" a="1"/>
  <c r="N832" i="9" a="1"/>
  <c r="K832" i="9" a="1"/>
  <c r="Q832" i="9" a="1"/>
  <c r="X848" i="9" a="1"/>
  <c r="V848" i="9" a="1"/>
  <c r="Q848" i="9" a="1"/>
  <c r="P848" i="9" a="1"/>
  <c r="U848" i="9" a="1"/>
  <c r="K848" i="9" a="1"/>
  <c r="L848" i="9" a="1"/>
  <c r="O848" i="9" a="1"/>
  <c r="N848" i="9" a="1"/>
  <c r="M848" i="9" a="1"/>
  <c r="W848" i="9" a="1"/>
  <c r="T848" i="9" a="1"/>
  <c r="R848" i="9" a="1"/>
  <c r="S848" i="9" a="1"/>
  <c r="V864" i="9" a="1"/>
  <c r="U864" i="9" a="1"/>
  <c r="S864" i="9" a="1"/>
  <c r="X864" i="9" a="1"/>
  <c r="W864" i="9" a="1"/>
  <c r="R864" i="9" a="1"/>
  <c r="T864" i="9" a="1"/>
  <c r="P864" i="9" a="1"/>
  <c r="O864" i="9" a="1"/>
  <c r="N864" i="9" a="1"/>
  <c r="Q864" i="9" a="1"/>
  <c r="M864" i="9" a="1"/>
  <c r="L864" i="9" a="1"/>
  <c r="K864" i="9" a="1"/>
  <c r="P880" i="9" a="1"/>
  <c r="O880" i="9" a="1"/>
  <c r="M880" i="9" a="1"/>
  <c r="V880" i="9" a="1"/>
  <c r="U880" i="9" a="1"/>
  <c r="Q880" i="9" a="1"/>
  <c r="N880" i="9" a="1"/>
  <c r="K880" i="9" a="1"/>
  <c r="W880" i="9" a="1"/>
  <c r="T880" i="9" a="1"/>
  <c r="L880" i="9" a="1"/>
  <c r="R880" i="9" a="1"/>
  <c r="X880" i="9" a="1"/>
  <c r="S880" i="9" a="1"/>
  <c r="N896" i="9" a="1"/>
  <c r="M896" i="9" a="1"/>
  <c r="K896" i="9" a="1"/>
  <c r="U896" i="9" a="1"/>
  <c r="T896" i="9" a="1"/>
  <c r="S896" i="9" a="1"/>
  <c r="R896" i="9" a="1"/>
  <c r="P896" i="9" a="1"/>
  <c r="Q896" i="9" a="1"/>
  <c r="O896" i="9" a="1"/>
  <c r="L896" i="9" a="1"/>
  <c r="X896" i="9" a="1"/>
  <c r="W896" i="9" a="1"/>
  <c r="V896" i="9" a="1"/>
  <c r="L912" i="9" a="1"/>
  <c r="K912" i="9" a="1"/>
  <c r="P912" i="9" a="1"/>
  <c r="O912" i="9" a="1"/>
  <c r="N912" i="9" a="1"/>
  <c r="M912" i="9" a="1"/>
  <c r="W912" i="9" a="1"/>
  <c r="V912" i="9" a="1"/>
  <c r="U912" i="9" a="1"/>
  <c r="X912" i="9" a="1"/>
  <c r="T912" i="9" a="1"/>
  <c r="S912" i="9" a="1"/>
  <c r="R912" i="9" a="1"/>
  <c r="Q912" i="9" a="1"/>
  <c r="L928" i="9" a="1"/>
  <c r="K928" i="9" a="1"/>
  <c r="P928" i="9" a="1"/>
  <c r="O928" i="9" a="1"/>
  <c r="N928" i="9" a="1"/>
  <c r="M928" i="9" a="1"/>
  <c r="X928" i="9" a="1"/>
  <c r="W928" i="9" a="1"/>
  <c r="V928" i="9" a="1"/>
  <c r="S928" i="9" a="1"/>
  <c r="Q928" i="9" a="1"/>
  <c r="U928" i="9" a="1"/>
  <c r="T928" i="9" a="1"/>
  <c r="R928" i="9" a="1"/>
  <c r="K25" i="9" a="1"/>
  <c r="W25" i="9" a="1"/>
  <c r="X25" i="9" a="1"/>
  <c r="V25" i="9" a="1"/>
  <c r="R25" i="9" a="1"/>
  <c r="Q25" i="9" a="1"/>
  <c r="P25" i="9" a="1"/>
  <c r="S25" i="9" a="1"/>
  <c r="O25" i="9" a="1"/>
  <c r="U25" i="9" a="1"/>
  <c r="T25" i="9" a="1"/>
  <c r="N25" i="9" a="1"/>
  <c r="M25" i="9" a="1"/>
  <c r="L25" i="9" a="1"/>
  <c r="T105" i="9" a="1"/>
  <c r="S105" i="9" a="1"/>
  <c r="R105" i="9" a="1"/>
  <c r="Q105" i="9" a="1"/>
  <c r="O105" i="9" a="1"/>
  <c r="K105" i="9" a="1"/>
  <c r="W105" i="9" a="1"/>
  <c r="N105" i="9" a="1"/>
  <c r="V105" i="9" a="1"/>
  <c r="U105" i="9" a="1"/>
  <c r="P105" i="9" a="1"/>
  <c r="M105" i="9" a="1"/>
  <c r="X105" i="9" a="1"/>
  <c r="L105" i="9" a="1"/>
  <c r="V122" i="9" a="1"/>
  <c r="U122" i="9" a="1"/>
  <c r="T122" i="9" a="1"/>
  <c r="S122" i="9" a="1"/>
  <c r="Q122" i="9" a="1"/>
  <c r="M122" i="9" a="1"/>
  <c r="L122" i="9" a="1"/>
  <c r="K122" i="9" a="1"/>
  <c r="X122" i="9" a="1"/>
  <c r="W122" i="9" a="1"/>
  <c r="R122" i="9" a="1"/>
  <c r="P122" i="9" a="1"/>
  <c r="N122" i="9" a="1"/>
  <c r="O122" i="9" a="1"/>
  <c r="V218" i="9" a="1"/>
  <c r="T218" i="9" a="1"/>
  <c r="S218" i="9" a="1"/>
  <c r="R218" i="9" a="1"/>
  <c r="N218" i="9" a="1"/>
  <c r="X218" i="9" a="1"/>
  <c r="K218" i="9" a="1"/>
  <c r="W218" i="9" a="1"/>
  <c r="O218" i="9" a="1"/>
  <c r="L218" i="9" a="1"/>
  <c r="Q218" i="9" a="1"/>
  <c r="M218" i="9" a="1"/>
  <c r="P218" i="9" a="1"/>
  <c r="U218" i="9" a="1"/>
  <c r="P266" i="9" a="1"/>
  <c r="O266" i="9" a="1"/>
  <c r="N266" i="9" a="1"/>
  <c r="M266" i="9" a="1"/>
  <c r="K266" i="9" a="1"/>
  <c r="W266" i="9" a="1"/>
  <c r="T266" i="9" a="1"/>
  <c r="X266" i="9" a="1"/>
  <c r="V266" i="9" a="1"/>
  <c r="S266" i="9" a="1"/>
  <c r="R266" i="9" a="1"/>
  <c r="L266" i="9" a="1"/>
  <c r="U266" i="9" a="1"/>
  <c r="Q266" i="9" a="1"/>
  <c r="K442" i="9" a="1"/>
  <c r="Q442" i="9" a="1"/>
  <c r="X442" i="9" a="1"/>
  <c r="L442" i="9" a="1"/>
  <c r="M442" i="9" a="1"/>
  <c r="R442" i="9" a="1"/>
  <c r="P442" i="9" a="1"/>
  <c r="V442" i="9" a="1"/>
  <c r="N442" i="9" a="1"/>
  <c r="U442" i="9" a="1"/>
  <c r="S442" i="9" a="1"/>
  <c r="T442" i="9" a="1"/>
  <c r="O442" i="9" a="1"/>
  <c r="W442" i="9" a="1"/>
  <c r="X522" i="9" a="1"/>
  <c r="U522" i="9" a="1"/>
  <c r="Q522" i="9" a="1"/>
  <c r="P522" i="9" a="1"/>
  <c r="O522" i="9" a="1"/>
  <c r="K522" i="9" a="1"/>
  <c r="T522" i="9" a="1"/>
  <c r="N522" i="9" a="1"/>
  <c r="M522" i="9" a="1"/>
  <c r="L522" i="9" a="1"/>
  <c r="W522" i="9" a="1"/>
  <c r="V522" i="9" a="1"/>
  <c r="S522" i="9" a="1"/>
  <c r="R522" i="9" a="1"/>
  <c r="V682" i="9" a="1"/>
  <c r="U682" i="9" a="1"/>
  <c r="M682" i="9" a="1"/>
  <c r="L682" i="9" a="1"/>
  <c r="N682" i="9" a="1"/>
  <c r="K682" i="9" a="1"/>
  <c r="S682" i="9" a="1"/>
  <c r="X682" i="9" a="1"/>
  <c r="W682" i="9" a="1"/>
  <c r="T682" i="9" a="1"/>
  <c r="R682" i="9" a="1"/>
  <c r="Q682" i="9" a="1"/>
  <c r="P682" i="9" a="1"/>
  <c r="O682" i="9" a="1"/>
  <c r="W858" i="9" a="1"/>
  <c r="Q858" i="9" a="1"/>
  <c r="O858" i="9" a="1"/>
  <c r="X858" i="9" a="1"/>
  <c r="V858" i="9" a="1"/>
  <c r="U858" i="9" a="1"/>
  <c r="L858" i="9" a="1"/>
  <c r="K858" i="9" a="1"/>
  <c r="S858" i="9" a="1"/>
  <c r="P858" i="9" a="1"/>
  <c r="N858" i="9" a="1"/>
  <c r="M858" i="9" a="1"/>
  <c r="T858" i="9" a="1"/>
  <c r="R858" i="9" a="1"/>
  <c r="X43" i="9" a="1"/>
  <c r="W43" i="9" a="1"/>
  <c r="V43" i="9" a="1"/>
  <c r="T43" i="9" a="1"/>
  <c r="P43" i="9" a="1"/>
  <c r="O43" i="9" a="1"/>
  <c r="K43" i="9" a="1"/>
  <c r="U43" i="9" a="1"/>
  <c r="S43" i="9" a="1"/>
  <c r="R43" i="9" a="1"/>
  <c r="Q43" i="9" a="1"/>
  <c r="N43" i="9" a="1"/>
  <c r="M43" i="9" a="1"/>
  <c r="L43" i="9" a="1"/>
  <c r="X123" i="9" a="1"/>
  <c r="W123" i="9" a="1"/>
  <c r="V123" i="9" a="1"/>
  <c r="U123" i="9" a="1"/>
  <c r="S123" i="9" a="1"/>
  <c r="O123" i="9" a="1"/>
  <c r="N123" i="9" a="1"/>
  <c r="R123" i="9" a="1"/>
  <c r="T123" i="9" a="1"/>
  <c r="Q123" i="9" a="1"/>
  <c r="P123" i="9" a="1"/>
  <c r="K123" i="9" a="1"/>
  <c r="M123" i="9" a="1"/>
  <c r="L123" i="9" a="1"/>
  <c r="Q12" i="9" a="1"/>
  <c r="M12" i="9" a="1"/>
  <c r="P12" i="9" a="1"/>
  <c r="O12" i="9" a="1"/>
  <c r="N12" i="9" a="1"/>
  <c r="L12" i="9" a="1"/>
  <c r="X12" i="9" a="1"/>
  <c r="W12" i="9" a="1"/>
  <c r="V12" i="9" a="1"/>
  <c r="R12" i="9" a="1"/>
  <c r="U12" i="9" a="1"/>
  <c r="T12" i="9" a="1"/>
  <c r="S12" i="9" a="1"/>
  <c r="K12" i="9" a="1"/>
  <c r="L158" i="9" a="1"/>
  <c r="K158" i="9" a="1"/>
  <c r="W158" i="9" a="1"/>
  <c r="R158" i="9" a="1"/>
  <c r="Q158" i="9" a="1"/>
  <c r="P158" i="9" a="1"/>
  <c r="O158" i="9" a="1"/>
  <c r="M158" i="9" a="1"/>
  <c r="X158" i="9" a="1"/>
  <c r="U158" i="9" a="1"/>
  <c r="V158" i="9" a="1"/>
  <c r="N158" i="9" a="1"/>
  <c r="T158" i="9" a="1"/>
  <c r="S158" i="9" a="1"/>
  <c r="W15" i="9" a="1"/>
  <c r="V15" i="9" a="1"/>
  <c r="U15" i="9" a="1"/>
  <c r="T15" i="9" a="1"/>
  <c r="S15" i="9" a="1"/>
  <c r="R15" i="9" a="1"/>
  <c r="N15" i="9" a="1"/>
  <c r="M15" i="9" a="1"/>
  <c r="L15" i="9" a="1"/>
  <c r="X15" i="9" a="1"/>
  <c r="K15" i="9" a="1"/>
  <c r="O15" i="9" a="1"/>
  <c r="P15" i="9" a="1"/>
  <c r="Q15" i="9" a="1"/>
  <c r="P111" i="9" a="1"/>
  <c r="O111" i="9" a="1"/>
  <c r="N111" i="9" a="1"/>
  <c r="M111" i="9" a="1"/>
  <c r="K111" i="9" a="1"/>
  <c r="W111" i="9" a="1"/>
  <c r="V111" i="9" a="1"/>
  <c r="X111" i="9" a="1"/>
  <c r="U111" i="9" a="1"/>
  <c r="T111" i="9" a="1"/>
  <c r="R111" i="9" a="1"/>
  <c r="S111" i="9" a="1"/>
  <c r="Q111" i="9" a="1"/>
  <c r="L111" i="9" a="1"/>
  <c r="Q175" i="9" a="1"/>
  <c r="P175" i="9" a="1"/>
  <c r="O175" i="9" a="1"/>
  <c r="N175" i="9" a="1"/>
  <c r="L175" i="9" a="1"/>
  <c r="X175" i="9" a="1"/>
  <c r="W175" i="9" a="1"/>
  <c r="V175" i="9" a="1"/>
  <c r="U175" i="9" a="1"/>
  <c r="S175" i="9" a="1"/>
  <c r="T175" i="9" a="1"/>
  <c r="R175" i="9" a="1"/>
  <c r="K175" i="9" a="1"/>
  <c r="M175" i="9" a="1"/>
  <c r="X287" i="9" a="1"/>
  <c r="W287" i="9" a="1"/>
  <c r="V287" i="9" a="1"/>
  <c r="U287" i="9" a="1"/>
  <c r="S287" i="9" a="1"/>
  <c r="T287" i="9" a="1"/>
  <c r="R287" i="9" a="1"/>
  <c r="P287" i="9" a="1"/>
  <c r="M287" i="9" a="1"/>
  <c r="O287" i="9" a="1"/>
  <c r="L287" i="9" a="1"/>
  <c r="K287" i="9" a="1"/>
  <c r="Q287" i="9" a="1"/>
  <c r="N287" i="9" a="1"/>
  <c r="M415" i="9" a="1"/>
  <c r="L415" i="9" a="1"/>
  <c r="K415" i="9" a="1"/>
  <c r="X415" i="9" a="1"/>
  <c r="W415" i="9" a="1"/>
  <c r="V415" i="9" a="1"/>
  <c r="Q415" i="9" a="1"/>
  <c r="P415" i="9" a="1"/>
  <c r="O415" i="9" a="1"/>
  <c r="U415" i="9" a="1"/>
  <c r="S415" i="9" a="1"/>
  <c r="N415" i="9" a="1"/>
  <c r="R415" i="9" a="1"/>
  <c r="T415" i="9" a="1"/>
  <c r="U16" i="9" a="1"/>
  <c r="X16" i="9" a="1"/>
  <c r="W16" i="9" a="1"/>
  <c r="V16" i="9" a="1"/>
  <c r="T16" i="9" a="1"/>
  <c r="P16" i="9" a="1"/>
  <c r="O16" i="9" a="1"/>
  <c r="M16" i="9" a="1"/>
  <c r="N16" i="9" a="1"/>
  <c r="S16" i="9" a="1"/>
  <c r="Q16" i="9" a="1"/>
  <c r="R16" i="9" a="1"/>
  <c r="L16" i="9" a="1"/>
  <c r="K16" i="9" a="1"/>
  <c r="R96" i="9" a="1"/>
  <c r="Q96" i="9" a="1"/>
  <c r="P96" i="9" a="1"/>
  <c r="O96" i="9" a="1"/>
  <c r="M96" i="9" a="1"/>
  <c r="X96" i="9" a="1"/>
  <c r="T96" i="9" a="1"/>
  <c r="S96" i="9" a="1"/>
  <c r="N96" i="9" a="1"/>
  <c r="L96" i="9" a="1"/>
  <c r="W96" i="9" a="1"/>
  <c r="U96" i="9" a="1"/>
  <c r="V96" i="9" a="1"/>
  <c r="K96" i="9" a="1"/>
  <c r="R128" i="9" a="1"/>
  <c r="Q128" i="9" a="1"/>
  <c r="P128" i="9" a="1"/>
  <c r="O128" i="9" a="1"/>
  <c r="M128" i="9" a="1"/>
  <c r="X128" i="9" a="1"/>
  <c r="L128" i="9" a="1"/>
  <c r="K128" i="9" a="1"/>
  <c r="W128" i="9" a="1"/>
  <c r="V128" i="9" a="1"/>
  <c r="S128" i="9" a="1"/>
  <c r="U128" i="9" a="1"/>
  <c r="T128" i="9" a="1"/>
  <c r="N128" i="9" a="1"/>
  <c r="X208" i="9" a="1"/>
  <c r="W208" i="9" a="1"/>
  <c r="V208" i="9" a="1"/>
  <c r="T208" i="9" a="1"/>
  <c r="R208" i="9" a="1"/>
  <c r="O208" i="9" a="1"/>
  <c r="M208" i="9" a="1"/>
  <c r="K208" i="9" a="1"/>
  <c r="U208" i="9" a="1"/>
  <c r="S208" i="9" a="1"/>
  <c r="L208" i="9" a="1"/>
  <c r="P208" i="9" a="1"/>
  <c r="Q208" i="9" a="1"/>
  <c r="N208" i="9" a="1"/>
  <c r="T416" i="9" a="1"/>
  <c r="S416" i="9" a="1"/>
  <c r="R416" i="9" a="1"/>
  <c r="P416" i="9" a="1"/>
  <c r="N416" i="9" a="1"/>
  <c r="Q416" i="9" a="1"/>
  <c r="M416" i="9" a="1"/>
  <c r="L416" i="9" a="1"/>
  <c r="O416" i="9" a="1"/>
  <c r="W416" i="9" a="1"/>
  <c r="V416" i="9" a="1"/>
  <c r="U416" i="9" a="1"/>
  <c r="K416" i="9" a="1"/>
  <c r="X416" i="9" a="1"/>
  <c r="S528" i="9" a="1"/>
  <c r="R528" i="9" a="1"/>
  <c r="O528" i="9" a="1"/>
  <c r="Q528" i="9" a="1"/>
  <c r="P528" i="9" a="1"/>
  <c r="N528" i="9" a="1"/>
  <c r="T528" i="9" a="1"/>
  <c r="M528" i="9" a="1"/>
  <c r="L528" i="9" a="1"/>
  <c r="X528" i="9" a="1"/>
  <c r="U528" i="9" a="1"/>
  <c r="W528" i="9" a="1"/>
  <c r="V528" i="9" a="1"/>
  <c r="K528" i="9" a="1"/>
  <c r="K17" i="9" a="1"/>
  <c r="W17" i="9" a="1"/>
  <c r="X17" i="9" a="1"/>
  <c r="V17" i="9" a="1"/>
  <c r="R17" i="9" a="1"/>
  <c r="Q17" i="9" a="1"/>
  <c r="P17" i="9" a="1"/>
  <c r="S17" i="9" a="1"/>
  <c r="O17" i="9" a="1"/>
  <c r="T17" i="9" a="1"/>
  <c r="N17" i="9" a="1"/>
  <c r="L17" i="9" a="1"/>
  <c r="M17" i="9" a="1"/>
  <c r="U17" i="9" a="1"/>
  <c r="U81" i="9" a="1"/>
  <c r="T81" i="9" a="1"/>
  <c r="S81" i="9" a="1"/>
  <c r="R81" i="9" a="1"/>
  <c r="P81" i="9" a="1"/>
  <c r="L81" i="9" a="1"/>
  <c r="K81" i="9" a="1"/>
  <c r="Q81" i="9" a="1"/>
  <c r="O81" i="9" a="1"/>
  <c r="N81" i="9" a="1"/>
  <c r="M81" i="9" a="1"/>
  <c r="X81" i="9" a="1"/>
  <c r="W81" i="9" a="1"/>
  <c r="V81" i="9" a="1"/>
  <c r="R193" i="9" a="1"/>
  <c r="Q193" i="9" a="1"/>
  <c r="P193" i="9" a="1"/>
  <c r="O193" i="9" a="1"/>
  <c r="M193" i="9" a="1"/>
  <c r="X193" i="9" a="1"/>
  <c r="W193" i="9" a="1"/>
  <c r="U193" i="9" a="1"/>
  <c r="V193" i="9" a="1"/>
  <c r="T193" i="9" a="1"/>
  <c r="K193" i="9" a="1"/>
  <c r="N193" i="9" a="1"/>
  <c r="S193" i="9" a="1"/>
  <c r="L193" i="9" a="1"/>
  <c r="T289" i="9" a="1"/>
  <c r="U289" i="9" a="1"/>
  <c r="K289" i="9" a="1"/>
  <c r="W289" i="9" a="1"/>
  <c r="S289" i="9" a="1"/>
  <c r="N289" i="9" a="1"/>
  <c r="V289" i="9" a="1"/>
  <c r="L289" i="9" a="1"/>
  <c r="M289" i="9" a="1"/>
  <c r="O289" i="9" a="1"/>
  <c r="R289" i="9" a="1"/>
  <c r="X289" i="9" a="1"/>
  <c r="P289" i="9" a="1"/>
  <c r="Q289" i="9" a="1"/>
  <c r="X513" i="9" a="1"/>
  <c r="U513" i="9" a="1"/>
  <c r="V513" i="9" a="1"/>
  <c r="W513" i="9" a="1"/>
  <c r="T513" i="9" a="1"/>
  <c r="S513" i="9" a="1"/>
  <c r="P513" i="9" a="1"/>
  <c r="O513" i="9" a="1"/>
  <c r="N513" i="9" a="1"/>
  <c r="K513" i="9" a="1"/>
  <c r="R513" i="9" a="1"/>
  <c r="Q513" i="9" a="1"/>
  <c r="M513" i="9" a="1"/>
  <c r="L513" i="9" a="1"/>
  <c r="X593" i="9" a="1"/>
  <c r="V593" i="9" a="1"/>
  <c r="R593" i="9" a="1"/>
  <c r="S593" i="9" a="1"/>
  <c r="N593" i="9" a="1"/>
  <c r="K593" i="9" a="1"/>
  <c r="W593" i="9" a="1"/>
  <c r="Q593" i="9" a="1"/>
  <c r="O593" i="9" a="1"/>
  <c r="U593" i="9" a="1"/>
  <c r="M593" i="9" a="1"/>
  <c r="T593" i="9" a="1"/>
  <c r="L593" i="9" a="1"/>
  <c r="P593" i="9" a="1"/>
  <c r="L753" i="9" a="1"/>
  <c r="X753" i="9" a="1"/>
  <c r="R753" i="9" a="1"/>
  <c r="Q753" i="9" a="1"/>
  <c r="U753" i="9" a="1"/>
  <c r="M753" i="9" a="1"/>
  <c r="V753" i="9" a="1"/>
  <c r="T753" i="9" a="1"/>
  <c r="S753" i="9" a="1"/>
  <c r="P753" i="9" a="1"/>
  <c r="N753" i="9" a="1"/>
  <c r="K753" i="9" a="1"/>
  <c r="O753" i="9" a="1"/>
  <c r="W753" i="9" a="1"/>
  <c r="S769" i="9" a="1"/>
  <c r="R769" i="9" a="1"/>
  <c r="V769" i="9" a="1"/>
  <c r="U769" i="9" a="1"/>
  <c r="O769" i="9" a="1"/>
  <c r="N769" i="9" a="1"/>
  <c r="K769" i="9" a="1"/>
  <c r="W769" i="9" a="1"/>
  <c r="L769" i="9" a="1"/>
  <c r="M769" i="9" a="1"/>
  <c r="X769" i="9" a="1"/>
  <c r="Q769" i="9" a="1"/>
  <c r="P769" i="9" a="1"/>
  <c r="T769" i="9" a="1"/>
  <c r="N785" i="9" a="1"/>
  <c r="R785" i="9" a="1"/>
  <c r="Q785" i="9" a="1"/>
  <c r="M785" i="9" a="1"/>
  <c r="X785" i="9" a="1"/>
  <c r="W785" i="9" a="1"/>
  <c r="T785" i="9" a="1"/>
  <c r="K785" i="9" a="1"/>
  <c r="V785" i="9" a="1"/>
  <c r="U785" i="9" a="1"/>
  <c r="S785" i="9" a="1"/>
  <c r="P785" i="9" a="1"/>
  <c r="O785" i="9" a="1"/>
  <c r="L785" i="9" a="1"/>
  <c r="O801" i="9" a="1"/>
  <c r="N801" i="9" a="1"/>
  <c r="L801" i="9" a="1"/>
  <c r="T801" i="9" a="1"/>
  <c r="S801" i="9" a="1"/>
  <c r="P801" i="9" a="1"/>
  <c r="X801" i="9" a="1"/>
  <c r="W801" i="9" a="1"/>
  <c r="R801" i="9" a="1"/>
  <c r="Q801" i="9" a="1"/>
  <c r="V801" i="9" a="1"/>
  <c r="U801" i="9" a="1"/>
  <c r="M801" i="9" a="1"/>
  <c r="K801" i="9" a="1"/>
  <c r="S817" i="9" a="1"/>
  <c r="R817" i="9" a="1"/>
  <c r="N817" i="9" a="1"/>
  <c r="L817" i="9" a="1"/>
  <c r="U817" i="9" a="1"/>
  <c r="T817" i="9" a="1"/>
  <c r="O817" i="9" a="1"/>
  <c r="M817" i="9" a="1"/>
  <c r="K817" i="9" a="1"/>
  <c r="V817" i="9" a="1"/>
  <c r="P817" i="9" a="1"/>
  <c r="W817" i="9" a="1"/>
  <c r="Q817" i="9" a="1"/>
  <c r="X817" i="9" a="1"/>
  <c r="N833" i="9" a="1"/>
  <c r="M833" i="9" a="1"/>
  <c r="K833" i="9" a="1"/>
  <c r="R833" i="9" a="1"/>
  <c r="Q833" i="9" a="1"/>
  <c r="W833" i="9" a="1"/>
  <c r="T833" i="9" a="1"/>
  <c r="S833" i="9" a="1"/>
  <c r="L833" i="9" a="1"/>
  <c r="X833" i="9" a="1"/>
  <c r="V833" i="9" a="1"/>
  <c r="O833" i="9" a="1"/>
  <c r="U833" i="9" a="1"/>
  <c r="P833" i="9" a="1"/>
  <c r="K849" i="9" a="1"/>
  <c r="X849" i="9" a="1"/>
  <c r="V849" i="9" a="1"/>
  <c r="U849" i="9" a="1"/>
  <c r="Q849" i="9" a="1"/>
  <c r="O849" i="9" a="1"/>
  <c r="N849" i="9" a="1"/>
  <c r="M849" i="9" a="1"/>
  <c r="T849" i="9" a="1"/>
  <c r="S849" i="9" a="1"/>
  <c r="W849" i="9" a="1"/>
  <c r="R849" i="9" a="1"/>
  <c r="P849" i="9" a="1"/>
  <c r="L849" i="9" a="1"/>
  <c r="U865" i="9" a="1"/>
  <c r="Q865" i="9" a="1"/>
  <c r="N865" i="9" a="1"/>
  <c r="M865" i="9" a="1"/>
  <c r="L865" i="9" a="1"/>
  <c r="O865" i="9" a="1"/>
  <c r="V865" i="9" a="1"/>
  <c r="P865" i="9" a="1"/>
  <c r="T865" i="9" a="1"/>
  <c r="R865" i="9" a="1"/>
  <c r="X865" i="9" a="1"/>
  <c r="W865" i="9" a="1"/>
  <c r="S865" i="9" a="1"/>
  <c r="K865" i="9" a="1"/>
  <c r="R881" i="9" a="1"/>
  <c r="Q881" i="9" a="1"/>
  <c r="O881" i="9" a="1"/>
  <c r="N881" i="9" a="1"/>
  <c r="M881" i="9" a="1"/>
  <c r="K881" i="9" a="1"/>
  <c r="X881" i="9" a="1"/>
  <c r="W881" i="9" a="1"/>
  <c r="V881" i="9" a="1"/>
  <c r="U881" i="9" a="1"/>
  <c r="T881" i="9" a="1"/>
  <c r="S881" i="9" a="1"/>
  <c r="P881" i="9" a="1"/>
  <c r="L881" i="9" a="1"/>
  <c r="P897" i="9" a="1"/>
  <c r="O897" i="9" a="1"/>
  <c r="M897" i="9" a="1"/>
  <c r="N897" i="9" a="1"/>
  <c r="L897" i="9" a="1"/>
  <c r="W897" i="9" a="1"/>
  <c r="V897" i="9" a="1"/>
  <c r="U897" i="9" a="1"/>
  <c r="T897" i="9" a="1"/>
  <c r="X897" i="9" a="1"/>
  <c r="S897" i="9" a="1"/>
  <c r="K897" i="9" a="1"/>
  <c r="R897" i="9" a="1"/>
  <c r="Q897" i="9" a="1"/>
  <c r="N913" i="9" a="1"/>
  <c r="M913" i="9" a="1"/>
  <c r="K913" i="9" a="1"/>
  <c r="U913" i="9" a="1"/>
  <c r="T913" i="9" a="1"/>
  <c r="W913" i="9" a="1"/>
  <c r="V913" i="9" a="1"/>
  <c r="S913" i="9" a="1"/>
  <c r="R913" i="9" a="1"/>
  <c r="P913" i="9" a="1"/>
  <c r="O913" i="9" a="1"/>
  <c r="L913" i="9" a="1"/>
  <c r="Q913" i="9" a="1"/>
  <c r="X913" i="9" a="1"/>
  <c r="N929" i="9" a="1"/>
  <c r="M929" i="9" a="1"/>
  <c r="K929" i="9" a="1"/>
  <c r="O929" i="9" a="1"/>
  <c r="L929" i="9" a="1"/>
  <c r="W929" i="9" a="1"/>
  <c r="V929" i="9" a="1"/>
  <c r="U929" i="9" a="1"/>
  <c r="T929" i="9" a="1"/>
  <c r="R929" i="9" a="1"/>
  <c r="X929" i="9" a="1"/>
  <c r="S929" i="9" a="1"/>
  <c r="P929" i="9" a="1"/>
  <c r="Q929" i="9" a="1"/>
  <c r="R153" i="9" a="1"/>
  <c r="Q153" i="9" a="1"/>
  <c r="P153" i="9" a="1"/>
  <c r="O153" i="9" a="1"/>
  <c r="W153" i="9" a="1"/>
  <c r="V153" i="9" a="1"/>
  <c r="U153" i="9" a="1"/>
  <c r="T153" i="9" a="1"/>
  <c r="N153" i="9" a="1"/>
  <c r="S153" i="9" a="1"/>
  <c r="M153" i="9" a="1"/>
  <c r="L153" i="9" a="1"/>
  <c r="X153" i="9" a="1"/>
  <c r="K153" i="9" a="1"/>
  <c r="M26" i="9" a="1"/>
  <c r="L26" i="9" a="1"/>
  <c r="K26" i="9" a="1"/>
  <c r="X26" i="9" a="1"/>
  <c r="T26" i="9" a="1"/>
  <c r="S26" i="9" a="1"/>
  <c r="R26" i="9" a="1"/>
  <c r="Q26" i="9" a="1"/>
  <c r="P26" i="9" a="1"/>
  <c r="N26" i="9" a="1"/>
  <c r="U26" i="9" a="1"/>
  <c r="O26" i="9" a="1"/>
  <c r="W26" i="9" a="1"/>
  <c r="V26" i="9" a="1"/>
  <c r="X202" i="9" a="1"/>
  <c r="U202" i="9" a="1"/>
  <c r="T202" i="9" a="1"/>
  <c r="R202" i="9" a="1"/>
  <c r="Q202" i="9" a="1"/>
  <c r="P202" i="9" a="1"/>
  <c r="O202" i="9" a="1"/>
  <c r="M202" i="9" a="1"/>
  <c r="L202" i="9" a="1"/>
  <c r="N202" i="9" a="1"/>
  <c r="K202" i="9" a="1"/>
  <c r="V202" i="9" a="1"/>
  <c r="W202" i="9" a="1"/>
  <c r="S202" i="9" a="1"/>
  <c r="X314" i="9" a="1"/>
  <c r="R314" i="9" a="1"/>
  <c r="N314" i="9" a="1"/>
  <c r="M314" i="9" a="1"/>
  <c r="U314" i="9" a="1"/>
  <c r="S314" i="9" a="1"/>
  <c r="O314" i="9" a="1"/>
  <c r="W314" i="9" a="1"/>
  <c r="Q314" i="9" a="1"/>
  <c r="L314" i="9" a="1"/>
  <c r="K314" i="9" a="1"/>
  <c r="P314" i="9" a="1"/>
  <c r="T314" i="9" a="1"/>
  <c r="V314" i="9" a="1"/>
  <c r="K506" i="9" a="1"/>
  <c r="W506" i="9" a="1"/>
  <c r="U506" i="9" a="1"/>
  <c r="P506" i="9" a="1"/>
  <c r="O506" i="9" a="1"/>
  <c r="N506" i="9" a="1"/>
  <c r="L506" i="9" a="1"/>
  <c r="V506" i="9" a="1"/>
  <c r="R506" i="9" a="1"/>
  <c r="Q506" i="9" a="1"/>
  <c r="M506" i="9" a="1"/>
  <c r="T506" i="9" a="1"/>
  <c r="S506" i="9" a="1"/>
  <c r="X506" i="9" a="1"/>
  <c r="O666" i="9" a="1"/>
  <c r="N666" i="9" a="1"/>
  <c r="P666" i="9" a="1"/>
  <c r="M666" i="9" a="1"/>
  <c r="L666" i="9" a="1"/>
  <c r="V666" i="9" a="1"/>
  <c r="U666" i="9" a="1"/>
  <c r="T666" i="9" a="1"/>
  <c r="S666" i="9" a="1"/>
  <c r="R666" i="9" a="1"/>
  <c r="Q666" i="9" a="1"/>
  <c r="K666" i="9" a="1"/>
  <c r="X666" i="9" a="1"/>
  <c r="W666" i="9" a="1"/>
  <c r="M730" i="9" a="1"/>
  <c r="L730" i="9" a="1"/>
  <c r="X730" i="9" a="1"/>
  <c r="W730" i="9" a="1"/>
  <c r="S730" i="9" a="1"/>
  <c r="R730" i="9" a="1"/>
  <c r="O730" i="9" a="1"/>
  <c r="Q730" i="9" a="1"/>
  <c r="P730" i="9" a="1"/>
  <c r="N730" i="9" a="1"/>
  <c r="V730" i="9" a="1"/>
  <c r="U730" i="9" a="1"/>
  <c r="T730" i="9" a="1"/>
  <c r="K730" i="9" a="1"/>
  <c r="O11" i="9" a="1"/>
  <c r="N11" i="9" a="1"/>
  <c r="M11" i="9" a="1"/>
  <c r="L11" i="9" a="1"/>
  <c r="K11" i="9" a="1"/>
  <c r="V11" i="9" a="1"/>
  <c r="U11" i="9" a="1"/>
  <c r="S11" i="9" a="1"/>
  <c r="W11" i="9" a="1"/>
  <c r="T11" i="9" a="1"/>
  <c r="P11" i="9" a="1"/>
  <c r="X11" i="9" a="1"/>
  <c r="R11" i="9" a="1"/>
  <c r="Q11" i="9" a="1"/>
  <c r="X139" i="9" a="1"/>
  <c r="W139" i="9" a="1"/>
  <c r="V139" i="9" a="1"/>
  <c r="U139" i="9" a="1"/>
  <c r="S139" i="9" a="1"/>
  <c r="O139" i="9" a="1"/>
  <c r="N139" i="9" a="1"/>
  <c r="T139" i="9" a="1"/>
  <c r="R139" i="9" a="1"/>
  <c r="M139" i="9" a="1"/>
  <c r="L139" i="9" a="1"/>
  <c r="K139" i="9" a="1"/>
  <c r="Q139" i="9" a="1"/>
  <c r="P139" i="9" a="1"/>
  <c r="U14" i="9" a="1"/>
  <c r="T14" i="9" a="1"/>
  <c r="Q14" i="9" a="1"/>
  <c r="S14" i="9" a="1"/>
  <c r="R14" i="9" a="1"/>
  <c r="P14" i="9" a="1"/>
  <c r="L14" i="9" a="1"/>
  <c r="K14" i="9" a="1"/>
  <c r="X14" i="9" a="1"/>
  <c r="W14" i="9" a="1"/>
  <c r="V14" i="9" a="1"/>
  <c r="O14" i="9" a="1"/>
  <c r="N14" i="9" a="1"/>
  <c r="M14" i="9" a="1"/>
  <c r="O78" i="9" a="1"/>
  <c r="N78" i="9" a="1"/>
  <c r="M78" i="9" a="1"/>
  <c r="L78" i="9" a="1"/>
  <c r="V78" i="9" a="1"/>
  <c r="U78" i="9" a="1"/>
  <c r="X78" i="9" a="1"/>
  <c r="W78" i="9" a="1"/>
  <c r="Q78" i="9" a="1"/>
  <c r="P78" i="9" a="1"/>
  <c r="K78" i="9" a="1"/>
  <c r="R78" i="9" a="1"/>
  <c r="S78" i="9" a="1"/>
  <c r="T78" i="9" a="1"/>
  <c r="M190" i="9" a="1"/>
  <c r="L190" i="9" a="1"/>
  <c r="K190" i="9" a="1"/>
  <c r="W190" i="9" a="1"/>
  <c r="T190" i="9" a="1"/>
  <c r="S190" i="9" a="1"/>
  <c r="R190" i="9" a="1"/>
  <c r="P190" i="9" a="1"/>
  <c r="X190" i="9" a="1"/>
  <c r="U190" i="9" a="1"/>
  <c r="V190" i="9" a="1"/>
  <c r="Q190" i="9" a="1"/>
  <c r="O190" i="9" a="1"/>
  <c r="N190" i="9" a="1"/>
  <c r="Q63" i="9" a="1"/>
  <c r="P63" i="9" a="1"/>
  <c r="O63" i="9" a="1"/>
  <c r="N63" i="9" a="1"/>
  <c r="L63" i="9" a="1"/>
  <c r="X63" i="9" a="1"/>
  <c r="W63" i="9" a="1"/>
  <c r="M63" i="9" a="1"/>
  <c r="K63" i="9" a="1"/>
  <c r="V63" i="9" a="1"/>
  <c r="U63" i="9" a="1"/>
  <c r="R63" i="9" a="1"/>
  <c r="T63" i="9" a="1"/>
  <c r="S63" i="9" a="1"/>
  <c r="N191" i="9" a="1"/>
  <c r="M191" i="9" a="1"/>
  <c r="L191" i="9" a="1"/>
  <c r="K191" i="9" a="1"/>
  <c r="X191" i="9" a="1"/>
  <c r="W191" i="9" a="1"/>
  <c r="R191" i="9" a="1"/>
  <c r="Q191" i="9" a="1"/>
  <c r="P191" i="9" a="1"/>
  <c r="O191" i="9" a="1"/>
  <c r="T191" i="9" a="1"/>
  <c r="S191" i="9" a="1"/>
  <c r="U191" i="9" a="1"/>
  <c r="V191" i="9" a="1"/>
  <c r="U207" i="9" a="1"/>
  <c r="T207" i="9" a="1"/>
  <c r="S207" i="9" a="1"/>
  <c r="R207" i="9" a="1"/>
  <c r="Q207" i="9" a="1"/>
  <c r="P207" i="9" a="1"/>
  <c r="O207" i="9" a="1"/>
  <c r="N207" i="9" a="1"/>
  <c r="L207" i="9" a="1"/>
  <c r="M207" i="9" a="1"/>
  <c r="K207" i="9" a="1"/>
  <c r="X207" i="9" a="1"/>
  <c r="W207" i="9" a="1"/>
  <c r="V207" i="9" a="1"/>
  <c r="S239" i="9" a="1"/>
  <c r="R239" i="9" a="1"/>
  <c r="Q239" i="9" a="1"/>
  <c r="P239" i="9" a="1"/>
  <c r="N239" i="9" a="1"/>
  <c r="X239" i="9" a="1"/>
  <c r="W239" i="9" a="1"/>
  <c r="U239" i="9" a="1"/>
  <c r="V239" i="9" a="1"/>
  <c r="O239" i="9" a="1"/>
  <c r="M239" i="9" a="1"/>
  <c r="T239" i="9" a="1"/>
  <c r="L239" i="9" a="1"/>
  <c r="K239" i="9" a="1"/>
  <c r="T367" i="9" a="1"/>
  <c r="S367" i="9" a="1"/>
  <c r="R367" i="9" a="1"/>
  <c r="L367" i="9" a="1"/>
  <c r="K367" i="9" a="1"/>
  <c r="X367" i="9" a="1"/>
  <c r="W367" i="9" a="1"/>
  <c r="U367" i="9" a="1"/>
  <c r="P367" i="9" a="1"/>
  <c r="O367" i="9" a="1"/>
  <c r="N367" i="9" a="1"/>
  <c r="M367" i="9" a="1"/>
  <c r="V367" i="9" a="1"/>
  <c r="Q367" i="9" a="1"/>
  <c r="S48" i="9" a="1"/>
  <c r="R48" i="9" a="1"/>
  <c r="Q48" i="9" a="1"/>
  <c r="P48" i="9" a="1"/>
  <c r="N48" i="9" a="1"/>
  <c r="X48" i="9" a="1"/>
  <c r="W48" i="9" a="1"/>
  <c r="V48" i="9" a="1"/>
  <c r="T48" i="9" a="1"/>
  <c r="U48" i="9" a="1"/>
  <c r="O48" i="9" a="1"/>
  <c r="K48" i="9" a="1"/>
  <c r="M48" i="9" a="1"/>
  <c r="L48" i="9" a="1"/>
  <c r="U240" i="9" a="1"/>
  <c r="T240" i="9" a="1"/>
  <c r="S240" i="9" a="1"/>
  <c r="R240" i="9" a="1"/>
  <c r="P240" i="9" a="1"/>
  <c r="L240" i="9" a="1"/>
  <c r="K240" i="9" a="1"/>
  <c r="O240" i="9" a="1"/>
  <c r="N240" i="9" a="1"/>
  <c r="M240" i="9" a="1"/>
  <c r="X240" i="9" a="1"/>
  <c r="W240" i="9" a="1"/>
  <c r="V240" i="9" a="1"/>
  <c r="Q240" i="9" a="1"/>
  <c r="L304" i="9" a="1"/>
  <c r="K304" i="9" a="1"/>
  <c r="S304" i="9" a="1"/>
  <c r="R304" i="9" a="1"/>
  <c r="Q304" i="9" a="1"/>
  <c r="P304" i="9" a="1"/>
  <c r="N304" i="9" a="1"/>
  <c r="W304" i="9" a="1"/>
  <c r="V304" i="9" a="1"/>
  <c r="U304" i="9" a="1"/>
  <c r="T304" i="9" a="1"/>
  <c r="M304" i="9" a="1"/>
  <c r="X304" i="9" a="1"/>
  <c r="O304" i="9" a="1"/>
  <c r="X464" i="9" a="1"/>
  <c r="K464" i="9" a="1"/>
  <c r="T464" i="9" a="1"/>
  <c r="Q464" i="9" a="1"/>
  <c r="W464" i="9" a="1"/>
  <c r="V464" i="9" a="1"/>
  <c r="U464" i="9" a="1"/>
  <c r="S464" i="9" a="1"/>
  <c r="P464" i="9" a="1"/>
  <c r="R464" i="9" a="1"/>
  <c r="O464" i="9" a="1"/>
  <c r="N464" i="9" a="1"/>
  <c r="L464" i="9" a="1"/>
  <c r="M464" i="9" a="1"/>
  <c r="X544" i="9" a="1"/>
  <c r="V544" i="9" a="1"/>
  <c r="U544" i="9" a="1"/>
  <c r="K544" i="9" a="1"/>
  <c r="Q544" i="9" a="1"/>
  <c r="P544" i="9" a="1"/>
  <c r="O544" i="9" a="1"/>
  <c r="T544" i="9" a="1"/>
  <c r="R544" i="9" a="1"/>
  <c r="L544" i="9" a="1"/>
  <c r="S544" i="9" a="1"/>
  <c r="N544" i="9" a="1"/>
  <c r="M544" i="9" a="1"/>
  <c r="W544" i="9" a="1"/>
  <c r="U65" i="9" a="1"/>
  <c r="T65" i="9" a="1"/>
  <c r="S65" i="9" a="1"/>
  <c r="R65" i="9" a="1"/>
  <c r="P65" i="9" a="1"/>
  <c r="L65" i="9" a="1"/>
  <c r="K65" i="9" a="1"/>
  <c r="N65" i="9" a="1"/>
  <c r="M65" i="9" a="1"/>
  <c r="X65" i="9" a="1"/>
  <c r="W65" i="9" a="1"/>
  <c r="V65" i="9" a="1"/>
  <c r="Q65" i="9" a="1"/>
  <c r="O65" i="9" a="1"/>
  <c r="T177" i="9" a="1"/>
  <c r="S177" i="9" a="1"/>
  <c r="R177" i="9" a="1"/>
  <c r="Q177" i="9" a="1"/>
  <c r="O177" i="9" a="1"/>
  <c r="U177" i="9" a="1"/>
  <c r="P177" i="9" a="1"/>
  <c r="N177" i="9" a="1"/>
  <c r="M177" i="9" a="1"/>
  <c r="K177" i="9" a="1"/>
  <c r="W177" i="9" a="1"/>
  <c r="X177" i="9" a="1"/>
  <c r="V177" i="9" a="1"/>
  <c r="L177" i="9" a="1"/>
  <c r="T257" i="9" a="1"/>
  <c r="Q257" i="9" a="1"/>
  <c r="R257" i="9" a="1"/>
  <c r="L257" i="9" a="1"/>
  <c r="K257" i="9" a="1"/>
  <c r="W257" i="9" a="1"/>
  <c r="O257" i="9" a="1"/>
  <c r="M257" i="9" a="1"/>
  <c r="S257" i="9" a="1"/>
  <c r="P257" i="9" a="1"/>
  <c r="N257" i="9" a="1"/>
  <c r="X257" i="9" a="1"/>
  <c r="U257" i="9" a="1"/>
  <c r="V257" i="9" a="1"/>
  <c r="S353" i="9" a="1"/>
  <c r="O353" i="9" a="1"/>
  <c r="M353" i="9" a="1"/>
  <c r="U353" i="9" a="1"/>
  <c r="R353" i="9" a="1"/>
  <c r="N353" i="9" a="1"/>
  <c r="T353" i="9" a="1"/>
  <c r="Q353" i="9" a="1"/>
  <c r="X353" i="9" a="1"/>
  <c r="W353" i="9" a="1"/>
  <c r="P353" i="9" a="1"/>
  <c r="V353" i="9" a="1"/>
  <c r="K353" i="9" a="1"/>
  <c r="L353" i="9" a="1"/>
  <c r="X401" i="9" a="1"/>
  <c r="W401" i="9" a="1"/>
  <c r="S401" i="9" a="1"/>
  <c r="R401" i="9" a="1"/>
  <c r="Q401" i="9" a="1"/>
  <c r="L401" i="9" a="1"/>
  <c r="V401" i="9" a="1"/>
  <c r="U401" i="9" a="1"/>
  <c r="T401" i="9" a="1"/>
  <c r="P401" i="9" a="1"/>
  <c r="N401" i="9" a="1"/>
  <c r="O401" i="9" a="1"/>
  <c r="K401" i="9" a="1"/>
  <c r="M401" i="9" a="1"/>
  <c r="T497" i="9" a="1"/>
  <c r="X497" i="9" a="1"/>
  <c r="W497" i="9" a="1"/>
  <c r="R497" i="9" a="1"/>
  <c r="Q497" i="9" a="1"/>
  <c r="P497" i="9" a="1"/>
  <c r="M497" i="9" a="1"/>
  <c r="K497" i="9" a="1"/>
  <c r="V497" i="9" a="1"/>
  <c r="U497" i="9" a="1"/>
  <c r="O497" i="9" a="1"/>
  <c r="S497" i="9" a="1"/>
  <c r="L497" i="9" a="1"/>
  <c r="N497" i="9" a="1"/>
  <c r="X561" i="9" a="1"/>
  <c r="V561" i="9" a="1"/>
  <c r="U561" i="9" a="1"/>
  <c r="S561" i="9" a="1"/>
  <c r="R561" i="9" a="1"/>
  <c r="Q561" i="9" a="1"/>
  <c r="W561" i="9" a="1"/>
  <c r="P561" i="9" a="1"/>
  <c r="M561" i="9" a="1"/>
  <c r="O561" i="9" a="1"/>
  <c r="N561" i="9" a="1"/>
  <c r="L561" i="9" a="1"/>
  <c r="K561" i="9" a="1"/>
  <c r="T561" i="9" a="1"/>
  <c r="V162" i="9" a="1"/>
  <c r="T162" i="9" a="1"/>
  <c r="S162" i="9" a="1"/>
  <c r="R162" i="9" a="1"/>
  <c r="P162" i="9" a="1"/>
  <c r="W162" i="9" a="1"/>
  <c r="Q162" i="9" a="1"/>
  <c r="X162" i="9" a="1"/>
  <c r="M162" i="9" a="1"/>
  <c r="L162" i="9" a="1"/>
  <c r="K162" i="9" a="1"/>
  <c r="N162" i="9" a="1"/>
  <c r="O162" i="9" a="1"/>
  <c r="U162" i="9" a="1"/>
  <c r="S242" i="9" a="1"/>
  <c r="R242" i="9" a="1"/>
  <c r="Q242" i="9" a="1"/>
  <c r="O242" i="9" a="1"/>
  <c r="P242" i="9" a="1"/>
  <c r="N242" i="9" a="1"/>
  <c r="M242" i="9" a="1"/>
  <c r="V242" i="9" a="1"/>
  <c r="T242" i="9" a="1"/>
  <c r="K242" i="9" a="1"/>
  <c r="W242" i="9" a="1"/>
  <c r="L242" i="9" a="1"/>
  <c r="U242" i="9" a="1"/>
  <c r="X242" i="9" a="1"/>
  <c r="O354" i="9" a="1"/>
  <c r="N354" i="9" a="1"/>
  <c r="V354" i="9" a="1"/>
  <c r="W354" i="9" a="1"/>
  <c r="U354" i="9" a="1"/>
  <c r="T354" i="9" a="1"/>
  <c r="S354" i="9" a="1"/>
  <c r="Q354" i="9" a="1"/>
  <c r="X354" i="9" a="1"/>
  <c r="M354" i="9" a="1"/>
  <c r="P354" i="9" a="1"/>
  <c r="L354" i="9" a="1"/>
  <c r="K354" i="9" a="1"/>
  <c r="R354" i="9" a="1"/>
  <c r="X434" i="9" a="1"/>
  <c r="P434" i="9" a="1"/>
  <c r="K434" i="9" a="1"/>
  <c r="Q434" i="9" a="1"/>
  <c r="L434" i="9" a="1"/>
  <c r="W434" i="9" a="1"/>
  <c r="N434" i="9" a="1"/>
  <c r="M434" i="9" a="1"/>
  <c r="V434" i="9" a="1"/>
  <c r="U434" i="9" a="1"/>
  <c r="T434" i="9" a="1"/>
  <c r="R434" i="9" a="1"/>
  <c r="S434" i="9" a="1"/>
  <c r="O434" i="9" a="1"/>
  <c r="U658" i="9" a="1"/>
  <c r="R658" i="9" a="1"/>
  <c r="N658" i="9" a="1"/>
  <c r="O658" i="9" a="1"/>
  <c r="X658" i="9" a="1"/>
  <c r="M658" i="9" a="1"/>
  <c r="K658" i="9" a="1"/>
  <c r="Y658" i="9" s="1"/>
  <c r="L658" i="9" a="1"/>
  <c r="V658" i="9" a="1"/>
  <c r="S658" i="9" a="1"/>
  <c r="Q658" i="9" a="1"/>
  <c r="P658" i="9" a="1"/>
  <c r="W658" i="9" a="1"/>
  <c r="T658" i="9" a="1"/>
  <c r="S706" i="9" a="1"/>
  <c r="R706" i="9" a="1"/>
  <c r="P706" i="9" a="1"/>
  <c r="O706" i="9" a="1"/>
  <c r="M706" i="9" a="1"/>
  <c r="V706" i="9" a="1"/>
  <c r="U706" i="9" a="1"/>
  <c r="T706" i="9" a="1"/>
  <c r="Q706" i="9" a="1"/>
  <c r="N706" i="9" a="1"/>
  <c r="X706" i="9" a="1"/>
  <c r="K706" i="9" a="1"/>
  <c r="W706" i="9" a="1"/>
  <c r="L706" i="9" a="1"/>
  <c r="U722" i="9" a="1"/>
  <c r="T722" i="9" a="1"/>
  <c r="M722" i="9" a="1"/>
  <c r="L722" i="9" a="1"/>
  <c r="V722" i="9" a="1"/>
  <c r="S722" i="9" a="1"/>
  <c r="R722" i="9" a="1"/>
  <c r="X722" i="9" a="1"/>
  <c r="W722" i="9" a="1"/>
  <c r="Q722" i="9" a="1"/>
  <c r="P722" i="9" a="1"/>
  <c r="O722" i="9" a="1"/>
  <c r="K722" i="9" a="1"/>
  <c r="N722" i="9" a="1"/>
  <c r="W738" i="9" a="1"/>
  <c r="Q738" i="9" a="1"/>
  <c r="P738" i="9" a="1"/>
  <c r="X738" i="9" a="1"/>
  <c r="T738" i="9" a="1"/>
  <c r="U738" i="9" a="1"/>
  <c r="S738" i="9" a="1"/>
  <c r="R738" i="9" a="1"/>
  <c r="L738" i="9" a="1"/>
  <c r="K738" i="9" a="1"/>
  <c r="V738" i="9" a="1"/>
  <c r="O738" i="9" a="1"/>
  <c r="N738" i="9" a="1"/>
  <c r="M738" i="9" a="1"/>
  <c r="N754" i="9" a="1"/>
  <c r="K754" i="9" a="1"/>
  <c r="W754" i="9" a="1"/>
  <c r="V754" i="9" a="1"/>
  <c r="M754" i="9" a="1"/>
  <c r="L754" i="9" a="1"/>
  <c r="R754" i="9" a="1"/>
  <c r="Q754" i="9" a="1"/>
  <c r="P754" i="9" a="1"/>
  <c r="X754" i="9" a="1"/>
  <c r="U754" i="9" a="1"/>
  <c r="T754" i="9" a="1"/>
  <c r="S754" i="9" a="1"/>
  <c r="O754" i="9" a="1"/>
  <c r="K770" i="9" a="1"/>
  <c r="V770" i="9" a="1"/>
  <c r="U770" i="9" a="1"/>
  <c r="X770" i="9" a="1"/>
  <c r="W770" i="9" a="1"/>
  <c r="R770" i="9" a="1"/>
  <c r="T770" i="9" a="1"/>
  <c r="N770" i="9" a="1"/>
  <c r="M770" i="9" a="1"/>
  <c r="L770" i="9" a="1"/>
  <c r="S770" i="9" a="1"/>
  <c r="Q770" i="9" a="1"/>
  <c r="P770" i="9" a="1"/>
  <c r="O770" i="9" a="1"/>
  <c r="P786" i="9" a="1"/>
  <c r="U786" i="9" a="1"/>
  <c r="T786" i="9" a="1"/>
  <c r="Q786" i="9" a="1"/>
  <c r="O786" i="9" a="1"/>
  <c r="N786" i="9" a="1"/>
  <c r="R786" i="9" a="1"/>
  <c r="M786" i="9" a="1"/>
  <c r="L786" i="9" a="1"/>
  <c r="X786" i="9" a="1"/>
  <c r="W786" i="9" a="1"/>
  <c r="V786" i="9" a="1"/>
  <c r="S786" i="9" a="1"/>
  <c r="K786" i="9" a="1"/>
  <c r="Q802" i="9" a="1"/>
  <c r="R802" i="9" a="1"/>
  <c r="O802" i="9" a="1"/>
  <c r="X802" i="9" a="1"/>
  <c r="U802" i="9" a="1"/>
  <c r="P802" i="9" a="1"/>
  <c r="N802" i="9" a="1"/>
  <c r="W802" i="9" a="1"/>
  <c r="V802" i="9" a="1"/>
  <c r="T802" i="9" a="1"/>
  <c r="S802" i="9" a="1"/>
  <c r="M802" i="9" a="1"/>
  <c r="K802" i="9" a="1"/>
  <c r="L802" i="9" a="1"/>
  <c r="U818" i="9" a="1"/>
  <c r="T818" i="9" a="1"/>
  <c r="R818" i="9" a="1"/>
  <c r="P818" i="9" a="1"/>
  <c r="W818" i="9" a="1"/>
  <c r="L818" i="9" a="1"/>
  <c r="K818" i="9" a="1"/>
  <c r="X818" i="9" a="1"/>
  <c r="V818" i="9" a="1"/>
  <c r="S818" i="9" a="1"/>
  <c r="Q818" i="9" a="1"/>
  <c r="O818" i="9" a="1"/>
  <c r="N818" i="9" a="1"/>
  <c r="M818" i="9" a="1"/>
  <c r="P834" i="9" a="1"/>
  <c r="O834" i="9" a="1"/>
  <c r="M834" i="9" a="1"/>
  <c r="W834" i="9" a="1"/>
  <c r="V834" i="9" a="1"/>
  <c r="K834" i="9" a="1"/>
  <c r="X834" i="9" a="1"/>
  <c r="N834" i="9" a="1"/>
  <c r="Q834" i="9" a="1"/>
  <c r="L834" i="9" a="1"/>
  <c r="U834" i="9" a="1"/>
  <c r="S834" i="9" a="1"/>
  <c r="R834" i="9" a="1"/>
  <c r="T834" i="9" a="1"/>
  <c r="M850" i="9" a="1"/>
  <c r="L850" i="9" a="1"/>
  <c r="X850" i="9" a="1"/>
  <c r="V850" i="9" a="1"/>
  <c r="W850" i="9" a="1"/>
  <c r="S850" i="9" a="1"/>
  <c r="P850" i="9" a="1"/>
  <c r="O850" i="9" a="1"/>
  <c r="U850" i="9" a="1"/>
  <c r="R850" i="9" a="1"/>
  <c r="K850" i="9" a="1"/>
  <c r="N850" i="9" a="1"/>
  <c r="T850" i="9" a="1"/>
  <c r="Q850" i="9" a="1"/>
  <c r="W866" i="9" a="1"/>
  <c r="V866" i="9" a="1"/>
  <c r="T866" i="9" a="1"/>
  <c r="K866" i="9" a="1"/>
  <c r="S866" i="9" a="1"/>
  <c r="R866" i="9" a="1"/>
  <c r="U866" i="9" a="1"/>
  <c r="Q866" i="9" a="1"/>
  <c r="N866" i="9" a="1"/>
  <c r="X866" i="9" a="1"/>
  <c r="P866" i="9" a="1"/>
  <c r="O866" i="9" a="1"/>
  <c r="M866" i="9" a="1"/>
  <c r="L866" i="9" a="1"/>
  <c r="T882" i="9" a="1"/>
  <c r="S882" i="9" a="1"/>
  <c r="Q882" i="9" a="1"/>
  <c r="M882" i="9" a="1"/>
  <c r="L882" i="9" a="1"/>
  <c r="X882" i="9" a="1"/>
  <c r="W882" i="9" a="1"/>
  <c r="U882" i="9" a="1"/>
  <c r="O882" i="9" a="1"/>
  <c r="N882" i="9" a="1"/>
  <c r="K882" i="9" a="1"/>
  <c r="V882" i="9" a="1"/>
  <c r="R882" i="9" a="1"/>
  <c r="P882" i="9" a="1"/>
  <c r="X898" i="9" a="1"/>
  <c r="P898" i="9" a="1"/>
  <c r="S898" i="9" a="1"/>
  <c r="K898" i="9" a="1"/>
  <c r="R898" i="9" a="1"/>
  <c r="T898" i="9" a="1"/>
  <c r="L898" i="9" a="1"/>
  <c r="V898" i="9" a="1"/>
  <c r="M898" i="9" a="1"/>
  <c r="O898" i="9" a="1"/>
  <c r="N898" i="9" a="1"/>
  <c r="Q898" i="9" a="1"/>
  <c r="W898" i="9" a="1"/>
  <c r="U898" i="9" a="1"/>
  <c r="P914" i="9" a="1"/>
  <c r="O914" i="9" a="1"/>
  <c r="M914" i="9" a="1"/>
  <c r="W914" i="9" a="1"/>
  <c r="X914" i="9" a="1"/>
  <c r="V914" i="9" a="1"/>
  <c r="Q914" i="9" a="1"/>
  <c r="N914" i="9" a="1"/>
  <c r="L914" i="9" a="1"/>
  <c r="K914" i="9" a="1"/>
  <c r="U914" i="9" a="1"/>
  <c r="T914" i="9" a="1"/>
  <c r="S914" i="9" a="1"/>
  <c r="R914" i="9" a="1"/>
  <c r="P930" i="9" a="1"/>
  <c r="O930" i="9" a="1"/>
  <c r="M930" i="9" a="1"/>
  <c r="S930" i="9" a="1"/>
  <c r="R930" i="9" a="1"/>
  <c r="X930" i="9" a="1"/>
  <c r="T930" i="9" a="1"/>
  <c r="Q930" i="9" a="1"/>
  <c r="N930" i="9" a="1"/>
  <c r="L930" i="9" a="1"/>
  <c r="K930" i="9" a="1"/>
  <c r="W930" i="9" a="1"/>
  <c r="V930" i="9" a="1"/>
  <c r="U930" i="9" a="1"/>
  <c r="K9" i="9" a="1"/>
  <c r="W9" i="9" a="1"/>
  <c r="X9" i="9" a="1"/>
  <c r="V9" i="9" a="1"/>
  <c r="R9" i="9" a="1"/>
  <c r="Q9" i="9" a="1"/>
  <c r="P9" i="9" a="1"/>
  <c r="O9" i="9" a="1"/>
  <c r="S9" i="9" a="1"/>
  <c r="L9" i="9" a="1"/>
  <c r="U9" i="9" a="1"/>
  <c r="T9" i="9" a="1"/>
  <c r="N9" i="9" a="1"/>
  <c r="M9" i="9" a="1"/>
  <c r="Q169" i="9" a="1"/>
  <c r="P169" i="9" a="1"/>
  <c r="O169" i="9" a="1"/>
  <c r="N169" i="9" a="1"/>
  <c r="L169" i="9" a="1"/>
  <c r="Y169" i="9" s="1"/>
  <c r="U169" i="9" a="1"/>
  <c r="T169" i="9" a="1"/>
  <c r="X169" i="9" a="1"/>
  <c r="W169" i="9" a="1"/>
  <c r="V169" i="9" a="1"/>
  <c r="M169" i="9" a="1"/>
  <c r="K169" i="9" a="1"/>
  <c r="S169" i="9" a="1"/>
  <c r="R169" i="9" a="1"/>
  <c r="W42" i="9" a="1"/>
  <c r="V42" i="9" a="1"/>
  <c r="U42" i="9" a="1"/>
  <c r="T42" i="9" a="1"/>
  <c r="R42" i="9" a="1"/>
  <c r="N42" i="9" a="1"/>
  <c r="M42" i="9" a="1"/>
  <c r="X42" i="9" a="1"/>
  <c r="S42" i="9" a="1"/>
  <c r="Q42" i="9" a="1"/>
  <c r="P42" i="9" a="1"/>
  <c r="O42" i="9" a="1"/>
  <c r="K42" i="9" a="1"/>
  <c r="L42" i="9" a="1"/>
  <c r="V250" i="9" a="1"/>
  <c r="U250" i="9" a="1"/>
  <c r="T250" i="9" a="1"/>
  <c r="S250" i="9" a="1"/>
  <c r="Q250" i="9" a="1"/>
  <c r="P250" i="9" a="1"/>
  <c r="O250" i="9" a="1"/>
  <c r="N250" i="9" a="1"/>
  <c r="M250" i="9" a="1"/>
  <c r="K250" i="9" a="1"/>
  <c r="X250" i="9" a="1"/>
  <c r="W250" i="9" a="1"/>
  <c r="R250" i="9" a="1"/>
  <c r="L250" i="9" a="1"/>
  <c r="P618" i="9" a="1"/>
  <c r="O618" i="9" a="1"/>
  <c r="L618" i="9" a="1"/>
  <c r="K618" i="9" a="1"/>
  <c r="N618" i="9" a="1"/>
  <c r="M618" i="9" a="1"/>
  <c r="V618" i="9" a="1"/>
  <c r="U618" i="9" a="1"/>
  <c r="T618" i="9" a="1"/>
  <c r="R618" i="9" a="1"/>
  <c r="Q618" i="9" a="1"/>
  <c r="S618" i="9" a="1"/>
  <c r="W618" i="9" a="1"/>
  <c r="X618" i="9" a="1"/>
  <c r="S778" i="9" a="1"/>
  <c r="Q778" i="9" a="1"/>
  <c r="P778" i="9" a="1"/>
  <c r="M778" i="9" a="1"/>
  <c r="N778" i="9" a="1"/>
  <c r="L778" i="9" a="1"/>
  <c r="X778" i="9" a="1"/>
  <c r="W778" i="9" a="1"/>
  <c r="R778" i="9" a="1"/>
  <c r="O778" i="9" a="1"/>
  <c r="K778" i="9" a="1"/>
  <c r="T778" i="9" a="1"/>
  <c r="V778" i="9" a="1"/>
  <c r="U778" i="9" a="1"/>
  <c r="O46" i="9" a="1"/>
  <c r="N46" i="9" a="1"/>
  <c r="M46" i="9" a="1"/>
  <c r="L46" i="9" a="1"/>
  <c r="V46" i="9" a="1"/>
  <c r="U46" i="9" a="1"/>
  <c r="X46" i="9" a="1"/>
  <c r="W46" i="9" a="1"/>
  <c r="R46" i="9" a="1"/>
  <c r="T46" i="9" a="1"/>
  <c r="S46" i="9" a="1"/>
  <c r="Q46" i="9" a="1"/>
  <c r="P46" i="9" a="1"/>
  <c r="K46" i="9" a="1"/>
  <c r="O174" i="9" a="1"/>
  <c r="N174" i="9" a="1"/>
  <c r="M174" i="9" a="1"/>
  <c r="K174" i="9" a="1"/>
  <c r="Q174" i="9" a="1"/>
  <c r="P174" i="9" a="1"/>
  <c r="U174" i="9" a="1"/>
  <c r="T174" i="9" a="1"/>
  <c r="V174" i="9" a="1"/>
  <c r="S174" i="9" a="1"/>
  <c r="R174" i="9" a="1"/>
  <c r="X174" i="9" a="1"/>
  <c r="W174" i="9" a="1"/>
  <c r="L174" i="9" a="1"/>
  <c r="Q47" i="9" a="1"/>
  <c r="P47" i="9" a="1"/>
  <c r="O47" i="9" a="1"/>
  <c r="N47" i="9" a="1"/>
  <c r="L47" i="9" a="1"/>
  <c r="X47" i="9" a="1"/>
  <c r="W47" i="9" a="1"/>
  <c r="V47" i="9" a="1"/>
  <c r="U47" i="9" a="1"/>
  <c r="T47" i="9" a="1"/>
  <c r="S47" i="9" a="1"/>
  <c r="R47" i="9" a="1"/>
  <c r="M47" i="9" a="1"/>
  <c r="K47" i="9" a="1"/>
  <c r="N159" i="9" a="1"/>
  <c r="M159" i="9" a="1"/>
  <c r="L159" i="9" a="1"/>
  <c r="K159" i="9" a="1"/>
  <c r="X159" i="9" a="1"/>
  <c r="W159" i="9" a="1"/>
  <c r="V159" i="9" a="1"/>
  <c r="T159" i="9" a="1"/>
  <c r="P159" i="9" a="1"/>
  <c r="O159" i="9" a="1"/>
  <c r="U159" i="9" a="1"/>
  <c r="S159" i="9" a="1"/>
  <c r="Q159" i="9" a="1"/>
  <c r="R159" i="9" a="1"/>
  <c r="L223" i="9" a="1"/>
  <c r="K223" i="9" a="1"/>
  <c r="W223" i="9" a="1"/>
  <c r="R223" i="9" a="1"/>
  <c r="Q223" i="9" a="1"/>
  <c r="P223" i="9" a="1"/>
  <c r="O223" i="9" a="1"/>
  <c r="M223" i="9" a="1"/>
  <c r="X223" i="9" a="1"/>
  <c r="V223" i="9" a="1"/>
  <c r="U223" i="9" a="1"/>
  <c r="S223" i="9" a="1"/>
  <c r="T223" i="9" a="1"/>
  <c r="N223" i="9" a="1"/>
  <c r="M351" i="9" a="1"/>
  <c r="L351" i="9" a="1"/>
  <c r="K351" i="9" a="1"/>
  <c r="N351" i="9" a="1"/>
  <c r="X351" i="9" a="1"/>
  <c r="W351" i="9" a="1"/>
  <c r="U351" i="9" a="1"/>
  <c r="R351" i="9" a="1"/>
  <c r="T351" i="9" a="1"/>
  <c r="V351" i="9" a="1"/>
  <c r="O351" i="9" a="1"/>
  <c r="S351" i="9" a="1"/>
  <c r="Q351" i="9" a="1"/>
  <c r="P351" i="9" a="1"/>
  <c r="X463" i="9" a="1"/>
  <c r="W463" i="9" a="1"/>
  <c r="V463" i="9" a="1"/>
  <c r="U463" i="9" a="1"/>
  <c r="T463" i="9" a="1"/>
  <c r="S463" i="9" a="1"/>
  <c r="N463" i="9" a="1"/>
  <c r="K463" i="9" a="1"/>
  <c r="R463" i="9" a="1"/>
  <c r="Q463" i="9" a="1"/>
  <c r="P463" i="9" a="1"/>
  <c r="O463" i="9" a="1"/>
  <c r="L463" i="9" a="1"/>
  <c r="M463" i="9" a="1"/>
  <c r="S80" i="9" a="1"/>
  <c r="R80" i="9" a="1"/>
  <c r="Q80" i="9" a="1"/>
  <c r="P80" i="9" a="1"/>
  <c r="N80" i="9" a="1"/>
  <c r="X80" i="9" a="1"/>
  <c r="W80" i="9" a="1"/>
  <c r="O80" i="9" a="1"/>
  <c r="M80" i="9" a="1"/>
  <c r="L80" i="9" a="1"/>
  <c r="K80" i="9" a="1"/>
  <c r="V80" i="9" a="1"/>
  <c r="T80" i="9" a="1"/>
  <c r="U80" i="9" a="1"/>
  <c r="S176" i="9" a="1"/>
  <c r="R176" i="9" a="1"/>
  <c r="Q176" i="9" a="1"/>
  <c r="P176" i="9" a="1"/>
  <c r="N176" i="9" a="1"/>
  <c r="L176" i="9" a="1"/>
  <c r="K176" i="9" a="1"/>
  <c r="W176" i="9" a="1"/>
  <c r="V176" i="9" a="1"/>
  <c r="X176" i="9" a="1"/>
  <c r="U176" i="9" a="1"/>
  <c r="T176" i="9" a="1"/>
  <c r="O176" i="9" a="1"/>
  <c r="M176" i="9" a="1"/>
  <c r="L432" i="9" a="1"/>
  <c r="U432" i="9" a="1"/>
  <c r="Q432" i="9" a="1"/>
  <c r="O432" i="9" a="1"/>
  <c r="X432" i="9" a="1"/>
  <c r="W432" i="9" a="1"/>
  <c r="N432" i="9" a="1"/>
  <c r="S432" i="9" a="1"/>
  <c r="V432" i="9" a="1"/>
  <c r="T432" i="9" a="1"/>
  <c r="R432" i="9" a="1"/>
  <c r="P432" i="9" a="1"/>
  <c r="M432" i="9" a="1"/>
  <c r="K432" i="9" a="1"/>
  <c r="Q576" i="9" a="1"/>
  <c r="P576" i="9" a="1"/>
  <c r="N576" i="9" a="1"/>
  <c r="M576" i="9" a="1"/>
  <c r="W576" i="9" a="1"/>
  <c r="V576" i="9" a="1"/>
  <c r="U576" i="9" a="1"/>
  <c r="O576" i="9" a="1"/>
  <c r="X576" i="9" a="1"/>
  <c r="R576" i="9" a="1"/>
  <c r="L576" i="9" a="1"/>
  <c r="K576" i="9" a="1"/>
  <c r="T576" i="9" a="1"/>
  <c r="S576" i="9" a="1"/>
  <c r="R161" i="9" a="1"/>
  <c r="Q161" i="9" a="1"/>
  <c r="P161" i="9" a="1"/>
  <c r="O161" i="9" a="1"/>
  <c r="M161" i="9" a="1"/>
  <c r="X161" i="9" a="1"/>
  <c r="W161" i="9" a="1"/>
  <c r="V161" i="9" a="1"/>
  <c r="U161" i="9" a="1"/>
  <c r="N161" i="9" a="1"/>
  <c r="L161" i="9" a="1"/>
  <c r="T161" i="9" a="1"/>
  <c r="K161" i="9" a="1"/>
  <c r="S161" i="9" a="1"/>
  <c r="T273" i="9" a="1"/>
  <c r="S273" i="9" a="1"/>
  <c r="R273" i="9" a="1"/>
  <c r="X273" i="9" a="1"/>
  <c r="W273" i="9" a="1"/>
  <c r="V273" i="9" a="1"/>
  <c r="Q273" i="9" a="1"/>
  <c r="K273" i="9" a="1"/>
  <c r="O273" i="9" a="1"/>
  <c r="N273" i="9" a="1"/>
  <c r="M273" i="9" a="1"/>
  <c r="L273" i="9" a="1"/>
  <c r="P273" i="9" a="1"/>
  <c r="U273" i="9" a="1"/>
  <c r="K369" i="9" a="1"/>
  <c r="W369" i="9" a="1"/>
  <c r="O369" i="9" a="1"/>
  <c r="L369" i="9" a="1"/>
  <c r="P369" i="9" a="1"/>
  <c r="T369" i="9" a="1"/>
  <c r="Q369" i="9" a="1"/>
  <c r="N369" i="9" a="1"/>
  <c r="S369" i="9" a="1"/>
  <c r="R369" i="9" a="1"/>
  <c r="M369" i="9" a="1"/>
  <c r="U369" i="9" a="1"/>
  <c r="X369" i="9" a="1"/>
  <c r="V369" i="9" a="1"/>
  <c r="S433" i="9" a="1"/>
  <c r="R433" i="9" a="1"/>
  <c r="Q433" i="9" a="1"/>
  <c r="O433" i="9" a="1"/>
  <c r="N433" i="9" a="1"/>
  <c r="M433" i="9" a="1"/>
  <c r="L433" i="9" a="1"/>
  <c r="K433" i="9" a="1"/>
  <c r="U433" i="9" a="1"/>
  <c r="T433" i="9" a="1"/>
  <c r="P433" i="9" a="1"/>
  <c r="W433" i="9" a="1"/>
  <c r="X433" i="9" a="1"/>
  <c r="V433" i="9" a="1"/>
  <c r="K545" i="9" a="1"/>
  <c r="X545" i="9" a="1"/>
  <c r="W545" i="9" a="1"/>
  <c r="Q545" i="9" a="1"/>
  <c r="P545" i="9" a="1"/>
  <c r="O545" i="9" a="1"/>
  <c r="R545" i="9" a="1"/>
  <c r="N545" i="9" a="1"/>
  <c r="M545" i="9" a="1"/>
  <c r="U545" i="9" a="1"/>
  <c r="T545" i="9" a="1"/>
  <c r="S545" i="9" a="1"/>
  <c r="L545" i="9" a="1"/>
  <c r="V545" i="9" a="1"/>
  <c r="X609" i="9" a="1"/>
  <c r="O609" i="9" a="1"/>
  <c r="T609" i="9" a="1"/>
  <c r="Q609" i="9" a="1"/>
  <c r="M609" i="9" a="1"/>
  <c r="R609" i="9" a="1"/>
  <c r="P609" i="9" a="1"/>
  <c r="L609" i="9" a="1"/>
  <c r="N609" i="9" a="1"/>
  <c r="S609" i="9" a="1"/>
  <c r="U609" i="9" a="1"/>
  <c r="W609" i="9" a="1"/>
  <c r="K609" i="9" a="1"/>
  <c r="V609" i="9" a="1"/>
  <c r="U673" i="9" a="1"/>
  <c r="T673" i="9" a="1"/>
  <c r="W673" i="9" a="1"/>
  <c r="N673" i="9" a="1"/>
  <c r="M673" i="9" a="1"/>
  <c r="L673" i="9" a="1"/>
  <c r="K673" i="9" a="1"/>
  <c r="X673" i="9" a="1"/>
  <c r="V673" i="9" a="1"/>
  <c r="S673" i="9" a="1"/>
  <c r="Q673" i="9" a="1"/>
  <c r="P673" i="9" a="1"/>
  <c r="R673" i="9" a="1"/>
  <c r="O673" i="9" a="1"/>
  <c r="X737" i="9" a="1"/>
  <c r="W737" i="9" a="1"/>
  <c r="M737" i="9" a="1"/>
  <c r="L737" i="9" a="1"/>
  <c r="R737" i="9" a="1"/>
  <c r="Q737" i="9" a="1"/>
  <c r="N737" i="9" a="1"/>
  <c r="S737" i="9" a="1"/>
  <c r="V737" i="9" a="1"/>
  <c r="U737" i="9" a="1"/>
  <c r="T737" i="9" a="1"/>
  <c r="O737" i="9" a="1"/>
  <c r="P737" i="9" a="1"/>
  <c r="K737" i="9" a="1"/>
  <c r="W66" i="9" a="1"/>
  <c r="V66" i="9" a="1"/>
  <c r="U66" i="9" a="1"/>
  <c r="T66" i="9" a="1"/>
  <c r="R66" i="9" a="1"/>
  <c r="N66" i="9" a="1"/>
  <c r="M66" i="9" a="1"/>
  <c r="X66" i="9" a="1"/>
  <c r="S66" i="9" a="1"/>
  <c r="L66" i="9" a="1"/>
  <c r="K66" i="9" a="1"/>
  <c r="P66" i="9" a="1"/>
  <c r="O66" i="9" a="1"/>
  <c r="Q66" i="9" a="1"/>
  <c r="V178" i="9" a="1"/>
  <c r="U178" i="9" a="1"/>
  <c r="T178" i="9" a="1"/>
  <c r="S178" i="9" a="1"/>
  <c r="Q178" i="9" a="1"/>
  <c r="W178" i="9" a="1"/>
  <c r="N178" i="9" a="1"/>
  <c r="M178" i="9" a="1"/>
  <c r="L178" i="9" a="1"/>
  <c r="K178" i="9" a="1"/>
  <c r="X178" i="9" a="1"/>
  <c r="R178" i="9" a="1"/>
  <c r="P178" i="9" a="1"/>
  <c r="O178" i="9" a="1"/>
  <c r="Q338" i="9" a="1"/>
  <c r="P338" i="9" a="1"/>
  <c r="O338" i="9" a="1"/>
  <c r="X338" i="9" a="1"/>
  <c r="W338" i="9" a="1"/>
  <c r="U338" i="9" a="1"/>
  <c r="S338" i="9" a="1"/>
  <c r="R338" i="9" a="1"/>
  <c r="N338" i="9" a="1"/>
  <c r="M338" i="9" a="1"/>
  <c r="K338" i="9" a="1"/>
  <c r="T338" i="9" a="1"/>
  <c r="V338" i="9" a="1"/>
  <c r="L338" i="9" a="1"/>
  <c r="T386" i="9" a="1"/>
  <c r="P386" i="9" a="1"/>
  <c r="R386" i="9" a="1"/>
  <c r="Q386" i="9" a="1"/>
  <c r="L386" i="9" a="1"/>
  <c r="V386" i="9" a="1"/>
  <c r="X386" i="9" a="1"/>
  <c r="M386" i="9" a="1"/>
  <c r="W386" i="9" a="1"/>
  <c r="S386" i="9" a="1"/>
  <c r="U386" i="9" a="1"/>
  <c r="K386" i="9" a="1"/>
  <c r="N386" i="9" a="1"/>
  <c r="O386" i="9" a="1"/>
  <c r="K514" i="9" a="1"/>
  <c r="W514" i="9" a="1"/>
  <c r="X514" i="9" a="1"/>
  <c r="T514" i="9" a="1"/>
  <c r="R514" i="9" a="1"/>
  <c r="O514" i="9" a="1"/>
  <c r="V514" i="9" a="1"/>
  <c r="U514" i="9" a="1"/>
  <c r="S514" i="9" a="1"/>
  <c r="P514" i="9" a="1"/>
  <c r="Q514" i="9" a="1"/>
  <c r="N514" i="9" a="1"/>
  <c r="M514" i="9" a="1"/>
  <c r="L514" i="9" a="1"/>
  <c r="T610" i="9" a="1"/>
  <c r="S610" i="9" a="1"/>
  <c r="X610" i="9" a="1"/>
  <c r="Y610" i="9" s="1"/>
  <c r="W610" i="9" a="1"/>
  <c r="U610" i="9" a="1"/>
  <c r="R610" i="9" a="1"/>
  <c r="V610" i="9" a="1"/>
  <c r="N610" i="9" a="1"/>
  <c r="M610" i="9" a="1"/>
  <c r="L610" i="9" a="1"/>
  <c r="K610" i="9" a="1"/>
  <c r="O610" i="9" a="1"/>
  <c r="Q610" i="9" a="1"/>
  <c r="P610" i="9" a="1"/>
  <c r="O642" i="9" a="1"/>
  <c r="N642" i="9" a="1"/>
  <c r="T642" i="9" a="1"/>
  <c r="S642" i="9" a="1"/>
  <c r="K642" i="9" a="1"/>
  <c r="X642" i="9" a="1"/>
  <c r="W642" i="9" a="1"/>
  <c r="V642" i="9" a="1"/>
  <c r="U642" i="9" a="1"/>
  <c r="M642" i="9" a="1"/>
  <c r="P642" i="9" a="1"/>
  <c r="R642" i="9" a="1"/>
  <c r="Q642" i="9" a="1"/>
  <c r="L642" i="9" a="1"/>
  <c r="O19" i="9" a="1"/>
  <c r="N19" i="9" a="1"/>
  <c r="K19" i="9" a="1"/>
  <c r="M19" i="9" a="1"/>
  <c r="L19" i="9" a="1"/>
  <c r="V19" i="9" a="1"/>
  <c r="U19" i="9" a="1"/>
  <c r="T19" i="9" a="1"/>
  <c r="S19" i="9" a="1"/>
  <c r="P19" i="9" a="1"/>
  <c r="R19" i="9" a="1"/>
  <c r="W19" i="9" a="1"/>
  <c r="Q19" i="9" a="1"/>
  <c r="X19" i="9" a="1"/>
  <c r="X67" i="9" a="1"/>
  <c r="W67" i="9" a="1"/>
  <c r="V67" i="9" a="1"/>
  <c r="T67" i="9" a="1"/>
  <c r="P67" i="9" a="1"/>
  <c r="O67" i="9" a="1"/>
  <c r="N67" i="9" a="1"/>
  <c r="M67" i="9" a="1"/>
  <c r="L67" i="9" a="1"/>
  <c r="K67" i="9" a="1"/>
  <c r="U67" i="9" a="1"/>
  <c r="S67" i="9" a="1"/>
  <c r="R67" i="9" a="1"/>
  <c r="Q67" i="9" a="1"/>
  <c r="X131" i="9" a="1"/>
  <c r="W131" i="9" a="1"/>
  <c r="V131" i="9" a="1"/>
  <c r="U131" i="9" a="1"/>
  <c r="S131" i="9" a="1"/>
  <c r="O131" i="9" a="1"/>
  <c r="N131" i="9" a="1"/>
  <c r="T131" i="9" a="1"/>
  <c r="R131" i="9" a="1"/>
  <c r="Q131" i="9" a="1"/>
  <c r="L131" i="9" a="1"/>
  <c r="K131" i="9" a="1"/>
  <c r="P131" i="9" a="1"/>
  <c r="M131" i="9" a="1"/>
  <c r="X195" i="9" a="1"/>
  <c r="W195" i="9" a="1"/>
  <c r="U195" i="9" a="1"/>
  <c r="V195" i="9" a="1"/>
  <c r="T195" i="9" a="1"/>
  <c r="S195" i="9" a="1"/>
  <c r="Q195" i="9" a="1"/>
  <c r="M195" i="9" a="1"/>
  <c r="P195" i="9" a="1"/>
  <c r="O195" i="9" a="1"/>
  <c r="R195" i="9" a="1"/>
  <c r="N195" i="9" a="1"/>
  <c r="L195" i="9" a="1"/>
  <c r="K195" i="9" a="1"/>
  <c r="X275" i="9" a="1"/>
  <c r="W275" i="9" a="1"/>
  <c r="V275" i="9" a="1"/>
  <c r="P275" i="9" a="1"/>
  <c r="O275" i="9" a="1"/>
  <c r="N275" i="9" a="1"/>
  <c r="M275" i="9" a="1"/>
  <c r="K275" i="9" a="1"/>
  <c r="T275" i="9" a="1"/>
  <c r="L275" i="9" a="1"/>
  <c r="Q275" i="9" a="1"/>
  <c r="R275" i="9" a="1"/>
  <c r="U275" i="9" a="1"/>
  <c r="S275" i="9" a="1"/>
  <c r="M387" i="9" a="1"/>
  <c r="N387" i="9" a="1"/>
  <c r="T387" i="9" a="1"/>
  <c r="S387" i="9" a="1"/>
  <c r="X387" i="9" a="1"/>
  <c r="L387" i="9" a="1"/>
  <c r="O387" i="9" a="1"/>
  <c r="P387" i="9" a="1"/>
  <c r="K387" i="9" a="1"/>
  <c r="W387" i="9" a="1"/>
  <c r="Q387" i="9" a="1"/>
  <c r="V387" i="9" a="1"/>
  <c r="U387" i="9" a="1"/>
  <c r="R387" i="9" a="1"/>
  <c r="O547" i="9" a="1"/>
  <c r="N547" i="9" a="1"/>
  <c r="L547" i="9" a="1"/>
  <c r="K547" i="9" a="1"/>
  <c r="X547" i="9" a="1"/>
  <c r="W547" i="9" a="1"/>
  <c r="T547" i="9" a="1"/>
  <c r="S547" i="9" a="1"/>
  <c r="R547" i="9" a="1"/>
  <c r="M547" i="9" a="1"/>
  <c r="U547" i="9" a="1"/>
  <c r="P547" i="9" a="1"/>
  <c r="V547" i="9" a="1"/>
  <c r="Q547" i="9" a="1"/>
  <c r="V611" i="9" a="1"/>
  <c r="U611" i="9" a="1"/>
  <c r="X611" i="9" a="1"/>
  <c r="L611" i="9" a="1"/>
  <c r="K611" i="9" a="1"/>
  <c r="W611" i="9" a="1"/>
  <c r="T611" i="9" a="1"/>
  <c r="R611" i="9" a="1"/>
  <c r="Q611" i="9" a="1"/>
  <c r="M611" i="9" a="1"/>
  <c r="P611" i="9" a="1"/>
  <c r="S611" i="9" a="1"/>
  <c r="O611" i="9" a="1"/>
  <c r="N611" i="9" a="1"/>
  <c r="K691" i="9" a="1"/>
  <c r="O691" i="9" a="1"/>
  <c r="P691" i="9" a="1"/>
  <c r="T691" i="9" a="1"/>
  <c r="R691" i="9" a="1"/>
  <c r="Q691" i="9" a="1"/>
  <c r="L691" i="9" a="1"/>
  <c r="W691" i="9" a="1"/>
  <c r="U691" i="9" a="1"/>
  <c r="X691" i="9" a="1"/>
  <c r="S691" i="9" a="1"/>
  <c r="N691" i="9" a="1"/>
  <c r="V691" i="9" a="1"/>
  <c r="M691" i="9" a="1"/>
  <c r="T145" i="9" a="1"/>
  <c r="S145" i="9" a="1"/>
  <c r="R145" i="9" a="1"/>
  <c r="Q145" i="9" a="1"/>
  <c r="O145" i="9" a="1"/>
  <c r="K145" i="9" a="1"/>
  <c r="X145" i="9" a="1"/>
  <c r="W145" i="9" a="1"/>
  <c r="V145" i="9" a="1"/>
  <c r="N145" i="9" a="1"/>
  <c r="M145" i="9" a="1"/>
  <c r="L145" i="9" a="1"/>
  <c r="U145" i="9" a="1"/>
  <c r="P145" i="9" a="1"/>
  <c r="N305" i="9" a="1"/>
  <c r="M305" i="9" a="1"/>
  <c r="L305" i="9" a="1"/>
  <c r="X305" i="9" a="1"/>
  <c r="W305" i="9" a="1"/>
  <c r="V305" i="9" a="1"/>
  <c r="U305" i="9" a="1"/>
  <c r="S305" i="9" a="1"/>
  <c r="K305" i="9" a="1"/>
  <c r="R305" i="9" a="1"/>
  <c r="T305" i="9" a="1"/>
  <c r="Q305" i="9" a="1"/>
  <c r="P305" i="9" a="1"/>
  <c r="O305" i="9" a="1"/>
  <c r="L417" i="9" a="1"/>
  <c r="K417" i="9" a="1"/>
  <c r="X417" i="9" a="1"/>
  <c r="S417" i="9" a="1"/>
  <c r="W417" i="9" a="1"/>
  <c r="V417" i="9" a="1"/>
  <c r="T417" i="9" a="1"/>
  <c r="Q417" i="9" a="1"/>
  <c r="M417" i="9" a="1"/>
  <c r="R417" i="9" a="1"/>
  <c r="P417" i="9" a="1"/>
  <c r="O417" i="9" a="1"/>
  <c r="U417" i="9" a="1"/>
  <c r="N417" i="9" a="1"/>
  <c r="T529" i="9" a="1"/>
  <c r="K529" i="9" a="1"/>
  <c r="M529" i="9" a="1"/>
  <c r="R529" i="9" a="1"/>
  <c r="N529" i="9" a="1"/>
  <c r="W529" i="9" a="1"/>
  <c r="U529" i="9" a="1"/>
  <c r="V529" i="9" a="1"/>
  <c r="L529" i="9" a="1"/>
  <c r="S529" i="9" a="1"/>
  <c r="Q529" i="9" a="1"/>
  <c r="X529" i="9" a="1"/>
  <c r="O529" i="9" a="1"/>
  <c r="P529" i="9" a="1"/>
  <c r="R657" i="9" a="1"/>
  <c r="S657" i="9" a="1"/>
  <c r="P657" i="9" a="1"/>
  <c r="L657" i="9" a="1"/>
  <c r="T657" i="9" a="1"/>
  <c r="M657" i="9" a="1"/>
  <c r="X657" i="9" a="1"/>
  <c r="V657" i="9" a="1"/>
  <c r="K657" i="9" a="1"/>
  <c r="N657" i="9" a="1"/>
  <c r="Q657" i="9" a="1"/>
  <c r="O657" i="9" a="1"/>
  <c r="W657" i="9" a="1"/>
  <c r="U657" i="9" a="1"/>
  <c r="M18" i="9" a="1"/>
  <c r="L18" i="9" a="1"/>
  <c r="K18" i="9" a="1"/>
  <c r="X18" i="9" a="1"/>
  <c r="T18" i="9" a="1"/>
  <c r="S18" i="9" a="1"/>
  <c r="Q18" i="9" a="1"/>
  <c r="U18" i="9" a="1"/>
  <c r="N18" i="9" a="1"/>
  <c r="R18" i="9" a="1"/>
  <c r="W18" i="9" a="1"/>
  <c r="V18" i="9" a="1"/>
  <c r="P18" i="9" a="1"/>
  <c r="O18" i="9" a="1"/>
  <c r="W82" i="9" a="1"/>
  <c r="V82" i="9" a="1"/>
  <c r="U82" i="9" a="1"/>
  <c r="T82" i="9" a="1"/>
  <c r="R82" i="9" a="1"/>
  <c r="N82" i="9" a="1"/>
  <c r="M82" i="9" a="1"/>
  <c r="P82" i="9" a="1"/>
  <c r="O82" i="9" a="1"/>
  <c r="L82" i="9" a="1"/>
  <c r="X82" i="9" a="1"/>
  <c r="K82" i="9" a="1"/>
  <c r="Q82" i="9" a="1"/>
  <c r="S82" i="9" a="1"/>
  <c r="V146" i="9" a="1"/>
  <c r="U146" i="9" a="1"/>
  <c r="T146" i="9" a="1"/>
  <c r="S146" i="9" a="1"/>
  <c r="Q146" i="9" a="1"/>
  <c r="M146" i="9" a="1"/>
  <c r="L146" i="9" a="1"/>
  <c r="P146" i="9" a="1"/>
  <c r="O146" i="9" a="1"/>
  <c r="N146" i="9" a="1"/>
  <c r="K146" i="9" a="1"/>
  <c r="W146" i="9" a="1"/>
  <c r="R146" i="9" a="1"/>
  <c r="X146" i="9" a="1"/>
  <c r="V226" i="9" a="1"/>
  <c r="U226" i="9" a="1"/>
  <c r="T226" i="9" a="1"/>
  <c r="S226" i="9" a="1"/>
  <c r="Q226" i="9" a="1"/>
  <c r="X226" i="9" a="1"/>
  <c r="R226" i="9" a="1"/>
  <c r="W226" i="9" a="1"/>
  <c r="N226" i="9" a="1"/>
  <c r="M226" i="9" a="1"/>
  <c r="L226" i="9" a="1"/>
  <c r="K226" i="9" a="1"/>
  <c r="O226" i="9" a="1"/>
  <c r="P226" i="9" a="1"/>
  <c r="X290" i="9" a="1"/>
  <c r="W290" i="9" a="1"/>
  <c r="O290" i="9" a="1"/>
  <c r="N290" i="9" a="1"/>
  <c r="M290" i="9" a="1"/>
  <c r="L290" i="9" a="1"/>
  <c r="V290" i="9" a="1"/>
  <c r="U290" i="9" a="1"/>
  <c r="T290" i="9" a="1"/>
  <c r="S290" i="9" a="1"/>
  <c r="Q290" i="9" a="1"/>
  <c r="K290" i="9" a="1"/>
  <c r="R290" i="9" a="1"/>
  <c r="P290" i="9" a="1"/>
  <c r="L402" i="9" a="1"/>
  <c r="Q402" i="9" a="1"/>
  <c r="K402" i="9" a="1"/>
  <c r="W402" i="9" a="1"/>
  <c r="S402" i="9" a="1"/>
  <c r="O402" i="9" a="1"/>
  <c r="R402" i="9" a="1"/>
  <c r="P402" i="9" a="1"/>
  <c r="X402" i="9" a="1"/>
  <c r="T402" i="9" a="1"/>
  <c r="M402" i="9" a="1"/>
  <c r="V402" i="9" a="1"/>
  <c r="U402" i="9" a="1"/>
  <c r="N402" i="9" a="1"/>
  <c r="Q482" i="9" a="1"/>
  <c r="L482" i="9" a="1"/>
  <c r="K482" i="9" a="1"/>
  <c r="N482" i="9" a="1"/>
  <c r="M482" i="9" a="1"/>
  <c r="X482" i="9" a="1"/>
  <c r="U482" i="9" a="1"/>
  <c r="V482" i="9" a="1"/>
  <c r="T482" i="9" a="1"/>
  <c r="S482" i="9" a="1"/>
  <c r="R482" i="9" a="1"/>
  <c r="P482" i="9" a="1"/>
  <c r="W482" i="9" a="1"/>
  <c r="O482" i="9" a="1"/>
  <c r="M546" i="9" a="1"/>
  <c r="L546" i="9" a="1"/>
  <c r="W546" i="9" a="1"/>
  <c r="V546" i="9" a="1"/>
  <c r="U546" i="9" a="1"/>
  <c r="P546" i="9" a="1"/>
  <c r="O546" i="9" a="1"/>
  <c r="N546" i="9" a="1"/>
  <c r="T546" i="9" a="1"/>
  <c r="Q546" i="9" a="1"/>
  <c r="S546" i="9" a="1"/>
  <c r="R546" i="9" a="1"/>
  <c r="K546" i="9" a="1"/>
  <c r="X546" i="9" a="1"/>
  <c r="K690" i="9" a="1"/>
  <c r="M690" i="9" a="1"/>
  <c r="N690" i="9" a="1"/>
  <c r="S690" i="9" a="1"/>
  <c r="V690" i="9" a="1"/>
  <c r="P690" i="9" a="1"/>
  <c r="Q690" i="9" a="1"/>
  <c r="R690" i="9" a="1"/>
  <c r="U690" i="9" a="1"/>
  <c r="X690" i="9" a="1"/>
  <c r="O690" i="9" a="1"/>
  <c r="L690" i="9" a="1"/>
  <c r="T690" i="9" a="1"/>
  <c r="W690" i="9" a="1"/>
  <c r="X51" i="9" a="1"/>
  <c r="W51" i="9" a="1"/>
  <c r="V51" i="9" a="1"/>
  <c r="T51" i="9" a="1"/>
  <c r="P51" i="9" a="1"/>
  <c r="O51" i="9" a="1"/>
  <c r="L51" i="9" a="1"/>
  <c r="K51" i="9" a="1"/>
  <c r="U51" i="9" a="1"/>
  <c r="S51" i="9" a="1"/>
  <c r="R51" i="9" a="1"/>
  <c r="Q51" i="9" a="1"/>
  <c r="N51" i="9" a="1"/>
  <c r="M51" i="9" a="1"/>
  <c r="X163" i="9" a="1"/>
  <c r="V163" i="9" a="1"/>
  <c r="U163" i="9" a="1"/>
  <c r="S163" i="9" a="1"/>
  <c r="R163" i="9" a="1"/>
  <c r="Q163" i="9" a="1"/>
  <c r="P163" i="9" a="1"/>
  <c r="O163" i="9" a="1"/>
  <c r="M163" i="9" a="1"/>
  <c r="L163" i="9" a="1"/>
  <c r="T163" i="9" a="1"/>
  <c r="N163" i="9" a="1"/>
  <c r="K163" i="9" a="1"/>
  <c r="W163" i="9" a="1"/>
  <c r="T259" i="9" a="1"/>
  <c r="S259" i="9" a="1"/>
  <c r="K259" i="9" a="1"/>
  <c r="X259" i="9" a="1"/>
  <c r="W259" i="9" a="1"/>
  <c r="U259" i="9" a="1"/>
  <c r="N259" i="9" a="1"/>
  <c r="O259" i="9" a="1"/>
  <c r="V259" i="9" a="1"/>
  <c r="P259" i="9" a="1"/>
  <c r="R259" i="9" a="1"/>
  <c r="M259" i="9" a="1"/>
  <c r="L259" i="9" a="1"/>
  <c r="Q259" i="9" a="1"/>
  <c r="N307" i="9" a="1"/>
  <c r="M307" i="9" a="1"/>
  <c r="L307" i="9" a="1"/>
  <c r="X307" i="9" a="1"/>
  <c r="V307" i="9" a="1"/>
  <c r="T307" i="9" a="1"/>
  <c r="S307" i="9" a="1"/>
  <c r="R307" i="9" a="1"/>
  <c r="Q307" i="9" a="1"/>
  <c r="O307" i="9" a="1"/>
  <c r="K307" i="9" a="1"/>
  <c r="P307" i="9" a="1"/>
  <c r="W307" i="9" a="1"/>
  <c r="U307" i="9" a="1"/>
  <c r="T371" i="9" a="1"/>
  <c r="S371" i="9" a="1"/>
  <c r="R371" i="9" a="1"/>
  <c r="U371" i="9" a="1"/>
  <c r="Q371" i="9" a="1"/>
  <c r="O371" i="9" a="1"/>
  <c r="V371" i="9" a="1"/>
  <c r="P371" i="9" a="1"/>
  <c r="N371" i="9" a="1"/>
  <c r="M371" i="9" a="1"/>
  <c r="K371" i="9" a="1"/>
  <c r="X371" i="9" a="1"/>
  <c r="W371" i="9" a="1"/>
  <c r="L371" i="9" a="1"/>
  <c r="T435" i="9" a="1"/>
  <c r="S435" i="9" a="1"/>
  <c r="R435" i="9" a="1"/>
  <c r="V435" i="9" a="1"/>
  <c r="U435" i="9" a="1"/>
  <c r="Q435" i="9" a="1"/>
  <c r="L435" i="9" a="1"/>
  <c r="W435" i="9" a="1"/>
  <c r="O435" i="9" a="1"/>
  <c r="N435" i="9" a="1"/>
  <c r="M435" i="9" a="1"/>
  <c r="K435" i="9" a="1"/>
  <c r="P435" i="9" a="1"/>
  <c r="X435" i="9" a="1"/>
  <c r="K451" i="9" a="1"/>
  <c r="N451" i="9" a="1"/>
  <c r="M451" i="9" a="1"/>
  <c r="L451" i="9" a="1"/>
  <c r="W451" i="9" a="1"/>
  <c r="V451" i="9" a="1"/>
  <c r="U451" i="9" a="1"/>
  <c r="S451" i="9" a="1"/>
  <c r="Q451" i="9" a="1"/>
  <c r="X451" i="9" a="1"/>
  <c r="T451" i="9" a="1"/>
  <c r="P451" i="9" a="1"/>
  <c r="R451" i="9" a="1"/>
  <c r="O451" i="9" a="1"/>
  <c r="W531" i="9" a="1"/>
  <c r="V531" i="9" a="1"/>
  <c r="S531" i="9" a="1"/>
  <c r="N531" i="9" a="1"/>
  <c r="M531" i="9" a="1"/>
  <c r="L531" i="9" a="1"/>
  <c r="X531" i="9" a="1"/>
  <c r="R531" i="9" a="1"/>
  <c r="P531" i="9" a="1"/>
  <c r="U531" i="9" a="1"/>
  <c r="T531" i="9" a="1"/>
  <c r="Q531" i="9" a="1"/>
  <c r="O531" i="9" a="1"/>
  <c r="K531" i="9" a="1"/>
  <c r="L579" i="9" a="1"/>
  <c r="M579" i="9" a="1"/>
  <c r="O579" i="9" a="1"/>
  <c r="X579" i="9" a="1"/>
  <c r="V579" i="9" a="1"/>
  <c r="U579" i="9" a="1"/>
  <c r="P579" i="9" a="1"/>
  <c r="S579" i="9" a="1"/>
  <c r="T579" i="9" a="1"/>
  <c r="W579" i="9" a="1"/>
  <c r="K579" i="9" a="1"/>
  <c r="N579" i="9" a="1"/>
  <c r="R579" i="9" a="1"/>
  <c r="Q579" i="9" a="1"/>
  <c r="V595" i="9" a="1"/>
  <c r="U595" i="9" a="1"/>
  <c r="S595" i="9" a="1"/>
  <c r="R595" i="9" a="1"/>
  <c r="L595" i="9" a="1"/>
  <c r="K595" i="9" a="1"/>
  <c r="X595" i="9" a="1"/>
  <c r="M595" i="9" a="1"/>
  <c r="W595" i="9" a="1"/>
  <c r="Q595" i="9" a="1"/>
  <c r="P595" i="9" a="1"/>
  <c r="N595" i="9" a="1"/>
  <c r="O595" i="9" a="1"/>
  <c r="T595" i="9" a="1"/>
  <c r="V627" i="9" a="1"/>
  <c r="U627" i="9" a="1"/>
  <c r="X627" i="9" a="1"/>
  <c r="W627" i="9" a="1"/>
  <c r="T627" i="9" a="1"/>
  <c r="R627" i="9" a="1"/>
  <c r="Q627" i="9" a="1"/>
  <c r="P627" i="9" a="1"/>
  <c r="L627" i="9" a="1"/>
  <c r="M627" i="9" a="1"/>
  <c r="K627" i="9" a="1"/>
  <c r="N627" i="9" a="1"/>
  <c r="S627" i="9" a="1"/>
  <c r="O627" i="9" a="1"/>
  <c r="M675" i="9" a="1"/>
  <c r="L675" i="9" a="1"/>
  <c r="U675" i="9" a="1"/>
  <c r="T675" i="9" a="1"/>
  <c r="R675" i="9" a="1"/>
  <c r="K675" i="9" a="1"/>
  <c r="O675" i="9" a="1"/>
  <c r="N675" i="9" a="1"/>
  <c r="W675" i="9" a="1"/>
  <c r="P675" i="9" a="1"/>
  <c r="X675" i="9" a="1"/>
  <c r="V675" i="9" a="1"/>
  <c r="Q675" i="9" a="1"/>
  <c r="S675" i="9" a="1"/>
  <c r="T137" i="9" a="1"/>
  <c r="S137" i="9" a="1"/>
  <c r="R137" i="9" a="1"/>
  <c r="Q137" i="9" a="1"/>
  <c r="O137" i="9" a="1"/>
  <c r="K137" i="9" a="1"/>
  <c r="W137" i="9" a="1"/>
  <c r="X137" i="9" a="1"/>
  <c r="V137" i="9" a="1"/>
  <c r="U137" i="9" a="1"/>
  <c r="M137" i="9" a="1"/>
  <c r="L137" i="9" a="1"/>
  <c r="N137" i="9" a="1"/>
  <c r="P137" i="9" a="1"/>
  <c r="W90" i="9" a="1"/>
  <c r="V90" i="9" a="1"/>
  <c r="U90" i="9" a="1"/>
  <c r="T90" i="9" a="1"/>
  <c r="R90" i="9" a="1"/>
  <c r="N90" i="9" a="1"/>
  <c r="M90" i="9" a="1"/>
  <c r="Q90" i="9" a="1"/>
  <c r="P90" i="9" a="1"/>
  <c r="O90" i="9" a="1"/>
  <c r="L90" i="9" a="1"/>
  <c r="S90" i="9" a="1"/>
  <c r="K90" i="9" a="1"/>
  <c r="X90" i="9" a="1"/>
  <c r="U330" i="9" a="1"/>
  <c r="Y330" i="9" s="1"/>
  <c r="T330" i="9" a="1"/>
  <c r="S330" i="9" a="1"/>
  <c r="L330" i="9" a="1"/>
  <c r="K330" i="9" a="1"/>
  <c r="Q330" i="9" a="1"/>
  <c r="P330" i="9" a="1"/>
  <c r="O330" i="9" a="1"/>
  <c r="N330" i="9" a="1"/>
  <c r="W330" i="9" a="1"/>
  <c r="V330" i="9" a="1"/>
  <c r="X330" i="9" a="1"/>
  <c r="R330" i="9" a="1"/>
  <c r="M330" i="9" a="1"/>
  <c r="X490" i="9" a="1"/>
  <c r="O490" i="9" a="1"/>
  <c r="T490" i="9" a="1"/>
  <c r="M490" i="9" a="1"/>
  <c r="N490" i="9" a="1"/>
  <c r="W490" i="9" a="1"/>
  <c r="Q490" i="9" a="1"/>
  <c r="U490" i="9" a="1"/>
  <c r="V490" i="9" a="1"/>
  <c r="L490" i="9" a="1"/>
  <c r="R490" i="9" a="1"/>
  <c r="K490" i="9" a="1"/>
  <c r="S490" i="9" a="1"/>
  <c r="P490" i="9" a="1"/>
  <c r="X602" i="9" a="1"/>
  <c r="W602" i="9" a="1"/>
  <c r="P602" i="9" a="1"/>
  <c r="O602" i="9" a="1"/>
  <c r="M602" i="9" a="1"/>
  <c r="L602" i="9" a="1"/>
  <c r="V602" i="9" a="1"/>
  <c r="T602" i="9" a="1"/>
  <c r="S602" i="9" a="1"/>
  <c r="K602" i="9" a="1"/>
  <c r="U602" i="9" a="1"/>
  <c r="N602" i="9" a="1"/>
  <c r="R602" i="9" a="1"/>
  <c r="Q602" i="9" a="1"/>
  <c r="W714" i="9" a="1"/>
  <c r="V714" i="9" a="1"/>
  <c r="N714" i="9" a="1"/>
  <c r="U714" i="9" a="1"/>
  <c r="P714" i="9" a="1"/>
  <c r="O714" i="9" a="1"/>
  <c r="X714" i="9" a="1"/>
  <c r="T714" i="9" a="1"/>
  <c r="M714" i="9" a="1"/>
  <c r="S714" i="9" a="1"/>
  <c r="Q714" i="9" a="1"/>
  <c r="L714" i="9" a="1"/>
  <c r="K714" i="9" a="1"/>
  <c r="R714" i="9" a="1"/>
  <c r="Q826" i="9" a="1"/>
  <c r="P826" i="9" a="1"/>
  <c r="K826" i="9" a="1"/>
  <c r="X826" i="9" a="1"/>
  <c r="U826" i="9" a="1"/>
  <c r="M826" i="9" a="1"/>
  <c r="T826" i="9" a="1"/>
  <c r="S826" i="9" a="1"/>
  <c r="R826" i="9" a="1"/>
  <c r="O826" i="9" a="1"/>
  <c r="N826" i="9" a="1"/>
  <c r="W826" i="9" a="1"/>
  <c r="V826" i="9" a="1"/>
  <c r="L826" i="9" a="1"/>
  <c r="X91" i="9" a="1"/>
  <c r="W91" i="9" a="1"/>
  <c r="V91" i="9" a="1"/>
  <c r="T91" i="9" a="1"/>
  <c r="P91" i="9" a="1"/>
  <c r="O91" i="9" a="1"/>
  <c r="S91" i="9" a="1"/>
  <c r="R91" i="9" a="1"/>
  <c r="Q91" i="9" a="1"/>
  <c r="M91" i="9" a="1"/>
  <c r="N91" i="9" a="1"/>
  <c r="L91" i="9" a="1"/>
  <c r="K91" i="9" a="1"/>
  <c r="U91" i="9" a="1"/>
  <c r="K44" i="9" a="1"/>
  <c r="X44" i="9" a="1"/>
  <c r="V44" i="9" a="1"/>
  <c r="R44" i="9" a="1"/>
  <c r="Q44" i="9" a="1"/>
  <c r="W44" i="9" a="1"/>
  <c r="P44" i="9" a="1"/>
  <c r="U44" i="9" a="1"/>
  <c r="T44" i="9" a="1"/>
  <c r="S44" i="9" a="1"/>
  <c r="O44" i="9" a="1"/>
  <c r="N44" i="9" a="1"/>
  <c r="L44" i="9" a="1"/>
  <c r="M44" i="9" a="1"/>
  <c r="O94" i="9" a="1"/>
  <c r="N94" i="9" a="1"/>
  <c r="M94" i="9" a="1"/>
  <c r="L94" i="9" a="1"/>
  <c r="U94" i="9" a="1"/>
  <c r="T94" i="9" a="1"/>
  <c r="X94" i="9" a="1"/>
  <c r="R94" i="9" a="1"/>
  <c r="Q94" i="9" a="1"/>
  <c r="S94" i="9" a="1"/>
  <c r="P94" i="9" a="1"/>
  <c r="V94" i="9" a="1"/>
  <c r="K94" i="9" a="1"/>
  <c r="W94" i="9" a="1"/>
  <c r="S206" i="9" a="1"/>
  <c r="R206" i="9" a="1"/>
  <c r="Q206" i="9" a="1"/>
  <c r="P206" i="9" a="1"/>
  <c r="K206" i="9" a="1"/>
  <c r="O206" i="9" a="1"/>
  <c r="N206" i="9" a="1"/>
  <c r="M206" i="9" a="1"/>
  <c r="L206" i="9" a="1"/>
  <c r="X206" i="9" a="1"/>
  <c r="W206" i="9" a="1"/>
  <c r="V206" i="9" a="1"/>
  <c r="T206" i="9" a="1"/>
  <c r="U206" i="9" a="1"/>
  <c r="X319" i="9" a="1"/>
  <c r="W319" i="9" a="1"/>
  <c r="V319" i="9" a="1"/>
  <c r="U319" i="9" a="1"/>
  <c r="Q319" i="9" a="1"/>
  <c r="P319" i="9" a="1"/>
  <c r="O319" i="9" a="1"/>
  <c r="N319" i="9" a="1"/>
  <c r="L319" i="9" a="1"/>
  <c r="M319" i="9" a="1"/>
  <c r="K319" i="9" a="1"/>
  <c r="S319" i="9" a="1"/>
  <c r="R319" i="9" a="1"/>
  <c r="T319" i="9" a="1"/>
  <c r="X383" i="9" a="1"/>
  <c r="W383" i="9" a="1"/>
  <c r="U383" i="9" a="1"/>
  <c r="T383" i="9" a="1"/>
  <c r="S383" i="9" a="1"/>
  <c r="K383" i="9" a="1"/>
  <c r="N383" i="9" a="1"/>
  <c r="M383" i="9" a="1"/>
  <c r="L383" i="9" a="1"/>
  <c r="R383" i="9" a="1"/>
  <c r="V383" i="9" a="1"/>
  <c r="Q383" i="9" a="1"/>
  <c r="O383" i="9" a="1"/>
  <c r="P383" i="9" a="1"/>
  <c r="O192" i="9" a="1"/>
  <c r="N192" i="9" a="1"/>
  <c r="M192" i="9" a="1"/>
  <c r="L192" i="9" a="1"/>
  <c r="Q192" i="9" a="1"/>
  <c r="P192" i="9" a="1"/>
  <c r="K192" i="9" a="1"/>
  <c r="X192" i="9" a="1"/>
  <c r="T192" i="9" a="1"/>
  <c r="S192" i="9" a="1"/>
  <c r="V192" i="9" a="1"/>
  <c r="U192" i="9" a="1"/>
  <c r="R192" i="9" a="1"/>
  <c r="W192" i="9" a="1"/>
  <c r="T272" i="9" a="1"/>
  <c r="S272" i="9" a="1"/>
  <c r="R272" i="9" a="1"/>
  <c r="Q272" i="9" a="1"/>
  <c r="O272" i="9" a="1"/>
  <c r="X272" i="9" a="1"/>
  <c r="W272" i="9" a="1"/>
  <c r="V272" i="9" a="1"/>
  <c r="P272" i="9" a="1"/>
  <c r="L272" i="9" a="1"/>
  <c r="N272" i="9" a="1"/>
  <c r="U272" i="9" a="1"/>
  <c r="M272" i="9" a="1"/>
  <c r="K272" i="9" a="1"/>
  <c r="N336" i="9" a="1"/>
  <c r="T336" i="9" a="1"/>
  <c r="O336" i="9" a="1"/>
  <c r="Q336" i="9" a="1"/>
  <c r="W336" i="9" a="1"/>
  <c r="V336" i="9" a="1"/>
  <c r="R336" i="9" a="1"/>
  <c r="X336" i="9" a="1"/>
  <c r="P336" i="9" a="1"/>
  <c r="L336" i="9" a="1"/>
  <c r="U336" i="9" a="1"/>
  <c r="S336" i="9" a="1"/>
  <c r="K336" i="9" a="1"/>
  <c r="M336" i="9" a="1"/>
  <c r="K384" i="9" a="1"/>
  <c r="X384" i="9" a="1"/>
  <c r="S384" i="9" a="1"/>
  <c r="R384" i="9" a="1"/>
  <c r="P384" i="9" a="1"/>
  <c r="N384" i="9" a="1"/>
  <c r="W384" i="9" a="1"/>
  <c r="U384" i="9" a="1"/>
  <c r="V384" i="9" a="1"/>
  <c r="T384" i="9" a="1"/>
  <c r="Q384" i="9" a="1"/>
  <c r="M384" i="9" a="1"/>
  <c r="O384" i="9" a="1"/>
  <c r="L384" i="9" a="1"/>
  <c r="Q480" i="9" a="1"/>
  <c r="K480" i="9" a="1"/>
  <c r="V480" i="9" a="1"/>
  <c r="T480" i="9" a="1"/>
  <c r="P480" i="9" a="1"/>
  <c r="O480" i="9" a="1"/>
  <c r="N480" i="9" a="1"/>
  <c r="M480" i="9" a="1"/>
  <c r="L480" i="9" a="1"/>
  <c r="X480" i="9" a="1"/>
  <c r="S480" i="9" a="1"/>
  <c r="R480" i="9" a="1"/>
  <c r="W480" i="9" a="1"/>
  <c r="U480" i="9" a="1"/>
  <c r="U33" i="9" a="1"/>
  <c r="T33" i="9" a="1"/>
  <c r="S33" i="9" a="1"/>
  <c r="R33" i="9" a="1"/>
  <c r="K33" i="9" a="1"/>
  <c r="V33" i="9" a="1"/>
  <c r="Q33" i="9" a="1"/>
  <c r="P33" i="9" a="1"/>
  <c r="O33" i="9" a="1"/>
  <c r="N33" i="9" a="1"/>
  <c r="W33" i="9" a="1"/>
  <c r="M33" i="9" a="1"/>
  <c r="L33" i="9" a="1"/>
  <c r="X33" i="9" a="1"/>
  <c r="T113" i="9" a="1"/>
  <c r="S113" i="9" a="1"/>
  <c r="R113" i="9" a="1"/>
  <c r="Q113" i="9" a="1"/>
  <c r="O113" i="9" a="1"/>
  <c r="K113" i="9" a="1"/>
  <c r="X113" i="9" a="1"/>
  <c r="W113" i="9" a="1"/>
  <c r="V113" i="9" a="1"/>
  <c r="U113" i="9" a="1"/>
  <c r="P113" i="9" a="1"/>
  <c r="N113" i="9" a="1"/>
  <c r="M113" i="9" a="1"/>
  <c r="L113" i="9" a="1"/>
  <c r="K209" i="9" a="1"/>
  <c r="X209" i="9" a="1"/>
  <c r="O209" i="9" a="1"/>
  <c r="N209" i="9" a="1"/>
  <c r="M209" i="9" a="1"/>
  <c r="L209" i="9" a="1"/>
  <c r="T209" i="9" a="1"/>
  <c r="W209" i="9" a="1"/>
  <c r="U209" i="9" a="1"/>
  <c r="P209" i="9" a="1"/>
  <c r="V209" i="9" a="1"/>
  <c r="S209" i="9" a="1"/>
  <c r="Q209" i="9" a="1"/>
  <c r="R209" i="9" a="1"/>
  <c r="M385" i="9" a="1"/>
  <c r="L385" i="9" a="1"/>
  <c r="K385" i="9" a="1"/>
  <c r="O385" i="9" a="1"/>
  <c r="N385" i="9" a="1"/>
  <c r="X385" i="9" a="1"/>
  <c r="V385" i="9" a="1"/>
  <c r="R385" i="9" a="1"/>
  <c r="Q385" i="9" a="1"/>
  <c r="P385" i="9" a="1"/>
  <c r="S385" i="9" a="1"/>
  <c r="T385" i="9" a="1"/>
  <c r="U385" i="9" a="1"/>
  <c r="W385" i="9" a="1"/>
  <c r="W449" i="9" a="1"/>
  <c r="V449" i="9" a="1"/>
  <c r="U449" i="9" a="1"/>
  <c r="T449" i="9" a="1"/>
  <c r="S449" i="9" a="1"/>
  <c r="R449" i="9" a="1"/>
  <c r="M449" i="9" a="1"/>
  <c r="X449" i="9" a="1"/>
  <c r="P449" i="9" a="1"/>
  <c r="Q449" i="9" a="1"/>
  <c r="O449" i="9" a="1"/>
  <c r="N449" i="9" a="1"/>
  <c r="L449" i="9" a="1"/>
  <c r="K449" i="9" a="1"/>
  <c r="S721" i="9" a="1"/>
  <c r="R721" i="9" a="1"/>
  <c r="V721" i="9" a="1"/>
  <c r="U721" i="9" a="1"/>
  <c r="W721" i="9" a="1"/>
  <c r="P721" i="9" a="1"/>
  <c r="L721" i="9" a="1"/>
  <c r="K721" i="9" a="1"/>
  <c r="X721" i="9" a="1"/>
  <c r="T721" i="9" a="1"/>
  <c r="Q721" i="9" a="1"/>
  <c r="M721" i="9" a="1"/>
  <c r="O721" i="9" a="1"/>
  <c r="N721" i="9" a="1"/>
  <c r="W50" i="9" a="1"/>
  <c r="V50" i="9" a="1"/>
  <c r="U50" i="9" a="1"/>
  <c r="T50" i="9" a="1"/>
  <c r="R50" i="9" a="1"/>
  <c r="N50" i="9" a="1"/>
  <c r="M50" i="9" a="1"/>
  <c r="X50" i="9" a="1"/>
  <c r="S50" i="9" a="1"/>
  <c r="Q50" i="9" a="1"/>
  <c r="P50" i="9" a="1"/>
  <c r="L50" i="9" a="1"/>
  <c r="K50" i="9" a="1"/>
  <c r="O50" i="9" a="1"/>
  <c r="V114" i="9" a="1"/>
  <c r="U114" i="9" a="1"/>
  <c r="T114" i="9" a="1"/>
  <c r="S114" i="9" a="1"/>
  <c r="Q114" i="9" a="1"/>
  <c r="M114" i="9" a="1"/>
  <c r="L114" i="9" a="1"/>
  <c r="X114" i="9" a="1"/>
  <c r="W114" i="9" a="1"/>
  <c r="R114" i="9" a="1"/>
  <c r="P114" i="9" a="1"/>
  <c r="O114" i="9" a="1"/>
  <c r="N114" i="9" a="1"/>
  <c r="K114" i="9" a="1"/>
  <c r="W194" i="9" a="1"/>
  <c r="V194" i="9" a="1"/>
  <c r="T194" i="9" a="1"/>
  <c r="S194" i="9" a="1"/>
  <c r="Q194" i="9" a="1"/>
  <c r="L194" i="9" a="1"/>
  <c r="K194" i="9" a="1"/>
  <c r="N194" i="9" a="1"/>
  <c r="M194" i="9" a="1"/>
  <c r="R194" i="9" a="1"/>
  <c r="P194" i="9" a="1"/>
  <c r="U194" i="9" a="1"/>
  <c r="X194" i="9" a="1"/>
  <c r="O194" i="9" a="1"/>
  <c r="V306" i="9" a="1"/>
  <c r="X306" i="9" a="1"/>
  <c r="M306" i="9" a="1"/>
  <c r="U306" i="9" a="1"/>
  <c r="K306" i="9" a="1"/>
  <c r="O306" i="9" a="1"/>
  <c r="N306" i="9" a="1"/>
  <c r="L306" i="9" a="1"/>
  <c r="W306" i="9" a="1"/>
  <c r="P306" i="9" a="1"/>
  <c r="R306" i="9" a="1"/>
  <c r="S306" i="9" a="1"/>
  <c r="Q306" i="9" a="1"/>
  <c r="T306" i="9" a="1"/>
  <c r="O466" i="9" a="1"/>
  <c r="K466" i="9" a="1"/>
  <c r="P466" i="9" a="1"/>
  <c r="T466" i="9" a="1"/>
  <c r="M466" i="9" a="1"/>
  <c r="R466" i="9" a="1"/>
  <c r="V466" i="9" a="1"/>
  <c r="Q466" i="9" a="1"/>
  <c r="S466" i="9" a="1"/>
  <c r="W466" i="9" a="1"/>
  <c r="L466" i="9" a="1"/>
  <c r="X466" i="9" a="1"/>
  <c r="U466" i="9" a="1"/>
  <c r="N466" i="9" a="1"/>
  <c r="N562" i="9" a="1"/>
  <c r="R562" i="9" a="1"/>
  <c r="L562" i="9" a="1"/>
  <c r="T562" i="9" a="1"/>
  <c r="X562" i="9" a="1"/>
  <c r="S562" i="9" a="1"/>
  <c r="U562" i="9" a="1"/>
  <c r="K562" i="9" a="1"/>
  <c r="O562" i="9" a="1"/>
  <c r="Q562" i="9" a="1"/>
  <c r="W562" i="9" a="1"/>
  <c r="V562" i="9" a="1"/>
  <c r="P562" i="9" a="1"/>
  <c r="M562" i="9" a="1"/>
  <c r="T626" i="9" a="1"/>
  <c r="S626" i="9" a="1"/>
  <c r="V626" i="9" a="1"/>
  <c r="U626" i="9" a="1"/>
  <c r="Q626" i="9" a="1"/>
  <c r="P626" i="9" a="1"/>
  <c r="X626" i="9" a="1"/>
  <c r="R626" i="9" a="1"/>
  <c r="O626" i="9" a="1"/>
  <c r="K626" i="9" a="1"/>
  <c r="W626" i="9" a="1"/>
  <c r="N626" i="9" a="1"/>
  <c r="L626" i="9" a="1"/>
  <c r="M626" i="9" a="1"/>
  <c r="O3" i="9" a="1"/>
  <c r="N3" i="9" a="1"/>
  <c r="K3" i="9" a="1"/>
  <c r="M3" i="9" a="1"/>
  <c r="L3" i="9" a="1"/>
  <c r="V3" i="9" a="1"/>
  <c r="U3" i="9" a="1"/>
  <c r="T3" i="9" a="1"/>
  <c r="P3" i="9" a="1"/>
  <c r="W3" i="9" a="1"/>
  <c r="S3" i="9" a="1"/>
  <c r="R3" i="9" a="1"/>
  <c r="Q3" i="9" a="1"/>
  <c r="X3" i="9" a="1"/>
  <c r="X99" i="9" a="1"/>
  <c r="W99" i="9" a="1"/>
  <c r="V99" i="9" a="1"/>
  <c r="U99" i="9" a="1"/>
  <c r="S99" i="9" a="1"/>
  <c r="O99" i="9" a="1"/>
  <c r="N99" i="9" a="1"/>
  <c r="T99" i="9" a="1"/>
  <c r="R99" i="9" a="1"/>
  <c r="Q99" i="9" a="1"/>
  <c r="M99" i="9" a="1"/>
  <c r="P99" i="9" a="1"/>
  <c r="L99" i="9" a="1"/>
  <c r="K99" i="9" a="1"/>
  <c r="X179" i="9" a="1"/>
  <c r="W179" i="9" a="1"/>
  <c r="V179" i="9" a="1"/>
  <c r="U179" i="9" a="1"/>
  <c r="S179" i="9" a="1"/>
  <c r="N179" i="9" a="1"/>
  <c r="M179" i="9" a="1"/>
  <c r="L179" i="9" a="1"/>
  <c r="K179" i="9" a="1"/>
  <c r="Q179" i="9" a="1"/>
  <c r="P179" i="9" a="1"/>
  <c r="T179" i="9" a="1"/>
  <c r="O179" i="9" a="1"/>
  <c r="R179" i="9" a="1"/>
  <c r="R243" i="9" a="1"/>
  <c r="Q243" i="9" a="1"/>
  <c r="P243" i="9" a="1"/>
  <c r="O243" i="9" a="1"/>
  <c r="M243" i="9" a="1"/>
  <c r="X243" i="9" a="1"/>
  <c r="W243" i="9" a="1"/>
  <c r="V243" i="9" a="1"/>
  <c r="U243" i="9" a="1"/>
  <c r="S243" i="9" a="1"/>
  <c r="K243" i="9" a="1"/>
  <c r="L243" i="9" a="1"/>
  <c r="T243" i="9" a="1"/>
  <c r="N243" i="9" a="1"/>
  <c r="K291" i="9" a="1"/>
  <c r="T291" i="9" a="1"/>
  <c r="S291" i="9" a="1"/>
  <c r="R291" i="9" a="1"/>
  <c r="Q291" i="9" a="1"/>
  <c r="O291" i="9" a="1"/>
  <c r="X291" i="9" a="1"/>
  <c r="U291" i="9" a="1"/>
  <c r="W291" i="9" a="1"/>
  <c r="V291" i="9" a="1"/>
  <c r="P291" i="9" a="1"/>
  <c r="N291" i="9" a="1"/>
  <c r="L291" i="9" a="1"/>
  <c r="M291" i="9" a="1"/>
  <c r="P323" i="9" a="1"/>
  <c r="O323" i="9" a="1"/>
  <c r="N323" i="9" a="1"/>
  <c r="K323" i="9" a="1"/>
  <c r="T323" i="9" a="1"/>
  <c r="S323" i="9" a="1"/>
  <c r="R323" i="9" a="1"/>
  <c r="Q323" i="9" a="1"/>
  <c r="L323" i="9" a="1"/>
  <c r="W323" i="9" a="1"/>
  <c r="X323" i="9" a="1"/>
  <c r="V323" i="9" a="1"/>
  <c r="U323" i="9" a="1"/>
  <c r="M323" i="9" a="1"/>
  <c r="Q355" i="9" a="1"/>
  <c r="P355" i="9" a="1"/>
  <c r="O355" i="9" a="1"/>
  <c r="W355" i="9" a="1"/>
  <c r="R355" i="9" a="1"/>
  <c r="N355" i="9" a="1"/>
  <c r="M355" i="9" a="1"/>
  <c r="L355" i="9" a="1"/>
  <c r="X355" i="9" a="1"/>
  <c r="K355" i="9" a="1"/>
  <c r="V355" i="9" a="1"/>
  <c r="U355" i="9" a="1"/>
  <c r="T355" i="9" a="1"/>
  <c r="S355" i="9" a="1"/>
  <c r="K403" i="9" a="1"/>
  <c r="X403" i="9" a="1"/>
  <c r="W403" i="9" a="1"/>
  <c r="V403" i="9" a="1"/>
  <c r="Q403" i="9" a="1"/>
  <c r="P403" i="9" a="1"/>
  <c r="O403" i="9" a="1"/>
  <c r="M403" i="9" a="1"/>
  <c r="L403" i="9" a="1"/>
  <c r="U403" i="9" a="1"/>
  <c r="T403" i="9" a="1"/>
  <c r="S403" i="9" a="1"/>
  <c r="R403" i="9" a="1"/>
  <c r="N403" i="9" a="1"/>
  <c r="O467" i="9" a="1"/>
  <c r="V467" i="9" a="1"/>
  <c r="X467" i="9" a="1"/>
  <c r="M467" i="9" a="1"/>
  <c r="L467" i="9" a="1"/>
  <c r="P467" i="9" a="1"/>
  <c r="Q467" i="9" a="1"/>
  <c r="K467" i="9" a="1"/>
  <c r="N467" i="9" a="1"/>
  <c r="T467" i="9" a="1"/>
  <c r="S467" i="9" a="1"/>
  <c r="U467" i="9" a="1"/>
  <c r="R467" i="9" a="1"/>
  <c r="W467" i="9" a="1"/>
  <c r="X499" i="9" a="1"/>
  <c r="N499" i="9" a="1"/>
  <c r="M499" i="9" a="1"/>
  <c r="L499" i="9" a="1"/>
  <c r="K499" i="9" a="1"/>
  <c r="W499" i="9" a="1"/>
  <c r="T499" i="9" a="1"/>
  <c r="U499" i="9" a="1"/>
  <c r="S499" i="9" a="1"/>
  <c r="P499" i="9" a="1"/>
  <c r="V499" i="9" a="1"/>
  <c r="R499" i="9" a="1"/>
  <c r="Q499" i="9" a="1"/>
  <c r="O499" i="9" a="1"/>
  <c r="K563" i="9" a="1"/>
  <c r="X563" i="9" a="1"/>
  <c r="W563" i="9" a="1"/>
  <c r="P563" i="9" a="1"/>
  <c r="O563" i="9" a="1"/>
  <c r="N563" i="9" a="1"/>
  <c r="S563" i="9" a="1"/>
  <c r="R563" i="9" a="1"/>
  <c r="Q563" i="9" a="1"/>
  <c r="V563" i="9" a="1"/>
  <c r="U563" i="9" a="1"/>
  <c r="M563" i="9" a="1"/>
  <c r="T563" i="9" a="1"/>
  <c r="L563" i="9" a="1"/>
  <c r="L707" i="9" a="1"/>
  <c r="K707" i="9" a="1"/>
  <c r="W707" i="9" a="1"/>
  <c r="V707" i="9" a="1"/>
  <c r="X707" i="9" a="1"/>
  <c r="U707" i="9" a="1"/>
  <c r="O707" i="9" a="1"/>
  <c r="N707" i="9" a="1"/>
  <c r="T707" i="9" a="1"/>
  <c r="S707" i="9" a="1"/>
  <c r="R707" i="9" a="1"/>
  <c r="M707" i="9" a="1"/>
  <c r="Q707" i="9" a="1"/>
  <c r="P707" i="9" a="1"/>
  <c r="R324" i="9" a="1"/>
  <c r="Q324" i="9" a="1"/>
  <c r="P324" i="9" a="1"/>
  <c r="S324" i="9" a="1"/>
  <c r="O324" i="9" a="1"/>
  <c r="N324" i="9" a="1"/>
  <c r="M324" i="9" a="1"/>
  <c r="K324" i="9" a="1"/>
  <c r="V324" i="9" a="1"/>
  <c r="X324" i="9" a="1"/>
  <c r="U324" i="9" a="1"/>
  <c r="L324" i="9" a="1"/>
  <c r="W324" i="9" a="1"/>
  <c r="T324" i="9" a="1"/>
  <c r="M404" i="9" a="1"/>
  <c r="L404" i="9" a="1"/>
  <c r="K404" i="9" a="1"/>
  <c r="V404" i="9" a="1"/>
  <c r="W404" i="9" a="1"/>
  <c r="T404" i="9" a="1"/>
  <c r="X404" i="9" a="1"/>
  <c r="S404" i="9" a="1"/>
  <c r="P404" i="9" a="1"/>
  <c r="U404" i="9" a="1"/>
  <c r="R404" i="9" a="1"/>
  <c r="N404" i="9" a="1"/>
  <c r="Q404" i="9" a="1"/>
  <c r="O404" i="9" a="1"/>
  <c r="M452" i="9" a="1"/>
  <c r="L452" i="9" a="1"/>
  <c r="K452" i="9" a="1"/>
  <c r="S452" i="9" a="1"/>
  <c r="R452" i="9" a="1"/>
  <c r="Q452" i="9" a="1"/>
  <c r="O452" i="9" a="1"/>
  <c r="N452" i="9" a="1"/>
  <c r="W452" i="9" a="1"/>
  <c r="V452" i="9" a="1"/>
  <c r="U452" i="9" a="1"/>
  <c r="T452" i="9" a="1"/>
  <c r="X452" i="9" a="1"/>
  <c r="P452" i="9" a="1"/>
  <c r="Q500" i="9" a="1"/>
  <c r="P500" i="9" a="1"/>
  <c r="O500" i="9" a="1"/>
  <c r="T500" i="9" a="1"/>
  <c r="S500" i="9" a="1"/>
  <c r="R500" i="9" a="1"/>
  <c r="L500" i="9" a="1"/>
  <c r="U500" i="9" a="1"/>
  <c r="N500" i="9" a="1"/>
  <c r="M500" i="9" a="1"/>
  <c r="K500" i="9" a="1"/>
  <c r="X500" i="9" a="1"/>
  <c r="W500" i="9" a="1"/>
  <c r="V500" i="9" a="1"/>
  <c r="M564" i="9" a="1"/>
  <c r="L564" i="9" a="1"/>
  <c r="O564" i="9" a="1"/>
  <c r="N564" i="9" a="1"/>
  <c r="K564" i="9" a="1"/>
  <c r="X564" i="9" a="1"/>
  <c r="W564" i="9" a="1"/>
  <c r="U564" i="9" a="1"/>
  <c r="R564" i="9" a="1"/>
  <c r="V564" i="9" a="1"/>
  <c r="Q564" i="9" a="1"/>
  <c r="P564" i="9" a="1"/>
  <c r="S564" i="9" a="1"/>
  <c r="T564" i="9" a="1"/>
  <c r="M628" i="9" a="1"/>
  <c r="N628" i="9" a="1"/>
  <c r="Q628" i="9" a="1"/>
  <c r="S628" i="9" a="1"/>
  <c r="P628" i="9" a="1"/>
  <c r="L628" i="9" a="1"/>
  <c r="X628" i="9" a="1"/>
  <c r="K628" i="9" a="1"/>
  <c r="T628" i="9" a="1"/>
  <c r="U628" i="9" a="1"/>
  <c r="O628" i="9" a="1"/>
  <c r="W628" i="9" a="1"/>
  <c r="V628" i="9" a="1"/>
  <c r="R628" i="9" a="1"/>
  <c r="Q692" i="9" a="1"/>
  <c r="P692" i="9" a="1"/>
  <c r="T692" i="9" a="1"/>
  <c r="S692" i="9" a="1"/>
  <c r="K692" i="9" a="1"/>
  <c r="V692" i="9" a="1"/>
  <c r="U692" i="9" a="1"/>
  <c r="X692" i="9" a="1"/>
  <c r="W692" i="9" a="1"/>
  <c r="R692" i="9" a="1"/>
  <c r="O692" i="9" a="1"/>
  <c r="N692" i="9" a="1"/>
  <c r="L692" i="9" a="1"/>
  <c r="M692" i="9" a="1"/>
  <c r="R756" i="9" a="1"/>
  <c r="Q756" i="9" a="1"/>
  <c r="P756" i="9" a="1"/>
  <c r="N756" i="9" a="1"/>
  <c r="M756" i="9" a="1"/>
  <c r="X756" i="9" a="1"/>
  <c r="S756" i="9" a="1"/>
  <c r="O756" i="9" a="1"/>
  <c r="L756" i="9" a="1"/>
  <c r="W756" i="9" a="1"/>
  <c r="U756" i="9" a="1"/>
  <c r="T756" i="9" a="1"/>
  <c r="V756" i="9" a="1"/>
  <c r="K756" i="9" a="1"/>
  <c r="S804" i="9" a="1"/>
  <c r="U804" i="9" a="1"/>
  <c r="R804" i="9" a="1"/>
  <c r="K804" i="9" a="1"/>
  <c r="W804" i="9" a="1"/>
  <c r="V804" i="9" a="1"/>
  <c r="P804" i="9" a="1"/>
  <c r="X804" i="9" a="1"/>
  <c r="M804" i="9" a="1"/>
  <c r="L804" i="9" a="1"/>
  <c r="N804" i="9" a="1"/>
  <c r="T804" i="9" a="1"/>
  <c r="Q804" i="9" a="1"/>
  <c r="O804" i="9" a="1"/>
  <c r="T916" i="9" a="1"/>
  <c r="S916" i="9" a="1"/>
  <c r="Q916" i="9" a="1"/>
  <c r="R916" i="9" a="1"/>
  <c r="P916" i="9" a="1"/>
  <c r="X916" i="9" a="1"/>
  <c r="W916" i="9" a="1"/>
  <c r="U916" i="9" a="1"/>
  <c r="O916" i="9" a="1"/>
  <c r="N916" i="9" a="1"/>
  <c r="M916" i="9" a="1"/>
  <c r="L916" i="9" a="1"/>
  <c r="V916" i="9" a="1"/>
  <c r="K916" i="9" a="1"/>
  <c r="M37" i="9" a="1"/>
  <c r="L37" i="9" a="1"/>
  <c r="K37" i="9" a="1"/>
  <c r="X37" i="9" a="1"/>
  <c r="T37" i="9" a="1"/>
  <c r="S37" i="9" a="1"/>
  <c r="U37" i="9" a="1"/>
  <c r="R37" i="9" a="1"/>
  <c r="Q37" i="9" a="1"/>
  <c r="P37" i="9" a="1"/>
  <c r="V37" i="9" a="1"/>
  <c r="O37" i="9" a="1"/>
  <c r="W37" i="9" a="1"/>
  <c r="N37" i="9" a="1"/>
  <c r="M53" i="9" a="1"/>
  <c r="L53" i="9" a="1"/>
  <c r="K53" i="9" a="1"/>
  <c r="X53" i="9" a="1"/>
  <c r="T53" i="9" a="1"/>
  <c r="S53" i="9" a="1"/>
  <c r="N53" i="9" a="1"/>
  <c r="W53" i="9" a="1"/>
  <c r="V53" i="9" a="1"/>
  <c r="U53" i="9" a="1"/>
  <c r="R53" i="9" a="1"/>
  <c r="Q53" i="9" a="1"/>
  <c r="O53" i="9" a="1"/>
  <c r="P53" i="9" a="1"/>
  <c r="M69" i="9" a="1"/>
  <c r="L69" i="9" a="1"/>
  <c r="K69" i="9" a="1"/>
  <c r="X69" i="9" a="1"/>
  <c r="T69" i="9" a="1"/>
  <c r="S69" i="9" a="1"/>
  <c r="P69" i="9" a="1"/>
  <c r="O69" i="9" a="1"/>
  <c r="N69" i="9" a="1"/>
  <c r="W69" i="9" a="1"/>
  <c r="V69" i="9" a="1"/>
  <c r="U69" i="9" a="1"/>
  <c r="Q69" i="9" a="1"/>
  <c r="R69" i="9" a="1"/>
  <c r="M85" i="9" a="1"/>
  <c r="L85" i="9" a="1"/>
  <c r="K85" i="9" a="1"/>
  <c r="X85" i="9" a="1"/>
  <c r="T85" i="9" a="1"/>
  <c r="S85" i="9" a="1"/>
  <c r="R85" i="9" a="1"/>
  <c r="N85" i="9" a="1"/>
  <c r="Q85" i="9" a="1"/>
  <c r="P85" i="9" a="1"/>
  <c r="O85" i="9" a="1"/>
  <c r="U85" i="9" a="1"/>
  <c r="W85" i="9" a="1"/>
  <c r="V85" i="9" a="1"/>
  <c r="L101" i="9" a="1"/>
  <c r="K101" i="9" a="1"/>
  <c r="W101" i="9" a="1"/>
  <c r="S101" i="9" a="1"/>
  <c r="R101" i="9" a="1"/>
  <c r="U101" i="9" a="1"/>
  <c r="T101" i="9" a="1"/>
  <c r="Q101" i="9" a="1"/>
  <c r="P101" i="9" a="1"/>
  <c r="O101" i="9" a="1"/>
  <c r="N101" i="9" a="1"/>
  <c r="V101" i="9" a="1"/>
  <c r="X101" i="9" a="1"/>
  <c r="M101" i="9" a="1"/>
  <c r="L117" i="9" a="1"/>
  <c r="K117" i="9" a="1"/>
  <c r="W117" i="9" a="1"/>
  <c r="S117" i="9" a="1"/>
  <c r="R117" i="9" a="1"/>
  <c r="X117" i="9" a="1"/>
  <c r="V117" i="9" a="1"/>
  <c r="Q117" i="9" a="1"/>
  <c r="U117" i="9" a="1"/>
  <c r="T117" i="9" a="1"/>
  <c r="P117" i="9" a="1"/>
  <c r="O117" i="9" a="1"/>
  <c r="N117" i="9" a="1"/>
  <c r="M117" i="9" a="1"/>
  <c r="L133" i="9" a="1"/>
  <c r="K133" i="9" a="1"/>
  <c r="W133" i="9" a="1"/>
  <c r="S133" i="9" a="1"/>
  <c r="R133" i="9" a="1"/>
  <c r="U133" i="9" a="1"/>
  <c r="X133" i="9" a="1"/>
  <c r="V133" i="9" a="1"/>
  <c r="T133" i="9" a="1"/>
  <c r="Q133" i="9" a="1"/>
  <c r="N133" i="9" a="1"/>
  <c r="M133" i="9" a="1"/>
  <c r="P133" i="9" a="1"/>
  <c r="O133" i="9" a="1"/>
  <c r="L149" i="9" a="1"/>
  <c r="K149" i="9" a="1"/>
  <c r="W149" i="9" a="1"/>
  <c r="S149" i="9" a="1"/>
  <c r="R149" i="9" a="1"/>
  <c r="X149" i="9" a="1"/>
  <c r="V149" i="9" a="1"/>
  <c r="U149" i="9" a="1"/>
  <c r="P149" i="9" a="1"/>
  <c r="O149" i="9" a="1"/>
  <c r="N149" i="9" a="1"/>
  <c r="T149" i="9" a="1"/>
  <c r="Q149" i="9" a="1"/>
  <c r="M149" i="9" a="1"/>
  <c r="X165" i="9" a="1"/>
  <c r="W165" i="9" a="1"/>
  <c r="V165" i="9" a="1"/>
  <c r="U165" i="9" a="1"/>
  <c r="S165" i="9" a="1"/>
  <c r="R165" i="9" a="1"/>
  <c r="Q165" i="9" a="1"/>
  <c r="P165" i="9" a="1"/>
  <c r="O165" i="9" a="1"/>
  <c r="M165" i="9" a="1"/>
  <c r="T165" i="9" a="1"/>
  <c r="L165" i="9" a="1"/>
  <c r="N165" i="9" a="1"/>
  <c r="K165" i="9" a="1"/>
  <c r="L181" i="9" a="1"/>
  <c r="K181" i="9" a="1"/>
  <c r="W181" i="9" a="1"/>
  <c r="X181" i="9" a="1"/>
  <c r="S181" i="9" a="1"/>
  <c r="N181" i="9" a="1"/>
  <c r="M181" i="9" a="1"/>
  <c r="V181" i="9" a="1"/>
  <c r="U181" i="9" a="1"/>
  <c r="R181" i="9" a="1"/>
  <c r="Q181" i="9" a="1"/>
  <c r="P181" i="9" a="1"/>
  <c r="O181" i="9" a="1"/>
  <c r="T181" i="9" a="1"/>
  <c r="Q197" i="9" a="1"/>
  <c r="P197" i="9" a="1"/>
  <c r="M197" i="9" a="1"/>
  <c r="L197" i="9" a="1"/>
  <c r="W197" i="9" a="1"/>
  <c r="V197" i="9" a="1"/>
  <c r="U197" i="9" a="1"/>
  <c r="T197" i="9" a="1"/>
  <c r="R197" i="9" a="1"/>
  <c r="X197" i="9" a="1"/>
  <c r="S197" i="9" a="1"/>
  <c r="N197" i="9" a="1"/>
  <c r="K197" i="9" a="1"/>
  <c r="O197" i="9" a="1"/>
  <c r="W213" i="9" a="1"/>
  <c r="V213" i="9" a="1"/>
  <c r="U213" i="9" a="1"/>
  <c r="T213" i="9" a="1"/>
  <c r="X213" i="9" a="1"/>
  <c r="R213" i="9" a="1"/>
  <c r="O213" i="9" a="1"/>
  <c r="N213" i="9" a="1"/>
  <c r="M213" i="9" a="1"/>
  <c r="L213" i="9" a="1"/>
  <c r="S213" i="9" a="1"/>
  <c r="K213" i="9" a="1"/>
  <c r="Q213" i="9" a="1"/>
  <c r="P213" i="9" a="1"/>
  <c r="K229" i="9" a="1"/>
  <c r="X229" i="9" a="1"/>
  <c r="V229" i="9" a="1"/>
  <c r="U229" i="9" a="1"/>
  <c r="O229" i="9" a="1"/>
  <c r="N229" i="9" a="1"/>
  <c r="M229" i="9" a="1"/>
  <c r="L229" i="9" a="1"/>
  <c r="R229" i="9" a="1"/>
  <c r="Q229" i="9" a="1"/>
  <c r="S229" i="9" a="1"/>
  <c r="P229" i="9" a="1"/>
  <c r="T229" i="9" a="1"/>
  <c r="W229" i="9" a="1"/>
  <c r="L245" i="9" a="1"/>
  <c r="K245" i="9" a="1"/>
  <c r="W245" i="9" a="1"/>
  <c r="X245" i="9" a="1"/>
  <c r="V245" i="9" a="1"/>
  <c r="U245" i="9" a="1"/>
  <c r="T245" i="9" a="1"/>
  <c r="R245" i="9" a="1"/>
  <c r="S245" i="9" a="1"/>
  <c r="Q245" i="9" a="1"/>
  <c r="O245" i="9" a="1"/>
  <c r="P245" i="9" a="1"/>
  <c r="N245" i="9" a="1"/>
  <c r="M245" i="9" a="1"/>
  <c r="K261" i="9" a="1"/>
  <c r="X261" i="9" a="1"/>
  <c r="V261" i="9" a="1"/>
  <c r="S261" i="9" a="1"/>
  <c r="R261" i="9" a="1"/>
  <c r="Q261" i="9" a="1"/>
  <c r="P261" i="9" a="1"/>
  <c r="N261" i="9" a="1"/>
  <c r="O261" i="9" a="1"/>
  <c r="M261" i="9" a="1"/>
  <c r="L261" i="9" a="1"/>
  <c r="W261" i="9" a="1"/>
  <c r="T261" i="9" a="1"/>
  <c r="U261" i="9" a="1"/>
  <c r="M277" i="9" a="1"/>
  <c r="L277" i="9" a="1"/>
  <c r="S277" i="9" a="1"/>
  <c r="R277" i="9" a="1"/>
  <c r="T277" i="9" a="1"/>
  <c r="W277" i="9" a="1"/>
  <c r="V277" i="9" a="1"/>
  <c r="K277" i="9" a="1"/>
  <c r="X277" i="9" a="1"/>
  <c r="N277" i="9" a="1"/>
  <c r="P277" i="9" a="1"/>
  <c r="U277" i="9" a="1"/>
  <c r="O277" i="9" a="1"/>
  <c r="Q277" i="9" a="1"/>
  <c r="O293" i="9" a="1"/>
  <c r="N293" i="9" a="1"/>
  <c r="M293" i="9" a="1"/>
  <c r="K293" i="9" a="1"/>
  <c r="L293" i="9" a="1"/>
  <c r="W293" i="9" a="1"/>
  <c r="S293" i="9" a="1"/>
  <c r="R293" i="9" a="1"/>
  <c r="Q293" i="9" a="1"/>
  <c r="P293" i="9" a="1"/>
  <c r="X293" i="9" a="1"/>
  <c r="V293" i="9" a="1"/>
  <c r="U293" i="9" a="1"/>
  <c r="T293" i="9" a="1"/>
  <c r="R309" i="9" a="1"/>
  <c r="Q309" i="9" a="1"/>
  <c r="P309" i="9" a="1"/>
  <c r="U309" i="9" a="1"/>
  <c r="T309" i="9" a="1"/>
  <c r="S309" i="9" a="1"/>
  <c r="O309" i="9" a="1"/>
  <c r="M309" i="9" a="1"/>
  <c r="X309" i="9" a="1"/>
  <c r="W309" i="9" a="1"/>
  <c r="V309" i="9" a="1"/>
  <c r="N309" i="9" a="1"/>
  <c r="K309" i="9" a="1"/>
  <c r="L309" i="9" a="1"/>
  <c r="M325" i="9" a="1"/>
  <c r="X325" i="9" a="1"/>
  <c r="T325" i="9" a="1"/>
  <c r="L325" i="9" a="1"/>
  <c r="O325" i="9" a="1"/>
  <c r="U325" i="9" a="1"/>
  <c r="P325" i="9" a="1"/>
  <c r="W325" i="9" a="1"/>
  <c r="Q325" i="9" a="1"/>
  <c r="N325" i="9" a="1"/>
  <c r="V325" i="9" a="1"/>
  <c r="R325" i="9" a="1"/>
  <c r="S325" i="9" a="1"/>
  <c r="K325" i="9" a="1"/>
  <c r="V341" i="9" a="1"/>
  <c r="U341" i="9" a="1"/>
  <c r="T341" i="9" a="1"/>
  <c r="X341" i="9" a="1"/>
  <c r="W341" i="9" a="1"/>
  <c r="S341" i="9" a="1"/>
  <c r="R341" i="9" a="1"/>
  <c r="P341" i="9" a="1"/>
  <c r="Q341" i="9" a="1"/>
  <c r="O341" i="9" a="1"/>
  <c r="N341" i="9" a="1"/>
  <c r="M341" i="9" a="1"/>
  <c r="L341" i="9" a="1"/>
  <c r="K341" i="9" a="1"/>
  <c r="Q357" i="9" a="1"/>
  <c r="P357" i="9" a="1"/>
  <c r="O357" i="9" a="1"/>
  <c r="K357" i="9" a="1"/>
  <c r="M357" i="9" a="1"/>
  <c r="L357" i="9" a="1"/>
  <c r="X357" i="9" a="1"/>
  <c r="V357" i="9" a="1"/>
  <c r="S357" i="9" a="1"/>
  <c r="U357" i="9" a="1"/>
  <c r="T357" i="9" a="1"/>
  <c r="R357" i="9" a="1"/>
  <c r="N357" i="9" a="1"/>
  <c r="W357" i="9" a="1"/>
  <c r="X373" i="9" a="1"/>
  <c r="W373" i="9" a="1"/>
  <c r="V373" i="9" a="1"/>
  <c r="L373" i="9" a="1"/>
  <c r="K373" i="9" a="1"/>
  <c r="P373" i="9" a="1"/>
  <c r="O373" i="9" a="1"/>
  <c r="N373" i="9" a="1"/>
  <c r="M373" i="9" a="1"/>
  <c r="U373" i="9" a="1"/>
  <c r="S373" i="9" a="1"/>
  <c r="R373" i="9" a="1"/>
  <c r="T373" i="9" a="1"/>
  <c r="Q373" i="9" a="1"/>
  <c r="P389" i="9" a="1"/>
  <c r="Q389" i="9" a="1"/>
  <c r="O389" i="9" a="1"/>
  <c r="K389" i="9" a="1"/>
  <c r="S389" i="9" a="1"/>
  <c r="M389" i="9" a="1"/>
  <c r="X389" i="9" a="1"/>
  <c r="T389" i="9" a="1"/>
  <c r="U389" i="9" a="1"/>
  <c r="N389" i="9" a="1"/>
  <c r="L389" i="9" a="1"/>
  <c r="R389" i="9" a="1"/>
  <c r="W389" i="9" a="1"/>
  <c r="V389" i="9" a="1"/>
  <c r="O405" i="9" a="1"/>
  <c r="N405" i="9" a="1"/>
  <c r="M405" i="9" a="1"/>
  <c r="R405" i="9" a="1"/>
  <c r="Q405" i="9" a="1"/>
  <c r="P405" i="9" a="1"/>
  <c r="L405" i="9" a="1"/>
  <c r="K405" i="9" a="1"/>
  <c r="U405" i="9" a="1"/>
  <c r="T405" i="9" a="1"/>
  <c r="S405" i="9" a="1"/>
  <c r="W405" i="9" a="1"/>
  <c r="V405" i="9" a="1"/>
  <c r="X405" i="9" a="1"/>
  <c r="T421" i="9" a="1"/>
  <c r="S421" i="9" a="1"/>
  <c r="R421" i="9" a="1"/>
  <c r="K421" i="9" a="1"/>
  <c r="W421" i="9" a="1"/>
  <c r="V421" i="9" a="1"/>
  <c r="U421" i="9" a="1"/>
  <c r="P421" i="9" a="1"/>
  <c r="N421" i="9" a="1"/>
  <c r="X421" i="9" a="1"/>
  <c r="Q421" i="9" a="1"/>
  <c r="M421" i="9" a="1"/>
  <c r="O421" i="9" a="1"/>
  <c r="L421" i="9" a="1"/>
  <c r="W437" i="9" a="1"/>
  <c r="V437" i="9" a="1"/>
  <c r="U437" i="9" a="1"/>
  <c r="L437" i="9" a="1"/>
  <c r="K437" i="9" a="1"/>
  <c r="X437" i="9" a="1"/>
  <c r="T437" i="9" a="1"/>
  <c r="S437" i="9" a="1"/>
  <c r="Q437" i="9" a="1"/>
  <c r="O437" i="9" a="1"/>
  <c r="P437" i="9" a="1"/>
  <c r="M437" i="9" a="1"/>
  <c r="R437" i="9" a="1"/>
  <c r="N437" i="9" a="1"/>
  <c r="O453" i="9" a="1"/>
  <c r="N453" i="9" a="1"/>
  <c r="M453" i="9" a="1"/>
  <c r="X453" i="9" a="1"/>
  <c r="W453" i="9" a="1"/>
  <c r="V453" i="9" a="1"/>
  <c r="Q453" i="9" a="1"/>
  <c r="U453" i="9" a="1"/>
  <c r="T453" i="9" a="1"/>
  <c r="S453" i="9" a="1"/>
  <c r="R453" i="9" a="1"/>
  <c r="L453" i="9" a="1"/>
  <c r="P453" i="9" a="1"/>
  <c r="K453" i="9" a="1"/>
  <c r="P469" i="9" a="1"/>
  <c r="S469" i="9" a="1"/>
  <c r="R469" i="9" a="1"/>
  <c r="Q469" i="9" a="1"/>
  <c r="V469" i="9" a="1"/>
  <c r="O469" i="9" a="1"/>
  <c r="M469" i="9" a="1"/>
  <c r="L469" i="9" a="1"/>
  <c r="K469" i="9" a="1"/>
  <c r="X469" i="9" a="1"/>
  <c r="W469" i="9" a="1"/>
  <c r="U469" i="9" a="1"/>
  <c r="N469" i="9" a="1"/>
  <c r="T469" i="9" a="1"/>
  <c r="R485" i="9" a="1"/>
  <c r="N485" i="9" a="1"/>
  <c r="M485" i="9" a="1"/>
  <c r="L485" i="9" a="1"/>
  <c r="T485" i="9" a="1"/>
  <c r="S485" i="9" a="1"/>
  <c r="Q485" i="9" a="1"/>
  <c r="K485" i="9" a="1"/>
  <c r="U485" i="9" a="1"/>
  <c r="P485" i="9" a="1"/>
  <c r="O485" i="9" a="1"/>
  <c r="W485" i="9" a="1"/>
  <c r="X485" i="9" a="1"/>
  <c r="V485" i="9" a="1"/>
  <c r="L501" i="9" a="1"/>
  <c r="T501" i="9" a="1"/>
  <c r="S501" i="9" a="1"/>
  <c r="R501" i="9" a="1"/>
  <c r="X501" i="9" a="1"/>
  <c r="U501" i="9" a="1"/>
  <c r="P501" i="9" a="1"/>
  <c r="M501" i="9" a="1"/>
  <c r="V501" i="9" a="1"/>
  <c r="Q501" i="9" a="1"/>
  <c r="O501" i="9" a="1"/>
  <c r="N501" i="9" a="1"/>
  <c r="W501" i="9" a="1"/>
  <c r="K501" i="9" a="1"/>
  <c r="O517" i="9" a="1"/>
  <c r="N517" i="9" a="1"/>
  <c r="K517" i="9" a="1"/>
  <c r="T517" i="9" a="1"/>
  <c r="W517" i="9" a="1"/>
  <c r="V517" i="9" a="1"/>
  <c r="U517" i="9" a="1"/>
  <c r="R517" i="9" a="1"/>
  <c r="P517" i="9" a="1"/>
  <c r="X517" i="9" a="1"/>
  <c r="Q517" i="9" a="1"/>
  <c r="M517" i="9" a="1"/>
  <c r="S517" i="9" a="1"/>
  <c r="L517" i="9" a="1"/>
  <c r="R533" i="9" a="1"/>
  <c r="T533" i="9" a="1"/>
  <c r="L533" i="9" a="1"/>
  <c r="U533" i="9" a="1"/>
  <c r="O533" i="9" a="1"/>
  <c r="V533" i="9" a="1"/>
  <c r="N533" i="9" a="1"/>
  <c r="M533" i="9" a="1"/>
  <c r="X533" i="9" a="1"/>
  <c r="W533" i="9" a="1"/>
  <c r="Q533" i="9" a="1"/>
  <c r="S533" i="9" a="1"/>
  <c r="P533" i="9" a="1"/>
  <c r="K533" i="9" a="1"/>
  <c r="Q549" i="9" a="1"/>
  <c r="P549" i="9" a="1"/>
  <c r="N549" i="9" a="1"/>
  <c r="M549" i="9" a="1"/>
  <c r="S549" i="9" a="1"/>
  <c r="R549" i="9" a="1"/>
  <c r="O549" i="9" a="1"/>
  <c r="K549" i="9" a="1"/>
  <c r="V549" i="9" a="1"/>
  <c r="X549" i="9" a="1"/>
  <c r="W549" i="9" a="1"/>
  <c r="T549" i="9" a="1"/>
  <c r="L549" i="9" a="1"/>
  <c r="U549" i="9" a="1"/>
  <c r="O565" i="9" a="1"/>
  <c r="N565" i="9" a="1"/>
  <c r="L565" i="9" a="1"/>
  <c r="K565" i="9" a="1"/>
  <c r="U565" i="9" a="1"/>
  <c r="T565" i="9" a="1"/>
  <c r="S565" i="9" a="1"/>
  <c r="M565" i="9" a="1"/>
  <c r="P565" i="9" a="1"/>
  <c r="X565" i="9" a="1"/>
  <c r="W565" i="9" a="1"/>
  <c r="Q565" i="9" a="1"/>
  <c r="V565" i="9" a="1"/>
  <c r="R565" i="9" a="1"/>
  <c r="R581" i="9" a="1"/>
  <c r="P581" i="9" a="1"/>
  <c r="S581" i="9" a="1"/>
  <c r="L581" i="9" a="1"/>
  <c r="X581" i="9" a="1"/>
  <c r="T581" i="9" a="1"/>
  <c r="K581" i="9" a="1"/>
  <c r="O581" i="9" a="1"/>
  <c r="Q581" i="9" a="1"/>
  <c r="N581" i="9" a="1"/>
  <c r="U581" i="9" a="1"/>
  <c r="W581" i="9" a="1"/>
  <c r="M581" i="9" a="1"/>
  <c r="V581" i="9" a="1"/>
  <c r="N597" i="9" a="1"/>
  <c r="M597" i="9" a="1"/>
  <c r="L597" i="9" a="1"/>
  <c r="K597" i="9" a="1"/>
  <c r="V597" i="9" a="1"/>
  <c r="T597" i="9" a="1"/>
  <c r="S597" i="9" a="1"/>
  <c r="R597" i="9" a="1"/>
  <c r="O597" i="9" a="1"/>
  <c r="P597" i="9" a="1"/>
  <c r="W597" i="9" a="1"/>
  <c r="Q597" i="9" a="1"/>
  <c r="X597" i="9" a="1"/>
  <c r="U597" i="9" a="1"/>
  <c r="R613" i="9" a="1"/>
  <c r="Q613" i="9" a="1"/>
  <c r="O613" i="9" a="1"/>
  <c r="N613" i="9" a="1"/>
  <c r="V613" i="9" a="1"/>
  <c r="W613" i="9" a="1"/>
  <c r="U613" i="9" a="1"/>
  <c r="M613" i="9" a="1"/>
  <c r="T613" i="9" a="1"/>
  <c r="S613" i="9" a="1"/>
  <c r="P613" i="9" a="1"/>
  <c r="X613" i="9" a="1"/>
  <c r="L613" i="9" a="1"/>
  <c r="K613" i="9" a="1"/>
  <c r="X629" i="9" a="1"/>
  <c r="W629" i="9" a="1"/>
  <c r="L629" i="9" a="1"/>
  <c r="K629" i="9" a="1"/>
  <c r="U629" i="9" a="1"/>
  <c r="V629" i="9" a="1"/>
  <c r="T629" i="9" a="1"/>
  <c r="P629" i="9" a="1"/>
  <c r="S629" i="9" a="1"/>
  <c r="O629" i="9" a="1"/>
  <c r="M629" i="9" a="1"/>
  <c r="R629" i="9" a="1"/>
  <c r="N629" i="9" a="1"/>
  <c r="Q629" i="9" a="1"/>
  <c r="R645" i="9" a="1"/>
  <c r="S645" i="9" a="1"/>
  <c r="W645" i="9" a="1"/>
  <c r="L645" i="9" a="1"/>
  <c r="K645" i="9" a="1"/>
  <c r="P645" i="9" a="1"/>
  <c r="T645" i="9" a="1"/>
  <c r="Q645" i="9" a="1"/>
  <c r="N645" i="9" a="1"/>
  <c r="O645" i="9" a="1"/>
  <c r="U645" i="9" a="1"/>
  <c r="M645" i="9" a="1"/>
  <c r="V645" i="9" a="1"/>
  <c r="X645" i="9" a="1"/>
  <c r="U661" i="9" a="1"/>
  <c r="T661" i="9" a="1"/>
  <c r="L661" i="9" a="1"/>
  <c r="K661" i="9" a="1"/>
  <c r="Q661" i="9" a="1"/>
  <c r="N661" i="9" a="1"/>
  <c r="R661" i="9" a="1"/>
  <c r="P661" i="9" a="1"/>
  <c r="O661" i="9" a="1"/>
  <c r="M661" i="9" a="1"/>
  <c r="X661" i="9" a="1"/>
  <c r="W661" i="9" a="1"/>
  <c r="V661" i="9" a="1"/>
  <c r="S661" i="9" a="1"/>
  <c r="O677" i="9" a="1"/>
  <c r="N677" i="9" a="1"/>
  <c r="P677" i="9" a="1"/>
  <c r="M677" i="9" a="1"/>
  <c r="S677" i="9" a="1"/>
  <c r="V677" i="9" a="1"/>
  <c r="U677" i="9" a="1"/>
  <c r="T677" i="9" a="1"/>
  <c r="R677" i="9" a="1"/>
  <c r="W677" i="9" a="1"/>
  <c r="X677" i="9" a="1"/>
  <c r="Q677" i="9" a="1"/>
  <c r="L677" i="9" a="1"/>
  <c r="K677" i="9" a="1"/>
  <c r="R693" i="9" a="1"/>
  <c r="S693" i="9" a="1"/>
  <c r="X693" i="9" a="1"/>
  <c r="T693" i="9" a="1"/>
  <c r="V693" i="9" a="1"/>
  <c r="U693" i="9" a="1"/>
  <c r="Q693" i="9" a="1"/>
  <c r="W693" i="9" a="1"/>
  <c r="N693" i="9" a="1"/>
  <c r="P693" i="9" a="1"/>
  <c r="L693" i="9" a="1"/>
  <c r="O693" i="9" a="1"/>
  <c r="K693" i="9" a="1"/>
  <c r="M693" i="9" a="1"/>
  <c r="P709" i="9" a="1"/>
  <c r="O709" i="9" a="1"/>
  <c r="M709" i="9" a="1"/>
  <c r="L709" i="9" a="1"/>
  <c r="R709" i="9" a="1"/>
  <c r="Q709" i="9" a="1"/>
  <c r="V709" i="9" a="1"/>
  <c r="S709" i="9" a="1"/>
  <c r="N709" i="9" a="1"/>
  <c r="K709" i="9" a="1"/>
  <c r="U709" i="9" a="1"/>
  <c r="T709" i="9" a="1"/>
  <c r="X709" i="9" a="1"/>
  <c r="W709" i="9" a="1"/>
  <c r="W725" i="9" a="1"/>
  <c r="L725" i="9" a="1"/>
  <c r="X725" i="9" a="1"/>
  <c r="O725" i="9" a="1"/>
  <c r="Q725" i="9" a="1"/>
  <c r="K725" i="9" a="1"/>
  <c r="N725" i="9" a="1"/>
  <c r="P725" i="9" a="1"/>
  <c r="U725" i="9" a="1"/>
  <c r="T725" i="9" a="1"/>
  <c r="R725" i="9" a="1"/>
  <c r="M725" i="9" a="1"/>
  <c r="V725" i="9" a="1"/>
  <c r="S725" i="9" a="1"/>
  <c r="M741" i="9" a="1"/>
  <c r="S741" i="9" a="1"/>
  <c r="R741" i="9" a="1"/>
  <c r="N741" i="9" a="1"/>
  <c r="L741" i="9" a="1"/>
  <c r="W741" i="9" a="1"/>
  <c r="P741" i="9" a="1"/>
  <c r="X741" i="9" a="1"/>
  <c r="V741" i="9" a="1"/>
  <c r="T741" i="9" a="1"/>
  <c r="Q741" i="9" a="1"/>
  <c r="U741" i="9" a="1"/>
  <c r="O741" i="9" a="1"/>
  <c r="K741" i="9" a="1"/>
  <c r="T757" i="9" a="1"/>
  <c r="U757" i="9" a="1"/>
  <c r="S757" i="9" a="1"/>
  <c r="V757" i="9" a="1"/>
  <c r="R757" i="9" a="1"/>
  <c r="N757" i="9" a="1"/>
  <c r="M757" i="9" a="1"/>
  <c r="K757" i="9" a="1"/>
  <c r="W757" i="9" a="1"/>
  <c r="Q757" i="9" a="1"/>
  <c r="P757" i="9" a="1"/>
  <c r="O757" i="9" a="1"/>
  <c r="L757" i="9" a="1"/>
  <c r="X757" i="9" a="1"/>
  <c r="R773" i="9" a="1"/>
  <c r="Q773" i="9" a="1"/>
  <c r="M773" i="9" a="1"/>
  <c r="K773" i="9" a="1"/>
  <c r="V773" i="9" a="1"/>
  <c r="S773" i="9" a="1"/>
  <c r="L773" i="9" a="1"/>
  <c r="P773" i="9" a="1"/>
  <c r="U773" i="9" a="1"/>
  <c r="X773" i="9" a="1"/>
  <c r="T773" i="9" a="1"/>
  <c r="N773" i="9" a="1"/>
  <c r="W773" i="9" a="1"/>
  <c r="O773" i="9" a="1"/>
  <c r="O789" i="9" a="1"/>
  <c r="M789" i="9" a="1"/>
  <c r="N789" i="9" a="1"/>
  <c r="U789" i="9" a="1"/>
  <c r="P789" i="9" a="1"/>
  <c r="S789" i="9" a="1"/>
  <c r="Q789" i="9" a="1"/>
  <c r="L789" i="9" a="1"/>
  <c r="X789" i="9" a="1"/>
  <c r="W789" i="9" a="1"/>
  <c r="T789" i="9" a="1"/>
  <c r="K789" i="9" a="1"/>
  <c r="V789" i="9" a="1"/>
  <c r="R789" i="9" a="1"/>
  <c r="U805" i="9" a="1"/>
  <c r="X805" i="9" a="1"/>
  <c r="V805" i="9" a="1"/>
  <c r="P805" i="9" a="1"/>
  <c r="O805" i="9" a="1"/>
  <c r="L805" i="9" a="1"/>
  <c r="M805" i="9" a="1"/>
  <c r="K805" i="9" a="1"/>
  <c r="N805" i="9" a="1"/>
  <c r="S805" i="9" a="1"/>
  <c r="W805" i="9" a="1"/>
  <c r="Q805" i="9" a="1"/>
  <c r="T805" i="9" a="1"/>
  <c r="R805" i="9" a="1"/>
  <c r="K821" i="9" a="1"/>
  <c r="N821" i="9" a="1"/>
  <c r="L821" i="9" a="1"/>
  <c r="X821" i="9" a="1"/>
  <c r="U821" i="9" a="1"/>
  <c r="T821" i="9" a="1"/>
  <c r="S821" i="9" a="1"/>
  <c r="R821" i="9" a="1"/>
  <c r="Q821" i="9" a="1"/>
  <c r="W821" i="9" a="1"/>
  <c r="V821" i="9" a="1"/>
  <c r="P821" i="9" a="1"/>
  <c r="O821" i="9" a="1"/>
  <c r="M821" i="9" a="1"/>
  <c r="V837" i="9" a="1"/>
  <c r="U837" i="9" a="1"/>
  <c r="S837" i="9" a="1"/>
  <c r="T837" i="9" a="1"/>
  <c r="R837" i="9" a="1"/>
  <c r="N837" i="9" a="1"/>
  <c r="L837" i="9" a="1"/>
  <c r="O837" i="9" a="1"/>
  <c r="M837" i="9" a="1"/>
  <c r="Q837" i="9" a="1"/>
  <c r="P837" i="9" a="1"/>
  <c r="K837" i="9" a="1"/>
  <c r="X837" i="9" a="1"/>
  <c r="W837" i="9" a="1"/>
  <c r="M853" i="9" a="1"/>
  <c r="V853" i="9" a="1"/>
  <c r="S853" i="9" a="1"/>
  <c r="O853" i="9" a="1"/>
  <c r="R853" i="9" a="1"/>
  <c r="U853" i="9" a="1"/>
  <c r="W853" i="9" a="1"/>
  <c r="P853" i="9" a="1"/>
  <c r="Q853" i="9" a="1"/>
  <c r="N853" i="9" a="1"/>
  <c r="K853" i="9" a="1"/>
  <c r="T853" i="9" a="1"/>
  <c r="X853" i="9" a="1"/>
  <c r="L853" i="9" a="1"/>
  <c r="M869" i="9" a="1"/>
  <c r="L869" i="9" a="1"/>
  <c r="X869" i="9" a="1"/>
  <c r="W869" i="9" a="1"/>
  <c r="N869" i="9" a="1"/>
  <c r="K869" i="9" a="1"/>
  <c r="S869" i="9" a="1"/>
  <c r="R869" i="9" a="1"/>
  <c r="P869" i="9" a="1"/>
  <c r="O869" i="9" a="1"/>
  <c r="U869" i="9" a="1"/>
  <c r="T869" i="9" a="1"/>
  <c r="V869" i="9" a="1"/>
  <c r="Q869" i="9" a="1"/>
  <c r="W885" i="9" a="1"/>
  <c r="L885" i="9" a="1"/>
  <c r="K885" i="9" a="1"/>
  <c r="X885" i="9" a="1"/>
  <c r="U885" i="9" a="1"/>
  <c r="V885" i="9" a="1"/>
  <c r="T885" i="9" a="1"/>
  <c r="S885" i="9" a="1"/>
  <c r="M885" i="9" a="1"/>
  <c r="N885" i="9" a="1"/>
  <c r="P885" i="9" a="1"/>
  <c r="O885" i="9" a="1"/>
  <c r="R885" i="9" a="1"/>
  <c r="Q885" i="9" a="1"/>
  <c r="V901" i="9" a="1"/>
  <c r="U901" i="9" a="1"/>
  <c r="S901" i="9" a="1"/>
  <c r="L901" i="9" a="1"/>
  <c r="K901" i="9" a="1"/>
  <c r="T901" i="9" a="1"/>
  <c r="R901" i="9" a="1"/>
  <c r="P901" i="9" a="1"/>
  <c r="O901" i="9" a="1"/>
  <c r="N901" i="9" a="1"/>
  <c r="X901" i="9" a="1"/>
  <c r="W901" i="9" a="1"/>
  <c r="Q901" i="9" a="1"/>
  <c r="M901" i="9" a="1"/>
  <c r="V917" i="9" a="1"/>
  <c r="U917" i="9" a="1"/>
  <c r="S917" i="9" a="1"/>
  <c r="X917" i="9" a="1"/>
  <c r="L917" i="9" a="1"/>
  <c r="K917" i="9" a="1"/>
  <c r="W917" i="9" a="1"/>
  <c r="R917" i="9" a="1"/>
  <c r="Q917" i="9" a="1"/>
  <c r="P917" i="9" a="1"/>
  <c r="T917" i="9" a="1"/>
  <c r="O917" i="9" a="1"/>
  <c r="N917" i="9" a="1"/>
  <c r="M917" i="9" a="1"/>
  <c r="S933" i="9" a="1"/>
  <c r="X933" i="9" a="1"/>
  <c r="W933" i="9" a="1"/>
  <c r="R933" i="9" a="1"/>
  <c r="Q933" i="9" a="1"/>
  <c r="N933" i="9" a="1"/>
  <c r="M933" i="9" a="1"/>
  <c r="L933" i="9" a="1"/>
  <c r="P933" i="9" a="1"/>
  <c r="T933" i="9" a="1"/>
  <c r="V933" i="9" a="1"/>
  <c r="U933" i="9" a="1"/>
  <c r="K933" i="9" a="1"/>
  <c r="O933" i="9" a="1"/>
  <c r="K698" i="9" a="1"/>
  <c r="U698" i="9" a="1"/>
  <c r="T698" i="9" a="1"/>
  <c r="X698" i="9" a="1"/>
  <c r="W698" i="9" a="1"/>
  <c r="S698" i="9" a="1"/>
  <c r="R698" i="9" a="1"/>
  <c r="P698" i="9" a="1"/>
  <c r="O698" i="9" a="1"/>
  <c r="N698" i="9" a="1"/>
  <c r="M698" i="9" a="1"/>
  <c r="L698" i="9" a="1"/>
  <c r="V698" i="9" a="1"/>
  <c r="Q698" i="9" a="1"/>
  <c r="K810" i="9" a="1"/>
  <c r="P810" i="9" a="1"/>
  <c r="N810" i="9" a="1"/>
  <c r="M810" i="9" a="1"/>
  <c r="L810" i="9" a="1"/>
  <c r="T810" i="9" a="1"/>
  <c r="S810" i="9" a="1"/>
  <c r="W810" i="9" a="1"/>
  <c r="V810" i="9" a="1"/>
  <c r="Q810" i="9" a="1"/>
  <c r="X810" i="9" a="1"/>
  <c r="U810" i="9" a="1"/>
  <c r="R810" i="9" a="1"/>
  <c r="O810" i="9" a="1"/>
  <c r="X75" i="9" a="1"/>
  <c r="W75" i="9" a="1"/>
  <c r="V75" i="9" a="1"/>
  <c r="T75" i="9" a="1"/>
  <c r="P75" i="9" a="1"/>
  <c r="O75" i="9" a="1"/>
  <c r="Q75" i="9" a="1"/>
  <c r="N75" i="9" a="1"/>
  <c r="M75" i="9" a="1"/>
  <c r="K75" i="9" a="1"/>
  <c r="L75" i="9" a="1"/>
  <c r="R75" i="9" a="1"/>
  <c r="U75" i="9" a="1"/>
  <c r="S75" i="9" a="1"/>
  <c r="Q28" i="9" a="1"/>
  <c r="P28" i="9" a="1"/>
  <c r="O28" i="9" a="1"/>
  <c r="N28" i="9" a="1"/>
  <c r="M28" i="9" a="1"/>
  <c r="L28" i="9" a="1"/>
  <c r="X28" i="9" a="1"/>
  <c r="W28" i="9" a="1"/>
  <c r="V28" i="9" a="1"/>
  <c r="U28" i="9" a="1"/>
  <c r="R28" i="9" a="1"/>
  <c r="T28" i="9" a="1"/>
  <c r="S28" i="9" a="1"/>
  <c r="K28" i="9" a="1"/>
  <c r="N110" i="9" a="1"/>
  <c r="M110" i="9" a="1"/>
  <c r="L110" i="9" a="1"/>
  <c r="K110" i="9" a="1"/>
  <c r="U110" i="9" a="1"/>
  <c r="T110" i="9" a="1"/>
  <c r="V110" i="9" a="1"/>
  <c r="S110" i="9" a="1"/>
  <c r="R110" i="9" a="1"/>
  <c r="Q110" i="9" a="1"/>
  <c r="X110" i="9" a="1"/>
  <c r="P110" i="9" a="1"/>
  <c r="W110" i="9" a="1"/>
  <c r="O110" i="9" a="1"/>
  <c r="V222" i="9" a="1"/>
  <c r="U222" i="9" a="1"/>
  <c r="R222" i="9" a="1"/>
  <c r="O222" i="9" a="1"/>
  <c r="S222" i="9" a="1"/>
  <c r="Q222" i="9" a="1"/>
  <c r="K222" i="9" a="1"/>
  <c r="P222" i="9" a="1"/>
  <c r="T222" i="9" a="1"/>
  <c r="M222" i="9" a="1"/>
  <c r="W222" i="9" a="1"/>
  <c r="N222" i="9" a="1"/>
  <c r="X222" i="9" a="1"/>
  <c r="L222" i="9" a="1"/>
  <c r="M335" i="9" a="1"/>
  <c r="L335" i="9" a="1"/>
  <c r="K335" i="9" a="1"/>
  <c r="P335" i="9" a="1"/>
  <c r="O335" i="9" a="1"/>
  <c r="N335" i="9" a="1"/>
  <c r="T335" i="9" a="1"/>
  <c r="S335" i="9" a="1"/>
  <c r="R335" i="9" a="1"/>
  <c r="Q335" i="9" a="1"/>
  <c r="X335" i="9" a="1"/>
  <c r="W335" i="9" a="1"/>
  <c r="V335" i="9" a="1"/>
  <c r="U335" i="9" a="1"/>
  <c r="X32" i="9" a="1"/>
  <c r="W32" i="9" a="1"/>
  <c r="V32" i="9" a="1"/>
  <c r="U32" i="9" a="1"/>
  <c r="T32" i="9" a="1"/>
  <c r="P32" i="9" a="1"/>
  <c r="O32" i="9" a="1"/>
  <c r="N32" i="9" a="1"/>
  <c r="M32" i="9" a="1"/>
  <c r="S32" i="9" a="1"/>
  <c r="R32" i="9" a="1"/>
  <c r="Q32" i="9" a="1"/>
  <c r="L32" i="9" a="1"/>
  <c r="K32" i="9" a="1"/>
  <c r="R112" i="9" a="1"/>
  <c r="Q112" i="9" a="1"/>
  <c r="P112" i="9" a="1"/>
  <c r="O112" i="9" a="1"/>
  <c r="M112" i="9" a="1"/>
  <c r="X112" i="9" a="1"/>
  <c r="V112" i="9" a="1"/>
  <c r="U112" i="9" a="1"/>
  <c r="T112" i="9" a="1"/>
  <c r="S112" i="9" a="1"/>
  <c r="W112" i="9" a="1"/>
  <c r="N112" i="9" a="1"/>
  <c r="L112" i="9" a="1"/>
  <c r="K112" i="9" a="1"/>
  <c r="R144" i="9" a="1"/>
  <c r="Q144" i="9" a="1"/>
  <c r="P144" i="9" a="1"/>
  <c r="O144" i="9" a="1"/>
  <c r="M144" i="9" a="1"/>
  <c r="X144" i="9" a="1"/>
  <c r="S144" i="9" a="1"/>
  <c r="N144" i="9" a="1"/>
  <c r="L144" i="9" a="1"/>
  <c r="K144" i="9" a="1"/>
  <c r="W144" i="9" a="1"/>
  <c r="U144" i="9" a="1"/>
  <c r="V144" i="9" a="1"/>
  <c r="T144" i="9" a="1"/>
  <c r="L256" i="9" a="1"/>
  <c r="N256" i="9" a="1"/>
  <c r="M256" i="9" a="1"/>
  <c r="U256" i="9" a="1"/>
  <c r="R256" i="9" a="1"/>
  <c r="O256" i="9" a="1"/>
  <c r="X256" i="9" a="1"/>
  <c r="Q256" i="9" a="1"/>
  <c r="S256" i="9" a="1"/>
  <c r="P256" i="9" a="1"/>
  <c r="W256" i="9" a="1"/>
  <c r="T256" i="9" a="1"/>
  <c r="V256" i="9" a="1"/>
  <c r="K256" i="9" a="1"/>
  <c r="X320" i="9" a="1"/>
  <c r="O320" i="9" a="1"/>
  <c r="N320" i="9" a="1"/>
  <c r="M320" i="9" a="1"/>
  <c r="L320" i="9" a="1"/>
  <c r="V320" i="9" a="1"/>
  <c r="S320" i="9" a="1"/>
  <c r="R320" i="9" a="1"/>
  <c r="W320" i="9" a="1"/>
  <c r="U320" i="9" a="1"/>
  <c r="T320" i="9" a="1"/>
  <c r="Q320" i="9" a="1"/>
  <c r="K320" i="9" a="1"/>
  <c r="P320" i="9" a="1"/>
  <c r="O352" i="9" a="1"/>
  <c r="N352" i="9" a="1"/>
  <c r="M352" i="9" a="1"/>
  <c r="S352" i="9" a="1"/>
  <c r="R352" i="9" a="1"/>
  <c r="Q352" i="9" a="1"/>
  <c r="P352" i="9" a="1"/>
  <c r="K352" i="9" a="1"/>
  <c r="T352" i="9" a="1"/>
  <c r="L352" i="9" a="1"/>
  <c r="W352" i="9" a="1"/>
  <c r="X352" i="9" a="1"/>
  <c r="V352" i="9" a="1"/>
  <c r="U352" i="9" a="1"/>
  <c r="W400" i="9" a="1"/>
  <c r="V400" i="9" a="1"/>
  <c r="U400" i="9" a="1"/>
  <c r="N400" i="9" a="1"/>
  <c r="M400" i="9" a="1"/>
  <c r="L400" i="9" a="1"/>
  <c r="R400" i="9" a="1"/>
  <c r="Q400" i="9" a="1"/>
  <c r="O400" i="9" a="1"/>
  <c r="X400" i="9" a="1"/>
  <c r="S400" i="9" a="1"/>
  <c r="P400" i="9" a="1"/>
  <c r="K400" i="9" a="1"/>
  <c r="T400" i="9" a="1"/>
  <c r="W512" i="9" a="1"/>
  <c r="V512" i="9" a="1"/>
  <c r="S512" i="9" a="1"/>
  <c r="P512" i="9" a="1"/>
  <c r="O512" i="9" a="1"/>
  <c r="N512" i="9" a="1"/>
  <c r="M512" i="9" a="1"/>
  <c r="U512" i="9" a="1"/>
  <c r="Q512" i="9" a="1"/>
  <c r="L512" i="9" a="1"/>
  <c r="K512" i="9" a="1"/>
  <c r="T512" i="9" a="1"/>
  <c r="R512" i="9" a="1"/>
  <c r="X512" i="9" a="1"/>
  <c r="T97" i="9" a="1"/>
  <c r="S97" i="9" a="1"/>
  <c r="R97" i="9" a="1"/>
  <c r="Q97" i="9" a="1"/>
  <c r="O97" i="9" a="1"/>
  <c r="K97" i="9" a="1"/>
  <c r="V97" i="9" a="1"/>
  <c r="U97" i="9" a="1"/>
  <c r="M97" i="9" a="1"/>
  <c r="P97" i="9" a="1"/>
  <c r="N97" i="9" a="1"/>
  <c r="L97" i="9" a="1"/>
  <c r="X97" i="9" a="1"/>
  <c r="W97" i="9" a="1"/>
  <c r="T129" i="9" a="1"/>
  <c r="S129" i="9" a="1"/>
  <c r="R129" i="9" a="1"/>
  <c r="Q129" i="9" a="1"/>
  <c r="O129" i="9" a="1"/>
  <c r="K129" i="9" a="1"/>
  <c r="X129" i="9" a="1"/>
  <c r="V129" i="9" a="1"/>
  <c r="W129" i="9" a="1"/>
  <c r="U129" i="9" a="1"/>
  <c r="P129" i="9" a="1"/>
  <c r="L129" i="9" a="1"/>
  <c r="N129" i="9" a="1"/>
  <c r="M129" i="9" a="1"/>
  <c r="W241" i="9" a="1"/>
  <c r="V241" i="9" a="1"/>
  <c r="U241" i="9" a="1"/>
  <c r="T241" i="9" a="1"/>
  <c r="R241" i="9" a="1"/>
  <c r="X241" i="9" a="1"/>
  <c r="S241" i="9" a="1"/>
  <c r="Q241" i="9" a="1"/>
  <c r="P241" i="9" a="1"/>
  <c r="N241" i="9" a="1"/>
  <c r="M241" i="9" a="1"/>
  <c r="L241" i="9" a="1"/>
  <c r="K241" i="9" a="1"/>
  <c r="O241" i="9" a="1"/>
  <c r="O337" i="9" a="1"/>
  <c r="N337" i="9" a="1"/>
  <c r="M337" i="9" a="1"/>
  <c r="U337" i="9" a="1"/>
  <c r="T337" i="9" a="1"/>
  <c r="S337" i="9" a="1"/>
  <c r="R337" i="9" a="1"/>
  <c r="P337" i="9" a="1"/>
  <c r="V337" i="9" a="1"/>
  <c r="X337" i="9" a="1"/>
  <c r="K337" i="9" a="1"/>
  <c r="L337" i="9" a="1"/>
  <c r="W337" i="9" a="1"/>
  <c r="Q337" i="9" a="1"/>
  <c r="O481" i="9" a="1"/>
  <c r="N481" i="9" a="1"/>
  <c r="M481" i="9" a="1"/>
  <c r="K481" i="9" a="1"/>
  <c r="S481" i="9" a="1"/>
  <c r="V481" i="9" a="1"/>
  <c r="W481" i="9" a="1"/>
  <c r="T481" i="9" a="1"/>
  <c r="P481" i="9" a="1"/>
  <c r="L481" i="9" a="1"/>
  <c r="Q481" i="9" a="1"/>
  <c r="R481" i="9" a="1"/>
  <c r="X481" i="9" a="1"/>
  <c r="U481" i="9" a="1"/>
  <c r="S577" i="9" a="1"/>
  <c r="R577" i="9" a="1"/>
  <c r="P577" i="9" a="1"/>
  <c r="O577" i="9" a="1"/>
  <c r="W577" i="9" a="1"/>
  <c r="Q577" i="9" a="1"/>
  <c r="N577" i="9" a="1"/>
  <c r="M577" i="9" a="1"/>
  <c r="X577" i="9" a="1"/>
  <c r="V577" i="9" a="1"/>
  <c r="L577" i="9" a="1"/>
  <c r="U577" i="9" a="1"/>
  <c r="T577" i="9" a="1"/>
  <c r="K577" i="9" a="1"/>
  <c r="K625" i="9" a="1"/>
  <c r="O625" i="9" a="1"/>
  <c r="L625" i="9" a="1"/>
  <c r="M625" i="9" a="1"/>
  <c r="U625" i="9" a="1"/>
  <c r="P625" i="9" a="1"/>
  <c r="V625" i="9" a="1"/>
  <c r="W625" i="9" a="1"/>
  <c r="R625" i="9" a="1"/>
  <c r="N625" i="9" a="1"/>
  <c r="S625" i="9" a="1"/>
  <c r="T625" i="9" a="1"/>
  <c r="Q625" i="9" a="1"/>
  <c r="X625" i="9" a="1"/>
  <c r="X689" i="9" a="1"/>
  <c r="S689" i="9" a="1"/>
  <c r="P689" i="9" a="1"/>
  <c r="W689" i="9" a="1"/>
  <c r="V689" i="9" a="1"/>
  <c r="K689" i="9" a="1"/>
  <c r="T689" i="9" a="1"/>
  <c r="N689" i="9" a="1"/>
  <c r="L689" i="9" a="1"/>
  <c r="O689" i="9" a="1"/>
  <c r="M689" i="9" a="1"/>
  <c r="R689" i="9" a="1"/>
  <c r="U689" i="9" a="1"/>
  <c r="Q689" i="9" a="1"/>
  <c r="W34" i="9" a="1"/>
  <c r="V34" i="9" a="1"/>
  <c r="U34" i="9" a="1"/>
  <c r="T34" i="9" a="1"/>
  <c r="R34" i="9" a="1"/>
  <c r="N34" i="9" a="1"/>
  <c r="M34" i="9" a="1"/>
  <c r="X34" i="9" a="1"/>
  <c r="O34" i="9" a="1"/>
  <c r="S34" i="9" a="1"/>
  <c r="Q34" i="9" a="1"/>
  <c r="P34" i="9" a="1"/>
  <c r="L34" i="9" a="1"/>
  <c r="K34" i="9" a="1"/>
  <c r="V98" i="9" a="1"/>
  <c r="U98" i="9" a="1"/>
  <c r="T98" i="9" a="1"/>
  <c r="S98" i="9" a="1"/>
  <c r="Q98" i="9" a="1"/>
  <c r="M98" i="9" a="1"/>
  <c r="L98" i="9" a="1"/>
  <c r="R98" i="9" a="1"/>
  <c r="P98" i="9" a="1"/>
  <c r="O98" i="9" a="1"/>
  <c r="N98" i="9" a="1"/>
  <c r="K98" i="9" a="1"/>
  <c r="W98" i="9" a="1"/>
  <c r="X98" i="9" a="1"/>
  <c r="M210" i="9" a="1"/>
  <c r="L210" i="9" a="1"/>
  <c r="K210" i="9" a="1"/>
  <c r="X210" i="9" a="1"/>
  <c r="W210" i="9" a="1"/>
  <c r="V210" i="9" a="1"/>
  <c r="R210" i="9" a="1"/>
  <c r="S210" i="9" a="1"/>
  <c r="N210" i="9" a="1"/>
  <c r="P210" i="9" a="1"/>
  <c r="U210" i="9" a="1"/>
  <c r="Q210" i="9" a="1"/>
  <c r="O210" i="9" a="1"/>
  <c r="T210" i="9" a="1"/>
  <c r="V274" i="9" a="1"/>
  <c r="U274" i="9" a="1"/>
  <c r="T274" i="9" a="1"/>
  <c r="K274" i="9" a="1"/>
  <c r="X274" i="9" a="1"/>
  <c r="W274" i="9" a="1"/>
  <c r="S274" i="9" a="1"/>
  <c r="R274" i="9" a="1"/>
  <c r="P274" i="9" a="1"/>
  <c r="M274" i="9" a="1"/>
  <c r="Q274" i="9" a="1"/>
  <c r="O274" i="9" a="1"/>
  <c r="N274" i="9" a="1"/>
  <c r="L274" i="9" a="1"/>
  <c r="N322" i="9" a="1"/>
  <c r="M322" i="9" a="1"/>
  <c r="L322" i="9" a="1"/>
  <c r="X322" i="9" a="1"/>
  <c r="W322" i="9" a="1"/>
  <c r="V322" i="9" a="1"/>
  <c r="T322" i="9" a="1"/>
  <c r="R322" i="9" a="1"/>
  <c r="P322" i="9" a="1"/>
  <c r="O322" i="9" a="1"/>
  <c r="K322" i="9" a="1"/>
  <c r="U322" i="9" a="1"/>
  <c r="Q322" i="9" a="1"/>
  <c r="S322" i="9" a="1"/>
  <c r="N418" i="9" a="1"/>
  <c r="M418" i="9" a="1"/>
  <c r="L418" i="9" a="1"/>
  <c r="O418" i="9" a="1"/>
  <c r="K418" i="9" a="1"/>
  <c r="X418" i="9" a="1"/>
  <c r="W418" i="9" a="1"/>
  <c r="U418" i="9" a="1"/>
  <c r="V418" i="9" a="1"/>
  <c r="S418" i="9" a="1"/>
  <c r="P418" i="9" a="1"/>
  <c r="Q418" i="9" a="1"/>
  <c r="T418" i="9" a="1"/>
  <c r="R418" i="9" a="1"/>
  <c r="V498" i="9" a="1"/>
  <c r="K498" i="9" a="1"/>
  <c r="X498" i="9" a="1"/>
  <c r="W498" i="9" a="1"/>
  <c r="S498" i="9" a="1"/>
  <c r="Q498" i="9" a="1"/>
  <c r="N498" i="9" a="1"/>
  <c r="M498" i="9" a="1"/>
  <c r="L498" i="9" a="1"/>
  <c r="R498" i="9" a="1"/>
  <c r="P498" i="9" a="1"/>
  <c r="O498" i="9" a="1"/>
  <c r="U498" i="9" a="1"/>
  <c r="T498" i="9" a="1"/>
  <c r="U578" i="9" a="1"/>
  <c r="T578" i="9" a="1"/>
  <c r="R578" i="9" a="1"/>
  <c r="Q578" i="9" a="1"/>
  <c r="O578" i="9" a="1"/>
  <c r="N578" i="9" a="1"/>
  <c r="M578" i="9" a="1"/>
  <c r="K578" i="9" a="1"/>
  <c r="X578" i="9" a="1"/>
  <c r="P578" i="9" a="1"/>
  <c r="L578" i="9" a="1"/>
  <c r="W578" i="9" a="1"/>
  <c r="S578" i="9" a="1"/>
  <c r="V578" i="9" a="1"/>
  <c r="X35" i="9" a="1"/>
  <c r="W35" i="9" a="1"/>
  <c r="V35" i="9" a="1"/>
  <c r="T35" i="9" a="1"/>
  <c r="P35" i="9" a="1"/>
  <c r="O35" i="9" a="1"/>
  <c r="S35" i="9" a="1"/>
  <c r="R35" i="9" a="1"/>
  <c r="U35" i="9" a="1"/>
  <c r="Q35" i="9" a="1"/>
  <c r="N35" i="9" a="1"/>
  <c r="M35" i="9" a="1"/>
  <c r="L35" i="9" a="1"/>
  <c r="K35" i="9" a="1"/>
  <c r="X147" i="9" a="1"/>
  <c r="W147" i="9" a="1"/>
  <c r="V147" i="9" a="1"/>
  <c r="U147" i="9" a="1"/>
  <c r="S147" i="9" a="1"/>
  <c r="O147" i="9" a="1"/>
  <c r="N147" i="9" a="1"/>
  <c r="T147" i="9" a="1"/>
  <c r="P147" i="9" a="1"/>
  <c r="M147" i="9" a="1"/>
  <c r="L147" i="9" a="1"/>
  <c r="R147" i="9" a="1"/>
  <c r="Q147" i="9" a="1"/>
  <c r="K147" i="9" a="1"/>
  <c r="X227" i="9" a="1"/>
  <c r="W227" i="9" a="1"/>
  <c r="V227" i="9" a="1"/>
  <c r="U227" i="9" a="1"/>
  <c r="S227" i="9" a="1"/>
  <c r="M227" i="9" a="1"/>
  <c r="L227" i="9" a="1"/>
  <c r="K227" i="9" a="1"/>
  <c r="T227" i="9" a="1"/>
  <c r="R227" i="9" a="1"/>
  <c r="Q227" i="9" a="1"/>
  <c r="P227" i="9" a="1"/>
  <c r="N227" i="9" a="1"/>
  <c r="O227" i="9" a="1"/>
  <c r="R339" i="9" a="1"/>
  <c r="Q339" i="9" a="1"/>
  <c r="P339" i="9" a="1"/>
  <c r="L339" i="9" a="1"/>
  <c r="K339" i="9" a="1"/>
  <c r="W339" i="9" a="1"/>
  <c r="T339" i="9" a="1"/>
  <c r="X339" i="9" a="1"/>
  <c r="V339" i="9" a="1"/>
  <c r="U339" i="9" a="1"/>
  <c r="S339" i="9" a="1"/>
  <c r="N339" i="9" a="1"/>
  <c r="O339" i="9" a="1"/>
  <c r="M339" i="9" a="1"/>
  <c r="P419" i="9" a="1"/>
  <c r="O419" i="9" a="1"/>
  <c r="N419" i="9" a="1"/>
  <c r="T419" i="9" a="1"/>
  <c r="S419" i="9" a="1"/>
  <c r="R419" i="9" a="1"/>
  <c r="X419" i="9" a="1"/>
  <c r="W419" i="9" a="1"/>
  <c r="U419" i="9" a="1"/>
  <c r="M419" i="9" a="1"/>
  <c r="Q419" i="9" a="1"/>
  <c r="L419" i="9" a="1"/>
  <c r="K419" i="9" a="1"/>
  <c r="V419" i="9" a="1"/>
  <c r="Q483" i="9" a="1"/>
  <c r="X483" i="9" a="1"/>
  <c r="R483" i="9" a="1"/>
  <c r="V483" i="9" a="1"/>
  <c r="N483" i="9" a="1"/>
  <c r="K483" i="9" a="1"/>
  <c r="W483" i="9" a="1"/>
  <c r="S483" i="9" a="1"/>
  <c r="O483" i="9" a="1"/>
  <c r="U483" i="9" a="1"/>
  <c r="T483" i="9" a="1"/>
  <c r="M483" i="9" a="1"/>
  <c r="L483" i="9" a="1"/>
  <c r="P483" i="9" a="1"/>
  <c r="Q515" i="9" a="1"/>
  <c r="O515" i="9" a="1"/>
  <c r="M515" i="9" a="1"/>
  <c r="U515" i="9" a="1"/>
  <c r="V515" i="9" a="1"/>
  <c r="X515" i="9" a="1"/>
  <c r="P515" i="9" a="1"/>
  <c r="T515" i="9" a="1"/>
  <c r="K515" i="9" a="1"/>
  <c r="W515" i="9" a="1"/>
  <c r="L515" i="9" a="1"/>
  <c r="S515" i="9" a="1"/>
  <c r="N515" i="9" a="1"/>
  <c r="R515" i="9" a="1"/>
  <c r="V659" i="9" a="1"/>
  <c r="S659" i="9" a="1"/>
  <c r="O659" i="9" a="1"/>
  <c r="P659" i="9" a="1"/>
  <c r="L659" i="9" a="1"/>
  <c r="K659" i="9" a="1"/>
  <c r="X659" i="9" a="1"/>
  <c r="T659" i="9" a="1"/>
  <c r="Q659" i="9" a="1"/>
  <c r="N659" i="9" a="1"/>
  <c r="R659" i="9" a="1"/>
  <c r="U659" i="9" a="1"/>
  <c r="W659" i="9" a="1"/>
  <c r="M659" i="9" a="1"/>
  <c r="W723" i="9" a="1"/>
  <c r="V723" i="9" a="1"/>
  <c r="L723" i="9" a="1"/>
  <c r="K723" i="9" a="1"/>
  <c r="S723" i="9" a="1"/>
  <c r="R723" i="9" a="1"/>
  <c r="O723" i="9" a="1"/>
  <c r="P723" i="9" a="1"/>
  <c r="Q723" i="9" a="1"/>
  <c r="N723" i="9" a="1"/>
  <c r="M723" i="9" a="1"/>
  <c r="T723" i="9" a="1"/>
  <c r="X723" i="9" a="1"/>
  <c r="U723" i="9" a="1"/>
  <c r="M771" i="9" a="1"/>
  <c r="X771" i="9" a="1"/>
  <c r="N771" i="9" a="1"/>
  <c r="L771" i="9" a="1"/>
  <c r="T771" i="9" a="1"/>
  <c r="O771" i="9" a="1"/>
  <c r="K771" i="9" a="1"/>
  <c r="U771" i="9" a="1"/>
  <c r="S771" i="9" a="1"/>
  <c r="R771" i="9" a="1"/>
  <c r="Q771" i="9" a="1"/>
  <c r="P771" i="9" a="1"/>
  <c r="W771" i="9" a="1"/>
  <c r="V771" i="9" a="1"/>
  <c r="Q803" i="9" a="1"/>
  <c r="N803" i="9" a="1"/>
  <c r="K803" i="9" a="1"/>
  <c r="R803" i="9" a="1"/>
  <c r="L803" i="9" a="1"/>
  <c r="S803" i="9" a="1"/>
  <c r="U803" i="9" a="1"/>
  <c r="P803" i="9" a="1"/>
  <c r="W803" i="9" a="1"/>
  <c r="T803" i="9" a="1"/>
  <c r="M803" i="9" a="1"/>
  <c r="O803" i="9" a="1"/>
  <c r="X803" i="9" a="1"/>
  <c r="V803" i="9" a="1"/>
  <c r="X867" i="9" a="1"/>
  <c r="V867" i="9" a="1"/>
  <c r="N867" i="9" a="1"/>
  <c r="M867" i="9" a="1"/>
  <c r="Q867" i="9" a="1"/>
  <c r="O867" i="9" a="1"/>
  <c r="T867" i="9" a="1"/>
  <c r="S867" i="9" a="1"/>
  <c r="P867" i="9" a="1"/>
  <c r="L867" i="9" a="1"/>
  <c r="K867" i="9" a="1"/>
  <c r="U867" i="9" a="1"/>
  <c r="W867" i="9" a="1"/>
  <c r="R867" i="9" a="1"/>
  <c r="V883" i="9" a="1"/>
  <c r="U883" i="9" a="1"/>
  <c r="S883" i="9" a="1"/>
  <c r="R883" i="9" a="1"/>
  <c r="Q883" i="9" a="1"/>
  <c r="X883" i="9" a="1"/>
  <c r="W883" i="9" a="1"/>
  <c r="P883" i="9" a="1"/>
  <c r="T883" i="9" a="1"/>
  <c r="O883" i="9" a="1"/>
  <c r="N883" i="9" a="1"/>
  <c r="M883" i="9" a="1"/>
  <c r="L883" i="9" a="1"/>
  <c r="K883" i="9" a="1"/>
  <c r="Q931" i="9" a="1"/>
  <c r="P931" i="9" a="1"/>
  <c r="N931" i="9" a="1"/>
  <c r="X931" i="9" a="1"/>
  <c r="W931" i="9" a="1"/>
  <c r="R931" i="9" a="1"/>
  <c r="O931" i="9" a="1"/>
  <c r="M931" i="9" a="1"/>
  <c r="L931" i="9" a="1"/>
  <c r="U931" i="9" a="1"/>
  <c r="T931" i="9" a="1"/>
  <c r="S931" i="9" a="1"/>
  <c r="V931" i="9" a="1"/>
  <c r="K931" i="9" a="1"/>
  <c r="K36" i="9" a="1"/>
  <c r="X36" i="9" a="1"/>
  <c r="V36" i="9" a="1"/>
  <c r="R36" i="9" a="1"/>
  <c r="Q36" i="9" a="1"/>
  <c r="U36" i="9" a="1"/>
  <c r="T36" i="9" a="1"/>
  <c r="O36" i="9" a="1"/>
  <c r="S36" i="9" a="1"/>
  <c r="P36" i="9" a="1"/>
  <c r="N36" i="9" a="1"/>
  <c r="W36" i="9" a="1"/>
  <c r="M36" i="9" a="1"/>
  <c r="L36" i="9" a="1"/>
  <c r="K84" i="9" a="1"/>
  <c r="X84" i="9" a="1"/>
  <c r="V84" i="9" a="1"/>
  <c r="R84" i="9" a="1"/>
  <c r="Q84" i="9" a="1"/>
  <c r="W84" i="9" a="1"/>
  <c r="P84" i="9" a="1"/>
  <c r="O84" i="9" a="1"/>
  <c r="N84" i="9" a="1"/>
  <c r="M84" i="9" a="1"/>
  <c r="U84" i="9" a="1"/>
  <c r="T84" i="9" a="1"/>
  <c r="S84" i="9" a="1"/>
  <c r="L84" i="9" a="1"/>
  <c r="X100" i="9" a="1"/>
  <c r="W100" i="9" a="1"/>
  <c r="U100" i="9" a="1"/>
  <c r="Q100" i="9" a="1"/>
  <c r="P100" i="9" a="1"/>
  <c r="S100" i="9" a="1"/>
  <c r="R100" i="9" a="1"/>
  <c r="O100" i="9" a="1"/>
  <c r="N100" i="9" a="1"/>
  <c r="V100" i="9" a="1"/>
  <c r="T100" i="9" a="1"/>
  <c r="M100" i="9" a="1"/>
  <c r="L100" i="9" a="1"/>
  <c r="K100" i="9" a="1"/>
  <c r="X132" i="9" a="1"/>
  <c r="W132" i="9" a="1"/>
  <c r="U132" i="9" a="1"/>
  <c r="Q132" i="9" a="1"/>
  <c r="P132" i="9" a="1"/>
  <c r="N132" i="9" a="1"/>
  <c r="M132" i="9" a="1"/>
  <c r="L132" i="9" a="1"/>
  <c r="K132" i="9" a="1"/>
  <c r="V132" i="9" a="1"/>
  <c r="R132" i="9" a="1"/>
  <c r="O132" i="9" a="1"/>
  <c r="T132" i="9" a="1"/>
  <c r="S132" i="9" a="1"/>
  <c r="V164" i="9" a="1"/>
  <c r="U164" i="9" a="1"/>
  <c r="T164" i="9" a="1"/>
  <c r="S164" i="9" a="1"/>
  <c r="Q164" i="9" a="1"/>
  <c r="K164" i="9" a="1"/>
  <c r="R164" i="9" a="1"/>
  <c r="P164" i="9" a="1"/>
  <c r="M164" i="9" a="1"/>
  <c r="L164" i="9" a="1"/>
  <c r="O164" i="9" a="1"/>
  <c r="X164" i="9" a="1"/>
  <c r="W164" i="9" a="1"/>
  <c r="N164" i="9" a="1"/>
  <c r="L196" i="9" a="1"/>
  <c r="K196" i="9" a="1"/>
  <c r="W196" i="9" a="1"/>
  <c r="M196" i="9" a="1"/>
  <c r="T196" i="9" a="1"/>
  <c r="V196" i="9" a="1"/>
  <c r="U196" i="9" a="1"/>
  <c r="S196" i="9" a="1"/>
  <c r="R196" i="9" a="1"/>
  <c r="P196" i="9" a="1"/>
  <c r="N196" i="9" a="1"/>
  <c r="X196" i="9" a="1"/>
  <c r="Q196" i="9" a="1"/>
  <c r="O196" i="9" a="1"/>
  <c r="X244" i="9" a="1"/>
  <c r="W244" i="9" a="1"/>
  <c r="U244" i="9" a="1"/>
  <c r="T244" i="9" a="1"/>
  <c r="V244" i="9" a="1"/>
  <c r="R244" i="9" a="1"/>
  <c r="S244" i="9" a="1"/>
  <c r="Q244" i="9" a="1"/>
  <c r="L244" i="9" a="1"/>
  <c r="P244" i="9" a="1"/>
  <c r="N244" i="9" a="1"/>
  <c r="K244" i="9" a="1"/>
  <c r="M244" i="9" a="1"/>
  <c r="O244" i="9" a="1"/>
  <c r="X260" i="9" a="1"/>
  <c r="P260" i="9" a="1"/>
  <c r="O260" i="9" a="1"/>
  <c r="N260" i="9" a="1"/>
  <c r="V260" i="9" a="1"/>
  <c r="K260" i="9" a="1"/>
  <c r="T260" i="9" a="1"/>
  <c r="L260" i="9" a="1"/>
  <c r="U260" i="9" a="1"/>
  <c r="W260" i="9" a="1"/>
  <c r="S260" i="9" a="1"/>
  <c r="Q260" i="9" a="1"/>
  <c r="R260" i="9" a="1"/>
  <c r="M260" i="9" a="1"/>
  <c r="M292" i="9" a="1"/>
  <c r="L292" i="9" a="1"/>
  <c r="K292" i="9" a="1"/>
  <c r="X292" i="9" a="1"/>
  <c r="W292" i="9" a="1"/>
  <c r="V292" i="9" a="1"/>
  <c r="T292" i="9" a="1"/>
  <c r="U292" i="9" a="1"/>
  <c r="S292" i="9" a="1"/>
  <c r="R292" i="9" a="1"/>
  <c r="P292" i="9" a="1"/>
  <c r="O292" i="9" a="1"/>
  <c r="N292" i="9" a="1"/>
  <c r="Q292" i="9" a="1"/>
  <c r="T340" i="9" a="1"/>
  <c r="S340" i="9" a="1"/>
  <c r="R340" i="9" a="1"/>
  <c r="P340" i="9" a="1"/>
  <c r="O340" i="9" a="1"/>
  <c r="N340" i="9" a="1"/>
  <c r="M340" i="9" a="1"/>
  <c r="K340" i="9" a="1"/>
  <c r="V340" i="9" a="1"/>
  <c r="U340" i="9" a="1"/>
  <c r="Q340" i="9" a="1"/>
  <c r="L340" i="9" a="1"/>
  <c r="X340" i="9" a="1"/>
  <c r="W340" i="9" a="1"/>
  <c r="V372" i="9" a="1"/>
  <c r="U372" i="9" a="1"/>
  <c r="T372" i="9" a="1"/>
  <c r="W372" i="9" a="1"/>
  <c r="S372" i="9" a="1"/>
  <c r="K372" i="9" a="1"/>
  <c r="X372" i="9" a="1"/>
  <c r="M372" i="9" a="1"/>
  <c r="L372" i="9" a="1"/>
  <c r="R372" i="9" a="1"/>
  <c r="N372" i="9" a="1"/>
  <c r="P372" i="9" a="1"/>
  <c r="O372" i="9" a="1"/>
  <c r="Q372" i="9" a="1"/>
  <c r="R420" i="9" a="1"/>
  <c r="Q420" i="9" a="1"/>
  <c r="P420" i="9" a="1"/>
  <c r="X420" i="9" a="1"/>
  <c r="W420" i="9" a="1"/>
  <c r="O420" i="9" a="1"/>
  <c r="L420" i="9" a="1"/>
  <c r="K420" i="9" a="1"/>
  <c r="V420" i="9" a="1"/>
  <c r="U420" i="9" a="1"/>
  <c r="T420" i="9" a="1"/>
  <c r="N420" i="9" a="1"/>
  <c r="M420" i="9" a="1"/>
  <c r="S420" i="9" a="1"/>
  <c r="Q484" i="9" a="1"/>
  <c r="O484" i="9" a="1"/>
  <c r="R484" i="9" a="1"/>
  <c r="T484" i="9" a="1"/>
  <c r="U484" i="9" a="1"/>
  <c r="P484" i="9" a="1"/>
  <c r="X484" i="9" a="1"/>
  <c r="K484" i="9" a="1"/>
  <c r="L484" i="9" a="1"/>
  <c r="W484" i="9" a="1"/>
  <c r="V484" i="9" a="1"/>
  <c r="N484" i="9" a="1"/>
  <c r="M484" i="9" a="1"/>
  <c r="S484" i="9" a="1"/>
  <c r="X532" i="9" a="1"/>
  <c r="V532" i="9" a="1"/>
  <c r="U532" i="9" a="1"/>
  <c r="O532" i="9" a="1"/>
  <c r="N532" i="9" a="1"/>
  <c r="M532" i="9" a="1"/>
  <c r="W532" i="9" a="1"/>
  <c r="T532" i="9" a="1"/>
  <c r="L532" i="9" a="1"/>
  <c r="K532" i="9" a="1"/>
  <c r="R532" i="9" a="1"/>
  <c r="S532" i="9" a="1"/>
  <c r="Q532" i="9" a="1"/>
  <c r="P532" i="9" a="1"/>
  <c r="L596" i="9" a="1"/>
  <c r="K596" i="9" a="1"/>
  <c r="W596" i="9" a="1"/>
  <c r="V596" i="9" a="1"/>
  <c r="T596" i="9" a="1"/>
  <c r="S596" i="9" a="1"/>
  <c r="R596" i="9" a="1"/>
  <c r="N596" i="9" a="1"/>
  <c r="O596" i="9" a="1"/>
  <c r="M596" i="9" a="1"/>
  <c r="U596" i="9" a="1"/>
  <c r="X596" i="9" a="1"/>
  <c r="Q596" i="9" a="1"/>
  <c r="P596" i="9" a="1"/>
  <c r="S644" i="9" a="1"/>
  <c r="R644" i="9" a="1"/>
  <c r="Q644" i="9" a="1"/>
  <c r="X644" i="9" a="1"/>
  <c r="W644" i="9" a="1"/>
  <c r="V644" i="9" a="1"/>
  <c r="U644" i="9" a="1"/>
  <c r="T644" i="9" a="1"/>
  <c r="P644" i="9" a="1"/>
  <c r="O644" i="9" a="1"/>
  <c r="N644" i="9" a="1"/>
  <c r="L644" i="9" a="1"/>
  <c r="K644" i="9" a="1"/>
  <c r="M644" i="9" a="1"/>
  <c r="N708" i="9" a="1"/>
  <c r="M708" i="9" a="1"/>
  <c r="X708" i="9" a="1"/>
  <c r="K708" i="9" a="1"/>
  <c r="W708" i="9" a="1"/>
  <c r="V708" i="9" a="1"/>
  <c r="U708" i="9" a="1"/>
  <c r="T708" i="9" a="1"/>
  <c r="S708" i="9" a="1"/>
  <c r="R708" i="9" a="1"/>
  <c r="Q708" i="9" a="1"/>
  <c r="P708" i="9" a="1"/>
  <c r="L708" i="9" a="1"/>
  <c r="O708" i="9" a="1"/>
  <c r="P772" i="9" a="1"/>
  <c r="O772" i="9" a="1"/>
  <c r="K772" i="9" a="1"/>
  <c r="T772" i="9" a="1"/>
  <c r="Q772" i="9" a="1"/>
  <c r="X772" i="9" a="1"/>
  <c r="R772" i="9" a="1"/>
  <c r="N772" i="9" a="1"/>
  <c r="S772" i="9" a="1"/>
  <c r="V772" i="9" a="1"/>
  <c r="L772" i="9" a="1"/>
  <c r="W772" i="9" a="1"/>
  <c r="U772" i="9" a="1"/>
  <c r="M772" i="9" a="1"/>
  <c r="X820" i="9" a="1"/>
  <c r="S820" i="9" a="1"/>
  <c r="R820" i="9" a="1"/>
  <c r="O820" i="9" a="1"/>
  <c r="W820" i="9" a="1"/>
  <c r="V820" i="9" a="1"/>
  <c r="M820" i="9" a="1"/>
  <c r="L820" i="9" a="1"/>
  <c r="K820" i="9" a="1"/>
  <c r="T820" i="9" a="1"/>
  <c r="Q820" i="9" a="1"/>
  <c r="P820" i="9" a="1"/>
  <c r="N820" i="9" a="1"/>
  <c r="U820" i="9" a="1"/>
  <c r="K868" i="9" a="1"/>
  <c r="X868" i="9" a="1"/>
  <c r="S868" i="9" a="1"/>
  <c r="R868" i="9" a="1"/>
  <c r="V868" i="9" a="1"/>
  <c r="W868" i="9" a="1"/>
  <c r="U868" i="9" a="1"/>
  <c r="L868" i="9" a="1"/>
  <c r="T868" i="9" a="1"/>
  <c r="O868" i="9" a="1"/>
  <c r="Q868" i="9" a="1"/>
  <c r="N868" i="9" a="1"/>
  <c r="P868" i="9" a="1"/>
  <c r="M868" i="9" a="1"/>
  <c r="X884" i="9" a="1"/>
  <c r="W884" i="9" a="1"/>
  <c r="U884" i="9" a="1"/>
  <c r="Q884" i="9" a="1"/>
  <c r="P884" i="9" a="1"/>
  <c r="N884" i="9" a="1"/>
  <c r="O884" i="9" a="1"/>
  <c r="M884" i="9" a="1"/>
  <c r="K884" i="9" a="1"/>
  <c r="V884" i="9" a="1"/>
  <c r="T884" i="9" a="1"/>
  <c r="S884" i="9" a="1"/>
  <c r="R884" i="9" a="1"/>
  <c r="L884" i="9" a="1"/>
  <c r="S21" i="9" a="1"/>
  <c r="O21" i="9" a="1"/>
  <c r="R21" i="9" a="1"/>
  <c r="Q21" i="9" a="1"/>
  <c r="P21" i="9" a="1"/>
  <c r="N21" i="9" a="1"/>
  <c r="X21" i="9" a="1"/>
  <c r="T21" i="9" a="1"/>
  <c r="K21" i="9" a="1"/>
  <c r="W21" i="9" a="1"/>
  <c r="V21" i="9" a="1"/>
  <c r="U21" i="9" a="1"/>
  <c r="M21" i="9" a="1"/>
  <c r="L21" i="9" a="1"/>
  <c r="U22" i="9" a="1"/>
  <c r="T22" i="9" a="1"/>
  <c r="S22" i="9" a="1"/>
  <c r="Q22" i="9" a="1"/>
  <c r="R22" i="9" a="1"/>
  <c r="P22" i="9" a="1"/>
  <c r="L22" i="9" a="1"/>
  <c r="K22" i="9" a="1"/>
  <c r="O22" i="9" a="1"/>
  <c r="M22" i="9" a="1"/>
  <c r="N22" i="9" a="1"/>
  <c r="X22" i="9" a="1"/>
  <c r="W22" i="9" a="1"/>
  <c r="V22" i="9" a="1"/>
  <c r="O38" i="9" a="1"/>
  <c r="N38" i="9" a="1"/>
  <c r="M38" i="9" a="1"/>
  <c r="L38" i="9" a="1"/>
  <c r="V38" i="9" a="1"/>
  <c r="U38" i="9" a="1"/>
  <c r="W38" i="9" a="1"/>
  <c r="T38" i="9" a="1"/>
  <c r="S38" i="9" a="1"/>
  <c r="R38" i="9" a="1"/>
  <c r="Q38" i="9" a="1"/>
  <c r="P38" i="9" a="1"/>
  <c r="K38" i="9" a="1"/>
  <c r="X38" i="9" a="1"/>
  <c r="O54" i="9" a="1"/>
  <c r="N54" i="9" a="1"/>
  <c r="M54" i="9" a="1"/>
  <c r="L54" i="9" a="1"/>
  <c r="V54" i="9" a="1"/>
  <c r="U54" i="9" a="1"/>
  <c r="X54" i="9" a="1"/>
  <c r="S54" i="9" a="1"/>
  <c r="W54" i="9" a="1"/>
  <c r="T54" i="9" a="1"/>
  <c r="R54" i="9" a="1"/>
  <c r="Q54" i="9" a="1"/>
  <c r="K54" i="9" a="1"/>
  <c r="P54" i="9" a="1"/>
  <c r="O70" i="9" a="1"/>
  <c r="N70" i="9" a="1"/>
  <c r="M70" i="9" a="1"/>
  <c r="L70" i="9" a="1"/>
  <c r="V70" i="9" a="1"/>
  <c r="U70" i="9" a="1"/>
  <c r="W70" i="9" a="1"/>
  <c r="X70" i="9" a="1"/>
  <c r="T70" i="9" a="1"/>
  <c r="P70" i="9" a="1"/>
  <c r="K70" i="9" a="1"/>
  <c r="S70" i="9" a="1"/>
  <c r="R70" i="9" a="1"/>
  <c r="Q70" i="9" a="1"/>
  <c r="O86" i="9" a="1"/>
  <c r="N86" i="9" a="1"/>
  <c r="M86" i="9" a="1"/>
  <c r="L86" i="9" a="1"/>
  <c r="V86" i="9" a="1"/>
  <c r="U86" i="9" a="1"/>
  <c r="X86" i="9" a="1"/>
  <c r="R86" i="9" a="1"/>
  <c r="Q86" i="9" a="1"/>
  <c r="P86" i="9" a="1"/>
  <c r="K86" i="9" a="1"/>
  <c r="W86" i="9" a="1"/>
  <c r="T86" i="9" a="1"/>
  <c r="S86" i="9" a="1"/>
  <c r="N102" i="9" a="1"/>
  <c r="M102" i="9" a="1"/>
  <c r="L102" i="9" a="1"/>
  <c r="K102" i="9" a="1"/>
  <c r="U102" i="9" a="1"/>
  <c r="T102" i="9" a="1"/>
  <c r="S102" i="9" a="1"/>
  <c r="R102" i="9" a="1"/>
  <c r="Q102" i="9" a="1"/>
  <c r="P102" i="9" a="1"/>
  <c r="W102" i="9" a="1"/>
  <c r="O102" i="9" a="1"/>
  <c r="X102" i="9" a="1"/>
  <c r="V102" i="9" a="1"/>
  <c r="N118" i="9" a="1"/>
  <c r="M118" i="9" a="1"/>
  <c r="L118" i="9" a="1"/>
  <c r="K118" i="9" a="1"/>
  <c r="U118" i="9" a="1"/>
  <c r="T118" i="9" a="1"/>
  <c r="W118" i="9" a="1"/>
  <c r="V118" i="9" a="1"/>
  <c r="S118" i="9" a="1"/>
  <c r="X118" i="9" a="1"/>
  <c r="O118" i="9" a="1"/>
  <c r="R118" i="9" a="1"/>
  <c r="Q118" i="9" a="1"/>
  <c r="P118" i="9" a="1"/>
  <c r="N134" i="9" a="1"/>
  <c r="M134" i="9" a="1"/>
  <c r="L134" i="9" a="1"/>
  <c r="K134" i="9" a="1"/>
  <c r="U134" i="9" a="1"/>
  <c r="T134" i="9" a="1"/>
  <c r="P134" i="9" a="1"/>
  <c r="O134" i="9" a="1"/>
  <c r="X134" i="9" a="1"/>
  <c r="W134" i="9" a="1"/>
  <c r="V134" i="9" a="1"/>
  <c r="S134" i="9" a="1"/>
  <c r="R134" i="9" a="1"/>
  <c r="Q134" i="9" a="1"/>
  <c r="N150" i="9" a="1"/>
  <c r="M150" i="9" a="1"/>
  <c r="L150" i="9" a="1"/>
  <c r="K150" i="9" a="1"/>
  <c r="X150" i="9" a="1"/>
  <c r="T150" i="9" a="1"/>
  <c r="S150" i="9" a="1"/>
  <c r="Q150" i="9" a="1"/>
  <c r="P150" i="9" a="1"/>
  <c r="O150" i="9" a="1"/>
  <c r="W150" i="9" a="1"/>
  <c r="V150" i="9" a="1"/>
  <c r="U150" i="9" a="1"/>
  <c r="R150" i="9" a="1"/>
  <c r="X166" i="9" a="1"/>
  <c r="W166" i="9" a="1"/>
  <c r="U166" i="9" a="1"/>
  <c r="T166" i="9" a="1"/>
  <c r="M166" i="9" a="1"/>
  <c r="L166" i="9" a="1"/>
  <c r="K166" i="9" a="1"/>
  <c r="V166" i="9" a="1"/>
  <c r="S166" i="9" a="1"/>
  <c r="R166" i="9" a="1"/>
  <c r="Q166" i="9" a="1"/>
  <c r="N166" i="9" a="1"/>
  <c r="P166" i="9" a="1"/>
  <c r="O166" i="9" a="1"/>
  <c r="N182" i="9" a="1"/>
  <c r="M182" i="9" a="1"/>
  <c r="L182" i="9" a="1"/>
  <c r="K182" i="9" a="1"/>
  <c r="S182" i="9" a="1"/>
  <c r="R182" i="9" a="1"/>
  <c r="Q182" i="9" a="1"/>
  <c r="P182" i="9" a="1"/>
  <c r="X182" i="9" a="1"/>
  <c r="V182" i="9" a="1"/>
  <c r="W182" i="9" a="1"/>
  <c r="U182" i="9" a="1"/>
  <c r="T182" i="9" a="1"/>
  <c r="O182" i="9" a="1"/>
  <c r="S198" i="9" a="1"/>
  <c r="R198" i="9" a="1"/>
  <c r="Q198" i="9" a="1"/>
  <c r="P198" i="9" a="1"/>
  <c r="N198" i="9" a="1"/>
  <c r="U198" i="9" a="1"/>
  <c r="X198" i="9" a="1"/>
  <c r="O198" i="9" a="1"/>
  <c r="M198" i="9" a="1"/>
  <c r="W198" i="9" a="1"/>
  <c r="L198" i="9" a="1"/>
  <c r="K198" i="9" a="1"/>
  <c r="V198" i="9" a="1"/>
  <c r="T198" i="9" a="1"/>
  <c r="X214" i="9" a="1"/>
  <c r="W214" i="9" a="1"/>
  <c r="V214" i="9" a="1"/>
  <c r="M214" i="9" a="1"/>
  <c r="L214" i="9" a="1"/>
  <c r="K214" i="9" a="1"/>
  <c r="U214" i="9" a="1"/>
  <c r="Q214" i="9" a="1"/>
  <c r="S214" i="9" a="1"/>
  <c r="R214" i="9" a="1"/>
  <c r="P214" i="9" a="1"/>
  <c r="O214" i="9" a="1"/>
  <c r="T214" i="9" a="1"/>
  <c r="N214" i="9" a="1"/>
  <c r="M230" i="9" a="1"/>
  <c r="L230" i="9" a="1"/>
  <c r="K230" i="9" a="1"/>
  <c r="X230" i="9" a="1"/>
  <c r="Q230" i="9" a="1"/>
  <c r="P230" i="9" a="1"/>
  <c r="O230" i="9" a="1"/>
  <c r="N230" i="9" a="1"/>
  <c r="V230" i="9" a="1"/>
  <c r="R230" i="9" a="1"/>
  <c r="W230" i="9" a="1"/>
  <c r="U230" i="9" a="1"/>
  <c r="S230" i="9" a="1"/>
  <c r="T230" i="9" a="1"/>
  <c r="O246" i="9" a="1"/>
  <c r="M246" i="9" a="1"/>
  <c r="L246" i="9" a="1"/>
  <c r="K246" i="9" a="1"/>
  <c r="X246" i="9" a="1"/>
  <c r="P246" i="9" a="1"/>
  <c r="T246" i="9" a="1"/>
  <c r="Q246" i="9" a="1"/>
  <c r="V246" i="9" a="1"/>
  <c r="W246" i="9" a="1"/>
  <c r="U246" i="9" a="1"/>
  <c r="N246" i="9" a="1"/>
  <c r="R246" i="9" a="1"/>
  <c r="S246" i="9" a="1"/>
  <c r="M262" i="9" a="1"/>
  <c r="L262" i="9" a="1"/>
  <c r="K262" i="9" a="1"/>
  <c r="W262" i="9" a="1"/>
  <c r="X262" i="9" a="1"/>
  <c r="V262" i="9" a="1"/>
  <c r="T262" i="9" a="1"/>
  <c r="Q262" i="9" a="1"/>
  <c r="S262" i="9" a="1"/>
  <c r="R262" i="9" a="1"/>
  <c r="P262" i="9" a="1"/>
  <c r="O262" i="9" a="1"/>
  <c r="U262" i="9" a="1"/>
  <c r="N262" i="9" a="1"/>
  <c r="S278" i="9" a="1"/>
  <c r="R278" i="9" a="1"/>
  <c r="U278" i="9" a="1"/>
  <c r="P278" i="9" a="1"/>
  <c r="K278" i="9" a="1"/>
  <c r="O278" i="9" a="1"/>
  <c r="Q278" i="9" a="1"/>
  <c r="L278" i="9" a="1"/>
  <c r="N278" i="9" a="1"/>
  <c r="T278" i="9" a="1"/>
  <c r="V278" i="9" a="1"/>
  <c r="X278" i="9" a="1"/>
  <c r="M278" i="9" a="1"/>
  <c r="W278" i="9" a="1"/>
  <c r="Q294" i="9" a="1"/>
  <c r="P294" i="9" a="1"/>
  <c r="O294" i="9" a="1"/>
  <c r="S294" i="9" a="1"/>
  <c r="R294" i="9" a="1"/>
  <c r="N294" i="9" a="1"/>
  <c r="M294" i="9" a="1"/>
  <c r="K294" i="9" a="1"/>
  <c r="X294" i="9" a="1"/>
  <c r="W294" i="9" a="1"/>
  <c r="V294" i="9" a="1"/>
  <c r="T294" i="9" a="1"/>
  <c r="L294" i="9" a="1"/>
  <c r="U294" i="9" a="1"/>
  <c r="Q310" i="9" a="1"/>
  <c r="P310" i="9" a="1"/>
  <c r="L310" i="9" a="1"/>
  <c r="O310" i="9" a="1"/>
  <c r="K310" i="9" a="1"/>
  <c r="V310" i="9" a="1"/>
  <c r="U310" i="9" a="1"/>
  <c r="W310" i="9" a="1"/>
  <c r="N310" i="9" a="1"/>
  <c r="R310" i="9" a="1"/>
  <c r="X310" i="9" a="1"/>
  <c r="T310" i="9" a="1"/>
  <c r="S310" i="9" a="1"/>
  <c r="M310" i="9" a="1"/>
  <c r="V326" i="9" a="1"/>
  <c r="N326" i="9" a="1"/>
  <c r="P326" i="9" a="1"/>
  <c r="W326" i="9" a="1"/>
  <c r="L326" i="9" a="1"/>
  <c r="O326" i="9" a="1"/>
  <c r="R326" i="9" a="1"/>
  <c r="Q326" i="9" a="1"/>
  <c r="S326" i="9" a="1"/>
  <c r="X326" i="9" a="1"/>
  <c r="T326" i="9" a="1"/>
  <c r="K326" i="9" a="1"/>
  <c r="M326" i="9" a="1"/>
  <c r="U326" i="9" a="1"/>
  <c r="X342" i="9" a="1"/>
  <c r="W342" i="9" a="1"/>
  <c r="V342" i="9" a="1"/>
  <c r="U342" i="9" a="1"/>
  <c r="R342" i="9" a="1"/>
  <c r="Q342" i="9" a="1"/>
  <c r="P342" i="9" a="1"/>
  <c r="O342" i="9" a="1"/>
  <c r="M342" i="9" a="1"/>
  <c r="S342" i="9" a="1"/>
  <c r="K342" i="9" a="1"/>
  <c r="T342" i="9" a="1"/>
  <c r="N342" i="9" a="1"/>
  <c r="L342" i="9" a="1"/>
  <c r="S358" i="9" a="1"/>
  <c r="R358" i="9" a="1"/>
  <c r="Q358" i="9" a="1"/>
  <c r="P358" i="9" a="1"/>
  <c r="V358" i="9" a="1"/>
  <c r="U358" i="9" a="1"/>
  <c r="T358" i="9" a="1"/>
  <c r="O358" i="9" a="1"/>
  <c r="M358" i="9" a="1"/>
  <c r="N358" i="9" a="1"/>
  <c r="L358" i="9" a="1"/>
  <c r="K358" i="9" a="1"/>
  <c r="X358" i="9" a="1"/>
  <c r="W358" i="9" a="1"/>
  <c r="V374" i="9" a="1"/>
  <c r="T374" i="9" a="1"/>
  <c r="X374" i="9" a="1"/>
  <c r="M374" i="9" a="1"/>
  <c r="K374" i="9" a="1"/>
  <c r="O374" i="9" a="1"/>
  <c r="L374" i="9" a="1"/>
  <c r="R374" i="9" a="1"/>
  <c r="U374" i="9" a="1"/>
  <c r="N374" i="9" a="1"/>
  <c r="S374" i="9" a="1"/>
  <c r="Q374" i="9" a="1"/>
  <c r="P374" i="9" a="1"/>
  <c r="W374" i="9" a="1"/>
  <c r="Q390" i="9" a="1"/>
  <c r="M390" i="9" a="1"/>
  <c r="U390" i="9" a="1"/>
  <c r="O390" i="9" a="1"/>
  <c r="S390" i="9" a="1"/>
  <c r="V390" i="9" a="1"/>
  <c r="T390" i="9" a="1"/>
  <c r="W390" i="9" a="1"/>
  <c r="K390" i="9" a="1"/>
  <c r="X390" i="9" a="1"/>
  <c r="P390" i="9" a="1"/>
  <c r="R390" i="9" a="1"/>
  <c r="N390" i="9" a="1"/>
  <c r="L390" i="9" a="1"/>
  <c r="Q406" i="9" a="1"/>
  <c r="P406" i="9" a="1"/>
  <c r="O406" i="9" a="1"/>
  <c r="W406" i="9" a="1"/>
  <c r="V406" i="9" a="1"/>
  <c r="U406" i="9" a="1"/>
  <c r="M406" i="9" a="1"/>
  <c r="X406" i="9" a="1"/>
  <c r="S406" i="9" a="1"/>
  <c r="T406" i="9" a="1"/>
  <c r="R406" i="9" a="1"/>
  <c r="L406" i="9" a="1"/>
  <c r="N406" i="9" a="1"/>
  <c r="K406" i="9" a="1"/>
  <c r="V422" i="9" a="1"/>
  <c r="U422" i="9" a="1"/>
  <c r="T422" i="9" a="1"/>
  <c r="P422" i="9" a="1"/>
  <c r="O422" i="9" a="1"/>
  <c r="N422" i="9" a="1"/>
  <c r="L422" i="9" a="1"/>
  <c r="K422" i="9" a="1"/>
  <c r="X422" i="9" a="1"/>
  <c r="W422" i="9" a="1"/>
  <c r="R422" i="9" a="1"/>
  <c r="M422" i="9" a="1"/>
  <c r="S422" i="9" a="1"/>
  <c r="Q422" i="9" a="1"/>
  <c r="X438" i="9" a="1"/>
  <c r="W438" i="9" a="1"/>
  <c r="Q438" i="9" a="1"/>
  <c r="P438" i="9" a="1"/>
  <c r="O438" i="9" a="1"/>
  <c r="V438" i="9" a="1"/>
  <c r="U438" i="9" a="1"/>
  <c r="S438" i="9" a="1"/>
  <c r="T438" i="9" a="1"/>
  <c r="R438" i="9" a="1"/>
  <c r="N438" i="9" a="1"/>
  <c r="L438" i="9" a="1"/>
  <c r="M438" i="9" a="1"/>
  <c r="K438" i="9" a="1"/>
  <c r="Q454" i="9" a="1"/>
  <c r="P454" i="9" a="1"/>
  <c r="O454" i="9" a="1"/>
  <c r="V454" i="9" a="1"/>
  <c r="U454" i="9" a="1"/>
  <c r="T454" i="9" a="1"/>
  <c r="S454" i="9" a="1"/>
  <c r="R454" i="9" a="1"/>
  <c r="M454" i="9" a="1"/>
  <c r="X454" i="9" a="1"/>
  <c r="N454" i="9" a="1"/>
  <c r="W454" i="9" a="1"/>
  <c r="L454" i="9" a="1"/>
  <c r="K454" i="9" a="1"/>
  <c r="R470" i="9" a="1"/>
  <c r="V470" i="9" a="1"/>
  <c r="U470" i="9" a="1"/>
  <c r="T470" i="9" a="1"/>
  <c r="O470" i="9" a="1"/>
  <c r="N470" i="9" a="1"/>
  <c r="M470" i="9" a="1"/>
  <c r="W470" i="9" a="1"/>
  <c r="K470" i="9" a="1"/>
  <c r="S470" i="9" a="1"/>
  <c r="P470" i="9" a="1"/>
  <c r="X470" i="9" a="1"/>
  <c r="Q470" i="9" a="1"/>
  <c r="L470" i="9" a="1"/>
  <c r="T486" i="9" a="1"/>
  <c r="Q486" i="9" a="1"/>
  <c r="P486" i="9" a="1"/>
  <c r="O486" i="9" a="1"/>
  <c r="X486" i="9" a="1"/>
  <c r="U486" i="9" a="1"/>
  <c r="R486" i="9" a="1"/>
  <c r="L486" i="9" a="1"/>
  <c r="W486" i="9" a="1"/>
  <c r="S486" i="9" a="1"/>
  <c r="K486" i="9" a="1"/>
  <c r="V486" i="9" a="1"/>
  <c r="N486" i="9" a="1"/>
  <c r="M486" i="9" a="1"/>
  <c r="V502" i="9" a="1"/>
  <c r="X502" i="9" a="1"/>
  <c r="R502" i="9" a="1"/>
  <c r="P502" i="9" a="1"/>
  <c r="T502" i="9" a="1"/>
  <c r="S502" i="9" a="1"/>
  <c r="M502" i="9" a="1"/>
  <c r="W502" i="9" a="1"/>
  <c r="O502" i="9" a="1"/>
  <c r="N502" i="9" a="1"/>
  <c r="Q502" i="9" a="1"/>
  <c r="U502" i="9" a="1"/>
  <c r="K502" i="9" a="1"/>
  <c r="L502" i="9" a="1"/>
  <c r="Q518" i="9" a="1"/>
  <c r="P518" i="9" a="1"/>
  <c r="M518" i="9" a="1"/>
  <c r="N518" i="9" a="1"/>
  <c r="L518" i="9" a="1"/>
  <c r="K518" i="9" a="1"/>
  <c r="V518" i="9" a="1"/>
  <c r="X518" i="9" a="1"/>
  <c r="W518" i="9" a="1"/>
  <c r="U518" i="9" a="1"/>
  <c r="T518" i="9" a="1"/>
  <c r="R518" i="9" a="1"/>
  <c r="S518" i="9" a="1"/>
  <c r="O518" i="9" a="1"/>
  <c r="K534" i="9" a="1"/>
  <c r="X534" i="9" a="1"/>
  <c r="W534" i="9" a="1"/>
  <c r="U534" i="9" a="1"/>
  <c r="T534" i="9" a="1"/>
  <c r="S534" i="9" a="1"/>
  <c r="L534" i="9" a="1"/>
  <c r="V534" i="9" a="1"/>
  <c r="Q534" i="9" a="1"/>
  <c r="N534" i="9" a="1"/>
  <c r="R534" i="9" a="1"/>
  <c r="O534" i="9" a="1"/>
  <c r="P534" i="9" a="1"/>
  <c r="M534" i="9" a="1"/>
  <c r="S550" i="9" a="1"/>
  <c r="R550" i="9" a="1"/>
  <c r="P550" i="9" a="1"/>
  <c r="O550" i="9" a="1"/>
  <c r="X550" i="9" a="1"/>
  <c r="W550" i="9" a="1"/>
  <c r="V550" i="9" a="1"/>
  <c r="U550" i="9" a="1"/>
  <c r="T550" i="9" a="1"/>
  <c r="M550" i="9" a="1"/>
  <c r="K550" i="9" a="1"/>
  <c r="N550" i="9" a="1"/>
  <c r="L550" i="9" a="1"/>
  <c r="Q550" i="9" a="1"/>
  <c r="Q566" i="9" a="1"/>
  <c r="P566" i="9" a="1"/>
  <c r="N566" i="9" a="1"/>
  <c r="M566" i="9" a="1"/>
  <c r="U566" i="9" a="1"/>
  <c r="X566" i="9" a="1"/>
  <c r="K566" i="9" a="1"/>
  <c r="V566" i="9" a="1"/>
  <c r="R566" i="9" a="1"/>
  <c r="O566" i="9" a="1"/>
  <c r="L566" i="9" a="1"/>
  <c r="W566" i="9" a="1"/>
  <c r="T566" i="9" a="1"/>
  <c r="S566" i="9" a="1"/>
  <c r="T582" i="9" a="1"/>
  <c r="R582" i="9" a="1"/>
  <c r="U582" i="9" a="1"/>
  <c r="N582" i="9" a="1"/>
  <c r="O582" i="9" a="1"/>
  <c r="W582" i="9" a="1"/>
  <c r="M582" i="9" a="1"/>
  <c r="P582" i="9" a="1"/>
  <c r="X582" i="9" a="1"/>
  <c r="S582" i="9" a="1"/>
  <c r="V582" i="9" a="1"/>
  <c r="K582" i="9" a="1"/>
  <c r="Q582" i="9" a="1"/>
  <c r="L582" i="9" a="1"/>
  <c r="P598" i="9" a="1"/>
  <c r="O598" i="9" a="1"/>
  <c r="R598" i="9" a="1"/>
  <c r="Q598" i="9" a="1"/>
  <c r="M598" i="9" a="1"/>
  <c r="L598" i="9" a="1"/>
  <c r="T598" i="9" a="1"/>
  <c r="S598" i="9" a="1"/>
  <c r="N598" i="9" a="1"/>
  <c r="V598" i="9" a="1"/>
  <c r="U598" i="9" a="1"/>
  <c r="K598" i="9" a="1"/>
  <c r="X598" i="9" a="1"/>
  <c r="W598" i="9" a="1"/>
  <c r="L614" i="9" a="1"/>
  <c r="K614" i="9" a="1"/>
  <c r="V614" i="9" a="1"/>
  <c r="U614" i="9" a="1"/>
  <c r="S614" i="9" a="1"/>
  <c r="R614" i="9" a="1"/>
  <c r="P614" i="9" a="1"/>
  <c r="O614" i="9" a="1"/>
  <c r="N614" i="9" a="1"/>
  <c r="T614" i="9" a="1"/>
  <c r="Q614" i="9" a="1"/>
  <c r="M614" i="9" a="1"/>
  <c r="W614" i="9" a="1"/>
  <c r="X614" i="9" a="1"/>
  <c r="P630" i="9" a="1"/>
  <c r="O630" i="9" a="1"/>
  <c r="N630" i="9" a="1"/>
  <c r="M630" i="9" a="1"/>
  <c r="L630" i="9" a="1"/>
  <c r="T630" i="9" a="1"/>
  <c r="S630" i="9" a="1"/>
  <c r="R630" i="9" a="1"/>
  <c r="V630" i="9" a="1"/>
  <c r="U630" i="9" a="1"/>
  <c r="Q630" i="9" a="1"/>
  <c r="W630" i="9" a="1"/>
  <c r="K630" i="9" a="1"/>
  <c r="X630" i="9" a="1"/>
  <c r="U646" i="9" a="1"/>
  <c r="T646" i="9" a="1"/>
  <c r="N646" i="9" a="1"/>
  <c r="M646" i="9" a="1"/>
  <c r="O646" i="9" a="1"/>
  <c r="S646" i="9" a="1"/>
  <c r="R646" i="9" a="1"/>
  <c r="Q646" i="9" a="1"/>
  <c r="K646" i="9" a="1"/>
  <c r="X646" i="9" a="1"/>
  <c r="W646" i="9" a="1"/>
  <c r="V646" i="9" a="1"/>
  <c r="P646" i="9" a="1"/>
  <c r="L646" i="9" a="1"/>
  <c r="W662" i="9" a="1"/>
  <c r="V662" i="9" a="1"/>
  <c r="P662" i="9" a="1"/>
  <c r="O662" i="9" a="1"/>
  <c r="U662" i="9" a="1"/>
  <c r="X662" i="9" a="1"/>
  <c r="T662" i="9" a="1"/>
  <c r="Q662" i="9" a="1"/>
  <c r="R662" i="9" a="1"/>
  <c r="N662" i="9" a="1"/>
  <c r="M662" i="9" a="1"/>
  <c r="K662" i="9" a="1"/>
  <c r="S662" i="9" a="1"/>
  <c r="L662" i="9" a="1"/>
  <c r="P678" i="9" a="1"/>
  <c r="O678" i="9" a="1"/>
  <c r="S678" i="9" a="1"/>
  <c r="R678" i="9" a="1"/>
  <c r="L678" i="9" a="1"/>
  <c r="K678" i="9" a="1"/>
  <c r="M678" i="9" a="1"/>
  <c r="V678" i="9" a="1"/>
  <c r="U678" i="9" a="1"/>
  <c r="T678" i="9" a="1"/>
  <c r="X678" i="9" a="1"/>
  <c r="W678" i="9" a="1"/>
  <c r="Q678" i="9" a="1"/>
  <c r="N678" i="9" a="1"/>
  <c r="S694" i="9" a="1"/>
  <c r="R694" i="9" a="1"/>
  <c r="X694" i="9" a="1"/>
  <c r="W694" i="9" a="1"/>
  <c r="Q694" i="9" a="1"/>
  <c r="P694" i="9" a="1"/>
  <c r="N694" i="9" a="1"/>
  <c r="M694" i="9" a="1"/>
  <c r="L694" i="9" a="1"/>
  <c r="K694" i="9" a="1"/>
  <c r="V694" i="9" a="1"/>
  <c r="O694" i="9" a="1"/>
  <c r="U694" i="9" a="1"/>
  <c r="T694" i="9" a="1"/>
  <c r="R710" i="9" a="1"/>
  <c r="Q710" i="9" a="1"/>
  <c r="S710" i="9" a="1"/>
  <c r="P710" i="9" a="1"/>
  <c r="X710" i="9" a="1"/>
  <c r="W710" i="9" a="1"/>
  <c r="T710" i="9" a="1"/>
  <c r="V710" i="9" a="1"/>
  <c r="U710" i="9" a="1"/>
  <c r="O710" i="9" a="1"/>
  <c r="L710" i="9" a="1"/>
  <c r="K710" i="9" a="1"/>
  <c r="N710" i="9" a="1"/>
  <c r="M710" i="9" a="1"/>
  <c r="X726" i="9" a="1"/>
  <c r="P726" i="9" a="1"/>
  <c r="O726" i="9" a="1"/>
  <c r="U726" i="9" a="1"/>
  <c r="S726" i="9" a="1"/>
  <c r="R726" i="9" a="1"/>
  <c r="Q726" i="9" a="1"/>
  <c r="W726" i="9" a="1"/>
  <c r="N726" i="9" a="1"/>
  <c r="L726" i="9" a="1"/>
  <c r="V726" i="9" a="1"/>
  <c r="T726" i="9" a="1"/>
  <c r="M726" i="9" a="1"/>
  <c r="K726" i="9" a="1"/>
  <c r="O742" i="9" a="1"/>
  <c r="V742" i="9" a="1"/>
  <c r="U742" i="9" a="1"/>
  <c r="S742" i="9" a="1"/>
  <c r="R742" i="9" a="1"/>
  <c r="M742" i="9" a="1"/>
  <c r="L742" i="9" a="1"/>
  <c r="W742" i="9" a="1"/>
  <c r="T742" i="9" a="1"/>
  <c r="Q742" i="9" a="1"/>
  <c r="X742" i="9" a="1"/>
  <c r="N742" i="9" a="1"/>
  <c r="K742" i="9" a="1"/>
  <c r="P742" i="9" a="1"/>
  <c r="V758" i="9" a="1"/>
  <c r="X758" i="9" a="1"/>
  <c r="W758" i="9" a="1"/>
  <c r="U758" i="9" a="1"/>
  <c r="T758" i="9" a="1"/>
  <c r="Q758" i="9" a="1"/>
  <c r="O758" i="9" a="1"/>
  <c r="N758" i="9" a="1"/>
  <c r="M758" i="9" a="1"/>
  <c r="L758" i="9" a="1"/>
  <c r="K758" i="9" a="1"/>
  <c r="R758" i="9" a="1"/>
  <c r="P758" i="9" a="1"/>
  <c r="S758" i="9" a="1"/>
  <c r="T774" i="9" a="1"/>
  <c r="S774" i="9" a="1"/>
  <c r="O774" i="9" a="1"/>
  <c r="M774" i="9" a="1"/>
  <c r="U774" i="9" a="1"/>
  <c r="N774" i="9" a="1"/>
  <c r="L774" i="9" a="1"/>
  <c r="X774" i="9" a="1"/>
  <c r="R774" i="9" a="1"/>
  <c r="Q774" i="9" a="1"/>
  <c r="W774" i="9" a="1"/>
  <c r="P774" i="9" a="1"/>
  <c r="V774" i="9" a="1"/>
  <c r="K774" i="9" a="1"/>
  <c r="T790" i="9" a="1"/>
  <c r="W790" i="9" a="1"/>
  <c r="K790" i="9" a="1"/>
  <c r="X790" i="9" a="1"/>
  <c r="Q790" i="9" a="1"/>
  <c r="P790" i="9" a="1"/>
  <c r="O790" i="9" a="1"/>
  <c r="U790" i="9" a="1"/>
  <c r="S790" i="9" a="1"/>
  <c r="R790" i="9" a="1"/>
  <c r="L790" i="9" a="1"/>
  <c r="M790" i="9" a="1"/>
  <c r="N790" i="9" a="1"/>
  <c r="V790" i="9" a="1"/>
  <c r="W806" i="9" a="1"/>
  <c r="U806" i="9" a="1"/>
  <c r="T806" i="9" a="1"/>
  <c r="Q806" i="9" a="1"/>
  <c r="X806" i="9" a="1"/>
  <c r="V806" i="9" a="1"/>
  <c r="S806" i="9" a="1"/>
  <c r="O806" i="9" a="1"/>
  <c r="P806" i="9" a="1"/>
  <c r="N806" i="9" a="1"/>
  <c r="M806" i="9" a="1"/>
  <c r="R806" i="9" a="1"/>
  <c r="L806" i="9" a="1"/>
  <c r="K806" i="9" a="1"/>
  <c r="R822" i="9" a="1"/>
  <c r="O822" i="9" a="1"/>
  <c r="S822" i="9" a="1"/>
  <c r="P822" i="9" a="1"/>
  <c r="N822" i="9" a="1"/>
  <c r="U822" i="9" a="1"/>
  <c r="K822" i="9" a="1"/>
  <c r="M822" i="9" a="1"/>
  <c r="T822" i="9" a="1"/>
  <c r="X822" i="9" a="1"/>
  <c r="Q822" i="9" a="1"/>
  <c r="L822" i="9" a="1"/>
  <c r="V822" i="9" a="1"/>
  <c r="W822" i="9" a="1"/>
  <c r="X838" i="9" a="1"/>
  <c r="W838" i="9" a="1"/>
  <c r="U838" i="9" a="1"/>
  <c r="V838" i="9" a="1"/>
  <c r="S838" i="9" a="1"/>
  <c r="R838" i="9" a="1"/>
  <c r="T838" i="9" a="1"/>
  <c r="O838" i="9" a="1"/>
  <c r="M838" i="9" a="1"/>
  <c r="L838" i="9" a="1"/>
  <c r="K838" i="9" a="1"/>
  <c r="Q838" i="9" a="1"/>
  <c r="P838" i="9" a="1"/>
  <c r="N838" i="9" a="1"/>
  <c r="S854" i="9" a="1"/>
  <c r="R854" i="9" a="1"/>
  <c r="P854" i="9" a="1"/>
  <c r="K854" i="9" a="1"/>
  <c r="X854" i="9" a="1"/>
  <c r="W854" i="9" a="1"/>
  <c r="L854" i="9" a="1"/>
  <c r="V854" i="9" a="1"/>
  <c r="T854" i="9" a="1"/>
  <c r="N854" i="9" a="1"/>
  <c r="M854" i="9" a="1"/>
  <c r="Q854" i="9" a="1"/>
  <c r="O854" i="9" a="1"/>
  <c r="U854" i="9" a="1"/>
  <c r="O870" i="9" a="1"/>
  <c r="N870" i="9" a="1"/>
  <c r="L870" i="9" a="1"/>
  <c r="T870" i="9" a="1"/>
  <c r="S870" i="9" a="1"/>
  <c r="Q870" i="9" a="1"/>
  <c r="X870" i="9" a="1"/>
  <c r="W870" i="9" a="1"/>
  <c r="M870" i="9" a="1"/>
  <c r="K870" i="9" a="1"/>
  <c r="U870" i="9" a="1"/>
  <c r="R870" i="9" a="1"/>
  <c r="P870" i="9" a="1"/>
  <c r="V870" i="9" a="1"/>
  <c r="L886" i="9" a="1"/>
  <c r="K886" i="9" a="1"/>
  <c r="Q886" i="9" a="1"/>
  <c r="P886" i="9" a="1"/>
  <c r="M886" i="9" a="1"/>
  <c r="R886" i="9" a="1"/>
  <c r="O886" i="9" a="1"/>
  <c r="X886" i="9" a="1"/>
  <c r="U886" i="9" a="1"/>
  <c r="V886" i="9" a="1"/>
  <c r="T886" i="9" a="1"/>
  <c r="S886" i="9" a="1"/>
  <c r="W886" i="9" a="1"/>
  <c r="N886" i="9" a="1"/>
  <c r="X902" i="9" a="1"/>
  <c r="W902" i="9" a="1"/>
  <c r="U902" i="9" a="1"/>
  <c r="Q902" i="9" a="1"/>
  <c r="P902" i="9" a="1"/>
  <c r="S902" i="9" a="1"/>
  <c r="R902" i="9" a="1"/>
  <c r="O902" i="9" a="1"/>
  <c r="N902" i="9" a="1"/>
  <c r="L902" i="9" a="1"/>
  <c r="V902" i="9" a="1"/>
  <c r="T902" i="9" a="1"/>
  <c r="M902" i="9" a="1"/>
  <c r="K902" i="9" a="1"/>
  <c r="X918" i="9" a="1"/>
  <c r="W918" i="9" a="1"/>
  <c r="U918" i="9" a="1"/>
  <c r="K918" i="9" a="1"/>
  <c r="S918" i="9" a="1"/>
  <c r="R918" i="9" a="1"/>
  <c r="Q918" i="9" a="1"/>
  <c r="P918" i="9" a="1"/>
  <c r="N918" i="9" a="1"/>
  <c r="L918" i="9" a="1"/>
  <c r="V918" i="9" a="1"/>
  <c r="T918" i="9" a="1"/>
  <c r="O918" i="9" a="1"/>
  <c r="M918" i="9" a="1"/>
  <c r="U934" i="9" a="1"/>
  <c r="T934" i="9" a="1"/>
  <c r="R934" i="9" a="1"/>
  <c r="O934" i="9" a="1"/>
  <c r="N934" i="9" a="1"/>
  <c r="K934" i="9" a="1"/>
  <c r="X934" i="9" a="1"/>
  <c r="W934" i="9" a="1"/>
  <c r="V934" i="9" a="1"/>
  <c r="L934" i="9" a="1"/>
  <c r="S934" i="9" a="1"/>
  <c r="Q934" i="9" a="1"/>
  <c r="P934" i="9" a="1"/>
  <c r="M934" i="9" a="1"/>
  <c r="Q643" i="9" a="1"/>
  <c r="P643" i="9" a="1"/>
  <c r="X643" i="9" a="1"/>
  <c r="W643" i="9" a="1"/>
  <c r="K643" i="9" a="1"/>
  <c r="T643" i="9" a="1"/>
  <c r="N643" i="9" a="1"/>
  <c r="M643" i="9" a="1"/>
  <c r="L643" i="9" a="1"/>
  <c r="O643" i="9" a="1"/>
  <c r="R643" i="9" a="1"/>
  <c r="V643" i="9" a="1"/>
  <c r="U643" i="9" a="1"/>
  <c r="S643" i="9" a="1"/>
  <c r="M739" i="9" a="1"/>
  <c r="L739" i="9" a="1"/>
  <c r="V739" i="9" a="1"/>
  <c r="U739" i="9" a="1"/>
  <c r="K739" i="9" a="1"/>
  <c r="Q739" i="9" a="1"/>
  <c r="X739" i="9" a="1"/>
  <c r="N739" i="9" a="1"/>
  <c r="T739" i="9" a="1"/>
  <c r="W739" i="9" a="1"/>
  <c r="S739" i="9" a="1"/>
  <c r="R739" i="9" a="1"/>
  <c r="O739" i="9" a="1"/>
  <c r="P739" i="9" a="1"/>
  <c r="P755" i="9" a="1"/>
  <c r="N755" i="9" a="1"/>
  <c r="M755" i="9" a="1"/>
  <c r="U755" i="9" a="1"/>
  <c r="T755" i="9" a="1"/>
  <c r="Q755" i="9" a="1"/>
  <c r="K755" i="9" a="1"/>
  <c r="L755" i="9" a="1"/>
  <c r="W755" i="9" a="1"/>
  <c r="S755" i="9" a="1"/>
  <c r="R755" i="9" a="1"/>
  <c r="O755" i="9" a="1"/>
  <c r="V755" i="9" a="1"/>
  <c r="X755" i="9" a="1"/>
  <c r="R835" i="9" a="1"/>
  <c r="Q835" i="9" a="1"/>
  <c r="O835" i="9" a="1"/>
  <c r="U835" i="9" a="1"/>
  <c r="S835" i="9" a="1"/>
  <c r="P835" i="9" a="1"/>
  <c r="N835" i="9" a="1"/>
  <c r="K835" i="9" a="1"/>
  <c r="L835" i="9" a="1"/>
  <c r="X835" i="9" a="1"/>
  <c r="W835" i="9" a="1"/>
  <c r="T835" i="9" a="1"/>
  <c r="V835" i="9" a="1"/>
  <c r="M835" i="9" a="1"/>
  <c r="R899" i="9" a="1"/>
  <c r="Q899" i="9" a="1"/>
  <c r="O899" i="9" a="1"/>
  <c r="U899" i="9" a="1"/>
  <c r="T899" i="9" a="1"/>
  <c r="N899" i="9" a="1"/>
  <c r="M899" i="9" a="1"/>
  <c r="L899" i="9" a="1"/>
  <c r="K899" i="9" a="1"/>
  <c r="S899" i="9" a="1"/>
  <c r="P899" i="9" a="1"/>
  <c r="X899" i="9" a="1"/>
  <c r="W899" i="9" a="1"/>
  <c r="V899" i="9" a="1"/>
  <c r="X548" i="9" a="1"/>
  <c r="R548" i="9" a="1"/>
  <c r="P548" i="9" a="1"/>
  <c r="U548" i="9" a="1"/>
  <c r="L548" i="9" a="1"/>
  <c r="N548" i="9" a="1"/>
  <c r="S548" i="9" a="1"/>
  <c r="T548" i="9" a="1"/>
  <c r="M548" i="9" a="1"/>
  <c r="K548" i="9" a="1"/>
  <c r="O548" i="9" a="1"/>
  <c r="Q548" i="9" a="1"/>
  <c r="V548" i="9" a="1"/>
  <c r="W548" i="9" a="1"/>
  <c r="X612" i="9" a="1"/>
  <c r="W612" i="9" a="1"/>
  <c r="N612" i="9" a="1"/>
  <c r="M612" i="9" a="1"/>
  <c r="K612" i="9" a="1"/>
  <c r="T612" i="9" a="1"/>
  <c r="S612" i="9" a="1"/>
  <c r="R612" i="9" a="1"/>
  <c r="L612" i="9" a="1"/>
  <c r="O612" i="9" a="1"/>
  <c r="V612" i="9" a="1"/>
  <c r="Q612" i="9" a="1"/>
  <c r="U612" i="9" a="1"/>
  <c r="P612" i="9" a="1"/>
  <c r="S660" i="9" a="1"/>
  <c r="R660" i="9" a="1"/>
  <c r="K660" i="9" a="1"/>
  <c r="X660" i="9" a="1"/>
  <c r="V660" i="9" a="1"/>
  <c r="U660" i="9" a="1"/>
  <c r="T660" i="9" a="1"/>
  <c r="N660" i="9" a="1"/>
  <c r="W660" i="9" a="1"/>
  <c r="Q660" i="9" a="1"/>
  <c r="O660" i="9" a="1"/>
  <c r="P660" i="9" a="1"/>
  <c r="L660" i="9" a="1"/>
  <c r="M660" i="9" a="1"/>
  <c r="T724" i="9" a="1"/>
  <c r="U724" i="9" a="1"/>
  <c r="V724" i="9" a="1"/>
  <c r="O724" i="9" a="1"/>
  <c r="M724" i="9" a="1"/>
  <c r="R724" i="9" a="1"/>
  <c r="P724" i="9" a="1"/>
  <c r="X724" i="9" a="1"/>
  <c r="S724" i="9" a="1"/>
  <c r="L724" i="9" a="1"/>
  <c r="K724" i="9" a="1"/>
  <c r="N724" i="9" a="1"/>
  <c r="W724" i="9" a="1"/>
  <c r="Q724" i="9" a="1"/>
  <c r="R788" i="9" a="1"/>
  <c r="X788" i="9" a="1"/>
  <c r="W788" i="9" a="1"/>
  <c r="T788" i="9" a="1"/>
  <c r="V788" i="9" a="1"/>
  <c r="S788" i="9" a="1"/>
  <c r="Q788" i="9" a="1"/>
  <c r="N788" i="9" a="1"/>
  <c r="K788" i="9" a="1"/>
  <c r="U788" i="9" a="1"/>
  <c r="P788" i="9" a="1"/>
  <c r="O788" i="9" a="1"/>
  <c r="M788" i="9" a="1"/>
  <c r="L788" i="9" a="1"/>
  <c r="Q852" i="9" a="1"/>
  <c r="P852" i="9" a="1"/>
  <c r="N852" i="9" a="1"/>
  <c r="U852" i="9" a="1"/>
  <c r="T852" i="9" a="1"/>
  <c r="V852" i="9" a="1"/>
  <c r="R852" i="9" a="1"/>
  <c r="X852" i="9" a="1"/>
  <c r="O852" i="9" a="1"/>
  <c r="W852" i="9" a="1"/>
  <c r="L852" i="9" a="1"/>
  <c r="S852" i="9" a="1"/>
  <c r="M852" i="9" a="1"/>
  <c r="K852" i="9" a="1"/>
  <c r="S932" i="9" a="1"/>
  <c r="R932" i="9" a="1"/>
  <c r="P932" i="9" a="1"/>
  <c r="X932" i="9" a="1"/>
  <c r="W932" i="9" a="1"/>
  <c r="V932" i="9" a="1"/>
  <c r="T932" i="9" a="1"/>
  <c r="L932" i="9" a="1"/>
  <c r="K932" i="9" a="1"/>
  <c r="U932" i="9" a="1"/>
  <c r="N932" i="9" a="1"/>
  <c r="Q932" i="9" a="1"/>
  <c r="O932" i="9" a="1"/>
  <c r="M932" i="9" a="1"/>
  <c r="U6" i="9" a="1"/>
  <c r="Q6" i="9" a="1"/>
  <c r="T6" i="9" a="1"/>
  <c r="S6" i="9" a="1"/>
  <c r="R6" i="9" a="1"/>
  <c r="P6" i="9" a="1"/>
  <c r="L6" i="9" a="1"/>
  <c r="K6" i="9" a="1"/>
  <c r="O6" i="9" a="1"/>
  <c r="N6" i="9" a="1"/>
  <c r="V6" i="9" a="1"/>
  <c r="M6" i="9" a="1"/>
  <c r="X6" i="9" a="1"/>
  <c r="W6" i="9" a="1"/>
  <c r="W7" i="9" a="1"/>
  <c r="V7" i="9" a="1"/>
  <c r="S7" i="9" a="1"/>
  <c r="U7" i="9" a="1"/>
  <c r="T7" i="9" a="1"/>
  <c r="R7" i="9" a="1"/>
  <c r="N7" i="9" a="1"/>
  <c r="M7" i="9" a="1"/>
  <c r="O7" i="9" a="1"/>
  <c r="X7" i="9" a="1"/>
  <c r="L7" i="9" a="1"/>
  <c r="K7" i="9" a="1"/>
  <c r="Q7" i="9" a="1"/>
  <c r="P7" i="9" a="1"/>
  <c r="W23" i="9" a="1"/>
  <c r="V23" i="9" a="1"/>
  <c r="U23" i="9" a="1"/>
  <c r="T23" i="9" a="1"/>
  <c r="S23" i="9" a="1"/>
  <c r="R23" i="9" a="1"/>
  <c r="N23" i="9" a="1"/>
  <c r="M23" i="9" a="1"/>
  <c r="L23" i="9" a="1"/>
  <c r="K23" i="9" a="1"/>
  <c r="X23" i="9" a="1"/>
  <c r="O23" i="9" a="1"/>
  <c r="Q23" i="9" a="1"/>
  <c r="P23" i="9" a="1"/>
  <c r="Q39" i="9" a="1"/>
  <c r="P39" i="9" a="1"/>
  <c r="O39" i="9" a="1"/>
  <c r="N39" i="9" a="1"/>
  <c r="L39" i="9" a="1"/>
  <c r="X39" i="9" a="1"/>
  <c r="W39" i="9" a="1"/>
  <c r="U39" i="9" a="1"/>
  <c r="T39" i="9" a="1"/>
  <c r="V39" i="9" a="1"/>
  <c r="S39" i="9" a="1"/>
  <c r="R39" i="9" a="1"/>
  <c r="M39" i="9" a="1"/>
  <c r="K39" i="9" a="1"/>
  <c r="Q55" i="9" a="1"/>
  <c r="P55" i="9" a="1"/>
  <c r="O55" i="9" a="1"/>
  <c r="N55" i="9" a="1"/>
  <c r="L55" i="9" a="1"/>
  <c r="X55" i="9" a="1"/>
  <c r="W55" i="9" a="1"/>
  <c r="K55" i="9" a="1"/>
  <c r="V55" i="9" a="1"/>
  <c r="T55" i="9" a="1"/>
  <c r="U55" i="9" a="1"/>
  <c r="S55" i="9" a="1"/>
  <c r="R55" i="9" a="1"/>
  <c r="M55" i="9" a="1"/>
  <c r="Q71" i="9" a="1"/>
  <c r="P71" i="9" a="1"/>
  <c r="O71" i="9" a="1"/>
  <c r="N71" i="9" a="1"/>
  <c r="L71" i="9" a="1"/>
  <c r="X71" i="9" a="1"/>
  <c r="W71" i="9" a="1"/>
  <c r="R71" i="9" a="1"/>
  <c r="M71" i="9" a="1"/>
  <c r="K71" i="9" a="1"/>
  <c r="V71" i="9" a="1"/>
  <c r="U71" i="9" a="1"/>
  <c r="T71" i="9" a="1"/>
  <c r="S71" i="9" a="1"/>
  <c r="Q87" i="9" a="1"/>
  <c r="P87" i="9" a="1"/>
  <c r="O87" i="9" a="1"/>
  <c r="N87" i="9" a="1"/>
  <c r="L87" i="9" a="1"/>
  <c r="X87" i="9" a="1"/>
  <c r="W87" i="9" a="1"/>
  <c r="T87" i="9" a="1"/>
  <c r="S87" i="9" a="1"/>
  <c r="K87" i="9" a="1"/>
  <c r="R87" i="9" a="1"/>
  <c r="M87" i="9" a="1"/>
  <c r="V87" i="9" a="1"/>
  <c r="U87" i="9" a="1"/>
  <c r="P103" i="9" a="1"/>
  <c r="O103" i="9" a="1"/>
  <c r="N103" i="9" a="1"/>
  <c r="M103" i="9" a="1"/>
  <c r="K103" i="9" a="1"/>
  <c r="W103" i="9" a="1"/>
  <c r="V103" i="9" a="1"/>
  <c r="U103" i="9" a="1"/>
  <c r="T103" i="9" a="1"/>
  <c r="S103" i="9" a="1"/>
  <c r="Q103" i="9" a="1"/>
  <c r="R103" i="9" a="1"/>
  <c r="L103" i="9" a="1"/>
  <c r="X103" i="9" a="1"/>
  <c r="P119" i="9" a="1"/>
  <c r="O119" i="9" a="1"/>
  <c r="N119" i="9" a="1"/>
  <c r="M119" i="9" a="1"/>
  <c r="K119" i="9" a="1"/>
  <c r="W119" i="9" a="1"/>
  <c r="V119" i="9" a="1"/>
  <c r="X119" i="9" a="1"/>
  <c r="U119" i="9" a="1"/>
  <c r="S119" i="9" a="1"/>
  <c r="T119" i="9" a="1"/>
  <c r="R119" i="9" a="1"/>
  <c r="Q119" i="9" a="1"/>
  <c r="L119" i="9" a="1"/>
  <c r="P135" i="9" a="1"/>
  <c r="O135" i="9" a="1"/>
  <c r="N135" i="9" a="1"/>
  <c r="M135" i="9" a="1"/>
  <c r="K135" i="9" a="1"/>
  <c r="W135" i="9" a="1"/>
  <c r="V135" i="9" a="1"/>
  <c r="X135" i="9" a="1"/>
  <c r="U135" i="9" a="1"/>
  <c r="T135" i="9" a="1"/>
  <c r="S135" i="9" a="1"/>
  <c r="L135" i="9" a="1"/>
  <c r="R135" i="9" a="1"/>
  <c r="Q135" i="9" a="1"/>
  <c r="O151" i="9" a="1"/>
  <c r="N151" i="9" a="1"/>
  <c r="M151" i="9" a="1"/>
  <c r="L151" i="9" a="1"/>
  <c r="V151" i="9" a="1"/>
  <c r="U151" i="9" a="1"/>
  <c r="X151" i="9" a="1"/>
  <c r="W151" i="9" a="1"/>
  <c r="T151" i="9" a="1"/>
  <c r="Q151" i="9" a="1"/>
  <c r="P151" i="9" a="1"/>
  <c r="K151" i="9" a="1"/>
  <c r="R151" i="9" a="1"/>
  <c r="S151" i="9" a="1"/>
  <c r="L167" i="9" a="1"/>
  <c r="K167" i="9" a="1"/>
  <c r="W167" i="9" a="1"/>
  <c r="P167" i="9" a="1"/>
  <c r="O167" i="9" a="1"/>
  <c r="N167" i="9" a="1"/>
  <c r="M167" i="9" a="1"/>
  <c r="X167" i="9" a="1"/>
  <c r="V167" i="9" a="1"/>
  <c r="T167" i="9" a="1"/>
  <c r="U167" i="9" a="1"/>
  <c r="S167" i="9" a="1"/>
  <c r="Q167" i="9" a="1"/>
  <c r="R167" i="9" a="1"/>
  <c r="P183" i="9" a="1"/>
  <c r="O183" i="9" a="1"/>
  <c r="N183" i="9" a="1"/>
  <c r="M183" i="9" a="1"/>
  <c r="K183" i="9" a="1"/>
  <c r="X183" i="9" a="1"/>
  <c r="W183" i="9" a="1"/>
  <c r="U183" i="9" a="1"/>
  <c r="Q183" i="9" a="1"/>
  <c r="S183" i="9" a="1"/>
  <c r="R183" i="9" a="1"/>
  <c r="L183" i="9" a="1"/>
  <c r="V183" i="9" a="1"/>
  <c r="T183" i="9" a="1"/>
  <c r="X199" i="9" a="1"/>
  <c r="W199" i="9" a="1"/>
  <c r="V199" i="9" a="1"/>
  <c r="T199" i="9" a="1"/>
  <c r="U199" i="9" a="1"/>
  <c r="Q199" i="9" a="1"/>
  <c r="P199" i="9" a="1"/>
  <c r="M199" i="9" a="1"/>
  <c r="K199" i="9" a="1"/>
  <c r="L199" i="9" a="1"/>
  <c r="R199" i="9" a="1"/>
  <c r="N199" i="9" a="1"/>
  <c r="S199" i="9" a="1"/>
  <c r="O199" i="9" a="1"/>
  <c r="K215" i="9" a="1"/>
  <c r="V215" i="9" a="1"/>
  <c r="U215" i="9" a="1"/>
  <c r="T215" i="9" a="1"/>
  <c r="S215" i="9" a="1"/>
  <c r="Q215" i="9" a="1"/>
  <c r="X215" i="9" a="1"/>
  <c r="W215" i="9" a="1"/>
  <c r="R215" i="9" a="1"/>
  <c r="P215" i="9" a="1"/>
  <c r="O215" i="9" a="1"/>
  <c r="M215" i="9" a="1"/>
  <c r="L215" i="9" a="1"/>
  <c r="N215" i="9" a="1"/>
  <c r="O231" i="9" a="1"/>
  <c r="N231" i="9" a="1"/>
  <c r="M231" i="9" a="1"/>
  <c r="L231" i="9" a="1"/>
  <c r="X231" i="9" a="1"/>
  <c r="W231" i="9" a="1"/>
  <c r="V231" i="9" a="1"/>
  <c r="U231" i="9" a="1"/>
  <c r="S231" i="9" a="1"/>
  <c r="R231" i="9" a="1"/>
  <c r="Q231" i="9" a="1"/>
  <c r="P231" i="9" a="1"/>
  <c r="K231" i="9" a="1"/>
  <c r="T231" i="9" a="1"/>
  <c r="K247" i="9" a="1"/>
  <c r="V247" i="9" a="1"/>
  <c r="O247" i="9" a="1"/>
  <c r="L247" i="9" a="1"/>
  <c r="R247" i="9" a="1"/>
  <c r="Q247" i="9" a="1"/>
  <c r="U247" i="9" a="1"/>
  <c r="M247" i="9" a="1"/>
  <c r="S247" i="9" a="1"/>
  <c r="W247" i="9" a="1"/>
  <c r="T247" i="9" a="1"/>
  <c r="X247" i="9" a="1"/>
  <c r="N247" i="9" a="1"/>
  <c r="P247" i="9" a="1"/>
  <c r="N263" i="9" a="1"/>
  <c r="M263" i="9" a="1"/>
  <c r="L263" i="9" a="1"/>
  <c r="K263" i="9" a="1"/>
  <c r="P263" i="9" a="1"/>
  <c r="O263" i="9" a="1"/>
  <c r="X263" i="9" a="1"/>
  <c r="V263" i="9" a="1"/>
  <c r="U263" i="9" a="1"/>
  <c r="T263" i="9" a="1"/>
  <c r="S263" i="9" a="1"/>
  <c r="Q263" i="9" a="1"/>
  <c r="W263" i="9" a="1"/>
  <c r="R263" i="9" a="1"/>
  <c r="X279" i="9" a="1"/>
  <c r="P279" i="9" a="1"/>
  <c r="O279" i="9" a="1"/>
  <c r="K279" i="9" a="1"/>
  <c r="R279" i="9" a="1"/>
  <c r="V279" i="9" a="1"/>
  <c r="Q279" i="9" a="1"/>
  <c r="N279" i="9" a="1"/>
  <c r="U279" i="9" a="1"/>
  <c r="W279" i="9" a="1"/>
  <c r="M279" i="9" a="1"/>
  <c r="T279" i="9" a="1"/>
  <c r="L279" i="9" a="1"/>
  <c r="S279" i="9" a="1"/>
  <c r="S295" i="9" a="1"/>
  <c r="R295" i="9" a="1"/>
  <c r="Q295" i="9" a="1"/>
  <c r="X295" i="9" a="1"/>
  <c r="W295" i="9" a="1"/>
  <c r="V295" i="9" a="1"/>
  <c r="U295" i="9" a="1"/>
  <c r="P295" i="9" a="1"/>
  <c r="K295" i="9" a="1"/>
  <c r="T295" i="9" a="1"/>
  <c r="L295" i="9" a="1"/>
  <c r="O295" i="9" a="1"/>
  <c r="N295" i="9" a="1"/>
  <c r="M295" i="9" a="1"/>
  <c r="R311" i="9" a="1"/>
  <c r="Q311" i="9" a="1"/>
  <c r="P311" i="9" a="1"/>
  <c r="X311" i="9" a="1"/>
  <c r="W311" i="9" a="1"/>
  <c r="V311" i="9" a="1"/>
  <c r="U311" i="9" a="1"/>
  <c r="S311" i="9" a="1"/>
  <c r="T311" i="9" a="1"/>
  <c r="M311" i="9" a="1"/>
  <c r="L311" i="9" a="1"/>
  <c r="K311" i="9" a="1"/>
  <c r="O311" i="9" a="1"/>
  <c r="N311" i="9" a="1"/>
  <c r="R327" i="9" a="1"/>
  <c r="Q327" i="9" a="1"/>
  <c r="S327" i="9" a="1"/>
  <c r="N327" i="9" a="1"/>
  <c r="T327" i="9" a="1"/>
  <c r="K327" i="9" a="1"/>
  <c r="O327" i="9" a="1"/>
  <c r="W327" i="9" a="1"/>
  <c r="V327" i="9" a="1"/>
  <c r="L327" i="9" a="1"/>
  <c r="M327" i="9" a="1"/>
  <c r="U327" i="9" a="1"/>
  <c r="X327" i="9" a="1"/>
  <c r="P327" i="9" a="1"/>
  <c r="X343" i="9" a="1"/>
  <c r="O343" i="9" a="1"/>
  <c r="N343" i="9" a="1"/>
  <c r="M343" i="9" a="1"/>
  <c r="L343" i="9" a="1"/>
  <c r="W343" i="9" a="1"/>
  <c r="T343" i="9" a="1"/>
  <c r="R343" i="9" a="1"/>
  <c r="Q343" i="9" a="1"/>
  <c r="P343" i="9" a="1"/>
  <c r="K343" i="9" a="1"/>
  <c r="V343" i="9" a="1"/>
  <c r="S343" i="9" a="1"/>
  <c r="U343" i="9" a="1"/>
  <c r="U359" i="9" a="1"/>
  <c r="T359" i="9" a="1"/>
  <c r="S359" i="9" a="1"/>
  <c r="X359" i="9" a="1"/>
  <c r="V359" i="9" a="1"/>
  <c r="W359" i="9" a="1"/>
  <c r="P359" i="9" a="1"/>
  <c r="L359" i="9" a="1"/>
  <c r="K359" i="9" a="1"/>
  <c r="R359" i="9" a="1"/>
  <c r="O359" i="9" a="1"/>
  <c r="Q359" i="9" a="1"/>
  <c r="N359" i="9" a="1"/>
  <c r="M359" i="9" a="1"/>
  <c r="V375" i="9" a="1"/>
  <c r="P375" i="9" a="1"/>
  <c r="O375" i="9" a="1"/>
  <c r="K375" i="9" a="1"/>
  <c r="M375" i="9" a="1"/>
  <c r="L375" i="9" a="1"/>
  <c r="Q375" i="9" a="1"/>
  <c r="U375" i="9" a="1"/>
  <c r="N375" i="9" a="1"/>
  <c r="T375" i="9" a="1"/>
  <c r="X375" i="9" a="1"/>
  <c r="S375" i="9" a="1"/>
  <c r="W375" i="9" a="1"/>
  <c r="R375" i="9" a="1"/>
  <c r="X391" i="9" a="1"/>
  <c r="O391" i="9" a="1"/>
  <c r="N391" i="9" a="1"/>
  <c r="M391" i="9" a="1"/>
  <c r="L391" i="9" a="1"/>
  <c r="K391" i="9" a="1"/>
  <c r="W391" i="9" a="1"/>
  <c r="U391" i="9" a="1"/>
  <c r="S391" i="9" a="1"/>
  <c r="V391" i="9" a="1"/>
  <c r="T391" i="9" a="1"/>
  <c r="R391" i="9" a="1"/>
  <c r="P391" i="9" a="1"/>
  <c r="Q391" i="9" a="1"/>
  <c r="S407" i="9" a="1"/>
  <c r="R407" i="9" a="1"/>
  <c r="Q407" i="9" a="1"/>
  <c r="T407" i="9" a="1"/>
  <c r="M407" i="9" a="1"/>
  <c r="L407" i="9" a="1"/>
  <c r="W407" i="9" a="1"/>
  <c r="V407" i="9" a="1"/>
  <c r="U407" i="9" a="1"/>
  <c r="O407" i="9" a="1"/>
  <c r="N407" i="9" a="1"/>
  <c r="K407" i="9" a="1"/>
  <c r="X407" i="9" a="1"/>
  <c r="P407" i="9" a="1"/>
  <c r="X423" i="9" a="1"/>
  <c r="N423" i="9" a="1"/>
  <c r="L423" i="9" a="1"/>
  <c r="T423" i="9" a="1"/>
  <c r="O423" i="9" a="1"/>
  <c r="S423" i="9" a="1"/>
  <c r="M423" i="9" a="1"/>
  <c r="U423" i="9" a="1"/>
  <c r="K423" i="9" a="1"/>
  <c r="P423" i="9" a="1"/>
  <c r="R423" i="9" a="1"/>
  <c r="V423" i="9" a="1"/>
  <c r="Q423" i="9" a="1"/>
  <c r="W423" i="9" a="1"/>
  <c r="K439" i="9" a="1"/>
  <c r="V439" i="9" a="1"/>
  <c r="U439" i="9" a="1"/>
  <c r="Y439" i="9" s="1"/>
  <c r="T439" i="9" a="1"/>
  <c r="O439" i="9" a="1"/>
  <c r="S439" i="9" a="1"/>
  <c r="R439" i="9" a="1"/>
  <c r="P439" i="9" a="1"/>
  <c r="M439" i="9" a="1"/>
  <c r="N439" i="9" a="1"/>
  <c r="L439" i="9" a="1"/>
  <c r="Q439" i="9" a="1"/>
  <c r="X439" i="9" a="1"/>
  <c r="W439" i="9" a="1"/>
  <c r="S455" i="9" a="1"/>
  <c r="R455" i="9" a="1"/>
  <c r="Q455" i="9" a="1"/>
  <c r="O455" i="9" a="1"/>
  <c r="N455" i="9" a="1"/>
  <c r="M455" i="9" a="1"/>
  <c r="V455" i="9" a="1"/>
  <c r="U455" i="9" a="1"/>
  <c r="T455" i="9" a="1"/>
  <c r="P455" i="9" a="1"/>
  <c r="K455" i="9" a="1"/>
  <c r="X455" i="9" a="1"/>
  <c r="W455" i="9" a="1"/>
  <c r="L455" i="9" a="1"/>
  <c r="T471" i="9" a="1"/>
  <c r="X471" i="9" a="1"/>
  <c r="W471" i="9" a="1"/>
  <c r="V471" i="9" a="1"/>
  <c r="U471" i="9" a="1"/>
  <c r="S471" i="9" a="1"/>
  <c r="N471" i="9" a="1"/>
  <c r="K471" i="9" a="1"/>
  <c r="P471" i="9" a="1"/>
  <c r="O471" i="9" a="1"/>
  <c r="M471" i="9" a="1"/>
  <c r="L471" i="9" a="1"/>
  <c r="Q471" i="9" a="1"/>
  <c r="R471" i="9" a="1"/>
  <c r="V487" i="9" a="1"/>
  <c r="T487" i="9" a="1"/>
  <c r="S487" i="9" a="1"/>
  <c r="R487" i="9" a="1"/>
  <c r="L487" i="9" a="1"/>
  <c r="K487" i="9" a="1"/>
  <c r="U487" i="9" a="1"/>
  <c r="X487" i="9" a="1"/>
  <c r="W487" i="9" a="1"/>
  <c r="Q487" i="9" a="1"/>
  <c r="P487" i="9" a="1"/>
  <c r="N487" i="9" a="1"/>
  <c r="M487" i="9" a="1"/>
  <c r="O487" i="9" a="1"/>
  <c r="N503" i="9" a="1"/>
  <c r="W503" i="9" a="1"/>
  <c r="V503" i="9" a="1"/>
  <c r="U503" i="9" a="1"/>
  <c r="L503" i="9" a="1"/>
  <c r="K503" i="9" a="1"/>
  <c r="S503" i="9" a="1"/>
  <c r="X503" i="9" a="1"/>
  <c r="T503" i="9" a="1"/>
  <c r="R503" i="9" a="1"/>
  <c r="Q503" i="9" a="1"/>
  <c r="O503" i="9" a="1"/>
  <c r="P503" i="9" a="1"/>
  <c r="M503" i="9" a="1"/>
  <c r="S519" i="9" a="1"/>
  <c r="R519" i="9" a="1"/>
  <c r="O519" i="9" a="1"/>
  <c r="K519" i="9" a="1"/>
  <c r="P519" i="9" a="1"/>
  <c r="N519" i="9" a="1"/>
  <c r="M519" i="9" a="1"/>
  <c r="X519" i="9" a="1"/>
  <c r="W519" i="9" a="1"/>
  <c r="T519" i="9" a="1"/>
  <c r="L519" i="9" a="1"/>
  <c r="V519" i="9" a="1"/>
  <c r="Q519" i="9" a="1"/>
  <c r="U519" i="9" a="1"/>
  <c r="M535" i="9" a="1"/>
  <c r="L535" i="9" a="1"/>
  <c r="U535" i="9" a="1"/>
  <c r="T535" i="9" a="1"/>
  <c r="S535" i="9" a="1"/>
  <c r="Q535" i="9" a="1"/>
  <c r="P535" i="9" a="1"/>
  <c r="O535" i="9" a="1"/>
  <c r="R535" i="9" a="1"/>
  <c r="N535" i="9" a="1"/>
  <c r="K535" i="9" a="1"/>
  <c r="X535" i="9" a="1"/>
  <c r="V535" i="9" a="1"/>
  <c r="W535" i="9" a="1"/>
  <c r="U551" i="9" a="1"/>
  <c r="T551" i="9" a="1"/>
  <c r="R551" i="9" a="1"/>
  <c r="Q551" i="9" a="1"/>
  <c r="K551" i="9" a="1"/>
  <c r="M551" i="9" a="1"/>
  <c r="L551" i="9" a="1"/>
  <c r="N551" i="9" a="1"/>
  <c r="X551" i="9" a="1"/>
  <c r="W551" i="9" a="1"/>
  <c r="S551" i="9" a="1"/>
  <c r="V551" i="9" a="1"/>
  <c r="P551" i="9" a="1"/>
  <c r="O551" i="9" a="1"/>
  <c r="S567" i="9" a="1"/>
  <c r="R567" i="9" a="1"/>
  <c r="P567" i="9" a="1"/>
  <c r="O567" i="9" a="1"/>
  <c r="M567" i="9" a="1"/>
  <c r="L567" i="9" a="1"/>
  <c r="K567" i="9" a="1"/>
  <c r="Q567" i="9" a="1"/>
  <c r="N567" i="9" a="1"/>
  <c r="W567" i="9" a="1"/>
  <c r="U567" i="9" a="1"/>
  <c r="V567" i="9" a="1"/>
  <c r="T567" i="9" a="1"/>
  <c r="X567" i="9" a="1"/>
  <c r="X583" i="9" a="1"/>
  <c r="V583" i="9" a="1"/>
  <c r="U583" i="9" a="1"/>
  <c r="K583" i="9" a="1"/>
  <c r="W583" i="9" a="1"/>
  <c r="Q583" i="9" a="1"/>
  <c r="P583" i="9" a="1"/>
  <c r="O583" i="9" a="1"/>
  <c r="L583" i="9" a="1"/>
  <c r="R583" i="9" a="1"/>
  <c r="N583" i="9" a="1"/>
  <c r="M583" i="9" a="1"/>
  <c r="T583" i="9" a="1"/>
  <c r="S583" i="9" a="1"/>
  <c r="R599" i="9" a="1"/>
  <c r="Q599" i="9" a="1"/>
  <c r="V599" i="9" a="1"/>
  <c r="U599" i="9" a="1"/>
  <c r="S599" i="9" a="1"/>
  <c r="P599" i="9" a="1"/>
  <c r="T599" i="9" a="1"/>
  <c r="W599" i="9" a="1"/>
  <c r="N599" i="9" a="1"/>
  <c r="K599" i="9" a="1"/>
  <c r="X599" i="9" a="1"/>
  <c r="O599" i="9" a="1"/>
  <c r="M599" i="9" a="1"/>
  <c r="L599" i="9" a="1"/>
  <c r="R615" i="9" a="1"/>
  <c r="N615" i="9" a="1"/>
  <c r="K615" i="9" a="1"/>
  <c r="V615" i="9" a="1"/>
  <c r="L615" i="9" a="1"/>
  <c r="S615" i="9" a="1"/>
  <c r="M615" i="9" a="1"/>
  <c r="W615" i="9" a="1"/>
  <c r="U615" i="9" a="1"/>
  <c r="P615" i="9" a="1"/>
  <c r="O615" i="9" a="1"/>
  <c r="Q615" i="9" a="1"/>
  <c r="X615" i="9" a="1"/>
  <c r="T615" i="9" a="1"/>
  <c r="L631" i="9" a="1"/>
  <c r="K631" i="9" a="1"/>
  <c r="Q631" i="9" a="1"/>
  <c r="U631" i="9" a="1"/>
  <c r="T631" i="9" a="1"/>
  <c r="S631" i="9" a="1"/>
  <c r="R631" i="9" a="1"/>
  <c r="P631" i="9" a="1"/>
  <c r="X631" i="9" a="1"/>
  <c r="W631" i="9" a="1"/>
  <c r="N631" i="9" a="1"/>
  <c r="M631" i="9" a="1"/>
  <c r="V631" i="9" a="1"/>
  <c r="O631" i="9" a="1"/>
  <c r="W647" i="9" a="1"/>
  <c r="V647" i="9" a="1"/>
  <c r="R647" i="9" a="1"/>
  <c r="Q647" i="9" a="1"/>
  <c r="K647" i="9" a="1"/>
  <c r="X647" i="9" a="1"/>
  <c r="T647" i="9" a="1"/>
  <c r="S647" i="9" a="1"/>
  <c r="P647" i="9" a="1"/>
  <c r="O647" i="9" a="1"/>
  <c r="N647" i="9" a="1"/>
  <c r="M647" i="9" a="1"/>
  <c r="L647" i="9" a="1"/>
  <c r="U647" i="9" a="1"/>
  <c r="X663" i="9" a="1"/>
  <c r="T663" i="9" a="1"/>
  <c r="S663" i="9" a="1"/>
  <c r="K663" i="9" a="1"/>
  <c r="N663" i="9" a="1"/>
  <c r="M663" i="9" a="1"/>
  <c r="L663" i="9" a="1"/>
  <c r="R663" i="9" a="1"/>
  <c r="Q663" i="9" a="1"/>
  <c r="P663" i="9" a="1"/>
  <c r="O663" i="9" a="1"/>
  <c r="W663" i="9" a="1"/>
  <c r="U663" i="9" a="1"/>
  <c r="V663" i="9" a="1"/>
  <c r="R679" i="9" a="1"/>
  <c r="Q679" i="9" a="1"/>
  <c r="W679" i="9" a="1"/>
  <c r="V679" i="9" a="1"/>
  <c r="T679" i="9" a="1"/>
  <c r="S679" i="9" a="1"/>
  <c r="M679" i="9" a="1"/>
  <c r="L679" i="9" a="1"/>
  <c r="X679" i="9" a="1"/>
  <c r="U679" i="9" a="1"/>
  <c r="P679" i="9" a="1"/>
  <c r="O679" i="9" a="1"/>
  <c r="K679" i="9" a="1"/>
  <c r="N679" i="9" a="1"/>
  <c r="U695" i="9" a="1"/>
  <c r="T695" i="9" a="1"/>
  <c r="X695" i="9" a="1"/>
  <c r="P695" i="9" a="1"/>
  <c r="O695" i="9" a="1"/>
  <c r="W695" i="9" a="1"/>
  <c r="V695" i="9" a="1"/>
  <c r="R695" i="9" a="1"/>
  <c r="S695" i="9" a="1"/>
  <c r="Q695" i="9" a="1"/>
  <c r="N695" i="9" a="1"/>
  <c r="K695" i="9" a="1"/>
  <c r="M695" i="9" a="1"/>
  <c r="L695" i="9" a="1"/>
  <c r="T711" i="9" a="1"/>
  <c r="S711" i="9" a="1"/>
  <c r="W711" i="9" a="1"/>
  <c r="V711" i="9" a="1"/>
  <c r="Q711" i="9" a="1"/>
  <c r="K711" i="9" a="1"/>
  <c r="N711" i="9" a="1"/>
  <c r="M711" i="9" a="1"/>
  <c r="L711" i="9" a="1"/>
  <c r="P711" i="9" a="1"/>
  <c r="X711" i="9" a="1"/>
  <c r="O711" i="9" a="1"/>
  <c r="U711" i="9" a="1"/>
  <c r="R711" i="9" a="1"/>
  <c r="K727" i="9" a="1"/>
  <c r="T727" i="9" a="1"/>
  <c r="S727" i="9" a="1"/>
  <c r="M727" i="9" a="1"/>
  <c r="L727" i="9" a="1"/>
  <c r="O727" i="9" a="1"/>
  <c r="V727" i="9" a="1"/>
  <c r="U727" i="9" a="1"/>
  <c r="R727" i="9" a="1"/>
  <c r="Q727" i="9" a="1"/>
  <c r="P727" i="9" a="1"/>
  <c r="N727" i="9" a="1"/>
  <c r="X727" i="9" a="1"/>
  <c r="W727" i="9" a="1"/>
  <c r="P743" i="9" a="1"/>
  <c r="X743" i="9" a="1"/>
  <c r="W743" i="9" a="1"/>
  <c r="V743" i="9" a="1"/>
  <c r="T743" i="9" a="1"/>
  <c r="S743" i="9" a="1"/>
  <c r="O743" i="9" a="1"/>
  <c r="M743" i="9" a="1"/>
  <c r="N743" i="9" a="1"/>
  <c r="L743" i="9" a="1"/>
  <c r="K743" i="9" a="1"/>
  <c r="U743" i="9" a="1"/>
  <c r="R743" i="9" a="1"/>
  <c r="Q743" i="9" a="1"/>
  <c r="X759" i="9" a="1"/>
  <c r="M759" i="9" a="1"/>
  <c r="L759" i="9" a="1"/>
  <c r="N759" i="9" a="1"/>
  <c r="W759" i="9" a="1"/>
  <c r="V759" i="9" a="1"/>
  <c r="U759" i="9" a="1"/>
  <c r="T759" i="9" a="1"/>
  <c r="S759" i="9" a="1"/>
  <c r="P759" i="9" a="1"/>
  <c r="O759" i="9" a="1"/>
  <c r="K759" i="9" a="1"/>
  <c r="R759" i="9" a="1"/>
  <c r="Q759" i="9" a="1"/>
  <c r="R775" i="9" a="1"/>
  <c r="P775" i="9" a="1"/>
  <c r="X775" i="9" a="1"/>
  <c r="Q775" i="9" a="1"/>
  <c r="K775" i="9" a="1"/>
  <c r="N775" i="9" a="1"/>
  <c r="O775" i="9" a="1"/>
  <c r="S775" i="9" a="1"/>
  <c r="V775" i="9" a="1"/>
  <c r="M775" i="9" a="1"/>
  <c r="L775" i="9" a="1"/>
  <c r="T775" i="9" a="1"/>
  <c r="U775" i="9" a="1"/>
  <c r="W775" i="9" a="1"/>
  <c r="V791" i="9" a="1"/>
  <c r="M791" i="9" a="1"/>
  <c r="L791" i="9" a="1"/>
  <c r="Q791" i="9" a="1"/>
  <c r="P791" i="9" a="1"/>
  <c r="R791" i="9" a="1"/>
  <c r="O791" i="9" a="1"/>
  <c r="K791" i="9" a="1"/>
  <c r="X791" i="9" a="1"/>
  <c r="W791" i="9" a="1"/>
  <c r="U791" i="9" a="1"/>
  <c r="T791" i="9" a="1"/>
  <c r="S791" i="9" a="1"/>
  <c r="N791" i="9" a="1"/>
  <c r="S807" i="9" a="1"/>
  <c r="U807" i="9" a="1"/>
  <c r="T807" i="9" a="1"/>
  <c r="K807" i="9" a="1"/>
  <c r="P807" i="9" a="1"/>
  <c r="V807" i="9" a="1"/>
  <c r="R807" i="9" a="1"/>
  <c r="W807" i="9" a="1"/>
  <c r="M807" i="9" a="1"/>
  <c r="N807" i="9" a="1"/>
  <c r="L807" i="9" a="1"/>
  <c r="X807" i="9" a="1"/>
  <c r="O807" i="9" a="1"/>
  <c r="Q807" i="9" a="1"/>
  <c r="M823" i="9" a="1"/>
  <c r="L823" i="9" a="1"/>
  <c r="R823" i="9" a="1"/>
  <c r="P823" i="9" a="1"/>
  <c r="K823" i="9" a="1"/>
  <c r="U823" i="9" a="1"/>
  <c r="T823" i="9" a="1"/>
  <c r="O823" i="9" a="1"/>
  <c r="N823" i="9" a="1"/>
  <c r="V823" i="9" a="1"/>
  <c r="S823" i="9" a="1"/>
  <c r="Q823" i="9" a="1"/>
  <c r="X823" i="9" a="1"/>
  <c r="W823" i="9" a="1"/>
  <c r="W839" i="9" a="1"/>
  <c r="M839" i="9" a="1"/>
  <c r="L839" i="9" a="1"/>
  <c r="O839" i="9" a="1"/>
  <c r="N839" i="9" a="1"/>
  <c r="T839" i="9" a="1"/>
  <c r="S839" i="9" a="1"/>
  <c r="K839" i="9" a="1"/>
  <c r="R839" i="9" a="1"/>
  <c r="Q839" i="9" a="1"/>
  <c r="P839" i="9" a="1"/>
  <c r="X839" i="9" a="1"/>
  <c r="V839" i="9" a="1"/>
  <c r="U839" i="9" a="1"/>
  <c r="U855" i="9" a="1"/>
  <c r="T855" i="9" a="1"/>
  <c r="R855" i="9" a="1"/>
  <c r="L855" i="9" a="1"/>
  <c r="K855" i="9" a="1"/>
  <c r="O855" i="9" a="1"/>
  <c r="M855" i="9" a="1"/>
  <c r="V855" i="9" a="1"/>
  <c r="Q855" i="9" a="1"/>
  <c r="P855" i="9" a="1"/>
  <c r="N855" i="9" a="1"/>
  <c r="X855" i="9" a="1"/>
  <c r="W855" i="9" a="1"/>
  <c r="S855" i="9" a="1"/>
  <c r="P871" i="9" a="1"/>
  <c r="O871" i="9" a="1"/>
  <c r="M871" i="9" a="1"/>
  <c r="Q871" i="9" a="1"/>
  <c r="N871" i="9" a="1"/>
  <c r="X871" i="9" a="1"/>
  <c r="S871" i="9" a="1"/>
  <c r="R871" i="9" a="1"/>
  <c r="K871" i="9" a="1"/>
  <c r="L871" i="9" a="1"/>
  <c r="W871" i="9" a="1"/>
  <c r="V871" i="9" a="1"/>
  <c r="U871" i="9" a="1"/>
  <c r="T871" i="9" a="1"/>
  <c r="N887" i="9" a="1"/>
  <c r="M887" i="9" a="1"/>
  <c r="K887" i="9" a="1"/>
  <c r="V887" i="9" a="1"/>
  <c r="U887" i="9" a="1"/>
  <c r="T887" i="9" a="1"/>
  <c r="S887" i="9" a="1"/>
  <c r="Q887" i="9" a="1"/>
  <c r="X887" i="9" a="1"/>
  <c r="W887" i="9" a="1"/>
  <c r="R887" i="9" a="1"/>
  <c r="P887" i="9" a="1"/>
  <c r="O887" i="9" a="1"/>
  <c r="L887" i="9" a="1"/>
  <c r="W903" i="9" a="1"/>
  <c r="V903" i="9" a="1"/>
  <c r="U903" i="9" a="1"/>
  <c r="X903" i="9" a="1"/>
  <c r="S903" i="9" a="1"/>
  <c r="T903" i="9" a="1"/>
  <c r="Q903" i="9" a="1"/>
  <c r="P903" i="9" a="1"/>
  <c r="O903" i="9" a="1"/>
  <c r="L903" i="9" a="1"/>
  <c r="K903" i="9" a="1"/>
  <c r="M903" i="9" a="1"/>
  <c r="R903" i="9" a="1"/>
  <c r="N903" i="9" a="1"/>
  <c r="W919" i="9" a="1"/>
  <c r="P919" i="9" a="1"/>
  <c r="O919" i="9" a="1"/>
  <c r="X919" i="9" a="1"/>
  <c r="U919" i="9" a="1"/>
  <c r="V919" i="9" a="1"/>
  <c r="T919" i="9" a="1"/>
  <c r="S919" i="9" a="1"/>
  <c r="R919" i="9" a="1"/>
  <c r="Q919" i="9" a="1"/>
  <c r="N919" i="9" a="1"/>
  <c r="M919" i="9" a="1"/>
  <c r="L919" i="9" a="1"/>
  <c r="K919" i="9" a="1"/>
  <c r="W935" i="9" a="1"/>
  <c r="V935" i="9" a="1"/>
  <c r="T935" i="9" a="1"/>
  <c r="U935" i="9" a="1"/>
  <c r="S935" i="9" a="1"/>
  <c r="R935" i="9" a="1"/>
  <c r="Q935" i="9" a="1"/>
  <c r="P935" i="9" a="1"/>
  <c r="O935" i="9" a="1"/>
  <c r="M935" i="9" a="1"/>
  <c r="N935" i="9" a="1"/>
  <c r="L935" i="9" a="1"/>
  <c r="K935" i="9" a="1"/>
  <c r="X935" i="9" a="1"/>
  <c r="T121" i="9" a="1"/>
  <c r="S121" i="9" a="1"/>
  <c r="R121" i="9" a="1"/>
  <c r="Q121" i="9" a="1"/>
  <c r="O121" i="9" a="1"/>
  <c r="K121" i="9" a="1"/>
  <c r="X121" i="9" a="1"/>
  <c r="W121" i="9" a="1"/>
  <c r="V121" i="9" a="1"/>
  <c r="U121" i="9" a="1"/>
  <c r="P121" i="9" a="1"/>
  <c r="N121" i="9" a="1"/>
  <c r="L121" i="9" a="1"/>
  <c r="M121" i="9" a="1"/>
  <c r="V106" i="9" a="1"/>
  <c r="U106" i="9" a="1"/>
  <c r="T106" i="9" a="1"/>
  <c r="S106" i="9" a="1"/>
  <c r="Q106" i="9" a="1"/>
  <c r="M106" i="9" a="1"/>
  <c r="L106" i="9" a="1"/>
  <c r="W106" i="9" a="1"/>
  <c r="R106" i="9" a="1"/>
  <c r="P106" i="9" a="1"/>
  <c r="O106" i="9" a="1"/>
  <c r="X106" i="9" a="1"/>
  <c r="N106" i="9" a="1"/>
  <c r="K106" i="9" a="1"/>
  <c r="X298" i="9" a="1"/>
  <c r="M298" i="9" a="1"/>
  <c r="L298" i="9" a="1"/>
  <c r="K298" i="9" a="1"/>
  <c r="U298" i="9" a="1"/>
  <c r="W298" i="9" a="1"/>
  <c r="P298" i="9" a="1"/>
  <c r="T298" i="9" a="1"/>
  <c r="R298" i="9" a="1"/>
  <c r="Q298" i="9" a="1"/>
  <c r="V298" i="9" a="1"/>
  <c r="O298" i="9" a="1"/>
  <c r="N298" i="9" a="1"/>
  <c r="S298" i="9" a="1"/>
  <c r="T426" i="9" a="1"/>
  <c r="R426" i="9" a="1"/>
  <c r="K426" i="9" a="1"/>
  <c r="S426" i="9" a="1"/>
  <c r="Q426" i="9" a="1"/>
  <c r="W426" i="9" a="1"/>
  <c r="P426" i="9" a="1"/>
  <c r="V426" i="9" a="1"/>
  <c r="U426" i="9" a="1"/>
  <c r="O426" i="9" a="1"/>
  <c r="L426" i="9" a="1"/>
  <c r="X426" i="9" a="1"/>
  <c r="M426" i="9" a="1"/>
  <c r="N426" i="9" a="1"/>
  <c r="K538" i="9" a="1"/>
  <c r="Q538" i="9" a="1"/>
  <c r="R538" i="9" a="1"/>
  <c r="U538" i="9" a="1"/>
  <c r="O538" i="9" a="1"/>
  <c r="L538" i="9" a="1"/>
  <c r="N538" i="9" a="1"/>
  <c r="P538" i="9" a="1"/>
  <c r="W538" i="9" a="1"/>
  <c r="M538" i="9" a="1"/>
  <c r="S538" i="9" a="1"/>
  <c r="V538" i="9" a="1"/>
  <c r="X538" i="9" a="1"/>
  <c r="T538" i="9" a="1"/>
  <c r="V746" i="9" a="1"/>
  <c r="P746" i="9" a="1"/>
  <c r="O746" i="9" a="1"/>
  <c r="U746" i="9" a="1"/>
  <c r="T746" i="9" a="1"/>
  <c r="X746" i="9" a="1"/>
  <c r="R746" i="9" a="1"/>
  <c r="Q746" i="9" a="1"/>
  <c r="N746" i="9" a="1"/>
  <c r="M746" i="9" a="1"/>
  <c r="S746" i="9" a="1"/>
  <c r="L746" i="9" a="1"/>
  <c r="K746" i="9" a="1"/>
  <c r="W746" i="9" a="1"/>
  <c r="X59" i="9" a="1"/>
  <c r="W59" i="9" a="1"/>
  <c r="V59" i="9" a="1"/>
  <c r="T59" i="9" a="1"/>
  <c r="P59" i="9" a="1"/>
  <c r="O59" i="9" a="1"/>
  <c r="M59" i="9" a="1"/>
  <c r="L59" i="9" a="1"/>
  <c r="K59" i="9" a="1"/>
  <c r="U59" i="9" a="1"/>
  <c r="N59" i="9" a="1"/>
  <c r="S59" i="9" a="1"/>
  <c r="R59" i="9" a="1"/>
  <c r="Q59" i="9" a="1"/>
  <c r="W219" i="9" a="1"/>
  <c r="P219" i="9" a="1"/>
  <c r="N219" i="9" a="1"/>
  <c r="M219" i="9" a="1"/>
  <c r="L219" i="9" a="1"/>
  <c r="U219" i="9" a="1"/>
  <c r="K219" i="9" a="1"/>
  <c r="T219" i="9" a="1"/>
  <c r="Q219" i="9" a="1"/>
  <c r="O219" i="9" a="1"/>
  <c r="X219" i="9" a="1"/>
  <c r="R219" i="9" a="1"/>
  <c r="S219" i="9" a="1"/>
  <c r="V219" i="9" a="1"/>
  <c r="N142" i="9" a="1"/>
  <c r="M142" i="9" a="1"/>
  <c r="L142" i="9" a="1"/>
  <c r="K142" i="9" a="1"/>
  <c r="U142" i="9" a="1"/>
  <c r="T142" i="9" a="1"/>
  <c r="Q142" i="9" a="1"/>
  <c r="P142" i="9" a="1"/>
  <c r="O142" i="9" a="1"/>
  <c r="X142" i="9" a="1"/>
  <c r="W142" i="9" a="1"/>
  <c r="V142" i="9" a="1"/>
  <c r="S142" i="9" a="1"/>
  <c r="R142" i="9" a="1"/>
  <c r="W31" i="9" a="1"/>
  <c r="V31" i="9" a="1"/>
  <c r="U31" i="9" a="1"/>
  <c r="S31" i="9" a="1"/>
  <c r="T31" i="9" a="1"/>
  <c r="R31" i="9" a="1"/>
  <c r="N31" i="9" a="1"/>
  <c r="M31" i="9" a="1"/>
  <c r="L31" i="9" a="1"/>
  <c r="O31" i="9" a="1"/>
  <c r="K31" i="9" a="1"/>
  <c r="Q31" i="9" a="1"/>
  <c r="P31" i="9" a="1"/>
  <c r="X31" i="9" a="1"/>
  <c r="P127" i="9" a="1"/>
  <c r="O127" i="9" a="1"/>
  <c r="N127" i="9" a="1"/>
  <c r="M127" i="9" a="1"/>
  <c r="K127" i="9" a="1"/>
  <c r="W127" i="9" a="1"/>
  <c r="V127" i="9" a="1"/>
  <c r="X127" i="9" a="1"/>
  <c r="U127" i="9" a="1"/>
  <c r="T127" i="9" a="1"/>
  <c r="S127" i="9" a="1"/>
  <c r="R127" i="9" a="1"/>
  <c r="L127" i="9" a="1"/>
  <c r="Q127" i="9" a="1"/>
  <c r="X303" i="9" a="1"/>
  <c r="N303" i="9" a="1"/>
  <c r="M303" i="9" a="1"/>
  <c r="L303" i="9" a="1"/>
  <c r="K303" i="9" a="1"/>
  <c r="U303" i="9" a="1"/>
  <c r="W303" i="9" a="1"/>
  <c r="T303" i="9" a="1"/>
  <c r="P303" i="9" a="1"/>
  <c r="V303" i="9" a="1"/>
  <c r="S303" i="9" a="1"/>
  <c r="R303" i="9" a="1"/>
  <c r="Q303" i="9" a="1"/>
  <c r="O303" i="9" a="1"/>
  <c r="P431" i="9" a="1"/>
  <c r="N431" i="9" a="1"/>
  <c r="L431" i="9" a="1"/>
  <c r="Q431" i="9" a="1"/>
  <c r="U431" i="9" a="1"/>
  <c r="T431" i="9" a="1"/>
  <c r="V431" i="9" a="1"/>
  <c r="M431" i="9" a="1"/>
  <c r="S431" i="9" a="1"/>
  <c r="R431" i="9" a="1"/>
  <c r="O431" i="9" a="1"/>
  <c r="K431" i="9" a="1"/>
  <c r="W431" i="9" a="1"/>
  <c r="X431" i="9" a="1"/>
  <c r="S64" i="9" a="1"/>
  <c r="R64" i="9" a="1"/>
  <c r="Q64" i="9" a="1"/>
  <c r="P64" i="9" a="1"/>
  <c r="N64" i="9" a="1"/>
  <c r="X64" i="9" a="1"/>
  <c r="V64" i="9" a="1"/>
  <c r="W64" i="9" a="1"/>
  <c r="U64" i="9" a="1"/>
  <c r="L64" i="9" a="1"/>
  <c r="K64" i="9" a="1"/>
  <c r="T64" i="9" a="1"/>
  <c r="M64" i="9" a="1"/>
  <c r="O64" i="9" a="1"/>
  <c r="P160" i="9" a="1"/>
  <c r="O160" i="9" a="1"/>
  <c r="N160" i="9" a="1"/>
  <c r="M160" i="9" a="1"/>
  <c r="K160" i="9" a="1"/>
  <c r="L160" i="9" a="1"/>
  <c r="W160" i="9" a="1"/>
  <c r="V160" i="9" a="1"/>
  <c r="U160" i="9" a="1"/>
  <c r="T160" i="9" a="1"/>
  <c r="S160" i="9" a="1"/>
  <c r="R160" i="9" a="1"/>
  <c r="Q160" i="9" a="1"/>
  <c r="X160" i="9" a="1"/>
  <c r="U448" i="9" a="1"/>
  <c r="T448" i="9" a="1"/>
  <c r="S448" i="9" a="1"/>
  <c r="O448" i="9" a="1"/>
  <c r="N448" i="9" a="1"/>
  <c r="M448" i="9" a="1"/>
  <c r="L448" i="9" a="1"/>
  <c r="K448" i="9" a="1"/>
  <c r="X448" i="9" a="1"/>
  <c r="W448" i="9" a="1"/>
  <c r="V448" i="9" a="1"/>
  <c r="R448" i="9" a="1"/>
  <c r="P448" i="9" a="1"/>
  <c r="Q448" i="9" a="1"/>
  <c r="W560" i="9" a="1"/>
  <c r="V560" i="9" a="1"/>
  <c r="T560" i="9" a="1"/>
  <c r="S560" i="9" a="1"/>
  <c r="M560" i="9" a="1"/>
  <c r="L560" i="9" a="1"/>
  <c r="K560" i="9" a="1"/>
  <c r="Q560" i="9" a="1"/>
  <c r="P560" i="9" a="1"/>
  <c r="O560" i="9" a="1"/>
  <c r="N560" i="9" a="1"/>
  <c r="U560" i="9" a="1"/>
  <c r="X560" i="9" a="1"/>
  <c r="R560" i="9" a="1"/>
  <c r="U49" i="9" a="1"/>
  <c r="T49" i="9" a="1"/>
  <c r="S49" i="9" a="1"/>
  <c r="R49" i="9" a="1"/>
  <c r="P49" i="9" a="1"/>
  <c r="L49" i="9" a="1"/>
  <c r="K49" i="9" a="1"/>
  <c r="X49" i="9" a="1"/>
  <c r="W49" i="9" a="1"/>
  <c r="V49" i="9" a="1"/>
  <c r="Q49" i="9" a="1"/>
  <c r="O49" i="9" a="1"/>
  <c r="N49" i="9" a="1"/>
  <c r="M49" i="9" a="1"/>
  <c r="P225" i="9" a="1"/>
  <c r="O225" i="9" a="1"/>
  <c r="N225" i="9" a="1"/>
  <c r="M225" i="9" a="1"/>
  <c r="K225" i="9" a="1"/>
  <c r="L225" i="9" a="1"/>
  <c r="X225" i="9" a="1"/>
  <c r="V225" i="9" a="1"/>
  <c r="R225" i="9" a="1"/>
  <c r="S225" i="9" a="1"/>
  <c r="Q225" i="9" a="1"/>
  <c r="T225" i="9" a="1"/>
  <c r="U225" i="9" a="1"/>
  <c r="W225" i="9" a="1"/>
  <c r="L321" i="9" a="1"/>
  <c r="K321" i="9" a="1"/>
  <c r="T321" i="9" a="1"/>
  <c r="S321" i="9" a="1"/>
  <c r="R321" i="9" a="1"/>
  <c r="Q321" i="9" a="1"/>
  <c r="O321" i="9" a="1"/>
  <c r="U321" i="9" a="1"/>
  <c r="P321" i="9" a="1"/>
  <c r="N321" i="9" a="1"/>
  <c r="M321" i="9" a="1"/>
  <c r="X321" i="9" a="1"/>
  <c r="V321" i="9" a="1"/>
  <c r="W321" i="9" a="1"/>
  <c r="L465" i="9" a="1"/>
  <c r="M465" i="9" a="1"/>
  <c r="K465" i="9" a="1"/>
  <c r="Q465" i="9" a="1"/>
  <c r="P465" i="9" a="1"/>
  <c r="O465" i="9" a="1"/>
  <c r="W465" i="9" a="1"/>
  <c r="N465" i="9" a="1"/>
  <c r="X465" i="9" a="1"/>
  <c r="U465" i="9" a="1"/>
  <c r="R465" i="9" a="1"/>
  <c r="T465" i="9" a="1"/>
  <c r="S465" i="9" a="1"/>
  <c r="V465" i="9" a="1"/>
  <c r="P641" i="9" a="1"/>
  <c r="O641" i="9" a="1"/>
  <c r="S641" i="9" a="1"/>
  <c r="T641" i="9" a="1"/>
  <c r="R641" i="9" a="1"/>
  <c r="Q641" i="9" a="1"/>
  <c r="N641" i="9" a="1"/>
  <c r="M641" i="9" a="1"/>
  <c r="V641" i="9" a="1"/>
  <c r="U641" i="9" a="1"/>
  <c r="L641" i="9" a="1"/>
  <c r="X641" i="9" a="1"/>
  <c r="K641" i="9" a="1"/>
  <c r="W641" i="9" a="1"/>
  <c r="X705" i="9" a="1"/>
  <c r="W705" i="9" a="1"/>
  <c r="O705" i="9" a="1"/>
  <c r="N705" i="9" a="1"/>
  <c r="S705" i="9" a="1"/>
  <c r="R705" i="9" a="1"/>
  <c r="V705" i="9" a="1"/>
  <c r="U705" i="9" a="1"/>
  <c r="T705" i="9" a="1"/>
  <c r="L705" i="9" a="1"/>
  <c r="M705" i="9" a="1"/>
  <c r="K705" i="9" a="1"/>
  <c r="P705" i="9" a="1"/>
  <c r="Q705" i="9" a="1"/>
  <c r="V130" i="9" a="1"/>
  <c r="U130" i="9" a="1"/>
  <c r="T130" i="9" a="1"/>
  <c r="S130" i="9" a="1"/>
  <c r="Q130" i="9" a="1"/>
  <c r="M130" i="9" a="1"/>
  <c r="L130" i="9" a="1"/>
  <c r="N130" i="9" a="1"/>
  <c r="K130" i="9" a="1"/>
  <c r="X130" i="9" a="1"/>
  <c r="O130" i="9" a="1"/>
  <c r="R130" i="9" a="1"/>
  <c r="P130" i="9" a="1"/>
  <c r="W130" i="9" a="1"/>
  <c r="O258" i="9" a="1"/>
  <c r="N258" i="9" a="1"/>
  <c r="M258" i="9" a="1"/>
  <c r="L258" i="9" a="1"/>
  <c r="R258" i="9" a="1"/>
  <c r="Q258" i="9" a="1"/>
  <c r="P258" i="9" a="1"/>
  <c r="K258" i="9" a="1"/>
  <c r="X258" i="9" a="1"/>
  <c r="T258" i="9" a="1"/>
  <c r="W258" i="9" a="1"/>
  <c r="V258" i="9" a="1"/>
  <c r="U258" i="9" a="1"/>
  <c r="S258" i="9" a="1"/>
  <c r="O370" i="9" a="1"/>
  <c r="W370" i="9" a="1"/>
  <c r="N370" i="9" a="1"/>
  <c r="Q370" i="9" a="1"/>
  <c r="R370" i="9" a="1"/>
  <c r="V370" i="9" a="1"/>
  <c r="S370" i="9" a="1"/>
  <c r="T370" i="9" a="1"/>
  <c r="U370" i="9" a="1"/>
  <c r="K370" i="9" a="1"/>
  <c r="M370" i="9" a="1"/>
  <c r="L370" i="9" a="1"/>
  <c r="X370" i="9" a="1"/>
  <c r="P370" i="9" a="1"/>
  <c r="X450" i="9" a="1"/>
  <c r="W450" i="9" a="1"/>
  <c r="R450" i="9" a="1"/>
  <c r="M450" i="9" a="1"/>
  <c r="L450" i="9" a="1"/>
  <c r="U450" i="9" a="1"/>
  <c r="S450" i="9" a="1"/>
  <c r="K450" i="9" a="1"/>
  <c r="V450" i="9" a="1"/>
  <c r="T450" i="9" a="1"/>
  <c r="Q450" i="9" a="1"/>
  <c r="P450" i="9" a="1"/>
  <c r="N450" i="9" a="1"/>
  <c r="O450" i="9" a="1"/>
  <c r="U530" i="9" a="1"/>
  <c r="T530" i="9" a="1"/>
  <c r="Q530" i="9" a="1"/>
  <c r="X530" i="9" a="1"/>
  <c r="W530" i="9" a="1"/>
  <c r="V530" i="9" a="1"/>
  <c r="L530" i="9" a="1"/>
  <c r="K530" i="9" a="1"/>
  <c r="S530" i="9" a="1"/>
  <c r="R530" i="9" a="1"/>
  <c r="P530" i="9" a="1"/>
  <c r="O530" i="9" a="1"/>
  <c r="N530" i="9" a="1"/>
  <c r="M530" i="9" a="1"/>
  <c r="X594" i="9" a="1"/>
  <c r="S594" i="9" a="1"/>
  <c r="R594" i="9" a="1"/>
  <c r="P594" i="9" a="1"/>
  <c r="O594" i="9" a="1"/>
  <c r="W594" i="9" a="1"/>
  <c r="Q594" i="9" a="1"/>
  <c r="K594" i="9" a="1"/>
  <c r="V594" i="9" a="1"/>
  <c r="U594" i="9" a="1"/>
  <c r="M594" i="9" a="1"/>
  <c r="N594" i="9" a="1"/>
  <c r="L594" i="9" a="1"/>
  <c r="T594" i="9" a="1"/>
  <c r="L674" i="9" a="1"/>
  <c r="K674" i="9" a="1"/>
  <c r="X674" i="9" a="1"/>
  <c r="W674" i="9" a="1"/>
  <c r="P674" i="9" a="1"/>
  <c r="O674" i="9" a="1"/>
  <c r="V674" i="9" a="1"/>
  <c r="U674" i="9" a="1"/>
  <c r="T674" i="9" a="1"/>
  <c r="S674" i="9" a="1"/>
  <c r="R674" i="9" a="1"/>
  <c r="M674" i="9" a="1"/>
  <c r="Q674" i="9" a="1"/>
  <c r="N674" i="9" a="1"/>
  <c r="X83" i="9" a="1"/>
  <c r="W83" i="9" a="1"/>
  <c r="V83" i="9" a="1"/>
  <c r="T83" i="9" a="1"/>
  <c r="P83" i="9" a="1"/>
  <c r="O83" i="9" a="1"/>
  <c r="R83" i="9" a="1"/>
  <c r="Q83" i="9" a="1"/>
  <c r="N83" i="9" a="1"/>
  <c r="L83" i="9" a="1"/>
  <c r="M83" i="9" a="1"/>
  <c r="K83" i="9" a="1"/>
  <c r="U83" i="9" a="1"/>
  <c r="S83" i="9" a="1"/>
  <c r="X115" i="9" a="1"/>
  <c r="W115" i="9" a="1"/>
  <c r="V115" i="9" a="1"/>
  <c r="U115" i="9" a="1"/>
  <c r="S115" i="9" a="1"/>
  <c r="O115" i="9" a="1"/>
  <c r="N115" i="9" a="1"/>
  <c r="Q115" i="9" a="1"/>
  <c r="T115" i="9" a="1"/>
  <c r="R115" i="9" a="1"/>
  <c r="P115" i="9" a="1"/>
  <c r="K115" i="9" a="1"/>
  <c r="L115" i="9" a="1"/>
  <c r="M115" i="9" a="1"/>
  <c r="S211" i="9" a="1"/>
  <c r="R211" i="9" a="1"/>
  <c r="Q211" i="9" a="1"/>
  <c r="P211" i="9" a="1"/>
  <c r="K211" i="9" a="1"/>
  <c r="N211" i="9" a="1"/>
  <c r="M211" i="9" a="1"/>
  <c r="L211" i="9" a="1"/>
  <c r="T211" i="9" a="1"/>
  <c r="O211" i="9" a="1"/>
  <c r="X211" i="9" a="1"/>
  <c r="U211" i="9" a="1"/>
  <c r="W211" i="9" a="1"/>
  <c r="V211" i="9" a="1"/>
  <c r="S787" i="9" a="1"/>
  <c r="P787" i="9" a="1"/>
  <c r="V787" i="9" a="1"/>
  <c r="K787" i="9" a="1"/>
  <c r="R787" i="9" a="1"/>
  <c r="T787" i="9" a="1"/>
  <c r="N787" i="9" a="1"/>
  <c r="L787" i="9" a="1"/>
  <c r="W787" i="9" a="1"/>
  <c r="Q787" i="9" a="1"/>
  <c r="M787" i="9" a="1"/>
  <c r="U787" i="9" a="1"/>
  <c r="X787" i="9" a="1"/>
  <c r="O787" i="9" a="1"/>
  <c r="W819" i="9" a="1"/>
  <c r="V819" i="9" a="1"/>
  <c r="X819" i="9" a="1"/>
  <c r="T819" i="9" a="1"/>
  <c r="M819" i="9" a="1"/>
  <c r="L819" i="9" a="1"/>
  <c r="N819" i="9" a="1"/>
  <c r="K819" i="9" a="1"/>
  <c r="S819" i="9" a="1"/>
  <c r="O819" i="9" a="1"/>
  <c r="P819" i="9" a="1"/>
  <c r="U819" i="9" a="1"/>
  <c r="R819" i="9" a="1"/>
  <c r="Q819" i="9" a="1"/>
  <c r="O851" i="9" a="1"/>
  <c r="N851" i="9" a="1"/>
  <c r="L851" i="9" a="1"/>
  <c r="P851" i="9" a="1"/>
  <c r="M851" i="9" a="1"/>
  <c r="K851" i="9" a="1"/>
  <c r="W851" i="9" a="1"/>
  <c r="V851" i="9" a="1"/>
  <c r="X851" i="9" a="1"/>
  <c r="U851" i="9" a="1"/>
  <c r="T851" i="9" a="1"/>
  <c r="S851" i="9" a="1"/>
  <c r="R851" i="9" a="1"/>
  <c r="Q851" i="9" a="1"/>
  <c r="R915" i="9" a="1"/>
  <c r="Q915" i="9" a="1"/>
  <c r="O915" i="9" a="1"/>
  <c r="L915" i="9" a="1"/>
  <c r="K915" i="9" a="1"/>
  <c r="S915" i="9" a="1"/>
  <c r="P915" i="9" a="1"/>
  <c r="N915" i="9" a="1"/>
  <c r="M915" i="9" a="1"/>
  <c r="W915" i="9" a="1"/>
  <c r="V915" i="9" a="1"/>
  <c r="T915" i="9" a="1"/>
  <c r="X915" i="9" a="1"/>
  <c r="U915" i="9" a="1"/>
  <c r="Q4" i="9" a="1"/>
  <c r="P4" i="9" a="1"/>
  <c r="O4" i="9" a="1"/>
  <c r="M4" i="9" a="1"/>
  <c r="N4" i="9" a="1"/>
  <c r="L4" i="9" a="1"/>
  <c r="X4" i="9" a="1"/>
  <c r="W4" i="9" a="1"/>
  <c r="R4" i="9" a="1"/>
  <c r="U4" i="9" a="1"/>
  <c r="K4" i="9" a="1"/>
  <c r="V4" i="9" a="1"/>
  <c r="T4" i="9" a="1"/>
  <c r="S4" i="9" a="1"/>
  <c r="Q20" i="9" a="1"/>
  <c r="P20" i="9" a="1"/>
  <c r="O20" i="9" a="1"/>
  <c r="N20" i="9" a="1"/>
  <c r="M20" i="9" a="1"/>
  <c r="L20" i="9" a="1"/>
  <c r="X20" i="9" a="1"/>
  <c r="W20" i="9" a="1"/>
  <c r="R20" i="9" a="1"/>
  <c r="K20" i="9" a="1"/>
  <c r="U20" i="9" a="1"/>
  <c r="V20" i="9" a="1"/>
  <c r="T20" i="9" a="1"/>
  <c r="S20" i="9" a="1"/>
  <c r="K52" i="9" a="1"/>
  <c r="X52" i="9" a="1"/>
  <c r="V52" i="9" a="1"/>
  <c r="R52" i="9" a="1"/>
  <c r="Q52" i="9" a="1"/>
  <c r="S52" i="9" a="1"/>
  <c r="W52" i="9" a="1"/>
  <c r="U52" i="9" a="1"/>
  <c r="T52" i="9" a="1"/>
  <c r="P52" i="9" a="1"/>
  <c r="L52" i="9" a="1"/>
  <c r="M52" i="9" a="1"/>
  <c r="O52" i="9" a="1"/>
  <c r="N52" i="9" a="1"/>
  <c r="K68" i="9" a="1"/>
  <c r="X68" i="9" a="1"/>
  <c r="V68" i="9" a="1"/>
  <c r="R68" i="9" a="1"/>
  <c r="Q68" i="9" a="1"/>
  <c r="U68" i="9" a="1"/>
  <c r="W68" i="9" a="1"/>
  <c r="T68" i="9" a="1"/>
  <c r="N68" i="9" a="1"/>
  <c r="M68" i="9" a="1"/>
  <c r="L68" i="9" a="1"/>
  <c r="S68" i="9" a="1"/>
  <c r="P68" i="9" a="1"/>
  <c r="O68" i="9" a="1"/>
  <c r="X116" i="9" a="1"/>
  <c r="W116" i="9" a="1"/>
  <c r="U116" i="9" a="1"/>
  <c r="Q116" i="9" a="1"/>
  <c r="P116" i="9" a="1"/>
  <c r="L116" i="9" a="1"/>
  <c r="K116" i="9" a="1"/>
  <c r="V116" i="9" a="1"/>
  <c r="T116" i="9" a="1"/>
  <c r="S116" i="9" a="1"/>
  <c r="R116" i="9" a="1"/>
  <c r="O116" i="9" a="1"/>
  <c r="N116" i="9" a="1"/>
  <c r="M116" i="9" a="1"/>
  <c r="X148" i="9" a="1"/>
  <c r="W148" i="9" a="1"/>
  <c r="U148" i="9" a="1"/>
  <c r="Q148" i="9" a="1"/>
  <c r="P148" i="9" a="1"/>
  <c r="R148" i="9" a="1"/>
  <c r="L148" i="9" a="1"/>
  <c r="O148" i="9" a="1"/>
  <c r="N148" i="9" a="1"/>
  <c r="M148" i="9" a="1"/>
  <c r="K148" i="9" a="1"/>
  <c r="T148" i="9" a="1"/>
  <c r="S148" i="9" a="1"/>
  <c r="V148" i="9" a="1"/>
  <c r="X180" i="9" a="1"/>
  <c r="W180" i="9" a="1"/>
  <c r="U180" i="9" a="1"/>
  <c r="V180" i="9" a="1"/>
  <c r="T180" i="9" a="1"/>
  <c r="S180" i="9" a="1"/>
  <c r="R180" i="9" a="1"/>
  <c r="P180" i="9" a="1"/>
  <c r="L180" i="9" a="1"/>
  <c r="Q180" i="9" a="1"/>
  <c r="O180" i="9" a="1"/>
  <c r="M180" i="9" a="1"/>
  <c r="N180" i="9" a="1"/>
  <c r="K180" i="9" a="1"/>
  <c r="U212" i="9" a="1"/>
  <c r="T212" i="9" a="1"/>
  <c r="S212" i="9" a="1"/>
  <c r="R212" i="9" a="1"/>
  <c r="Q212" i="9" a="1"/>
  <c r="P212" i="9" a="1"/>
  <c r="O212" i="9" a="1"/>
  <c r="N212" i="9" a="1"/>
  <c r="L212" i="9" a="1"/>
  <c r="X212" i="9" a="1"/>
  <c r="K212" i="9" a="1"/>
  <c r="W212" i="9" a="1"/>
  <c r="V212" i="9" a="1"/>
  <c r="M212" i="9" a="1"/>
  <c r="X228" i="9" a="1"/>
  <c r="W228" i="9" a="1"/>
  <c r="V228" i="9" a="1"/>
  <c r="T228" i="9" a="1"/>
  <c r="S228" i="9" a="1"/>
  <c r="R228" i="9" a="1"/>
  <c r="Q228" i="9" a="1"/>
  <c r="O228" i="9" a="1"/>
  <c r="P228" i="9" a="1"/>
  <c r="K228" i="9" a="1"/>
  <c r="M228" i="9" a="1"/>
  <c r="U228" i="9" a="1"/>
  <c r="N228" i="9" a="1"/>
  <c r="L228" i="9" a="1"/>
  <c r="X276" i="9" a="1"/>
  <c r="U276" i="9" a="1"/>
  <c r="T276" i="9" a="1"/>
  <c r="S276" i="9" a="1"/>
  <c r="R276" i="9" a="1"/>
  <c r="P276" i="9" a="1"/>
  <c r="W276" i="9" a="1"/>
  <c r="V276" i="9" a="1"/>
  <c r="O276" i="9" a="1"/>
  <c r="L276" i="9" a="1"/>
  <c r="Q276" i="9" a="1"/>
  <c r="N276" i="9" a="1"/>
  <c r="M276" i="9" a="1"/>
  <c r="K276" i="9" a="1"/>
  <c r="P308" i="9" a="1"/>
  <c r="O308" i="9" a="1"/>
  <c r="N308" i="9" a="1"/>
  <c r="M308" i="9" a="1"/>
  <c r="L308" i="9" a="1"/>
  <c r="K308" i="9" a="1"/>
  <c r="V308" i="9" a="1"/>
  <c r="W308" i="9" a="1"/>
  <c r="U308" i="9" a="1"/>
  <c r="T308" i="9" a="1"/>
  <c r="S308" i="9" a="1"/>
  <c r="Q308" i="9" a="1"/>
  <c r="X308" i="9" a="1"/>
  <c r="R308" i="9" a="1"/>
  <c r="W356" i="9" a="1"/>
  <c r="V356" i="9" a="1"/>
  <c r="Q356" i="9" a="1"/>
  <c r="U356" i="9" a="1"/>
  <c r="K356" i="9" a="1"/>
  <c r="X356" i="9" a="1"/>
  <c r="L356" i="9" a="1"/>
  <c r="N356" i="9" a="1"/>
  <c r="M356" i="9" a="1"/>
  <c r="O356" i="9" a="1"/>
  <c r="S356" i="9" a="1"/>
  <c r="T356" i="9" a="1"/>
  <c r="R356" i="9" a="1"/>
  <c r="P356" i="9" a="1"/>
  <c r="X388" i="9" a="1"/>
  <c r="P388" i="9" a="1"/>
  <c r="N388" i="9" a="1"/>
  <c r="M388" i="9" a="1"/>
  <c r="Q388" i="9" a="1"/>
  <c r="L388" i="9" a="1"/>
  <c r="K388" i="9" a="1"/>
  <c r="R388" i="9" a="1"/>
  <c r="W388" i="9" a="1"/>
  <c r="O388" i="9" a="1"/>
  <c r="S388" i="9" a="1"/>
  <c r="V388" i="9" a="1"/>
  <c r="U388" i="9" a="1"/>
  <c r="T388" i="9" a="1"/>
  <c r="V436" i="9" a="1"/>
  <c r="U436" i="9" a="1"/>
  <c r="T436" i="9" a="1"/>
  <c r="Q436" i="9" a="1"/>
  <c r="L436" i="9" a="1"/>
  <c r="K436" i="9" a="1"/>
  <c r="W436" i="9" a="1"/>
  <c r="S436" i="9" a="1"/>
  <c r="R436" i="9" a="1"/>
  <c r="P436" i="9" a="1"/>
  <c r="N436" i="9" a="1"/>
  <c r="M436" i="9" a="1"/>
  <c r="X436" i="9" a="1"/>
  <c r="O436" i="9" a="1"/>
  <c r="N468" i="9" a="1"/>
  <c r="P468" i="9" a="1"/>
  <c r="O468" i="9" a="1"/>
  <c r="M468" i="9" a="1"/>
  <c r="W468" i="9" a="1"/>
  <c r="V468" i="9" a="1"/>
  <c r="U468" i="9" a="1"/>
  <c r="L468" i="9" a="1"/>
  <c r="X468" i="9" a="1"/>
  <c r="S468" i="9" a="1"/>
  <c r="R468" i="9" a="1"/>
  <c r="Q468" i="9" a="1"/>
  <c r="K468" i="9" a="1"/>
  <c r="T468" i="9" a="1"/>
  <c r="M516" i="9" a="1"/>
  <c r="L516" i="9" a="1"/>
  <c r="O516" i="9" a="1"/>
  <c r="Q516" i="9" a="1"/>
  <c r="P516" i="9" a="1"/>
  <c r="N516" i="9" a="1"/>
  <c r="R516" i="9" a="1"/>
  <c r="K516" i="9" a="1"/>
  <c r="X516" i="9" a="1"/>
  <c r="S516" i="9" a="1"/>
  <c r="T516" i="9" a="1"/>
  <c r="W516" i="9" a="1"/>
  <c r="V516" i="9" a="1"/>
  <c r="U516" i="9" a="1"/>
  <c r="W580" i="9" a="1"/>
  <c r="V580" i="9" a="1"/>
  <c r="T580" i="9" a="1"/>
  <c r="S580" i="9" a="1"/>
  <c r="X580" i="9" a="1"/>
  <c r="U580" i="9" a="1"/>
  <c r="O580" i="9" a="1"/>
  <c r="P580" i="9" a="1"/>
  <c r="N580" i="9" a="1"/>
  <c r="M580" i="9" a="1"/>
  <c r="Q580" i="9" a="1"/>
  <c r="R580" i="9" a="1"/>
  <c r="K580" i="9" a="1"/>
  <c r="L580" i="9" a="1"/>
  <c r="K676" i="9" a="1"/>
  <c r="V676" i="9" a="1"/>
  <c r="U676" i="9" a="1"/>
  <c r="T676" i="9" a="1"/>
  <c r="O676" i="9" a="1"/>
  <c r="L676" i="9" a="1"/>
  <c r="R676" i="9" a="1"/>
  <c r="S676" i="9" a="1"/>
  <c r="M676" i="9" a="1"/>
  <c r="N676" i="9" a="1"/>
  <c r="W676" i="9" a="1"/>
  <c r="X676" i="9" a="1"/>
  <c r="P676" i="9" a="1"/>
  <c r="Q676" i="9" a="1"/>
  <c r="K740" i="9" a="1"/>
  <c r="P740" i="9" a="1"/>
  <c r="O740" i="9" a="1"/>
  <c r="T740" i="9" a="1"/>
  <c r="S740" i="9" a="1"/>
  <c r="N740" i="9" a="1"/>
  <c r="V740" i="9" a="1"/>
  <c r="U740" i="9" a="1"/>
  <c r="R740" i="9" a="1"/>
  <c r="W740" i="9" a="1"/>
  <c r="Q740" i="9" a="1"/>
  <c r="M740" i="9" a="1"/>
  <c r="L740" i="9" a="1"/>
  <c r="X740" i="9" a="1"/>
  <c r="T836" i="9" a="1"/>
  <c r="S836" i="9" a="1"/>
  <c r="Q836" i="9" a="1"/>
  <c r="N836" i="9" a="1"/>
  <c r="M836" i="9" a="1"/>
  <c r="W836" i="9" a="1"/>
  <c r="P836" i="9" a="1"/>
  <c r="O836" i="9" a="1"/>
  <c r="L836" i="9" a="1"/>
  <c r="K836" i="9" a="1"/>
  <c r="R836" i="9" a="1"/>
  <c r="U836" i="9" a="1"/>
  <c r="V836" i="9" a="1"/>
  <c r="X836" i="9" a="1"/>
  <c r="T900" i="9" a="1"/>
  <c r="S900" i="9" a="1"/>
  <c r="Q900" i="9" a="1"/>
  <c r="X900" i="9" a="1"/>
  <c r="W900" i="9" a="1"/>
  <c r="V900" i="9" a="1"/>
  <c r="U900" i="9" a="1"/>
  <c r="P900" i="9" a="1"/>
  <c r="K900" i="9" a="1"/>
  <c r="R900" i="9" a="1"/>
  <c r="O900" i="9" a="1"/>
  <c r="L900" i="9" a="1"/>
  <c r="N900" i="9" a="1"/>
  <c r="M900" i="9" a="1"/>
  <c r="S5" i="9" a="1"/>
  <c r="R5" i="9" a="1"/>
  <c r="Q5" i="9" a="1"/>
  <c r="P5" i="9" a="1"/>
  <c r="O5" i="9" a="1"/>
  <c r="N5" i="9" a="1"/>
  <c r="X5" i="9" a="1"/>
  <c r="W5" i="9" a="1"/>
  <c r="V5" i="9" a="1"/>
  <c r="T5" i="9" a="1"/>
  <c r="U5" i="9" a="1"/>
  <c r="K5" i="9" a="1"/>
  <c r="M5" i="9" a="1"/>
  <c r="L5" i="9" a="1"/>
  <c r="X8" i="9" a="1"/>
  <c r="W8" i="9" a="1"/>
  <c r="U8" i="9" a="1"/>
  <c r="V8" i="9" a="1"/>
  <c r="T8" i="9" a="1"/>
  <c r="P8" i="9" a="1"/>
  <c r="O8" i="9" a="1"/>
  <c r="N8" i="9" a="1"/>
  <c r="M8" i="9" a="1"/>
  <c r="Q8" i="9" a="1"/>
  <c r="L8" i="9" a="1"/>
  <c r="R8" i="9" a="1"/>
  <c r="K8" i="9" a="1"/>
  <c r="S8" i="9" a="1"/>
  <c r="X24" i="9" a="1"/>
  <c r="U24" i="9" a="1"/>
  <c r="W24" i="9" a="1"/>
  <c r="V24" i="9" a="1"/>
  <c r="T24" i="9" a="1"/>
  <c r="P24" i="9" a="1"/>
  <c r="O24" i="9" a="1"/>
  <c r="N24" i="9" a="1"/>
  <c r="Q24" i="9" a="1"/>
  <c r="M24" i="9" a="1"/>
  <c r="S24" i="9" a="1"/>
  <c r="L24" i="9" a="1"/>
  <c r="K24" i="9" a="1"/>
  <c r="R24" i="9" a="1"/>
  <c r="S40" i="9" a="1"/>
  <c r="R40" i="9" a="1"/>
  <c r="Q40" i="9" a="1"/>
  <c r="P40" i="9" a="1"/>
  <c r="N40" i="9" a="1"/>
  <c r="W40" i="9" a="1"/>
  <c r="V40" i="9" a="1"/>
  <c r="U40" i="9" a="1"/>
  <c r="O40" i="9" a="1"/>
  <c r="T40" i="9" a="1"/>
  <c r="M40" i="9" a="1"/>
  <c r="X40" i="9" a="1"/>
  <c r="L40" i="9" a="1"/>
  <c r="K40" i="9" a="1"/>
  <c r="S56" i="9" a="1"/>
  <c r="R56" i="9" a="1"/>
  <c r="Q56" i="9" a="1"/>
  <c r="P56" i="9" a="1"/>
  <c r="N56" i="9" a="1"/>
  <c r="X56" i="9" a="1"/>
  <c r="W56" i="9" a="1"/>
  <c r="U56" i="9" a="1"/>
  <c r="V56" i="9" a="1"/>
  <c r="T56" i="9" a="1"/>
  <c r="K56" i="9" a="1"/>
  <c r="O56" i="9" a="1"/>
  <c r="M56" i="9" a="1"/>
  <c r="L56" i="9" a="1"/>
  <c r="S72" i="9" a="1"/>
  <c r="R72" i="9" a="1"/>
  <c r="Q72" i="9" a="1"/>
  <c r="P72" i="9" a="1"/>
  <c r="N72" i="9" a="1"/>
  <c r="X72" i="9" a="1"/>
  <c r="W72" i="9" a="1"/>
  <c r="V72" i="9" a="1"/>
  <c r="M72" i="9" a="1"/>
  <c r="L72" i="9" a="1"/>
  <c r="K72" i="9" a="1"/>
  <c r="U72" i="9" a="1"/>
  <c r="O72" i="9" a="1"/>
  <c r="T72" i="9" a="1"/>
  <c r="S88" i="9" a="1"/>
  <c r="R88" i="9" a="1"/>
  <c r="Q88" i="9" a="1"/>
  <c r="P88" i="9" a="1"/>
  <c r="N88" i="9" a="1"/>
  <c r="X88" i="9" a="1"/>
  <c r="T88" i="9" a="1"/>
  <c r="O88" i="9" a="1"/>
  <c r="M88" i="9" a="1"/>
  <c r="L88" i="9" a="1"/>
  <c r="W88" i="9" a="1"/>
  <c r="U88" i="9" a="1"/>
  <c r="V88" i="9" a="1"/>
  <c r="K88" i="9" a="1"/>
  <c r="R104" i="9" a="1"/>
  <c r="Q104" i="9" a="1"/>
  <c r="P104" i="9" a="1"/>
  <c r="O104" i="9" a="1"/>
  <c r="M104" i="9" a="1"/>
  <c r="X104" i="9" a="1"/>
  <c r="U104" i="9" a="1"/>
  <c r="T104" i="9" a="1"/>
  <c r="S104" i="9" a="1"/>
  <c r="N104" i="9" a="1"/>
  <c r="V104" i="9" a="1"/>
  <c r="W104" i="9" a="1"/>
  <c r="L104" i="9" a="1"/>
  <c r="K104" i="9" a="1"/>
  <c r="R120" i="9" a="1"/>
  <c r="Q120" i="9" a="1"/>
  <c r="P120" i="9" a="1"/>
  <c r="O120" i="9" a="1"/>
  <c r="M120" i="9" a="1"/>
  <c r="X120" i="9" a="1"/>
  <c r="K120" i="9" a="1"/>
  <c r="W120" i="9" a="1"/>
  <c r="U120" i="9" a="1"/>
  <c r="V120" i="9" a="1"/>
  <c r="L120" i="9" a="1"/>
  <c r="T120" i="9" a="1"/>
  <c r="S120" i="9" a="1"/>
  <c r="N120" i="9" a="1"/>
  <c r="R136" i="9" a="1"/>
  <c r="Q136" i="9" a="1"/>
  <c r="P136" i="9" a="1"/>
  <c r="O136" i="9" a="1"/>
  <c r="M136" i="9" a="1"/>
  <c r="X136" i="9" a="1"/>
  <c r="N136" i="9" a="1"/>
  <c r="L136" i="9" a="1"/>
  <c r="K136" i="9" a="1"/>
  <c r="W136" i="9" a="1"/>
  <c r="S136" i="9" a="1"/>
  <c r="V136" i="9" a="1"/>
  <c r="U136" i="9" a="1"/>
  <c r="T136" i="9" a="1"/>
  <c r="Q152" i="9" a="1"/>
  <c r="P152" i="9" a="1"/>
  <c r="O152" i="9" a="1"/>
  <c r="N152" i="9" a="1"/>
  <c r="L152" i="9" a="1"/>
  <c r="X152" i="9" a="1"/>
  <c r="W152" i="9" a="1"/>
  <c r="S152" i="9" a="1"/>
  <c r="R152" i="9" a="1"/>
  <c r="M152" i="9" a="1"/>
  <c r="K152" i="9" a="1"/>
  <c r="T152" i="9" a="1"/>
  <c r="V152" i="9" a="1"/>
  <c r="U152" i="9" a="1"/>
  <c r="N168" i="9" a="1"/>
  <c r="M168" i="9" a="1"/>
  <c r="L168" i="9" a="1"/>
  <c r="K168" i="9" a="1"/>
  <c r="X168" i="9" a="1"/>
  <c r="W168" i="9" a="1"/>
  <c r="V168" i="9" a="1"/>
  <c r="U168" i="9" a="1"/>
  <c r="S168" i="9" a="1"/>
  <c r="Q168" i="9" a="1"/>
  <c r="O168" i="9" a="1"/>
  <c r="R168" i="9" a="1"/>
  <c r="T168" i="9" a="1"/>
  <c r="P168" i="9" a="1"/>
  <c r="R184" i="9" a="1"/>
  <c r="Q184" i="9" a="1"/>
  <c r="P184" i="9" a="1"/>
  <c r="O184" i="9" a="1"/>
  <c r="M184" i="9" a="1"/>
  <c r="L184" i="9" a="1"/>
  <c r="K184" i="9" a="1"/>
  <c r="X184" i="9" a="1"/>
  <c r="V184" i="9" a="1"/>
  <c r="U184" i="9" a="1"/>
  <c r="W184" i="9" a="1"/>
  <c r="T184" i="9" a="1"/>
  <c r="N184" i="9" a="1"/>
  <c r="S184" i="9" a="1"/>
  <c r="K200" i="9" a="1"/>
  <c r="S200" i="9" a="1"/>
  <c r="O200" i="9" a="1"/>
  <c r="N200" i="9" a="1"/>
  <c r="M200" i="9" a="1"/>
  <c r="L200" i="9" a="1"/>
  <c r="X200" i="9" a="1"/>
  <c r="P200" i="9" a="1"/>
  <c r="W200" i="9" a="1"/>
  <c r="R200" i="9" a="1"/>
  <c r="T200" i="9" a="1"/>
  <c r="V200" i="9" a="1"/>
  <c r="U200" i="9" a="1"/>
  <c r="Q200" i="9" a="1"/>
  <c r="P216" i="9" a="1"/>
  <c r="O216" i="9" a="1"/>
  <c r="N216" i="9" a="1"/>
  <c r="M216" i="9" a="1"/>
  <c r="K216" i="9" a="1"/>
  <c r="W216" i="9" a="1"/>
  <c r="T216" i="9" a="1"/>
  <c r="S216" i="9" a="1"/>
  <c r="X216" i="9" a="1"/>
  <c r="U216" i="9" a="1"/>
  <c r="V216" i="9" a="1"/>
  <c r="Q216" i="9" a="1"/>
  <c r="L216" i="9" a="1"/>
  <c r="R216" i="9" a="1"/>
  <c r="Q232" i="9" a="1"/>
  <c r="P232" i="9" a="1"/>
  <c r="O232" i="9" a="1"/>
  <c r="N232" i="9" a="1"/>
  <c r="L232" i="9" a="1"/>
  <c r="U232" i="9" a="1"/>
  <c r="K232" i="9" a="1"/>
  <c r="X232" i="9" a="1"/>
  <c r="W232" i="9" a="1"/>
  <c r="T232" i="9" a="1"/>
  <c r="S232" i="9" a="1"/>
  <c r="R232" i="9" a="1"/>
  <c r="V232" i="9" a="1"/>
  <c r="M232" i="9" a="1"/>
  <c r="R248" i="9" a="1"/>
  <c r="Q248" i="9" a="1"/>
  <c r="P248" i="9" a="1"/>
  <c r="O248" i="9" a="1"/>
  <c r="M248" i="9" a="1"/>
  <c r="W248" i="9" a="1"/>
  <c r="V248" i="9" a="1"/>
  <c r="U248" i="9" a="1"/>
  <c r="T248" i="9" a="1"/>
  <c r="N248" i="9" a="1"/>
  <c r="K248" i="9" a="1"/>
  <c r="L248" i="9" a="1"/>
  <c r="X248" i="9" a="1"/>
  <c r="S248" i="9" a="1"/>
  <c r="P264" i="9" a="1"/>
  <c r="O264" i="9" a="1"/>
  <c r="N264" i="9" a="1"/>
  <c r="M264" i="9" a="1"/>
  <c r="K264" i="9" a="1"/>
  <c r="W264" i="9" a="1"/>
  <c r="V264" i="9" a="1"/>
  <c r="U264" i="9" a="1"/>
  <c r="T264" i="9" a="1"/>
  <c r="R264" i="9" a="1"/>
  <c r="X264" i="9" a="1"/>
  <c r="S264" i="9" a="1"/>
  <c r="Q264" i="9" a="1"/>
  <c r="L264" i="9" a="1"/>
  <c r="Q280" i="9" a="1"/>
  <c r="P280" i="9" a="1"/>
  <c r="O280" i="9" a="1"/>
  <c r="R280" i="9" a="1"/>
  <c r="N280" i="9" a="1"/>
  <c r="M280" i="9" a="1"/>
  <c r="L280" i="9" a="1"/>
  <c r="X280" i="9" a="1"/>
  <c r="V280" i="9" a="1"/>
  <c r="S280" i="9" a="1"/>
  <c r="K280" i="9" a="1"/>
  <c r="W280" i="9" a="1"/>
  <c r="U280" i="9" a="1"/>
  <c r="T280" i="9" a="1"/>
  <c r="X296" i="9" a="1"/>
  <c r="S296" i="9" a="1"/>
  <c r="Q296" i="9" a="1"/>
  <c r="P296" i="9" a="1"/>
  <c r="R296" i="9" a="1"/>
  <c r="L296" i="9" a="1"/>
  <c r="K296" i="9" a="1"/>
  <c r="V296" i="9" a="1"/>
  <c r="T296" i="9" a="1"/>
  <c r="M296" i="9" a="1"/>
  <c r="N296" i="9" a="1"/>
  <c r="W296" i="9" a="1"/>
  <c r="O296" i="9" a="1"/>
  <c r="U296" i="9" a="1"/>
  <c r="T312" i="9" a="1"/>
  <c r="S312" i="9" a="1"/>
  <c r="R312" i="9" a="1"/>
  <c r="X312" i="9" a="1"/>
  <c r="U312" i="9" a="1"/>
  <c r="Q312" i="9" a="1"/>
  <c r="P312" i="9" a="1"/>
  <c r="O312" i="9" a="1"/>
  <c r="M312" i="9" a="1"/>
  <c r="W312" i="9" a="1"/>
  <c r="V312" i="9" a="1"/>
  <c r="L312" i="9" a="1"/>
  <c r="N312" i="9" a="1"/>
  <c r="K312" i="9" a="1"/>
  <c r="Q328" i="9" a="1"/>
  <c r="P328" i="9" a="1"/>
  <c r="O328" i="9" a="1"/>
  <c r="U328" i="9" a="1"/>
  <c r="T328" i="9" a="1"/>
  <c r="S328" i="9" a="1"/>
  <c r="R328" i="9" a="1"/>
  <c r="M328" i="9" a="1"/>
  <c r="N328" i="9" a="1"/>
  <c r="L328" i="9" a="1"/>
  <c r="K328" i="9" a="1"/>
  <c r="W328" i="9" a="1"/>
  <c r="V328" i="9" a="1"/>
  <c r="X328" i="9" a="1"/>
  <c r="P344" i="9" a="1"/>
  <c r="O344" i="9" a="1"/>
  <c r="R344" i="9" a="1"/>
  <c r="Q344" i="9" a="1"/>
  <c r="W344" i="9" a="1"/>
  <c r="M344" i="9" a="1"/>
  <c r="U344" i="9" a="1"/>
  <c r="T344" i="9" a="1"/>
  <c r="V344" i="9" a="1"/>
  <c r="N344" i="9" a="1"/>
  <c r="X344" i="9" a="1"/>
  <c r="K344" i="9" a="1"/>
  <c r="S344" i="9" a="1"/>
  <c r="L344" i="9" a="1"/>
  <c r="W360" i="9" a="1"/>
  <c r="V360" i="9" a="1"/>
  <c r="U360" i="9" a="1"/>
  <c r="N360" i="9" a="1"/>
  <c r="M360" i="9" a="1"/>
  <c r="L360" i="9" a="1"/>
  <c r="K360" i="9" a="1"/>
  <c r="S360" i="9" a="1"/>
  <c r="R360" i="9" a="1"/>
  <c r="Q360" i="9" a="1"/>
  <c r="P360" i="9" a="1"/>
  <c r="T360" i="9" a="1"/>
  <c r="X360" i="9" a="1"/>
  <c r="O360" i="9" a="1"/>
  <c r="W376" i="9" a="1"/>
  <c r="V376" i="9" a="1"/>
  <c r="U376" i="9" a="1"/>
  <c r="N376" i="9" a="1"/>
  <c r="M376" i="9" a="1"/>
  <c r="K376" i="9" a="1"/>
  <c r="X376" i="9" a="1"/>
  <c r="T376" i="9" a="1"/>
  <c r="S376" i="9" a="1"/>
  <c r="R376" i="9" a="1"/>
  <c r="P376" i="9" a="1"/>
  <c r="Q376" i="9" a="1"/>
  <c r="O376" i="9" a="1"/>
  <c r="L376" i="9" a="1"/>
  <c r="X392" i="9" a="1"/>
  <c r="S392" i="9" a="1"/>
  <c r="N392" i="9" a="1"/>
  <c r="P392" i="9" a="1"/>
  <c r="K392" i="9" a="1"/>
  <c r="O392" i="9" a="1"/>
  <c r="L392" i="9" a="1"/>
  <c r="V392" i="9" a="1"/>
  <c r="M392" i="9" a="1"/>
  <c r="R392" i="9" a="1"/>
  <c r="U392" i="9" a="1"/>
  <c r="T392" i="9" a="1"/>
  <c r="W392" i="9" a="1"/>
  <c r="Q392" i="9" a="1"/>
  <c r="T408" i="9" a="1"/>
  <c r="S408" i="9" a="1"/>
  <c r="R408" i="9" a="1"/>
  <c r="M408" i="9" a="1"/>
  <c r="L408" i="9" a="1"/>
  <c r="K408" i="9" a="1"/>
  <c r="X408" i="9" a="1"/>
  <c r="W408" i="9" a="1"/>
  <c r="U408" i="9" a="1"/>
  <c r="P408" i="9" a="1"/>
  <c r="V408" i="9" a="1"/>
  <c r="Q408" i="9" a="1"/>
  <c r="O408" i="9" a="1"/>
  <c r="N408" i="9" a="1"/>
  <c r="X424" i="9" a="1"/>
  <c r="W424" i="9" a="1"/>
  <c r="V424" i="9" a="1"/>
  <c r="U424" i="9" a="1"/>
  <c r="T424" i="9" a="1"/>
  <c r="S424" i="9" a="1"/>
  <c r="N424" i="9" a="1"/>
  <c r="R424" i="9" a="1"/>
  <c r="Q424" i="9" a="1"/>
  <c r="O424" i="9" a="1"/>
  <c r="L424" i="9" a="1"/>
  <c r="M424" i="9" a="1"/>
  <c r="K424" i="9" a="1"/>
  <c r="P424" i="9" a="1"/>
  <c r="R440" i="9" a="1"/>
  <c r="U440" i="9" a="1"/>
  <c r="W440" i="9" a="1"/>
  <c r="K440" i="9" a="1"/>
  <c r="V440" i="9" a="1"/>
  <c r="X440" i="9" a="1"/>
  <c r="P440" i="9" a="1"/>
  <c r="L440" i="9" a="1"/>
  <c r="Q440" i="9" a="1"/>
  <c r="T440" i="9" a="1"/>
  <c r="S440" i="9" a="1"/>
  <c r="O440" i="9" a="1"/>
  <c r="N440" i="9" a="1"/>
  <c r="M440" i="9" a="1"/>
  <c r="L456" i="9" a="1"/>
  <c r="V456" i="9" a="1"/>
  <c r="U456" i="9" a="1"/>
  <c r="T456" i="9" a="1"/>
  <c r="X456" i="9" a="1"/>
  <c r="W456" i="9" a="1"/>
  <c r="S456" i="9" a="1"/>
  <c r="N456" i="9" a="1"/>
  <c r="R456" i="9" a="1"/>
  <c r="Q456" i="9" a="1"/>
  <c r="P456" i="9" a="1"/>
  <c r="O456" i="9" a="1"/>
  <c r="M456" i="9" a="1"/>
  <c r="K456" i="9" a="1"/>
  <c r="V472" i="9" a="1"/>
  <c r="K472" i="9" a="1"/>
  <c r="T472" i="9" a="1"/>
  <c r="Q472" i="9" a="1"/>
  <c r="W472" i="9" a="1"/>
  <c r="X472" i="9" a="1"/>
  <c r="U472" i="9" a="1"/>
  <c r="S472" i="9" a="1"/>
  <c r="R472" i="9" a="1"/>
  <c r="O472" i="9" a="1"/>
  <c r="P472" i="9" a="1"/>
  <c r="M472" i="9" a="1"/>
  <c r="L472" i="9" a="1"/>
  <c r="N472" i="9" a="1"/>
  <c r="X488" i="9" a="1"/>
  <c r="W488" i="9" a="1"/>
  <c r="V488" i="9" a="1"/>
  <c r="U488" i="9" a="1"/>
  <c r="R488" i="9" a="1"/>
  <c r="Q488" i="9" a="1"/>
  <c r="P488" i="9" a="1"/>
  <c r="M488" i="9" a="1"/>
  <c r="K488" i="9" a="1"/>
  <c r="S488" i="9" a="1"/>
  <c r="O488" i="9" a="1"/>
  <c r="N488" i="9" a="1"/>
  <c r="L488" i="9" a="1"/>
  <c r="T488" i="9" a="1"/>
  <c r="P504" i="9" a="1"/>
  <c r="X504" i="9" a="1"/>
  <c r="S504" i="9" a="1"/>
  <c r="R504" i="9" a="1"/>
  <c r="Q504" i="9" a="1"/>
  <c r="M504" i="9" a="1"/>
  <c r="K504" i="9" a="1"/>
  <c r="V504" i="9" a="1"/>
  <c r="T504" i="9" a="1"/>
  <c r="W504" i="9" a="1"/>
  <c r="N504" i="9" a="1"/>
  <c r="L504" i="9" a="1"/>
  <c r="U504" i="9" a="1"/>
  <c r="O504" i="9" a="1"/>
  <c r="U520" i="9" a="1"/>
  <c r="T520" i="9" a="1"/>
  <c r="Q520" i="9" a="1"/>
  <c r="P520" i="9" a="1"/>
  <c r="X520" i="9" a="1"/>
  <c r="W520" i="9" a="1"/>
  <c r="V520" i="9" a="1"/>
  <c r="K520" i="9" a="1"/>
  <c r="S520" i="9" a="1"/>
  <c r="N520" i="9" a="1"/>
  <c r="M520" i="9" a="1"/>
  <c r="L520" i="9" a="1"/>
  <c r="R520" i="9" a="1"/>
  <c r="O520" i="9" a="1"/>
  <c r="X536" i="9" a="1"/>
  <c r="P536" i="9" a="1"/>
  <c r="L536" i="9" a="1"/>
  <c r="M536" i="9" a="1"/>
  <c r="K536" i="9" a="1"/>
  <c r="N536" i="9" a="1"/>
  <c r="U536" i="9" a="1"/>
  <c r="W536" i="9" a="1"/>
  <c r="S536" i="9" a="1"/>
  <c r="Q536" i="9" a="1"/>
  <c r="O536" i="9" a="1"/>
  <c r="R536" i="9" a="1"/>
  <c r="T536" i="9" a="1"/>
  <c r="V536" i="9" a="1"/>
  <c r="W552" i="9" a="1"/>
  <c r="V552" i="9" a="1"/>
  <c r="T552" i="9" a="1"/>
  <c r="S552" i="9" a="1"/>
  <c r="Q552" i="9" a="1"/>
  <c r="P552" i="9" a="1"/>
  <c r="O552" i="9" a="1"/>
  <c r="X552" i="9" a="1"/>
  <c r="R552" i="9" a="1"/>
  <c r="M552" i="9" a="1"/>
  <c r="N552" i="9" a="1"/>
  <c r="L552" i="9" a="1"/>
  <c r="K552" i="9" a="1"/>
  <c r="U552" i="9" a="1"/>
  <c r="U568" i="9" a="1"/>
  <c r="T568" i="9" a="1"/>
  <c r="R568" i="9" a="1"/>
  <c r="Q568" i="9" a="1"/>
  <c r="W568" i="9" a="1"/>
  <c r="V568" i="9" a="1"/>
  <c r="S568" i="9" a="1"/>
  <c r="M568" i="9" a="1"/>
  <c r="O568" i="9" a="1"/>
  <c r="N568" i="9" a="1"/>
  <c r="L568" i="9" a="1"/>
  <c r="P568" i="9" a="1"/>
  <c r="K568" i="9" a="1"/>
  <c r="X568" i="9" a="1"/>
  <c r="K584" i="9" a="1"/>
  <c r="X584" i="9" a="1"/>
  <c r="W584" i="9" a="1"/>
  <c r="Q584" i="9" a="1"/>
  <c r="P584" i="9" a="1"/>
  <c r="O584" i="9" a="1"/>
  <c r="S584" i="9" a="1"/>
  <c r="R584" i="9" a="1"/>
  <c r="N584" i="9" a="1"/>
  <c r="T584" i="9" a="1"/>
  <c r="M584" i="9" a="1"/>
  <c r="L584" i="9" a="1"/>
  <c r="V584" i="9" a="1"/>
  <c r="U584" i="9" a="1"/>
  <c r="T600" i="9" a="1"/>
  <c r="S600" i="9" a="1"/>
  <c r="W600" i="9" a="1"/>
  <c r="V600" i="9" a="1"/>
  <c r="N600" i="9" a="1"/>
  <c r="M600" i="9" a="1"/>
  <c r="L600" i="9" a="1"/>
  <c r="X600" i="9" a="1"/>
  <c r="U600" i="9" a="1"/>
  <c r="R600" i="9" a="1"/>
  <c r="P600" i="9" a="1"/>
  <c r="Q600" i="9" a="1"/>
  <c r="O600" i="9" a="1"/>
  <c r="K600" i="9" a="1"/>
  <c r="N616" i="9" a="1"/>
  <c r="M616" i="9" a="1"/>
  <c r="W616" i="9" a="1"/>
  <c r="V616" i="9" a="1"/>
  <c r="X616" i="9" a="1"/>
  <c r="R616" i="9" a="1"/>
  <c r="Q616" i="9" a="1"/>
  <c r="T616" i="9" a="1"/>
  <c r="O616" i="9" a="1"/>
  <c r="S616" i="9" a="1"/>
  <c r="P616" i="9" a="1"/>
  <c r="L616" i="9" a="1"/>
  <c r="K616" i="9" a="1"/>
  <c r="U616" i="9" a="1"/>
  <c r="N632" i="9" a="1"/>
  <c r="M632" i="9" a="1"/>
  <c r="U632" i="9" a="1"/>
  <c r="X632" i="9" a="1"/>
  <c r="W632" i="9" a="1"/>
  <c r="V632" i="9" a="1"/>
  <c r="R632" i="9" a="1"/>
  <c r="Q632" i="9" a="1"/>
  <c r="P632" i="9" a="1"/>
  <c r="T632" i="9" a="1"/>
  <c r="S632" i="9" a="1"/>
  <c r="K632" i="9" a="1"/>
  <c r="O632" i="9" a="1"/>
  <c r="L632" i="9" a="1"/>
  <c r="X648" i="9" a="1"/>
  <c r="V648" i="9" a="1"/>
  <c r="U648" i="9" a="1"/>
  <c r="Q648" i="9" a="1"/>
  <c r="W648" i="9" a="1"/>
  <c r="T648" i="9" a="1"/>
  <c r="S648" i="9" a="1"/>
  <c r="N648" i="9" a="1"/>
  <c r="R648" i="9" a="1"/>
  <c r="O648" i="9" a="1"/>
  <c r="M648" i="9" a="1"/>
  <c r="P648" i="9" a="1"/>
  <c r="K648" i="9" a="1"/>
  <c r="L648" i="9" a="1"/>
  <c r="K664" i="9" a="1"/>
  <c r="X664" i="9" a="1"/>
  <c r="W664" i="9" a="1"/>
  <c r="Q664" i="9" a="1"/>
  <c r="P664" i="9" a="1"/>
  <c r="R664" i="9" a="1"/>
  <c r="V664" i="9" a="1"/>
  <c r="U664" i="9" a="1"/>
  <c r="T664" i="9" a="1"/>
  <c r="S664" i="9" a="1"/>
  <c r="M664" i="9" a="1"/>
  <c r="N664" i="9" a="1"/>
  <c r="L664" i="9" a="1"/>
  <c r="O664" i="9" a="1"/>
  <c r="T680" i="9" a="1"/>
  <c r="S680" i="9" a="1"/>
  <c r="K680" i="9" a="1"/>
  <c r="W680" i="9" a="1"/>
  <c r="V680" i="9" a="1"/>
  <c r="L680" i="9" a="1"/>
  <c r="R680" i="9" a="1"/>
  <c r="Q680" i="9" a="1"/>
  <c r="X680" i="9" a="1"/>
  <c r="O680" i="9" a="1"/>
  <c r="M680" i="9" a="1"/>
  <c r="U680" i="9" a="1"/>
  <c r="N680" i="9" a="1"/>
  <c r="P680" i="9" a="1"/>
  <c r="W696" i="9" a="1"/>
  <c r="V696" i="9" a="1"/>
  <c r="N696" i="9" a="1"/>
  <c r="M696" i="9" a="1"/>
  <c r="K696" i="9" a="1"/>
  <c r="L696" i="9" a="1"/>
  <c r="Q696" i="9" a="1"/>
  <c r="P696" i="9" a="1"/>
  <c r="O696" i="9" a="1"/>
  <c r="X696" i="9" a="1"/>
  <c r="U696" i="9" a="1"/>
  <c r="T696" i="9" a="1"/>
  <c r="S696" i="9" a="1"/>
  <c r="R696" i="9" a="1"/>
  <c r="U712" i="9" a="1"/>
  <c r="T712" i="9" a="1"/>
  <c r="O712" i="9" a="1"/>
  <c r="N712" i="9" a="1"/>
  <c r="L712" i="9" a="1"/>
  <c r="S712" i="9" a="1"/>
  <c r="R712" i="9" a="1"/>
  <c r="X712" i="9" a="1"/>
  <c r="W712" i="9" a="1"/>
  <c r="M712" i="9" a="1"/>
  <c r="K712" i="9" a="1"/>
  <c r="Q712" i="9" a="1"/>
  <c r="P712" i="9" a="1"/>
  <c r="V712" i="9" a="1"/>
  <c r="O728" i="9" a="1"/>
  <c r="K728" i="9" a="1"/>
  <c r="R728" i="9" a="1"/>
  <c r="S728" i="9" a="1"/>
  <c r="P728" i="9" a="1"/>
  <c r="M728" i="9" a="1"/>
  <c r="X728" i="9" a="1"/>
  <c r="Q728" i="9" a="1"/>
  <c r="W728" i="9" a="1"/>
  <c r="V728" i="9" a="1"/>
  <c r="U728" i="9" a="1"/>
  <c r="N728" i="9" a="1"/>
  <c r="L728" i="9" a="1"/>
  <c r="T728" i="9" a="1"/>
  <c r="R744" i="9" a="1"/>
  <c r="K744" i="9" a="1"/>
  <c r="W744" i="9" a="1"/>
  <c r="S744" i="9" a="1"/>
  <c r="Q744" i="9" a="1"/>
  <c r="P744" i="9" a="1"/>
  <c r="V744" i="9" a="1"/>
  <c r="U744" i="9" a="1"/>
  <c r="O744" i="9" a="1"/>
  <c r="X744" i="9" a="1"/>
  <c r="T744" i="9" a="1"/>
  <c r="N744" i="9" a="1"/>
  <c r="L744" i="9" a="1"/>
  <c r="M744" i="9" a="1"/>
  <c r="M760" i="9" a="1"/>
  <c r="L760" i="9" a="1"/>
  <c r="R760" i="9" a="1"/>
  <c r="Q760" i="9" a="1"/>
  <c r="S760" i="9" a="1"/>
  <c r="P760" i="9" a="1"/>
  <c r="K760" i="9" a="1"/>
  <c r="X760" i="9" a="1"/>
  <c r="O760" i="9" a="1"/>
  <c r="N760" i="9" a="1"/>
  <c r="T760" i="9" a="1"/>
  <c r="W760" i="9" a="1"/>
  <c r="V760" i="9" a="1"/>
  <c r="U760" i="9" a="1"/>
  <c r="O776" i="9" a="1"/>
  <c r="K776" i="9" a="1"/>
  <c r="S776" i="9" a="1"/>
  <c r="R776" i="9" a="1"/>
  <c r="T776" i="9" a="1"/>
  <c r="Q776" i="9" a="1"/>
  <c r="M776" i="9" a="1"/>
  <c r="X776" i="9" a="1"/>
  <c r="W776" i="9" a="1"/>
  <c r="V776" i="9" a="1"/>
  <c r="U776" i="9" a="1"/>
  <c r="N776" i="9" a="1"/>
  <c r="L776" i="9" a="1"/>
  <c r="P776" i="9" a="1"/>
  <c r="X792" i="9" a="1"/>
  <c r="P792" i="9" a="1"/>
  <c r="O792" i="9" a="1"/>
  <c r="L792" i="9" a="1"/>
  <c r="W792" i="9" a="1"/>
  <c r="V792" i="9" a="1"/>
  <c r="T792" i="9" a="1"/>
  <c r="R792" i="9" a="1"/>
  <c r="Q792" i="9" a="1"/>
  <c r="N792" i="9" a="1"/>
  <c r="S792" i="9" a="1"/>
  <c r="M792" i="9" a="1"/>
  <c r="K792" i="9" a="1"/>
  <c r="U792" i="9" a="1"/>
  <c r="X808" i="9" a="1"/>
  <c r="M808" i="9" a="1"/>
  <c r="P808" i="9" a="1"/>
  <c r="R808" i="9" a="1"/>
  <c r="V808" i="9" a="1"/>
  <c r="L808" i="9" a="1"/>
  <c r="Q808" i="9" a="1"/>
  <c r="T808" i="9" a="1"/>
  <c r="K808" i="9" a="1"/>
  <c r="W808" i="9" a="1"/>
  <c r="O808" i="9" a="1"/>
  <c r="S808" i="9" a="1"/>
  <c r="N808" i="9" a="1"/>
  <c r="U808" i="9" a="1"/>
  <c r="N824" i="9" a="1"/>
  <c r="M824" i="9" a="1"/>
  <c r="U824" i="9" a="1"/>
  <c r="S824" i="9" a="1"/>
  <c r="R824" i="9" a="1"/>
  <c r="Q824" i="9" a="1"/>
  <c r="L824" i="9" a="1"/>
  <c r="W824" i="9" a="1"/>
  <c r="X824" i="9" a="1"/>
  <c r="V824" i="9" a="1"/>
  <c r="T824" i="9" a="1"/>
  <c r="P824" i="9" a="1"/>
  <c r="K824" i="9" a="1"/>
  <c r="O824" i="9" a="1"/>
  <c r="L840" i="9" a="1"/>
  <c r="K840" i="9" a="1"/>
  <c r="R840" i="9" a="1"/>
  <c r="Q840" i="9" a="1"/>
  <c r="S840" i="9" a="1"/>
  <c r="O840" i="9" a="1"/>
  <c r="X840" i="9" a="1"/>
  <c r="W840" i="9" a="1"/>
  <c r="T840" i="9" a="1"/>
  <c r="N840" i="9" a="1"/>
  <c r="U840" i="9" a="1"/>
  <c r="P840" i="9" a="1"/>
  <c r="V840" i="9" a="1"/>
  <c r="M840" i="9" a="1"/>
  <c r="V856" i="9" a="1"/>
  <c r="U856" i="9" a="1"/>
  <c r="S856" i="9" a="1"/>
  <c r="P856" i="9" a="1"/>
  <c r="O856" i="9" a="1"/>
  <c r="X856" i="9" a="1"/>
  <c r="T856" i="9" a="1"/>
  <c r="R856" i="9" a="1"/>
  <c r="Q856" i="9" a="1"/>
  <c r="L856" i="9" a="1"/>
  <c r="W856" i="9" a="1"/>
  <c r="K856" i="9" a="1"/>
  <c r="N856" i="9" a="1"/>
  <c r="M856" i="9" a="1"/>
  <c r="R872" i="9" a="1"/>
  <c r="Q872" i="9" a="1"/>
  <c r="O872" i="9" a="1"/>
  <c r="V872" i="9" a="1"/>
  <c r="U872" i="9" a="1"/>
  <c r="M872" i="9" a="1"/>
  <c r="L872" i="9" a="1"/>
  <c r="X872" i="9" a="1"/>
  <c r="P872" i="9" a="1"/>
  <c r="N872" i="9" a="1"/>
  <c r="S872" i="9" a="1"/>
  <c r="W872" i="9" a="1"/>
  <c r="T872" i="9" a="1"/>
  <c r="K872" i="9" a="1"/>
  <c r="M888" i="9" a="1"/>
  <c r="Q888" i="9" a="1"/>
  <c r="U888" i="9" a="1"/>
  <c r="L888" i="9" a="1"/>
  <c r="W888" i="9" a="1"/>
  <c r="V888" i="9" a="1"/>
  <c r="T888" i="9" a="1"/>
  <c r="N888" i="9" a="1"/>
  <c r="R888" i="9" a="1"/>
  <c r="S888" i="9" a="1"/>
  <c r="P888" i="9" a="1"/>
  <c r="X888" i="9" a="1"/>
  <c r="O888" i="9" a="1"/>
  <c r="K888" i="9" a="1"/>
  <c r="L904" i="9" a="1"/>
  <c r="K904" i="9" a="1"/>
  <c r="O904" i="9" a="1"/>
  <c r="N904" i="9" a="1"/>
  <c r="M904" i="9" a="1"/>
  <c r="P904" i="9" a="1"/>
  <c r="R904" i="9" a="1"/>
  <c r="Q904" i="9" a="1"/>
  <c r="X904" i="9" a="1"/>
  <c r="W904" i="9" a="1"/>
  <c r="V904" i="9" a="1"/>
  <c r="U904" i="9" a="1"/>
  <c r="T904" i="9" a="1"/>
  <c r="S904" i="9" a="1"/>
  <c r="L920" i="9" a="1"/>
  <c r="K920" i="9" a="1"/>
  <c r="U920" i="9" a="1"/>
  <c r="T920" i="9" a="1"/>
  <c r="O920" i="9" a="1"/>
  <c r="N920" i="9" a="1"/>
  <c r="M920" i="9" a="1"/>
  <c r="R920" i="9" a="1"/>
  <c r="Q920" i="9" a="1"/>
  <c r="P920" i="9" a="1"/>
  <c r="X920" i="9" a="1"/>
  <c r="W920" i="9" a="1"/>
  <c r="V920" i="9" a="1"/>
  <c r="S920" i="9" a="1"/>
  <c r="P936" i="9" a="1"/>
  <c r="U936" i="9" a="1"/>
  <c r="O936" i="9" a="1"/>
  <c r="R936" i="9" a="1"/>
  <c r="W936" i="9" a="1"/>
  <c r="N936" i="9" a="1"/>
  <c r="L936" i="9" a="1"/>
  <c r="K936" i="9" a="1"/>
  <c r="T936" i="9" a="1"/>
  <c r="M936" i="9" a="1"/>
  <c r="X936" i="9" a="1"/>
  <c r="Q936" i="9" a="1"/>
  <c r="S936" i="9" a="1"/>
  <c r="V936" i="9" a="1"/>
  <c r="V4" i="11"/>
  <c r="AN2" i="11"/>
  <c r="AB2" i="11"/>
  <c r="AA2" i="11"/>
  <c r="Z2" i="11"/>
  <c r="Y2" i="11"/>
  <c r="X2" i="11"/>
  <c r="V4" i="10"/>
  <c r="AN2" i="10"/>
  <c r="X2" i="10"/>
  <c r="Y2" i="10" s="1"/>
  <c r="BF2" i="2"/>
  <c r="BX2" i="2" s="1"/>
  <c r="AN2" i="2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G1" i="9"/>
  <c r="Y456" i="9" l="1"/>
  <c r="Y900" i="9"/>
  <c r="Y516" i="9"/>
  <c r="Y343" i="9"/>
  <c r="Y279" i="9"/>
  <c r="Y71" i="9"/>
  <c r="Y6" i="9"/>
  <c r="Y870" i="9"/>
  <c r="Y806" i="9"/>
  <c r="Y790" i="9"/>
  <c r="Y422" i="9"/>
  <c r="Y132" i="9"/>
  <c r="Y578" i="9"/>
  <c r="Y53" i="9"/>
  <c r="Y463" i="9"/>
  <c r="Y464" i="9"/>
  <c r="Y207" i="9"/>
  <c r="Y801" i="9"/>
  <c r="Y528" i="9"/>
  <c r="Y720" i="9"/>
  <c r="Y511" i="9"/>
  <c r="Y126" i="9"/>
  <c r="Y10" i="9"/>
  <c r="Y813" i="9"/>
  <c r="Y381" i="9"/>
  <c r="Y109" i="9"/>
  <c r="Y93" i="9"/>
  <c r="Y45" i="9"/>
  <c r="Y588" i="9"/>
  <c r="Y300" i="9"/>
  <c r="Y604" i="9"/>
  <c r="Y539" i="9"/>
  <c r="Y889" i="9"/>
  <c r="Y809" i="9"/>
  <c r="Y201" i="9"/>
  <c r="Y160" i="9"/>
  <c r="Y642" i="9"/>
  <c r="Y474" i="9"/>
  <c r="Y629" i="9"/>
  <c r="Y356" i="9"/>
  <c r="Y663" i="9"/>
  <c r="Y927" i="9"/>
  <c r="Y633" i="9"/>
  <c r="Y337" i="9"/>
  <c r="Y421" i="9"/>
  <c r="Y192" i="9"/>
  <c r="Y328" i="9"/>
  <c r="Y440" i="9"/>
  <c r="Y211" i="9"/>
  <c r="Y450" i="9"/>
  <c r="Y423" i="9"/>
  <c r="Y504" i="9"/>
  <c r="Y676" i="9"/>
  <c r="Y225" i="9"/>
  <c r="Y680" i="9"/>
  <c r="Y690" i="9"/>
  <c r="Y912" i="9"/>
  <c r="Y410" i="9"/>
  <c r="Y361" i="9"/>
  <c r="Y718" i="9"/>
  <c r="Y638" i="9"/>
  <c r="Y510" i="9"/>
  <c r="Y174" i="9"/>
  <c r="Y923" i="9"/>
  <c r="Y893" i="9"/>
  <c r="Y685" i="9"/>
  <c r="Y173" i="9"/>
  <c r="Y427" i="9"/>
  <c r="Y476" i="9"/>
  <c r="Y907" i="9"/>
  <c r="Y699" i="9"/>
  <c r="Y443" i="9"/>
  <c r="Y906" i="9"/>
  <c r="Y569" i="9"/>
  <c r="Y202" i="9"/>
  <c r="Y168" i="9"/>
  <c r="Y88" i="9"/>
  <c r="Y369" i="9"/>
  <c r="Y848" i="9"/>
  <c r="Y48" i="9"/>
  <c r="Y639" i="9"/>
  <c r="Y489" i="9"/>
  <c r="Y887" i="9"/>
  <c r="Y615" i="9"/>
  <c r="Y535" i="9"/>
  <c r="Y327" i="9"/>
  <c r="Y167" i="9"/>
  <c r="Y756" i="9"/>
  <c r="Y292" i="9"/>
  <c r="Y80" i="9"/>
  <c r="Y687" i="9"/>
  <c r="Y298" i="9"/>
  <c r="Y665" i="9"/>
  <c r="Y854" i="9"/>
  <c r="Y822" i="9"/>
  <c r="Y678" i="9"/>
  <c r="Y566" i="9"/>
  <c r="Y182" i="9"/>
  <c r="Y54" i="9"/>
  <c r="Y722" i="9"/>
  <c r="Y498" i="9"/>
  <c r="Y242" i="9"/>
  <c r="Y465" i="9"/>
  <c r="Y257" i="9"/>
  <c r="Y113" i="9"/>
  <c r="Y921" i="9"/>
  <c r="Y933" i="9"/>
  <c r="Y901" i="9"/>
  <c r="Y773" i="9"/>
  <c r="Y645" i="9"/>
  <c r="Y325" i="9"/>
  <c r="Y293" i="9"/>
  <c r="Y84" i="9"/>
  <c r="Y930" i="9"/>
  <c r="Y609" i="9"/>
  <c r="Y545" i="9"/>
  <c r="Y704" i="9"/>
  <c r="Y831" i="9"/>
  <c r="Y915" i="9"/>
  <c r="Y899" i="9"/>
  <c r="Y243" i="9"/>
  <c r="Y163" i="9"/>
  <c r="Y131" i="9"/>
  <c r="Y99" i="9"/>
  <c r="Y898" i="9"/>
  <c r="Y688" i="9"/>
  <c r="Y799" i="9"/>
  <c r="Y271" i="9"/>
  <c r="Y734" i="9"/>
  <c r="Y654" i="9"/>
  <c r="Y462" i="9"/>
  <c r="Y286" i="9"/>
  <c r="Y158" i="9"/>
  <c r="Y14" i="9"/>
  <c r="Y874" i="9"/>
  <c r="Y9" i="9"/>
  <c r="Y781" i="9"/>
  <c r="Y749" i="9"/>
  <c r="Y653" i="9"/>
  <c r="Y557" i="9"/>
  <c r="Y509" i="9"/>
  <c r="Y125" i="9"/>
  <c r="Y220" i="9"/>
  <c r="Y763" i="9"/>
  <c r="Y555" i="9"/>
  <c r="Y810" i="9"/>
  <c r="Y105" i="9"/>
  <c r="Y924" i="9"/>
  <c r="Y700" i="9"/>
  <c r="Y316" i="9"/>
  <c r="Y875" i="9"/>
  <c r="Y523" i="9"/>
  <c r="Y491" i="9"/>
  <c r="Y171" i="9"/>
  <c r="Y627" i="9"/>
  <c r="Y499" i="9"/>
  <c r="Y593" i="9"/>
  <c r="Y449" i="9"/>
  <c r="Y49" i="9"/>
  <c r="Y591" i="9"/>
  <c r="Y631" i="9"/>
  <c r="Y519" i="9"/>
  <c r="Y503" i="9"/>
  <c r="Y804" i="9"/>
  <c r="Y148" i="9"/>
  <c r="Y768" i="9"/>
  <c r="Y240" i="9"/>
  <c r="Y191" i="9"/>
  <c r="Y630" i="9"/>
  <c r="Y438" i="9"/>
  <c r="Y836" i="9"/>
  <c r="Y564" i="9"/>
  <c r="Y180" i="9"/>
  <c r="Y100" i="9"/>
  <c r="Y4" i="9"/>
  <c r="Y3" i="9"/>
  <c r="Y385" i="9"/>
  <c r="Y32" i="9"/>
  <c r="Y543" i="9"/>
  <c r="Y249" i="9"/>
  <c r="Y757" i="9"/>
  <c r="Y197" i="9"/>
  <c r="Y884" i="9"/>
  <c r="Y436" i="9"/>
  <c r="Y388" i="9"/>
  <c r="Y164" i="9"/>
  <c r="Y817" i="9"/>
  <c r="Y64" i="9"/>
  <c r="Y159" i="9"/>
  <c r="Y217" i="9"/>
  <c r="Y883" i="9"/>
  <c r="Y657" i="9"/>
  <c r="Y81" i="9"/>
  <c r="Y495" i="9"/>
  <c r="Y154" i="9"/>
  <c r="Y233" i="9"/>
  <c r="Y910" i="9"/>
  <c r="Y398" i="9"/>
  <c r="Y142" i="9"/>
  <c r="Y859" i="9"/>
  <c r="Y587" i="9"/>
  <c r="Y571" i="9"/>
  <c r="Y826" i="9"/>
  <c r="Y234" i="9"/>
  <c r="Y747" i="9"/>
  <c r="Y684" i="9"/>
  <c r="Y668" i="9"/>
  <c r="Y620" i="9"/>
  <c r="Y231" i="9"/>
  <c r="Y309" i="9"/>
  <c r="Y776" i="9"/>
  <c r="Y712" i="9"/>
  <c r="Y104" i="9"/>
  <c r="Y816" i="9"/>
  <c r="Y393" i="9"/>
  <c r="Y935" i="9"/>
  <c r="Y919" i="9"/>
  <c r="Y695" i="9"/>
  <c r="Y679" i="9"/>
  <c r="Y647" i="9"/>
  <c r="Y407" i="9"/>
  <c r="Y117" i="9"/>
  <c r="Y386" i="9"/>
  <c r="Y18" i="9"/>
  <c r="Y559" i="9"/>
  <c r="Y825" i="9"/>
  <c r="Y137" i="9"/>
  <c r="Y25" i="9"/>
  <c r="Y918" i="9"/>
  <c r="Y406" i="9"/>
  <c r="Y390" i="9"/>
  <c r="Y150" i="9"/>
  <c r="Y134" i="9"/>
  <c r="Y118" i="9"/>
  <c r="Y37" i="9"/>
  <c r="Y546" i="9"/>
  <c r="Y177" i="9"/>
  <c r="Y448" i="9"/>
  <c r="Y863" i="9"/>
  <c r="Y303" i="9"/>
  <c r="Y837" i="9"/>
  <c r="Y581" i="9"/>
  <c r="Y341" i="9"/>
  <c r="Y277" i="9"/>
  <c r="Y788" i="9"/>
  <c r="Y850" i="9"/>
  <c r="Y514" i="9"/>
  <c r="Y402" i="9"/>
  <c r="Y146" i="9"/>
  <c r="Y82" i="9"/>
  <c r="Y65" i="9"/>
  <c r="Y784" i="9"/>
  <c r="Y431" i="9"/>
  <c r="Y819" i="9"/>
  <c r="Y803" i="9"/>
  <c r="Y595" i="9"/>
  <c r="Y547" i="9"/>
  <c r="Y403" i="9"/>
  <c r="Y482" i="9"/>
  <c r="Y849" i="9"/>
  <c r="Y800" i="9"/>
  <c r="Y143" i="9"/>
  <c r="Y798" i="9"/>
  <c r="Y622" i="9"/>
  <c r="Y206" i="9"/>
  <c r="Y46" i="9"/>
  <c r="Y188" i="9"/>
  <c r="Y140" i="9"/>
  <c r="Y92" i="9"/>
  <c r="Y429" i="9"/>
  <c r="Y317" i="9"/>
  <c r="Y301" i="9"/>
  <c r="Y285" i="9"/>
  <c r="Y237" i="9"/>
  <c r="Y811" i="9"/>
  <c r="Y187" i="9"/>
  <c r="Y426" i="9"/>
  <c r="Y796" i="9"/>
  <c r="Y867" i="9"/>
  <c r="Y739" i="9"/>
  <c r="Y936" i="9"/>
  <c r="Y904" i="9"/>
  <c r="Y808" i="9"/>
  <c r="Y496" i="9"/>
  <c r="Y841" i="9"/>
  <c r="Y807" i="9"/>
  <c r="Y743" i="9"/>
  <c r="Y151" i="9"/>
  <c r="Y5" i="9"/>
  <c r="Y98" i="9"/>
  <c r="Y255" i="9"/>
  <c r="Y793" i="9"/>
  <c r="Y774" i="9"/>
  <c r="Y262" i="9"/>
  <c r="Y468" i="9"/>
  <c r="Y178" i="9"/>
  <c r="Y929" i="9"/>
  <c r="Y673" i="9"/>
  <c r="Y719" i="9"/>
  <c r="Y597" i="9"/>
  <c r="Y373" i="9"/>
  <c r="Y497" i="9"/>
  <c r="Y544" i="9"/>
  <c r="Y345" i="9"/>
  <c r="Y371" i="9"/>
  <c r="Y259" i="9"/>
  <c r="Y318" i="9"/>
  <c r="Y238" i="9"/>
  <c r="Y78" i="9"/>
  <c r="Y778" i="9"/>
  <c r="Y717" i="9"/>
  <c r="Y347" i="9"/>
  <c r="Y27" i="9"/>
  <c r="Y332" i="9"/>
  <c r="Y28" i="9"/>
  <c r="Y411" i="9"/>
  <c r="Y123" i="9"/>
  <c r="Y329" i="9"/>
  <c r="Y56" i="9"/>
  <c r="Y35" i="9"/>
  <c r="Y278" i="9"/>
  <c r="Y677" i="9"/>
  <c r="Y36" i="9"/>
  <c r="Y611" i="9"/>
  <c r="Y856" i="9"/>
  <c r="Y296" i="9"/>
  <c r="Y232" i="9"/>
  <c r="Y120" i="9"/>
  <c r="Y40" i="9"/>
  <c r="Y689" i="9"/>
  <c r="Y239" i="9"/>
  <c r="Y175" i="9"/>
  <c r="Y761" i="9"/>
  <c r="Y759" i="9"/>
  <c r="Y551" i="9"/>
  <c r="Y55" i="9"/>
  <c r="Y39" i="9"/>
  <c r="Y916" i="9"/>
  <c r="Y660" i="9"/>
  <c r="Y340" i="9"/>
  <c r="Y914" i="9"/>
  <c r="Y321" i="9"/>
  <c r="Y624" i="9"/>
  <c r="Y16" i="9"/>
  <c r="Y815" i="9"/>
  <c r="Y79" i="9"/>
  <c r="Y646" i="9"/>
  <c r="Y214" i="9"/>
  <c r="Y86" i="9"/>
  <c r="Y149" i="9"/>
  <c r="Y594" i="9"/>
  <c r="Y577" i="9"/>
  <c r="Y832" i="9"/>
  <c r="Y560" i="9"/>
  <c r="Y655" i="9"/>
  <c r="Y223" i="9"/>
  <c r="Y314" i="9"/>
  <c r="Y777" i="9"/>
  <c r="Y869" i="9"/>
  <c r="Y805" i="9"/>
  <c r="Y469" i="9"/>
  <c r="Y724" i="9"/>
  <c r="Y210" i="9"/>
  <c r="Y896" i="9"/>
  <c r="Y672" i="9"/>
  <c r="Y335" i="9"/>
  <c r="Y755" i="9"/>
  <c r="Y659" i="9"/>
  <c r="Y579" i="9"/>
  <c r="Y147" i="9"/>
  <c r="Y19" i="9"/>
  <c r="Y481" i="9"/>
  <c r="Y926" i="9"/>
  <c r="Y894" i="9"/>
  <c r="Y830" i="9"/>
  <c r="Y814" i="9"/>
  <c r="Y766" i="9"/>
  <c r="Y574" i="9"/>
  <c r="Y558" i="9"/>
  <c r="Y494" i="9"/>
  <c r="Y446" i="9"/>
  <c r="Y430" i="9"/>
  <c r="Y334" i="9"/>
  <c r="Y235" i="9"/>
  <c r="Y59" i="9"/>
  <c r="Y698" i="9"/>
  <c r="Y570" i="9"/>
  <c r="Y829" i="9"/>
  <c r="Y541" i="9"/>
  <c r="Y461" i="9"/>
  <c r="Y333" i="9"/>
  <c r="Y205" i="9"/>
  <c r="Y60" i="9"/>
  <c r="Y475" i="9"/>
  <c r="Y251" i="9"/>
  <c r="Y139" i="9"/>
  <c r="Y650" i="9"/>
  <c r="Y908" i="9"/>
  <c r="Y780" i="9"/>
  <c r="Y572" i="9"/>
  <c r="Y428" i="9"/>
  <c r="Y124" i="9"/>
  <c r="Y331" i="9"/>
  <c r="Y853" i="9"/>
  <c r="Y741" i="9"/>
  <c r="Y467" i="9"/>
  <c r="Y600" i="9"/>
  <c r="Y920" i="9"/>
  <c r="Y616" i="9"/>
  <c r="Y879" i="9"/>
  <c r="Y383" i="9"/>
  <c r="Y41" i="9"/>
  <c r="Y295" i="9"/>
  <c r="Y852" i="9"/>
  <c r="Y244" i="9"/>
  <c r="Y674" i="9"/>
  <c r="Y322" i="9"/>
  <c r="Y561" i="9"/>
  <c r="Y886" i="9"/>
  <c r="Y694" i="9"/>
  <c r="Y166" i="9"/>
  <c r="Y868" i="9"/>
  <c r="Y228" i="9"/>
  <c r="Y112" i="9"/>
  <c r="Y729" i="9"/>
  <c r="Y601" i="9"/>
  <c r="Y213" i="9"/>
  <c r="Y548" i="9"/>
  <c r="Y500" i="9"/>
  <c r="Y354" i="9"/>
  <c r="Y417" i="9"/>
  <c r="Y480" i="9"/>
  <c r="Y368" i="9"/>
  <c r="Y275" i="9"/>
  <c r="Y195" i="9"/>
  <c r="Y626" i="9"/>
  <c r="Y895" i="9"/>
  <c r="Y367" i="9"/>
  <c r="Y702" i="9"/>
  <c r="Y366" i="9"/>
  <c r="Y254" i="9"/>
  <c r="Y190" i="9"/>
  <c r="Y477" i="9"/>
  <c r="Y253" i="9"/>
  <c r="Y157" i="9"/>
  <c r="Y730" i="9"/>
  <c r="Y524" i="9"/>
  <c r="Y348" i="9"/>
  <c r="Y634" i="9"/>
  <c r="Y186" i="9"/>
  <c r="Y408" i="9"/>
  <c r="Y360" i="9"/>
  <c r="Y218" i="9"/>
  <c r="Y818" i="9"/>
  <c r="Y208" i="9"/>
  <c r="Y415" i="9"/>
  <c r="Y170" i="9"/>
  <c r="Y713" i="9"/>
  <c r="Y585" i="9"/>
  <c r="Y838" i="9"/>
  <c r="Y662" i="9"/>
  <c r="Y614" i="9"/>
  <c r="Y22" i="9"/>
  <c r="Y772" i="9"/>
  <c r="Y596" i="9"/>
  <c r="Y308" i="9"/>
  <c r="Y409" i="9"/>
  <c r="Y73" i="9"/>
  <c r="Y565" i="9"/>
  <c r="Y357" i="9"/>
  <c r="Y21" i="9"/>
  <c r="Y34" i="9"/>
  <c r="Y33" i="9"/>
  <c r="Y128" i="9"/>
  <c r="Y47" i="9"/>
  <c r="Y26" i="9"/>
  <c r="Y851" i="9"/>
  <c r="Y723" i="9"/>
  <c r="Y515" i="9"/>
  <c r="Y387" i="9"/>
  <c r="Y83" i="9"/>
  <c r="Y67" i="9"/>
  <c r="Y769" i="9"/>
  <c r="Y905" i="9"/>
  <c r="Y89" i="9"/>
  <c r="Y878" i="9"/>
  <c r="Y846" i="9"/>
  <c r="Y590" i="9"/>
  <c r="Y268" i="9"/>
  <c r="Y507" i="9"/>
  <c r="Y379" i="9"/>
  <c r="Y299" i="9"/>
  <c r="Y203" i="9"/>
  <c r="Y362" i="9"/>
  <c r="Y106" i="9"/>
  <c r="Y617" i="9"/>
  <c r="Y425" i="9"/>
  <c r="Y925" i="9"/>
  <c r="Y909" i="9"/>
  <c r="Y877" i="9"/>
  <c r="Y797" i="9"/>
  <c r="Y701" i="9"/>
  <c r="Y493" i="9"/>
  <c r="Y77" i="9"/>
  <c r="Y13" i="9"/>
  <c r="Y265" i="9"/>
  <c r="Y764" i="9"/>
  <c r="Y716" i="9"/>
  <c r="Y652" i="9"/>
  <c r="Y107" i="9"/>
  <c r="Y183" i="9"/>
  <c r="Y479" i="9"/>
  <c r="Y353" i="9"/>
  <c r="Y928" i="9"/>
  <c r="Y608" i="9"/>
  <c r="Y339" i="9"/>
  <c r="Y152" i="9"/>
  <c r="Y264" i="9"/>
  <c r="Y632" i="9"/>
  <c r="Y424" i="9"/>
  <c r="Y136" i="9"/>
  <c r="Y785" i="9"/>
  <c r="Y401" i="9"/>
  <c r="Y576" i="9"/>
  <c r="Y703" i="9"/>
  <c r="Y697" i="9"/>
  <c r="Y153" i="9"/>
  <c r="Y775" i="9"/>
  <c r="Y23" i="9"/>
  <c r="Y625" i="9"/>
  <c r="Y512" i="9"/>
  <c r="Y598" i="9"/>
  <c r="Y550" i="9"/>
  <c r="Y101" i="9"/>
  <c r="Y628" i="9"/>
  <c r="Y866" i="9"/>
  <c r="Y865" i="9"/>
  <c r="Y145" i="9"/>
  <c r="Y864" i="9"/>
  <c r="Y272" i="9"/>
  <c r="Y122" i="9"/>
  <c r="Y693" i="9"/>
  <c r="Y661" i="9"/>
  <c r="Y767" i="9"/>
  <c r="Y553" i="9"/>
  <c r="Y563" i="9"/>
  <c r="Y115" i="9"/>
  <c r="Y782" i="9"/>
  <c r="Y606" i="9"/>
  <c r="Y526" i="9"/>
  <c r="Y302" i="9"/>
  <c r="Y270" i="9"/>
  <c r="Y62" i="9"/>
  <c r="Y297" i="9"/>
  <c r="Y189" i="9"/>
  <c r="Y891" i="9"/>
  <c r="Y666" i="9"/>
  <c r="Y892" i="9"/>
  <c r="Y636" i="9"/>
  <c r="Y412" i="9"/>
  <c r="Y284" i="9"/>
  <c r="Y11" i="9"/>
  <c r="Y858" i="9"/>
  <c r="Y602" i="9"/>
  <c r="Y554" i="9"/>
  <c r="Y200" i="9"/>
  <c r="Y38" i="9"/>
  <c r="Y728" i="9"/>
  <c r="Y664" i="9"/>
  <c r="Y344" i="9"/>
  <c r="Y530" i="9"/>
  <c r="Y520" i="9"/>
  <c r="Y455" i="9"/>
  <c r="Y199" i="9"/>
  <c r="Y820" i="9"/>
  <c r="Y580" i="9"/>
  <c r="Y116" i="9"/>
  <c r="Y20" i="9"/>
  <c r="Y770" i="9"/>
  <c r="Y433" i="9"/>
  <c r="Y934" i="9"/>
  <c r="Y502" i="9"/>
  <c r="Y486" i="9"/>
  <c r="Y470" i="9"/>
  <c r="Y342" i="9"/>
  <c r="Y230" i="9"/>
  <c r="Y69" i="9"/>
  <c r="Y114" i="9"/>
  <c r="Y400" i="9"/>
  <c r="Y352" i="9"/>
  <c r="Y394" i="9"/>
  <c r="Y250" i="9"/>
  <c r="Y473" i="9"/>
  <c r="Y709" i="9"/>
  <c r="Y613" i="9"/>
  <c r="Y549" i="9"/>
  <c r="Y501" i="9"/>
  <c r="Y229" i="9"/>
  <c r="Y260" i="9"/>
  <c r="Y737" i="9"/>
  <c r="Y305" i="9"/>
  <c r="Y129" i="9"/>
  <c r="Y592" i="9"/>
  <c r="Y787" i="9"/>
  <c r="Y675" i="9"/>
  <c r="Y338" i="9"/>
  <c r="Y111" i="9"/>
  <c r="Y282" i="9"/>
  <c r="Y542" i="9"/>
  <c r="Y44" i="9"/>
  <c r="Y795" i="9"/>
  <c r="Y873" i="9"/>
  <c r="Y349" i="9"/>
  <c r="Y156" i="9"/>
  <c r="Y75" i="9"/>
  <c r="Y714" i="9"/>
  <c r="Y346" i="9"/>
  <c r="Y748" i="9"/>
  <c r="Y540" i="9"/>
  <c r="Y460" i="9"/>
  <c r="Y396" i="9"/>
  <c r="Y843" i="9"/>
  <c r="Y731" i="9"/>
  <c r="Y619" i="9"/>
  <c r="Y746" i="9"/>
  <c r="Y506" i="9"/>
  <c r="Y378" i="9"/>
  <c r="Y888" i="9"/>
  <c r="Y472" i="9"/>
  <c r="Y312" i="9"/>
  <c r="Y216" i="9"/>
  <c r="Y552" i="9"/>
  <c r="Y736" i="9"/>
  <c r="Y791" i="9"/>
  <c r="Y119" i="9"/>
  <c r="Y840" i="9"/>
  <c r="Y161" i="9"/>
  <c r="Y882" i="9"/>
  <c r="Y289" i="9"/>
  <c r="Y839" i="9"/>
  <c r="Y823" i="9"/>
  <c r="Y215" i="9"/>
  <c r="Y372" i="9"/>
  <c r="Y384" i="9"/>
  <c r="Y351" i="9"/>
  <c r="Y281" i="9"/>
  <c r="Y198" i="9"/>
  <c r="Y692" i="9"/>
  <c r="Y276" i="9"/>
  <c r="Y52" i="9"/>
  <c r="Y127" i="9"/>
  <c r="Y885" i="9"/>
  <c r="Y453" i="9"/>
  <c r="Y437" i="9"/>
  <c r="Y389" i="9"/>
  <c r="Y245" i="9"/>
  <c r="Y85" i="9"/>
  <c r="Y754" i="9"/>
  <c r="Y466" i="9"/>
  <c r="Y97" i="9"/>
  <c r="Y224" i="9"/>
  <c r="Y121" i="9"/>
  <c r="Y57" i="9"/>
  <c r="Y931" i="9"/>
  <c r="Y835" i="9"/>
  <c r="Y707" i="9"/>
  <c r="Y691" i="9"/>
  <c r="Y531" i="9"/>
  <c r="Y355" i="9"/>
  <c r="Y307" i="9"/>
  <c r="Y291" i="9"/>
  <c r="Y130" i="9"/>
  <c r="Y304" i="9"/>
  <c r="Y176" i="9"/>
  <c r="Y862" i="9"/>
  <c r="Y715" i="9"/>
  <c r="Y458" i="9"/>
  <c r="Y204" i="9"/>
  <c r="Y380" i="9"/>
  <c r="Y363" i="9"/>
  <c r="Y599" i="9"/>
  <c r="Y391" i="9"/>
  <c r="Y274" i="9"/>
  <c r="Y185" i="9"/>
  <c r="Y917" i="9"/>
  <c r="Y648" i="9"/>
  <c r="Y584" i="9"/>
  <c r="Y903" i="9"/>
  <c r="Y311" i="9"/>
  <c r="Y824" i="9"/>
  <c r="Y392" i="9"/>
  <c r="Y24" i="9"/>
  <c r="Y792" i="9"/>
  <c r="Y744" i="9"/>
  <c r="Y72" i="9"/>
  <c r="Y527" i="9"/>
  <c r="Y319" i="9"/>
  <c r="Y727" i="9"/>
  <c r="Y375" i="9"/>
  <c r="Y359" i="9"/>
  <c r="Y50" i="9"/>
  <c r="Y320" i="9"/>
  <c r="Y457" i="9"/>
  <c r="Y582" i="9"/>
  <c r="Y454" i="9"/>
  <c r="Y326" i="9"/>
  <c r="Y294" i="9"/>
  <c r="Y70" i="9"/>
  <c r="Y452" i="9"/>
  <c r="Y370" i="9"/>
  <c r="Y705" i="9"/>
  <c r="Y821" i="9"/>
  <c r="Y789" i="9"/>
  <c r="Y725" i="9"/>
  <c r="Y517" i="9"/>
  <c r="Y133" i="9"/>
  <c r="Y612" i="9"/>
  <c r="Y290" i="9"/>
  <c r="Y897" i="9"/>
  <c r="Y752" i="9"/>
  <c r="Y288" i="9"/>
  <c r="Y575" i="9"/>
  <c r="Y649" i="9"/>
  <c r="Y441" i="9"/>
  <c r="Y483" i="9"/>
  <c r="Y451" i="9"/>
  <c r="Y419" i="9"/>
  <c r="Y227" i="9"/>
  <c r="Y434" i="9"/>
  <c r="Y623" i="9"/>
  <c r="Y686" i="9"/>
  <c r="Y61" i="9"/>
  <c r="Y522" i="9"/>
  <c r="Y621" i="9"/>
  <c r="Y445" i="9"/>
  <c r="Y141" i="9"/>
  <c r="Y108" i="9"/>
  <c r="Y12" i="9"/>
  <c r="Y828" i="9"/>
  <c r="Y172" i="9"/>
  <c r="Y76" i="9"/>
  <c r="Y779" i="9"/>
  <c r="Y219" i="9"/>
  <c r="Y794" i="9"/>
  <c r="Y447" i="9"/>
  <c r="Y95" i="9"/>
  <c r="Y902" i="9"/>
  <c r="Y280" i="9"/>
  <c r="Y656" i="9"/>
  <c r="Y226" i="9"/>
  <c r="Y416" i="9"/>
  <c r="Y536" i="9"/>
  <c r="Y248" i="9"/>
  <c r="Y256" i="9"/>
  <c r="Y751" i="9"/>
  <c r="Y31" i="9"/>
  <c r="Y313" i="9"/>
  <c r="Y871" i="9"/>
  <c r="Y583" i="9"/>
  <c r="Y567" i="9"/>
  <c r="Y87" i="9"/>
  <c r="Y532" i="9"/>
  <c r="Y420" i="9"/>
  <c r="Y196" i="9"/>
  <c r="Y802" i="9"/>
  <c r="Y735" i="9"/>
  <c r="Y742" i="9"/>
  <c r="Y374" i="9"/>
  <c r="Y246" i="9"/>
  <c r="Y644" i="9"/>
  <c r="Y753" i="9"/>
  <c r="Y607" i="9"/>
  <c r="Y63" i="9"/>
  <c r="Y261" i="9"/>
  <c r="Y740" i="9"/>
  <c r="Y212" i="9"/>
  <c r="Y399" i="9"/>
  <c r="Y287" i="9"/>
  <c r="Y222" i="9"/>
  <c r="Y94" i="9"/>
  <c r="Y459" i="9"/>
  <c r="Y315" i="9"/>
  <c r="Y618" i="9"/>
  <c r="Y733" i="9"/>
  <c r="Y589" i="9"/>
  <c r="Y525" i="9"/>
  <c r="Y603" i="9"/>
  <c r="Y395" i="9"/>
  <c r="Y890" i="9"/>
  <c r="Y842" i="9"/>
  <c r="Y556" i="9"/>
  <c r="Y492" i="9"/>
  <c r="Y364" i="9"/>
  <c r="Y236" i="9"/>
  <c r="Y43" i="9"/>
  <c r="Y162" i="9"/>
  <c r="Y8" i="9"/>
  <c r="Y336" i="9"/>
  <c r="Y847" i="9"/>
  <c r="Y74" i="9"/>
  <c r="Y568" i="9"/>
  <c r="Y872" i="9"/>
  <c r="Y696" i="9"/>
  <c r="Y376" i="9"/>
  <c r="Y184" i="9"/>
  <c r="Y241" i="9"/>
  <c r="Y855" i="9"/>
  <c r="Y487" i="9"/>
  <c r="Y263" i="9"/>
  <c r="Y135" i="9"/>
  <c r="Y103" i="9"/>
  <c r="Y881" i="9"/>
  <c r="Y529" i="9"/>
  <c r="Y17" i="9"/>
  <c r="Y880" i="9"/>
  <c r="Y15" i="9"/>
  <c r="Y490" i="9"/>
  <c r="Y518" i="9"/>
  <c r="Y358" i="9"/>
  <c r="Y310" i="9"/>
  <c r="Y404" i="9"/>
  <c r="Y306" i="9"/>
  <c r="Y194" i="9"/>
  <c r="Y273" i="9"/>
  <c r="Y783" i="9"/>
  <c r="Y90" i="9"/>
  <c r="Y533" i="9"/>
  <c r="Y324" i="9"/>
  <c r="Y562" i="9"/>
  <c r="Y671" i="9"/>
  <c r="Y857" i="9"/>
  <c r="Y771" i="9"/>
  <c r="Y643" i="9"/>
  <c r="Y323" i="9"/>
  <c r="Y179" i="9"/>
  <c r="Y258" i="9"/>
  <c r="Y66" i="9"/>
  <c r="Y913" i="9"/>
  <c r="Y432" i="9"/>
  <c r="Y96" i="9"/>
  <c r="Y681" i="9"/>
  <c r="Y521" i="9"/>
  <c r="Y670" i="9"/>
  <c r="Y478" i="9"/>
  <c r="Y414" i="9"/>
  <c r="Y382" i="9"/>
  <c r="Y110" i="9"/>
  <c r="Y30" i="9"/>
  <c r="Y651" i="9"/>
  <c r="Y922" i="9"/>
  <c r="Y762" i="9"/>
  <c r="Y845" i="9"/>
  <c r="Y765" i="9"/>
  <c r="Y669" i="9"/>
  <c r="Y637" i="9"/>
  <c r="Y573" i="9"/>
  <c r="Y413" i="9"/>
  <c r="Y397" i="9"/>
  <c r="Y221" i="9"/>
  <c r="Y667" i="9"/>
  <c r="Y538" i="9"/>
  <c r="Y505" i="9"/>
  <c r="Y844" i="9"/>
  <c r="Y812" i="9"/>
  <c r="Y827" i="9"/>
  <c r="Y682" i="9"/>
  <c r="Y760" i="9"/>
  <c r="Y711" i="9"/>
  <c r="Y488" i="9"/>
  <c r="Y834" i="9"/>
  <c r="Y513" i="9"/>
  <c r="Y442" i="9"/>
  <c r="Y471" i="9"/>
  <c r="Y247" i="9"/>
  <c r="Y7" i="9"/>
  <c r="Y708" i="9"/>
  <c r="Y68" i="9"/>
  <c r="Y706" i="9"/>
  <c r="Y721" i="9"/>
  <c r="Y209" i="9"/>
  <c r="Y144" i="9"/>
  <c r="Y911" i="9"/>
  <c r="Y58" i="9"/>
  <c r="Y377" i="9"/>
  <c r="Y758" i="9"/>
  <c r="Y726" i="9"/>
  <c r="Y710" i="9"/>
  <c r="Y534" i="9"/>
  <c r="Y102" i="9"/>
  <c r="Y932" i="9"/>
  <c r="Y418" i="9"/>
  <c r="Y833" i="9"/>
  <c r="Y640" i="9"/>
  <c r="Y42" i="9"/>
  <c r="Y485" i="9"/>
  <c r="Y405" i="9"/>
  <c r="Y181" i="9"/>
  <c r="Y165" i="9"/>
  <c r="Y484" i="9"/>
  <c r="Y786" i="9"/>
  <c r="Y641" i="9"/>
  <c r="Y193" i="9"/>
  <c r="Y435" i="9"/>
  <c r="Y51" i="9"/>
  <c r="Y738" i="9"/>
  <c r="Y750" i="9"/>
  <c r="Y350" i="9"/>
  <c r="Y155" i="9"/>
  <c r="Y91" i="9"/>
  <c r="Y861" i="9"/>
  <c r="Y605" i="9"/>
  <c r="Y365" i="9"/>
  <c r="Y269" i="9"/>
  <c r="Y635" i="9"/>
  <c r="Y283" i="9"/>
  <c r="Y586" i="9"/>
  <c r="Y266" i="9"/>
  <c r="Y138" i="9"/>
  <c r="Y267" i="9"/>
  <c r="Y537" i="9"/>
  <c r="CR12" i="24" a="1"/>
  <c r="FD11" i="24" a="1"/>
  <c r="DH10" i="24" a="1"/>
  <c r="M10" i="24" a="1"/>
  <c r="FD9" i="24" a="1"/>
  <c r="O9" i="24" a="1"/>
  <c r="GZ8" i="24" a="1"/>
  <c r="AF8" i="24" a="1"/>
  <c r="I8" i="24" a="1"/>
  <c r="DH7" i="24" a="1"/>
  <c r="M7" i="24" a="1"/>
  <c r="FT6" i="24" a="1"/>
  <c r="Q6" i="24" a="1"/>
  <c r="EN12" i="23" a="1"/>
  <c r="O12" i="23" a="1"/>
  <c r="GZ11" i="23" a="1"/>
  <c r="AF11" i="23" a="1"/>
  <c r="H11" i="23" a="1"/>
  <c r="CB10" i="23" a="1"/>
  <c r="J10" i="23" a="1"/>
  <c r="P9" i="23" a="1"/>
  <c r="D9" i="23" a="1"/>
  <c r="AF8" i="23" a="1"/>
  <c r="G8" i="23" a="1"/>
  <c r="CB7" i="23" a="1"/>
  <c r="EN6" i="23" a="1"/>
  <c r="M6" i="23" a="1"/>
  <c r="GK12" i="14" a="1"/>
  <c r="FZ12" i="14" a="1"/>
  <c r="EJ12" i="14" a="1"/>
  <c r="DV12" i="14" a="1"/>
  <c r="DL12" i="14" a="1"/>
  <c r="CV12" i="14" a="1"/>
  <c r="CI12" i="14" a="1"/>
  <c r="BV12" i="14" a="1"/>
  <c r="BH12" i="14" a="1"/>
  <c r="HA11" i="14" a="1"/>
  <c r="GO11" i="14" a="1"/>
  <c r="GB11" i="14" a="1"/>
  <c r="FN11" i="14" a="1"/>
  <c r="FA11" i="14" a="1"/>
  <c r="EL11" i="14" a="1"/>
  <c r="DX11" i="14" a="1"/>
  <c r="DL11" i="14" a="1"/>
  <c r="CJ11" i="14" a="1"/>
  <c r="BV11" i="14" a="1"/>
  <c r="BG11" i="14" a="1"/>
  <c r="GO10" i="14" a="1"/>
  <c r="EO10" i="14" a="1"/>
  <c r="ED10" i="14" a="1"/>
  <c r="DP10" i="14" a="1"/>
  <c r="DB10" i="14" a="1"/>
  <c r="CA10" i="14" a="1"/>
  <c r="BM10" i="14" a="1"/>
  <c r="L12" i="24" a="1"/>
  <c r="Q11" i="24" a="1"/>
  <c r="H11" i="24" a="1"/>
  <c r="CR10" i="24" a="1"/>
  <c r="L10" i="24" a="1"/>
  <c r="EN9" i="24" a="1"/>
  <c r="N9" i="24" a="1"/>
  <c r="GJ8" i="24" a="1"/>
  <c r="U8" i="24" a="1"/>
  <c r="CR7" i="24" a="1"/>
  <c r="L7" i="24" a="1"/>
  <c r="FD6" i="24" a="1"/>
  <c r="DX12" i="23" a="1"/>
  <c r="N12" i="23" a="1"/>
  <c r="GJ11" i="23" a="1"/>
  <c r="G11" i="23" a="1"/>
  <c r="BL10" i="23" a="1"/>
  <c r="I10" i="23" a="1"/>
  <c r="FD9" i="23" a="1"/>
  <c r="O9" i="23" a="1"/>
  <c r="F8" i="23" a="1"/>
  <c r="BL7" i="23" a="1"/>
  <c r="J7" i="23" a="1"/>
  <c r="DX6" i="23" a="1"/>
  <c r="L6" i="23" a="1"/>
  <c r="HA12" i="14" a="1"/>
  <c r="GJ12" i="14" a="1"/>
  <c r="FY12" i="14" a="1"/>
  <c r="FK12" i="14" a="1"/>
  <c r="EX12" i="14" a="1"/>
  <c r="CH12" i="14" a="1"/>
  <c r="BU12" i="14" a="1"/>
  <c r="AU12" i="14" a="1"/>
  <c r="GZ11" i="14" a="1"/>
  <c r="GA11" i="14" a="1"/>
  <c r="EZ11" i="14" a="1"/>
  <c r="DI11" i="14" a="1"/>
  <c r="CX11" i="14" a="1"/>
  <c r="BU11" i="14" a="1"/>
  <c r="BF11" i="14" a="1"/>
  <c r="AS11" i="14" a="1"/>
  <c r="HA10" i="14" a="1"/>
  <c r="GC10" i="14" a="1"/>
  <c r="FP10" i="14" a="1"/>
  <c r="BL12" i="24" a="1"/>
  <c r="P11" i="24" a="1"/>
  <c r="G11" i="24" a="1"/>
  <c r="CB10" i="24" a="1"/>
  <c r="DH9" i="24" a="1"/>
  <c r="L9" i="24" a="1"/>
  <c r="FT8" i="24" a="1"/>
  <c r="Q8" i="24" a="1"/>
  <c r="K7" i="24" a="1"/>
  <c r="EN6" i="24" a="1"/>
  <c r="O6" i="24" a="1"/>
  <c r="DH12" i="23" a="1"/>
  <c r="L12" i="23" a="1"/>
  <c r="FD11" i="23" a="1"/>
  <c r="Q11" i="23" a="1"/>
  <c r="F11" i="23" a="1"/>
  <c r="AF10" i="23" a="1"/>
  <c r="H10" i="23" a="1"/>
  <c r="DX9" i="23" a="1"/>
  <c r="N9" i="23" a="1"/>
  <c r="GJ8" i="23" a="1"/>
  <c r="Q8" i="23" a="1"/>
  <c r="D8" i="23" a="1"/>
  <c r="AV7" i="23" a="1"/>
  <c r="H7" i="23" a="1"/>
  <c r="CR6" i="23" a="1"/>
  <c r="K6" i="23" a="1"/>
  <c r="GY12" i="14" a="1"/>
  <c r="FU12" i="14" a="1"/>
  <c r="FJ12" i="14" a="1"/>
  <c r="EH12" i="14" a="1"/>
  <c r="DH12" i="14" a="1"/>
  <c r="CR12" i="14" a="1"/>
  <c r="CG12" i="14" a="1"/>
  <c r="BS12" i="14" a="1"/>
  <c r="AS12" i="14" a="1"/>
  <c r="GY11" i="14" a="1"/>
  <c r="GK11" i="14" a="1"/>
  <c r="FY11" i="14" a="1"/>
  <c r="EX11" i="14" a="1"/>
  <c r="J12" i="24" a="1"/>
  <c r="DX11" i="24" a="1"/>
  <c r="O11" i="24" a="1"/>
  <c r="F11" i="24" a="1"/>
  <c r="J10" i="24" a="1"/>
  <c r="CR9" i="24" a="1"/>
  <c r="FD8" i="24" a="1"/>
  <c r="G8" i="24" a="1"/>
  <c r="BL7" i="24" a="1"/>
  <c r="J7" i="24" a="1"/>
  <c r="DX6" i="24" a="1"/>
  <c r="N6" i="24" a="1"/>
  <c r="CR12" i="23" a="1"/>
  <c r="K12" i="23" a="1"/>
  <c r="EN11" i="23" a="1"/>
  <c r="E11" i="23" a="1"/>
  <c r="T10" i="23" a="1"/>
  <c r="DH9" i="23" a="1"/>
  <c r="M9" i="23" a="1"/>
  <c r="FT8" i="23" a="1"/>
  <c r="AF7" i="23" a="1"/>
  <c r="G7" i="23" a="1"/>
  <c r="J6" i="23" a="1"/>
  <c r="GX12" i="14" a="1"/>
  <c r="GH12" i="14" a="1"/>
  <c r="FT12" i="14" a="1"/>
  <c r="FI12" i="14" a="1"/>
  <c r="EV12" i="14" a="1"/>
  <c r="EG12" i="14" a="1"/>
  <c r="DT12" i="14" a="1"/>
  <c r="DG12" i="14" a="1"/>
  <c r="CQ12" i="14" a="1"/>
  <c r="BF12" i="14" a="1"/>
  <c r="GX11" i="14" a="1"/>
  <c r="FX11" i="14" a="1"/>
  <c r="FL11" i="14" a="1"/>
  <c r="EW11" i="14" a="1"/>
  <c r="EI11" i="14" a="1"/>
  <c r="DU11" i="14" a="1"/>
  <c r="DG11" i="14" a="1"/>
  <c r="CS11" i="14" a="1"/>
  <c r="AV12" i="24" a="1"/>
  <c r="DH11" i="24" a="1"/>
  <c r="E11" i="24" a="1"/>
  <c r="BL10" i="24" a="1"/>
  <c r="I10" i="24" a="1"/>
  <c r="CB9" i="24" a="1"/>
  <c r="K9" i="24" a="1"/>
  <c r="EN8" i="24" a="1"/>
  <c r="P8" i="24" a="1"/>
  <c r="F8" i="24" a="1"/>
  <c r="DH6" i="24" a="1"/>
  <c r="M6" i="24" a="1"/>
  <c r="P11" i="23" a="1"/>
  <c r="D11" i="23" a="1"/>
  <c r="Q10" i="23" a="1"/>
  <c r="G10" i="23" a="1"/>
  <c r="L9" i="23" a="1"/>
  <c r="FD8" i="23" a="1"/>
  <c r="P8" i="23" a="1"/>
  <c r="GZ7" i="23" a="1"/>
  <c r="T7" i="23" a="1"/>
  <c r="CB6" i="23" a="1"/>
  <c r="GW12" i="14" a="1"/>
  <c r="FH12" i="14" a="1"/>
  <c r="EF12" i="14" a="1"/>
  <c r="DS12" i="14" a="1"/>
  <c r="AF12" i="24" a="1"/>
  <c r="I12" i="24" a="1"/>
  <c r="N11" i="24" a="1"/>
  <c r="AV10" i="24" a="1"/>
  <c r="H10" i="24" a="1"/>
  <c r="J9" i="24" a="1"/>
  <c r="DX8" i="24" a="1"/>
  <c r="E8" i="24" a="1"/>
  <c r="AV7" i="24" a="1"/>
  <c r="I7" i="24" a="1"/>
  <c r="CR6" i="24" a="1"/>
  <c r="L6" i="24" a="1"/>
  <c r="CB12" i="23" a="1"/>
  <c r="J12" i="23" a="1"/>
  <c r="DX11" i="23" a="1"/>
  <c r="O11" i="23" a="1"/>
  <c r="GZ10" i="23" a="1"/>
  <c r="CR9" i="23" a="1"/>
  <c r="K9" i="23" a="1"/>
  <c r="EN8" i="23" a="1"/>
  <c r="O8" i="23" a="1"/>
  <c r="GJ7" i="23" a="1"/>
  <c r="Q7" i="23" a="1"/>
  <c r="F7" i="23" a="1"/>
  <c r="BL6" i="23" a="1"/>
  <c r="I6" i="23" a="1"/>
  <c r="GV12" i="14" a="1"/>
  <c r="GZ12" i="24" a="1"/>
  <c r="H12" i="24" a="1"/>
  <c r="CR11" i="24" a="1"/>
  <c r="M11" i="24" a="1"/>
  <c r="D11" i="24" a="1"/>
  <c r="AF10" i="24" a="1"/>
  <c r="G10" i="24" a="1"/>
  <c r="BL9" i="24" a="1"/>
  <c r="I9" i="24" a="1"/>
  <c r="DH8" i="24" a="1"/>
  <c r="O8" i="24" a="1"/>
  <c r="D8" i="24" a="1"/>
  <c r="CB6" i="24" a="1"/>
  <c r="K6" i="24" a="1"/>
  <c r="I12" i="23" a="1"/>
  <c r="GJ10" i="23" a="1"/>
  <c r="P10" i="23" a="1"/>
  <c r="F10" i="23" a="1"/>
  <c r="CB9" i="23" a="1"/>
  <c r="J9" i="23" a="1"/>
  <c r="DX8" i="23" a="1"/>
  <c r="FT7" i="23" a="1"/>
  <c r="P7" i="23" a="1"/>
  <c r="E7" i="23" a="1"/>
  <c r="AV6" i="23" a="1"/>
  <c r="H6" i="23" a="1"/>
  <c r="GU12" i="14" a="1"/>
  <c r="GF12" i="14" a="1"/>
  <c r="ET12" i="14" a="1"/>
  <c r="ED12" i="14" a="1"/>
  <c r="GJ12" i="24" a="1"/>
  <c r="T12" i="24" a="1"/>
  <c r="G12" i="24" a="1"/>
  <c r="GZ10" i="24" a="1"/>
  <c r="F10" i="24" a="1"/>
  <c r="N8" i="24" a="1"/>
  <c r="GZ7" i="24" a="1"/>
  <c r="AF7" i="24" a="1"/>
  <c r="H7" i="24" a="1"/>
  <c r="BP6" i="24" a="1"/>
  <c r="J6" i="24" a="1"/>
  <c r="BL12" i="23" a="1"/>
  <c r="DH11" i="23" a="1"/>
  <c r="N11" i="23" a="1"/>
  <c r="FT10" i="23" a="1"/>
  <c r="O10" i="23" a="1"/>
  <c r="E10" i="23" a="1"/>
  <c r="DH8" i="23" a="1"/>
  <c r="N8" i="23" a="1"/>
  <c r="FD7" i="23" a="1"/>
  <c r="D7" i="23" a="1"/>
  <c r="AJ6" i="23" a="1"/>
  <c r="G6" i="23" a="1"/>
  <c r="FR12" i="14" a="1"/>
  <c r="FT12" i="24" a="1"/>
  <c r="F12" i="24" a="1"/>
  <c r="CB11" i="24" a="1"/>
  <c r="L11" i="24" a="1"/>
  <c r="T10" i="24" a="1"/>
  <c r="FD12" i="24" a="1"/>
  <c r="Q12" i="24" a="1"/>
  <c r="E12" i="24" a="1"/>
  <c r="BL11" i="24" a="1"/>
  <c r="GJ10" i="24" a="1"/>
  <c r="Q10" i="24" a="1"/>
  <c r="E10" i="24" a="1"/>
  <c r="AF9" i="24" a="1"/>
  <c r="M8" i="24" a="1"/>
  <c r="GJ7" i="24" a="1"/>
  <c r="F7" i="24" a="1"/>
  <c r="AZ6" i="24" a="1"/>
  <c r="H6" i="24" a="1"/>
  <c r="AV12" i="23" a="1"/>
  <c r="L11" i="23" a="1"/>
  <c r="N10" i="23" a="1"/>
  <c r="D10" i="23" a="1"/>
  <c r="H9" i="23" a="1"/>
  <c r="CR8" i="23" a="1"/>
  <c r="L8" i="23" a="1"/>
  <c r="EN7" i="23" a="1"/>
  <c r="GJ6" i="23" a="1"/>
  <c r="AF6" i="23" a="1"/>
  <c r="E6" i="23" a="1"/>
  <c r="GS12" i="14" a="1"/>
  <c r="FQ12" i="14" a="1"/>
  <c r="EN12" i="24" a="1"/>
  <c r="P12" i="24" a="1"/>
  <c r="AV11" i="24" a="1"/>
  <c r="K11" i="24" a="1"/>
  <c r="P10" i="24" a="1"/>
  <c r="D10" i="24" a="1"/>
  <c r="T9" i="24" a="1"/>
  <c r="G9" i="24" a="1"/>
  <c r="CB8" i="24" a="1"/>
  <c r="L8" i="24" a="1"/>
  <c r="Q7" i="24" a="1"/>
  <c r="E7" i="24" a="1"/>
  <c r="AV6" i="24" a="1"/>
  <c r="G6" i="24" a="1"/>
  <c r="GZ12" i="23" a="1"/>
  <c r="AF12" i="23" a="1"/>
  <c r="G12" i="23" a="1"/>
  <c r="CB11" i="23" a="1"/>
  <c r="EN10" i="23" a="1"/>
  <c r="M10" i="23" a="1"/>
  <c r="AV9" i="23" a="1"/>
  <c r="CB8" i="23" a="1"/>
  <c r="K8" i="23" a="1"/>
  <c r="DX7" i="23" a="1"/>
  <c r="N7" i="23" a="1"/>
  <c r="T6" i="23" a="1"/>
  <c r="GR12" i="14" a="1"/>
  <c r="GD12" i="14" a="1"/>
  <c r="FP12" i="14" a="1"/>
  <c r="FB12" i="14" a="1"/>
  <c r="EN12" i="14" a="1"/>
  <c r="D12" i="24" a="1"/>
  <c r="AJ11" i="24" a="1"/>
  <c r="FT10" i="24" a="1"/>
  <c r="GZ9" i="24" a="1"/>
  <c r="Q9" i="24" a="1"/>
  <c r="F9" i="24" a="1"/>
  <c r="BL8" i="24" a="1"/>
  <c r="FT7" i="24" a="1"/>
  <c r="D7" i="24" a="1"/>
  <c r="AF6" i="24" a="1"/>
  <c r="F6" i="24" a="1"/>
  <c r="GJ12" i="23" a="1"/>
  <c r="T12" i="23" a="1"/>
  <c r="F12" i="23" a="1"/>
  <c r="K11" i="23" a="1"/>
  <c r="DX10" i="23" a="1"/>
  <c r="GZ9" i="23" a="1"/>
  <c r="AF9" i="23" a="1"/>
  <c r="G9" i="23" a="1"/>
  <c r="J8" i="23" a="1"/>
  <c r="M7" i="23" a="1"/>
  <c r="FT6" i="23" a="1"/>
  <c r="Q6" i="23" a="1"/>
  <c r="D6" i="23" a="1"/>
  <c r="GQ12" i="14" a="1"/>
  <c r="GC12" i="14" a="1"/>
  <c r="FO12" i="14" a="1"/>
  <c r="FA12" i="14" a="1"/>
  <c r="EM12" i="14" a="1"/>
  <c r="DN12" i="14" a="1"/>
  <c r="DX12" i="24" a="1"/>
  <c r="O12" i="24" a="1"/>
  <c r="GZ11" i="24" a="1"/>
  <c r="J11" i="24" a="1"/>
  <c r="FD10" i="24" a="1"/>
  <c r="O10" i="24" a="1"/>
  <c r="GJ9" i="24" a="1"/>
  <c r="E9" i="24" a="1"/>
  <c r="AZ8" i="24" a="1"/>
  <c r="K8" i="24" a="1"/>
  <c r="FD7" i="24" a="1"/>
  <c r="P7" i="24" a="1"/>
  <c r="U6" i="24" a="1"/>
  <c r="E6" i="24" a="1"/>
  <c r="Q12" i="23" a="1"/>
  <c r="E12" i="23" a="1"/>
  <c r="BL11" i="23" a="1"/>
  <c r="L10" i="23" a="1"/>
  <c r="GJ9" i="23" a="1"/>
  <c r="F9" i="23" a="1"/>
  <c r="BL8" i="23" a="1"/>
  <c r="I8" i="23" a="1"/>
  <c r="DH7" i="23" a="1"/>
  <c r="L7" i="23" a="1"/>
  <c r="P6" i="23" a="1"/>
  <c r="GP12" i="14" a="1"/>
  <c r="N12" i="24" a="1"/>
  <c r="GJ11" i="24" a="1"/>
  <c r="AF11" i="24" a="1"/>
  <c r="EN10" i="24" a="1"/>
  <c r="N10" i="24" a="1"/>
  <c r="P9" i="24" a="1"/>
  <c r="D9" i="24" a="1"/>
  <c r="EN7" i="24" a="1"/>
  <c r="O7" i="24" a="1"/>
  <c r="GZ6" i="24" a="1"/>
  <c r="D6" i="24" a="1"/>
  <c r="FT12" i="23" a="1"/>
  <c r="P12" i="23" a="1"/>
  <c r="D12" i="23" a="1"/>
  <c r="AV11" i="23" a="1"/>
  <c r="J11" i="23" a="1"/>
  <c r="DH10" i="23" a="1"/>
  <c r="K10" i="23" a="1"/>
  <c r="T9" i="23" a="1"/>
  <c r="CR7" i="23" a="1"/>
  <c r="FD6" i="23" a="1"/>
  <c r="O6" i="23" a="1"/>
  <c r="GO12" i="14" a="1"/>
  <c r="GA12" i="14" a="1"/>
  <c r="FM12" i="14" a="1"/>
  <c r="EK12" i="14" a="1"/>
  <c r="DM12" i="14" a="1"/>
  <c r="CX12" i="14" a="1"/>
  <c r="DH12" i="24" a="1"/>
  <c r="M12" i="24" a="1"/>
  <c r="FT11" i="24" a="1"/>
  <c r="T11" i="24" a="1"/>
  <c r="I11" i="24" a="1"/>
  <c r="DX10" i="24" a="1"/>
  <c r="FT9" i="24" a="1"/>
  <c r="AV8" i="24" a="1"/>
  <c r="J8" i="24" a="1"/>
  <c r="DX7" i="24" a="1"/>
  <c r="N7" i="24" a="1"/>
  <c r="GJ6" i="24" a="1"/>
  <c r="T6" i="24" a="1"/>
  <c r="FD12" i="23" a="1"/>
  <c r="I11" i="23" a="1"/>
  <c r="CR10" i="23" a="1"/>
  <c r="FT9" i="23" a="1"/>
  <c r="Q9" i="23" a="1"/>
  <c r="E9" i="23" a="1"/>
  <c r="AV8" i="23" a="1"/>
  <c r="H8" i="23" a="1"/>
  <c r="K7" i="23" a="1"/>
  <c r="N6" i="23" a="1"/>
  <c r="GN12" i="14" a="1"/>
  <c r="FL12" i="14" a="1"/>
  <c r="EY12" i="14" a="1"/>
  <c r="DW12" i="14" a="1"/>
  <c r="CW12" i="14" a="1"/>
  <c r="CJ12" i="14" a="1"/>
  <c r="BL6" i="24" a="1"/>
  <c r="M12" i="23" a="1"/>
  <c r="GZ8" i="23" a="1"/>
  <c r="FC12" i="14" a="1"/>
  <c r="DR12" i="14" a="1"/>
  <c r="CY12" i="14" a="1"/>
  <c r="BK12" i="14" a="1"/>
  <c r="AT12" i="14" a="1"/>
  <c r="GE11" i="14" a="1"/>
  <c r="FM11" i="14" a="1"/>
  <c r="ED11" i="14" a="1"/>
  <c r="DN11" i="14" a="1"/>
  <c r="CV11" i="14" a="1"/>
  <c r="CC11" i="14" a="1"/>
  <c r="BP11" i="14" a="1"/>
  <c r="AW11" i="14" a="1"/>
  <c r="GQ10" i="14" a="1"/>
  <c r="GB10" i="14" a="1"/>
  <c r="FM10" i="14" a="1"/>
  <c r="EY10" i="14" a="1"/>
  <c r="DV10" i="14" a="1"/>
  <c r="CS10" i="14" a="1"/>
  <c r="CG10" i="14" a="1"/>
  <c r="BR10" i="14" a="1"/>
  <c r="BE10" i="14" a="1"/>
  <c r="AR10" i="14" a="1"/>
  <c r="GW9" i="14" a="1"/>
  <c r="GI9" i="14" a="1"/>
  <c r="FX9" i="14" a="1"/>
  <c r="FK9" i="14" a="1"/>
  <c r="EJ9" i="14" a="1"/>
  <c r="CY9" i="14" a="1"/>
  <c r="BW9" i="14" a="1"/>
  <c r="BK9" i="14" a="1"/>
  <c r="AV9" i="14" a="1"/>
  <c r="AL9" i="14" a="1"/>
  <c r="GS8" i="14" a="1"/>
  <c r="GG8" i="14" a="1"/>
  <c r="FU8" i="14" a="1"/>
  <c r="FI8" i="14" a="1"/>
  <c r="DT8" i="14" a="1"/>
  <c r="DH8" i="14" a="1"/>
  <c r="CV8" i="14" a="1"/>
  <c r="CJ8" i="14" a="1"/>
  <c r="BV8" i="14" a="1"/>
  <c r="AU8" i="14" a="1"/>
  <c r="GC7" i="14" a="1"/>
  <c r="FD7" i="14" a="1"/>
  <c r="ET7" i="14" a="1"/>
  <c r="DU7" i="14" a="1"/>
  <c r="CL7" i="14" a="1"/>
  <c r="BZ7" i="14" a="1"/>
  <c r="BP7" i="14" a="1"/>
  <c r="GU6" i="14" a="1"/>
  <c r="DX9" i="24" a="1"/>
  <c r="P6" i="24" a="1"/>
  <c r="H12" i="23" a="1"/>
  <c r="EZ12" i="14" a="1"/>
  <c r="DQ12" i="14" a="1"/>
  <c r="CS12" i="14" a="1"/>
  <c r="CA12" i="14" a="1"/>
  <c r="AR12" i="14" a="1"/>
  <c r="GU11" i="14" a="1"/>
  <c r="GD11" i="14" a="1"/>
  <c r="FK11" i="14" a="1"/>
  <c r="ES11" i="14" a="1"/>
  <c r="DM11" i="14" a="1"/>
  <c r="CR11" i="14" a="1"/>
  <c r="BM11" i="14" a="1"/>
  <c r="AK11" i="14" a="1"/>
  <c r="GP10" i="14" a="1"/>
  <c r="GA10" i="14" a="1"/>
  <c r="FL10" i="14" a="1"/>
  <c r="EJ10" i="14" a="1"/>
  <c r="DU10" i="14" a="1"/>
  <c r="DH10" i="14" a="1"/>
  <c r="BD10" i="14" a="1"/>
  <c r="AQ10" i="14" a="1"/>
  <c r="GV9" i="14" a="1"/>
  <c r="FU9" i="14" a="1"/>
  <c r="FJ9" i="14" a="1"/>
  <c r="EU9" i="14" a="1"/>
  <c r="EI9" i="14" a="1"/>
  <c r="DW9" i="14" a="1"/>
  <c r="DI9" i="14" a="1"/>
  <c r="CX9" i="14" a="1"/>
  <c r="CK9" i="14" a="1"/>
  <c r="BV9" i="14" a="1"/>
  <c r="AK9" i="14" a="1"/>
  <c r="GF8" i="14" a="1"/>
  <c r="FT8" i="14" a="1"/>
  <c r="EV8" i="14" a="1"/>
  <c r="EH8" i="14" a="1"/>
  <c r="DG8" i="14" a="1"/>
  <c r="BU8" i="14" a="1"/>
  <c r="BH8" i="14" a="1"/>
  <c r="AT8" i="14" a="1"/>
  <c r="GY7" i="14" a="1"/>
  <c r="GO7" i="14" a="1"/>
  <c r="AV9" i="24" a="1"/>
  <c r="I6" i="24" a="1"/>
  <c r="FT11" i="23" a="1"/>
  <c r="T8" i="23" a="1"/>
  <c r="GZ12" i="14" a="1"/>
  <c r="EW12" i="14" a="1"/>
  <c r="CP12" i="14" a="1"/>
  <c r="BJ12" i="14" a="1"/>
  <c r="GT11" i="14" a="1"/>
  <c r="GC11" i="14" a="1"/>
  <c r="FJ11" i="14" a="1"/>
  <c r="ER11" i="14" a="1"/>
  <c r="EC11" i="14" a="1"/>
  <c r="DH11" i="14" a="1"/>
  <c r="CB11" i="14" a="1"/>
  <c r="BL11" i="14" a="1"/>
  <c r="AV11" i="14" a="1"/>
  <c r="GN10" i="14" a="1"/>
  <c r="FK10" i="14" a="1"/>
  <c r="EX10" i="14" a="1"/>
  <c r="DG10" i="14" a="1"/>
  <c r="CR10" i="14" a="1"/>
  <c r="CF10" i="14" a="1"/>
  <c r="BQ10" i="14" a="1"/>
  <c r="BC10" i="14" a="1"/>
  <c r="GH9" i="14" a="1"/>
  <c r="FI9" i="14" a="1"/>
  <c r="ET9" i="14" a="1"/>
  <c r="EH9" i="14" a="1"/>
  <c r="DV9" i="14" a="1"/>
  <c r="DH9" i="14" a="1"/>
  <c r="CW9" i="14" a="1"/>
  <c r="CJ9" i="14" a="1"/>
  <c r="BJ9" i="14" a="1"/>
  <c r="AU9" i="14" a="1"/>
  <c r="GR8" i="14" a="1"/>
  <c r="FS8" i="14" a="1"/>
  <c r="FH8" i="14" a="1"/>
  <c r="EU8" i="14" a="1"/>
  <c r="EG8" i="14" a="1"/>
  <c r="DS8" i="14" a="1"/>
  <c r="DF8" i="14" a="1"/>
  <c r="CS8" i="14" a="1"/>
  <c r="CI8" i="14" a="1"/>
  <c r="BT8" i="14" a="1"/>
  <c r="M9" i="24" a="1"/>
  <c r="CR11" i="23" a="1"/>
  <c r="M8" i="23" a="1"/>
  <c r="GT12" i="14" a="1"/>
  <c r="EU12" i="14" a="1"/>
  <c r="DP12" i="14" a="1"/>
  <c r="BZ12" i="14" a="1"/>
  <c r="BI12" i="14" a="1"/>
  <c r="AQ12" i="14" a="1"/>
  <c r="GS11" i="14" a="1"/>
  <c r="EB11" i="14" a="1"/>
  <c r="CQ11" i="14" a="1"/>
  <c r="BK11" i="14" a="1"/>
  <c r="AJ11" i="14" a="1"/>
  <c r="FZ10" i="14" a="1"/>
  <c r="EW10" i="14" a="1"/>
  <c r="EI10" i="14" a="1"/>
  <c r="DT10" i="14" a="1"/>
  <c r="DF10" i="14" a="1"/>
  <c r="CQ10" i="14" a="1"/>
  <c r="CC10" i="14" a="1"/>
  <c r="BP10" i="14" a="1"/>
  <c r="AP10" i="14" a="1"/>
  <c r="GU9" i="14" a="1"/>
  <c r="GG9" i="14" a="1"/>
  <c r="FT9" i="14" a="1"/>
  <c r="FH9" i="14" a="1"/>
  <c r="ES9" i="14" a="1"/>
  <c r="EG9" i="14" a="1"/>
  <c r="DU9" i="14" a="1"/>
  <c r="DG9" i="14" a="1"/>
  <c r="CI9" i="14" a="1"/>
  <c r="BU9" i="14" a="1"/>
  <c r="BI9" i="14" a="1"/>
  <c r="AJ9" i="14" a="1"/>
  <c r="GQ8" i="14" a="1"/>
  <c r="GE8" i="14" a="1"/>
  <c r="FR8" i="14" a="1"/>
  <c r="FE8" i="14" a="1"/>
  <c r="EF8" i="14" a="1"/>
  <c r="CH8" i="14" a="1"/>
  <c r="BS8" i="14" a="1"/>
  <c r="BF8" i="14" a="1"/>
  <c r="AR8" i="14" a="1"/>
  <c r="FB7" i="14" a="1"/>
  <c r="EO7" i="14" a="1"/>
  <c r="EE7" i="14" a="1"/>
  <c r="DS7" i="14" a="1"/>
  <c r="CW7" i="14" a="1"/>
  <c r="CJ7" i="14" a="1"/>
  <c r="BX7" i="14" a="1"/>
  <c r="BL7" i="14" a="1"/>
  <c r="AW7" i="14" a="1"/>
  <c r="AL7" i="14" a="1"/>
  <c r="GS6" i="14" a="1"/>
  <c r="FQ6" i="14" a="1"/>
  <c r="FC6" i="14" a="1"/>
  <c r="EC6" i="14" a="1"/>
  <c r="DD6" i="14" a="1"/>
  <c r="H9" i="24" a="1"/>
  <c r="T11" i="23" a="1"/>
  <c r="E8" i="23" a="1"/>
  <c r="GI12" i="14" a="1"/>
  <c r="ES12" i="14" a="1"/>
  <c r="CO12" i="14" a="1"/>
  <c r="BG12" i="14" a="1"/>
  <c r="GR11" i="14" a="1"/>
  <c r="FZ11" i="14" a="1"/>
  <c r="FI11" i="14" a="1"/>
  <c r="EO11" i="14" a="1"/>
  <c r="DY11" i="14" a="1"/>
  <c r="CP11" i="14" a="1"/>
  <c r="CA11" i="14" a="1"/>
  <c r="BJ11" i="14" a="1"/>
  <c r="AU11" i="14" a="1"/>
  <c r="GZ10" i="14" a="1"/>
  <c r="GK10" i="14" a="1"/>
  <c r="FJ10" i="14" a="1"/>
  <c r="EV10" i="14" a="1"/>
  <c r="EH10" i="14" a="1"/>
  <c r="DE10" i="14" a="1"/>
  <c r="CP10" i="14" a="1"/>
  <c r="BB10" i="14" a="1"/>
  <c r="AO10" i="14" a="1"/>
  <c r="FE9" i="14" a="1"/>
  <c r="DT9" i="14" a="1"/>
  <c r="CV9" i="14" a="1"/>
  <c r="CH9" i="14" a="1"/>
  <c r="BH9" i="14" a="1"/>
  <c r="AT9" i="14" a="1"/>
  <c r="HA8" i="14" a="1"/>
  <c r="GD8" i="14" a="1"/>
  <c r="FD8" i="14" a="1"/>
  <c r="ET8" i="14" a="1"/>
  <c r="EE8" i="14" a="1"/>
  <c r="DR8" i="14" a="1"/>
  <c r="DE8" i="14" a="1"/>
  <c r="CR8" i="14" a="1"/>
  <c r="BR8" i="14" a="1"/>
  <c r="BE8" i="14" a="1"/>
  <c r="AQ8" i="14" a="1"/>
  <c r="GW7" i="14" a="1"/>
  <c r="GK7" i="14" a="1"/>
  <c r="FZ7" i="14" a="1"/>
  <c r="FN7" i="14" a="1"/>
  <c r="FA7" i="14" a="1"/>
  <c r="EN7" i="14" a="1"/>
  <c r="DR7" i="14" a="1"/>
  <c r="DF7" i="14" a="1"/>
  <c r="CI7" i="14" a="1"/>
  <c r="BK7" i="14" a="1"/>
  <c r="GR6" i="14" a="1"/>
  <c r="GD6" i="14" a="1"/>
  <c r="M11" i="23" a="1"/>
  <c r="GG12" i="14" a="1"/>
  <c r="ER12" i="14" a="1"/>
  <c r="DO12" i="14" a="1"/>
  <c r="BY12" i="14" a="1"/>
  <c r="BE12" i="14" a="1"/>
  <c r="AP12" i="14" a="1"/>
  <c r="EN11" i="14" a="1"/>
  <c r="DW11" i="14" a="1"/>
  <c r="DF11" i="14" a="1"/>
  <c r="BZ11" i="14" a="1"/>
  <c r="BI11" i="14" a="1"/>
  <c r="AT11" i="14" a="1"/>
  <c r="GJ10" i="14" a="1"/>
  <c r="FY10" i="14" a="1"/>
  <c r="FI10" i="14" a="1"/>
  <c r="DS10" i="14" a="1"/>
  <c r="CB10" i="14" a="1"/>
  <c r="BL10" i="14" a="1"/>
  <c r="GT9" i="14" a="1"/>
  <c r="GF9" i="14" a="1"/>
  <c r="FS9" i="14" a="1"/>
  <c r="FD9" i="14" a="1"/>
  <c r="ER9" i="14" a="1"/>
  <c r="EF9" i="14" a="1"/>
  <c r="DS9" i="14" a="1"/>
  <c r="DF9" i="14" a="1"/>
  <c r="CS9" i="14" a="1"/>
  <c r="BT9" i="14" a="1"/>
  <c r="GP8" i="14" a="1"/>
  <c r="FQ8" i="14" a="1"/>
  <c r="DQ8" i="14" a="1"/>
  <c r="CG8" i="14" a="1"/>
  <c r="BQ8" i="14" a="1"/>
  <c r="BD8" i="14" a="1"/>
  <c r="AP8" i="14" a="1"/>
  <c r="GJ7" i="14" a="1"/>
  <c r="FY7" i="14" a="1"/>
  <c r="EZ7" i="14" a="1"/>
  <c r="EM7" i="14" a="1"/>
  <c r="ED7" i="14" a="1"/>
  <c r="DQ7" i="14" a="1"/>
  <c r="DE7" i="14" a="1"/>
  <c r="CV7" i="14" a="1"/>
  <c r="CH7" i="14" a="1"/>
  <c r="CR8" i="24" a="1"/>
  <c r="GE12" i="14" a="1"/>
  <c r="EO12" i="14" a="1"/>
  <c r="CN12" i="14" a="1"/>
  <c r="BX12" i="14" a="1"/>
  <c r="BD12" i="14" a="1"/>
  <c r="AO12" i="14" a="1"/>
  <c r="GQ11" i="14" a="1"/>
  <c r="FU11" i="14" a="1"/>
  <c r="FH11" i="14" a="1"/>
  <c r="EM11" i="14" a="1"/>
  <c r="DV11" i="14" a="1"/>
  <c r="DE11" i="14" a="1"/>
  <c r="CO11" i="14" a="1"/>
  <c r="BY11" i="14" a="1"/>
  <c r="GY10" i="14" a="1"/>
  <c r="GI10" i="14" a="1"/>
  <c r="FX10" i="14" a="1"/>
  <c r="EU10" i="14" a="1"/>
  <c r="EG10" i="14" a="1"/>
  <c r="DR10" i="14" a="1"/>
  <c r="DD10" i="14" a="1"/>
  <c r="CO10" i="14" a="1"/>
  <c r="BZ10" i="14" a="1"/>
  <c r="BK10" i="14" a="1"/>
  <c r="BA10" i="14" a="1"/>
  <c r="AN10" i="14" a="1"/>
  <c r="GS9" i="14" a="1"/>
  <c r="GE9" i="14" a="1"/>
  <c r="FR9" i="14" a="1"/>
  <c r="FC9" i="14" a="1"/>
  <c r="EE9" i="14" a="1"/>
  <c r="DR9" i="14" a="1"/>
  <c r="CR9" i="14" a="1"/>
  <c r="CG9" i="14" a="1"/>
  <c r="BG9" i="14" a="1"/>
  <c r="AS9" i="14" a="1"/>
  <c r="GZ8" i="14" a="1"/>
  <c r="GC8" i="14" a="1"/>
  <c r="FC8" i="14" a="1"/>
  <c r="ES8" i="14" a="1"/>
  <c r="ED8" i="14" a="1"/>
  <c r="DD8" i="14" a="1"/>
  <c r="CQ8" i="14" a="1"/>
  <c r="CF8" i="14" a="1"/>
  <c r="BP8" i="14" a="1"/>
  <c r="AO8" i="14" a="1"/>
  <c r="GV7" i="14" a="1"/>
  <c r="GI7" i="14" a="1"/>
  <c r="FM7" i="14" a="1"/>
  <c r="EC7" i="14" a="1"/>
  <c r="T8" i="24" a="1"/>
  <c r="FD10" i="23" a="1"/>
  <c r="O7" i="23" a="1"/>
  <c r="GB12" i="14" a="1"/>
  <c r="EL12" i="14" a="1"/>
  <c r="DI12" i="14" a="1"/>
  <c r="CM12" i="14" a="1"/>
  <c r="BW12" i="14" a="1"/>
  <c r="AN12" i="14" a="1"/>
  <c r="GP11" i="14" a="1"/>
  <c r="FE11" i="14" a="1"/>
  <c r="DT11" i="14" a="1"/>
  <c r="DD11" i="14" a="1"/>
  <c r="BX11" i="14" a="1"/>
  <c r="BH11" i="14" a="1"/>
  <c r="AR11" i="14" a="1"/>
  <c r="GX10" i="14" a="1"/>
  <c r="FH10" i="14" a="1"/>
  <c r="EF10" i="14" a="1"/>
  <c r="DQ10" i="14" a="1"/>
  <c r="DC10" i="14" a="1"/>
  <c r="CN10" i="14" a="1"/>
  <c r="AZ10" i="14" a="1"/>
  <c r="AM10" i="14" a="1"/>
  <c r="GR9" i="14" a="1"/>
  <c r="FQ9" i="14" a="1"/>
  <c r="FB9" i="14" a="1"/>
  <c r="EO9" i="14" a="1"/>
  <c r="ED9" i="14" a="1"/>
  <c r="DE9" i="14" a="1"/>
  <c r="CQ9" i="14" a="1"/>
  <c r="CF9" i="14" a="1"/>
  <c r="BS9" i="14" a="1"/>
  <c r="BF9" i="14" a="1"/>
  <c r="GO8" i="14" a="1"/>
  <c r="FP8" i="14" a="1"/>
  <c r="ER8" i="14" a="1"/>
  <c r="EC8" i="14" a="1"/>
  <c r="DP8" i="14" a="1"/>
  <c r="DC8" i="14" a="1"/>
  <c r="CP8" i="14" a="1"/>
  <c r="CC8" i="14" a="1"/>
  <c r="BC8" i="14" a="1"/>
  <c r="GH7" i="14" a="1"/>
  <c r="AV10" i="23" a="1"/>
  <c r="I7" i="23" a="1"/>
  <c r="FX12" i="14" a="1"/>
  <c r="EI12" i="14" a="1"/>
  <c r="DF12" i="14" a="1"/>
  <c r="BT12" i="14" a="1"/>
  <c r="BC12" i="14" a="1"/>
  <c r="AM12" i="14" a="1"/>
  <c r="GN11" i="14" a="1"/>
  <c r="FT11" i="14" a="1"/>
  <c r="FD11" i="14" a="1"/>
  <c r="EK11" i="14" a="1"/>
  <c r="DS11" i="14" a="1"/>
  <c r="CN11" i="14" a="1"/>
  <c r="BE11" i="14" a="1"/>
  <c r="AQ11" i="14" a="1"/>
  <c r="GW10" i="14" a="1"/>
  <c r="GH10" i="14" a="1"/>
  <c r="FU10" i="14" a="1"/>
  <c r="FE10" i="14" a="1"/>
  <c r="ET10" i="14" a="1"/>
  <c r="EE10" i="14" a="1"/>
  <c r="DA10" i="14" a="1"/>
  <c r="CM10" i="14" a="1"/>
  <c r="BY10" i="14" a="1"/>
  <c r="BJ10" i="14" a="1"/>
  <c r="AL10" i="14" a="1"/>
  <c r="GQ9" i="14" a="1"/>
  <c r="GD9" i="14" a="1"/>
  <c r="FP9" i="14" a="1"/>
  <c r="FA9" i="14" a="1"/>
  <c r="DQ9" i="14" a="1"/>
  <c r="CC9" i="14" a="1"/>
  <c r="BE9" i="14" a="1"/>
  <c r="AR9" i="14" a="1"/>
  <c r="GY8" i="14" a="1"/>
  <c r="GN8" i="14" a="1"/>
  <c r="GB8" i="14" a="1"/>
  <c r="FB8" i="14" a="1"/>
  <c r="EO8" i="14" a="1"/>
  <c r="EB8" i="14" a="1"/>
  <c r="DO8" i="14" a="1"/>
  <c r="DB8" i="14" a="1"/>
  <c r="CB8" i="14" a="1"/>
  <c r="BM8" i="14" a="1"/>
  <c r="BB8" i="14" a="1"/>
  <c r="AN8" i="14" a="1"/>
  <c r="GU7" i="14" a="1"/>
  <c r="FU7" i="14" a="1"/>
  <c r="EK7" i="14" a="1"/>
  <c r="EB7" i="14" a="1"/>
  <c r="DO7" i="14" a="1"/>
  <c r="CR7" i="14" a="1"/>
  <c r="CF7" i="14" a="1"/>
  <c r="CB12" i="24" a="1"/>
  <c r="H8" i="24" a="1"/>
  <c r="GZ6" i="23" a="1"/>
  <c r="FS12" i="14" a="1"/>
  <c r="EE12" i="14" a="1"/>
  <c r="DE12" i="14" a="1"/>
  <c r="CL12" i="14" a="1"/>
  <c r="BR12" i="14" a="1"/>
  <c r="AL12" i="14" a="1"/>
  <c r="GJ11" i="14" a="1"/>
  <c r="FS11" i="14" a="1"/>
  <c r="FC11" i="14" a="1"/>
  <c r="EJ11" i="14" a="1"/>
  <c r="DC11" i="14" a="1"/>
  <c r="CM11" i="14" a="1"/>
  <c r="BW11" i="14" a="1"/>
  <c r="BD11" i="14" a="1"/>
  <c r="AP11" i="14" a="1"/>
  <c r="GV10" i="14" a="1"/>
  <c r="FT10" i="14" a="1"/>
  <c r="FD10" i="14" a="1"/>
  <c r="ES10" i="14" a="1"/>
  <c r="CL10" i="14" a="1"/>
  <c r="AW10" i="14" a="1"/>
  <c r="AK10" i="14" a="1"/>
  <c r="GC9" i="14" a="1"/>
  <c r="EN9" i="14" a="1"/>
  <c r="EC9" i="14" a="1"/>
  <c r="DP9" i="14" a="1"/>
  <c r="DD9" i="14" a="1"/>
  <c r="CP9" i="14" a="1"/>
  <c r="CB9" i="14" a="1"/>
  <c r="BR9" i="14" a="1"/>
  <c r="BD9" i="14" a="1"/>
  <c r="GA8" i="14" a="1"/>
  <c r="FO8" i="14" a="1"/>
  <c r="EN8" i="14" a="1"/>
  <c r="DY8" i="14" a="1"/>
  <c r="DA8" i="14" a="1"/>
  <c r="CO8" i="14" a="1"/>
  <c r="AM8" i="14" a="1"/>
  <c r="GG7" i="14" a="1"/>
  <c r="FK7" i="14" a="1"/>
  <c r="EX7" i="14" a="1"/>
  <c r="DY7" i="14" a="1"/>
  <c r="DC7" i="14" a="1"/>
  <c r="CQ7" i="14" a="1"/>
  <c r="BG7" i="14" a="1"/>
  <c r="AS7" i="14" a="1"/>
  <c r="GZ6" i="14" a="1"/>
  <c r="GN6" i="14" a="1"/>
  <c r="GA6" i="14" a="1"/>
  <c r="FL6" i="14" a="1"/>
  <c r="EZ6" i="14" a="1"/>
  <c r="EL6" i="14" a="1"/>
  <c r="K12" i="24" a="1"/>
  <c r="DH6" i="23" a="1"/>
  <c r="EC12" i="14" a="1"/>
  <c r="DD12" i="14" a="1"/>
  <c r="BQ12" i="14" a="1"/>
  <c r="BB12" i="14" a="1"/>
  <c r="AK12" i="14" a="1"/>
  <c r="GI11" i="14" a="1"/>
  <c r="FR11" i="14" a="1"/>
  <c r="FB11" i="14" a="1"/>
  <c r="EH11" i="14" a="1"/>
  <c r="DR11" i="14" a="1"/>
  <c r="CL11" i="14" a="1"/>
  <c r="BC11" i="14" a="1"/>
  <c r="GU10" i="14" a="1"/>
  <c r="GG10" i="14" a="1"/>
  <c r="FS10" i="14" a="1"/>
  <c r="ER10" i="14" a="1"/>
  <c r="EC10" i="14" a="1"/>
  <c r="DO10" i="14" a="1"/>
  <c r="CZ10" i="14" a="1"/>
  <c r="BX10" i="14" a="1"/>
  <c r="BI10" i="14" a="1"/>
  <c r="AV10" i="14" a="1"/>
  <c r="AJ10" i="14" a="1"/>
  <c r="GP9" i="14" a="1"/>
  <c r="GB9" i="14" a="1"/>
  <c r="FO9" i="14" a="1"/>
  <c r="EZ9" i="14" a="1"/>
  <c r="DC9" i="14" a="1"/>
  <c r="CO9" i="14" a="1"/>
  <c r="BQ9" i="14" a="1"/>
  <c r="BC9" i="14" a="1"/>
  <c r="AQ9" i="14" a="1"/>
  <c r="GX8" i="14" a="1"/>
  <c r="GK8" i="14" a="1"/>
  <c r="FZ8" i="14" a="1"/>
  <c r="FN8" i="14" a="1"/>
  <c r="FA8" i="14" a="1"/>
  <c r="DN8" i="14" a="1"/>
  <c r="CZ8" i="14" a="1"/>
  <c r="CN8" i="14" a="1"/>
  <c r="CA8" i="14" a="1"/>
  <c r="BL8" i="14" a="1"/>
  <c r="EN11" i="24" a="1"/>
  <c r="CB7" i="24" a="1"/>
  <c r="FN12" i="14" a="1"/>
  <c r="DC12" i="14" a="1"/>
  <c r="CK12" i="14" a="1"/>
  <c r="BP12" i="14" a="1"/>
  <c r="BA12" i="14" a="1"/>
  <c r="AJ12" i="14" a="1"/>
  <c r="DB11" i="14" a="1"/>
  <c r="CK11" i="14" a="1"/>
  <c r="BT11" i="14" a="1"/>
  <c r="BB11" i="14" a="1"/>
  <c r="AO11" i="14" a="1"/>
  <c r="GT10" i="14" a="1"/>
  <c r="FC10" i="14" a="1"/>
  <c r="EN10" i="14" a="1"/>
  <c r="EB10" i="14" a="1"/>
  <c r="DN10" i="14" a="1"/>
  <c r="CY10" i="14" a="1"/>
  <c r="CK10" i="14" a="1"/>
  <c r="BW10" i="14" a="1"/>
  <c r="BH10" i="14" a="1"/>
  <c r="HA9" i="14" a="1"/>
  <c r="GO9" i="14" a="1"/>
  <c r="FN9" i="14" a="1"/>
  <c r="EM9" i="14" a="1"/>
  <c r="EB9" i="14" a="1"/>
  <c r="DO9" i="14" a="1"/>
  <c r="CA9" i="14" a="1"/>
  <c r="BB9" i="14" a="1"/>
  <c r="AP9" i="14" a="1"/>
  <c r="GW8" i="14" a="1"/>
  <c r="FM8" i="14" a="1"/>
  <c r="EZ8" i="14" a="1"/>
  <c r="EM8" i="14" a="1"/>
  <c r="DX8" i="14" a="1"/>
  <c r="CM8" i="14" a="1"/>
  <c r="BZ8" i="14" a="1"/>
  <c r="BK8" i="14" a="1"/>
  <c r="AK8" i="14" a="1"/>
  <c r="GF7" i="14" a="1"/>
  <c r="FJ7" i="14" a="1"/>
  <c r="EW7" i="14" a="1"/>
  <c r="CO7" i="14" a="1"/>
  <c r="BS7" i="14" a="1"/>
  <c r="T7" i="24" a="1"/>
  <c r="EN9" i="23" a="1"/>
  <c r="EB12" i="14" a="1"/>
  <c r="DB12" i="14" a="1"/>
  <c r="AZ12" i="14" a="1"/>
  <c r="GH11" i="14" a="1"/>
  <c r="FQ11" i="14" a="1"/>
  <c r="EY11" i="14" a="1"/>
  <c r="EG11" i="14" a="1"/>
  <c r="DQ11" i="14" a="1"/>
  <c r="DA11" i="14" a="1"/>
  <c r="CI11" i="14" a="1"/>
  <c r="BA11" i="14" a="1"/>
  <c r="GF10" i="14" a="1"/>
  <c r="FR10" i="14" a="1"/>
  <c r="FB10" i="14" a="1"/>
  <c r="DY10" i="14" a="1"/>
  <c r="DM10" i="14" a="1"/>
  <c r="CX10" i="14" a="1"/>
  <c r="BV10" i="14" a="1"/>
  <c r="BG10" i="14" a="1"/>
  <c r="AU10" i="14" a="1"/>
  <c r="GZ9" i="14" a="1"/>
  <c r="GN9" i="14" a="1"/>
  <c r="GA9" i="14" a="1"/>
  <c r="FM9" i="14" a="1"/>
  <c r="EY9" i="14" a="1"/>
  <c r="EL9" i="14" a="1"/>
  <c r="DN9" i="14" a="1"/>
  <c r="DB9" i="14" a="1"/>
  <c r="CN9" i="14" a="1"/>
  <c r="BP9" i="14" a="1"/>
  <c r="BA9" i="14" a="1"/>
  <c r="AO9" i="14" a="1"/>
  <c r="GV8" i="14" a="1"/>
  <c r="GJ8" i="14" a="1"/>
  <c r="FY8" i="14" a="1"/>
  <c r="EY8" i="14" a="1"/>
  <c r="EL8" i="14" a="1"/>
  <c r="DM8" i="14" a="1"/>
  <c r="CY8" i="14" a="1"/>
  <c r="CL8" i="14" a="1"/>
  <c r="BY8" i="14" a="1"/>
  <c r="AZ8" i="14" a="1"/>
  <c r="BL9" i="23" a="1"/>
  <c r="F6" i="23" a="1"/>
  <c r="FE12" i="14" a="1"/>
  <c r="DY12" i="14" a="1"/>
  <c r="CF12" i="14" a="1"/>
  <c r="BM12" i="14" a="1"/>
  <c r="GW11" i="14" a="1"/>
  <c r="GG11" i="14" a="1"/>
  <c r="EV11" i="14" a="1"/>
  <c r="EF11" i="14" a="1"/>
  <c r="CZ11" i="14" a="1"/>
  <c r="CH11" i="14" a="1"/>
  <c r="BS11" i="14" a="1"/>
  <c r="AN11" i="14" a="1"/>
  <c r="GS10" i="14" a="1"/>
  <c r="GE10" i="14" a="1"/>
  <c r="FQ10" i="14" a="1"/>
  <c r="FA10" i="14" a="1"/>
  <c r="EM10" i="14" a="1"/>
  <c r="DX10" i="14" a="1"/>
  <c r="CW10" i="14" a="1"/>
  <c r="CJ10" i="14" a="1"/>
  <c r="BU10" i="14" a="1"/>
  <c r="AT10" i="14" a="1"/>
  <c r="GY9" i="14" a="1"/>
  <c r="GK9" i="14" a="1"/>
  <c r="EX9" i="14" a="1"/>
  <c r="DY9" i="14" a="1"/>
  <c r="DM9" i="14" a="1"/>
  <c r="BZ9" i="14" a="1"/>
  <c r="BM9" i="14" a="1"/>
  <c r="AZ9" i="14" a="1"/>
  <c r="GI8" i="14" a="1"/>
  <c r="FL8" i="14" a="1"/>
  <c r="EX8" i="14" a="1"/>
  <c r="EK8" i="14" a="1"/>
  <c r="DW8" i="14" a="1"/>
  <c r="CX8" i="14" a="1"/>
  <c r="BX8" i="14" a="1"/>
  <c r="BJ8" i="14" a="1"/>
  <c r="GR7" i="14" a="1"/>
  <c r="FH7" i="14" a="1"/>
  <c r="EH7" i="14" a="1"/>
  <c r="G7" i="24" a="1"/>
  <c r="FD12" i="14" a="1"/>
  <c r="DX12" i="14" a="1"/>
  <c r="DA12" i="14" a="1"/>
  <c r="CC12" i="14" a="1"/>
  <c r="BL12" i="14" a="1"/>
  <c r="AW12" i="14" a="1"/>
  <c r="FP11" i="14" a="1"/>
  <c r="EU11" i="14" a="1"/>
  <c r="EE11" i="14" a="1"/>
  <c r="DP11" i="14" a="1"/>
  <c r="CY11" i="14" a="1"/>
  <c r="CG11" i="14" a="1"/>
  <c r="BR11" i="14" a="1"/>
  <c r="AZ11" i="14" a="1"/>
  <c r="AM11" i="14" a="1"/>
  <c r="GR10" i="14" a="1"/>
  <c r="FO10" i="14" a="1"/>
  <c r="EZ10" i="14" a="1"/>
  <c r="EL10" i="14" a="1"/>
  <c r="DL10" i="14" a="1"/>
  <c r="CV10" i="14" a="1"/>
  <c r="CI10" i="14" a="1"/>
  <c r="BT10" i="14" a="1"/>
  <c r="BF10" i="14" a="1"/>
  <c r="GJ9" i="14" a="1"/>
  <c r="FZ9" i="14" a="1"/>
  <c r="FL9" i="14" a="1"/>
  <c r="EW9" i="14" a="1"/>
  <c r="EK9" i="14" a="1"/>
  <c r="DA9" i="14" a="1"/>
  <c r="CM9" i="14" a="1"/>
  <c r="BY9" i="14" a="1"/>
  <c r="BL9" i="14" a="1"/>
  <c r="AN9" i="14" a="1"/>
  <c r="GU8" i="14" a="1"/>
  <c r="FX8" i="14" a="1"/>
  <c r="FK8" i="14" a="1"/>
  <c r="EJ8" i="14" a="1"/>
  <c r="DV8" i="14" a="1"/>
  <c r="DL8" i="14" a="1"/>
  <c r="CW8" i="14" a="1"/>
  <c r="CK8" i="14" a="1"/>
  <c r="BW8" i="14" a="1"/>
  <c r="AW8" i="14" a="1"/>
  <c r="HA7" i="14" a="1"/>
  <c r="GQ7" i="14" a="1"/>
  <c r="GD7" i="14" a="1"/>
  <c r="FR7" i="14" a="1"/>
  <c r="FE7" i="14" a="1"/>
  <c r="EU7" i="14" a="1"/>
  <c r="DV7" i="14" a="1"/>
  <c r="CB12" i="14" a="1"/>
  <c r="FN10" i="14" a="1"/>
  <c r="DX9" i="14" a="1"/>
  <c r="FC7" i="14" a="1"/>
  <c r="DA7" i="14" a="1"/>
  <c r="CG7" i="14" a="1"/>
  <c r="BQ7" i="14" a="1"/>
  <c r="AU7" i="14" a="1"/>
  <c r="GY6" i="14" a="1"/>
  <c r="GH6" i="14" a="1"/>
  <c r="FR6" i="14" a="1"/>
  <c r="FB6" i="14" a="1"/>
  <c r="DW6" i="14" a="1"/>
  <c r="DL6" i="14" a="1"/>
  <c r="CW6" i="14" a="1"/>
  <c r="BW6" i="14" a="1"/>
  <c r="AT6" i="14" a="1"/>
  <c r="AF10" i="14" a="1"/>
  <c r="P6" i="14" a="1"/>
  <c r="Q8" i="14" a="1"/>
  <c r="FS6" i="14" a="1"/>
  <c r="DL9" i="14" a="1"/>
  <c r="GE7" i="14" a="1"/>
  <c r="EY7" i="14" a="1"/>
  <c r="CC7" i="14" a="1"/>
  <c r="AT7" i="14" a="1"/>
  <c r="GX6" i="14" a="1"/>
  <c r="GG6" i="14" a="1"/>
  <c r="EM6" i="14" a="1"/>
  <c r="CJ6" i="14" a="1"/>
  <c r="BH6" i="14" a="1"/>
  <c r="AF9" i="14" a="1"/>
  <c r="DV6" i="14" a="1"/>
  <c r="CV6" i="14" a="1"/>
  <c r="AS6" i="14" a="1"/>
  <c r="AF8" i="14" a="1"/>
  <c r="DU6" i="14" a="1"/>
  <c r="BU6" i="14" a="1"/>
  <c r="AF7" i="14" a="1"/>
  <c r="AF6" i="14" a="1"/>
  <c r="P9" i="14" a="1"/>
  <c r="GN7" i="14" a="1"/>
  <c r="AF11" i="14" a="1"/>
  <c r="AV12" i="14" a="1"/>
  <c r="EK10" i="14" a="1"/>
  <c r="CZ9" i="14" a="1"/>
  <c r="CZ7" i="14" a="1"/>
  <c r="CB7" i="14" a="1"/>
  <c r="BM7" i="14" a="1"/>
  <c r="GF6" i="14" a="1"/>
  <c r="FP6" i="14" a="1"/>
  <c r="FA6" i="14" a="1"/>
  <c r="EK6" i="14" a="1"/>
  <c r="DI6" i="14" a="1"/>
  <c r="BV6" i="14" a="1"/>
  <c r="DH6" i="14" a="1"/>
  <c r="BG6" i="14" a="1"/>
  <c r="Q12" i="14" a="1"/>
  <c r="CB6" i="14" a="1"/>
  <c r="AV7" i="14" a="1"/>
  <c r="GV11" i="14" a="1"/>
  <c r="DW10" i="14" a="1"/>
  <c r="CL9" i="14" a="1"/>
  <c r="BI8" i="14" a="1"/>
  <c r="GB7" i="14" a="1"/>
  <c r="EV7" i="14" a="1"/>
  <c r="DT7" i="14" a="1"/>
  <c r="CY7" i="14" a="1"/>
  <c r="AR7" i="14" a="1"/>
  <c r="GW6" i="14" a="1"/>
  <c r="GE6" i="14" a="1"/>
  <c r="FO6" i="14" a="1"/>
  <c r="EJ6" i="14" a="1"/>
  <c r="CI6" i="14" a="1"/>
  <c r="AR6" i="14" a="1"/>
  <c r="BA6" i="14" a="1"/>
  <c r="CX6" i="14" a="1"/>
  <c r="GF11" i="14" a="1"/>
  <c r="DI10" i="14" a="1"/>
  <c r="BX9" i="14" a="1"/>
  <c r="BG8" i="14" a="1"/>
  <c r="GA7" i="14" a="1"/>
  <c r="CX7" i="14" a="1"/>
  <c r="CA7" i="14" a="1"/>
  <c r="BJ7" i="14" a="1"/>
  <c r="GV6" i="14" a="1"/>
  <c r="GC6" i="14" a="1"/>
  <c r="FN6" i="14" a="1"/>
  <c r="EY6" i="14" a="1"/>
  <c r="EI6" i="14" a="1"/>
  <c r="DG6" i="14" a="1"/>
  <c r="CS6" i="14" a="1"/>
  <c r="BT6" i="14" a="1"/>
  <c r="BF6" i="14" a="1"/>
  <c r="AQ6" i="14" a="1"/>
  <c r="P12" i="14" a="1"/>
  <c r="CZ12" i="14" a="1"/>
  <c r="Q6" i="14" a="1"/>
  <c r="FO11" i="14" a="1"/>
  <c r="BA8" i="14" a="1"/>
  <c r="FX7" i="14" a="1"/>
  <c r="ES7" i="14" a="1"/>
  <c r="DP7" i="14" a="1"/>
  <c r="BI7" i="14" a="1"/>
  <c r="AQ7" i="14" a="1"/>
  <c r="FM6" i="14" a="1"/>
  <c r="EX6" i="14" a="1"/>
  <c r="EH6" i="14" a="1"/>
  <c r="DT6" i="14" a="1"/>
  <c r="DF6" i="14" a="1"/>
  <c r="CR6" i="14" a="1"/>
  <c r="CH6" i="14" a="1"/>
  <c r="BE6" i="14" a="1"/>
  <c r="AP6" i="14" a="1"/>
  <c r="Q11" i="14" a="1"/>
  <c r="BC6" i="14" a="1"/>
  <c r="BB6" i="14" a="1"/>
  <c r="DI8" i="14" a="1"/>
  <c r="AU6" i="14" a="1"/>
  <c r="ET11" i="14" a="1"/>
  <c r="CH10" i="14" a="1"/>
  <c r="AW9" i="14" a="1"/>
  <c r="AV8" i="14" a="1"/>
  <c r="FT7" i="14" a="1"/>
  <c r="ER7" i="14" a="1"/>
  <c r="DN7" i="14" a="1"/>
  <c r="BH7" i="14" a="1"/>
  <c r="GT6" i="14" a="1"/>
  <c r="GB6" i="14" a="1"/>
  <c r="CG6" i="14" a="1"/>
  <c r="BS6" i="14" a="1"/>
  <c r="BD6" i="14" a="1"/>
  <c r="AO6" i="14" a="1"/>
  <c r="P11" i="14" a="1"/>
  <c r="Q10" i="14" a="1"/>
  <c r="EV6" i="14" a="1"/>
  <c r="BR6" i="14" a="1"/>
  <c r="P10" i="14" a="1"/>
  <c r="BP6" i="14" a="1"/>
  <c r="GI6" i="14" a="1"/>
  <c r="BS10" i="14" a="1"/>
  <c r="AM9" i="14" a="1"/>
  <c r="AS8" i="14" a="1"/>
  <c r="FS7" i="14" a="1"/>
  <c r="EL7" i="14" a="1"/>
  <c r="DM7" i="14" a="1"/>
  <c r="CS7" i="14" a="1"/>
  <c r="BY7" i="14" a="1"/>
  <c r="BF7" i="14" a="1"/>
  <c r="AP7" i="14" a="1"/>
  <c r="GQ6" i="14" a="1"/>
  <c r="FK6" i="14" a="1"/>
  <c r="EW6" i="14" a="1"/>
  <c r="EG6" i="14" a="1"/>
  <c r="DS6" i="14" a="1"/>
  <c r="DE6" i="14" a="1"/>
  <c r="CQ6" i="14" a="1"/>
  <c r="CF6" i="14" a="1"/>
  <c r="EF6" i="14" a="1"/>
  <c r="CP6" i="14" a="1"/>
  <c r="AN6" i="14" a="1"/>
  <c r="Q9" i="14" a="1"/>
  <c r="AK6" i="14" a="1"/>
  <c r="CK6" i="14" a="1"/>
  <c r="I9" i="23" a="1"/>
  <c r="DO11" i="14" a="1"/>
  <c r="GT8" i="14" a="1"/>
  <c r="AL8" i="14" a="1"/>
  <c r="FQ7" i="14" a="1"/>
  <c r="EJ7" i="14" a="1"/>
  <c r="DL7" i="14" a="1"/>
  <c r="CP7" i="14" a="1"/>
  <c r="BW7" i="14" a="1"/>
  <c r="BE7" i="14" a="1"/>
  <c r="AO7" i="14" a="1"/>
  <c r="GP6" i="14" a="1"/>
  <c r="FZ6" i="14" a="1"/>
  <c r="FJ6" i="14" a="1"/>
  <c r="CC6" i="14" a="1"/>
  <c r="BQ6" i="14" a="1"/>
  <c r="AF12" i="14" a="1"/>
  <c r="BI6" i="14" a="1"/>
  <c r="CW11" i="14" a="1"/>
  <c r="AS10" i="14" a="1"/>
  <c r="GH8" i="14" a="1"/>
  <c r="AJ8" i="14" a="1"/>
  <c r="FP7" i="14" a="1"/>
  <c r="EI7" i="14" a="1"/>
  <c r="BV7" i="14" a="1"/>
  <c r="AN7" i="14" a="1"/>
  <c r="GO6" i="14" a="1"/>
  <c r="FY6" i="14" a="1"/>
  <c r="FI6" i="14" a="1"/>
  <c r="EU6" i="14" a="1"/>
  <c r="EE6" i="14" a="1"/>
  <c r="DR6" i="14" a="1"/>
  <c r="CO6" i="14" a="1"/>
  <c r="AM6" i="14" a="1"/>
  <c r="GD10" i="14" a="1"/>
  <c r="K10" i="24" a="1"/>
  <c r="CF11" i="14" a="1"/>
  <c r="GX9" i="14" a="1"/>
  <c r="GZ7" i="14" a="1"/>
  <c r="FO7" i="14" a="1"/>
  <c r="EG7" i="14" a="1"/>
  <c r="DI7" i="14" a="1"/>
  <c r="CN7" i="14" a="1"/>
  <c r="BD7" i="14" a="1"/>
  <c r="AM7" i="14" a="1"/>
  <c r="FH6" i="14" a="1"/>
  <c r="ET6" i="14" a="1"/>
  <c r="ED6" i="14" a="1"/>
  <c r="DQ6" i="14" a="1"/>
  <c r="DC6" i="14" a="1"/>
  <c r="CN6" i="14" a="1"/>
  <c r="AL6" i="14" a="1"/>
  <c r="EN6" i="14" a="1"/>
  <c r="BQ11" i="14" a="1"/>
  <c r="FJ8" i="14" a="1"/>
  <c r="GX7" i="14" a="1"/>
  <c r="FL7" i="14" a="1"/>
  <c r="EF7" i="14" a="1"/>
  <c r="DH7" i="14" a="1"/>
  <c r="BU7" i="14" a="1"/>
  <c r="BC7" i="14" a="1"/>
  <c r="AK7" i="14" a="1"/>
  <c r="GK6" i="14" a="1"/>
  <c r="FX6" i="14" a="1"/>
  <c r="EB6" i="14" a="1"/>
  <c r="DP6" i="14" a="1"/>
  <c r="DB6" i="14" a="1"/>
  <c r="CM6" i="14" a="1"/>
  <c r="BM6" i="14" a="1"/>
  <c r="DW7" i="14" a="1"/>
  <c r="FY9" i="14" a="1"/>
  <c r="EW8" i="14" a="1"/>
  <c r="GT7" i="14" a="1"/>
  <c r="DG7" i="14" a="1"/>
  <c r="CM7" i="14" a="1"/>
  <c r="BT7" i="14" a="1"/>
  <c r="BB7" i="14" a="1"/>
  <c r="FU6" i="14" a="1"/>
  <c r="FE6" i="14" a="1"/>
  <c r="ES6" i="14" a="1"/>
  <c r="DO6" i="14" a="1"/>
  <c r="DA6" i="14" a="1"/>
  <c r="CA6" i="14" a="1"/>
  <c r="BL6" i="14" a="1"/>
  <c r="AZ6" i="14" a="1"/>
  <c r="P8" i="14" a="1"/>
  <c r="DB7" i="14" a="1"/>
  <c r="AL11" i="14" a="1"/>
  <c r="EI8" i="14" a="1"/>
  <c r="GS7" i="14" a="1"/>
  <c r="FI7" i="14" a="1"/>
  <c r="BA7" i="14" a="1"/>
  <c r="AJ7" i="14" a="1"/>
  <c r="GJ6" i="14" a="1"/>
  <c r="FD6" i="14" a="1"/>
  <c r="ER6" i="14" a="1"/>
  <c r="DY6" i="14" a="1"/>
  <c r="CZ6" i="14" a="1"/>
  <c r="CL6" i="14" a="1"/>
  <c r="BZ6" i="14" a="1"/>
  <c r="BK6" i="14" a="1"/>
  <c r="AW6" i="14" a="1"/>
  <c r="AJ6" i="14" a="1"/>
  <c r="Q7" i="14" a="1"/>
  <c r="DM6" i="14" a="1"/>
  <c r="DU12" i="14" a="1"/>
  <c r="EV9" i="14" a="1"/>
  <c r="DU8" i="14" a="1"/>
  <c r="GP7" i="14" a="1"/>
  <c r="DX7" i="14" a="1"/>
  <c r="DD7" i="14" a="1"/>
  <c r="CK7" i="14" a="1"/>
  <c r="BR7" i="14" a="1"/>
  <c r="AZ7" i="14" a="1"/>
  <c r="HA6" i="14" a="1"/>
  <c r="FT6" i="14" a="1"/>
  <c r="EO6" i="14" a="1"/>
  <c r="DX6" i="14" a="1"/>
  <c r="DN6" i="14" a="1"/>
  <c r="CY6" i="14" a="1"/>
  <c r="BY6" i="14" a="1"/>
  <c r="BJ6" i="14" a="1"/>
  <c r="AV6" i="14" a="1"/>
  <c r="P7" i="14" a="1"/>
  <c r="BX6" i="14" a="1"/>
  <c r="U7" i="24" a="1"/>
  <c r="W11" i="24" a="1"/>
  <c r="CG6" i="24" a="1"/>
  <c r="CV11" i="24" a="1"/>
  <c r="V6" i="24" a="1"/>
  <c r="BP10" i="24" a="1"/>
  <c r="AZ9" i="23" a="1"/>
  <c r="AJ10" i="23" a="1"/>
  <c r="CV6" i="24" a="1"/>
  <c r="W12" i="24" a="1"/>
  <c r="CG7" i="24" a="1"/>
  <c r="CV9" i="24" a="1"/>
  <c r="BP9" i="24" a="1"/>
  <c r="AZ8" i="23" a="1"/>
  <c r="AJ7" i="23" a="1"/>
  <c r="AK8" i="23" a="1"/>
  <c r="W10" i="24" a="1"/>
  <c r="CV8" i="24" a="1"/>
  <c r="AZ12" i="24" a="1"/>
  <c r="AJ9" i="24" a="1"/>
  <c r="W9" i="24" a="1"/>
  <c r="CV10" i="24" a="1"/>
  <c r="AJ8" i="23" a="1"/>
  <c r="W7" i="24" a="1"/>
  <c r="CV7" i="24" a="1"/>
  <c r="AZ7" i="24" a="1"/>
  <c r="AK10" i="23" a="1"/>
  <c r="U6" i="23" a="1"/>
  <c r="AZ10" i="24" a="1"/>
  <c r="W6" i="24" a="1"/>
  <c r="AZ9" i="24" a="1"/>
  <c r="U12" i="24" a="1"/>
  <c r="AK11" i="23" a="1"/>
  <c r="W8" i="24" a="1"/>
  <c r="CF10" i="24" a="1"/>
  <c r="U10" i="24" a="1"/>
  <c r="AZ6" i="23" a="1"/>
  <c r="AZ12" i="23" a="1"/>
  <c r="BP8" i="24" a="1"/>
  <c r="CF12" i="24" a="1"/>
  <c r="U11" i="24" a="1"/>
  <c r="AK9" i="23" a="1"/>
  <c r="BP12" i="24" a="1"/>
  <c r="AZ10" i="23" a="1"/>
  <c r="CF8" i="24" a="1"/>
  <c r="U9" i="24" a="1"/>
  <c r="U10" i="23" a="1"/>
  <c r="AJ11" i="23" a="1"/>
  <c r="CF7" i="24" a="1"/>
  <c r="AZ11" i="24" a="1"/>
  <c r="AJ8" i="24" a="1"/>
  <c r="CF9" i="24" a="1"/>
  <c r="V10" i="24" a="1"/>
  <c r="CF11" i="24" a="1"/>
  <c r="U8" i="23" a="1"/>
  <c r="V7" i="24" a="1"/>
  <c r="CF6" i="24" a="1"/>
  <c r="CG11" i="24" a="1"/>
  <c r="AJ12" i="24" a="1"/>
  <c r="AK6" i="23" a="1"/>
  <c r="CG8" i="24" a="1"/>
  <c r="AZ7" i="23" a="1"/>
  <c r="CG12" i="24" a="1"/>
  <c r="V12" i="24" a="1"/>
  <c r="AJ10" i="24" a="1"/>
  <c r="U11" i="23" a="1"/>
  <c r="U9" i="23" a="1"/>
  <c r="BP7" i="24" a="1"/>
  <c r="AK7" i="23" a="1"/>
  <c r="CG9" i="24" a="1"/>
  <c r="V11" i="24" a="1"/>
  <c r="AJ7" i="24" a="1"/>
  <c r="U12" i="23" a="1"/>
  <c r="AJ9" i="23" a="1"/>
  <c r="CG10" i="24" a="1"/>
  <c r="V8" i="24" a="1"/>
  <c r="AJ6" i="24" a="1"/>
  <c r="AK12" i="23" a="1"/>
  <c r="V9" i="24" a="1"/>
  <c r="BP11" i="24" a="1"/>
  <c r="AZ11" i="23" a="1"/>
  <c r="AJ12" i="23" a="1"/>
  <c r="CV12" i="24" a="1"/>
  <c r="U7" i="23" a="1"/>
  <c r="CH9" i="24" a="1"/>
  <c r="CW8" i="24" a="1"/>
  <c r="AK6" i="24" a="1"/>
  <c r="X9" i="24" a="1"/>
  <c r="X8" i="24" a="1"/>
  <c r="X6" i="24" a="1"/>
  <c r="BA6" i="24" a="1"/>
  <c r="V11" i="23" a="1"/>
  <c r="DL9" i="24" a="1"/>
  <c r="BA7" i="24" a="1"/>
  <c r="X11" i="24" a="1"/>
  <c r="BA11" i="23" a="1"/>
  <c r="BA8" i="24" a="1"/>
  <c r="CW7" i="24" a="1"/>
  <c r="X7" i="24" a="1"/>
  <c r="AL11" i="23" a="1"/>
  <c r="DL12" i="24" a="1"/>
  <c r="BA12" i="23" a="1"/>
  <c r="CW9" i="24" a="1"/>
  <c r="AL7" i="23" a="1"/>
  <c r="CW6" i="24" a="1"/>
  <c r="AL9" i="23" a="1"/>
  <c r="BQ11" i="24" a="1"/>
  <c r="BQ10" i="24" a="1"/>
  <c r="DL10" i="24" a="1"/>
  <c r="BP12" i="23" a="1"/>
  <c r="BQ12" i="24" a="1"/>
  <c r="DL6" i="24" a="1"/>
  <c r="BP10" i="23" a="1"/>
  <c r="AL8" i="23" a="1"/>
  <c r="CH12" i="24" a="1"/>
  <c r="BQ9" i="24" a="1"/>
  <c r="BP9" i="23" a="1"/>
  <c r="BP11" i="23" a="1"/>
  <c r="AK11" i="24" a="1"/>
  <c r="DL11" i="24" a="1"/>
  <c r="CH11" i="24" a="1"/>
  <c r="BQ8" i="24" a="1"/>
  <c r="DL7" i="24" a="1"/>
  <c r="BA6" i="23" a="1"/>
  <c r="BP8" i="23" a="1"/>
  <c r="V7" i="23" a="1"/>
  <c r="CH10" i="24" a="1"/>
  <c r="BQ7" i="24" a="1"/>
  <c r="DL8" i="24" a="1"/>
  <c r="BA7" i="23" a="1"/>
  <c r="AL6" i="23" a="1"/>
  <c r="BA12" i="24" a="1"/>
  <c r="CH7" i="24" a="1"/>
  <c r="AK12" i="24" a="1"/>
  <c r="BP6" i="23" a="1"/>
  <c r="AK8" i="24" a="1"/>
  <c r="AK10" i="24" a="1"/>
  <c r="BA9" i="23" a="1"/>
  <c r="V6" i="23" a="1"/>
  <c r="BA11" i="24" a="1"/>
  <c r="CH8" i="24" a="1"/>
  <c r="BQ6" i="24" a="1"/>
  <c r="AL12" i="23" a="1"/>
  <c r="V10" i="23" a="1"/>
  <c r="BA9" i="24" a="1"/>
  <c r="CH6" i="24" a="1"/>
  <c r="CW12" i="24" a="1"/>
  <c r="AK9" i="24" a="1"/>
  <c r="BP7" i="23" a="1"/>
  <c r="V12" i="23" a="1"/>
  <c r="AL10" i="23" a="1"/>
  <c r="BA10" i="23" a="1"/>
  <c r="BA10" i="24" a="1"/>
  <c r="CW11" i="24" a="1"/>
  <c r="X12" i="24" a="1"/>
  <c r="AK7" i="24" a="1"/>
  <c r="X10" i="24" a="1"/>
  <c r="CW10" i="24" a="1"/>
  <c r="V9" i="23" a="1"/>
  <c r="V8" i="23" a="1"/>
  <c r="BA8" i="23" a="1"/>
  <c r="Y6" i="24" a="1"/>
  <c r="BR9" i="24" a="1"/>
  <c r="CI8" i="24" a="1"/>
  <c r="CX8" i="24" a="1"/>
  <c r="BQ12" i="23" a="1"/>
  <c r="BB6" i="23" a="1"/>
  <c r="CX9" i="24" a="1"/>
  <c r="BB9" i="24" a="1"/>
  <c r="Y8" i="24" a="1"/>
  <c r="BR8" i="24" a="1"/>
  <c r="DM12" i="24" a="1"/>
  <c r="CI6" i="24" a="1"/>
  <c r="BQ11" i="23" a="1"/>
  <c r="CF7" i="23" a="1"/>
  <c r="Y9" i="24" a="1"/>
  <c r="BR10" i="24" a="1"/>
  <c r="DM11" i="24" a="1"/>
  <c r="CX7" i="24" a="1"/>
  <c r="DM10" i="24" a="1"/>
  <c r="BB12" i="24" a="1"/>
  <c r="BQ10" i="23" a="1"/>
  <c r="CF9" i="23" a="1"/>
  <c r="CX6" i="24" a="1"/>
  <c r="AL12" i="24" a="1"/>
  <c r="BR6" i="24" a="1"/>
  <c r="DM8" i="24" a="1"/>
  <c r="BB11" i="24" a="1"/>
  <c r="AL11" i="24" a="1"/>
  <c r="BR7" i="24" a="1"/>
  <c r="DM6" i="24" a="1"/>
  <c r="AL9" i="24" a="1"/>
  <c r="EB11" i="24" a="1"/>
  <c r="DM7" i="24" a="1"/>
  <c r="BB8" i="24" a="1"/>
  <c r="BQ6" i="23" a="1"/>
  <c r="CF8" i="23" a="1"/>
  <c r="AL8" i="24" a="1"/>
  <c r="EB12" i="24" a="1"/>
  <c r="BB10" i="24" a="1"/>
  <c r="BQ7" i="23" a="1"/>
  <c r="AL10" i="24" a="1"/>
  <c r="EB9" i="24" a="1"/>
  <c r="DM9" i="24" a="1"/>
  <c r="BB6" i="24" a="1"/>
  <c r="AL7" i="24" a="1"/>
  <c r="EB10" i="24" a="1"/>
  <c r="W10" i="23" a="1"/>
  <c r="BB12" i="23" a="1"/>
  <c r="CF6" i="23" a="1"/>
  <c r="CF10" i="23" a="1"/>
  <c r="EB8" i="24" a="1"/>
  <c r="BB7" i="24" a="1"/>
  <c r="W12" i="23" a="1"/>
  <c r="BB11" i="23" a="1"/>
  <c r="AM8" i="23" a="1"/>
  <c r="BQ8" i="23" a="1"/>
  <c r="AL6" i="24" a="1"/>
  <c r="CI12" i="24" a="1"/>
  <c r="W9" i="23" a="1"/>
  <c r="BB10" i="23" a="1"/>
  <c r="CX12" i="24" a="1"/>
  <c r="AM11" i="23" a="1"/>
  <c r="AM6" i="23" a="1"/>
  <c r="Y12" i="24" a="1"/>
  <c r="CI11" i="24" a="1"/>
  <c r="W8" i="23" a="1"/>
  <c r="BB7" i="23" a="1"/>
  <c r="AM10" i="23" a="1"/>
  <c r="BB8" i="23" a="1"/>
  <c r="AM12" i="23" a="1"/>
  <c r="Y11" i="24" a="1"/>
  <c r="EB7" i="24" a="1"/>
  <c r="CI10" i="24" a="1"/>
  <c r="W7" i="23" a="1"/>
  <c r="CF12" i="23" a="1"/>
  <c r="W11" i="23" a="1"/>
  <c r="Y7" i="24" a="1"/>
  <c r="BR12" i="24" a="1"/>
  <c r="EB6" i="24" a="1"/>
  <c r="CI7" i="24" a="1"/>
  <c r="CX11" i="24" a="1"/>
  <c r="BB9" i="23" a="1"/>
  <c r="AM9" i="23" a="1"/>
  <c r="CF11" i="23" a="1"/>
  <c r="Y10" i="24" a="1"/>
  <c r="BR11" i="24" a="1"/>
  <c r="CI9" i="24" a="1"/>
  <c r="CX10" i="24" a="1"/>
  <c r="W6" i="23" a="1"/>
  <c r="AM7" i="23" a="1"/>
  <c r="BQ9" i="23" a="1"/>
  <c r="CY12" i="24" a="1"/>
  <c r="EC9" i="24" a="1"/>
  <c r="BS11" i="24" a="1"/>
  <c r="ER11" i="24" a="1"/>
  <c r="AN11" i="23" a="1"/>
  <c r="CG7" i="23" a="1"/>
  <c r="BC7" i="23" a="1"/>
  <c r="ER10" i="24" a="1"/>
  <c r="X12" i="23" a="1"/>
  <c r="CY11" i="24" a="1"/>
  <c r="EC6" i="24" a="1"/>
  <c r="BS10" i="24" a="1"/>
  <c r="BR8" i="23" a="1"/>
  <c r="CY10" i="24" a="1"/>
  <c r="EC8" i="24" a="1"/>
  <c r="BS9" i="24" a="1"/>
  <c r="ER8" i="24" a="1"/>
  <c r="X11" i="23" a="1"/>
  <c r="CY9" i="24" a="1"/>
  <c r="BC11" i="24" a="1"/>
  <c r="BS6" i="24" a="1"/>
  <c r="CY7" i="24" a="1"/>
  <c r="BC12" i="24" a="1"/>
  <c r="Z12" i="24" a="1"/>
  <c r="ER9" i="24" a="1"/>
  <c r="AN6" i="23" a="1"/>
  <c r="X10" i="23" a="1"/>
  <c r="ER7" i="24" a="1"/>
  <c r="BC10" i="24" a="1"/>
  <c r="Z11" i="24" a="1"/>
  <c r="BS8" i="24" a="1"/>
  <c r="CV12" i="23" a="1"/>
  <c r="X7" i="23" a="1"/>
  <c r="AN7" i="23" a="1"/>
  <c r="CG6" i="23" a="1"/>
  <c r="CY8" i="24" a="1"/>
  <c r="BC9" i="24" a="1"/>
  <c r="Z10" i="24" a="1"/>
  <c r="DN12" i="24" a="1"/>
  <c r="CV11" i="23" a="1"/>
  <c r="X8" i="23" a="1"/>
  <c r="ER12" i="24" a="1"/>
  <c r="X6" i="23" a="1"/>
  <c r="AM12" i="24" a="1"/>
  <c r="CY6" i="24" a="1"/>
  <c r="BC6" i="24" a="1"/>
  <c r="Z8" i="24" a="1"/>
  <c r="DN10" i="24" a="1"/>
  <c r="ER6" i="24" a="1"/>
  <c r="CV10" i="23" a="1"/>
  <c r="CG9" i="23" a="1"/>
  <c r="BR7" i="23" a="1"/>
  <c r="AM10" i="24" a="1"/>
  <c r="Z6" i="24" a="1"/>
  <c r="DN8" i="24" a="1"/>
  <c r="CV9" i="23" a="1"/>
  <c r="X9" i="23" a="1"/>
  <c r="CG10" i="23" a="1"/>
  <c r="BS7" i="24" a="1"/>
  <c r="AN9" i="23" a="1"/>
  <c r="AM11" i="24" a="1"/>
  <c r="CJ12" i="24" a="1"/>
  <c r="BC7" i="24" a="1"/>
  <c r="DN11" i="24" a="1"/>
  <c r="CV8" i="23" a="1"/>
  <c r="CG11" i="23" a="1"/>
  <c r="BC12" i="23" a="1"/>
  <c r="BC9" i="23" a="1"/>
  <c r="BR6" i="23" a="1"/>
  <c r="AM8" i="24" a="1"/>
  <c r="CJ11" i="24" a="1"/>
  <c r="BC8" i="24" a="1"/>
  <c r="Z9" i="24" a="1"/>
  <c r="DN7" i="24" a="1"/>
  <c r="CV6" i="23" a="1"/>
  <c r="BC11" i="23" a="1"/>
  <c r="AN12" i="23" a="1"/>
  <c r="AM9" i="24" a="1"/>
  <c r="CJ10" i="24" a="1"/>
  <c r="Z7" i="24" a="1"/>
  <c r="DN9" i="24" a="1"/>
  <c r="BR9" i="23" a="1"/>
  <c r="CG12" i="23" a="1"/>
  <c r="BC10" i="23" a="1"/>
  <c r="AN8" i="23" a="1"/>
  <c r="AM7" i="24" a="1"/>
  <c r="CJ9" i="24" a="1"/>
  <c r="EC12" i="24" a="1"/>
  <c r="BR12" i="23" a="1"/>
  <c r="CJ8" i="24" a="1"/>
  <c r="EC11" i="24" a="1"/>
  <c r="DN6" i="24" a="1"/>
  <c r="BR11" i="23" a="1"/>
  <c r="CG8" i="23" a="1"/>
  <c r="BC8" i="23" a="1"/>
  <c r="BR10" i="23" a="1"/>
  <c r="AN10" i="23" a="1"/>
  <c r="AM6" i="24" a="1"/>
  <c r="CJ7" i="24" a="1"/>
  <c r="EC10" i="24" a="1"/>
  <c r="BS12" i="24" a="1"/>
  <c r="CV7" i="23" a="1"/>
  <c r="CJ6" i="24" a="1"/>
  <c r="EC7" i="24" a="1"/>
  <c r="BC6" i="23" a="1"/>
  <c r="CK10" i="24" a="1"/>
  <c r="CZ12" i="24" a="1"/>
  <c r="AN9" i="24" a="1"/>
  <c r="BD10" i="24" a="1"/>
  <c r="ED7" i="24" a="1"/>
  <c r="AO8" i="23" a="1"/>
  <c r="CH7" i="23" a="1"/>
  <c r="CW12" i="23" a="1"/>
  <c r="BS12" i="23" a="1"/>
  <c r="CK8" i="24" a="1"/>
  <c r="CZ11" i="24" a="1"/>
  <c r="AN6" i="24" a="1"/>
  <c r="DO6" i="24" a="1"/>
  <c r="ED8" i="24" a="1"/>
  <c r="AO6" i="23" a="1"/>
  <c r="BD12" i="23" a="1"/>
  <c r="CK9" i="24" a="1"/>
  <c r="CZ10" i="24" a="1"/>
  <c r="AN7" i="24" a="1"/>
  <c r="BD7" i="24" a="1"/>
  <c r="ES12" i="24" a="1"/>
  <c r="AO11" i="23" a="1"/>
  <c r="CK7" i="24" a="1"/>
  <c r="CZ9" i="24" a="1"/>
  <c r="BD8" i="24" a="1"/>
  <c r="ES10" i="24" a="1"/>
  <c r="AO7" i="23" a="1"/>
  <c r="BD9" i="23" a="1"/>
  <c r="CK6" i="24" a="1"/>
  <c r="CZ8" i="24" a="1"/>
  <c r="FH11" i="24" a="1"/>
  <c r="BD9" i="24" a="1"/>
  <c r="ES11" i="24" a="1"/>
  <c r="BD11" i="23" a="1"/>
  <c r="BS9" i="23" a="1"/>
  <c r="DL12" i="23" a="1"/>
  <c r="BS8" i="23" a="1"/>
  <c r="BT11" i="24" a="1"/>
  <c r="CZ7" i="24" a="1"/>
  <c r="FH12" i="24" a="1"/>
  <c r="BD6" i="24" a="1"/>
  <c r="ES8" i="24" a="1"/>
  <c r="BT12" i="24" a="1"/>
  <c r="BD6" i="23" a="1"/>
  <c r="DL10" i="23" a="1"/>
  <c r="CK11" i="24" a="1"/>
  <c r="FH9" i="24" a="1"/>
  <c r="ES7" i="24" a="1"/>
  <c r="AA12" i="24" a="1"/>
  <c r="CZ6" i="24" a="1"/>
  <c r="FH8" i="24" a="1"/>
  <c r="ES9" i="24" a="1"/>
  <c r="BT10" i="24" a="1"/>
  <c r="BS10" i="23" a="1"/>
  <c r="DL8" i="23" a="1"/>
  <c r="AA11" i="24" a="1"/>
  <c r="ES6" i="24" a="1"/>
  <c r="BT9" i="24" a="1"/>
  <c r="Y11" i="23" a="1"/>
  <c r="BD8" i="23" a="1"/>
  <c r="DL7" i="23" a="1"/>
  <c r="DL6" i="23" a="1"/>
  <c r="BS11" i="23" a="1"/>
  <c r="AA8" i="24" a="1"/>
  <c r="BT8" i="24" a="1"/>
  <c r="Y12" i="23" a="1"/>
  <c r="CH12" i="23" a="1"/>
  <c r="CH10" i="23" a="1"/>
  <c r="CW9" i="23" a="1"/>
  <c r="CW6" i="23" a="1"/>
  <c r="AA10" i="24" a="1"/>
  <c r="FH7" i="24" a="1"/>
  <c r="DO12" i="24" a="1"/>
  <c r="BT6" i="24" a="1"/>
  <c r="Y10" i="23" a="1"/>
  <c r="CH11" i="23" a="1"/>
  <c r="CW10" i="23" a="1"/>
  <c r="CW11" i="23" a="1"/>
  <c r="Y6" i="23" a="1"/>
  <c r="BS6" i="23" a="1"/>
  <c r="AA9" i="24" a="1"/>
  <c r="DO8" i="24" a="1"/>
  <c r="ED10" i="24" a="1"/>
  <c r="Y9" i="23" a="1"/>
  <c r="Y8" i="23" a="1"/>
  <c r="CH9" i="23" a="1"/>
  <c r="BD10" i="23" a="1"/>
  <c r="AN11" i="24" a="1"/>
  <c r="FH10" i="24" a="1"/>
  <c r="DO10" i="24" a="1"/>
  <c r="ED11" i="24" a="1"/>
  <c r="BT7" i="24" a="1"/>
  <c r="CH6" i="23" a="1"/>
  <c r="DL9" i="23" a="1"/>
  <c r="BS7" i="23" a="1"/>
  <c r="AA6" i="24" a="1"/>
  <c r="AN12" i="24" a="1"/>
  <c r="FH6" i="24" a="1"/>
  <c r="DO11" i="24" a="1"/>
  <c r="ED12" i="24" a="1"/>
  <c r="AO12" i="23" a="1"/>
  <c r="CW7" i="23" a="1"/>
  <c r="AA7" i="24" a="1"/>
  <c r="AN8" i="24" a="1"/>
  <c r="BD12" i="24" a="1"/>
  <c r="DO9" i="24" a="1"/>
  <c r="ED9" i="24" a="1"/>
  <c r="AO10" i="23" a="1"/>
  <c r="CH8" i="23" a="1"/>
  <c r="DL11" i="23" a="1"/>
  <c r="CK12" i="24" a="1"/>
  <c r="AN10" i="24" a="1"/>
  <c r="BD11" i="24" a="1"/>
  <c r="DO7" i="24" a="1"/>
  <c r="ED6" i="24" a="1"/>
  <c r="AO9" i="23" a="1"/>
  <c r="Y7" i="23" a="1"/>
  <c r="CW8" i="23" a="1"/>
  <c r="BD7" i="23" a="1"/>
  <c r="DA12" i="24" a="1"/>
  <c r="FX12" i="24" a="1"/>
  <c r="DP8" i="24" a="1"/>
  <c r="CL6" i="24" a="1"/>
  <c r="BU8" i="24" a="1"/>
  <c r="BE12" i="23" a="1"/>
  <c r="BT10" i="23" a="1"/>
  <c r="EB6" i="23" a="1"/>
  <c r="ET9" i="24" a="1"/>
  <c r="DA11" i="24" a="1"/>
  <c r="FX11" i="24" a="1"/>
  <c r="BU7" i="24" a="1"/>
  <c r="BE9" i="23" a="1"/>
  <c r="AP8" i="23" a="1"/>
  <c r="BE11" i="23" a="1"/>
  <c r="CX7" i="23" a="1"/>
  <c r="EB7" i="23" a="1"/>
  <c r="DA9" i="24" a="1"/>
  <c r="FX10" i="24" a="1"/>
  <c r="DP6" i="24" a="1"/>
  <c r="CL9" i="24" a="1"/>
  <c r="BT6" i="23" a="1"/>
  <c r="BU6" i="24" a="1"/>
  <c r="AP10" i="23" a="1"/>
  <c r="DA10" i="24" a="1"/>
  <c r="FX9" i="24" a="1"/>
  <c r="DP9" i="24" a="1"/>
  <c r="CL10" i="24" a="1"/>
  <c r="AB12" i="24" a="1"/>
  <c r="BE8" i="23" a="1"/>
  <c r="Z10" i="23" a="1"/>
  <c r="DA8" i="24" a="1"/>
  <c r="FX7" i="24" a="1"/>
  <c r="DP7" i="24" a="1"/>
  <c r="CL7" i="24" a="1"/>
  <c r="AB11" i="24" a="1"/>
  <c r="BE7" i="23" a="1"/>
  <c r="CI11" i="23" a="1"/>
  <c r="CX6" i="23" a="1"/>
  <c r="ET12" i="24" a="1"/>
  <c r="CL8" i="24" a="1"/>
  <c r="AB10" i="24" a="1"/>
  <c r="BE10" i="23" a="1"/>
  <c r="CI9" i="23" a="1"/>
  <c r="DM12" i="23" a="1"/>
  <c r="AP6" i="23" a="1"/>
  <c r="DA6" i="24" a="1"/>
  <c r="FX6" i="24" a="1"/>
  <c r="ET11" i="24" a="1"/>
  <c r="AB9" i="24" a="1"/>
  <c r="AO12" i="24" a="1"/>
  <c r="BE6" i="23" a="1"/>
  <c r="CI8" i="23" a="1"/>
  <c r="DM9" i="23" a="1"/>
  <c r="AO7" i="24" a="1"/>
  <c r="DA7" i="24" a="1"/>
  <c r="ET7" i="24" a="1"/>
  <c r="AB6" i="24" a="1"/>
  <c r="AO11" i="24" a="1"/>
  <c r="CI10" i="23" a="1"/>
  <c r="DM11" i="23" a="1"/>
  <c r="Z11" i="23" a="1"/>
  <c r="EE12" i="24" a="1"/>
  <c r="FI12" i="24" a="1"/>
  <c r="FX8" i="24" a="1"/>
  <c r="ET10" i="24" a="1"/>
  <c r="AB8" i="24" a="1"/>
  <c r="AO9" i="24" a="1"/>
  <c r="DM10" i="23" a="1"/>
  <c r="Z9" i="23" a="1"/>
  <c r="EE11" i="24" a="1"/>
  <c r="FI11" i="24" a="1"/>
  <c r="EE9" i="24" a="1"/>
  <c r="FI9" i="24" a="1"/>
  <c r="ET6" i="24" a="1"/>
  <c r="BE12" i="24" a="1"/>
  <c r="AB7" i="24" a="1"/>
  <c r="AO10" i="24" a="1"/>
  <c r="CI7" i="23" a="1"/>
  <c r="DM8" i="23" a="1"/>
  <c r="Z8" i="23" a="1"/>
  <c r="CX10" i="23" a="1"/>
  <c r="CX9" i="23" a="1"/>
  <c r="EE10" i="24" a="1"/>
  <c r="FI10" i="24" a="1"/>
  <c r="ET8" i="24" a="1"/>
  <c r="BE8" i="24" a="1"/>
  <c r="AO6" i="24" a="1"/>
  <c r="BT12" i="23" a="1"/>
  <c r="EB12" i="23" a="1"/>
  <c r="DM6" i="23" a="1"/>
  <c r="EB9" i="23" a="1"/>
  <c r="Z7" i="23" a="1"/>
  <c r="EB8" i="23" a="1"/>
  <c r="AP9" i="23" a="1"/>
  <c r="CI6" i="23" a="1"/>
  <c r="EE8" i="24" a="1"/>
  <c r="FI7" i="24" a="1"/>
  <c r="BE11" i="24" a="1"/>
  <c r="BU12" i="24" a="1"/>
  <c r="AO8" i="24" a="1"/>
  <c r="BT7" i="23" a="1"/>
  <c r="DM7" i="23" a="1"/>
  <c r="CX12" i="23" a="1"/>
  <c r="AP12" i="23" a="1"/>
  <c r="AP7" i="23" a="1"/>
  <c r="EE7" i="24" a="1"/>
  <c r="DP11" i="24" a="1"/>
  <c r="BE9" i="24" a="1"/>
  <c r="BU11" i="24" a="1"/>
  <c r="BT9" i="23" a="1"/>
  <c r="EB10" i="23" a="1"/>
  <c r="Z6" i="23" a="1"/>
  <c r="CX11" i="23" a="1"/>
  <c r="Z12" i="23" a="1"/>
  <c r="EE6" i="24" a="1"/>
  <c r="FI8" i="24" a="1"/>
  <c r="DP12" i="24" a="1"/>
  <c r="CL12" i="24" a="1"/>
  <c r="BE7" i="24" a="1"/>
  <c r="BU9" i="24" a="1"/>
  <c r="BT11" i="23" a="1"/>
  <c r="AP11" i="23" a="1"/>
  <c r="BE10" i="24" a="1"/>
  <c r="FI6" i="24" a="1"/>
  <c r="DP10" i="24" a="1"/>
  <c r="CL11" i="24" a="1"/>
  <c r="BE6" i="24" a="1"/>
  <c r="BU10" i="24" a="1"/>
  <c r="BT8" i="23" a="1"/>
  <c r="EB11" i="23" a="1"/>
  <c r="CX8" i="23" a="1"/>
  <c r="CI12" i="23" a="1"/>
  <c r="BF6" i="24" a="1"/>
  <c r="CM10" i="24" a="1"/>
  <c r="EF8" i="24" a="1"/>
  <c r="AC10" i="24" a="1"/>
  <c r="DB12" i="24" a="1"/>
  <c r="ER6" i="23" a="1"/>
  <c r="DN8" i="23" a="1"/>
  <c r="CJ11" i="23" a="1"/>
  <c r="BU11" i="23" a="1"/>
  <c r="CJ10" i="23" a="1"/>
  <c r="AA7" i="23" a="1"/>
  <c r="DN11" i="23" a="1"/>
  <c r="BF8" i="24" a="1"/>
  <c r="CM8" i="24" a="1"/>
  <c r="EF6" i="24" a="1"/>
  <c r="AC8" i="24" a="1"/>
  <c r="DB7" i="24" a="1"/>
  <c r="ER8" i="23" a="1"/>
  <c r="DN9" i="23" a="1"/>
  <c r="BU9" i="23" a="1"/>
  <c r="CY11" i="23" a="1"/>
  <c r="FJ12" i="24" a="1"/>
  <c r="CM6" i="24" a="1"/>
  <c r="EU11" i="24" a="1"/>
  <c r="BV10" i="24" a="1"/>
  <c r="DB8" i="24" a="1"/>
  <c r="ER9" i="23" a="1"/>
  <c r="DN10" i="23" a="1"/>
  <c r="CJ8" i="23" a="1"/>
  <c r="BU10" i="23" a="1"/>
  <c r="BU8" i="23" a="1"/>
  <c r="AQ12" i="23" a="1"/>
  <c r="FJ11" i="24" a="1"/>
  <c r="FY12" i="24" a="1"/>
  <c r="EU12" i="24" a="1"/>
  <c r="BV11" i="24" a="1"/>
  <c r="AC7" i="24" a="1"/>
  <c r="DB6" i="24" a="1"/>
  <c r="EC12" i="23" a="1"/>
  <c r="ER7" i="23" a="1"/>
  <c r="DN6" i="23" a="1"/>
  <c r="AC9" i="24" a="1"/>
  <c r="EC11" i="23" a="1"/>
  <c r="CJ6" i="23" a="1"/>
  <c r="CY10" i="23" a="1"/>
  <c r="CY9" i="23" a="1"/>
  <c r="FJ10" i="24" a="1"/>
  <c r="FY8" i="24" a="1"/>
  <c r="EU10" i="24" a="1"/>
  <c r="BV12" i="24" a="1"/>
  <c r="DB9" i="24" a="1"/>
  <c r="DN7" i="23" a="1"/>
  <c r="CJ7" i="23" a="1"/>
  <c r="DB11" i="24" a="1"/>
  <c r="FJ9" i="24" a="1"/>
  <c r="FY11" i="24" a="1"/>
  <c r="EU8" i="24" a="1"/>
  <c r="BV9" i="24" a="1"/>
  <c r="AC6" i="24" a="1"/>
  <c r="EC10" i="23" a="1"/>
  <c r="AA12" i="23" a="1"/>
  <c r="BU7" i="23" a="1"/>
  <c r="AC11" i="24" a="1"/>
  <c r="FY10" i="24" a="1"/>
  <c r="EU7" i="24" a="1"/>
  <c r="BV8" i="24" a="1"/>
  <c r="DQ11" i="24" a="1"/>
  <c r="DB10" i="24" a="1"/>
  <c r="EC8" i="23" a="1"/>
  <c r="AA10" i="23" a="1"/>
  <c r="BU6" i="23" a="1"/>
  <c r="ER10" i="23" a="1"/>
  <c r="FJ7" i="24" a="1"/>
  <c r="FY7" i="24" a="1"/>
  <c r="GN10" i="24" a="1"/>
  <c r="EU6" i="24" a="1"/>
  <c r="DQ10" i="24" a="1"/>
  <c r="EC7" i="23" a="1"/>
  <c r="BF11" i="23" a="1"/>
  <c r="BF7" i="24" a="1"/>
  <c r="FJ8" i="24" a="1"/>
  <c r="FY6" i="24" a="1"/>
  <c r="GN12" i="24" a="1"/>
  <c r="BV7" i="24" a="1"/>
  <c r="DQ12" i="24" a="1"/>
  <c r="EC9" i="23" a="1"/>
  <c r="BF12" i="23" a="1"/>
  <c r="AQ11" i="23" a="1"/>
  <c r="FJ6" i="24" a="1"/>
  <c r="FY9" i="24" a="1"/>
  <c r="GN11" i="24" a="1"/>
  <c r="EU9" i="24" a="1"/>
  <c r="BV6" i="24" a="1"/>
  <c r="DQ7" i="24" a="1"/>
  <c r="AP12" i="24" a="1"/>
  <c r="BF10" i="23" a="1"/>
  <c r="AA8" i="23" a="1"/>
  <c r="CY12" i="23" a="1"/>
  <c r="AQ9" i="23" a="1"/>
  <c r="AQ6" i="23" a="1"/>
  <c r="GN8" i="24" a="1"/>
  <c r="EF12" i="24" a="1"/>
  <c r="DQ9" i="24" a="1"/>
  <c r="AP11" i="24" a="1"/>
  <c r="EC6" i="23" a="1"/>
  <c r="BF8" i="23" a="1"/>
  <c r="AA9" i="23" a="1"/>
  <c r="CY6" i="23" a="1"/>
  <c r="AQ10" i="23" a="1"/>
  <c r="CY7" i="23" a="1"/>
  <c r="BF7" i="23" a="1"/>
  <c r="BU12" i="23" a="1"/>
  <c r="BF11" i="24" a="1"/>
  <c r="CM12" i="24" a="1"/>
  <c r="GN9" i="24" a="1"/>
  <c r="EF11" i="24" a="1"/>
  <c r="AP10" i="24" a="1"/>
  <c r="BF9" i="23" a="1"/>
  <c r="AA11" i="23" a="1"/>
  <c r="CY8" i="23" a="1"/>
  <c r="AQ8" i="23" a="1"/>
  <c r="ER12" i="23" a="1"/>
  <c r="CJ12" i="23" a="1"/>
  <c r="BF12" i="24" a="1"/>
  <c r="CM11" i="24" a="1"/>
  <c r="GN7" i="24" a="1"/>
  <c r="EF10" i="24" a="1"/>
  <c r="DQ6" i="24" a="1"/>
  <c r="AP9" i="24" a="1"/>
  <c r="BF6" i="23" a="1"/>
  <c r="AA6" i="23" a="1"/>
  <c r="AQ7" i="23" a="1"/>
  <c r="BF10" i="24" a="1"/>
  <c r="CM9" i="24" a="1"/>
  <c r="GN6" i="24" a="1"/>
  <c r="EF9" i="24" a="1"/>
  <c r="DQ8" i="24" a="1"/>
  <c r="AP8" i="24" a="1"/>
  <c r="CJ9" i="23" a="1"/>
  <c r="BF9" i="24" a="1"/>
  <c r="CM7" i="24" a="1"/>
  <c r="EF7" i="24" a="1"/>
  <c r="AC12" i="24" a="1"/>
  <c r="AP6" i="24" a="1"/>
  <c r="ER11" i="23" a="1"/>
  <c r="DN12" i="23" a="1"/>
  <c r="AP7" i="24" a="1"/>
  <c r="DR11" i="24" a="1"/>
  <c r="GO8" i="24" a="1"/>
  <c r="EG10" i="24" a="1"/>
  <c r="AQ9" i="24" a="1"/>
  <c r="AD6" i="24" a="1"/>
  <c r="BW8" i="24" a="1"/>
  <c r="BG7" i="24" a="1"/>
  <c r="BG12" i="23" a="1"/>
  <c r="CK9" i="23" a="1"/>
  <c r="CZ11" i="23" a="1"/>
  <c r="CZ7" i="23" a="1"/>
  <c r="DR7" i="24" a="1"/>
  <c r="DC10" i="24" a="1"/>
  <c r="EG8" i="24" a="1"/>
  <c r="AQ8" i="24" a="1"/>
  <c r="BW10" i="24" a="1"/>
  <c r="BG8" i="24" a="1"/>
  <c r="BG11" i="23" a="1"/>
  <c r="AB8" i="23" a="1"/>
  <c r="ES12" i="23" a="1"/>
  <c r="DR9" i="24" a="1"/>
  <c r="DC12" i="24" a="1"/>
  <c r="AQ7" i="24" a="1"/>
  <c r="BW7" i="24" a="1"/>
  <c r="BG6" i="24" a="1"/>
  <c r="BG8" i="23" a="1"/>
  <c r="AB10" i="23" a="1"/>
  <c r="CZ9" i="23" a="1"/>
  <c r="FH6" i="23" a="1"/>
  <c r="DO7" i="23" a="1"/>
  <c r="DR8" i="24" a="1"/>
  <c r="DC11" i="24" a="1"/>
  <c r="EG9" i="24" a="1"/>
  <c r="AQ6" i="24" a="1"/>
  <c r="BW6" i="24" a="1"/>
  <c r="BG9" i="24" a="1"/>
  <c r="BG6" i="23" a="1"/>
  <c r="ED12" i="23" a="1"/>
  <c r="ES9" i="23" a="1"/>
  <c r="DR10" i="24" a="1"/>
  <c r="DC8" i="24" a="1"/>
  <c r="EG6" i="24" a="1"/>
  <c r="AQ10" i="24" a="1"/>
  <c r="FK12" i="24" a="1"/>
  <c r="BG9" i="23" a="1"/>
  <c r="ED10" i="23" a="1"/>
  <c r="DR6" i="24" a="1"/>
  <c r="DC9" i="24" a="1"/>
  <c r="EG7" i="24" a="1"/>
  <c r="FK11" i="24" a="1"/>
  <c r="CN12" i="24" a="1"/>
  <c r="BG10" i="23" a="1"/>
  <c r="ED9" i="23" a="1"/>
  <c r="AR11" i="23" a="1"/>
  <c r="ES10" i="23" a="1"/>
  <c r="DC6" i="24" a="1"/>
  <c r="FZ11" i="24" a="1"/>
  <c r="FK10" i="24" a="1"/>
  <c r="CN10" i="24" a="1"/>
  <c r="EV12" i="24" a="1"/>
  <c r="BG7" i="23" a="1"/>
  <c r="ED11" i="23" a="1"/>
  <c r="BV11" i="23" a="1"/>
  <c r="CZ6" i="23" a="1"/>
  <c r="AR7" i="23" a="1"/>
  <c r="FZ12" i="24" a="1"/>
  <c r="FK9" i="24" a="1"/>
  <c r="CN11" i="24" a="1"/>
  <c r="EV11" i="24" a="1"/>
  <c r="ED8" i="23" a="1"/>
  <c r="BV12" i="23" a="1"/>
  <c r="AR9" i="23" a="1"/>
  <c r="ES11" i="23" a="1"/>
  <c r="DC7" i="24" a="1"/>
  <c r="FZ9" i="24" a="1"/>
  <c r="FK8" i="24" a="1"/>
  <c r="CN8" i="24" a="1"/>
  <c r="EV10" i="24" a="1"/>
  <c r="ED7" i="23" a="1"/>
  <c r="BV10" i="23" a="1"/>
  <c r="AR8" i="23" a="1"/>
  <c r="GO12" i="24" a="1"/>
  <c r="FZ10" i="24" a="1"/>
  <c r="AD12" i="24" a="1"/>
  <c r="FK7" i="24" a="1"/>
  <c r="CN9" i="24" a="1"/>
  <c r="EV9" i="24" a="1"/>
  <c r="CK12" i="23" a="1"/>
  <c r="BV9" i="23" a="1"/>
  <c r="AR10" i="23" a="1"/>
  <c r="ES7" i="23" a="1"/>
  <c r="GO11" i="24" a="1"/>
  <c r="AD11" i="24" a="1"/>
  <c r="FK6" i="24" a="1"/>
  <c r="EV8" i="24" a="1"/>
  <c r="CK10" i="23" a="1"/>
  <c r="ED6" i="23" a="1"/>
  <c r="BV8" i="23" a="1"/>
  <c r="FH11" i="23" a="1"/>
  <c r="ES6" i="23" a="1"/>
  <c r="FH9" i="23" a="1"/>
  <c r="CZ10" i="23" a="1"/>
  <c r="GO10" i="24" a="1"/>
  <c r="FZ8" i="24" a="1"/>
  <c r="AD10" i="24" a="1"/>
  <c r="CN6" i="24" a="1"/>
  <c r="EV6" i="24" a="1"/>
  <c r="CK11" i="23" a="1"/>
  <c r="BV7" i="23" a="1"/>
  <c r="FH8" i="23" a="1"/>
  <c r="AR6" i="23" a="1"/>
  <c r="AB6" i="23" a="1"/>
  <c r="GO9" i="24" a="1"/>
  <c r="FZ6" i="24" a="1"/>
  <c r="AD8" i="24" a="1"/>
  <c r="CN7" i="24" a="1"/>
  <c r="CK7" i="23" a="1"/>
  <c r="FH10" i="23" a="1"/>
  <c r="DO12" i="23" a="1"/>
  <c r="ES8" i="23" a="1"/>
  <c r="AB9" i="23" a="1"/>
  <c r="DO11" i="23" a="1"/>
  <c r="AB7" i="23" a="1"/>
  <c r="GO6" i="24" a="1"/>
  <c r="FZ7" i="24" a="1"/>
  <c r="AD9" i="24" a="1"/>
  <c r="BW11" i="24" a="1"/>
  <c r="BG11" i="24" a="1"/>
  <c r="EV7" i="24" a="1"/>
  <c r="CK8" i="23" a="1"/>
  <c r="BV6" i="23" a="1"/>
  <c r="DO8" i="23" a="1"/>
  <c r="GO7" i="24" a="1"/>
  <c r="EG11" i="24" a="1"/>
  <c r="AQ12" i="24" a="1"/>
  <c r="AD7" i="24" a="1"/>
  <c r="BW12" i="24" a="1"/>
  <c r="BG12" i="24" a="1"/>
  <c r="AB12" i="23" a="1"/>
  <c r="FH7" i="23" a="1"/>
  <c r="DO10" i="23" a="1"/>
  <c r="CZ8" i="23" a="1"/>
  <c r="AR12" i="23" a="1"/>
  <c r="DR12" i="24" a="1"/>
  <c r="EG12" i="24" a="1"/>
  <c r="AQ11" i="24" a="1"/>
  <c r="BW9" i="24" a="1"/>
  <c r="BG10" i="24" a="1"/>
  <c r="CK6" i="23" a="1"/>
  <c r="AB11" i="23" a="1"/>
  <c r="CZ12" i="23" a="1"/>
  <c r="FH12" i="23" a="1"/>
  <c r="DO9" i="23" a="1"/>
  <c r="DO6" i="23" a="1"/>
  <c r="EH10" i="24" a="1"/>
  <c r="BX12" i="24" a="1"/>
  <c r="DS10" i="24" a="1"/>
  <c r="CO9" i="24" a="1"/>
  <c r="GP11" i="24" a="1"/>
  <c r="EW11" i="24" a="1"/>
  <c r="AS10" i="23" a="1"/>
  <c r="DP7" i="23" a="1"/>
  <c r="FX7" i="23" a="1"/>
  <c r="EH8" i="24" a="1"/>
  <c r="BX10" i="24" a="1"/>
  <c r="AE6" i="24" a="1"/>
  <c r="DS7" i="24" a="1"/>
  <c r="CO10" i="24" a="1"/>
  <c r="GP12" i="24" a="1"/>
  <c r="EW12" i="24" a="1"/>
  <c r="AS8" i="23" a="1"/>
  <c r="EE6" i="23" a="1"/>
  <c r="DA10" i="23" a="1"/>
  <c r="FI12" i="23" a="1"/>
  <c r="EH7" i="24" a="1"/>
  <c r="BX7" i="24" a="1"/>
  <c r="AE7" i="24" a="1"/>
  <c r="DS9" i="24" a="1"/>
  <c r="CO6" i="24" a="1"/>
  <c r="GP9" i="24" a="1"/>
  <c r="EW10" i="24" a="1"/>
  <c r="AS6" i="23" a="1"/>
  <c r="FI9" i="23" a="1"/>
  <c r="EH9" i="24" a="1"/>
  <c r="BX9" i="24" a="1"/>
  <c r="DS8" i="24" a="1"/>
  <c r="CO7" i="24" a="1"/>
  <c r="GP6" i="24" a="1"/>
  <c r="EW9" i="24" a="1"/>
  <c r="EE8" i="23" a="1"/>
  <c r="DA11" i="23" a="1"/>
  <c r="FI6" i="23" a="1"/>
  <c r="BH11" i="23" a="1"/>
  <c r="ET9" i="23" a="1"/>
  <c r="BX11" i="24" a="1"/>
  <c r="DS6" i="24" a="1"/>
  <c r="CO8" i="24" a="1"/>
  <c r="GP10" i="24" a="1"/>
  <c r="EW7" i="24" a="1"/>
  <c r="CL12" i="23" a="1"/>
  <c r="DA6" i="23" a="1"/>
  <c r="FI10" i="23" a="1"/>
  <c r="BH9" i="23" a="1"/>
  <c r="ET12" i="23" a="1"/>
  <c r="FX6" i="23" a="1"/>
  <c r="EH6" i="24" a="1"/>
  <c r="BX6" i="24" a="1"/>
  <c r="GP8" i="24" a="1"/>
  <c r="EW8" i="24" a="1"/>
  <c r="CL9" i="23" a="1"/>
  <c r="BW11" i="23" a="1"/>
  <c r="FI7" i="23" a="1"/>
  <c r="BH10" i="23" a="1"/>
  <c r="ET11" i="23" a="1"/>
  <c r="BW12" i="23" a="1"/>
  <c r="FI11" i="23" a="1"/>
  <c r="ET10" i="23" a="1"/>
  <c r="DD12" i="24" a="1"/>
  <c r="BX8" i="24" a="1"/>
  <c r="GA12" i="24" a="1"/>
  <c r="BH12" i="24" a="1"/>
  <c r="AR12" i="24" a="1"/>
  <c r="CL11" i="23" a="1"/>
  <c r="DA7" i="23" a="1"/>
  <c r="BH6" i="23" a="1"/>
  <c r="DD11" i="24" a="1"/>
  <c r="GA11" i="24" a="1"/>
  <c r="BH11" i="24" a="1"/>
  <c r="AR9" i="24" a="1"/>
  <c r="GP7" i="24" a="1"/>
  <c r="EW6" i="24" a="1"/>
  <c r="CL10" i="23" a="1"/>
  <c r="BW10" i="23" a="1"/>
  <c r="FI8" i="23" a="1"/>
  <c r="BH7" i="23" a="1"/>
  <c r="DD9" i="24" a="1"/>
  <c r="GA9" i="24" a="1"/>
  <c r="BH7" i="24" a="1"/>
  <c r="AR7" i="24" a="1"/>
  <c r="FL10" i="24" a="1"/>
  <c r="CL8" i="23" a="1"/>
  <c r="BW8" i="23" a="1"/>
  <c r="ET8" i="23" a="1"/>
  <c r="BH8" i="23" a="1"/>
  <c r="DD8" i="24" a="1"/>
  <c r="GA10" i="24" a="1"/>
  <c r="BH10" i="24" a="1"/>
  <c r="AR10" i="24" a="1"/>
  <c r="FL11" i="24" a="1"/>
  <c r="CL6" i="23" a="1"/>
  <c r="BW7" i="23" a="1"/>
  <c r="DP11" i="23" a="1"/>
  <c r="AC10" i="23" a="1"/>
  <c r="DD10" i="24" a="1"/>
  <c r="GA8" i="24" a="1"/>
  <c r="BH9" i="24" a="1"/>
  <c r="AR11" i="24" a="1"/>
  <c r="FL12" i="24" a="1"/>
  <c r="CL7" i="23" a="1"/>
  <c r="DP12" i="23" a="1"/>
  <c r="AC12" i="23" a="1"/>
  <c r="FX12" i="23" a="1"/>
  <c r="ET6" i="23" a="1"/>
  <c r="ET7" i="23" a="1"/>
  <c r="DD7" i="24" a="1"/>
  <c r="AE11" i="24" a="1"/>
  <c r="GA7" i="24" a="1"/>
  <c r="BH6" i="24" a="1"/>
  <c r="AR6" i="24" a="1"/>
  <c r="FL7" i="24" a="1"/>
  <c r="AS12" i="23" a="1"/>
  <c r="BW9" i="23" a="1"/>
  <c r="DP10" i="23" a="1"/>
  <c r="AC9" i="23" a="1"/>
  <c r="FX11" i="23" a="1"/>
  <c r="EE7" i="23" a="1"/>
  <c r="AE12" i="24" a="1"/>
  <c r="BH8" i="24" a="1"/>
  <c r="AR8" i="24" a="1"/>
  <c r="FL9" i="24" a="1"/>
  <c r="AS11" i="23" a="1"/>
  <c r="EE12" i="23" a="1"/>
  <c r="BW6" i="23" a="1"/>
  <c r="AC11" i="23" a="1"/>
  <c r="FX10" i="23" a="1"/>
  <c r="BH12" i="23" a="1"/>
  <c r="DD6" i="24" a="1"/>
  <c r="AE9" i="24" a="1"/>
  <c r="GA6" i="24" a="1"/>
  <c r="FL8" i="24" a="1"/>
  <c r="AS7" i="23" a="1"/>
  <c r="EE11" i="23" a="1"/>
  <c r="DP8" i="23" a="1"/>
  <c r="AC8" i="23" a="1"/>
  <c r="FX8" i="23" a="1"/>
  <c r="DP9" i="23" a="1"/>
  <c r="FX9" i="23" a="1"/>
  <c r="EH12" i="24" a="1"/>
  <c r="AE10" i="24" a="1"/>
  <c r="DS12" i="24" a="1"/>
  <c r="CO11" i="24" a="1"/>
  <c r="FL6" i="24" a="1"/>
  <c r="EE10" i="23" a="1"/>
  <c r="AC6" i="23" a="1"/>
  <c r="DA8" i="23" a="1"/>
  <c r="EH11" i="24" a="1"/>
  <c r="AE8" i="24" a="1"/>
  <c r="DS11" i="24" a="1"/>
  <c r="CO12" i="24" a="1"/>
  <c r="AS9" i="23" a="1"/>
  <c r="EE9" i="23" a="1"/>
  <c r="DA12" i="23" a="1"/>
  <c r="DP6" i="23" a="1"/>
  <c r="DA9" i="23" a="1"/>
  <c r="AC7" i="23" a="1"/>
  <c r="CP9" i="24" a="1"/>
  <c r="DT9" i="24" a="1"/>
  <c r="DE12" i="24" a="1"/>
  <c r="BY7" i="24" a="1"/>
  <c r="AG7" i="24" a="1"/>
  <c r="EI12" i="24" a="1"/>
  <c r="DQ10" i="23" a="1"/>
  <c r="AD11" i="23" a="1"/>
  <c r="AD9" i="23" a="1"/>
  <c r="CP7" i="24" a="1"/>
  <c r="DT10" i="24" a="1"/>
  <c r="DE11" i="24" a="1"/>
  <c r="EI11" i="24" a="1"/>
  <c r="DQ6" i="23" a="1"/>
  <c r="EU7" i="23" a="1"/>
  <c r="CM12" i="23" a="1"/>
  <c r="AT11" i="23" a="1"/>
  <c r="DB12" i="23" a="1"/>
  <c r="AD6" i="23" a="1"/>
  <c r="CP10" i="24" a="1"/>
  <c r="DT6" i="24" a="1"/>
  <c r="DE10" i="24" a="1"/>
  <c r="AG6" i="24" a="1"/>
  <c r="EI10" i="24" a="1"/>
  <c r="DQ8" i="23" a="1"/>
  <c r="AD12" i="23" a="1"/>
  <c r="CP8" i="24" a="1"/>
  <c r="DT8" i="24" a="1"/>
  <c r="DE8" i="24" a="1"/>
  <c r="AG8" i="24" a="1"/>
  <c r="EI8" i="24" a="1"/>
  <c r="GB10" i="24" a="1"/>
  <c r="DQ9" i="23" a="1"/>
  <c r="EU8" i="23" a="1"/>
  <c r="CM8" i="23" a="1"/>
  <c r="AT10" i="23" a="1"/>
  <c r="DB8" i="23" a="1"/>
  <c r="DB7" i="23" a="1"/>
  <c r="CP6" i="24" a="1"/>
  <c r="DE9" i="24" a="1"/>
  <c r="AS11" i="24" a="1"/>
  <c r="EI9" i="24" a="1"/>
  <c r="GB11" i="24" a="1"/>
  <c r="DQ7" i="23" a="1"/>
  <c r="EU9" i="23" a="1"/>
  <c r="CM9" i="23" a="1"/>
  <c r="AT12" i="23" a="1"/>
  <c r="DT7" i="24" a="1"/>
  <c r="AS12" i="24" a="1"/>
  <c r="GB12" i="24" a="1"/>
  <c r="EU6" i="23" a="1"/>
  <c r="AT6" i="23" a="1"/>
  <c r="EF11" i="23" a="1"/>
  <c r="DB9" i="23" a="1"/>
  <c r="AD10" i="23" a="1"/>
  <c r="EF9" i="23" a="1"/>
  <c r="BI12" i="24" a="1"/>
  <c r="DE7" i="24" a="1"/>
  <c r="AS10" i="24" a="1"/>
  <c r="EI6" i="24" a="1"/>
  <c r="GB9" i="24" a="1"/>
  <c r="BX12" i="23" a="1"/>
  <c r="CM7" i="23" a="1"/>
  <c r="AT7" i="23" a="1"/>
  <c r="BI11" i="24" a="1"/>
  <c r="EX12" i="24" a="1"/>
  <c r="DE6" i="24" a="1"/>
  <c r="AS8" i="24" a="1"/>
  <c r="FM10" i="24" a="1"/>
  <c r="EI7" i="24" a="1"/>
  <c r="GB8" i="24" a="1"/>
  <c r="BX11" i="23" a="1"/>
  <c r="GN12" i="23" a="1"/>
  <c r="CM6" i="23" a="1"/>
  <c r="AT8" i="23" a="1"/>
  <c r="BI10" i="24" a="1"/>
  <c r="EX8" i="24" a="1"/>
  <c r="AS9" i="24" a="1"/>
  <c r="FM11" i="24" a="1"/>
  <c r="GQ12" i="24" a="1"/>
  <c r="GB7" i="24" a="1"/>
  <c r="BX10" i="23" a="1"/>
  <c r="GN10" i="23" a="1"/>
  <c r="FY12" i="23" a="1"/>
  <c r="FJ12" i="23" a="1"/>
  <c r="EF7" i="23" a="1"/>
  <c r="BI9" i="24" a="1"/>
  <c r="EX10" i="24" a="1"/>
  <c r="AS6" i="24" a="1"/>
  <c r="FM12" i="24" a="1"/>
  <c r="GQ11" i="24" a="1"/>
  <c r="BX9" i="23" a="1"/>
  <c r="GN9" i="23" a="1"/>
  <c r="FY11" i="23" a="1"/>
  <c r="FJ10" i="23" a="1"/>
  <c r="EF10" i="23" a="1"/>
  <c r="BI12" i="23" a="1"/>
  <c r="BI11" i="23" a="1"/>
  <c r="BI7" i="24" a="1"/>
  <c r="EX9" i="24" a="1"/>
  <c r="BY12" i="24" a="1"/>
  <c r="FM9" i="24" a="1"/>
  <c r="GQ10" i="24" a="1"/>
  <c r="GB6" i="24" a="1"/>
  <c r="BX6" i="23" a="1"/>
  <c r="GN11" i="23" a="1"/>
  <c r="FY9" i="23" a="1"/>
  <c r="FJ11" i="23" a="1"/>
  <c r="BI9" i="23" a="1"/>
  <c r="EF12" i="23" a="1"/>
  <c r="BI6" i="24" a="1"/>
  <c r="BY10" i="24" a="1"/>
  <c r="AS7" i="24" a="1"/>
  <c r="FM8" i="24" a="1"/>
  <c r="BX8" i="23" a="1"/>
  <c r="GN7" i="23" a="1"/>
  <c r="FY8" i="23" a="1"/>
  <c r="FJ9" i="23" a="1"/>
  <c r="EF6" i="23" a="1"/>
  <c r="BI10" i="23" a="1"/>
  <c r="BX7" i="23" a="1"/>
  <c r="FY7" i="23" a="1"/>
  <c r="AD7" i="23" a="1"/>
  <c r="BI8" i="24" a="1"/>
  <c r="EX11" i="24" a="1"/>
  <c r="BY9" i="24" a="1"/>
  <c r="AG12" i="24" a="1"/>
  <c r="FM6" i="24" a="1"/>
  <c r="GQ6" i="24" a="1"/>
  <c r="GN8" i="23" a="1"/>
  <c r="FJ7" i="23" a="1"/>
  <c r="DB6" i="23" a="1"/>
  <c r="EX6" i="24" a="1"/>
  <c r="BY8" i="24" a="1"/>
  <c r="AG11" i="24" a="1"/>
  <c r="GQ8" i="24" a="1"/>
  <c r="GN6" i="23" a="1"/>
  <c r="FY10" i="23" a="1"/>
  <c r="FJ8" i="23" a="1"/>
  <c r="BI8" i="23" a="1"/>
  <c r="CM11" i="23" a="1"/>
  <c r="EU10" i="23" a="1"/>
  <c r="AD8" i="23" a="1"/>
  <c r="CP11" i="24" a="1"/>
  <c r="DT11" i="24" a="1"/>
  <c r="EX7" i="24" a="1"/>
  <c r="BY6" i="24" a="1"/>
  <c r="AG9" i="24" a="1"/>
  <c r="FM7" i="24" a="1"/>
  <c r="GQ9" i="24" a="1"/>
  <c r="DQ12" i="23" a="1"/>
  <c r="FJ6" i="23" a="1"/>
  <c r="BI7" i="23" a="1"/>
  <c r="BI6" i="23" a="1"/>
  <c r="CM10" i="23" a="1"/>
  <c r="DB10" i="23" a="1"/>
  <c r="CP12" i="24" a="1"/>
  <c r="DT12" i="24" a="1"/>
  <c r="BY11" i="24" a="1"/>
  <c r="AG10" i="24" a="1"/>
  <c r="GQ7" i="24" a="1"/>
  <c r="DQ11" i="23" a="1"/>
  <c r="EU12" i="23" a="1"/>
  <c r="FY6" i="23" a="1"/>
  <c r="EU11" i="23" a="1"/>
  <c r="DB11" i="23" a="1"/>
  <c r="AT9" i="23" a="1"/>
  <c r="EF8" i="23" a="1"/>
  <c r="FN11" i="24" a="1"/>
  <c r="EY10" i="24" a="1"/>
  <c r="BJ11" i="24" a="1"/>
  <c r="GC8" i="24" a="1"/>
  <c r="BZ9" i="24" a="1"/>
  <c r="DR10" i="23" a="1"/>
  <c r="FK11" i="23" a="1"/>
  <c r="AE8" i="23" a="1"/>
  <c r="EV6" i="23" a="1"/>
  <c r="DR7" i="23" a="1"/>
  <c r="AE9" i="23" a="1"/>
  <c r="DR6" i="23" a="1"/>
  <c r="DC12" i="23" a="1"/>
  <c r="FN9" i="24" a="1"/>
  <c r="EY8" i="24" a="1"/>
  <c r="EJ6" i="24" a="1"/>
  <c r="BJ9" i="24" a="1"/>
  <c r="GC7" i="24" a="1"/>
  <c r="BZ8" i="24" a="1"/>
  <c r="BJ12" i="23" a="1"/>
  <c r="FK8" i="23" a="1"/>
  <c r="EV7" i="23" a="1"/>
  <c r="CN12" i="23" a="1"/>
  <c r="AU12" i="23" a="1"/>
  <c r="FN10" i="24" a="1"/>
  <c r="EY7" i="24" a="1"/>
  <c r="EJ8" i="24" a="1"/>
  <c r="BJ8" i="24" a="1"/>
  <c r="GC6" i="24" a="1"/>
  <c r="BZ6" i="24" a="1"/>
  <c r="BJ11" i="23" a="1"/>
  <c r="FK7" i="23" a="1"/>
  <c r="EG8" i="23" a="1"/>
  <c r="FN7" i="24" a="1"/>
  <c r="EY6" i="24" a="1"/>
  <c r="EJ7" i="24" a="1"/>
  <c r="BJ7" i="24" a="1"/>
  <c r="BJ10" i="23" a="1"/>
  <c r="FK6" i="23" a="1"/>
  <c r="AE7" i="23" a="1"/>
  <c r="FZ12" i="23" a="1"/>
  <c r="FN6" i="24" a="1"/>
  <c r="AT12" i="24" a="1"/>
  <c r="EJ10" i="24" a="1"/>
  <c r="BJ6" i="24" a="1"/>
  <c r="GR12" i="24" a="1"/>
  <c r="BZ10" i="24" a="1"/>
  <c r="BJ7" i="23" a="1"/>
  <c r="AT11" i="24" a="1"/>
  <c r="GR11" i="24" a="1"/>
  <c r="BZ7" i="24" a="1"/>
  <c r="BJ8" i="23" a="1"/>
  <c r="DC9" i="23" a="1"/>
  <c r="EG12" i="23" a="1"/>
  <c r="BY12" i="23" a="1"/>
  <c r="CN8" i="23" a="1"/>
  <c r="FN8" i="24" a="1"/>
  <c r="AT9" i="24" a="1"/>
  <c r="DF12" i="24" a="1"/>
  <c r="GR10" i="24" a="1"/>
  <c r="DU12" i="24" a="1"/>
  <c r="BJ9" i="23" a="1"/>
  <c r="DC11" i="23" a="1"/>
  <c r="AT10" i="24" a="1"/>
  <c r="DF11" i="24" a="1"/>
  <c r="GR7" i="24" a="1"/>
  <c r="DU11" i="24" a="1"/>
  <c r="DC7" i="23" a="1"/>
  <c r="EG11" i="23" a="1"/>
  <c r="BY11" i="23" a="1"/>
  <c r="AU10" i="23" a="1"/>
  <c r="CN7" i="23" a="1"/>
  <c r="AT8" i="24" a="1"/>
  <c r="DF10" i="24" a="1"/>
  <c r="GR9" i="24" a="1"/>
  <c r="DU9" i="24" a="1"/>
  <c r="BJ6" i="23" a="1"/>
  <c r="DC10" i="23" a="1"/>
  <c r="EG10" i="23" a="1"/>
  <c r="BY10" i="23" a="1"/>
  <c r="AU11" i="23" a="1"/>
  <c r="FZ8" i="23" a="1"/>
  <c r="BY8" i="23" a="1"/>
  <c r="AT7" i="24" a="1"/>
  <c r="DF8" i="24" a="1"/>
  <c r="CQ12" i="24" a="1"/>
  <c r="GR6" i="24" a="1"/>
  <c r="DU8" i="24" a="1"/>
  <c r="GO12" i="23" a="1"/>
  <c r="DC6" i="23" a="1"/>
  <c r="BY9" i="23" a="1"/>
  <c r="AU9" i="23" a="1"/>
  <c r="CN6" i="23" a="1"/>
  <c r="FZ9" i="23" a="1"/>
  <c r="EV8" i="23" a="1"/>
  <c r="CQ11" i="24" a="1"/>
  <c r="DU10" i="24" a="1"/>
  <c r="GO11" i="23" a="1"/>
  <c r="DC8" i="23" a="1"/>
  <c r="EG9" i="23" a="1"/>
  <c r="BY6" i="23" a="1"/>
  <c r="AU8" i="23" a="1"/>
  <c r="EV12" i="23" a="1"/>
  <c r="FZ7" i="23" a="1"/>
  <c r="EV9" i="23" a="1"/>
  <c r="AU6" i="23" a="1"/>
  <c r="FZ11" i="23" a="1"/>
  <c r="AT6" i="24" a="1"/>
  <c r="DF9" i="24" a="1"/>
  <c r="CQ10" i="24" a="1"/>
  <c r="GR8" i="24" a="1"/>
  <c r="DU6" i="24" a="1"/>
  <c r="GO10" i="23" a="1"/>
  <c r="EG7" i="23" a="1"/>
  <c r="BY7" i="23" a="1"/>
  <c r="AU7" i="23" a="1"/>
  <c r="FZ6" i="23" a="1"/>
  <c r="AE10" i="23" a="1"/>
  <c r="EY11" i="24" a="1"/>
  <c r="DF7" i="24" a="1"/>
  <c r="GC12" i="24" a="1"/>
  <c r="CQ7" i="24" a="1"/>
  <c r="GO9" i="23" a="1"/>
  <c r="DR12" i="23" a="1"/>
  <c r="EG6" i="23" a="1"/>
  <c r="EV10" i="23" a="1"/>
  <c r="AE6" i="23" a="1"/>
  <c r="EY12" i="24" a="1"/>
  <c r="EJ11" i="24" a="1"/>
  <c r="DF6" i="24" a="1"/>
  <c r="GC11" i="24" a="1"/>
  <c r="CQ6" i="24" a="1"/>
  <c r="DU7" i="24" a="1"/>
  <c r="GO8" i="23" a="1"/>
  <c r="DR11" i="23" a="1"/>
  <c r="FK12" i="23" a="1"/>
  <c r="AE11" i="23" a="1"/>
  <c r="EV11" i="23" a="1"/>
  <c r="FZ10" i="23" a="1"/>
  <c r="EY9" i="24" a="1"/>
  <c r="EJ12" i="24" a="1"/>
  <c r="BJ12" i="24" a="1"/>
  <c r="GC10" i="24" a="1"/>
  <c r="CQ9" i="24" a="1"/>
  <c r="BZ12" i="24" a="1"/>
  <c r="GO6" i="23" a="1"/>
  <c r="DR8" i="23" a="1"/>
  <c r="FK10" i="23" a="1"/>
  <c r="CN9" i="23" a="1"/>
  <c r="FN12" i="24" a="1"/>
  <c r="EJ9" i="24" a="1"/>
  <c r="BJ10" i="24" a="1"/>
  <c r="GC9" i="24" a="1"/>
  <c r="CQ8" i="24" a="1"/>
  <c r="BZ11" i="24" a="1"/>
  <c r="GO7" i="23" a="1"/>
  <c r="DR9" i="23" a="1"/>
  <c r="FK9" i="23" a="1"/>
  <c r="AE12" i="23" a="1"/>
  <c r="CN11" i="23" a="1"/>
  <c r="CN10" i="23" a="1"/>
  <c r="GS6" i="24" a="1"/>
  <c r="FO12" i="24" a="1"/>
  <c r="CA12" i="24" a="1"/>
  <c r="EZ10" i="24" a="1"/>
  <c r="AU11" i="24" a="1"/>
  <c r="CO9" i="23" a="1"/>
  <c r="GA10" i="23" a="1"/>
  <c r="GP6" i="23" a="1"/>
  <c r="EH6" i="23" a="1"/>
  <c r="FL8" i="23" a="1"/>
  <c r="EH8" i="23" a="1"/>
  <c r="AG11" i="23" a="1"/>
  <c r="FO10" i="24" a="1"/>
  <c r="CA11" i="24" a="1"/>
  <c r="EZ7" i="24" a="1"/>
  <c r="AU12" i="24" a="1"/>
  <c r="DS12" i="23" a="1"/>
  <c r="GA7" i="23" a="1"/>
  <c r="AW12" i="23" a="1"/>
  <c r="EH7" i="23" a="1"/>
  <c r="FL12" i="23" a="1"/>
  <c r="AW11" i="23" a="1"/>
  <c r="AG9" i="23" a="1"/>
  <c r="GS10" i="24" a="1"/>
  <c r="FO6" i="24" a="1"/>
  <c r="EK12" i="24" a="1"/>
  <c r="CA7" i="24" a="1"/>
  <c r="AU8" i="24" a="1"/>
  <c r="DS9" i="23" a="1"/>
  <c r="CO7" i="23" a="1"/>
  <c r="GA8" i="23" a="1"/>
  <c r="AW10" i="23" a="1"/>
  <c r="FL6" i="23" a="1"/>
  <c r="BK11" i="23" a="1"/>
  <c r="GS7" i="24" a="1"/>
  <c r="FO9" i="24" a="1"/>
  <c r="EK11" i="24" a="1"/>
  <c r="CA10" i="24" a="1"/>
  <c r="EZ8" i="24" a="1"/>
  <c r="DV12" i="24" a="1"/>
  <c r="AU9" i="24" a="1"/>
  <c r="DS11" i="23" a="1"/>
  <c r="CO6" i="23" a="1"/>
  <c r="BK9" i="23" a="1"/>
  <c r="FO7" i="24" a="1"/>
  <c r="EK7" i="24" a="1"/>
  <c r="CA6" i="24" a="1"/>
  <c r="EZ6" i="24" a="1"/>
  <c r="DV11" i="24" a="1"/>
  <c r="DS10" i="23" a="1"/>
  <c r="DD12" i="23" a="1"/>
  <c r="AW9" i="23" a="1"/>
  <c r="CS12" i="24" a="1"/>
  <c r="EK9" i="24" a="1"/>
  <c r="CA8" i="24" a="1"/>
  <c r="EZ9" i="24" a="1"/>
  <c r="DV7" i="24" a="1"/>
  <c r="AU7" i="24" a="1"/>
  <c r="DS8" i="23" a="1"/>
  <c r="DD11" i="23" a="1"/>
  <c r="CS11" i="24" a="1"/>
  <c r="FO8" i="24" a="1"/>
  <c r="EK10" i="24" a="1"/>
  <c r="CA9" i="24" a="1"/>
  <c r="BK12" i="24" a="1"/>
  <c r="DV10" i="24" a="1"/>
  <c r="AU6" i="24" a="1"/>
  <c r="DS7" i="23" a="1"/>
  <c r="CS10" i="24" a="1"/>
  <c r="EK8" i="24" a="1"/>
  <c r="BK10" i="24" a="1"/>
  <c r="DV8" i="24" a="1"/>
  <c r="DD9" i="23" a="1"/>
  <c r="EW10" i="23" a="1"/>
  <c r="AW7" i="23" a="1"/>
  <c r="AG8" i="23" a="1"/>
  <c r="CS8" i="24" a="1"/>
  <c r="EK6" i="24" a="1"/>
  <c r="GD12" i="24" a="1"/>
  <c r="BK11" i="24" a="1"/>
  <c r="DS6" i="23" a="1"/>
  <c r="DD8" i="23" a="1"/>
  <c r="EW8" i="23" a="1"/>
  <c r="BK7" i="23" a="1"/>
  <c r="AW8" i="23" a="1"/>
  <c r="CS9" i="24" a="1"/>
  <c r="DG11" i="24" a="1"/>
  <c r="GD11" i="24" a="1"/>
  <c r="BK9" i="24" a="1"/>
  <c r="DV9" i="24" a="1"/>
  <c r="BZ12" i="23" a="1"/>
  <c r="EW9" i="23" a="1"/>
  <c r="AG7" i="23" a="1"/>
  <c r="BK6" i="23" a="1"/>
  <c r="BZ8" i="23" a="1"/>
  <c r="EW12" i="23" a="1"/>
  <c r="CS6" i="24" a="1"/>
  <c r="DG10" i="24" a="1"/>
  <c r="GD10" i="24" a="1"/>
  <c r="BK6" i="24" a="1"/>
  <c r="DV6" i="24" a="1"/>
  <c r="BZ9" i="23" a="1"/>
  <c r="DD6" i="23" a="1"/>
  <c r="GP11" i="23" a="1"/>
  <c r="AG6" i="23" a="1"/>
  <c r="BK8" i="23" a="1"/>
  <c r="AU10" i="24" a="1"/>
  <c r="AG12" i="23" a="1"/>
  <c r="BK10" i="23" a="1"/>
  <c r="CS7" i="24" a="1"/>
  <c r="DG12" i="24" a="1"/>
  <c r="GD8" i="24" a="1"/>
  <c r="BZ10" i="23" a="1"/>
  <c r="DD7" i="23" a="1"/>
  <c r="EW7" i="23" a="1"/>
  <c r="GP12" i="23" a="1"/>
  <c r="EH12" i="23" a="1"/>
  <c r="EH10" i="23" a="1"/>
  <c r="FO11" i="24" a="1"/>
  <c r="FL7" i="23" a="1"/>
  <c r="BK12" i="23" a="1"/>
  <c r="GS12" i="24" a="1"/>
  <c r="DG9" i="24" a="1"/>
  <c r="GD9" i="24" a="1"/>
  <c r="BK8" i="24" a="1"/>
  <c r="BZ11" i="23" a="1"/>
  <c r="CO11" i="23" a="1"/>
  <c r="GA11" i="23" a="1"/>
  <c r="EW6" i="23" a="1"/>
  <c r="GP9" i="23" a="1"/>
  <c r="FL10" i="23" a="1"/>
  <c r="GS9" i="24" a="1"/>
  <c r="CO8" i="23" a="1"/>
  <c r="DD10" i="23" a="1"/>
  <c r="GS11" i="24" a="1"/>
  <c r="DG7" i="24" a="1"/>
  <c r="GD6" i="24" a="1"/>
  <c r="BK7" i="24" a="1"/>
  <c r="BZ7" i="23" a="1"/>
  <c r="CO10" i="23" a="1"/>
  <c r="GA6" i="23" a="1"/>
  <c r="EW11" i="23" a="1"/>
  <c r="GP10" i="23" a="1"/>
  <c r="EH11" i="23" a="1"/>
  <c r="FL11" i="23" a="1"/>
  <c r="DG8" i="24" a="1"/>
  <c r="GP7" i="23" a="1"/>
  <c r="AG10" i="23" a="1"/>
  <c r="GS8" i="24" a="1"/>
  <c r="DG6" i="24" a="1"/>
  <c r="GD7" i="24" a="1"/>
  <c r="EZ12" i="24" a="1"/>
  <c r="BZ6" i="23" a="1"/>
  <c r="CO12" i="23" a="1"/>
  <c r="GA9" i="23" a="1"/>
  <c r="GP8" i="23" a="1"/>
  <c r="EH9" i="23" a="1"/>
  <c r="FL9" i="23" a="1"/>
  <c r="EZ11" i="24" a="1"/>
  <c r="GA12" i="23" a="1"/>
  <c r="AW6" i="23" a="1"/>
  <c r="BM8" i="24" a="1"/>
  <c r="GT6" i="24" a="1"/>
  <c r="AW7" i="24" a="1"/>
  <c r="GE10" i="24" a="1"/>
  <c r="CP6" i="23" a="1"/>
  <c r="DE10" i="23" a="1"/>
  <c r="GB11" i="23" a="1"/>
  <c r="DT12" i="23" a="1"/>
  <c r="GE9" i="24" a="1"/>
  <c r="GQ10" i="23" a="1"/>
  <c r="DW12" i="24" a="1"/>
  <c r="EL10" i="24" a="1"/>
  <c r="CC10" i="24" a="1"/>
  <c r="DE12" i="23" a="1"/>
  <c r="EX9" i="23" a="1"/>
  <c r="BM9" i="24" a="1"/>
  <c r="DW8" i="24" a="1"/>
  <c r="EL11" i="24" a="1"/>
  <c r="CC6" i="24" a="1"/>
  <c r="GE8" i="24" a="1"/>
  <c r="CP10" i="23" a="1"/>
  <c r="DE11" i="23" a="1"/>
  <c r="GQ8" i="23" a="1"/>
  <c r="GB8" i="23" a="1"/>
  <c r="BM7" i="24" a="1"/>
  <c r="DW10" i="24" a="1"/>
  <c r="EL12" i="24" a="1"/>
  <c r="FP12" i="24" a="1"/>
  <c r="AW9" i="24" a="1"/>
  <c r="GE6" i="24" a="1"/>
  <c r="CP9" i="23" a="1"/>
  <c r="DE9" i="23" a="1"/>
  <c r="BM6" i="24" a="1"/>
  <c r="DW9" i="24" a="1"/>
  <c r="EL9" i="24" a="1"/>
  <c r="FP11" i="24" a="1"/>
  <c r="AW8" i="24" a="1"/>
  <c r="GE7" i="24" a="1"/>
  <c r="DE8" i="23" a="1"/>
  <c r="GQ9" i="23" a="1"/>
  <c r="GB6" i="23" a="1"/>
  <c r="DT9" i="23" a="1"/>
  <c r="DI12" i="24" a="1"/>
  <c r="EL8" i="24" a="1"/>
  <c r="FP10" i="24" a="1"/>
  <c r="FA12" i="24" a="1"/>
  <c r="CP7" i="23" a="1"/>
  <c r="DE7" i="23" a="1"/>
  <c r="GQ7" i="23" a="1"/>
  <c r="DI11" i="24" a="1"/>
  <c r="DW7" i="24" a="1"/>
  <c r="EL6" i="24" a="1"/>
  <c r="FP9" i="24" a="1"/>
  <c r="FA10" i="24" a="1"/>
  <c r="DE6" i="23" a="1"/>
  <c r="DT6" i="23" a="1"/>
  <c r="EX7" i="23" a="1"/>
  <c r="FM12" i="23" a="1"/>
  <c r="DI9" i="24" a="1"/>
  <c r="DW6" i="24" a="1"/>
  <c r="FA11" i="24" a="1"/>
  <c r="GQ11" i="23" a="1"/>
  <c r="FM9" i="23" a="1"/>
  <c r="BM12" i="23" a="1"/>
  <c r="CA11" i="23" a="1"/>
  <c r="FM11" i="23" a="1"/>
  <c r="DI10" i="24" a="1"/>
  <c r="DW11" i="24" a="1"/>
  <c r="EL7" i="24" a="1"/>
  <c r="FP7" i="24" a="1"/>
  <c r="FA8" i="24" a="1"/>
  <c r="EI12" i="23" a="1"/>
  <c r="GQ6" i="23" a="1"/>
  <c r="EX8" i="23" a="1"/>
  <c r="GB7" i="23" a="1"/>
  <c r="DI6" i="24" a="1"/>
  <c r="GT12" i="24" a="1"/>
  <c r="FP8" i="24" a="1"/>
  <c r="FA7" i="24" a="1"/>
  <c r="EI10" i="23" a="1"/>
  <c r="BM9" i="23" a="1"/>
  <c r="CA12" i="23" a="1"/>
  <c r="EX6" i="23" a="1"/>
  <c r="FM7" i="23" a="1"/>
  <c r="CP8" i="23" a="1"/>
  <c r="EX10" i="23" a="1"/>
  <c r="DI7" i="24" a="1"/>
  <c r="GT11" i="24" a="1"/>
  <c r="FP6" i="24" a="1"/>
  <c r="FA9" i="24" a="1"/>
  <c r="EI11" i="23" a="1"/>
  <c r="CA7" i="23" a="1"/>
  <c r="FM8" i="23" a="1"/>
  <c r="GQ12" i="23" a="1"/>
  <c r="DT7" i="23" a="1"/>
  <c r="DI8" i="24" a="1"/>
  <c r="GT9" i="24" a="1"/>
  <c r="CC12" i="24" a="1"/>
  <c r="EI9" i="23" a="1"/>
  <c r="BM10" i="23" a="1"/>
  <c r="CA10" i="23" a="1"/>
  <c r="FM6" i="23" a="1"/>
  <c r="EI8" i="23" a="1"/>
  <c r="GB9" i="23" a="1"/>
  <c r="EX11" i="23" a="1"/>
  <c r="GT8" i="24" a="1"/>
  <c r="CC11" i="24" a="1"/>
  <c r="FA6" i="24" a="1"/>
  <c r="EI7" i="23" a="1"/>
  <c r="BM8" i="23" a="1"/>
  <c r="CA9" i="23" a="1"/>
  <c r="AW10" i="24" a="1"/>
  <c r="GB12" i="23" a="1"/>
  <c r="DT8" i="23" a="1"/>
  <c r="BM12" i="24" a="1"/>
  <c r="GT10" i="24" a="1"/>
  <c r="CC9" i="24" a="1"/>
  <c r="AW12" i="24" a="1"/>
  <c r="BM11" i="23" a="1"/>
  <c r="CA8" i="23" a="1"/>
  <c r="CA6" i="23" a="1"/>
  <c r="CC7" i="24" a="1"/>
  <c r="BM6" i="23" a="1"/>
  <c r="DT11" i="23" a="1"/>
  <c r="DT10" i="23" a="1"/>
  <c r="BM10" i="24" a="1"/>
  <c r="CC8" i="24" a="1"/>
  <c r="AW11" i="24" a="1"/>
  <c r="GE12" i="24" a="1"/>
  <c r="CP12" i="23" a="1"/>
  <c r="EI6" i="23" a="1"/>
  <c r="BM7" i="23" a="1"/>
  <c r="BM11" i="24" a="1"/>
  <c r="GE11" i="24" a="1"/>
  <c r="AW6" i="24" a="1"/>
  <c r="EX12" i="23" a="1"/>
  <c r="GT7" i="24" a="1"/>
  <c r="CP11" i="23" a="1"/>
  <c r="GB10" i="23" a="1"/>
  <c r="FM10" i="23" a="1"/>
  <c r="GF8" i="24" a="1"/>
  <c r="GU12" i="24" a="1"/>
  <c r="FQ11" i="24" a="1"/>
  <c r="GR11" i="23" a="1"/>
  <c r="CQ7" i="23" a="1"/>
  <c r="GF7" i="24" a="1"/>
  <c r="DY6" i="24" a="1"/>
  <c r="GU9" i="24" a="1"/>
  <c r="FQ7" i="24" a="1"/>
  <c r="GR10" i="23" a="1"/>
  <c r="CQ6" i="23" a="1"/>
  <c r="DU12" i="23" a="1"/>
  <c r="GF9" i="24" a="1"/>
  <c r="DY9" i="24" a="1"/>
  <c r="GU11" i="24" a="1"/>
  <c r="GR8" i="23" a="1"/>
  <c r="DU9" i="23" a="1"/>
  <c r="EJ11" i="23" a="1"/>
  <c r="GF6" i="24" a="1"/>
  <c r="GU7" i="24" a="1"/>
  <c r="FQ6" i="24" a="1"/>
  <c r="GR6" i="23" a="1"/>
  <c r="DU10" i="23" a="1"/>
  <c r="EJ9" i="23" a="1"/>
  <c r="FB10" i="24" a="1"/>
  <c r="GU10" i="24" a="1"/>
  <c r="GR7" i="23" a="1"/>
  <c r="DU11" i="23" a="1"/>
  <c r="EJ8" i="23" a="1"/>
  <c r="FB12" i="24" a="1"/>
  <c r="GU8" i="24" a="1"/>
  <c r="EM12" i="24" a="1"/>
  <c r="DU8" i="23" a="1"/>
  <c r="FB11" i="24" a="1"/>
  <c r="GU6" i="24" a="1"/>
  <c r="EM11" i="24" a="1"/>
  <c r="DU7" i="23" a="1"/>
  <c r="FB7" i="24" a="1"/>
  <c r="EM9" i="24" a="1"/>
  <c r="DU6" i="23" a="1"/>
  <c r="EJ7" i="23" a="1"/>
  <c r="FB9" i="24" a="1"/>
  <c r="EM10" i="24" a="1"/>
  <c r="FN9" i="23" a="1"/>
  <c r="CC12" i="23" a="1"/>
  <c r="EM7" i="24" a="1"/>
  <c r="GC12" i="23" a="1"/>
  <c r="FN8" i="23" a="1"/>
  <c r="FN6" i="23" a="1"/>
  <c r="FB6" i="24" a="1"/>
  <c r="EM8" i="24" a="1"/>
  <c r="CQ12" i="23" a="1"/>
  <c r="GC11" i="23" a="1"/>
  <c r="CC11" i="23" a="1"/>
  <c r="DY12" i="24" a="1"/>
  <c r="FB8" i="24" a="1"/>
  <c r="CQ11" i="23" a="1"/>
  <c r="GC10" i="23" a="1"/>
  <c r="DY11" i="24" a="1"/>
  <c r="FQ12" i="24" a="1"/>
  <c r="EM6" i="24" a="1"/>
  <c r="CQ8" i="23" a="1"/>
  <c r="GC9" i="23" a="1"/>
  <c r="CC10" i="23" a="1"/>
  <c r="FN7" i="23" a="1"/>
  <c r="GF12" i="24" a="1"/>
  <c r="DY10" i="24" a="1"/>
  <c r="FQ10" i="24" a="1"/>
  <c r="CQ10" i="23" a="1"/>
  <c r="GC8" i="23" a="1"/>
  <c r="CC9" i="23" a="1"/>
  <c r="GC6" i="23" a="1"/>
  <c r="GF11" i="24" a="1"/>
  <c r="DY8" i="24" a="1"/>
  <c r="FQ9" i="24" a="1"/>
  <c r="GR12" i="23" a="1"/>
  <c r="CQ9" i="23" a="1"/>
  <c r="GF10" i="24" a="1"/>
  <c r="FQ8" i="24" a="1"/>
  <c r="DF6" i="23" a="1"/>
  <c r="CC8" i="23" a="1"/>
  <c r="EY12" i="23" a="1"/>
  <c r="CC7" i="23" a="1"/>
  <c r="CC6" i="23" a="1"/>
  <c r="EY11" i="23" a="1"/>
  <c r="EJ12" i="23" a="1"/>
  <c r="EJ10" i="23" a="1"/>
  <c r="FN11" i="23" a="1"/>
  <c r="FN12" i="23" a="1"/>
  <c r="GR9" i="23" a="1"/>
  <c r="FN10" i="23" a="1"/>
  <c r="DY7" i="24" a="1"/>
  <c r="EY7" i="23" a="1"/>
  <c r="EY8" i="23" a="1"/>
  <c r="EY9" i="23" a="1"/>
  <c r="DF12" i="23" a="1"/>
  <c r="EY10" i="23" a="1"/>
  <c r="DF10" i="23" a="1"/>
  <c r="EY6" i="23" a="1"/>
  <c r="DF8" i="23" a="1"/>
  <c r="DF11" i="23" a="1"/>
  <c r="GC7" i="23" a="1"/>
  <c r="DF9" i="23" a="1"/>
  <c r="DF7" i="23" a="1"/>
  <c r="EJ6" i="23" a="1"/>
  <c r="GG9" i="24" a="1"/>
  <c r="FR7" i="24" a="1"/>
  <c r="CS11" i="23" a="1"/>
  <c r="FO11" i="23" a="1"/>
  <c r="GG7" i="24" a="1"/>
  <c r="DV12" i="23" a="1"/>
  <c r="CS10" i="23" a="1"/>
  <c r="FO8" i="23" a="1"/>
  <c r="EK8" i="23" a="1"/>
  <c r="FO10" i="23" a="1"/>
  <c r="EZ9" i="23" a="1"/>
  <c r="GG6" i="24" a="1"/>
  <c r="FR6" i="24" a="1"/>
  <c r="DV11" i="23" a="1"/>
  <c r="CS7" i="23" a="1"/>
  <c r="GD6" i="23" a="1"/>
  <c r="EK11" i="23" a="1"/>
  <c r="EZ6" i="23" a="1"/>
  <c r="DV9" i="23" a="1"/>
  <c r="CS9" i="23" a="1"/>
  <c r="FO7" i="23" a="1"/>
  <c r="EK10" i="23" a="1"/>
  <c r="DG12" i="23" a="1"/>
  <c r="DG9" i="23" a="1"/>
  <c r="DV10" i="23" a="1"/>
  <c r="CS6" i="23" a="1"/>
  <c r="FO6" i="23" a="1"/>
  <c r="EK6" i="23" a="1"/>
  <c r="DG10" i="23" a="1"/>
  <c r="GV10" i="24" a="1"/>
  <c r="DV8" i="23" a="1"/>
  <c r="CS8" i="23" a="1"/>
  <c r="EZ12" i="23" a="1"/>
  <c r="GS11" i="23" a="1"/>
  <c r="EO11" i="24" a="1"/>
  <c r="GV11" i="24" a="1"/>
  <c r="DV7" i="23" a="1"/>
  <c r="FO9" i="23" a="1"/>
  <c r="EZ11" i="23" a="1"/>
  <c r="DG6" i="23" a="1"/>
  <c r="EO12" i="24" a="1"/>
  <c r="GV12" i="24" a="1"/>
  <c r="DV6" i="23" a="1"/>
  <c r="GS12" i="23" a="1"/>
  <c r="EZ10" i="23" a="1"/>
  <c r="GV9" i="24" a="1"/>
  <c r="FC12" i="24" a="1"/>
  <c r="EO9" i="24" a="1"/>
  <c r="GV8" i="24" a="1"/>
  <c r="GS10" i="23" a="1"/>
  <c r="GD12" i="23" a="1"/>
  <c r="FC9" i="24" a="1"/>
  <c r="EO10" i="24" a="1"/>
  <c r="GS9" i="23" a="1"/>
  <c r="FC11" i="24" a="1"/>
  <c r="EO8" i="24" a="1"/>
  <c r="GV7" i="24" a="1"/>
  <c r="GS7" i="23" a="1"/>
  <c r="FC10" i="24" a="1"/>
  <c r="FR12" i="24" a="1"/>
  <c r="GV6" i="24" a="1"/>
  <c r="DG11" i="23" a="1"/>
  <c r="GG12" i="24" a="1"/>
  <c r="FC8" i="24" a="1"/>
  <c r="EO7" i="24" a="1"/>
  <c r="FR10" i="24" a="1"/>
  <c r="GG8" i="24" a="1"/>
  <c r="FC7" i="24" a="1"/>
  <c r="EO6" i="24" a="1"/>
  <c r="FR11" i="24" a="1"/>
  <c r="GG10" i="24" a="1"/>
  <c r="FC6" i="24" a="1"/>
  <c r="FR9" i="24" a="1"/>
  <c r="GG11" i="24" a="1"/>
  <c r="FR8" i="24" a="1"/>
  <c r="CS12" i="23" a="1"/>
  <c r="GD8" i="23" a="1"/>
  <c r="FO12" i="23" a="1"/>
  <c r="EK9" i="23" a="1"/>
  <c r="GD9" i="23" a="1"/>
  <c r="GD11" i="23" a="1"/>
  <c r="DG8" i="23" a="1"/>
  <c r="EK12" i="23" a="1"/>
  <c r="GD7" i="23" a="1"/>
  <c r="GS8" i="23" a="1"/>
  <c r="EK7" i="23" a="1"/>
  <c r="GD10" i="23" a="1"/>
  <c r="GS6" i="23" a="1"/>
  <c r="DG7" i="23" a="1"/>
  <c r="EZ7" i="23" a="1"/>
  <c r="EZ8" i="23" a="1"/>
  <c r="GH7" i="24" a="1"/>
  <c r="DI12" i="23" a="1"/>
  <c r="DW10" i="23" a="1"/>
  <c r="DW8" i="23" a="1"/>
  <c r="EL10" i="23" a="1"/>
  <c r="EL8" i="23" a="1"/>
  <c r="FA6" i="23" a="1"/>
  <c r="FS12" i="24" a="1"/>
  <c r="GH8" i="24" a="1"/>
  <c r="DI9" i="23" a="1"/>
  <c r="DW9" i="23" a="1"/>
  <c r="DI10" i="23" a="1"/>
  <c r="GE7" i="23" a="1"/>
  <c r="FP9" i="23" a="1"/>
  <c r="FS11" i="24" a="1"/>
  <c r="GE12" i="23" a="1"/>
  <c r="DI11" i="23" a="1"/>
  <c r="DW7" i="23" a="1"/>
  <c r="FA11" i="23" a="1"/>
  <c r="FS9" i="24" a="1"/>
  <c r="GE10" i="23" a="1"/>
  <c r="DW6" i="23" a="1"/>
  <c r="FP8" i="23" a="1"/>
  <c r="FS10" i="24" a="1"/>
  <c r="FE12" i="24" a="1"/>
  <c r="GE9" i="23" a="1"/>
  <c r="DI8" i="23" a="1"/>
  <c r="EL11" i="23" a="1"/>
  <c r="DW11" i="23" a="1"/>
  <c r="FS8" i="24" a="1"/>
  <c r="FE11" i="24" a="1"/>
  <c r="GE11" i="23" a="1"/>
  <c r="FP11" i="23" a="1"/>
  <c r="GW8" i="24" a="1"/>
  <c r="FE10" i="24" a="1"/>
  <c r="GE8" i="23" a="1"/>
  <c r="DI6" i="23" a="1"/>
  <c r="EL12" i="23" a="1"/>
  <c r="FA12" i="23" a="1"/>
  <c r="FP10" i="23" a="1"/>
  <c r="FP6" i="23" a="1"/>
  <c r="FS6" i="24" a="1"/>
  <c r="FE9" i="24" a="1"/>
  <c r="GE6" i="23" a="1"/>
  <c r="DI7" i="23" a="1"/>
  <c r="FA10" i="23" a="1"/>
  <c r="FS7" i="24" a="1"/>
  <c r="FE7" i="24" a="1"/>
  <c r="GT12" i="23" a="1"/>
  <c r="EL9" i="23" a="1"/>
  <c r="GW12" i="24" a="1"/>
  <c r="GT9" i="23" a="1"/>
  <c r="EL7" i="23" a="1"/>
  <c r="GW11" i="24" a="1"/>
  <c r="GH11" i="24" a="1"/>
  <c r="FE8" i="24" a="1"/>
  <c r="GT11" i="23" a="1"/>
  <c r="FP12" i="23" a="1"/>
  <c r="GW10" i="24" a="1"/>
  <c r="GH12" i="24" a="1"/>
  <c r="FE6" i="24" a="1"/>
  <c r="GT8" i="23" a="1"/>
  <c r="FA8" i="23" a="1"/>
  <c r="DW12" i="23" a="1"/>
  <c r="GW9" i="24" a="1"/>
  <c r="GH10" i="24" a="1"/>
  <c r="GT10" i="23" a="1"/>
  <c r="FA9" i="23" a="1"/>
  <c r="GW6" i="24" a="1"/>
  <c r="GH9" i="24" a="1"/>
  <c r="GT7" i="23" a="1"/>
  <c r="FP7" i="23" a="1"/>
  <c r="EL6" i="23" a="1"/>
  <c r="GW7" i="24" a="1"/>
  <c r="GH6" i="24" a="1"/>
  <c r="GT6" i="23" a="1"/>
  <c r="FA7" i="23" a="1"/>
  <c r="GX9" i="24" a="1"/>
  <c r="GU8" i="23" a="1"/>
  <c r="EM6" i="23" a="1"/>
  <c r="FQ11" i="23" a="1"/>
  <c r="GX6" i="24" a="1"/>
  <c r="GU7" i="23" a="1"/>
  <c r="DY9" i="23" a="1"/>
  <c r="FB12" i="23" a="1"/>
  <c r="FQ12" i="23" a="1"/>
  <c r="FU10" i="24" a="1"/>
  <c r="GX8" i="24" a="1"/>
  <c r="GU12" i="23" a="1"/>
  <c r="DY8" i="23" a="1"/>
  <c r="FB10" i="23" a="1"/>
  <c r="FU11" i="24" a="1"/>
  <c r="GX7" i="24" a="1"/>
  <c r="GU9" i="23" a="1"/>
  <c r="FB9" i="23" a="1"/>
  <c r="FU12" i="24" a="1"/>
  <c r="GF12" i="23" a="1"/>
  <c r="GU6" i="23" a="1"/>
  <c r="FB8" i="23" a="1"/>
  <c r="FQ9" i="23" a="1"/>
  <c r="FU9" i="24" a="1"/>
  <c r="GF11" i="23" a="1"/>
  <c r="FB11" i="23" a="1"/>
  <c r="FQ10" i="23" a="1"/>
  <c r="FU7" i="24" a="1"/>
  <c r="GF8" i="23" a="1"/>
  <c r="FQ6" i="23" a="1"/>
  <c r="FB6" i="23" a="1"/>
  <c r="FU6" i="24" a="1"/>
  <c r="GI12" i="24" a="1"/>
  <c r="GF10" i="23" a="1"/>
  <c r="GI11" i="24" a="1"/>
  <c r="GF9" i="23" a="1"/>
  <c r="FB7" i="23" a="1"/>
  <c r="FQ7" i="23" a="1"/>
  <c r="FU8" i="24" a="1"/>
  <c r="GI10" i="24" a="1"/>
  <c r="FQ8" i="23" a="1"/>
  <c r="GI7" i="24" a="1"/>
  <c r="GF6" i="23" a="1"/>
  <c r="EM12" i="23" a="1"/>
  <c r="EM10" i="23" a="1"/>
  <c r="GI8" i="24" a="1"/>
  <c r="GF7" i="23" a="1"/>
  <c r="DY12" i="23" a="1"/>
  <c r="EM11" i="23" a="1"/>
  <c r="DY11" i="23" a="1"/>
  <c r="EM9" i="23" a="1"/>
  <c r="DY10" i="23" a="1"/>
  <c r="GX11" i="24" a="1"/>
  <c r="GI6" i="24" a="1"/>
  <c r="EM8" i="23" a="1"/>
  <c r="GX10" i="24" a="1"/>
  <c r="GI9" i="24" a="1"/>
  <c r="GU10" i="23" a="1"/>
  <c r="DY6" i="23" a="1"/>
  <c r="GX12" i="24" a="1"/>
  <c r="GU11" i="23" a="1"/>
  <c r="DY7" i="23" a="1"/>
  <c r="EM7" i="23" a="1"/>
  <c r="GK9" i="24" a="1"/>
  <c r="EO12" i="23" a="1"/>
  <c r="GV6" i="23" a="1"/>
  <c r="GG11" i="23" a="1"/>
  <c r="FR7" i="23" a="1"/>
  <c r="EO8" i="23" a="1"/>
  <c r="FR9" i="23" a="1"/>
  <c r="GG12" i="23" a="1"/>
  <c r="GK6" i="24" a="1"/>
  <c r="GY12" i="24" a="1"/>
  <c r="EO11" i="23" a="1"/>
  <c r="GK8" i="24" a="1"/>
  <c r="GY11" i="24" a="1"/>
  <c r="GG8" i="23" a="1"/>
  <c r="GY9" i="24" a="1"/>
  <c r="FR6" i="23" a="1"/>
  <c r="EO7" i="23" a="1"/>
  <c r="GY10" i="24" a="1"/>
  <c r="FC11" i="23" a="1"/>
  <c r="EO6" i="23" a="1"/>
  <c r="GY8" i="24" a="1"/>
  <c r="FC12" i="23" a="1"/>
  <c r="GY7" i="24" a="1"/>
  <c r="FC7" i="23" a="1"/>
  <c r="GG7" i="23" a="1"/>
  <c r="GY6" i="24" a="1"/>
  <c r="FC8" i="23" a="1"/>
  <c r="GG6" i="23" a="1"/>
  <c r="EO10" i="23" a="1"/>
  <c r="FC10" i="23" a="1"/>
  <c r="FR12" i="23" a="1"/>
  <c r="GG10" i="23" a="1"/>
  <c r="FC9" i="23" a="1"/>
  <c r="GV10" i="23" a="1"/>
  <c r="GV11" i="23" a="1"/>
  <c r="EO9" i="23" a="1"/>
  <c r="GV12" i="23" a="1"/>
  <c r="GV9" i="23" a="1"/>
  <c r="FR8" i="23" a="1"/>
  <c r="GK12" i="24" a="1"/>
  <c r="FC6" i="23" a="1"/>
  <c r="FR11" i="23" a="1"/>
  <c r="GG9" i="23" a="1"/>
  <c r="GK10" i="24" a="1"/>
  <c r="GV7" i="23" a="1"/>
  <c r="GK11" i="24" a="1"/>
  <c r="FR10" i="23" a="1"/>
  <c r="GK7" i="24" a="1"/>
  <c r="GV8" i="23" a="1"/>
  <c r="GW8" i="23" a="1"/>
  <c r="FS10" i="23" a="1"/>
  <c r="GH6" i="23" a="1"/>
  <c r="GH7" i="23" a="1"/>
  <c r="GW9" i="23" a="1"/>
  <c r="FS9" i="23" a="1"/>
  <c r="FS8" i="23" a="1"/>
  <c r="GW7" i="23" a="1"/>
  <c r="GW6" i="23" a="1"/>
  <c r="FS7" i="23" a="1"/>
  <c r="FS6" i="23" a="1"/>
  <c r="FS12" i="23" a="1"/>
  <c r="FE10" i="23" a="1"/>
  <c r="FE12" i="23" a="1"/>
  <c r="GH11" i="23" a="1"/>
  <c r="FE11" i="23" a="1"/>
  <c r="FE8" i="23" a="1"/>
  <c r="HA12" i="24" a="1"/>
  <c r="GH8" i="23" a="1"/>
  <c r="HA10" i="24" a="1"/>
  <c r="GH12" i="23" a="1"/>
  <c r="HA11" i="24" a="1"/>
  <c r="FE9" i="23" a="1"/>
  <c r="HA9" i="24" a="1"/>
  <c r="FE7" i="23" a="1"/>
  <c r="GH9" i="23" a="1"/>
  <c r="HA8" i="24" a="1"/>
  <c r="FE6" i="23" a="1"/>
  <c r="GH10" i="23" a="1"/>
  <c r="HA7" i="24" a="1"/>
  <c r="GW12" i="23" a="1"/>
  <c r="HA6" i="24" a="1"/>
  <c r="GW11" i="23" a="1"/>
  <c r="GW10" i="23" a="1"/>
  <c r="FS11" i="23" a="1"/>
  <c r="FU10" i="23" a="1"/>
  <c r="FU12" i="23" a="1"/>
  <c r="FU9" i="23" a="1"/>
  <c r="FU11" i="23" a="1"/>
  <c r="FU7" i="23" a="1"/>
  <c r="FU8" i="23" a="1"/>
  <c r="GI12" i="23" a="1"/>
  <c r="GI10" i="23" a="1"/>
  <c r="FU6" i="23" a="1"/>
  <c r="GI11" i="23" a="1"/>
  <c r="GX12" i="23" a="1"/>
  <c r="GI6" i="23" a="1"/>
  <c r="GX11" i="23" a="1"/>
  <c r="GX8" i="23" a="1"/>
  <c r="GI9" i="23" a="1"/>
  <c r="GX9" i="23" a="1"/>
  <c r="GI8" i="23" a="1"/>
  <c r="GX10" i="23" a="1"/>
  <c r="GI7" i="23" a="1"/>
  <c r="GX7" i="23" a="1"/>
  <c r="GX6" i="23" a="1"/>
  <c r="GK7" i="23" a="1"/>
  <c r="GY12" i="23" a="1"/>
  <c r="GK12" i="23" a="1"/>
  <c r="GY11" i="23" a="1"/>
  <c r="GY8" i="23" a="1"/>
  <c r="GY10" i="23" a="1"/>
  <c r="GY9" i="23" a="1"/>
  <c r="GY7" i="23" a="1"/>
  <c r="GY6" i="23" a="1"/>
  <c r="GK10" i="23" a="1"/>
  <c r="GK9" i="23" a="1"/>
  <c r="GK6" i="23" a="1"/>
  <c r="GK11" i="23" a="1"/>
  <c r="GK8" i="23" a="1"/>
  <c r="HA12" i="23" a="1"/>
  <c r="HA10" i="23" a="1"/>
  <c r="HA8" i="23" a="1"/>
  <c r="HA7" i="23" a="1"/>
  <c r="HA6" i="23" a="1"/>
  <c r="HA11" i="23" a="1"/>
  <c r="HA9" i="23" a="1"/>
  <c r="O12" i="14" a="1"/>
  <c r="N11" i="14" a="1"/>
  <c r="M10" i="14" a="1"/>
  <c r="K9" i="14" a="1"/>
  <c r="J8" i="14" a="1"/>
  <c r="H7" i="14" a="1"/>
  <c r="E6" i="14" a="1"/>
  <c r="I8" i="14" a="1"/>
  <c r="M12" i="14" a="1"/>
  <c r="L11" i="14" a="1"/>
  <c r="K10" i="14" a="1"/>
  <c r="J9" i="14" a="1"/>
  <c r="H8" i="14" a="1"/>
  <c r="F7" i="14" a="1"/>
  <c r="U12" i="14" a="1"/>
  <c r="L12" i="14" a="1"/>
  <c r="K11" i="14" a="1"/>
  <c r="J10" i="14" a="1"/>
  <c r="I9" i="14" a="1"/>
  <c r="E7" i="14" a="1"/>
  <c r="T12" i="14" a="1"/>
  <c r="N8" i="14" a="1"/>
  <c r="J11" i="14" a="1"/>
  <c r="I10" i="14" a="1"/>
  <c r="H9" i="14" a="1"/>
  <c r="G8" i="14" a="1"/>
  <c r="D7" i="14" a="1"/>
  <c r="T11" i="14" a="1"/>
  <c r="O7" i="14" a="1"/>
  <c r="D11" i="14" a="1"/>
  <c r="L7" i="14" a="1"/>
  <c r="G7" i="14" a="1"/>
  <c r="K12" i="14" a="1"/>
  <c r="I11" i="14" a="1"/>
  <c r="H10" i="14" a="1"/>
  <c r="G9" i="14" a="1"/>
  <c r="F8" i="14" a="1"/>
  <c r="T10" i="14" a="1"/>
  <c r="M7" i="14" a="1"/>
  <c r="L10" i="14" a="1"/>
  <c r="J12" i="14" a="1"/>
  <c r="G10" i="14" a="1"/>
  <c r="F9" i="14" a="1"/>
  <c r="E8" i="14" a="1"/>
  <c r="O6" i="14" a="1"/>
  <c r="T9" i="14" a="1"/>
  <c r="L6" i="14" a="1"/>
  <c r="J6" i="14" a="1"/>
  <c r="I12" i="14" a="1"/>
  <c r="H11" i="14" a="1"/>
  <c r="F10" i="14" a="1"/>
  <c r="E9" i="14" a="1"/>
  <c r="D8" i="14" a="1"/>
  <c r="N6" i="14" a="1"/>
  <c r="T8" i="14" a="1"/>
  <c r="U7" i="14" a="1"/>
  <c r="E10" i="14" a="1"/>
  <c r="K6" i="14" a="1"/>
  <c r="T6" i="14" a="1"/>
  <c r="H12" i="14" a="1"/>
  <c r="G11" i="14" a="1"/>
  <c r="D9" i="14" a="1"/>
  <c r="M6" i="14" a="1"/>
  <c r="G12" i="14" a="1"/>
  <c r="U6" i="14" a="1"/>
  <c r="M11" i="14" a="1"/>
  <c r="F11" i="14" a="1"/>
  <c r="T7" i="14" a="1"/>
  <c r="F12" i="14" a="1"/>
  <c r="E11" i="14" a="1"/>
  <c r="D10" i="14" a="1"/>
  <c r="N7" i="14" a="1"/>
  <c r="O8" i="14" a="1"/>
  <c r="E12" i="14" a="1"/>
  <c r="D12" i="14" a="1"/>
  <c r="O9" i="14" a="1"/>
  <c r="I6" i="14" a="1"/>
  <c r="O10" i="14" a="1"/>
  <c r="N9" i="14" a="1"/>
  <c r="M8" i="14" a="1"/>
  <c r="K7" i="14" a="1"/>
  <c r="H6" i="14" a="1"/>
  <c r="N10" i="14" a="1"/>
  <c r="M9" i="14" a="1"/>
  <c r="L8" i="14" a="1"/>
  <c r="J7" i="14" a="1"/>
  <c r="G6" i="14" a="1"/>
  <c r="N12" i="14" a="1"/>
  <c r="O11" i="14" a="1"/>
  <c r="L9" i="14" a="1"/>
  <c r="K8" i="14" a="1"/>
  <c r="I7" i="14" a="1"/>
  <c r="F6" i="14" a="1"/>
  <c r="D6" i="14" a="1"/>
  <c r="U11" i="14" a="1"/>
  <c r="U8" i="14" a="1"/>
  <c r="U9" i="14" a="1"/>
  <c r="U10" i="14" a="1"/>
  <c r="V9" i="14" a="1"/>
  <c r="V6" i="14" a="1"/>
  <c r="V8" i="14" a="1"/>
  <c r="V11" i="14" a="1"/>
  <c r="V7" i="14" a="1"/>
  <c r="V12" i="14" a="1"/>
  <c r="V10" i="14" a="1"/>
  <c r="W9" i="14" a="1"/>
  <c r="W6" i="14" a="1"/>
  <c r="W10" i="14" a="1"/>
  <c r="W8" i="14" a="1"/>
  <c r="W7" i="14" a="1"/>
  <c r="W12" i="14" a="1"/>
  <c r="W11" i="14" a="1"/>
  <c r="X9" i="14" a="1"/>
  <c r="X10" i="14" a="1"/>
  <c r="X6" i="14" a="1"/>
  <c r="X11" i="14" a="1"/>
  <c r="X7" i="14" a="1"/>
  <c r="X12" i="14" a="1"/>
  <c r="X8" i="14" a="1"/>
  <c r="Y11" i="14" a="1"/>
  <c r="Y10" i="14" a="1"/>
  <c r="Y6" i="14" a="1"/>
  <c r="Y7" i="14" a="1"/>
  <c r="Y9" i="14" a="1"/>
  <c r="Y12" i="14" a="1"/>
  <c r="Y8" i="14" a="1"/>
  <c r="Z10" i="14" a="1"/>
  <c r="Z11" i="14" a="1"/>
  <c r="Z7" i="14" a="1"/>
  <c r="Z9" i="14" a="1"/>
  <c r="Z12" i="14" a="1"/>
  <c r="Z6" i="14" a="1"/>
  <c r="Z8" i="14" a="1"/>
  <c r="AA11" i="14" a="1"/>
  <c r="AA12" i="14" a="1"/>
  <c r="AA10" i="14" a="1"/>
  <c r="AA7" i="14" a="1"/>
  <c r="AA9" i="14" a="1"/>
  <c r="AA6" i="14" a="1"/>
  <c r="AA8" i="14" a="1"/>
  <c r="AB12" i="14" a="1"/>
  <c r="AB7" i="14" a="1"/>
  <c r="AB11" i="14" a="1"/>
  <c r="AB6" i="14" a="1"/>
  <c r="AB9" i="14" a="1"/>
  <c r="AB8" i="14" a="1"/>
  <c r="AB10" i="14" a="1"/>
  <c r="AC6" i="14" a="1"/>
  <c r="AC7" i="14" a="1"/>
  <c r="AC11" i="14" a="1"/>
  <c r="AC8" i="14" a="1"/>
  <c r="AC9" i="14" a="1"/>
  <c r="AC12" i="14" a="1"/>
  <c r="AC10" i="14" a="1"/>
  <c r="AD11" i="14" a="1"/>
  <c r="AD9" i="14" a="1"/>
  <c r="AD12" i="14" a="1"/>
  <c r="AD8" i="14" a="1"/>
  <c r="AD10" i="14" a="1"/>
  <c r="AD6" i="14" a="1"/>
  <c r="AD7" i="14" a="1"/>
  <c r="AE6" i="14" a="1"/>
  <c r="AE12" i="14" a="1"/>
  <c r="AE9" i="14" a="1"/>
  <c r="AE11" i="14" a="1"/>
  <c r="AE7" i="14" a="1"/>
  <c r="AE8" i="14" a="1"/>
  <c r="AE10" i="14" a="1"/>
  <c r="AG7" i="14" a="1"/>
  <c r="AG8" i="14" a="1"/>
  <c r="AG12" i="14" a="1"/>
  <c r="AG11" i="14" a="1"/>
  <c r="AG9" i="14" a="1"/>
  <c r="AG10" i="14" a="1"/>
  <c r="AG6" i="14" a="1"/>
  <c r="D11" i="2" a="1"/>
  <c r="D12" i="2" a="1"/>
  <c r="D9" i="10" a="1"/>
  <c r="D9" i="11" a="1"/>
  <c r="V7" i="10" a="1"/>
  <c r="D6" i="10" a="1"/>
  <c r="D9" i="2" a="1"/>
  <c r="D10" i="2" a="1"/>
  <c r="D6" i="11" a="1"/>
  <c r="V11" i="10" a="1"/>
  <c r="V9" i="11" a="1"/>
  <c r="V9" i="10" a="1"/>
  <c r="V6" i="11" a="1"/>
  <c r="V6" i="2" a="1"/>
  <c r="D8" i="10" a="1"/>
  <c r="D12" i="10" a="1"/>
  <c r="D10" i="11" a="1"/>
  <c r="V7" i="2" a="1"/>
  <c r="V6" i="10" a="1"/>
  <c r="D10" i="10" a="1"/>
  <c r="V8" i="10" a="1"/>
  <c r="D7" i="11" a="1"/>
  <c r="V10" i="11" a="1"/>
  <c r="V8" i="2" a="1"/>
  <c r="V9" i="2" a="1"/>
  <c r="D7" i="10" a="1"/>
  <c r="V10" i="10" a="1"/>
  <c r="V12" i="10" a="1"/>
  <c r="D11" i="11" a="1"/>
  <c r="V11" i="11" a="1"/>
  <c r="V11" i="2" a="1"/>
  <c r="V7" i="11" a="1"/>
  <c r="D11" i="10" a="1"/>
  <c r="D12" i="11" a="1"/>
  <c r="V10" i="2" a="1"/>
  <c r="V12" i="2" a="1"/>
  <c r="AN6" i="2" a="1"/>
  <c r="D8" i="11" a="1"/>
  <c r="V12" i="11" a="1"/>
  <c r="D6" i="2" a="1"/>
  <c r="BF9" i="2" a="1"/>
  <c r="V8" i="11" a="1"/>
  <c r="D7" i="2" a="1"/>
  <c r="BF10" i="2" a="1"/>
  <c r="D8" i="2" a="1"/>
  <c r="BF11" i="2" a="1"/>
  <c r="Z2" i="10"/>
  <c r="AN11" i="10" a="1"/>
  <c r="AN12" i="10" a="1"/>
  <c r="AN9" i="10" a="1"/>
  <c r="AN8" i="10" a="1"/>
  <c r="AN10" i="10" a="1"/>
  <c r="AN7" i="10" a="1"/>
  <c r="AO2" i="10"/>
  <c r="BF2" i="10"/>
  <c r="AN6" i="10" a="1"/>
  <c r="AC2" i="11"/>
  <c r="AN12" i="11" a="1"/>
  <c r="AN11" i="11" a="1"/>
  <c r="AN10" i="11" a="1"/>
  <c r="AN8" i="11" a="1"/>
  <c r="AN7" i="11" a="1"/>
  <c r="AN6" i="11" a="1"/>
  <c r="AN9" i="11" a="1"/>
  <c r="AO2" i="11"/>
  <c r="BF2" i="11"/>
  <c r="BX12" i="2" a="1"/>
  <c r="BX11" i="2" a="1"/>
  <c r="BX10" i="2" a="1"/>
  <c r="BX9" i="2" a="1"/>
  <c r="BX8" i="2" a="1"/>
  <c r="BX7" i="2" a="1"/>
  <c r="BX6" i="2" a="1"/>
  <c r="CP2" i="2"/>
  <c r="BY2" i="2"/>
  <c r="BF7" i="2" a="1"/>
  <c r="BF8" i="2" a="1"/>
  <c r="BG2" i="2"/>
  <c r="BF6" i="2" a="1"/>
  <c r="BF12" i="2" a="1"/>
  <c r="AO2" i="2"/>
  <c r="AN7" i="2" a="1"/>
  <c r="AN10" i="2" a="1"/>
  <c r="AN11" i="2" a="1"/>
  <c r="AN8" i="2" a="1"/>
  <c r="AN9" i="2" a="1"/>
  <c r="AN12" i="2" a="1"/>
  <c r="DI13" i="24" l="1"/>
  <c r="BM13" i="24"/>
  <c r="DG13" i="24"/>
  <c r="AG13" i="23"/>
  <c r="BK13" i="23"/>
  <c r="FO13" i="24"/>
  <c r="DF13" i="24"/>
  <c r="AT13" i="24"/>
  <c r="BI13" i="23"/>
  <c r="DB13" i="23"/>
  <c r="AW13" i="24"/>
  <c r="GE13" i="23"/>
  <c r="GD13" i="23"/>
  <c r="FQ13" i="23"/>
  <c r="GH13" i="24"/>
  <c r="EO13" i="24"/>
  <c r="GV13" i="24"/>
  <c r="DV13" i="23"/>
  <c r="DI13" i="23"/>
  <c r="GW13" i="23"/>
  <c r="GY13" i="23"/>
  <c r="GU13" i="23"/>
  <c r="FS13" i="24"/>
  <c r="EK13" i="23"/>
  <c r="FA13" i="24"/>
  <c r="HA13" i="23"/>
  <c r="GK13" i="23"/>
  <c r="HA13" i="24"/>
  <c r="FO13" i="23"/>
  <c r="FR13" i="24"/>
  <c r="EI13" i="23"/>
  <c r="EM13" i="23"/>
  <c r="EO13" i="23"/>
  <c r="GI13" i="23"/>
  <c r="GG13" i="23"/>
  <c r="FR13" i="23"/>
  <c r="GI13" i="24"/>
  <c r="EL13" i="23"/>
  <c r="FP13" i="23"/>
  <c r="DG13" i="23"/>
  <c r="CS13" i="23"/>
  <c r="GG13" i="24"/>
  <c r="EJ13" i="23"/>
  <c r="GU13" i="24"/>
  <c r="FC13" i="23"/>
  <c r="GV13" i="23"/>
  <c r="GF13" i="23"/>
  <c r="FU13" i="24"/>
  <c r="GX13" i="24"/>
  <c r="FE13" i="24"/>
  <c r="EM13" i="24"/>
  <c r="EL13" i="24"/>
  <c r="GE13" i="24"/>
  <c r="GY13" i="24"/>
  <c r="FU13" i="23"/>
  <c r="FE13" i="23"/>
  <c r="GH13" i="23"/>
  <c r="FB13" i="23"/>
  <c r="FB13" i="24"/>
  <c r="CQ13" i="23"/>
  <c r="GQ13" i="23"/>
  <c r="GB13" i="23"/>
  <c r="GC13" i="23"/>
  <c r="GR13" i="23"/>
  <c r="EX13" i="23"/>
  <c r="DW13" i="24"/>
  <c r="CO13" i="23"/>
  <c r="CN13" i="23"/>
  <c r="GS13" i="23"/>
  <c r="CC13" i="23"/>
  <c r="FQ13" i="24"/>
  <c r="FC13" i="24"/>
  <c r="EY13" i="23"/>
  <c r="CP13" i="23"/>
  <c r="GF13" i="24"/>
  <c r="DY13" i="24"/>
  <c r="FS13" i="23"/>
  <c r="DW13" i="23"/>
  <c r="FN13" i="23"/>
  <c r="DU13" i="23"/>
  <c r="FM13" i="23"/>
  <c r="GW13" i="24"/>
  <c r="GX13" i="23"/>
  <c r="DF13" i="23"/>
  <c r="GK21" i="24"/>
  <c r="GK13" i="24"/>
  <c r="DY13" i="23"/>
  <c r="GT13" i="23"/>
  <c r="FA13" i="23"/>
  <c r="EZ13" i="23"/>
  <c r="BM13" i="23"/>
  <c r="FP13" i="24"/>
  <c r="AA13" i="26"/>
  <c r="GL7" i="23"/>
  <c r="GH17" i="23" s="1"/>
  <c r="FV12" i="23"/>
  <c r="FV10" i="23"/>
  <c r="FV20" i="23" s="1"/>
  <c r="EV13" i="24"/>
  <c r="ED13" i="23"/>
  <c r="DC13" i="24"/>
  <c r="AP13" i="24"/>
  <c r="Z13" i="23"/>
  <c r="DM13" i="23"/>
  <c r="GL11" i="24"/>
  <c r="GH21" i="24" s="1"/>
  <c r="FV10" i="24"/>
  <c r="W13" i="26"/>
  <c r="BR13" i="23"/>
  <c r="DJ9" i="23"/>
  <c r="DB19" i="23" s="1"/>
  <c r="EP8" i="24"/>
  <c r="EO18" i="24" s="1"/>
  <c r="CT8" i="23"/>
  <c r="CF18" i="23" s="1"/>
  <c r="GE21" i="24"/>
  <c r="CA13" i="23"/>
  <c r="DS13" i="23"/>
  <c r="BZ13" i="24"/>
  <c r="EV13" i="23"/>
  <c r="FY13" i="23"/>
  <c r="AG13" i="24"/>
  <c r="DQ13" i="23"/>
  <c r="FX13" i="23"/>
  <c r="GL6" i="23"/>
  <c r="GB16" i="23" s="1"/>
  <c r="DT13" i="23"/>
  <c r="DD13" i="23"/>
  <c r="AE13" i="26"/>
  <c r="GS13" i="24"/>
  <c r="FK13" i="23"/>
  <c r="GC13" i="24"/>
  <c r="FJ13" i="23"/>
  <c r="HB8" i="23"/>
  <c r="HB18" i="23" s="1"/>
  <c r="HB11" i="23"/>
  <c r="GO21" i="23" s="1"/>
  <c r="CM13" i="23"/>
  <c r="BH13" i="23"/>
  <c r="FI13" i="23"/>
  <c r="AS13" i="23"/>
  <c r="EE13" i="23"/>
  <c r="DE13" i="23"/>
  <c r="AW13" i="23"/>
  <c r="GD13" i="24"/>
  <c r="GQ13" i="24"/>
  <c r="EF13" i="23"/>
  <c r="BX13" i="23"/>
  <c r="HB10" i="23"/>
  <c r="GX20" i="23" s="1"/>
  <c r="HB12" i="23"/>
  <c r="GB21" i="24"/>
  <c r="DT13" i="24"/>
  <c r="CK13" i="23"/>
  <c r="FK13" i="24"/>
  <c r="BG13" i="24"/>
  <c r="DV13" i="24"/>
  <c r="EK13" i="24"/>
  <c r="AC13" i="26"/>
  <c r="EJ13" i="24"/>
  <c r="FM13" i="24"/>
  <c r="GB13" i="24"/>
  <c r="HB9" i="23"/>
  <c r="GQ19" i="23" s="1"/>
  <c r="AT13" i="23"/>
  <c r="CC13" i="24"/>
  <c r="BK13" i="24"/>
  <c r="BJ13" i="24"/>
  <c r="GN13" i="23"/>
  <c r="HB6" i="23"/>
  <c r="GN16" i="23" s="1"/>
  <c r="EU13" i="23"/>
  <c r="GL9" i="23"/>
  <c r="FZ19" i="23" s="1"/>
  <c r="DA13" i="23"/>
  <c r="CO13" i="24"/>
  <c r="GD21" i="24"/>
  <c r="EY13" i="24"/>
  <c r="HB7" i="23"/>
  <c r="GV17" i="23" s="1"/>
  <c r="EI13" i="24"/>
  <c r="GL10" i="23"/>
  <c r="GL20" i="23" s="1"/>
  <c r="GP13" i="24"/>
  <c r="GO13" i="24"/>
  <c r="Z13" i="26"/>
  <c r="FZ13" i="23"/>
  <c r="AU13" i="23"/>
  <c r="BY13" i="24"/>
  <c r="CP13" i="24"/>
  <c r="GL8" i="23"/>
  <c r="FZ18" i="23" s="1"/>
  <c r="GL11" i="23"/>
  <c r="FX21" i="23" s="1"/>
  <c r="EG13" i="24"/>
  <c r="CS13" i="24"/>
  <c r="FL13" i="23"/>
  <c r="AE13" i="23"/>
  <c r="FN13" i="24"/>
  <c r="AS13" i="24"/>
  <c r="AC13" i="23"/>
  <c r="BW13" i="23"/>
  <c r="ET13" i="23"/>
  <c r="EW13" i="24"/>
  <c r="AE13" i="24"/>
  <c r="CZ13" i="23"/>
  <c r="EX13" i="24"/>
  <c r="DE13" i="24"/>
  <c r="GL12" i="23"/>
  <c r="BU13" i="23"/>
  <c r="EE13" i="24"/>
  <c r="X13" i="26"/>
  <c r="EH13" i="23"/>
  <c r="EG13" i="23"/>
  <c r="FL13" i="24"/>
  <c r="BX13" i="24"/>
  <c r="DS13" i="24"/>
  <c r="AA13" i="23"/>
  <c r="FF12" i="23"/>
  <c r="AC13" i="24"/>
  <c r="DB13" i="24"/>
  <c r="EF13" i="24"/>
  <c r="GA19" i="23"/>
  <c r="GP13" i="23"/>
  <c r="BI13" i="24"/>
  <c r="DP13" i="23"/>
  <c r="CL13" i="23"/>
  <c r="EH13" i="24"/>
  <c r="AB13" i="23"/>
  <c r="BF13" i="23"/>
  <c r="AQ13" i="23"/>
  <c r="AU13" i="24"/>
  <c r="GO13" i="23"/>
  <c r="GO16" i="23"/>
  <c r="DU13" i="24"/>
  <c r="BY13" i="23"/>
  <c r="DC13" i="23"/>
  <c r="AB13" i="26"/>
  <c r="AD13" i="23"/>
  <c r="GA21" i="24"/>
  <c r="AR13" i="23"/>
  <c r="FV9" i="23"/>
  <c r="FH19" i="23" s="1"/>
  <c r="GQ17" i="23"/>
  <c r="BZ13" i="23"/>
  <c r="EZ13" i="24"/>
  <c r="BJ13" i="23"/>
  <c r="GA13" i="24"/>
  <c r="AR13" i="24"/>
  <c r="FV8" i="23"/>
  <c r="FK18" i="23" s="1"/>
  <c r="ES13" i="23"/>
  <c r="DR13" i="24"/>
  <c r="DQ13" i="24"/>
  <c r="GT13" i="24"/>
  <c r="GT16" i="24"/>
  <c r="EW13" i="23"/>
  <c r="CA13" i="24"/>
  <c r="CQ13" i="24"/>
  <c r="DR13" i="23"/>
  <c r="BH13" i="24"/>
  <c r="DO13" i="23"/>
  <c r="FV11" i="23"/>
  <c r="FL21" i="23" s="1"/>
  <c r="FK20" i="24"/>
  <c r="GA13" i="23"/>
  <c r="DD19" i="23"/>
  <c r="GC21" i="24"/>
  <c r="GR13" i="24"/>
  <c r="DD13" i="24"/>
  <c r="BV13" i="23"/>
  <c r="FZ21" i="24"/>
  <c r="FH13" i="23"/>
  <c r="FV6" i="23"/>
  <c r="FH16" i="23" s="1"/>
  <c r="FF11" i="23"/>
  <c r="ET21" i="23" s="1"/>
  <c r="GN13" i="24"/>
  <c r="HB6" i="24"/>
  <c r="GR16" i="24" s="1"/>
  <c r="HB7" i="24"/>
  <c r="GN17" i="24" s="1"/>
  <c r="CD12" i="23"/>
  <c r="BN11" i="23"/>
  <c r="BC21" i="23" s="1"/>
  <c r="BN10" i="23"/>
  <c r="DY13" i="14"/>
  <c r="DO13" i="14"/>
  <c r="EP6" i="14"/>
  <c r="EK16" i="14" s="1"/>
  <c r="EB13" i="14"/>
  <c r="DQ13" i="14"/>
  <c r="CO13" i="14"/>
  <c r="AO13" i="14"/>
  <c r="BB13" i="14"/>
  <c r="GL7" i="14"/>
  <c r="GL17" i="14" s="1"/>
  <c r="EK13" i="14"/>
  <c r="DU13" i="14"/>
  <c r="FS13" i="14"/>
  <c r="GA13" i="14"/>
  <c r="BN10" i="14"/>
  <c r="BN20" i="14" s="1"/>
  <c r="FV11" i="14"/>
  <c r="FV21" i="14" s="1"/>
  <c r="DD13" i="14"/>
  <c r="FV9" i="14"/>
  <c r="FV19" i="14" s="1"/>
  <c r="EP11" i="14"/>
  <c r="EP21" i="14" s="1"/>
  <c r="EB21" i="14"/>
  <c r="FV7" i="23"/>
  <c r="FH17" i="23" s="1"/>
  <c r="CN13" i="24"/>
  <c r="HB9" i="24"/>
  <c r="GS19" i="24" s="1"/>
  <c r="EC13" i="23"/>
  <c r="HB12" i="24"/>
  <c r="EP10" i="23"/>
  <c r="EB20" i="23" s="1"/>
  <c r="EP12" i="23"/>
  <c r="DP13" i="24"/>
  <c r="DJ12" i="23"/>
  <c r="AM13" i="23"/>
  <c r="EP9" i="24"/>
  <c r="EL19" i="24" s="1"/>
  <c r="BQ13" i="23"/>
  <c r="BQ13" i="24"/>
  <c r="DZ8" i="24"/>
  <c r="DQ18" i="24" s="1"/>
  <c r="DZ11" i="24"/>
  <c r="DT21" i="24" s="1"/>
  <c r="DZ10" i="24"/>
  <c r="DP20" i="24" s="1"/>
  <c r="CD11" i="24"/>
  <c r="BX21" i="24" s="1"/>
  <c r="AX7" i="24"/>
  <c r="AO17" i="24" s="1"/>
  <c r="CT9" i="24"/>
  <c r="CS19" i="24" s="1"/>
  <c r="CF19" i="24"/>
  <c r="CD12" i="24"/>
  <c r="AX8" i="23"/>
  <c r="AR18" i="23" s="1"/>
  <c r="FF6" i="14"/>
  <c r="ER16" i="14" s="1"/>
  <c r="ER13" i="14"/>
  <c r="ES13" i="14"/>
  <c r="FX13" i="14"/>
  <c r="GL6" i="14"/>
  <c r="GA16" i="14" s="1"/>
  <c r="ED13" i="14"/>
  <c r="ED16" i="14"/>
  <c r="DR13" i="14"/>
  <c r="BQ13" i="14"/>
  <c r="CK13" i="14"/>
  <c r="BG13" i="23"/>
  <c r="AD13" i="24"/>
  <c r="BV13" i="24"/>
  <c r="FY13" i="24"/>
  <c r="ET13" i="24"/>
  <c r="CX13" i="23"/>
  <c r="GL10" i="24"/>
  <c r="GA20" i="24" s="1"/>
  <c r="DZ11" i="23"/>
  <c r="DN21" i="23" s="1"/>
  <c r="CW13" i="23"/>
  <c r="BC13" i="23"/>
  <c r="Z13" i="24"/>
  <c r="EP7" i="24"/>
  <c r="EB17" i="24" s="1"/>
  <c r="AM21" i="23"/>
  <c r="BR13" i="24"/>
  <c r="BN7" i="23"/>
  <c r="BK17" i="23" s="1"/>
  <c r="AX8" i="24"/>
  <c r="AR18" i="24" s="1"/>
  <c r="BN9" i="24"/>
  <c r="BI19" i="24" s="1"/>
  <c r="DJ10" i="24"/>
  <c r="CW20" i="24" s="1"/>
  <c r="AJ13" i="23"/>
  <c r="AX7" i="23"/>
  <c r="AW17" i="23" s="1"/>
  <c r="BU21" i="24"/>
  <c r="AO13" i="24"/>
  <c r="GL8" i="24"/>
  <c r="FX18" i="24" s="1"/>
  <c r="CH18" i="23"/>
  <c r="FH13" i="24"/>
  <c r="FV6" i="24"/>
  <c r="FH16" i="24" s="1"/>
  <c r="CW19" i="23"/>
  <c r="ES13" i="24"/>
  <c r="X13" i="23"/>
  <c r="BS13" i="24"/>
  <c r="FF11" i="24"/>
  <c r="EU21" i="24" s="1"/>
  <c r="CD11" i="23"/>
  <c r="BT21" i="23" s="1"/>
  <c r="X13" i="24"/>
  <c r="W13" i="24"/>
  <c r="BN8" i="23"/>
  <c r="AZ18" i="23" s="1"/>
  <c r="GJ13" i="14"/>
  <c r="FU13" i="14"/>
  <c r="FH13" i="14"/>
  <c r="FV6" i="14"/>
  <c r="FJ16" i="14" s="1"/>
  <c r="EU13" i="14"/>
  <c r="FJ13" i="14"/>
  <c r="FZ13" i="24"/>
  <c r="BW13" i="24"/>
  <c r="EG18" i="24"/>
  <c r="HB11" i="24"/>
  <c r="GN21" i="24" s="1"/>
  <c r="CJ13" i="23"/>
  <c r="BU19" i="24"/>
  <c r="EE19" i="24"/>
  <c r="BS13" i="23"/>
  <c r="FV9" i="24"/>
  <c r="FL19" i="24" s="1"/>
  <c r="CJ13" i="24"/>
  <c r="DJ8" i="23"/>
  <c r="CY18" i="23" s="1"/>
  <c r="FF12" i="24"/>
  <c r="CT11" i="23"/>
  <c r="CF21" i="23" s="1"/>
  <c r="EP11" i="24"/>
  <c r="EB21" i="24" s="1"/>
  <c r="T13" i="26"/>
  <c r="CD9" i="23"/>
  <c r="BP19" i="23" s="1"/>
  <c r="AK13" i="23"/>
  <c r="CT12" i="24"/>
  <c r="CD9" i="24"/>
  <c r="BW19" i="24" s="1"/>
  <c r="BP19" i="24"/>
  <c r="BX13" i="14"/>
  <c r="AX7" i="14"/>
  <c r="AX17" i="14" s="1"/>
  <c r="FI13" i="14"/>
  <c r="FI16" i="14"/>
  <c r="FZ13" i="14"/>
  <c r="AN13" i="14"/>
  <c r="AQ13" i="24"/>
  <c r="DC20" i="24"/>
  <c r="HB8" i="24"/>
  <c r="GO18" i="24" s="1"/>
  <c r="GN18" i="24"/>
  <c r="EP11" i="23"/>
  <c r="EG21" i="23" s="1"/>
  <c r="GL9" i="24"/>
  <c r="FX19" i="24" s="1"/>
  <c r="AA13" i="24"/>
  <c r="Y13" i="23"/>
  <c r="BR18" i="23"/>
  <c r="CT10" i="23"/>
  <c r="CK20" i="23" s="1"/>
  <c r="BB13" i="23"/>
  <c r="BA21" i="23"/>
  <c r="AX12" i="24"/>
  <c r="DJ9" i="24"/>
  <c r="DA19" i="24" s="1"/>
  <c r="FY13" i="14"/>
  <c r="GP13" i="14"/>
  <c r="CP13" i="14"/>
  <c r="FJ13" i="24"/>
  <c r="Y13" i="26"/>
  <c r="FI20" i="24"/>
  <c r="AP13" i="23"/>
  <c r="CV13" i="23"/>
  <c r="DJ6" i="23"/>
  <c r="CW16" i="23" s="1"/>
  <c r="DJ11" i="23"/>
  <c r="CV21" i="23" s="1"/>
  <c r="CF13" i="23"/>
  <c r="CT6" i="23"/>
  <c r="CF16" i="23" s="1"/>
  <c r="V13" i="23"/>
  <c r="AK13" i="24"/>
  <c r="BN11" i="24"/>
  <c r="AZ21" i="24" s="1"/>
  <c r="AV13" i="14"/>
  <c r="GO13" i="14"/>
  <c r="EF13" i="14"/>
  <c r="EF16" i="14"/>
  <c r="CR13" i="14"/>
  <c r="AQ13" i="14"/>
  <c r="BH13" i="14"/>
  <c r="CW13" i="14"/>
  <c r="BN9" i="14"/>
  <c r="BB19" i="14" s="1"/>
  <c r="DN13" i="23"/>
  <c r="FF8" i="23"/>
  <c r="ER18" i="23" s="1"/>
  <c r="EE20" i="24"/>
  <c r="BD20" i="23"/>
  <c r="DZ12" i="23"/>
  <c r="V13" i="26"/>
  <c r="EC13" i="24"/>
  <c r="AL13" i="24"/>
  <c r="BQ21" i="24"/>
  <c r="AJ13" i="24"/>
  <c r="AX6" i="24"/>
  <c r="AU16" i="24" s="1"/>
  <c r="CT7" i="24"/>
  <c r="CM17" i="24" s="1"/>
  <c r="BN10" i="24"/>
  <c r="AZ20" i="24" s="1"/>
  <c r="BJ13" i="14"/>
  <c r="CT6" i="14"/>
  <c r="CO16" i="14" s="1"/>
  <c r="CF13" i="14"/>
  <c r="DF13" i="14"/>
  <c r="BF13" i="14"/>
  <c r="CJ13" i="14"/>
  <c r="DZ6" i="14"/>
  <c r="DN16" i="14" s="1"/>
  <c r="DL13" i="14"/>
  <c r="BN8" i="14"/>
  <c r="BN18" i="14" s="1"/>
  <c r="FF10" i="23"/>
  <c r="ER20" i="23" s="1"/>
  <c r="FF7" i="23"/>
  <c r="ER17" i="23" s="1"/>
  <c r="FF9" i="23"/>
  <c r="ER19" i="23" s="1"/>
  <c r="ER13" i="23"/>
  <c r="FF6" i="23"/>
  <c r="ES16" i="23" s="1"/>
  <c r="BE13" i="24"/>
  <c r="GL7" i="24"/>
  <c r="FX17" i="24" s="1"/>
  <c r="CH21" i="23"/>
  <c r="DZ8" i="23"/>
  <c r="DL18" i="23" s="1"/>
  <c r="FF7" i="24"/>
  <c r="EU17" i="24" s="1"/>
  <c r="DM13" i="24"/>
  <c r="CX13" i="24"/>
  <c r="BP13" i="24"/>
  <c r="CD7" i="24"/>
  <c r="BW17" i="24" s="1"/>
  <c r="AX11" i="23"/>
  <c r="AN21" i="23" s="1"/>
  <c r="CD8" i="24"/>
  <c r="BP18" i="24"/>
  <c r="U13" i="23"/>
  <c r="BY13" i="14"/>
  <c r="DM13" i="14"/>
  <c r="CQ13" i="14"/>
  <c r="EB13" i="23"/>
  <c r="EP6" i="23"/>
  <c r="EN16" i="23" s="1"/>
  <c r="ED13" i="24"/>
  <c r="AO13" i="23"/>
  <c r="DN13" i="24"/>
  <c r="DJ10" i="23"/>
  <c r="CW20" i="23" s="1"/>
  <c r="CV20" i="23"/>
  <c r="BC19" i="24"/>
  <c r="EB13" i="24"/>
  <c r="EP6" i="24"/>
  <c r="EC16" i="24" s="1"/>
  <c r="EP10" i="24"/>
  <c r="EJ20" i="24" s="1"/>
  <c r="EP12" i="24"/>
  <c r="CT9" i="23"/>
  <c r="CI19" i="23" s="1"/>
  <c r="BR19" i="24"/>
  <c r="CD7" i="23"/>
  <c r="BP17" i="23" s="1"/>
  <c r="CD8" i="23"/>
  <c r="BS18" i="23" s="1"/>
  <c r="BP18" i="23"/>
  <c r="BN12" i="23"/>
  <c r="AX9" i="24"/>
  <c r="AJ19" i="24" s="1"/>
  <c r="CV13" i="24"/>
  <c r="DJ6" i="24"/>
  <c r="DC16" i="24" s="1"/>
  <c r="CY13" i="14"/>
  <c r="DE13" i="14"/>
  <c r="GI13" i="14"/>
  <c r="EH13" i="14"/>
  <c r="EH16" i="14"/>
  <c r="CS13" i="14"/>
  <c r="BA13" i="14"/>
  <c r="GG13" i="14"/>
  <c r="FB13" i="14"/>
  <c r="EP12" i="14"/>
  <c r="CX19" i="23"/>
  <c r="BE13" i="23"/>
  <c r="EP7" i="23"/>
  <c r="EN17" i="23" s="1"/>
  <c r="BT13" i="24"/>
  <c r="DZ10" i="23"/>
  <c r="DX20" i="23" s="1"/>
  <c r="ED18" i="24"/>
  <c r="DJ7" i="23"/>
  <c r="CV17" i="23" s="1"/>
  <c r="ER13" i="24"/>
  <c r="FF6" i="24"/>
  <c r="EX16" i="24" s="1"/>
  <c r="AN13" i="23"/>
  <c r="BQ19" i="23"/>
  <c r="BB17" i="23"/>
  <c r="CT7" i="23"/>
  <c r="CI17" i="23" s="1"/>
  <c r="Y13" i="24"/>
  <c r="BP13" i="23"/>
  <c r="CD6" i="23"/>
  <c r="BT16" i="23" s="1"/>
  <c r="BA13" i="23"/>
  <c r="BA16" i="23"/>
  <c r="CD10" i="23"/>
  <c r="BV20" i="23" s="1"/>
  <c r="AZ13" i="23"/>
  <c r="BN6" i="23"/>
  <c r="AZ16" i="23" s="1"/>
  <c r="AZ13" i="24"/>
  <c r="BN7" i="24"/>
  <c r="BC17" i="24" s="1"/>
  <c r="BN12" i="24"/>
  <c r="AX10" i="23"/>
  <c r="AO20" i="23" s="1"/>
  <c r="DN13" i="14"/>
  <c r="AX6" i="14"/>
  <c r="AS16" i="14" s="1"/>
  <c r="AJ13" i="14"/>
  <c r="GL9" i="14"/>
  <c r="GG19" i="14" s="1"/>
  <c r="DZ7" i="14"/>
  <c r="DV17" i="14" s="1"/>
  <c r="DS13" i="14"/>
  <c r="CD6" i="14"/>
  <c r="BT16" i="14" s="1"/>
  <c r="BP13" i="14"/>
  <c r="EX13" i="14"/>
  <c r="DG13" i="14"/>
  <c r="AR13" i="14"/>
  <c r="CB13" i="14"/>
  <c r="GX13" i="14"/>
  <c r="FR13" i="14"/>
  <c r="EG21" i="14"/>
  <c r="FI13" i="24"/>
  <c r="CI13" i="23"/>
  <c r="CX20" i="23"/>
  <c r="AO22" i="24"/>
  <c r="DZ9" i="23"/>
  <c r="DO19" i="23" s="1"/>
  <c r="BD13" i="23"/>
  <c r="DO13" i="24"/>
  <c r="FF9" i="24"/>
  <c r="FD19" i="24" s="1"/>
  <c r="FF8" i="24"/>
  <c r="ES18" i="24" s="1"/>
  <c r="AM17" i="23"/>
  <c r="BB22" i="24"/>
  <c r="AK22" i="24"/>
  <c r="DZ7" i="24"/>
  <c r="DL17" i="24" s="1"/>
  <c r="DL13" i="24"/>
  <c r="DZ6" i="24"/>
  <c r="DX16" i="24" s="1"/>
  <c r="CT8" i="24"/>
  <c r="CF18" i="24" s="1"/>
  <c r="DJ7" i="24"/>
  <c r="DH17" i="24" s="1"/>
  <c r="DJ8" i="24"/>
  <c r="CW18" i="24" s="1"/>
  <c r="BN9" i="23"/>
  <c r="BI19" i="23" s="1"/>
  <c r="DX13" i="14"/>
  <c r="AW13" i="14"/>
  <c r="AX8" i="14"/>
  <c r="AM18" i="14" s="1"/>
  <c r="EG13" i="14"/>
  <c r="EG16" i="14"/>
  <c r="FM13" i="14"/>
  <c r="FM16" i="14"/>
  <c r="EI13" i="14"/>
  <c r="EI16" i="14"/>
  <c r="CI13" i="14"/>
  <c r="HB7" i="14"/>
  <c r="GP17" i="14" s="1"/>
  <c r="GH13" i="14"/>
  <c r="BN11" i="14"/>
  <c r="BN21" i="14" s="1"/>
  <c r="AQ21" i="23"/>
  <c r="CM13" i="24"/>
  <c r="ET22" i="24"/>
  <c r="BU18" i="24"/>
  <c r="CH13" i="23"/>
  <c r="FV7" i="24"/>
  <c r="FH17" i="24" s="1"/>
  <c r="FV8" i="24"/>
  <c r="FT18" i="24" s="1"/>
  <c r="FV11" i="24"/>
  <c r="FH21" i="24" s="1"/>
  <c r="AN13" i="24"/>
  <c r="EC20" i="24"/>
  <c r="Z22" i="24"/>
  <c r="BS19" i="24"/>
  <c r="W13" i="23"/>
  <c r="U13" i="26"/>
  <c r="DM20" i="24"/>
  <c r="CI13" i="24"/>
  <c r="CH13" i="24"/>
  <c r="BQ18" i="24"/>
  <c r="BQ22" i="24"/>
  <c r="DZ9" i="24"/>
  <c r="DJ12" i="24"/>
  <c r="AX10" i="24"/>
  <c r="AP20" i="24" s="1"/>
  <c r="AJ20" i="24"/>
  <c r="CF13" i="24"/>
  <c r="CT6" i="24"/>
  <c r="CF16" i="24" s="1"/>
  <c r="CT10" i="24"/>
  <c r="CF20" i="24" s="1"/>
  <c r="CD10" i="24"/>
  <c r="CB20" i="24" s="1"/>
  <c r="EO13" i="14"/>
  <c r="EO16" i="14"/>
  <c r="BK13" i="14"/>
  <c r="AZ13" i="14"/>
  <c r="BN6" i="14"/>
  <c r="BM16" i="14" s="1"/>
  <c r="BM13" i="14"/>
  <c r="EN13" i="14"/>
  <c r="EN16" i="14"/>
  <c r="CT11" i="14"/>
  <c r="CP21" i="14" s="1"/>
  <c r="EW13" i="14"/>
  <c r="BR13" i="14"/>
  <c r="EY13" i="14"/>
  <c r="EJ13" i="14"/>
  <c r="EJ16" i="14"/>
  <c r="BG13" i="14"/>
  <c r="GY13" i="14"/>
  <c r="FV7" i="14"/>
  <c r="FV17" i="14" s="1"/>
  <c r="EF21" i="14"/>
  <c r="DQ20" i="24"/>
  <c r="FY21" i="24"/>
  <c r="BF13" i="24"/>
  <c r="AP17" i="23"/>
  <c r="EP8" i="23"/>
  <c r="EB18" i="23" s="1"/>
  <c r="CL13" i="24"/>
  <c r="CK22" i="24"/>
  <c r="BT17" i="24"/>
  <c r="CZ13" i="24"/>
  <c r="BC13" i="24"/>
  <c r="EC18" i="24"/>
  <c r="BB21" i="23"/>
  <c r="BA18" i="23"/>
  <c r="BA22" i="24"/>
  <c r="DL22" i="24"/>
  <c r="DZ12" i="24"/>
  <c r="V13" i="24"/>
  <c r="FT13" i="14"/>
  <c r="BZ13" i="14"/>
  <c r="BL13" i="14"/>
  <c r="CM13" i="14"/>
  <c r="CM16" i="14"/>
  <c r="AL13" i="14"/>
  <c r="FK13" i="14"/>
  <c r="EV13" i="14"/>
  <c r="FN13" i="14"/>
  <c r="FO13" i="14"/>
  <c r="DH13" i="14"/>
  <c r="AF13" i="14"/>
  <c r="EL13" i="14"/>
  <c r="EL16" i="14"/>
  <c r="BF19" i="23"/>
  <c r="CY13" i="23"/>
  <c r="EU13" i="24"/>
  <c r="BV18" i="24"/>
  <c r="FX13" i="24"/>
  <c r="GL6" i="24"/>
  <c r="FX16" i="24" s="1"/>
  <c r="BU13" i="24"/>
  <c r="ED21" i="24"/>
  <c r="DL13" i="23"/>
  <c r="DZ6" i="23"/>
  <c r="DL16" i="23" s="1"/>
  <c r="AA22" i="24"/>
  <c r="BD13" i="24"/>
  <c r="CK13" i="24"/>
  <c r="AM13" i="24"/>
  <c r="CG20" i="23"/>
  <c r="CY13" i="24"/>
  <c r="CG13" i="23"/>
  <c r="CY20" i="24"/>
  <c r="CI19" i="24"/>
  <c r="BR18" i="24"/>
  <c r="BA13" i="24"/>
  <c r="DJ11" i="24"/>
  <c r="CV21" i="24" s="1"/>
  <c r="HA13" i="14"/>
  <c r="CL13" i="14"/>
  <c r="CL16" i="14"/>
  <c r="CA13" i="14"/>
  <c r="DB13" i="14"/>
  <c r="CN13" i="14"/>
  <c r="GQ13" i="14"/>
  <c r="HB10" i="24"/>
  <c r="GZ20" i="24" s="1"/>
  <c r="EP9" i="23"/>
  <c r="EB19" i="23" s="1"/>
  <c r="AB13" i="24"/>
  <c r="DA13" i="24"/>
  <c r="BT13" i="23"/>
  <c r="BU17" i="24"/>
  <c r="GL12" i="24"/>
  <c r="DZ7" i="23"/>
  <c r="DS17" i="23" s="1"/>
  <c r="FV12" i="24"/>
  <c r="FV22" i="24" s="1"/>
  <c r="AM22" i="24"/>
  <c r="AN17" i="23"/>
  <c r="FF10" i="24"/>
  <c r="ER20" i="24" s="1"/>
  <c r="BR21" i="24"/>
  <c r="CT12" i="23"/>
  <c r="BB13" i="24"/>
  <c r="AL13" i="23"/>
  <c r="CW13" i="24"/>
  <c r="AX12" i="23"/>
  <c r="AX9" i="23"/>
  <c r="AO19" i="23" s="1"/>
  <c r="CT11" i="24"/>
  <c r="CG21" i="24" s="1"/>
  <c r="CG13" i="24"/>
  <c r="BN7" i="14"/>
  <c r="BN17" i="14" s="1"/>
  <c r="CZ13" i="14"/>
  <c r="DA13" i="14"/>
  <c r="DP13" i="14"/>
  <c r="DP16" i="14"/>
  <c r="DC13" i="14"/>
  <c r="AM13" i="14"/>
  <c r="BI13" i="14"/>
  <c r="GV13" i="14"/>
  <c r="GW13" i="14"/>
  <c r="DI13" i="14"/>
  <c r="BU13" i="14"/>
  <c r="DZ9" i="14"/>
  <c r="DL19" i="14" s="1"/>
  <c r="EP10" i="14"/>
  <c r="EB20" i="14" s="1"/>
  <c r="DH20" i="23"/>
  <c r="AX11" i="24"/>
  <c r="AO21" i="24" s="1"/>
  <c r="F13" i="26"/>
  <c r="R7" i="23"/>
  <c r="E17" i="23" s="1"/>
  <c r="M13" i="24"/>
  <c r="AF8" i="26"/>
  <c r="AH10" i="23"/>
  <c r="T20" i="23" s="1"/>
  <c r="R8" i="23"/>
  <c r="D18" i="23" s="1"/>
  <c r="BL20" i="23"/>
  <c r="BD13" i="14"/>
  <c r="BC13" i="14"/>
  <c r="BA18" i="14"/>
  <c r="FA13" i="14"/>
  <c r="DZ8" i="14"/>
  <c r="DZ18" i="14" s="1"/>
  <c r="CT12" i="14"/>
  <c r="EH21" i="14"/>
  <c r="HB6" i="14"/>
  <c r="GX16" i="14" s="1"/>
  <c r="GN13" i="14"/>
  <c r="GN16" i="14"/>
  <c r="GZ13" i="23"/>
  <c r="GZ16" i="23"/>
  <c r="BJ20" i="14"/>
  <c r="BH19" i="14"/>
  <c r="EC13" i="14"/>
  <c r="EC16" i="14"/>
  <c r="DJ11" i="14"/>
  <c r="CV21" i="14" s="1"/>
  <c r="P13" i="26"/>
  <c r="BL18" i="23"/>
  <c r="D22" i="24"/>
  <c r="R12" i="24"/>
  <c r="DT22" i="24" s="1"/>
  <c r="G13" i="26"/>
  <c r="FD17" i="23"/>
  <c r="GJ20" i="23"/>
  <c r="I13" i="26"/>
  <c r="GJ17" i="23"/>
  <c r="DH13" i="24"/>
  <c r="M13" i="26"/>
  <c r="FD13" i="14"/>
  <c r="FE13" i="14"/>
  <c r="GK13" i="14"/>
  <c r="ET13" i="14"/>
  <c r="EE13" i="14"/>
  <c r="EE16" i="14"/>
  <c r="CC13" i="14"/>
  <c r="AK13" i="14"/>
  <c r="BS13" i="14"/>
  <c r="FP13" i="14"/>
  <c r="FP16" i="14"/>
  <c r="AS13" i="14"/>
  <c r="P13" i="14"/>
  <c r="BA19" i="14"/>
  <c r="AH7" i="24"/>
  <c r="T17" i="24" s="1"/>
  <c r="GZ13" i="14"/>
  <c r="BD19" i="14"/>
  <c r="EP8" i="14"/>
  <c r="EK18" i="14" s="1"/>
  <c r="HB11" i="14"/>
  <c r="GZ21" i="14" s="1"/>
  <c r="FF8" i="14"/>
  <c r="FA18" i="14" s="1"/>
  <c r="FC13" i="14"/>
  <c r="GI19" i="14"/>
  <c r="AV21" i="23"/>
  <c r="T13" i="23"/>
  <c r="AH6" i="23"/>
  <c r="U16" i="23" s="1"/>
  <c r="AF7" i="26"/>
  <c r="G22" i="24"/>
  <c r="GJ18" i="23"/>
  <c r="Q12" i="26"/>
  <c r="D22" i="26" s="1"/>
  <c r="GJ21" i="23"/>
  <c r="DM17" i="14"/>
  <c r="CG13" i="14"/>
  <c r="CG16" i="14"/>
  <c r="AP13" i="14"/>
  <c r="AP16" i="14"/>
  <c r="Q13" i="14"/>
  <c r="GF13" i="14"/>
  <c r="DJ6" i="14"/>
  <c r="DG16" i="14" s="1"/>
  <c r="CV13" i="14"/>
  <c r="CD9" i="14"/>
  <c r="BX19" i="14" s="1"/>
  <c r="BP19" i="14"/>
  <c r="CZ18" i="14"/>
  <c r="AX10" i="14"/>
  <c r="AX20" i="14" s="1"/>
  <c r="AS17" i="14"/>
  <c r="DJ9" i="14"/>
  <c r="CV19" i="14" s="1"/>
  <c r="FQ13" i="14"/>
  <c r="FQ16" i="14"/>
  <c r="FV8" i="14"/>
  <c r="FP18" i="14" s="1"/>
  <c r="DJ8" i="14"/>
  <c r="CV18" i="14" s="1"/>
  <c r="ED21" i="14"/>
  <c r="HB12" i="14"/>
  <c r="R12" i="23"/>
  <c r="BQ22" i="23" s="1"/>
  <c r="GJ19" i="23"/>
  <c r="AD13" i="26"/>
  <c r="CB18" i="24"/>
  <c r="H13" i="24"/>
  <c r="T22" i="24"/>
  <c r="AH12" i="24"/>
  <c r="AH22" i="24" s="1"/>
  <c r="K13" i="24"/>
  <c r="AV20" i="24"/>
  <c r="DJ12" i="14"/>
  <c r="GB13" i="14"/>
  <c r="BE13" i="14"/>
  <c r="BG18" i="14"/>
  <c r="BM17" i="14"/>
  <c r="DV13" i="14"/>
  <c r="AT13" i="14"/>
  <c r="DJ10" i="14"/>
  <c r="DJ20" i="14" s="1"/>
  <c r="F13" i="23"/>
  <c r="Q9" i="26"/>
  <c r="Q19" i="26" s="1"/>
  <c r="O17" i="23"/>
  <c r="EO21" i="14"/>
  <c r="GS13" i="14"/>
  <c r="AX9" i="14"/>
  <c r="AK19" i="14" s="1"/>
  <c r="N13" i="23"/>
  <c r="AF12" i="26"/>
  <c r="O22" i="24"/>
  <c r="Q7" i="26"/>
  <c r="D17" i="26" s="1"/>
  <c r="BN6" i="24"/>
  <c r="BE16" i="24" s="1"/>
  <c r="CB13" i="24"/>
  <c r="Q8" i="26"/>
  <c r="F18" i="26" s="1"/>
  <c r="FV12" i="14"/>
  <c r="EN18" i="24"/>
  <c r="GZ21" i="23"/>
  <c r="N13" i="26"/>
  <c r="GT13" i="14"/>
  <c r="CH13" i="14"/>
  <c r="CH16" i="14"/>
  <c r="BI18" i="14"/>
  <c r="BW13" i="14"/>
  <c r="L13" i="26"/>
  <c r="GL8" i="14"/>
  <c r="FX18" i="14" s="1"/>
  <c r="DZ10" i="14"/>
  <c r="DV20" i="14" s="1"/>
  <c r="DL20" i="14"/>
  <c r="BL19" i="23"/>
  <c r="BI20" i="14"/>
  <c r="CT7" i="14"/>
  <c r="CS17" i="14" s="1"/>
  <c r="FV10" i="14"/>
  <c r="FL20" i="14" s="1"/>
  <c r="FD20" i="23"/>
  <c r="BD18" i="14"/>
  <c r="BL20" i="14"/>
  <c r="FF12" i="14"/>
  <c r="CD10" i="14"/>
  <c r="BV20" i="14" s="1"/>
  <c r="BP20" i="14"/>
  <c r="DZ12" i="14"/>
  <c r="AH8" i="23"/>
  <c r="T18" i="23" s="1"/>
  <c r="P13" i="24"/>
  <c r="BE20" i="14"/>
  <c r="DX20" i="24"/>
  <c r="BL21" i="23"/>
  <c r="T22" i="23"/>
  <c r="AH12" i="23"/>
  <c r="AH22" i="23" s="1"/>
  <c r="AH9" i="24"/>
  <c r="T19" i="24"/>
  <c r="H13" i="26"/>
  <c r="R8" i="24"/>
  <c r="R18" i="24" s="1"/>
  <c r="CR19" i="23"/>
  <c r="AF11" i="26"/>
  <c r="N13" i="24"/>
  <c r="FD13" i="24"/>
  <c r="HB8" i="14"/>
  <c r="GN18" i="14" s="1"/>
  <c r="BS19" i="14"/>
  <c r="AH8" i="24"/>
  <c r="T18" i="24" s="1"/>
  <c r="BG19" i="14"/>
  <c r="BE18" i="14"/>
  <c r="AW17" i="14"/>
  <c r="FT21" i="23"/>
  <c r="D13" i="24"/>
  <c r="R6" i="24"/>
  <c r="M16" i="24" s="1"/>
  <c r="D13" i="26"/>
  <c r="Q6" i="26"/>
  <c r="F16" i="26" s="1"/>
  <c r="CB18" i="23"/>
  <c r="R10" i="24"/>
  <c r="D20" i="24" s="1"/>
  <c r="GJ17" i="24"/>
  <c r="FT20" i="23"/>
  <c r="GZ20" i="23"/>
  <c r="CB13" i="23"/>
  <c r="CB19" i="24"/>
  <c r="DX13" i="24"/>
  <c r="DY17" i="14"/>
  <c r="DP19" i="14"/>
  <c r="EJ21" i="14"/>
  <c r="CT9" i="14"/>
  <c r="CP19" i="14" s="1"/>
  <c r="BB20" i="14"/>
  <c r="HB10" i="14"/>
  <c r="GR20" i="14" s="1"/>
  <c r="I13" i="24"/>
  <c r="CT10" i="14"/>
  <c r="CP20" i="14" s="1"/>
  <c r="AV18" i="23"/>
  <c r="AH11" i="24"/>
  <c r="T21" i="24" s="1"/>
  <c r="GZ13" i="24"/>
  <c r="GZ16" i="24"/>
  <c r="S13" i="26"/>
  <c r="AF6" i="26"/>
  <c r="F13" i="24"/>
  <c r="M18" i="24"/>
  <c r="H13" i="23"/>
  <c r="AH7" i="23"/>
  <c r="V17" i="23" s="1"/>
  <c r="T17" i="23"/>
  <c r="K13" i="26"/>
  <c r="HA20" i="14"/>
  <c r="Q13" i="24"/>
  <c r="FF7" i="14"/>
  <c r="EW17" i="14" s="1"/>
  <c r="DT13" i="14"/>
  <c r="BT13" i="14"/>
  <c r="CX13" i="14"/>
  <c r="EM13" i="14"/>
  <c r="EM16" i="14"/>
  <c r="DW13" i="14"/>
  <c r="BL19" i="14"/>
  <c r="BZ19" i="14"/>
  <c r="AX11" i="14"/>
  <c r="AN21" i="14" s="1"/>
  <c r="DA21" i="14"/>
  <c r="AX12" i="14"/>
  <c r="EP9" i="14"/>
  <c r="EK19" i="14" s="1"/>
  <c r="EP7" i="14"/>
  <c r="EJ17" i="14" s="1"/>
  <c r="GL12" i="14"/>
  <c r="BH21" i="14"/>
  <c r="FM17" i="14"/>
  <c r="GL10" i="14"/>
  <c r="GL20" i="14" s="1"/>
  <c r="AV19" i="24"/>
  <c r="GU13" i="14"/>
  <c r="E13" i="24"/>
  <c r="AF13" i="24"/>
  <c r="E13" i="23"/>
  <c r="AF19" i="24"/>
  <c r="AV13" i="23"/>
  <c r="DX21" i="23"/>
  <c r="GZ17" i="23"/>
  <c r="L13" i="23"/>
  <c r="DZ11" i="14"/>
  <c r="DL21" i="14" s="1"/>
  <c r="FT13" i="24"/>
  <c r="FT16" i="24"/>
  <c r="BE19" i="14"/>
  <c r="I17" i="23"/>
  <c r="GD13" i="14"/>
  <c r="DE18" i="14"/>
  <c r="BI19" i="14"/>
  <c r="CR21" i="23"/>
  <c r="CW19" i="14"/>
  <c r="CD7" i="14"/>
  <c r="BP17" i="14" s="1"/>
  <c r="M22" i="24"/>
  <c r="EN17" i="24"/>
  <c r="U13" i="24"/>
  <c r="R7" i="24"/>
  <c r="E17" i="24" s="1"/>
  <c r="EN20" i="23"/>
  <c r="AF13" i="23"/>
  <c r="BL19" i="24"/>
  <c r="J22" i="23"/>
  <c r="DX13" i="23"/>
  <c r="M13" i="23"/>
  <c r="BH20" i="14"/>
  <c r="CD12" i="14"/>
  <c r="FF10" i="14"/>
  <c r="EZ20" i="14" s="1"/>
  <c r="DH13" i="23"/>
  <c r="FU17" i="14"/>
  <c r="CC19" i="14"/>
  <c r="GV17" i="14"/>
  <c r="GR13" i="14"/>
  <c r="GR16" i="14"/>
  <c r="EH20" i="14"/>
  <c r="EI20" i="14"/>
  <c r="FT19" i="23"/>
  <c r="R9" i="24"/>
  <c r="M19" i="24" s="1"/>
  <c r="R6" i="23"/>
  <c r="F16" i="23" s="1"/>
  <c r="D13" i="23"/>
  <c r="FT17" i="24"/>
  <c r="CB21" i="23"/>
  <c r="P22" i="24"/>
  <c r="GJ13" i="23"/>
  <c r="GJ16" i="23"/>
  <c r="AF10" i="26"/>
  <c r="J13" i="24"/>
  <c r="P17" i="23"/>
  <c r="J13" i="23"/>
  <c r="FD18" i="24"/>
  <c r="L22" i="23"/>
  <c r="EL21" i="14"/>
  <c r="EN13" i="23"/>
  <c r="HB9" i="14"/>
  <c r="GW19" i="14" s="1"/>
  <c r="BC19" i="14"/>
  <c r="K22" i="24"/>
  <c r="DT21" i="14"/>
  <c r="BK17" i="14"/>
  <c r="DS17" i="14"/>
  <c r="DH21" i="14"/>
  <c r="GZ18" i="23"/>
  <c r="CR20" i="23"/>
  <c r="O13" i="26"/>
  <c r="O13" i="23"/>
  <c r="FD17" i="24"/>
  <c r="Q13" i="23"/>
  <c r="G22" i="23"/>
  <c r="CD6" i="24"/>
  <c r="BP16" i="24" s="1"/>
  <c r="FT17" i="23"/>
  <c r="L13" i="24"/>
  <c r="EI21" i="14"/>
  <c r="CR19" i="24"/>
  <c r="BL17" i="23"/>
  <c r="EN19" i="24"/>
  <c r="BC18" i="14"/>
  <c r="CD8" i="14"/>
  <c r="BY18" i="14" s="1"/>
  <c r="FR19" i="14"/>
  <c r="DJ7" i="14"/>
  <c r="DC17" i="14" s="1"/>
  <c r="CV17" i="14"/>
  <c r="BI21" i="14"/>
  <c r="DG19" i="14"/>
  <c r="EC21" i="14"/>
  <c r="BK19" i="14"/>
  <c r="FD13" i="23"/>
  <c r="N20" i="24"/>
  <c r="K18" i="24"/>
  <c r="FT13" i="23"/>
  <c r="FT16" i="23"/>
  <c r="E13" i="26"/>
  <c r="BL21" i="24"/>
  <c r="AH10" i="24"/>
  <c r="U20" i="24" s="1"/>
  <c r="T20" i="24"/>
  <c r="R11" i="24"/>
  <c r="I21" i="24" s="1"/>
  <c r="CR13" i="24"/>
  <c r="J13" i="26"/>
  <c r="K13" i="23"/>
  <c r="O13" i="24"/>
  <c r="BB18" i="14"/>
  <c r="CT8" i="14"/>
  <c r="CF18" i="14" s="1"/>
  <c r="DE21" i="14"/>
  <c r="DF19" i="14"/>
  <c r="AH11" i="23"/>
  <c r="T21" i="23" s="1"/>
  <c r="FF9" i="14"/>
  <c r="ET19" i="14" s="1"/>
  <c r="FF11" i="14"/>
  <c r="FC21" i="14" s="1"/>
  <c r="BH18" i="14"/>
  <c r="FU19" i="14"/>
  <c r="BL13" i="24"/>
  <c r="BL16" i="24"/>
  <c r="M17" i="26"/>
  <c r="CR17" i="23"/>
  <c r="EN20" i="24"/>
  <c r="P13" i="23"/>
  <c r="BN8" i="24"/>
  <c r="AZ18" i="24" s="1"/>
  <c r="M17" i="23"/>
  <c r="CR18" i="23"/>
  <c r="E22" i="24"/>
  <c r="I13" i="23"/>
  <c r="FT18" i="23"/>
  <c r="CR13" i="23"/>
  <c r="CR16" i="23"/>
  <c r="EN13" i="24"/>
  <c r="EN16" i="24"/>
  <c r="GZ18" i="24"/>
  <c r="AU13" i="14"/>
  <c r="GC13" i="14"/>
  <c r="GE13" i="14"/>
  <c r="BV13" i="14"/>
  <c r="BV16" i="14"/>
  <c r="BQ17" i="14"/>
  <c r="CY21" i="14"/>
  <c r="BJ18" i="14"/>
  <c r="BG20" i="14"/>
  <c r="BN12" i="14"/>
  <c r="CB17" i="24"/>
  <c r="EZ13" i="14"/>
  <c r="BM18" i="14"/>
  <c r="GD19" i="14"/>
  <c r="DR17" i="14"/>
  <c r="CY19" i="14"/>
  <c r="T13" i="24"/>
  <c r="AH6" i="24"/>
  <c r="V16" i="24" s="1"/>
  <c r="T16" i="24"/>
  <c r="AH9" i="23"/>
  <c r="AF19" i="23" s="1"/>
  <c r="Q10" i="26"/>
  <c r="Q20" i="26" s="1"/>
  <c r="GZ19" i="24"/>
  <c r="G16" i="24"/>
  <c r="G13" i="24"/>
  <c r="Q22" i="24"/>
  <c r="CB21" i="24"/>
  <c r="G13" i="23"/>
  <c r="Q11" i="26"/>
  <c r="L21" i="26" s="1"/>
  <c r="CB19" i="23"/>
  <c r="CR21" i="24"/>
  <c r="BL13" i="23"/>
  <c r="BL16" i="23"/>
  <c r="AV17" i="24"/>
  <c r="R11" i="23"/>
  <c r="D21" i="23" s="1"/>
  <c r="GL11" i="14"/>
  <c r="GJ21" i="14" s="1"/>
  <c r="H17" i="23"/>
  <c r="FD19" i="23"/>
  <c r="BM20" i="14"/>
  <c r="R9" i="23"/>
  <c r="L19" i="23" s="1"/>
  <c r="FL13" i="14"/>
  <c r="EN18" i="14"/>
  <c r="EK21" i="14"/>
  <c r="DC18" i="14"/>
  <c r="AM20" i="14"/>
  <c r="DD18" i="14"/>
  <c r="EM21" i="14"/>
  <c r="GC21" i="14"/>
  <c r="DG18" i="14"/>
  <c r="CD11" i="14"/>
  <c r="BV21" i="14" s="1"/>
  <c r="GJ13" i="24"/>
  <c r="GJ16" i="24"/>
  <c r="AF9" i="26"/>
  <c r="GJ21" i="24"/>
  <c r="FT20" i="24"/>
  <c r="AV13" i="24"/>
  <c r="R10" i="23"/>
  <c r="D20" i="23" s="1"/>
  <c r="F22" i="24"/>
  <c r="AX6" i="23"/>
  <c r="AJ16" i="23" s="1"/>
  <c r="N18" i="24"/>
  <c r="H22" i="24"/>
  <c r="F17" i="23"/>
  <c r="E18" i="24"/>
  <c r="GX21" i="14"/>
  <c r="DH19" i="23"/>
  <c r="DX21" i="24"/>
  <c r="AV17" i="23"/>
  <c r="Q18" i="24"/>
  <c r="AD13" i="14"/>
  <c r="AE13" i="14"/>
  <c r="AG13" i="14"/>
  <c r="I13" i="14"/>
  <c r="O13" i="14"/>
  <c r="AB13" i="14"/>
  <c r="Y13" i="14"/>
  <c r="R9" i="14"/>
  <c r="P19" i="14" s="1"/>
  <c r="AC13" i="14"/>
  <c r="T13" i="14"/>
  <c r="AH6" i="14"/>
  <c r="R12" i="14"/>
  <c r="FE22" i="14" s="1"/>
  <c r="K13" i="14"/>
  <c r="X13" i="14"/>
  <c r="V13" i="14"/>
  <c r="AH10" i="14"/>
  <c r="AA13" i="14"/>
  <c r="AH8" i="14"/>
  <c r="R6" i="14"/>
  <c r="Q16" i="14" s="1"/>
  <c r="D13" i="14"/>
  <c r="N13" i="14"/>
  <c r="F13" i="14"/>
  <c r="R10" i="14"/>
  <c r="Q20" i="14" s="1"/>
  <c r="R8" i="14"/>
  <c r="R11" i="14"/>
  <c r="Q21" i="14" s="1"/>
  <c r="E13" i="14"/>
  <c r="AH7" i="14"/>
  <c r="AH11" i="14"/>
  <c r="W13" i="14"/>
  <c r="R7" i="14"/>
  <c r="G13" i="14"/>
  <c r="U13" i="14"/>
  <c r="J13" i="14"/>
  <c r="AH12" i="14"/>
  <c r="L13" i="14"/>
  <c r="Z13" i="14"/>
  <c r="H13" i="14"/>
  <c r="M13" i="14"/>
  <c r="AH9" i="14"/>
  <c r="V13" i="2"/>
  <c r="D13" i="10"/>
  <c r="D13" i="2"/>
  <c r="V13" i="11"/>
  <c r="V13" i="10"/>
  <c r="BF13" i="2"/>
  <c r="AN13" i="2"/>
  <c r="D13" i="11"/>
  <c r="AA2" i="10"/>
  <c r="AD2" i="11"/>
  <c r="AN4" i="10"/>
  <c r="AP2" i="10"/>
  <c r="BF12" i="11" a="1"/>
  <c r="BF11" i="11" a="1"/>
  <c r="BF10" i="11" a="1"/>
  <c r="BF7" i="11" a="1"/>
  <c r="BF8" i="11" a="1"/>
  <c r="BX2" i="11"/>
  <c r="BF9" i="11" a="1"/>
  <c r="BF6" i="11" a="1"/>
  <c r="BG2" i="11"/>
  <c r="AN4" i="11"/>
  <c r="AP2" i="11"/>
  <c r="AN13" i="10"/>
  <c r="BF12" i="10" a="1"/>
  <c r="BF9" i="10" a="1"/>
  <c r="BF10" i="10" a="1"/>
  <c r="BF11" i="10" a="1"/>
  <c r="BF8" i="10" a="1"/>
  <c r="BX2" i="10"/>
  <c r="BF7" i="10" a="1"/>
  <c r="BF6" i="10" a="1"/>
  <c r="BG2" i="10"/>
  <c r="AN13" i="11"/>
  <c r="BH2" i="2"/>
  <c r="BF4" i="2"/>
  <c r="BX4" i="2"/>
  <c r="BZ2" i="2"/>
  <c r="CP11" i="2" a="1"/>
  <c r="CP10" i="2" a="1"/>
  <c r="CP9" i="2" a="1"/>
  <c r="CP7" i="2" a="1"/>
  <c r="CP6" i="2" a="1"/>
  <c r="DH2" i="2"/>
  <c r="CP12" i="2" a="1"/>
  <c r="CP8" i="2" a="1"/>
  <c r="CQ2" i="2"/>
  <c r="BX13" i="2"/>
  <c r="AN4" i="2"/>
  <c r="AP2" i="2"/>
  <c r="DO20" i="14" l="1"/>
  <c r="GG16" i="14"/>
  <c r="AZ20" i="14"/>
  <c r="GH16" i="14"/>
  <c r="CS16" i="14"/>
  <c r="FZ16" i="14"/>
  <c r="FI19" i="14"/>
  <c r="GO17" i="14"/>
  <c r="GD16" i="14"/>
  <c r="FS19" i="14"/>
  <c r="BG16" i="14"/>
  <c r="EG19" i="14"/>
  <c r="FQ19" i="14"/>
  <c r="DH19" i="14"/>
  <c r="BF21" i="14"/>
  <c r="GW17" i="14"/>
  <c r="ET16" i="14"/>
  <c r="CK16" i="14"/>
  <c r="FP19" i="14"/>
  <c r="DF21" i="14"/>
  <c r="GK16" i="14"/>
  <c r="FY16" i="14"/>
  <c r="GO19" i="14"/>
  <c r="GE16" i="14"/>
  <c r="FL16" i="14"/>
  <c r="DS21" i="14"/>
  <c r="GC16" i="14"/>
  <c r="FN19" i="14"/>
  <c r="BF20" i="14"/>
  <c r="GI16" i="14"/>
  <c r="CQ16" i="14"/>
  <c r="DE19" i="14"/>
  <c r="FJ19" i="14"/>
  <c r="CN16" i="14"/>
  <c r="FK16" i="14"/>
  <c r="FD16" i="14"/>
  <c r="FA16" i="14"/>
  <c r="FL19" i="14"/>
  <c r="CA20" i="14"/>
  <c r="EH19" i="14"/>
  <c r="EO19" i="14"/>
  <c r="GF16" i="14"/>
  <c r="DB16" i="14"/>
  <c r="FQ17" i="14"/>
  <c r="CR16" i="14"/>
  <c r="FX16" i="14"/>
  <c r="BW20" i="14"/>
  <c r="EJ19" i="14"/>
  <c r="FY18" i="14"/>
  <c r="EY21" i="14"/>
  <c r="GB16" i="14"/>
  <c r="BK20" i="14"/>
  <c r="AU16" i="14"/>
  <c r="AQ20" i="14"/>
  <c r="AO17" i="14"/>
  <c r="I18" i="24"/>
  <c r="GU17" i="14"/>
  <c r="CR21" i="14"/>
  <c r="FT21" i="24"/>
  <c r="FU21" i="14"/>
  <c r="BC16" i="14"/>
  <c r="DA16" i="24"/>
  <c r="AZ16" i="14"/>
  <c r="DO18" i="24"/>
  <c r="EC21" i="24"/>
  <c r="AJ18" i="24"/>
  <c r="FJ21" i="14"/>
  <c r="FD21" i="23"/>
  <c r="FT21" i="14"/>
  <c r="BD16" i="14"/>
  <c r="GJ19" i="24"/>
  <c r="GQ19" i="14"/>
  <c r="CR16" i="24"/>
  <c r="FK21" i="14"/>
  <c r="EE19" i="14"/>
  <c r="G18" i="24"/>
  <c r="CS21" i="14"/>
  <c r="EK20" i="14"/>
  <c r="I22" i="24"/>
  <c r="FT19" i="24"/>
  <c r="BE16" i="14"/>
  <c r="CV16" i="14"/>
  <c r="DM20" i="23"/>
  <c r="FJ19" i="24"/>
  <c r="CI16" i="23"/>
  <c r="DM18" i="24"/>
  <c r="FJ20" i="23"/>
  <c r="DH17" i="23"/>
  <c r="BL20" i="24"/>
  <c r="GF17" i="14"/>
  <c r="FI21" i="14"/>
  <c r="AJ16" i="14"/>
  <c r="ES21" i="24"/>
  <c r="AN18" i="24"/>
  <c r="G17" i="23"/>
  <c r="FM21" i="14"/>
  <c r="AV18" i="24"/>
  <c r="EU16" i="24"/>
  <c r="EY16" i="14"/>
  <c r="AW16" i="14"/>
  <c r="BP17" i="24"/>
  <c r="FL21" i="14"/>
  <c r="DX18" i="23"/>
  <c r="BI16" i="14"/>
  <c r="DM18" i="23"/>
  <c r="DS19" i="14"/>
  <c r="GY17" i="14"/>
  <c r="DH16" i="23"/>
  <c r="GI17" i="14"/>
  <c r="AX22" i="23"/>
  <c r="CY16" i="23"/>
  <c r="BL16" i="14"/>
  <c r="AQ17" i="14"/>
  <c r="CY22" i="24"/>
  <c r="GO17" i="23"/>
  <c r="GO18" i="23"/>
  <c r="GE17" i="14"/>
  <c r="CL17" i="14"/>
  <c r="DV21" i="14"/>
  <c r="E18" i="23"/>
  <c r="AF20" i="24"/>
  <c r="J17" i="23"/>
  <c r="AV21" i="24"/>
  <c r="K22" i="23"/>
  <c r="FE16" i="14"/>
  <c r="AM16" i="14"/>
  <c r="CW16" i="24"/>
  <c r="FJ21" i="24"/>
  <c r="EB16" i="23"/>
  <c r="CH19" i="24"/>
  <c r="BE17" i="14"/>
  <c r="EF22" i="24"/>
  <c r="FP21" i="14"/>
  <c r="AM18" i="24"/>
  <c r="DN18" i="24"/>
  <c r="DM21" i="14"/>
  <c r="FS21" i="14"/>
  <c r="CJ18" i="24"/>
  <c r="EZ16" i="14"/>
  <c r="AO18" i="14"/>
  <c r="EI19" i="14"/>
  <c r="BL17" i="14"/>
  <c r="CR17" i="14"/>
  <c r="BG17" i="14"/>
  <c r="V19" i="23"/>
  <c r="GR17" i="14"/>
  <c r="CI16" i="14"/>
  <c r="CY18" i="24"/>
  <c r="BE16" i="23"/>
  <c r="BR17" i="24"/>
  <c r="FH19" i="24"/>
  <c r="GA18" i="23"/>
  <c r="GN17" i="23"/>
  <c r="GJ20" i="24"/>
  <c r="DP18" i="24"/>
  <c r="BC16" i="24"/>
  <c r="EX16" i="14"/>
  <c r="FN21" i="14"/>
  <c r="FR21" i="14"/>
  <c r="FD21" i="24"/>
  <c r="FO21" i="14"/>
  <c r="CZ16" i="14"/>
  <c r="CY16" i="24"/>
  <c r="CV22" i="24"/>
  <c r="AL17" i="23"/>
  <c r="CG21" i="23"/>
  <c r="FD16" i="23"/>
  <c r="GH17" i="14"/>
  <c r="GJ18" i="24"/>
  <c r="O17" i="24"/>
  <c r="DO17" i="14"/>
  <c r="FD16" i="24"/>
  <c r="BV19" i="14"/>
  <c r="DH18" i="23"/>
  <c r="EN21" i="24"/>
  <c r="CA16" i="14"/>
  <c r="BS17" i="24"/>
  <c r="CJ21" i="23"/>
  <c r="AL22" i="14"/>
  <c r="CY21" i="23"/>
  <c r="GP19" i="23"/>
  <c r="GQ18" i="23"/>
  <c r="AN20" i="14"/>
  <c r="GS19" i="14"/>
  <c r="DT16" i="14"/>
  <c r="P20" i="24"/>
  <c r="GY18" i="14"/>
  <c r="P22" i="23"/>
  <c r="DO19" i="14"/>
  <c r="EO20" i="14"/>
  <c r="D22" i="23"/>
  <c r="AJ20" i="14"/>
  <c r="AJ21" i="24"/>
  <c r="AJ19" i="23"/>
  <c r="BI17" i="14"/>
  <c r="CX20" i="24"/>
  <c r="CH16" i="23"/>
  <c r="ER18" i="24"/>
  <c r="AZ18" i="14"/>
  <c r="CJ16" i="23"/>
  <c r="AZ19" i="24"/>
  <c r="GA21" i="23"/>
  <c r="FZ16" i="23"/>
  <c r="FX19" i="23"/>
  <c r="CS19" i="14"/>
  <c r="BP22" i="14"/>
  <c r="BL17" i="24"/>
  <c r="CN19" i="14"/>
  <c r="DY20" i="14"/>
  <c r="ET21" i="14"/>
  <c r="BP16" i="14"/>
  <c r="AK18" i="24"/>
  <c r="AJ16" i="24"/>
  <c r="CK19" i="24"/>
  <c r="GA16" i="23"/>
  <c r="EW21" i="23"/>
  <c r="GA17" i="23"/>
  <c r="DA19" i="23"/>
  <c r="ES21" i="23"/>
  <c r="FQ20" i="23"/>
  <c r="GT18" i="23"/>
  <c r="EL18" i="24"/>
  <c r="GR18" i="23"/>
  <c r="DE22" i="14"/>
  <c r="GN19" i="14"/>
  <c r="CW17" i="14"/>
  <c r="CY22" i="14"/>
  <c r="CG16" i="23"/>
  <c r="DN20" i="24"/>
  <c r="BA17" i="24"/>
  <c r="AQ16" i="24"/>
  <c r="BF19" i="24"/>
  <c r="BA20" i="14"/>
  <c r="EB16" i="14"/>
  <c r="FX16" i="23"/>
  <c r="DY18" i="14"/>
  <c r="ER21" i="14"/>
  <c r="EW21" i="14"/>
  <c r="K19" i="23"/>
  <c r="H22" i="23"/>
  <c r="DV16" i="14"/>
  <c r="EM20" i="14"/>
  <c r="DL16" i="24"/>
  <c r="FY20" i="23"/>
  <c r="FD17" i="14"/>
  <c r="CI19" i="14"/>
  <c r="DX21" i="14"/>
  <c r="CR17" i="24"/>
  <c r="DH19" i="24"/>
  <c r="CJ17" i="24"/>
  <c r="CM20" i="24"/>
  <c r="CH21" i="14"/>
  <c r="BP21" i="23"/>
  <c r="FX20" i="24"/>
  <c r="GZ17" i="24"/>
  <c r="GV19" i="14"/>
  <c r="M22" i="23"/>
  <c r="AW20" i="14"/>
  <c r="AV16" i="23"/>
  <c r="CJ19" i="14"/>
  <c r="E22" i="23"/>
  <c r="CH19" i="14"/>
  <c r="CX21" i="23"/>
  <c r="DN17" i="14"/>
  <c r="GO21" i="24"/>
  <c r="DU19" i="14"/>
  <c r="GP18" i="14"/>
  <c r="DQ18" i="14"/>
  <c r="DW16" i="14"/>
  <c r="GB17" i="14"/>
  <c r="EN21" i="23"/>
  <c r="FZ17" i="14"/>
  <c r="DT17" i="14"/>
  <c r="BU16" i="14"/>
  <c r="AZ17" i="14"/>
  <c r="FH22" i="24"/>
  <c r="BE19" i="23"/>
  <c r="BS21" i="23"/>
  <c r="FQ21" i="14"/>
  <c r="AN16" i="24"/>
  <c r="EU18" i="24"/>
  <c r="BD19" i="24"/>
  <c r="GD17" i="14"/>
  <c r="BK18" i="14"/>
  <c r="EB16" i="24"/>
  <c r="CI17" i="24"/>
  <c r="CF16" i="14"/>
  <c r="BA19" i="23"/>
  <c r="DB19" i="24"/>
  <c r="BL18" i="14"/>
  <c r="FH18" i="23"/>
  <c r="FY21" i="23"/>
  <c r="GN18" i="23"/>
  <c r="FX17" i="23"/>
  <c r="GC17" i="14"/>
  <c r="CL21" i="14"/>
  <c r="DN20" i="14"/>
  <c r="DP17" i="14"/>
  <c r="EO17" i="14"/>
  <c r="GV22" i="14"/>
  <c r="DU17" i="14"/>
  <c r="BQ19" i="14"/>
  <c r="D16" i="23"/>
  <c r="I18" i="26"/>
  <c r="O18" i="26"/>
  <c r="I20" i="24"/>
  <c r="GR18" i="14"/>
  <c r="DY21" i="14"/>
  <c r="DH20" i="24"/>
  <c r="DB20" i="24"/>
  <c r="BD16" i="23"/>
  <c r="FR16" i="14"/>
  <c r="FS16" i="14"/>
  <c r="GS18" i="14"/>
  <c r="DH21" i="23"/>
  <c r="CR19" i="14"/>
  <c r="BR20" i="14"/>
  <c r="BW16" i="14"/>
  <c r="AZ16" i="24"/>
  <c r="GZ18" i="14"/>
  <c r="FY17" i="14"/>
  <c r="BS16" i="14"/>
  <c r="CB20" i="23"/>
  <c r="GZ19" i="23"/>
  <c r="DO20" i="24"/>
  <c r="AM16" i="24"/>
  <c r="BZ16" i="14"/>
  <c r="BA19" i="24"/>
  <c r="DW17" i="14"/>
  <c r="BQ21" i="23"/>
  <c r="EB21" i="23"/>
  <c r="BE17" i="23"/>
  <c r="FH16" i="14"/>
  <c r="ER21" i="24"/>
  <c r="BT19" i="23"/>
  <c r="GK17" i="14"/>
  <c r="GA17" i="14"/>
  <c r="AQ19" i="23"/>
  <c r="AK19" i="24"/>
  <c r="AL19" i="24"/>
  <c r="CB17" i="23"/>
  <c r="FJ22" i="14"/>
  <c r="EF20" i="14"/>
  <c r="N17" i="23"/>
  <c r="GJ17" i="14"/>
  <c r="AK16" i="14"/>
  <c r="EN19" i="23"/>
  <c r="DX18" i="24"/>
  <c r="BB17" i="24"/>
  <c r="CG22" i="24"/>
  <c r="CK18" i="24"/>
  <c r="FO16" i="14"/>
  <c r="FT16" i="14"/>
  <c r="DM22" i="24"/>
  <c r="ED20" i="24"/>
  <c r="AN18" i="23"/>
  <c r="BU21" i="23"/>
  <c r="GT17" i="23"/>
  <c r="L18" i="26"/>
  <c r="DF18" i="14"/>
  <c r="AT20" i="14"/>
  <c r="CR20" i="24"/>
  <c r="DQ19" i="14"/>
  <c r="DU21" i="14"/>
  <c r="GG17" i="14"/>
  <c r="DW19" i="14"/>
  <c r="CQ19" i="14"/>
  <c r="DH18" i="24"/>
  <c r="DS20" i="14"/>
  <c r="AO20" i="14"/>
  <c r="F22" i="23"/>
  <c r="GO18" i="14"/>
  <c r="AM22" i="14"/>
  <c r="D17" i="23"/>
  <c r="DO21" i="14"/>
  <c r="FX22" i="24"/>
  <c r="CH17" i="24"/>
  <c r="BR21" i="23"/>
  <c r="DN22" i="24"/>
  <c r="BS21" i="24"/>
  <c r="BE19" i="24"/>
  <c r="FU16" i="14"/>
  <c r="CJ19" i="24"/>
  <c r="CY19" i="23"/>
  <c r="DC19" i="23"/>
  <c r="FI20" i="23"/>
  <c r="AV16" i="24"/>
  <c r="HA18" i="14"/>
  <c r="DQ17" i="14"/>
  <c r="EZ21" i="14"/>
  <c r="FD18" i="23"/>
  <c r="CF19" i="14"/>
  <c r="AF21" i="23"/>
  <c r="GZ21" i="24"/>
  <c r="DH16" i="24"/>
  <c r="BS18" i="14"/>
  <c r="CT22" i="23"/>
  <c r="Z22" i="23"/>
  <c r="FN16" i="14"/>
  <c r="ET21" i="24"/>
  <c r="AZ17" i="24"/>
  <c r="AL18" i="24"/>
  <c r="BC16" i="23"/>
  <c r="FX17" i="14"/>
  <c r="CQ19" i="24"/>
  <c r="GG17" i="23"/>
  <c r="GY18" i="23"/>
  <c r="P19" i="26"/>
  <c r="N19" i="26"/>
  <c r="E19" i="26"/>
  <c r="O19" i="26"/>
  <c r="I20" i="26"/>
  <c r="G19" i="26"/>
  <c r="K19" i="26"/>
  <c r="J19" i="26"/>
  <c r="L19" i="26"/>
  <c r="O20" i="26"/>
  <c r="J18" i="26"/>
  <c r="E22" i="26"/>
  <c r="P18" i="26"/>
  <c r="E18" i="26"/>
  <c r="N18" i="26"/>
  <c r="J20" i="26"/>
  <c r="L20" i="26"/>
  <c r="F20" i="26"/>
  <c r="F17" i="26"/>
  <c r="D20" i="26"/>
  <c r="E20" i="26"/>
  <c r="M19" i="26"/>
  <c r="I21" i="26"/>
  <c r="K17" i="24"/>
  <c r="F22" i="26"/>
  <c r="GE19" i="14"/>
  <c r="BE21" i="14"/>
  <c r="EV20" i="14"/>
  <c r="DH21" i="24"/>
  <c r="GC19" i="14"/>
  <c r="AF16" i="23"/>
  <c r="BX17" i="14"/>
  <c r="M21" i="23"/>
  <c r="P21" i="24"/>
  <c r="AP18" i="14"/>
  <c r="DV18" i="14"/>
  <c r="DO18" i="14"/>
  <c r="DI16" i="14"/>
  <c r="DL17" i="23"/>
  <c r="AL19" i="23"/>
  <c r="EC19" i="23"/>
  <c r="AM18" i="23"/>
  <c r="FJ16" i="24"/>
  <c r="Q21" i="24"/>
  <c r="I17" i="24"/>
  <c r="O16" i="24"/>
  <c r="FB19" i="14"/>
  <c r="CK22" i="14"/>
  <c r="GC22" i="14"/>
  <c r="DF20" i="14"/>
  <c r="AQ18" i="14"/>
  <c r="CO17" i="14"/>
  <c r="H16" i="24"/>
  <c r="GK19" i="14"/>
  <c r="M21" i="24"/>
  <c r="GQ20" i="14"/>
  <c r="AT18" i="14"/>
  <c r="AN18" i="14"/>
  <c r="L16" i="24"/>
  <c r="O16" i="23"/>
  <c r="K21" i="26"/>
  <c r="BL21" i="14"/>
  <c r="E16" i="24"/>
  <c r="CR18" i="14"/>
  <c r="AK18" i="14"/>
  <c r="L17" i="24"/>
  <c r="DD20" i="14"/>
  <c r="FA20" i="14"/>
  <c r="GY21" i="14"/>
  <c r="F19" i="23"/>
  <c r="DC20" i="14"/>
  <c r="P16" i="14"/>
  <c r="FX19" i="14"/>
  <c r="CZ21" i="24"/>
  <c r="GY16" i="14"/>
  <c r="GX18" i="14"/>
  <c r="FO17" i="14"/>
  <c r="AN17" i="14"/>
  <c r="CH22" i="24"/>
  <c r="DL21" i="23"/>
  <c r="DL21" i="24"/>
  <c r="GN16" i="24"/>
  <c r="BI21" i="23"/>
  <c r="CL18" i="23"/>
  <c r="O21" i="24"/>
  <c r="AF18" i="23"/>
  <c r="GD21" i="14"/>
  <c r="GP21" i="14"/>
  <c r="E16" i="26"/>
  <c r="CH17" i="14"/>
  <c r="EN19" i="14"/>
  <c r="ER17" i="14"/>
  <c r="AR21" i="14"/>
  <c r="D16" i="26"/>
  <c r="GX20" i="14"/>
  <c r="DT18" i="14"/>
  <c r="DR20" i="14"/>
  <c r="N21" i="24"/>
  <c r="CV20" i="14"/>
  <c r="DQ20" i="14"/>
  <c r="ER18" i="14"/>
  <c r="BV18" i="14"/>
  <c r="GW16" i="14"/>
  <c r="CZ18" i="24"/>
  <c r="FI16" i="24"/>
  <c r="BD21" i="23"/>
  <c r="CX18" i="24"/>
  <c r="FK19" i="14"/>
  <c r="BQ18" i="23"/>
  <c r="BQ20" i="23"/>
  <c r="DL20" i="23"/>
  <c r="FM19" i="14"/>
  <c r="CV16" i="24"/>
  <c r="CY21" i="24"/>
  <c r="AL16" i="24"/>
  <c r="DA20" i="24"/>
  <c r="CF20" i="23"/>
  <c r="DL18" i="24"/>
  <c r="BD20" i="14"/>
  <c r="GR19" i="24"/>
  <c r="GA20" i="23"/>
  <c r="FZ20" i="23"/>
  <c r="G19" i="23"/>
  <c r="GH19" i="14"/>
  <c r="GU21" i="14"/>
  <c r="O19" i="23"/>
  <c r="CN21" i="14"/>
  <c r="J16" i="26"/>
  <c r="O16" i="26"/>
  <c r="G20" i="24"/>
  <c r="DR18" i="14"/>
  <c r="ER20" i="14"/>
  <c r="D17" i="24"/>
  <c r="DT20" i="14"/>
  <c r="CG20" i="14"/>
  <c r="FH20" i="14"/>
  <c r="BD21" i="14"/>
  <c r="GN21" i="14"/>
  <c r="FT19" i="14"/>
  <c r="H19" i="26"/>
  <c r="GV16" i="14"/>
  <c r="GL22" i="24"/>
  <c r="HA16" i="14"/>
  <c r="CK16" i="24"/>
  <c r="EV16" i="14"/>
  <c r="AN19" i="23"/>
  <c r="BE21" i="23"/>
  <c r="CY17" i="23"/>
  <c r="AJ18" i="14"/>
  <c r="DO22" i="24"/>
  <c r="FB16" i="14"/>
  <c r="BS20" i="23"/>
  <c r="BH17" i="14"/>
  <c r="ED19" i="24"/>
  <c r="ER21" i="23"/>
  <c r="GO20" i="23"/>
  <c r="CI18" i="23"/>
  <c r="ED16" i="24"/>
  <c r="BD17" i="23"/>
  <c r="CG19" i="24"/>
  <c r="CV20" i="24"/>
  <c r="AK18" i="23"/>
  <c r="EF18" i="24"/>
  <c r="GP16" i="23"/>
  <c r="DE19" i="23"/>
  <c r="GX18" i="23"/>
  <c r="DH20" i="14"/>
  <c r="FE20" i="14"/>
  <c r="N16" i="23"/>
  <c r="CQ21" i="14"/>
  <c r="FB22" i="14"/>
  <c r="ES20" i="14"/>
  <c r="CI17" i="14"/>
  <c r="AQ19" i="14"/>
  <c r="GQ22" i="14"/>
  <c r="CJ17" i="14"/>
  <c r="CS20" i="14"/>
  <c r="CJ21" i="14"/>
  <c r="O22" i="26"/>
  <c r="D16" i="24"/>
  <c r="DD19" i="14"/>
  <c r="EX20" i="14"/>
  <c r="BF19" i="14"/>
  <c r="ET22" i="14"/>
  <c r="BC22" i="14"/>
  <c r="P18" i="24"/>
  <c r="I22" i="23"/>
  <c r="DN21" i="14"/>
  <c r="DB20" i="14"/>
  <c r="AP17" i="14"/>
  <c r="CY20" i="14"/>
  <c r="FJ22" i="24"/>
  <c r="DM18" i="14"/>
  <c r="DL19" i="23"/>
  <c r="DY19" i="14"/>
  <c r="BM19" i="14"/>
  <c r="EC19" i="24"/>
  <c r="AD22" i="24"/>
  <c r="AJ18" i="23"/>
  <c r="FH19" i="14"/>
  <c r="AR17" i="14"/>
  <c r="AZ21" i="23"/>
  <c r="EI18" i="24"/>
  <c r="P17" i="24"/>
  <c r="GU16" i="14"/>
  <c r="DA20" i="14"/>
  <c r="EH18" i="24"/>
  <c r="G21" i="26"/>
  <c r="P22" i="26"/>
  <c r="J18" i="23"/>
  <c r="BK21" i="14"/>
  <c r="CI18" i="14"/>
  <c r="D21" i="24"/>
  <c r="H21" i="26"/>
  <c r="J16" i="24"/>
  <c r="GY20" i="14"/>
  <c r="CD22" i="14"/>
  <c r="M21" i="26"/>
  <c r="GN20" i="14"/>
  <c r="CK21" i="14"/>
  <c r="F17" i="24"/>
  <c r="DZ22" i="14"/>
  <c r="CM21" i="14"/>
  <c r="DQ22" i="14"/>
  <c r="GZ16" i="14"/>
  <c r="CA21" i="14"/>
  <c r="DM20" i="14"/>
  <c r="AU20" i="14"/>
  <c r="AL18" i="14"/>
  <c r="V22" i="24"/>
  <c r="Y22" i="24"/>
  <c r="CL16" i="24"/>
  <c r="DQ21" i="24"/>
  <c r="CH16" i="24"/>
  <c r="DM21" i="23"/>
  <c r="AV17" i="14"/>
  <c r="DM19" i="23"/>
  <c r="EE18" i="24"/>
  <c r="EU16" i="14"/>
  <c r="AO18" i="24"/>
  <c r="EB19" i="24"/>
  <c r="BF18" i="14"/>
  <c r="FX18" i="23"/>
  <c r="FY18" i="23"/>
  <c r="GN19" i="23"/>
  <c r="GV20" i="23"/>
  <c r="BM21" i="14"/>
  <c r="CQ17" i="14"/>
  <c r="Q17" i="24"/>
  <c r="DW21" i="14"/>
  <c r="D19" i="23"/>
  <c r="FB17" i="14"/>
  <c r="BC21" i="14"/>
  <c r="P16" i="23"/>
  <c r="F18" i="23"/>
  <c r="DV19" i="14"/>
  <c r="AK20" i="14"/>
  <c r="AL19" i="14"/>
  <c r="O21" i="26"/>
  <c r="DI19" i="14"/>
  <c r="K16" i="26"/>
  <c r="AV19" i="23"/>
  <c r="BJ19" i="14"/>
  <c r="GU22" i="14"/>
  <c r="CK19" i="14"/>
  <c r="DG20" i="14"/>
  <c r="AV20" i="14"/>
  <c r="FC16" i="14"/>
  <c r="GT20" i="14"/>
  <c r="M16" i="26"/>
  <c r="FN17" i="14"/>
  <c r="CW20" i="14"/>
  <c r="J22" i="24"/>
  <c r="BD17" i="24"/>
  <c r="GT18" i="14"/>
  <c r="FY22" i="24"/>
  <c r="AW18" i="14"/>
  <c r="AP18" i="23"/>
  <c r="DX18" i="14"/>
  <c r="AP19" i="23"/>
  <c r="AT17" i="14"/>
  <c r="AZ19" i="23"/>
  <c r="CW22" i="24"/>
  <c r="BP20" i="23"/>
  <c r="AO18" i="23"/>
  <c r="CG18" i="23"/>
  <c r="CG17" i="24"/>
  <c r="DN19" i="23"/>
  <c r="GN22" i="24"/>
  <c r="FH21" i="14"/>
  <c r="FK19" i="24"/>
  <c r="FX20" i="23"/>
  <c r="AR18" i="14"/>
  <c r="DE20" i="14"/>
  <c r="GH21" i="14"/>
  <c r="P19" i="23"/>
  <c r="N21" i="26"/>
  <c r="EF19" i="14"/>
  <c r="GO21" i="14"/>
  <c r="L17" i="23"/>
  <c r="GZ20" i="14"/>
  <c r="DC19" i="14"/>
  <c r="DI21" i="14"/>
  <c r="G20" i="26"/>
  <c r="CO21" i="14"/>
  <c r="CX21" i="14"/>
  <c r="J22" i="26"/>
  <c r="BZ17" i="14"/>
  <c r="DD21" i="14"/>
  <c r="CR18" i="24"/>
  <c r="K21" i="24"/>
  <c r="GV21" i="14"/>
  <c r="GQ18" i="14"/>
  <c r="BQ22" i="14"/>
  <c r="O22" i="23"/>
  <c r="P17" i="26"/>
  <c r="AL17" i="14"/>
  <c r="EB19" i="14"/>
  <c r="GO20" i="14"/>
  <c r="I22" i="26"/>
  <c r="AP20" i="14"/>
  <c r="DN18" i="14"/>
  <c r="DW18" i="14"/>
  <c r="CF21" i="24"/>
  <c r="CW21" i="14"/>
  <c r="AU17" i="14"/>
  <c r="BC22" i="24"/>
  <c r="EW16" i="14"/>
  <c r="CI16" i="24"/>
  <c r="BT22" i="24"/>
  <c r="CL18" i="24"/>
  <c r="CJ18" i="23"/>
  <c r="AJ22" i="24"/>
  <c r="BR20" i="23"/>
  <c r="AZ17" i="23"/>
  <c r="HA21" i="14"/>
  <c r="CW22" i="14"/>
  <c r="D21" i="26"/>
  <c r="T19" i="23"/>
  <c r="H17" i="24"/>
  <c r="EW20" i="14"/>
  <c r="Q20" i="24"/>
  <c r="ED19" i="14"/>
  <c r="M17" i="24"/>
  <c r="DR19" i="14"/>
  <c r="EC19" i="14"/>
  <c r="CX16" i="14"/>
  <c r="CZ20" i="14"/>
  <c r="FK20" i="14"/>
  <c r="BG21" i="14"/>
  <c r="DB19" i="14"/>
  <c r="G21" i="24"/>
  <c r="DX17" i="23"/>
  <c r="GS16" i="14"/>
  <c r="BB21" i="14"/>
  <c r="L18" i="24"/>
  <c r="GW21" i="14"/>
  <c r="GZ19" i="14"/>
  <c r="CV18" i="24"/>
  <c r="BR19" i="23"/>
  <c r="FL17" i="14"/>
  <c r="BS19" i="23"/>
  <c r="DN17" i="23"/>
  <c r="BU19" i="23"/>
  <c r="GO19" i="24"/>
  <c r="GN19" i="24"/>
  <c r="DV20" i="24"/>
  <c r="BP21" i="14"/>
  <c r="H21" i="24"/>
  <c r="BZ21" i="14"/>
  <c r="Q16" i="23"/>
  <c r="J16" i="23"/>
  <c r="AV20" i="23"/>
  <c r="M16" i="23"/>
  <c r="GH22" i="14"/>
  <c r="M18" i="23"/>
  <c r="J17" i="24"/>
  <c r="F16" i="24"/>
  <c r="GR21" i="14"/>
  <c r="FE19" i="14"/>
  <c r="DX19" i="23"/>
  <c r="E17" i="26"/>
  <c r="EX18" i="14"/>
  <c r="T16" i="23"/>
  <c r="DI22" i="14"/>
  <c r="DL18" i="14"/>
  <c r="AJ20" i="23"/>
  <c r="BA17" i="23"/>
  <c r="GP20" i="23"/>
  <c r="CN18" i="23"/>
  <c r="BW22" i="14"/>
  <c r="G16" i="23"/>
  <c r="I16" i="23"/>
  <c r="K16" i="23"/>
  <c r="GI22" i="14"/>
  <c r="CB21" i="14"/>
  <c r="AJ19" i="14"/>
  <c r="BR18" i="14"/>
  <c r="EJ22" i="14"/>
  <c r="E21" i="26"/>
  <c r="DN22" i="14"/>
  <c r="CV22" i="14"/>
  <c r="DA16" i="14"/>
  <c r="FH17" i="14"/>
  <c r="AL18" i="23"/>
  <c r="BQ19" i="24"/>
  <c r="BT21" i="24"/>
  <c r="GJ16" i="14"/>
  <c r="DL20" i="24"/>
  <c r="FZ19" i="24"/>
  <c r="GO19" i="23"/>
  <c r="FK20" i="23"/>
  <c r="GR17" i="23"/>
  <c r="GT16" i="23"/>
  <c r="GP18" i="23"/>
  <c r="P21" i="23"/>
  <c r="FP22" i="14"/>
  <c r="ED17" i="14"/>
  <c r="H19" i="23"/>
  <c r="AH16" i="24"/>
  <c r="AH13" i="24"/>
  <c r="AG16" i="24"/>
  <c r="AE16" i="24"/>
  <c r="Z16" i="24"/>
  <c r="AC16" i="24"/>
  <c r="W16" i="24"/>
  <c r="AD16" i="24"/>
  <c r="Y16" i="24"/>
  <c r="X16" i="24"/>
  <c r="AA16" i="24"/>
  <c r="FF21" i="14"/>
  <c r="FD21" i="14"/>
  <c r="F19" i="24"/>
  <c r="DJ17" i="14"/>
  <c r="CZ17" i="14"/>
  <c r="DH17" i="14"/>
  <c r="DG17" i="14"/>
  <c r="DI17" i="14"/>
  <c r="DA17" i="14"/>
  <c r="FC22" i="14"/>
  <c r="AS21" i="14"/>
  <c r="N21" i="23"/>
  <c r="GT22" i="14"/>
  <c r="GC20" i="14"/>
  <c r="GG22" i="14"/>
  <c r="BB22" i="14"/>
  <c r="EV22" i="14"/>
  <c r="AH19" i="24"/>
  <c r="AG19" i="24"/>
  <c r="Z19" i="24"/>
  <c r="W19" i="24"/>
  <c r="X19" i="24"/>
  <c r="AD19" i="24"/>
  <c r="AE19" i="24"/>
  <c r="AC19" i="24"/>
  <c r="V19" i="24"/>
  <c r="Y19" i="24"/>
  <c r="BD22" i="14"/>
  <c r="BY22" i="14"/>
  <c r="BS17" i="14"/>
  <c r="EV17" i="14"/>
  <c r="N18" i="23"/>
  <c r="Q18" i="23"/>
  <c r="M20" i="26"/>
  <c r="R17" i="23"/>
  <c r="Q17" i="23"/>
  <c r="EL18" i="14"/>
  <c r="BN19" i="14"/>
  <c r="AZ19" i="14"/>
  <c r="AR22" i="14"/>
  <c r="O19" i="24"/>
  <c r="GD18" i="14"/>
  <c r="GB21" i="14"/>
  <c r="BN18" i="24"/>
  <c r="BJ18" i="24"/>
  <c r="BK18" i="24"/>
  <c r="BI18" i="24"/>
  <c r="BH18" i="24"/>
  <c r="BB18" i="24"/>
  <c r="BF18" i="24"/>
  <c r="BG18" i="24"/>
  <c r="BC18" i="24"/>
  <c r="BD18" i="24"/>
  <c r="BA18" i="24"/>
  <c r="BM18" i="24"/>
  <c r="L20" i="24"/>
  <c r="DC22" i="14"/>
  <c r="HB19" i="14"/>
  <c r="HA19" i="14"/>
  <c r="GX19" i="14"/>
  <c r="GT19" i="14"/>
  <c r="GP19" i="14"/>
  <c r="EY20" i="14"/>
  <c r="DX16" i="23"/>
  <c r="GH20" i="14"/>
  <c r="N20" i="26"/>
  <c r="FX22" i="14"/>
  <c r="EK22" i="14"/>
  <c r="CQ20" i="14"/>
  <c r="AF20" i="23"/>
  <c r="H18" i="23"/>
  <c r="CB20" i="14"/>
  <c r="K18" i="23"/>
  <c r="CB17" i="14"/>
  <c r="BS22" i="14"/>
  <c r="CZ22" i="14"/>
  <c r="DT22" i="14"/>
  <c r="FB20" i="14"/>
  <c r="Q22" i="26"/>
  <c r="H22" i="26"/>
  <c r="J18" i="24"/>
  <c r="BE22" i="14"/>
  <c r="GK21" i="14"/>
  <c r="G16" i="26"/>
  <c r="DX17" i="24"/>
  <c r="FC17" i="14"/>
  <c r="EP20" i="14"/>
  <c r="ED20" i="14"/>
  <c r="EJ20" i="14"/>
  <c r="EN20" i="14"/>
  <c r="EL20" i="14"/>
  <c r="EG20" i="14"/>
  <c r="EE20" i="14"/>
  <c r="Z19" i="23"/>
  <c r="AA20" i="24"/>
  <c r="EP18" i="23"/>
  <c r="EL18" i="23"/>
  <c r="EJ18" i="23"/>
  <c r="EO18" i="23"/>
  <c r="EM18" i="23"/>
  <c r="EK18" i="23"/>
  <c r="EI18" i="23"/>
  <c r="ED18" i="23"/>
  <c r="EH18" i="23"/>
  <c r="EE18" i="23"/>
  <c r="EF18" i="23"/>
  <c r="EN18" i="23"/>
  <c r="EC18" i="23"/>
  <c r="EG18" i="23"/>
  <c r="CS20" i="24"/>
  <c r="CT20" i="24"/>
  <c r="CO20" i="24"/>
  <c r="CP20" i="24"/>
  <c r="CQ20" i="24"/>
  <c r="CK20" i="24"/>
  <c r="CI20" i="24"/>
  <c r="CN20" i="24"/>
  <c r="CL20" i="24"/>
  <c r="CH20" i="24"/>
  <c r="CG20" i="24"/>
  <c r="CD13" i="14"/>
  <c r="CD16" i="14"/>
  <c r="CB16" i="14"/>
  <c r="CC16" i="14"/>
  <c r="BY16" i="14"/>
  <c r="BR16" i="14"/>
  <c r="BQ16" i="14"/>
  <c r="BX16" i="14"/>
  <c r="BN20" i="24"/>
  <c r="BK20" i="24"/>
  <c r="BJ20" i="24"/>
  <c r="BM20" i="24"/>
  <c r="BI20" i="24"/>
  <c r="BB20" i="24"/>
  <c r="BC20" i="24"/>
  <c r="BA20" i="24"/>
  <c r="BF20" i="24"/>
  <c r="BG20" i="24"/>
  <c r="BE20" i="24"/>
  <c r="BH20" i="24"/>
  <c r="BD20" i="24"/>
  <c r="EB22" i="23"/>
  <c r="R19" i="23"/>
  <c r="I19" i="23"/>
  <c r="G21" i="23"/>
  <c r="R21" i="23"/>
  <c r="CJ22" i="14"/>
  <c r="BW18" i="14"/>
  <c r="FF19" i="14"/>
  <c r="EV19" i="14"/>
  <c r="EX19" i="14"/>
  <c r="EW19" i="14"/>
  <c r="ER19" i="14"/>
  <c r="CT18" i="14"/>
  <c r="CN18" i="14"/>
  <c r="GJ20" i="14"/>
  <c r="GA22" i="14"/>
  <c r="GL22" i="14"/>
  <c r="F21" i="23"/>
  <c r="AT22" i="14"/>
  <c r="BQ18" i="14"/>
  <c r="AH18" i="23"/>
  <c r="AE18" i="23"/>
  <c r="AC18" i="23"/>
  <c r="AD18" i="23"/>
  <c r="X18" i="23"/>
  <c r="Y18" i="23"/>
  <c r="AG18" i="23"/>
  <c r="AB18" i="23"/>
  <c r="W18" i="23"/>
  <c r="BX22" i="14"/>
  <c r="BT21" i="14"/>
  <c r="FR20" i="14"/>
  <c r="DJ18" i="14"/>
  <c r="CX18" i="14"/>
  <c r="DB18" i="14"/>
  <c r="DH18" i="14"/>
  <c r="CW18" i="14"/>
  <c r="GC18" i="14"/>
  <c r="FL22" i="14"/>
  <c r="FB21" i="14"/>
  <c r="EY22" i="14"/>
  <c r="AP22" i="14"/>
  <c r="R18" i="23"/>
  <c r="I18" i="23"/>
  <c r="FM18" i="14"/>
  <c r="AA19" i="24"/>
  <c r="DJ17" i="24"/>
  <c r="DG17" i="24"/>
  <c r="DE17" i="24"/>
  <c r="CZ17" i="24"/>
  <c r="DF17" i="24"/>
  <c r="DD17" i="24"/>
  <c r="DA17" i="24"/>
  <c r="CW17" i="24"/>
  <c r="CX17" i="24"/>
  <c r="DI17" i="24"/>
  <c r="DC17" i="24"/>
  <c r="DB17" i="24"/>
  <c r="CV17" i="24"/>
  <c r="CY17" i="24"/>
  <c r="CT17" i="23"/>
  <c r="CS17" i="23"/>
  <c r="CQ17" i="23"/>
  <c r="CN17" i="23"/>
  <c r="CM17" i="23"/>
  <c r="CO17" i="23"/>
  <c r="CH17" i="23"/>
  <c r="CG17" i="23"/>
  <c r="CL17" i="23"/>
  <c r="CJ17" i="23"/>
  <c r="CK17" i="23"/>
  <c r="CF17" i="23"/>
  <c r="CP17" i="23"/>
  <c r="CD17" i="23"/>
  <c r="CC17" i="23"/>
  <c r="CA17" i="23"/>
  <c r="BY17" i="23"/>
  <c r="BX17" i="23"/>
  <c r="BZ17" i="23"/>
  <c r="BW17" i="23"/>
  <c r="BS17" i="23"/>
  <c r="BQ17" i="23"/>
  <c r="BR17" i="23"/>
  <c r="BV17" i="23"/>
  <c r="BT17" i="23"/>
  <c r="BU17" i="23"/>
  <c r="AN19" i="14"/>
  <c r="BE18" i="24"/>
  <c r="EH18" i="14"/>
  <c r="R17" i="14"/>
  <c r="K17" i="14"/>
  <c r="M17" i="14"/>
  <c r="F17" i="14"/>
  <c r="H17" i="14"/>
  <c r="J17" i="14"/>
  <c r="D17" i="14"/>
  <c r="E17" i="14"/>
  <c r="I17" i="14"/>
  <c r="L17" i="14"/>
  <c r="G17" i="14"/>
  <c r="N17" i="14"/>
  <c r="O17" i="14"/>
  <c r="P17" i="14"/>
  <c r="Q17" i="14"/>
  <c r="AW21" i="14"/>
  <c r="BP18" i="14"/>
  <c r="P19" i="24"/>
  <c r="AQ21" i="14"/>
  <c r="CO22" i="14"/>
  <c r="EK17" i="14"/>
  <c r="Q21" i="23"/>
  <c r="FM22" i="14"/>
  <c r="FU20" i="14"/>
  <c r="EY19" i="14"/>
  <c r="AH21" i="24"/>
  <c r="AE21" i="24"/>
  <c r="AG21" i="24"/>
  <c r="V21" i="24"/>
  <c r="Z21" i="24"/>
  <c r="AA21" i="24"/>
  <c r="X21" i="24"/>
  <c r="W21" i="24"/>
  <c r="U21" i="24"/>
  <c r="AB21" i="24"/>
  <c r="Y21" i="24"/>
  <c r="AC21" i="24"/>
  <c r="AD21" i="24"/>
  <c r="FQ22" i="14"/>
  <c r="K19" i="24"/>
  <c r="EZ22" i="14"/>
  <c r="GB22" i="14"/>
  <c r="CD19" i="14"/>
  <c r="BY19" i="14"/>
  <c r="CA19" i="14"/>
  <c r="FD19" i="14"/>
  <c r="FY21" i="14"/>
  <c r="DB22" i="14"/>
  <c r="X17" i="24"/>
  <c r="FN22" i="14"/>
  <c r="AM21" i="14"/>
  <c r="DZ17" i="14"/>
  <c r="DL17" i="14"/>
  <c r="DX17" i="14"/>
  <c r="DJ18" i="23"/>
  <c r="DD18" i="23"/>
  <c r="DG18" i="23"/>
  <c r="DI18" i="23"/>
  <c r="DF18" i="23"/>
  <c r="DE18" i="23"/>
  <c r="DA18" i="23"/>
  <c r="CW18" i="23"/>
  <c r="DC18" i="23"/>
  <c r="DB18" i="23"/>
  <c r="CX18" i="23"/>
  <c r="CV18" i="23"/>
  <c r="CZ18" i="23"/>
  <c r="BN20" i="23"/>
  <c r="BK20" i="23"/>
  <c r="BJ20" i="23"/>
  <c r="BM20" i="23"/>
  <c r="BG20" i="23"/>
  <c r="BI20" i="23"/>
  <c r="BH20" i="23"/>
  <c r="BE20" i="23"/>
  <c r="BC20" i="23"/>
  <c r="BA20" i="23"/>
  <c r="BF20" i="23"/>
  <c r="BB20" i="23"/>
  <c r="AZ20" i="23"/>
  <c r="AJ21" i="14"/>
  <c r="K20" i="26"/>
  <c r="FF20" i="14"/>
  <c r="EU20" i="14"/>
  <c r="J17" i="26"/>
  <c r="E20" i="24"/>
  <c r="Q19" i="23"/>
  <c r="EH22" i="14"/>
  <c r="BG22" i="14"/>
  <c r="AR19" i="14"/>
  <c r="GS22" i="14"/>
  <c r="FI18" i="14"/>
  <c r="GW22" i="14"/>
  <c r="AS19" i="14"/>
  <c r="P22" i="14"/>
  <c r="EF22" i="14"/>
  <c r="GF18" i="14"/>
  <c r="BZ20" i="14"/>
  <c r="E21" i="23"/>
  <c r="L21" i="23"/>
  <c r="DJ21" i="14"/>
  <c r="CZ21" i="14"/>
  <c r="DB21" i="14"/>
  <c r="FC20" i="14"/>
  <c r="CY17" i="14"/>
  <c r="DI18" i="14"/>
  <c r="CF22" i="23"/>
  <c r="HB20" i="24"/>
  <c r="GT20" i="24"/>
  <c r="GY20" i="24"/>
  <c r="GV20" i="24"/>
  <c r="GX20" i="24"/>
  <c r="GU20" i="24"/>
  <c r="HA20" i="24"/>
  <c r="GR20" i="24"/>
  <c r="GS20" i="24"/>
  <c r="GQ20" i="24"/>
  <c r="GP20" i="24"/>
  <c r="GW20" i="24"/>
  <c r="GN20" i="24"/>
  <c r="CT21" i="14"/>
  <c r="CI21" i="14"/>
  <c r="CG21" i="14"/>
  <c r="CF21" i="14"/>
  <c r="AB19" i="24"/>
  <c r="CM19" i="14"/>
  <c r="GL19" i="14"/>
  <c r="GJ19" i="14"/>
  <c r="GF19" i="14"/>
  <c r="FY19" i="14"/>
  <c r="GA19" i="14"/>
  <c r="FZ19" i="14"/>
  <c r="GB19" i="14"/>
  <c r="U19" i="24"/>
  <c r="CT19" i="23"/>
  <c r="CQ19" i="23"/>
  <c r="CM19" i="23"/>
  <c r="CN19" i="23"/>
  <c r="CP19" i="23"/>
  <c r="CL19" i="23"/>
  <c r="CO19" i="23"/>
  <c r="CS19" i="23"/>
  <c r="CH19" i="23"/>
  <c r="CG19" i="23"/>
  <c r="CK19" i="23"/>
  <c r="CF19" i="23"/>
  <c r="CJ19" i="23"/>
  <c r="DZ13" i="14"/>
  <c r="DZ16" i="14"/>
  <c r="DM16" i="14"/>
  <c r="DX16" i="14"/>
  <c r="DY16" i="14"/>
  <c r="DS16" i="14"/>
  <c r="DO16" i="14"/>
  <c r="DR16" i="14"/>
  <c r="DL16" i="14"/>
  <c r="DU16" i="14"/>
  <c r="DQ16" i="14"/>
  <c r="CD18" i="14"/>
  <c r="BZ18" i="14"/>
  <c r="CA18" i="14"/>
  <c r="R22" i="14"/>
  <c r="K22" i="14"/>
  <c r="M22" i="14"/>
  <c r="N22" i="14"/>
  <c r="G22" i="14"/>
  <c r="L22" i="14"/>
  <c r="E22" i="14"/>
  <c r="F22" i="14"/>
  <c r="I22" i="14"/>
  <c r="H22" i="14"/>
  <c r="J22" i="14"/>
  <c r="D22" i="14"/>
  <c r="O22" i="14"/>
  <c r="FS22" i="14"/>
  <c r="CS22" i="14"/>
  <c r="EG22" i="14"/>
  <c r="DU22" i="14"/>
  <c r="DW22" i="14"/>
  <c r="BM22" i="14"/>
  <c r="EB22" i="14"/>
  <c r="CM22" i="14"/>
  <c r="DA22" i="14"/>
  <c r="BJ22" i="14"/>
  <c r="BU22" i="14"/>
  <c r="EL22" i="14"/>
  <c r="FH22" i="14"/>
  <c r="FA22" i="14"/>
  <c r="HA22" i="14"/>
  <c r="CA22" i="14"/>
  <c r="EC22" i="14"/>
  <c r="AU22" i="14"/>
  <c r="CP22" i="14"/>
  <c r="AO22" i="14"/>
  <c r="EW22" i="14"/>
  <c r="DO22" i="14"/>
  <c r="CN22" i="14"/>
  <c r="F20" i="23"/>
  <c r="J19" i="23"/>
  <c r="CC18" i="14"/>
  <c r="E21" i="24"/>
  <c r="R21" i="24"/>
  <c r="GP22" i="14"/>
  <c r="BT18" i="14"/>
  <c r="FE21" i="14"/>
  <c r="FA21" i="14"/>
  <c r="DR22" i="14"/>
  <c r="E19" i="23"/>
  <c r="EB17" i="14"/>
  <c r="BK22" i="14"/>
  <c r="FI22" i="14"/>
  <c r="R20" i="24"/>
  <c r="H20" i="24"/>
  <c r="AG18" i="24"/>
  <c r="AH18" i="24"/>
  <c r="AD18" i="24"/>
  <c r="AE18" i="24"/>
  <c r="AB18" i="24"/>
  <c r="V18" i="24"/>
  <c r="Y18" i="24"/>
  <c r="X18" i="24"/>
  <c r="AC18" i="24"/>
  <c r="W18" i="24"/>
  <c r="DV22" i="14"/>
  <c r="EM22" i="14"/>
  <c r="DP22" i="14"/>
  <c r="GF20" i="14"/>
  <c r="FV22" i="14"/>
  <c r="Q17" i="26"/>
  <c r="K17" i="26"/>
  <c r="AX19" i="14"/>
  <c r="AT19" i="14"/>
  <c r="AW19" i="14"/>
  <c r="K21" i="23"/>
  <c r="FH18" i="14"/>
  <c r="I17" i="26"/>
  <c r="CJ18" i="14"/>
  <c r="CX17" i="14"/>
  <c r="CQ22" i="14"/>
  <c r="P20" i="26"/>
  <c r="AP19" i="14"/>
  <c r="CA17" i="14"/>
  <c r="GD22" i="14"/>
  <c r="GJ18" i="14"/>
  <c r="AB16" i="24"/>
  <c r="V18" i="23"/>
  <c r="CJ20" i="24"/>
  <c r="EM18" i="14"/>
  <c r="CT13" i="24"/>
  <c r="CT16" i="24"/>
  <c r="CO16" i="24"/>
  <c r="CP16" i="24"/>
  <c r="CM16" i="24"/>
  <c r="CS16" i="24"/>
  <c r="CJ16" i="24"/>
  <c r="CN16" i="24"/>
  <c r="CG16" i="24"/>
  <c r="CQ16" i="24"/>
  <c r="FV21" i="24"/>
  <c r="FR21" i="24"/>
  <c r="FN21" i="24"/>
  <c r="FO21" i="24"/>
  <c r="FU21" i="24"/>
  <c r="FS21" i="24"/>
  <c r="FQ21" i="24"/>
  <c r="FM21" i="24"/>
  <c r="FP21" i="24"/>
  <c r="FK21" i="24"/>
  <c r="FL21" i="24"/>
  <c r="FI21" i="24"/>
  <c r="DB17" i="14"/>
  <c r="I20" i="23"/>
  <c r="FZ20" i="14"/>
  <c r="EP17" i="14"/>
  <c r="EF17" i="14"/>
  <c r="EG17" i="14"/>
  <c r="EL17" i="14"/>
  <c r="EI17" i="14"/>
  <c r="AX21" i="14"/>
  <c r="AL21" i="14"/>
  <c r="AO21" i="14"/>
  <c r="FV18" i="14"/>
  <c r="FN18" i="14"/>
  <c r="FO18" i="14"/>
  <c r="FJ18" i="14"/>
  <c r="AH17" i="24"/>
  <c r="AB17" i="24"/>
  <c r="AC17" i="24"/>
  <c r="AA17" i="24"/>
  <c r="U17" i="24"/>
  <c r="AD17" i="24"/>
  <c r="AE17" i="24"/>
  <c r="AG17" i="24"/>
  <c r="Y17" i="24"/>
  <c r="W17" i="24"/>
  <c r="AH20" i="23"/>
  <c r="AD20" i="23"/>
  <c r="AG20" i="23"/>
  <c r="Z20" i="23"/>
  <c r="AC20" i="23"/>
  <c r="W20" i="23"/>
  <c r="AE20" i="23"/>
  <c r="AA20" i="23"/>
  <c r="AB20" i="23"/>
  <c r="Y20" i="23"/>
  <c r="X20" i="23"/>
  <c r="U20" i="23"/>
  <c r="EH17" i="14"/>
  <c r="FV18" i="24"/>
  <c r="FU18" i="24"/>
  <c r="FR18" i="24"/>
  <c r="FS18" i="24"/>
  <c r="FK18" i="24"/>
  <c r="FO18" i="24"/>
  <c r="FM18" i="24"/>
  <c r="FL18" i="24"/>
  <c r="FI18" i="24"/>
  <c r="FP18" i="24"/>
  <c r="FQ18" i="24"/>
  <c r="FH18" i="24"/>
  <c r="FN18" i="24"/>
  <c r="FJ18" i="24"/>
  <c r="Z18" i="23"/>
  <c r="AX18" i="14"/>
  <c r="AU18" i="14"/>
  <c r="AV18" i="14"/>
  <c r="AS18" i="14"/>
  <c r="EC20" i="14"/>
  <c r="FF19" i="23"/>
  <c r="FE19" i="23"/>
  <c r="EZ19" i="23"/>
  <c r="FB19" i="23"/>
  <c r="EY19" i="23"/>
  <c r="FC19" i="23"/>
  <c r="EX19" i="23"/>
  <c r="EU19" i="23"/>
  <c r="EW19" i="23"/>
  <c r="FA19" i="23"/>
  <c r="ET19" i="23"/>
  <c r="ES19" i="23"/>
  <c r="EV19" i="23"/>
  <c r="K20" i="23"/>
  <c r="AF17" i="24"/>
  <c r="AH17" i="23"/>
  <c r="AG17" i="23"/>
  <c r="AE17" i="23"/>
  <c r="AB17" i="23"/>
  <c r="W17" i="23"/>
  <c r="AC17" i="23"/>
  <c r="AD17" i="23"/>
  <c r="Y17" i="23"/>
  <c r="U17" i="23"/>
  <c r="Z17" i="23"/>
  <c r="X17" i="23"/>
  <c r="AA17" i="23"/>
  <c r="CT20" i="14"/>
  <c r="CJ20" i="14"/>
  <c r="CH20" i="14"/>
  <c r="CF20" i="14"/>
  <c r="CO20" i="14"/>
  <c r="CR20" i="14"/>
  <c r="FV20" i="14"/>
  <c r="FT20" i="14"/>
  <c r="FQ20" i="14"/>
  <c r="FS18" i="14"/>
  <c r="FL18" i="14"/>
  <c r="BI22" i="14"/>
  <c r="CM20" i="14"/>
  <c r="AW22" i="14"/>
  <c r="DG22" i="14"/>
  <c r="FT18" i="14"/>
  <c r="FF18" i="14"/>
  <c r="ES18" i="14"/>
  <c r="EV18" i="14"/>
  <c r="FC18" i="14"/>
  <c r="GR22" i="14"/>
  <c r="CN20" i="14"/>
  <c r="BF22" i="14"/>
  <c r="AX21" i="24"/>
  <c r="AW21" i="24"/>
  <c r="AS21" i="24"/>
  <c r="AQ21" i="24"/>
  <c r="AM21" i="24"/>
  <c r="AL21" i="24"/>
  <c r="AK21" i="24"/>
  <c r="AU21" i="24"/>
  <c r="AN21" i="24"/>
  <c r="AR21" i="24"/>
  <c r="AT21" i="24"/>
  <c r="BX18" i="14"/>
  <c r="FF20" i="24"/>
  <c r="FE20" i="24"/>
  <c r="FB20" i="24"/>
  <c r="FC20" i="24"/>
  <c r="EX20" i="24"/>
  <c r="FA20" i="24"/>
  <c r="EW20" i="24"/>
  <c r="EV20" i="24"/>
  <c r="ET20" i="24"/>
  <c r="ES20" i="24"/>
  <c r="EU20" i="24"/>
  <c r="EY20" i="24"/>
  <c r="EZ20" i="24"/>
  <c r="R21" i="14"/>
  <c r="K21" i="14"/>
  <c r="G21" i="14"/>
  <c r="E21" i="14"/>
  <c r="J21" i="14"/>
  <c r="H21" i="14"/>
  <c r="F21" i="14"/>
  <c r="I21" i="14"/>
  <c r="L21" i="14"/>
  <c r="N21" i="14"/>
  <c r="D21" i="14"/>
  <c r="M21" i="14"/>
  <c r="O21" i="14"/>
  <c r="P21" i="14"/>
  <c r="ES19" i="14"/>
  <c r="GA21" i="14"/>
  <c r="BU18" i="14"/>
  <c r="CQ18" i="14"/>
  <c r="EZ18" i="14"/>
  <c r="FR22" i="14"/>
  <c r="AH21" i="23"/>
  <c r="AE21" i="23"/>
  <c r="AB21" i="23"/>
  <c r="AG21" i="23"/>
  <c r="AD21" i="23"/>
  <c r="W21" i="23"/>
  <c r="V21" i="23"/>
  <c r="Z21" i="23"/>
  <c r="AC21" i="23"/>
  <c r="AA21" i="23"/>
  <c r="Y21" i="23"/>
  <c r="EE17" i="14"/>
  <c r="CD13" i="24"/>
  <c r="CD16" i="24"/>
  <c r="CC16" i="24"/>
  <c r="BY16" i="24"/>
  <c r="BZ16" i="24"/>
  <c r="BQ16" i="24"/>
  <c r="BR16" i="24"/>
  <c r="BS16" i="24"/>
  <c r="BW16" i="24"/>
  <c r="CA16" i="24"/>
  <c r="BX16" i="24"/>
  <c r="BV16" i="24"/>
  <c r="BU16" i="24"/>
  <c r="EE18" i="14"/>
  <c r="N19" i="24"/>
  <c r="E16" i="23"/>
  <c r="R16" i="23"/>
  <c r="R13" i="23"/>
  <c r="FY20" i="14"/>
  <c r="M20" i="23"/>
  <c r="GG18" i="14"/>
  <c r="FI20" i="14"/>
  <c r="FO20" i="14"/>
  <c r="FF17" i="14"/>
  <c r="FA17" i="14"/>
  <c r="ES17" i="14"/>
  <c r="EZ17" i="14"/>
  <c r="EU17" i="14"/>
  <c r="FU18" i="14"/>
  <c r="FZ18" i="14"/>
  <c r="Q16" i="26"/>
  <c r="Q13" i="26"/>
  <c r="I16" i="26"/>
  <c r="AU19" i="14"/>
  <c r="DF22" i="14"/>
  <c r="CX22" i="14"/>
  <c r="CD20" i="14"/>
  <c r="BU20" i="14"/>
  <c r="BX20" i="14"/>
  <c r="CC22" i="14"/>
  <c r="N16" i="26"/>
  <c r="Q18" i="26"/>
  <c r="K18" i="26"/>
  <c r="BZ22" i="14"/>
  <c r="FB18" i="14"/>
  <c r="ED22" i="14"/>
  <c r="N17" i="26"/>
  <c r="GU19" i="14"/>
  <c r="EO18" i="14"/>
  <c r="CI20" i="14"/>
  <c r="AH16" i="23"/>
  <c r="AH13" i="23"/>
  <c r="AG16" i="23"/>
  <c r="Z16" i="23"/>
  <c r="AA16" i="23"/>
  <c r="AC16" i="23"/>
  <c r="AE16" i="23"/>
  <c r="X16" i="23"/>
  <c r="AD16" i="23"/>
  <c r="Y16" i="23"/>
  <c r="AB16" i="23"/>
  <c r="V16" i="23"/>
  <c r="EU18" i="14"/>
  <c r="DD17" i="14"/>
  <c r="BQ20" i="14"/>
  <c r="EC18" i="14"/>
  <c r="AO19" i="14"/>
  <c r="CK18" i="14"/>
  <c r="EY18" i="14"/>
  <c r="W16" i="23"/>
  <c r="BQ21" i="14"/>
  <c r="U21" i="23"/>
  <c r="X21" i="23"/>
  <c r="AA18" i="24"/>
  <c r="R18" i="14"/>
  <c r="K18" i="14"/>
  <c r="M18" i="14"/>
  <c r="I18" i="14"/>
  <c r="E18" i="14"/>
  <c r="N18" i="14"/>
  <c r="D18" i="14"/>
  <c r="F18" i="14"/>
  <c r="O18" i="14"/>
  <c r="J18" i="14"/>
  <c r="H18" i="14"/>
  <c r="L18" i="14"/>
  <c r="G18" i="14"/>
  <c r="Q18" i="14"/>
  <c r="R19" i="14"/>
  <c r="N19" i="14"/>
  <c r="O19" i="14"/>
  <c r="M19" i="14"/>
  <c r="E19" i="14"/>
  <c r="D19" i="14"/>
  <c r="G19" i="14"/>
  <c r="I19" i="14"/>
  <c r="K19" i="14"/>
  <c r="J19" i="14"/>
  <c r="H19" i="14"/>
  <c r="F19" i="14"/>
  <c r="Q19" i="14"/>
  <c r="L19" i="14"/>
  <c r="AX13" i="23"/>
  <c r="AX16" i="23"/>
  <c r="AS16" i="23"/>
  <c r="AW16" i="23"/>
  <c r="AT16" i="23"/>
  <c r="AU16" i="23"/>
  <c r="AK16" i="23"/>
  <c r="AQ16" i="23"/>
  <c r="AR16" i="23"/>
  <c r="AM16" i="23"/>
  <c r="AP16" i="23"/>
  <c r="AO16" i="23"/>
  <c r="CB18" i="14"/>
  <c r="E19" i="24"/>
  <c r="AN22" i="14"/>
  <c r="AZ22" i="14"/>
  <c r="L21" i="24"/>
  <c r="GK20" i="14"/>
  <c r="CL22" i="14"/>
  <c r="FA19" i="14"/>
  <c r="GX22" i="14"/>
  <c r="CD17" i="14"/>
  <c r="BR17" i="14"/>
  <c r="BV17" i="14"/>
  <c r="BT17" i="14"/>
  <c r="BW17" i="14"/>
  <c r="BU17" i="14"/>
  <c r="BY17" i="14"/>
  <c r="CC17" i="14"/>
  <c r="FQ18" i="14"/>
  <c r="GK22" i="14"/>
  <c r="EP19" i="14"/>
  <c r="EL19" i="14"/>
  <c r="EM19" i="14"/>
  <c r="CG18" i="14"/>
  <c r="EU22" i="14"/>
  <c r="ET20" i="14"/>
  <c r="D18" i="24"/>
  <c r="FR18" i="14"/>
  <c r="BT22" i="14"/>
  <c r="D18" i="26"/>
  <c r="L20" i="23"/>
  <c r="EF18" i="14"/>
  <c r="EJ18" i="14"/>
  <c r="F18" i="24"/>
  <c r="AQ22" i="14"/>
  <c r="HB21" i="14"/>
  <c r="GQ21" i="14"/>
  <c r="GT21" i="14"/>
  <c r="DY22" i="14"/>
  <c r="L22" i="26"/>
  <c r="EG18" i="14"/>
  <c r="CF22" i="14"/>
  <c r="CG17" i="14"/>
  <c r="AL16" i="23"/>
  <c r="GD20" i="14"/>
  <c r="EV21" i="14"/>
  <c r="AN16" i="23"/>
  <c r="BT16" i="24"/>
  <c r="BA22" i="14"/>
  <c r="AM19" i="14"/>
  <c r="AX17" i="24"/>
  <c r="AN17" i="24"/>
  <c r="AS17" i="24"/>
  <c r="AL17" i="24"/>
  <c r="AT17" i="24"/>
  <c r="AW17" i="24"/>
  <c r="AK17" i="24"/>
  <c r="AQ17" i="24"/>
  <c r="AR17" i="24"/>
  <c r="AP17" i="24"/>
  <c r="AM17" i="24"/>
  <c r="AU17" i="24"/>
  <c r="AJ17" i="24"/>
  <c r="EM17" i="14"/>
  <c r="R20" i="14"/>
  <c r="D20" i="14"/>
  <c r="L20" i="14"/>
  <c r="I20" i="14"/>
  <c r="O20" i="14"/>
  <c r="N20" i="14"/>
  <c r="F20" i="14"/>
  <c r="J20" i="14"/>
  <c r="H20" i="14"/>
  <c r="M20" i="14"/>
  <c r="K20" i="14"/>
  <c r="E20" i="14"/>
  <c r="G20" i="14"/>
  <c r="P20" i="14"/>
  <c r="EE22" i="14"/>
  <c r="Q21" i="26"/>
  <c r="P21" i="26"/>
  <c r="GR19" i="14"/>
  <c r="BN22" i="14"/>
  <c r="M22" i="26"/>
  <c r="BW19" i="14"/>
  <c r="FD18" i="14"/>
  <c r="CL20" i="14"/>
  <c r="J20" i="24"/>
  <c r="FJ20" i="14"/>
  <c r="G18" i="26"/>
  <c r="FM20" i="14"/>
  <c r="AT21" i="14"/>
  <c r="FS20" i="14"/>
  <c r="BU21" i="14"/>
  <c r="DG21" i="14"/>
  <c r="AF16" i="24"/>
  <c r="GE22" i="14"/>
  <c r="EX17" i="14"/>
  <c r="FE17" i="14"/>
  <c r="O21" i="23"/>
  <c r="FO22" i="14"/>
  <c r="AK21" i="14"/>
  <c r="EO22" i="14"/>
  <c r="CC20" i="14"/>
  <c r="FY22" i="14"/>
  <c r="GF22" i="14"/>
  <c r="K17" i="23"/>
  <c r="CF17" i="14"/>
  <c r="DZ20" i="14"/>
  <c r="DP20" i="14"/>
  <c r="DU20" i="14"/>
  <c r="DW20" i="14"/>
  <c r="CB16" i="24"/>
  <c r="FE18" i="14"/>
  <c r="D19" i="26"/>
  <c r="FK18" i="14"/>
  <c r="EX22" i="14"/>
  <c r="R22" i="23"/>
  <c r="FR22" i="23"/>
  <c r="DW22" i="23"/>
  <c r="FP22" i="23"/>
  <c r="FM22" i="23"/>
  <c r="GW22" i="23"/>
  <c r="EO22" i="23"/>
  <c r="EJ22" i="23"/>
  <c r="GY22" i="23"/>
  <c r="GT22" i="23"/>
  <c r="GG22" i="23"/>
  <c r="GR22" i="23"/>
  <c r="EI22" i="23"/>
  <c r="BR22" i="23"/>
  <c r="GS22" i="23"/>
  <c r="GX22" i="23"/>
  <c r="FE22" i="23"/>
  <c r="CO22" i="23"/>
  <c r="FC22" i="23"/>
  <c r="BI22" i="23"/>
  <c r="DI22" i="23"/>
  <c r="EL22" i="23"/>
  <c r="FS22" i="23"/>
  <c r="FO22" i="23"/>
  <c r="FN22" i="23"/>
  <c r="GV22" i="23"/>
  <c r="EZ22" i="23"/>
  <c r="GB22" i="23"/>
  <c r="FU22" i="23"/>
  <c r="FQ22" i="23"/>
  <c r="FA22" i="23"/>
  <c r="DT22" i="23"/>
  <c r="BJ22" i="23"/>
  <c r="CQ22" i="23"/>
  <c r="GK22" i="23"/>
  <c r="EM22" i="23"/>
  <c r="GD22" i="23"/>
  <c r="GC22" i="23"/>
  <c r="GP22" i="23"/>
  <c r="GF22" i="23"/>
  <c r="FB22" i="23"/>
  <c r="DU22" i="23"/>
  <c r="CA22" i="23"/>
  <c r="GU22" i="23"/>
  <c r="BM22" i="23"/>
  <c r="CP22" i="23"/>
  <c r="CS22" i="23"/>
  <c r="DF22" i="23"/>
  <c r="EK22" i="23"/>
  <c r="GN22" i="23"/>
  <c r="BX22" i="23"/>
  <c r="HA22" i="23"/>
  <c r="DY22" i="23"/>
  <c r="FI22" i="23"/>
  <c r="CL22" i="23"/>
  <c r="EX22" i="23"/>
  <c r="DG22" i="23"/>
  <c r="FJ22" i="23"/>
  <c r="GE22" i="23"/>
  <c r="FH22" i="23"/>
  <c r="GQ22" i="23"/>
  <c r="FX22" i="23"/>
  <c r="AU22" i="23"/>
  <c r="GI22" i="23"/>
  <c r="EU22" i="23"/>
  <c r="FL22" i="23"/>
  <c r="BU22" i="23"/>
  <c r="AB22" i="23"/>
  <c r="EV22" i="23"/>
  <c r="DC22" i="23"/>
  <c r="BZ22" i="23"/>
  <c r="AS22" i="23"/>
  <c r="DV22" i="23"/>
  <c r="EY22" i="23"/>
  <c r="GH22" i="23"/>
  <c r="BH22" i="23"/>
  <c r="DD22" i="23"/>
  <c r="DA22" i="23"/>
  <c r="FZ22" i="23"/>
  <c r="AO22" i="23"/>
  <c r="DQ22" i="23"/>
  <c r="GA22" i="23"/>
  <c r="CC22" i="23"/>
  <c r="FY22" i="23"/>
  <c r="BW22" i="23"/>
  <c r="ET22" i="23"/>
  <c r="BY22" i="23"/>
  <c r="EC22" i="23"/>
  <c r="CY22" i="23"/>
  <c r="AM22" i="23"/>
  <c r="BE22" i="23"/>
  <c r="EE22" i="23"/>
  <c r="FK22" i="23"/>
  <c r="DS22" i="23"/>
  <c r="BF22" i="23"/>
  <c r="ED22" i="23"/>
  <c r="BC22" i="23"/>
  <c r="X22" i="23"/>
  <c r="EG22" i="23"/>
  <c r="EW22" i="23"/>
  <c r="DO22" i="23"/>
  <c r="CH22" i="23"/>
  <c r="BB22" i="23"/>
  <c r="CG22" i="23"/>
  <c r="AP22" i="23"/>
  <c r="EH22" i="23"/>
  <c r="CZ22" i="23"/>
  <c r="CJ22" i="23"/>
  <c r="DP22" i="23"/>
  <c r="ES22" i="23"/>
  <c r="AQ22" i="23"/>
  <c r="Y22" i="23"/>
  <c r="BK22" i="23"/>
  <c r="AC22" i="23"/>
  <c r="AD22" i="23"/>
  <c r="DN22" i="23"/>
  <c r="BV22" i="23"/>
  <c r="GO22" i="23"/>
  <c r="U22" i="23"/>
  <c r="BS22" i="23"/>
  <c r="AA22" i="23"/>
  <c r="AG22" i="23"/>
  <c r="AT22" i="23"/>
  <c r="CI22" i="23"/>
  <c r="V22" i="23"/>
  <c r="AR22" i="23"/>
  <c r="AK22" i="23"/>
  <c r="DE22" i="23"/>
  <c r="AL22" i="23"/>
  <c r="CW22" i="23"/>
  <c r="AW22" i="23"/>
  <c r="DR22" i="23"/>
  <c r="DB22" i="23"/>
  <c r="CM22" i="23"/>
  <c r="CV22" i="23"/>
  <c r="AN22" i="23"/>
  <c r="DL22" i="23"/>
  <c r="ER22" i="23"/>
  <c r="EF22" i="23"/>
  <c r="DM22" i="23"/>
  <c r="BD22" i="23"/>
  <c r="CX22" i="23"/>
  <c r="N22" i="23"/>
  <c r="Q22" i="23"/>
  <c r="AE22" i="23"/>
  <c r="CN22" i="23"/>
  <c r="CK22" i="23"/>
  <c r="BG22" i="23"/>
  <c r="BP22" i="23"/>
  <c r="BT22" i="23"/>
  <c r="AZ22" i="23"/>
  <c r="BA22" i="23"/>
  <c r="AJ22" i="23"/>
  <c r="BR19" i="14"/>
  <c r="FN20" i="14"/>
  <c r="H21" i="23"/>
  <c r="DS22" i="14"/>
  <c r="BY20" i="14"/>
  <c r="DX20" i="14"/>
  <c r="GS21" i="14"/>
  <c r="CT22" i="14"/>
  <c r="O20" i="24"/>
  <c r="GY19" i="14"/>
  <c r="BN13" i="14"/>
  <c r="BN16" i="14"/>
  <c r="BJ16" i="14"/>
  <c r="BF16" i="14"/>
  <c r="BB16" i="14"/>
  <c r="BH16" i="14"/>
  <c r="BK16" i="14"/>
  <c r="BA16" i="14"/>
  <c r="FV17" i="24"/>
  <c r="FO17" i="24"/>
  <c r="FS17" i="24"/>
  <c r="FR17" i="24"/>
  <c r="FQ17" i="24"/>
  <c r="FU17" i="24"/>
  <c r="FP17" i="24"/>
  <c r="FN17" i="24"/>
  <c r="FM17" i="24"/>
  <c r="FI17" i="24"/>
  <c r="FL17" i="24"/>
  <c r="FK17" i="24"/>
  <c r="FJ17" i="24"/>
  <c r="P18" i="14"/>
  <c r="DJ22" i="23"/>
  <c r="EX21" i="14"/>
  <c r="AU21" i="14"/>
  <c r="FD20" i="14"/>
  <c r="AF21" i="24"/>
  <c r="CS18" i="14"/>
  <c r="CP18" i="14"/>
  <c r="F21" i="24"/>
  <c r="ET17" i="14"/>
  <c r="DF17" i="14"/>
  <c r="DA18" i="14"/>
  <c r="AF17" i="23"/>
  <c r="AH20" i="24"/>
  <c r="Y20" i="24"/>
  <c r="AG20" i="24"/>
  <c r="AC20" i="24"/>
  <c r="AD20" i="24"/>
  <c r="Z20" i="24"/>
  <c r="AB20" i="24"/>
  <c r="V20" i="24"/>
  <c r="AE20" i="24"/>
  <c r="X20" i="24"/>
  <c r="W20" i="24"/>
  <c r="I21" i="23"/>
  <c r="ET18" i="14"/>
  <c r="BR22" i="14"/>
  <c r="GY22" i="14"/>
  <c r="AV19" i="14"/>
  <c r="BT19" i="14"/>
  <c r="J21" i="26"/>
  <c r="BU19" i="14"/>
  <c r="GW20" i="14"/>
  <c r="P18" i="23"/>
  <c r="R17" i="24"/>
  <c r="G17" i="24"/>
  <c r="GI20" i="14"/>
  <c r="DZ21" i="14"/>
  <c r="DQ21" i="14"/>
  <c r="DR21" i="14"/>
  <c r="DP21" i="14"/>
  <c r="G17" i="26"/>
  <c r="FX20" i="14"/>
  <c r="DD22" i="14"/>
  <c r="FZ22" i="14"/>
  <c r="H20" i="26"/>
  <c r="CX19" i="14"/>
  <c r="EC17" i="14"/>
  <c r="L17" i="26"/>
  <c r="O18" i="24"/>
  <c r="F19" i="26"/>
  <c r="GE18" i="14"/>
  <c r="HB18" i="14"/>
  <c r="GV18" i="14"/>
  <c r="GW18" i="14"/>
  <c r="GU18" i="14"/>
  <c r="FP20" i="14"/>
  <c r="H16" i="26"/>
  <c r="CT17" i="14"/>
  <c r="CM17" i="14"/>
  <c r="CN17" i="14"/>
  <c r="CK17" i="14"/>
  <c r="CP17" i="14"/>
  <c r="DL22" i="14"/>
  <c r="CB19" i="14"/>
  <c r="N22" i="26"/>
  <c r="G22" i="26"/>
  <c r="CI22" i="14"/>
  <c r="O18" i="23"/>
  <c r="J21" i="24"/>
  <c r="CH18" i="14"/>
  <c r="EB18" i="14"/>
  <c r="BV22" i="14"/>
  <c r="FD20" i="24"/>
  <c r="M20" i="24"/>
  <c r="DZ19" i="14"/>
  <c r="DX19" i="14"/>
  <c r="DT19" i="14"/>
  <c r="DM19" i="14"/>
  <c r="DN19" i="14"/>
  <c r="DC16" i="14"/>
  <c r="V20" i="23"/>
  <c r="W22" i="23"/>
  <c r="Z17" i="24"/>
  <c r="DZ19" i="24"/>
  <c r="DY19" i="24"/>
  <c r="DT19" i="24"/>
  <c r="DV19" i="24"/>
  <c r="DM19" i="24"/>
  <c r="DS19" i="24"/>
  <c r="DR19" i="24"/>
  <c r="DU19" i="24"/>
  <c r="DQ19" i="24"/>
  <c r="DO19" i="24"/>
  <c r="DL19" i="24"/>
  <c r="DP19" i="24"/>
  <c r="DN19" i="24"/>
  <c r="DW19" i="24"/>
  <c r="DX19" i="24"/>
  <c r="HB17" i="14"/>
  <c r="GZ17" i="14"/>
  <c r="HA17" i="14"/>
  <c r="GS17" i="14"/>
  <c r="GT17" i="14"/>
  <c r="GN17" i="14"/>
  <c r="GQ17" i="14"/>
  <c r="N20" i="23"/>
  <c r="R20" i="23"/>
  <c r="P20" i="23"/>
  <c r="O20" i="23"/>
  <c r="R19" i="24"/>
  <c r="J19" i="24"/>
  <c r="G19" i="24"/>
  <c r="AF13" i="26"/>
  <c r="GL18" i="14"/>
  <c r="GI18" i="14"/>
  <c r="GB18" i="14"/>
  <c r="GH18" i="14"/>
  <c r="EP18" i="14"/>
  <c r="EI18" i="14"/>
  <c r="ED18" i="14"/>
  <c r="J20" i="23"/>
  <c r="K20" i="24"/>
  <c r="V17" i="24"/>
  <c r="CK20" i="14"/>
  <c r="Q22" i="14"/>
  <c r="CL18" i="14"/>
  <c r="GX17" i="14"/>
  <c r="DZ22" i="23"/>
  <c r="AP21" i="24"/>
  <c r="EN17" i="14"/>
  <c r="M19" i="23"/>
  <c r="AH19" i="23"/>
  <c r="AG19" i="23"/>
  <c r="AD19" i="23"/>
  <c r="X19" i="23"/>
  <c r="Y19" i="23"/>
  <c r="AC19" i="23"/>
  <c r="AA19" i="23"/>
  <c r="W19" i="23"/>
  <c r="U19" i="23"/>
  <c r="AB19" i="23"/>
  <c r="AE19" i="23"/>
  <c r="GG21" i="14"/>
  <c r="Q19" i="24"/>
  <c r="AF18" i="24"/>
  <c r="L18" i="23"/>
  <c r="GB20" i="14"/>
  <c r="CO18" i="14"/>
  <c r="ES21" i="14"/>
  <c r="BY21" i="14"/>
  <c r="FU22" i="14"/>
  <c r="D19" i="24"/>
  <c r="ES22" i="14"/>
  <c r="O17" i="26"/>
  <c r="U18" i="24"/>
  <c r="GK18" i="14"/>
  <c r="H16" i="23"/>
  <c r="Q16" i="24"/>
  <c r="R13" i="24"/>
  <c r="R16" i="24"/>
  <c r="N16" i="24"/>
  <c r="K16" i="24"/>
  <c r="I16" i="24"/>
  <c r="FZ21" i="14"/>
  <c r="DC21" i="14"/>
  <c r="H20" i="23"/>
  <c r="I19" i="26"/>
  <c r="P16" i="24"/>
  <c r="L16" i="26"/>
  <c r="H18" i="26"/>
  <c r="E20" i="23"/>
  <c r="N19" i="23"/>
  <c r="M18" i="26"/>
  <c r="GN22" i="14"/>
  <c r="DJ13" i="14"/>
  <c r="DJ16" i="14"/>
  <c r="DE16" i="14"/>
  <c r="DD16" i="14"/>
  <c r="CW16" i="14"/>
  <c r="CY16" i="14"/>
  <c r="DH16" i="14"/>
  <c r="DF16" i="14"/>
  <c r="H18" i="24"/>
  <c r="BT20" i="14"/>
  <c r="K22" i="26"/>
  <c r="P16" i="26"/>
  <c r="EU21" i="14"/>
  <c r="BH22" i="14"/>
  <c r="N17" i="24"/>
  <c r="CT21" i="24"/>
  <c r="CM21" i="24"/>
  <c r="CQ21" i="24"/>
  <c r="CL21" i="24"/>
  <c r="CS21" i="24"/>
  <c r="CN21" i="24"/>
  <c r="CO21" i="24"/>
  <c r="CK21" i="24"/>
  <c r="CJ21" i="24"/>
  <c r="CP21" i="24"/>
  <c r="CH21" i="24"/>
  <c r="CI21" i="24"/>
  <c r="U18" i="23"/>
  <c r="AA18" i="23"/>
  <c r="EP17" i="23"/>
  <c r="EL17" i="23"/>
  <c r="EJ17" i="23"/>
  <c r="EK17" i="23"/>
  <c r="EF17" i="23"/>
  <c r="EO17" i="23"/>
  <c r="EH17" i="23"/>
  <c r="EG17" i="23"/>
  <c r="EM17" i="23"/>
  <c r="EE17" i="23"/>
  <c r="EI17" i="23"/>
  <c r="ED17" i="23"/>
  <c r="EC17" i="23"/>
  <c r="EB17" i="23"/>
  <c r="EW18" i="14"/>
  <c r="BS20" i="14"/>
  <c r="R16" i="14"/>
  <c r="I16" i="14"/>
  <c r="L16" i="14"/>
  <c r="O16" i="14"/>
  <c r="E16" i="14"/>
  <c r="G16" i="14"/>
  <c r="N16" i="14"/>
  <c r="J16" i="14"/>
  <c r="H16" i="14"/>
  <c r="M16" i="14"/>
  <c r="D16" i="14"/>
  <c r="F16" i="14"/>
  <c r="K16" i="14"/>
  <c r="CD21" i="14"/>
  <c r="BW21" i="14"/>
  <c r="CC21" i="14"/>
  <c r="BR21" i="14"/>
  <c r="BS21" i="14"/>
  <c r="FX21" i="14"/>
  <c r="H17" i="26"/>
  <c r="DE17" i="14"/>
  <c r="G18" i="23"/>
  <c r="BL18" i="24"/>
  <c r="EU19" i="14"/>
  <c r="FC19" i="14"/>
  <c r="CM18" i="14"/>
  <c r="GO22" i="14"/>
  <c r="U16" i="24"/>
  <c r="BX21" i="14"/>
  <c r="L16" i="23"/>
  <c r="I19" i="24"/>
  <c r="AV21" i="14"/>
  <c r="AJ22" i="14"/>
  <c r="HB20" i="14"/>
  <c r="GS20" i="14"/>
  <c r="GP20" i="14"/>
  <c r="GU20" i="14"/>
  <c r="CT19" i="14"/>
  <c r="CL19" i="14"/>
  <c r="CO19" i="14"/>
  <c r="CG19" i="14"/>
  <c r="CG22" i="14"/>
  <c r="ER22" i="14"/>
  <c r="FK22" i="14"/>
  <c r="AS22" i="14"/>
  <c r="HB22" i="14"/>
  <c r="DJ19" i="14"/>
  <c r="CZ19" i="14"/>
  <c r="DA19" i="14"/>
  <c r="AP21" i="14"/>
  <c r="F21" i="26"/>
  <c r="GV20" i="14"/>
  <c r="F20" i="24"/>
  <c r="EZ19" i="14"/>
  <c r="GL13" i="24"/>
  <c r="GL16" i="24"/>
  <c r="GG16" i="24"/>
  <c r="GF16" i="24"/>
  <c r="GC16" i="24"/>
  <c r="GH16" i="24"/>
  <c r="GI16" i="24"/>
  <c r="GK16" i="24"/>
  <c r="GB16" i="24"/>
  <c r="GE16" i="24"/>
  <c r="GD16" i="24"/>
  <c r="GA16" i="24"/>
  <c r="FY16" i="24"/>
  <c r="FZ16" i="24"/>
  <c r="EY17" i="14"/>
  <c r="Z18" i="24"/>
  <c r="CY18" i="14"/>
  <c r="CD13" i="23"/>
  <c r="CD16" i="23"/>
  <c r="CC16" i="23"/>
  <c r="CA16" i="23"/>
  <c r="BX16" i="23"/>
  <c r="BR16" i="23"/>
  <c r="BY16" i="23"/>
  <c r="BV16" i="23"/>
  <c r="BZ16" i="23"/>
  <c r="BW16" i="23"/>
  <c r="BU16" i="23"/>
  <c r="BQ16" i="23"/>
  <c r="BP16" i="23"/>
  <c r="BS16" i="23"/>
  <c r="CB16" i="23"/>
  <c r="FF17" i="24"/>
  <c r="FC17" i="24"/>
  <c r="FE17" i="24"/>
  <c r="EY17" i="24"/>
  <c r="ET17" i="24"/>
  <c r="EW17" i="24"/>
  <c r="EX17" i="24"/>
  <c r="FB17" i="24"/>
  <c r="ES17" i="24"/>
  <c r="EV17" i="24"/>
  <c r="ER17" i="24"/>
  <c r="EZ17" i="24"/>
  <c r="FA17" i="24"/>
  <c r="GO20" i="24"/>
  <c r="GL21" i="14"/>
  <c r="GF21" i="14"/>
  <c r="GI21" i="14"/>
  <c r="GE21" i="14"/>
  <c r="H19" i="24"/>
  <c r="Q20" i="23"/>
  <c r="G20" i="23"/>
  <c r="GG20" i="14"/>
  <c r="AX22" i="14"/>
  <c r="EI22" i="14"/>
  <c r="DM22" i="14"/>
  <c r="GA20" i="14"/>
  <c r="FF22" i="14"/>
  <c r="AK22" i="14"/>
  <c r="CH22" i="14"/>
  <c r="L19" i="24"/>
  <c r="J21" i="23"/>
  <c r="GA18" i="14"/>
  <c r="DZ16" i="23"/>
  <c r="DZ13" i="23"/>
  <c r="DW16" i="23"/>
  <c r="DY16" i="23"/>
  <c r="DQ16" i="23"/>
  <c r="DU16" i="23"/>
  <c r="DM16" i="23"/>
  <c r="DT16" i="23"/>
  <c r="DP16" i="23"/>
  <c r="DS16" i="23"/>
  <c r="DV16" i="23"/>
  <c r="DO16" i="23"/>
  <c r="DR16" i="23"/>
  <c r="DN16" i="23"/>
  <c r="CD20" i="24"/>
  <c r="BZ20" i="24"/>
  <c r="BY20" i="24"/>
  <c r="BV20" i="24"/>
  <c r="BR20" i="24"/>
  <c r="BP20" i="24"/>
  <c r="BU20" i="24"/>
  <c r="BW20" i="24"/>
  <c r="BX20" i="24"/>
  <c r="CA20" i="24"/>
  <c r="BT20" i="24"/>
  <c r="BQ20" i="24"/>
  <c r="BS20" i="24"/>
  <c r="CC20" i="24"/>
  <c r="DZ17" i="24"/>
  <c r="DT17" i="24"/>
  <c r="DW17" i="24"/>
  <c r="DR17" i="24"/>
  <c r="DY17" i="24"/>
  <c r="DS17" i="24"/>
  <c r="DO17" i="24"/>
  <c r="DN17" i="24"/>
  <c r="DU17" i="24"/>
  <c r="DQ17" i="24"/>
  <c r="DV17" i="24"/>
  <c r="DM17" i="24"/>
  <c r="DP17" i="24"/>
  <c r="FF19" i="24"/>
  <c r="FB19" i="24"/>
  <c r="FC19" i="24"/>
  <c r="FE19" i="24"/>
  <c r="EW19" i="24"/>
  <c r="EY19" i="24"/>
  <c r="EX19" i="24"/>
  <c r="ET19" i="24"/>
  <c r="FA19" i="24"/>
  <c r="EZ19" i="24"/>
  <c r="EV19" i="24"/>
  <c r="ES19" i="24"/>
  <c r="ER19" i="24"/>
  <c r="EU19" i="24"/>
  <c r="GK17" i="24"/>
  <c r="GL17" i="24"/>
  <c r="GI17" i="24"/>
  <c r="GF17" i="24"/>
  <c r="GH17" i="24"/>
  <c r="GC17" i="24"/>
  <c r="FY17" i="24"/>
  <c r="GB17" i="24"/>
  <c r="GE17" i="24"/>
  <c r="GD17" i="24"/>
  <c r="GA17" i="24"/>
  <c r="GG17" i="24"/>
  <c r="FZ17" i="24"/>
  <c r="GE20" i="14"/>
  <c r="AR20" i="14"/>
  <c r="AT16" i="14"/>
  <c r="AM19" i="24"/>
  <c r="CW17" i="23"/>
  <c r="EP19" i="23"/>
  <c r="EL19" i="23"/>
  <c r="EI19" i="23"/>
  <c r="EO19" i="23"/>
  <c r="EK19" i="23"/>
  <c r="EF19" i="23"/>
  <c r="EM19" i="23"/>
  <c r="EH19" i="23"/>
  <c r="EJ19" i="23"/>
  <c r="ED19" i="23"/>
  <c r="GQ16" i="14"/>
  <c r="DJ21" i="24"/>
  <c r="DI21" i="24"/>
  <c r="DC21" i="24"/>
  <c r="AL16" i="14"/>
  <c r="DJ18" i="24"/>
  <c r="DD18" i="24"/>
  <c r="DF18" i="24"/>
  <c r="DG18" i="24"/>
  <c r="DE18" i="24"/>
  <c r="DC18" i="24"/>
  <c r="DI18" i="24"/>
  <c r="DA18" i="24"/>
  <c r="DZ16" i="24"/>
  <c r="DZ13" i="24"/>
  <c r="DW16" i="24"/>
  <c r="DY16" i="24"/>
  <c r="DT16" i="24"/>
  <c r="DV16" i="24"/>
  <c r="DO16" i="24"/>
  <c r="CX17" i="23"/>
  <c r="AR16" i="14"/>
  <c r="BT20" i="23"/>
  <c r="ED17" i="24"/>
  <c r="EP16" i="23"/>
  <c r="EP13" i="23"/>
  <c r="EL16" i="23"/>
  <c r="EO16" i="23"/>
  <c r="EJ16" i="23"/>
  <c r="EI16" i="23"/>
  <c r="EK16" i="23"/>
  <c r="EM16" i="23"/>
  <c r="EF16" i="23"/>
  <c r="EE16" i="23"/>
  <c r="EG16" i="23"/>
  <c r="ED16" i="23"/>
  <c r="W22" i="24"/>
  <c r="CX21" i="24"/>
  <c r="AQ16" i="14"/>
  <c r="AV16" i="14"/>
  <c r="DP21" i="24"/>
  <c r="HB18" i="24"/>
  <c r="GW18" i="24"/>
  <c r="GX18" i="24"/>
  <c r="GU18" i="24"/>
  <c r="GV18" i="24"/>
  <c r="HA18" i="24"/>
  <c r="GY18" i="24"/>
  <c r="GS18" i="24"/>
  <c r="GQ18" i="24"/>
  <c r="GP18" i="24"/>
  <c r="GT18" i="24"/>
  <c r="AJ17" i="14"/>
  <c r="FI22" i="24"/>
  <c r="GO22" i="24"/>
  <c r="AK17" i="14"/>
  <c r="FI19" i="24"/>
  <c r="BE22" i="24"/>
  <c r="EN21" i="14"/>
  <c r="BF17" i="14"/>
  <c r="AK21" i="23"/>
  <c r="DB21" i="23"/>
  <c r="AQ20" i="23"/>
  <c r="DW21" i="24"/>
  <c r="DV22" i="24"/>
  <c r="AQ18" i="23"/>
  <c r="DT20" i="24"/>
  <c r="DD16" i="23"/>
  <c r="FV20" i="24"/>
  <c r="FS20" i="24"/>
  <c r="FU20" i="24"/>
  <c r="FO20" i="24"/>
  <c r="FR20" i="24"/>
  <c r="FN20" i="24"/>
  <c r="FM20" i="24"/>
  <c r="FJ20" i="24"/>
  <c r="FH20" i="24"/>
  <c r="FQ20" i="24"/>
  <c r="FP20" i="24"/>
  <c r="GT16" i="14"/>
  <c r="N22" i="24"/>
  <c r="BB16" i="24"/>
  <c r="BD16" i="24"/>
  <c r="CZ16" i="24"/>
  <c r="CI20" i="23"/>
  <c r="BV21" i="24"/>
  <c r="BN16" i="23"/>
  <c r="BN13" i="23"/>
  <c r="BK16" i="23"/>
  <c r="BM16" i="23"/>
  <c r="BI16" i="23"/>
  <c r="BF16" i="23"/>
  <c r="BH16" i="23"/>
  <c r="EP22" i="14"/>
  <c r="CD18" i="23"/>
  <c r="CC18" i="23"/>
  <c r="CA18" i="23"/>
  <c r="EP13" i="24"/>
  <c r="EP16" i="24"/>
  <c r="EO16" i="24"/>
  <c r="EM16" i="24"/>
  <c r="EL16" i="24"/>
  <c r="EK16" i="24"/>
  <c r="EE16" i="24"/>
  <c r="EJ16" i="24"/>
  <c r="EI16" i="24"/>
  <c r="BB18" i="23"/>
  <c r="CK17" i="24"/>
  <c r="CI22" i="24"/>
  <c r="BC18" i="23"/>
  <c r="AX22" i="24"/>
  <c r="DN21" i="24"/>
  <c r="BE17" i="24"/>
  <c r="HA21" i="24"/>
  <c r="HB21" i="24"/>
  <c r="GW21" i="24"/>
  <c r="GY21" i="24"/>
  <c r="GU21" i="24"/>
  <c r="GV21" i="24"/>
  <c r="GX21" i="24"/>
  <c r="GT21" i="24"/>
  <c r="GS21" i="24"/>
  <c r="GQ21" i="24"/>
  <c r="GR21" i="24"/>
  <c r="AM20" i="24"/>
  <c r="AO16" i="24"/>
  <c r="DO21" i="24"/>
  <c r="EP22" i="23"/>
  <c r="HB22" i="24"/>
  <c r="CO22" i="24"/>
  <c r="CA21" i="24"/>
  <c r="FH21" i="23"/>
  <c r="EZ22" i="24"/>
  <c r="FV18" i="23"/>
  <c r="FN18" i="23"/>
  <c r="FS18" i="23"/>
  <c r="FQ18" i="23"/>
  <c r="FP18" i="23"/>
  <c r="FR18" i="23"/>
  <c r="FU18" i="23"/>
  <c r="FO18" i="23"/>
  <c r="FM18" i="23"/>
  <c r="FI18" i="23"/>
  <c r="FL18" i="23"/>
  <c r="DC17" i="23"/>
  <c r="DV21" i="24"/>
  <c r="EX22" i="24"/>
  <c r="EH16" i="23"/>
  <c r="DR20" i="24"/>
  <c r="GO17" i="24"/>
  <c r="BY18" i="23"/>
  <c r="EK22" i="24"/>
  <c r="FV21" i="23"/>
  <c r="FQ21" i="23"/>
  <c r="FJ21" i="23"/>
  <c r="FR21" i="23"/>
  <c r="FS21" i="23"/>
  <c r="FO21" i="23"/>
  <c r="FU21" i="23"/>
  <c r="FI21" i="23"/>
  <c r="FP21" i="23"/>
  <c r="FK21" i="23"/>
  <c r="FN21" i="23"/>
  <c r="FM21" i="23"/>
  <c r="DQ16" i="24"/>
  <c r="EE19" i="23"/>
  <c r="AP19" i="24"/>
  <c r="DC20" i="23"/>
  <c r="DB22" i="24"/>
  <c r="EV18" i="23"/>
  <c r="DG19" i="24"/>
  <c r="BB19" i="23"/>
  <c r="CL17" i="24"/>
  <c r="BD17" i="14"/>
  <c r="EP21" i="23"/>
  <c r="EJ21" i="23"/>
  <c r="EH21" i="23"/>
  <c r="EO21" i="23"/>
  <c r="EK21" i="23"/>
  <c r="EL21" i="23"/>
  <c r="EE21" i="23"/>
  <c r="EI21" i="23"/>
  <c r="EM21" i="23"/>
  <c r="EF21" i="23"/>
  <c r="EP21" i="24"/>
  <c r="EM21" i="24"/>
  <c r="EO21" i="24"/>
  <c r="EL21" i="24"/>
  <c r="EH21" i="24"/>
  <c r="EJ21" i="24"/>
  <c r="EF21" i="24"/>
  <c r="EI21" i="24"/>
  <c r="EG21" i="24"/>
  <c r="EE21" i="24"/>
  <c r="BE21" i="24"/>
  <c r="BU22" i="24"/>
  <c r="AJ17" i="23"/>
  <c r="DZ21" i="23"/>
  <c r="DQ21" i="23"/>
  <c r="DW21" i="23"/>
  <c r="DV21" i="23"/>
  <c r="DU21" i="23"/>
  <c r="DY21" i="23"/>
  <c r="DT21" i="23"/>
  <c r="DP21" i="23"/>
  <c r="DS21" i="23"/>
  <c r="AP21" i="23"/>
  <c r="CM22" i="24"/>
  <c r="FF13" i="14"/>
  <c r="FF16" i="14"/>
  <c r="BP21" i="24"/>
  <c r="FV16" i="23"/>
  <c r="FV13" i="23"/>
  <c r="FN16" i="23"/>
  <c r="FU16" i="23"/>
  <c r="FQ16" i="23"/>
  <c r="FP16" i="23"/>
  <c r="FR16" i="23"/>
  <c r="FO16" i="23"/>
  <c r="FK16" i="23"/>
  <c r="FI16" i="23"/>
  <c r="FS16" i="23"/>
  <c r="FL16" i="23"/>
  <c r="FM16" i="23"/>
  <c r="FJ16" i="23"/>
  <c r="FK17" i="23"/>
  <c r="EK21" i="24"/>
  <c r="AE22" i="24"/>
  <c r="BZ21" i="24"/>
  <c r="AP18" i="24"/>
  <c r="DC16" i="23"/>
  <c r="EH19" i="24"/>
  <c r="BX17" i="24"/>
  <c r="BW20" i="23"/>
  <c r="CX22" i="24"/>
  <c r="FV13" i="24"/>
  <c r="FV16" i="24"/>
  <c r="FS16" i="24"/>
  <c r="FU16" i="24"/>
  <c r="FP16" i="24"/>
  <c r="FR16" i="24"/>
  <c r="FM16" i="24"/>
  <c r="FQ16" i="24"/>
  <c r="FK16" i="24"/>
  <c r="FN16" i="24"/>
  <c r="FL16" i="24"/>
  <c r="FO16" i="24"/>
  <c r="AX17" i="23"/>
  <c r="AT17" i="23"/>
  <c r="AQ17" i="23"/>
  <c r="AR17" i="23"/>
  <c r="AS17" i="23"/>
  <c r="EP17" i="24"/>
  <c r="EO17" i="24"/>
  <c r="EL17" i="24"/>
  <c r="EJ17" i="24"/>
  <c r="EM17" i="24"/>
  <c r="CD21" i="24"/>
  <c r="CC21" i="24"/>
  <c r="BY21" i="24"/>
  <c r="BW21" i="24"/>
  <c r="EC16" i="23"/>
  <c r="BC20" i="14"/>
  <c r="FO19" i="14"/>
  <c r="DQ18" i="23"/>
  <c r="EK17" i="24"/>
  <c r="DO18" i="23"/>
  <c r="AT19" i="23"/>
  <c r="DB17" i="23"/>
  <c r="DU21" i="24"/>
  <c r="AW18" i="23"/>
  <c r="EH16" i="24"/>
  <c r="BI21" i="24"/>
  <c r="DR21" i="23"/>
  <c r="DS16" i="24"/>
  <c r="DB18" i="24"/>
  <c r="DE16" i="24"/>
  <c r="BH18" i="23"/>
  <c r="CT18" i="24"/>
  <c r="CP18" i="24"/>
  <c r="CM18" i="24"/>
  <c r="CO18" i="24"/>
  <c r="CS18" i="24"/>
  <c r="FF18" i="24"/>
  <c r="FE18" i="24"/>
  <c r="FB18" i="24"/>
  <c r="EV18" i="24"/>
  <c r="FA18" i="24"/>
  <c r="EY18" i="24"/>
  <c r="EW18" i="24"/>
  <c r="FC18" i="24"/>
  <c r="EX18" i="24"/>
  <c r="CD18" i="24"/>
  <c r="CC18" i="24"/>
  <c r="BX18" i="24"/>
  <c r="BY18" i="24"/>
  <c r="BZ18" i="24"/>
  <c r="AK20" i="24"/>
  <c r="FF17" i="23"/>
  <c r="FE17" i="23"/>
  <c r="FB17" i="23"/>
  <c r="EZ17" i="23"/>
  <c r="EU17" i="23"/>
  <c r="EW17" i="23"/>
  <c r="FA17" i="23"/>
  <c r="ET17" i="23"/>
  <c r="EY17" i="23"/>
  <c r="FC17" i="23"/>
  <c r="EX17" i="23"/>
  <c r="CT20" i="23"/>
  <c r="CO20" i="23"/>
  <c r="CS20" i="23"/>
  <c r="CQ20" i="23"/>
  <c r="CL20" i="23"/>
  <c r="CP20" i="23"/>
  <c r="AN20" i="23"/>
  <c r="AN22" i="24"/>
  <c r="ED22" i="24"/>
  <c r="EP20" i="23"/>
  <c r="EJ20" i="23"/>
  <c r="EO20" i="23"/>
  <c r="EM20" i="23"/>
  <c r="EK20" i="23"/>
  <c r="EL20" i="23"/>
  <c r="EF20" i="23"/>
  <c r="EI20" i="23"/>
  <c r="ED20" i="23"/>
  <c r="EG20" i="23"/>
  <c r="DS18" i="14"/>
  <c r="AT20" i="23"/>
  <c r="CA18" i="24"/>
  <c r="EH22" i="24"/>
  <c r="CZ21" i="23"/>
  <c r="BJ16" i="23"/>
  <c r="EG17" i="24"/>
  <c r="DR18" i="23"/>
  <c r="DD21" i="23"/>
  <c r="BW18" i="23"/>
  <c r="AU17" i="23"/>
  <c r="FJ18" i="23"/>
  <c r="AX13" i="14"/>
  <c r="AX16" i="14"/>
  <c r="ER16" i="24"/>
  <c r="DZ20" i="23"/>
  <c r="DV20" i="23"/>
  <c r="DW20" i="23"/>
  <c r="DU20" i="23"/>
  <c r="DO20" i="23"/>
  <c r="DT20" i="23"/>
  <c r="DP20" i="23"/>
  <c r="DY20" i="23"/>
  <c r="DQ20" i="23"/>
  <c r="DR20" i="23"/>
  <c r="AJ21" i="23"/>
  <c r="BV22" i="24"/>
  <c r="CT13" i="14"/>
  <c r="CT16" i="14"/>
  <c r="CF17" i="24"/>
  <c r="AL20" i="23"/>
  <c r="BT18" i="24"/>
  <c r="CZ19" i="24"/>
  <c r="BA17" i="14"/>
  <c r="BU20" i="23"/>
  <c r="CD19" i="24"/>
  <c r="BX19" i="24"/>
  <c r="BZ19" i="24"/>
  <c r="BY19" i="24"/>
  <c r="CC19" i="24"/>
  <c r="BW22" i="24"/>
  <c r="BC19" i="23"/>
  <c r="CA19" i="24"/>
  <c r="EF20" i="24"/>
  <c r="AS19" i="23"/>
  <c r="CA17" i="24"/>
  <c r="BH17" i="24"/>
  <c r="DU16" i="24"/>
  <c r="BG17" i="23"/>
  <c r="BI16" i="24"/>
  <c r="FK19" i="23"/>
  <c r="EC20" i="23"/>
  <c r="EZ21" i="24"/>
  <c r="FF13" i="24"/>
  <c r="FF16" i="24"/>
  <c r="EV16" i="24"/>
  <c r="FB16" i="24"/>
  <c r="FC16" i="24"/>
  <c r="FA16" i="24"/>
  <c r="EW16" i="24"/>
  <c r="FE16" i="24"/>
  <c r="EY16" i="24"/>
  <c r="AW21" i="23"/>
  <c r="AX21" i="23"/>
  <c r="AU21" i="23"/>
  <c r="AR21" i="23"/>
  <c r="AS21" i="23"/>
  <c r="CI18" i="24"/>
  <c r="DZ18" i="23"/>
  <c r="DW18" i="23"/>
  <c r="DU18" i="23"/>
  <c r="DT18" i="23"/>
  <c r="DP18" i="23"/>
  <c r="DY18" i="23"/>
  <c r="DS18" i="23"/>
  <c r="DV18" i="23"/>
  <c r="CT17" i="24"/>
  <c r="CP17" i="24"/>
  <c r="CO17" i="24"/>
  <c r="CN17" i="24"/>
  <c r="CS17" i="24"/>
  <c r="CQ17" i="24"/>
  <c r="BM21" i="24"/>
  <c r="BN21" i="24"/>
  <c r="BK21" i="24"/>
  <c r="BF21" i="24"/>
  <c r="BB21" i="24"/>
  <c r="BJ21" i="24"/>
  <c r="BG21" i="24"/>
  <c r="DU18" i="14"/>
  <c r="EC21" i="23"/>
  <c r="AN16" i="14"/>
  <c r="CJ20" i="23"/>
  <c r="EG20" i="24"/>
  <c r="EC17" i="24"/>
  <c r="DJ20" i="24"/>
  <c r="DF20" i="24"/>
  <c r="DE20" i="24"/>
  <c r="DD20" i="24"/>
  <c r="BQ17" i="24"/>
  <c r="BD19" i="23"/>
  <c r="GK20" i="24"/>
  <c r="GL20" i="24"/>
  <c r="GH20" i="24"/>
  <c r="GE20" i="24"/>
  <c r="GG20" i="24"/>
  <c r="GF20" i="24"/>
  <c r="GI20" i="24"/>
  <c r="GD20" i="24"/>
  <c r="FZ20" i="24"/>
  <c r="FY20" i="24"/>
  <c r="GB20" i="24"/>
  <c r="EF17" i="24"/>
  <c r="EP19" i="24"/>
  <c r="EK19" i="24"/>
  <c r="EM19" i="24"/>
  <c r="EO19" i="24"/>
  <c r="EG19" i="24"/>
  <c r="EJ19" i="24"/>
  <c r="EI19" i="24"/>
  <c r="HB19" i="24"/>
  <c r="HA19" i="24"/>
  <c r="GV19" i="24"/>
  <c r="GU19" i="24"/>
  <c r="GW19" i="24"/>
  <c r="GY19" i="24"/>
  <c r="GX19" i="24"/>
  <c r="GT19" i="24"/>
  <c r="GP19" i="24"/>
  <c r="GQ19" i="24"/>
  <c r="EP13" i="14"/>
  <c r="EP16" i="14"/>
  <c r="DF21" i="24"/>
  <c r="EF19" i="24"/>
  <c r="AT21" i="23"/>
  <c r="EV17" i="23"/>
  <c r="DE17" i="23"/>
  <c r="BH21" i="24"/>
  <c r="EF16" i="24"/>
  <c r="CN20" i="23"/>
  <c r="AM19" i="23"/>
  <c r="GL19" i="24"/>
  <c r="GH19" i="24"/>
  <c r="GI19" i="24"/>
  <c r="GG19" i="24"/>
  <c r="GF19" i="24"/>
  <c r="GK19" i="24"/>
  <c r="GE19" i="24"/>
  <c r="GC19" i="24"/>
  <c r="GD19" i="24"/>
  <c r="GB19" i="24"/>
  <c r="BN18" i="23"/>
  <c r="BI18" i="23"/>
  <c r="BD18" i="23"/>
  <c r="BJ18" i="23"/>
  <c r="BF18" i="23"/>
  <c r="BM18" i="23"/>
  <c r="CH18" i="24"/>
  <c r="AB22" i="24"/>
  <c r="EC22" i="24"/>
  <c r="DA21" i="24"/>
  <c r="BF22" i="24"/>
  <c r="EW18" i="23"/>
  <c r="DI20" i="24"/>
  <c r="DR16" i="24"/>
  <c r="EG19" i="23"/>
  <c r="DC19" i="24"/>
  <c r="FL20" i="24"/>
  <c r="EI17" i="24"/>
  <c r="GQ17" i="24"/>
  <c r="DJ20" i="23"/>
  <c r="DI20" i="23"/>
  <c r="DE20" i="23"/>
  <c r="DG20" i="23"/>
  <c r="DF20" i="23"/>
  <c r="DB20" i="23"/>
  <c r="DA20" i="23"/>
  <c r="DD20" i="23"/>
  <c r="FF20" i="23"/>
  <c r="EU20" i="23"/>
  <c r="EV20" i="23"/>
  <c r="FC20" i="23"/>
  <c r="FE20" i="23"/>
  <c r="EX20" i="23"/>
  <c r="EZ20" i="23"/>
  <c r="FB20" i="23"/>
  <c r="FA20" i="23"/>
  <c r="EY20" i="23"/>
  <c r="ET20" i="23"/>
  <c r="CJ16" i="14"/>
  <c r="GO16" i="14"/>
  <c r="CV19" i="24"/>
  <c r="CD19" i="23"/>
  <c r="CC19" i="23"/>
  <c r="CA19" i="23"/>
  <c r="BX19" i="23"/>
  <c r="BY19" i="23"/>
  <c r="BW19" i="23"/>
  <c r="BZ19" i="23"/>
  <c r="CS21" i="23"/>
  <c r="CT21" i="23"/>
  <c r="CO21" i="23"/>
  <c r="CN21" i="23"/>
  <c r="CQ21" i="23"/>
  <c r="CP21" i="23"/>
  <c r="CL21" i="23"/>
  <c r="CM21" i="23"/>
  <c r="BU18" i="23"/>
  <c r="CD21" i="23"/>
  <c r="CC21" i="23"/>
  <c r="BX21" i="23"/>
  <c r="CA21" i="23"/>
  <c r="BZ21" i="23"/>
  <c r="BV21" i="23"/>
  <c r="BW21" i="23"/>
  <c r="FF21" i="24"/>
  <c r="EY21" i="24"/>
  <c r="FA21" i="24"/>
  <c r="FE21" i="24"/>
  <c r="FC21" i="24"/>
  <c r="EW21" i="24"/>
  <c r="EX21" i="24"/>
  <c r="FB21" i="24"/>
  <c r="BN19" i="24"/>
  <c r="BG19" i="24"/>
  <c r="BJ19" i="24"/>
  <c r="BM19" i="24"/>
  <c r="BK19" i="24"/>
  <c r="CX16" i="23"/>
  <c r="AX18" i="23"/>
  <c r="AT18" i="23"/>
  <c r="AU18" i="23"/>
  <c r="AS18" i="23"/>
  <c r="DZ20" i="24"/>
  <c r="DU20" i="24"/>
  <c r="DW20" i="24"/>
  <c r="DY20" i="24"/>
  <c r="DS20" i="24"/>
  <c r="DP16" i="24"/>
  <c r="CX20" i="14"/>
  <c r="BJ17" i="14"/>
  <c r="BN21" i="23"/>
  <c r="BJ21" i="23"/>
  <c r="BM21" i="23"/>
  <c r="BH21" i="23"/>
  <c r="BG21" i="23"/>
  <c r="BK21" i="23"/>
  <c r="CN18" i="24"/>
  <c r="BZ18" i="23"/>
  <c r="DD21" i="24"/>
  <c r="GR18" i="24"/>
  <c r="BV19" i="24"/>
  <c r="ES17" i="23"/>
  <c r="DG21" i="24"/>
  <c r="BF16" i="24"/>
  <c r="AX20" i="24"/>
  <c r="AT20" i="24"/>
  <c r="AS20" i="24"/>
  <c r="AQ20" i="24"/>
  <c r="AU20" i="24"/>
  <c r="AX20" i="23"/>
  <c r="AW20" i="23"/>
  <c r="AU20" i="23"/>
  <c r="AS20" i="23"/>
  <c r="DJ16" i="24"/>
  <c r="DJ13" i="24"/>
  <c r="DG16" i="24"/>
  <c r="DI16" i="24"/>
  <c r="DF16" i="24"/>
  <c r="DB16" i="24"/>
  <c r="DD16" i="24"/>
  <c r="EP22" i="24"/>
  <c r="CX16" i="24"/>
  <c r="AK17" i="23"/>
  <c r="CJ22" i="24"/>
  <c r="BD22" i="24"/>
  <c r="DP22" i="24"/>
  <c r="DJ21" i="23"/>
  <c r="DG21" i="23"/>
  <c r="DF21" i="23"/>
  <c r="DI21" i="23"/>
  <c r="DE21" i="23"/>
  <c r="DA21" i="23"/>
  <c r="DC21" i="23"/>
  <c r="DJ19" i="24"/>
  <c r="DI19" i="24"/>
  <c r="DE19" i="24"/>
  <c r="AO17" i="23"/>
  <c r="AK19" i="23"/>
  <c r="BS18" i="24"/>
  <c r="U22" i="24"/>
  <c r="AC22" i="24"/>
  <c r="FV17" i="23"/>
  <c r="FM17" i="23"/>
  <c r="FJ17" i="23"/>
  <c r="FQ17" i="23"/>
  <c r="FS17" i="23"/>
  <c r="FR17" i="23"/>
  <c r="FU17" i="23"/>
  <c r="FP17" i="23"/>
  <c r="FO17" i="23"/>
  <c r="FN17" i="23"/>
  <c r="FI17" i="23"/>
  <c r="DP18" i="14"/>
  <c r="HB17" i="24"/>
  <c r="GX17" i="24"/>
  <c r="HA17" i="24"/>
  <c r="GW17" i="24"/>
  <c r="GP17" i="24"/>
  <c r="GU17" i="24"/>
  <c r="GT17" i="24"/>
  <c r="GV17" i="24"/>
  <c r="GS17" i="24"/>
  <c r="GY17" i="24"/>
  <c r="BK18" i="23"/>
  <c r="GA19" i="24"/>
  <c r="AR20" i="23"/>
  <c r="CZ20" i="23"/>
  <c r="DS20" i="23"/>
  <c r="FY18" i="24"/>
  <c r="ED21" i="23"/>
  <c r="EH17" i="24"/>
  <c r="BY22" i="24"/>
  <c r="DG20" i="24"/>
  <c r="GP21" i="24"/>
  <c r="BN22" i="24"/>
  <c r="FT17" i="14"/>
  <c r="EB22" i="24"/>
  <c r="CD17" i="24"/>
  <c r="CC17" i="24"/>
  <c r="BV17" i="24"/>
  <c r="BZ17" i="24"/>
  <c r="BY17" i="24"/>
  <c r="CW21" i="23"/>
  <c r="EE17" i="24"/>
  <c r="CY19" i="24"/>
  <c r="BA21" i="24"/>
  <c r="CI21" i="23"/>
  <c r="CY20" i="23"/>
  <c r="BG18" i="23"/>
  <c r="CD22" i="24"/>
  <c r="DY21" i="24"/>
  <c r="DZ21" i="24"/>
  <c r="DR21" i="24"/>
  <c r="DS21" i="24"/>
  <c r="BE18" i="23"/>
  <c r="BW18" i="24"/>
  <c r="BV18" i="23"/>
  <c r="EW20" i="23"/>
  <c r="AW20" i="24"/>
  <c r="EV21" i="24"/>
  <c r="AR20" i="24"/>
  <c r="BZ22" i="24"/>
  <c r="BF21" i="23"/>
  <c r="AR19" i="23"/>
  <c r="BY21" i="23"/>
  <c r="DD22" i="24"/>
  <c r="BX18" i="23"/>
  <c r="DZ17" i="23"/>
  <c r="DT17" i="23"/>
  <c r="DW17" i="23"/>
  <c r="DU17" i="23"/>
  <c r="DR17" i="23"/>
  <c r="DV17" i="23"/>
  <c r="DM17" i="23"/>
  <c r="DQ17" i="23"/>
  <c r="DO17" i="23"/>
  <c r="DP17" i="23"/>
  <c r="DY17" i="23"/>
  <c r="BA16" i="24"/>
  <c r="DZ22" i="24"/>
  <c r="AP20" i="23"/>
  <c r="DJ22" i="24"/>
  <c r="DZ19" i="23"/>
  <c r="DW19" i="23"/>
  <c r="DT19" i="23"/>
  <c r="DY19" i="23"/>
  <c r="DU19" i="23"/>
  <c r="DQ19" i="23"/>
  <c r="DP19" i="23"/>
  <c r="DV19" i="23"/>
  <c r="AZ22" i="24"/>
  <c r="EB20" i="24"/>
  <c r="DM16" i="24"/>
  <c r="AX16" i="24"/>
  <c r="AX13" i="24"/>
  <c r="AT16" i="24"/>
  <c r="AW16" i="24"/>
  <c r="AP16" i="24"/>
  <c r="AS16" i="24"/>
  <c r="DN18" i="23"/>
  <c r="AK16" i="24"/>
  <c r="CL22" i="24"/>
  <c r="FS17" i="14"/>
  <c r="EE22" i="24"/>
  <c r="FK22" i="24"/>
  <c r="CT22" i="24"/>
  <c r="BC21" i="24"/>
  <c r="DB21" i="24"/>
  <c r="BG19" i="23"/>
  <c r="X22" i="24"/>
  <c r="AW18" i="24"/>
  <c r="AX18" i="24"/>
  <c r="AT18" i="24"/>
  <c r="AU18" i="24"/>
  <c r="AQ18" i="24"/>
  <c r="BT19" i="24"/>
  <c r="BG16" i="23"/>
  <c r="BP22" i="24"/>
  <c r="CZ20" i="24"/>
  <c r="AL20" i="14"/>
  <c r="HB16" i="24"/>
  <c r="HB13" i="24"/>
  <c r="GY16" i="24"/>
  <c r="HA16" i="24"/>
  <c r="GV16" i="24"/>
  <c r="GX16" i="24"/>
  <c r="GS16" i="24"/>
  <c r="GU16" i="24"/>
  <c r="GW16" i="24"/>
  <c r="GP16" i="24"/>
  <c r="GO16" i="24"/>
  <c r="GQ16" i="24"/>
  <c r="CK21" i="23"/>
  <c r="BH19" i="24"/>
  <c r="DF19" i="24"/>
  <c r="GR17" i="24"/>
  <c r="FL22" i="24"/>
  <c r="FV19" i="23"/>
  <c r="FS19" i="23"/>
  <c r="FU19" i="23"/>
  <c r="FR19" i="23"/>
  <c r="FQ19" i="23"/>
  <c r="FM19" i="23"/>
  <c r="FL19" i="23"/>
  <c r="FN19" i="23"/>
  <c r="FI19" i="23"/>
  <c r="FJ19" i="23"/>
  <c r="FO19" i="23"/>
  <c r="FP19" i="23"/>
  <c r="DS22" i="24"/>
  <c r="DR19" i="23"/>
  <c r="AU19" i="23"/>
  <c r="AS18" i="24"/>
  <c r="EG16" i="24"/>
  <c r="DE21" i="24"/>
  <c r="AX19" i="24"/>
  <c r="AS19" i="24"/>
  <c r="AO19" i="24"/>
  <c r="AW19" i="24"/>
  <c r="AT19" i="24"/>
  <c r="AR19" i="24"/>
  <c r="AU19" i="24"/>
  <c r="AQ19" i="24"/>
  <c r="EP20" i="24"/>
  <c r="EK20" i="24"/>
  <c r="EL20" i="24"/>
  <c r="EO20" i="24"/>
  <c r="EM20" i="24"/>
  <c r="EI20" i="24"/>
  <c r="EH20" i="24"/>
  <c r="DN16" i="24"/>
  <c r="CV16" i="23"/>
  <c r="BT18" i="23"/>
  <c r="CP16" i="14"/>
  <c r="ES20" i="23"/>
  <c r="AM17" i="14"/>
  <c r="CF22" i="24"/>
  <c r="CW21" i="24"/>
  <c r="FV19" i="24"/>
  <c r="FQ19" i="24"/>
  <c r="FU19" i="24"/>
  <c r="FO19" i="24"/>
  <c r="FS19" i="24"/>
  <c r="FP19" i="24"/>
  <c r="FN19" i="24"/>
  <c r="FM19" i="24"/>
  <c r="FR19" i="24"/>
  <c r="BB19" i="24"/>
  <c r="GL13" i="14"/>
  <c r="GL16" i="14"/>
  <c r="DY18" i="24"/>
  <c r="DZ18" i="24"/>
  <c r="DV18" i="24"/>
  <c r="DW18" i="24"/>
  <c r="DT18" i="24"/>
  <c r="DS18" i="24"/>
  <c r="DR18" i="24"/>
  <c r="BJ21" i="14"/>
  <c r="DU18" i="24"/>
  <c r="BV19" i="23"/>
  <c r="AR16" i="24"/>
  <c r="AU22" i="24"/>
  <c r="BN13" i="24"/>
  <c r="BN16" i="24"/>
  <c r="BM16" i="24"/>
  <c r="BJ16" i="24"/>
  <c r="BG16" i="24"/>
  <c r="BH16" i="24"/>
  <c r="BK16" i="24"/>
  <c r="DJ22" i="14"/>
  <c r="R22" i="24"/>
  <c r="HA22" i="24"/>
  <c r="BM22" i="24"/>
  <c r="CC22" i="24"/>
  <c r="FA22" i="24"/>
  <c r="GW22" i="24"/>
  <c r="FN22" i="24"/>
  <c r="CQ22" i="24"/>
  <c r="EM22" i="24"/>
  <c r="FS22" i="24"/>
  <c r="GG22" i="24"/>
  <c r="GX22" i="24"/>
  <c r="GU22" i="24"/>
  <c r="GH22" i="24"/>
  <c r="FP22" i="24"/>
  <c r="EL22" i="24"/>
  <c r="FC22" i="24"/>
  <c r="GY22" i="24"/>
  <c r="FZ22" i="24"/>
  <c r="EO22" i="24"/>
  <c r="CA22" i="24"/>
  <c r="GV22" i="24"/>
  <c r="FE22" i="24"/>
  <c r="BJ22" i="24"/>
  <c r="GI22" i="24"/>
  <c r="FU22" i="24"/>
  <c r="GK22" i="24"/>
  <c r="AQ22" i="24"/>
  <c r="DU22" i="24"/>
  <c r="DE22" i="24"/>
  <c r="DI22" i="24"/>
  <c r="GE22" i="24"/>
  <c r="FQ22" i="24"/>
  <c r="EJ22" i="24"/>
  <c r="DW22" i="24"/>
  <c r="AT22" i="24"/>
  <c r="AS22" i="24"/>
  <c r="GA22" i="24"/>
  <c r="DC22" i="24"/>
  <c r="EV22" i="24"/>
  <c r="EI22" i="24"/>
  <c r="GP22" i="24"/>
  <c r="GT22" i="24"/>
  <c r="AP22" i="24"/>
  <c r="GC22" i="24"/>
  <c r="FR22" i="24"/>
  <c r="EY22" i="24"/>
  <c r="GR22" i="24"/>
  <c r="CP22" i="24"/>
  <c r="BI22" i="24"/>
  <c r="GD22" i="24"/>
  <c r="BX22" i="24"/>
  <c r="DA22" i="24"/>
  <c r="GS22" i="24"/>
  <c r="EG22" i="24"/>
  <c r="DF22" i="24"/>
  <c r="BK22" i="24"/>
  <c r="FB22" i="24"/>
  <c r="CS22" i="24"/>
  <c r="EW22" i="24"/>
  <c r="DG22" i="24"/>
  <c r="AG22" i="24"/>
  <c r="GQ22" i="24"/>
  <c r="DR22" i="24"/>
  <c r="CN22" i="24"/>
  <c r="GF22" i="24"/>
  <c r="DY22" i="24"/>
  <c r="BG22" i="24"/>
  <c r="AR22" i="24"/>
  <c r="BH22" i="24"/>
  <c r="FM22" i="24"/>
  <c r="FO22" i="24"/>
  <c r="AW22" i="24"/>
  <c r="GB22" i="24"/>
  <c r="HB13" i="14"/>
  <c r="HB16" i="14"/>
  <c r="L22" i="24"/>
  <c r="AX19" i="23"/>
  <c r="AW19" i="23"/>
  <c r="AO20" i="24"/>
  <c r="DQ22" i="24"/>
  <c r="AL21" i="23"/>
  <c r="ES22" i="24"/>
  <c r="AS20" i="14"/>
  <c r="AO21" i="23"/>
  <c r="EU22" i="24"/>
  <c r="CZ22" i="24"/>
  <c r="AN20" i="24"/>
  <c r="AZ21" i="14"/>
  <c r="BN19" i="23"/>
  <c r="BM19" i="23"/>
  <c r="BJ19" i="23"/>
  <c r="BK19" i="23"/>
  <c r="BH19" i="23"/>
  <c r="BS22" i="24"/>
  <c r="BD21" i="24"/>
  <c r="FP17" i="14"/>
  <c r="BN17" i="24"/>
  <c r="BM17" i="24"/>
  <c r="BK17" i="24"/>
  <c r="BJ17" i="24"/>
  <c r="BG17" i="24"/>
  <c r="BI17" i="24"/>
  <c r="CC20" i="23"/>
  <c r="CD20" i="23"/>
  <c r="BZ20" i="23"/>
  <c r="BX20" i="23"/>
  <c r="CA20" i="23"/>
  <c r="BY20" i="23"/>
  <c r="AK20" i="23"/>
  <c r="ER16" i="23"/>
  <c r="FF18" i="23"/>
  <c r="FA18" i="23"/>
  <c r="FE18" i="23"/>
  <c r="EX18" i="23"/>
  <c r="FC18" i="23"/>
  <c r="EY18" i="23"/>
  <c r="ET18" i="23"/>
  <c r="EU18" i="23"/>
  <c r="ES18" i="23"/>
  <c r="FB18" i="23"/>
  <c r="EZ18" i="23"/>
  <c r="FJ17" i="14"/>
  <c r="FI17" i="14"/>
  <c r="DJ13" i="23"/>
  <c r="DJ16" i="23"/>
  <c r="DF16" i="23"/>
  <c r="DB16" i="23"/>
  <c r="DE16" i="23"/>
  <c r="DI16" i="23"/>
  <c r="DG16" i="23"/>
  <c r="DA16" i="23"/>
  <c r="CZ16" i="23"/>
  <c r="BB16" i="23"/>
  <c r="ET18" i="24"/>
  <c r="FY19" i="24"/>
  <c r="BC17" i="14"/>
  <c r="CX19" i="24"/>
  <c r="FF22" i="24"/>
  <c r="FV13" i="14"/>
  <c r="FV16" i="14"/>
  <c r="DM21" i="24"/>
  <c r="ES16" i="24"/>
  <c r="BN17" i="23"/>
  <c r="BC17" i="23"/>
  <c r="BI17" i="23"/>
  <c r="BH17" i="23"/>
  <c r="BM17" i="23"/>
  <c r="BJ17" i="23"/>
  <c r="ET16" i="24"/>
  <c r="CT19" i="24"/>
  <c r="CM19" i="24"/>
  <c r="CP19" i="24"/>
  <c r="CL19" i="24"/>
  <c r="CO19" i="24"/>
  <c r="CN19" i="24"/>
  <c r="EE21" i="14"/>
  <c r="AO16" i="14"/>
  <c r="GC20" i="24"/>
  <c r="EH20" i="23"/>
  <c r="EZ18" i="24"/>
  <c r="BF17" i="24"/>
  <c r="AN19" i="24"/>
  <c r="BR22" i="24"/>
  <c r="DJ17" i="23"/>
  <c r="DG17" i="23"/>
  <c r="DF17" i="23"/>
  <c r="DI17" i="23"/>
  <c r="DA17" i="23"/>
  <c r="DD17" i="23"/>
  <c r="CZ17" i="23"/>
  <c r="FK17" i="14"/>
  <c r="FR17" i="14"/>
  <c r="BN22" i="23"/>
  <c r="AM20" i="23"/>
  <c r="FF13" i="23"/>
  <c r="FF16" i="23"/>
  <c r="EY16" i="23"/>
  <c r="FE16" i="23"/>
  <c r="FC16" i="23"/>
  <c r="FB16" i="23"/>
  <c r="FA16" i="23"/>
  <c r="ET16" i="23"/>
  <c r="EU16" i="23"/>
  <c r="EX16" i="23"/>
  <c r="EW16" i="23"/>
  <c r="EZ16" i="23"/>
  <c r="EV16" i="23"/>
  <c r="DN20" i="23"/>
  <c r="BA21" i="14"/>
  <c r="DI20" i="14"/>
  <c r="CW19" i="24"/>
  <c r="CT16" i="23"/>
  <c r="CT13" i="23"/>
  <c r="CS16" i="23"/>
  <c r="CN16" i="23"/>
  <c r="CP16" i="23"/>
  <c r="CQ16" i="23"/>
  <c r="CO16" i="23"/>
  <c r="CL16" i="23"/>
  <c r="CK16" i="23"/>
  <c r="CM16" i="23"/>
  <c r="GP16" i="14"/>
  <c r="BB17" i="14"/>
  <c r="ER22" i="24"/>
  <c r="CH20" i="23"/>
  <c r="CG18" i="24"/>
  <c r="AL22" i="24"/>
  <c r="GL18" i="24"/>
  <c r="GA18" i="24"/>
  <c r="GI18" i="24"/>
  <c r="GG18" i="24"/>
  <c r="GK18" i="24"/>
  <c r="FZ18" i="24"/>
  <c r="GC18" i="24"/>
  <c r="GF18" i="24"/>
  <c r="GH18" i="24"/>
  <c r="GE18" i="24"/>
  <c r="GD18" i="24"/>
  <c r="GB18" i="24"/>
  <c r="AL20" i="24"/>
  <c r="ES16" i="14"/>
  <c r="CM20" i="23"/>
  <c r="CQ18" i="24"/>
  <c r="DD19" i="24"/>
  <c r="EZ16" i="24"/>
  <c r="DO21" i="23"/>
  <c r="DS19" i="23"/>
  <c r="BF17" i="23"/>
  <c r="FL17" i="23"/>
  <c r="EE20" i="23"/>
  <c r="GL21" i="23"/>
  <c r="GD21" i="23"/>
  <c r="GF21" i="23"/>
  <c r="GE21" i="23"/>
  <c r="GC21" i="23"/>
  <c r="GI21" i="23"/>
  <c r="GB21" i="23"/>
  <c r="GH21" i="23"/>
  <c r="FZ21" i="23"/>
  <c r="GG21" i="23"/>
  <c r="EY21" i="23"/>
  <c r="GL18" i="23"/>
  <c r="GI18" i="23"/>
  <c r="GK18" i="23"/>
  <c r="GB18" i="23"/>
  <c r="GF18" i="23"/>
  <c r="GH18" i="23"/>
  <c r="GG18" i="23"/>
  <c r="HB21" i="23"/>
  <c r="GX21" i="23"/>
  <c r="GW21" i="23"/>
  <c r="GV21" i="23"/>
  <c r="GN21" i="23"/>
  <c r="GQ21" i="23"/>
  <c r="HA21" i="23"/>
  <c r="GY21" i="23"/>
  <c r="GP21" i="23"/>
  <c r="GU21" i="23"/>
  <c r="CQ18" i="23"/>
  <c r="FF22" i="23"/>
  <c r="CO18" i="23"/>
  <c r="EV21" i="23"/>
  <c r="HA16" i="23"/>
  <c r="HB13" i="23"/>
  <c r="HB16" i="23"/>
  <c r="GY16" i="23"/>
  <c r="GQ16" i="23"/>
  <c r="GX16" i="23"/>
  <c r="GW16" i="23"/>
  <c r="GS16" i="23"/>
  <c r="GR16" i="23"/>
  <c r="GU16" i="23"/>
  <c r="GV16" i="23"/>
  <c r="DJ19" i="23"/>
  <c r="DI19" i="23"/>
  <c r="DF19" i="23"/>
  <c r="CV19" i="23"/>
  <c r="DG19" i="23"/>
  <c r="CZ19" i="23"/>
  <c r="GL21" i="24"/>
  <c r="FX21" i="24"/>
  <c r="GI21" i="24"/>
  <c r="GF21" i="24"/>
  <c r="GD17" i="23"/>
  <c r="GC18" i="23"/>
  <c r="GE18" i="23"/>
  <c r="GL19" i="23"/>
  <c r="GD19" i="23"/>
  <c r="GC19" i="23"/>
  <c r="GH19" i="23"/>
  <c r="FY19" i="23"/>
  <c r="GF19" i="23"/>
  <c r="GG19" i="23"/>
  <c r="GE19" i="23"/>
  <c r="GK19" i="23"/>
  <c r="GB19" i="23"/>
  <c r="GI19" i="23"/>
  <c r="GR21" i="23"/>
  <c r="GK21" i="23"/>
  <c r="FB21" i="23"/>
  <c r="GT21" i="23"/>
  <c r="GS21" i="23"/>
  <c r="GL22" i="23"/>
  <c r="HB22" i="23"/>
  <c r="CD22" i="23"/>
  <c r="FF21" i="23"/>
  <c r="FA21" i="23"/>
  <c r="FC21" i="23"/>
  <c r="FE21" i="23"/>
  <c r="EZ21" i="23"/>
  <c r="EX21" i="23"/>
  <c r="EU21" i="23"/>
  <c r="HA19" i="23"/>
  <c r="HB19" i="23"/>
  <c r="GT19" i="23"/>
  <c r="GR19" i="23"/>
  <c r="GS19" i="23"/>
  <c r="GX19" i="23"/>
  <c r="GW19" i="23"/>
  <c r="GY19" i="23"/>
  <c r="GU19" i="23"/>
  <c r="GV19" i="23"/>
  <c r="HB20" i="23"/>
  <c r="GW20" i="23"/>
  <c r="HA20" i="23"/>
  <c r="GS20" i="23"/>
  <c r="GY20" i="23"/>
  <c r="GU20" i="23"/>
  <c r="GR20" i="23"/>
  <c r="GT20" i="23"/>
  <c r="GN20" i="23"/>
  <c r="GQ20" i="23"/>
  <c r="GL13" i="23"/>
  <c r="GL16" i="23"/>
  <c r="GI16" i="23"/>
  <c r="GF16" i="23"/>
  <c r="GK16" i="23"/>
  <c r="GC16" i="23"/>
  <c r="GG16" i="23"/>
  <c r="GH16" i="23"/>
  <c r="GD16" i="23"/>
  <c r="GE16" i="23"/>
  <c r="FY16" i="23"/>
  <c r="FV22" i="23"/>
  <c r="GD18" i="23"/>
  <c r="CT18" i="23"/>
  <c r="CP18" i="23"/>
  <c r="CM18" i="23"/>
  <c r="CS18" i="23"/>
  <c r="CK18" i="23"/>
  <c r="GL17" i="23"/>
  <c r="GC17" i="23"/>
  <c r="GK17" i="23"/>
  <c r="FY17" i="23"/>
  <c r="FZ17" i="23"/>
  <c r="GF17" i="23"/>
  <c r="GE17" i="23"/>
  <c r="GI17" i="23"/>
  <c r="GB17" i="23"/>
  <c r="EP18" i="24"/>
  <c r="EB18" i="24"/>
  <c r="EM18" i="24"/>
  <c r="EK18" i="24"/>
  <c r="EJ18" i="24"/>
  <c r="GG21" i="24"/>
  <c r="GC20" i="23"/>
  <c r="FO20" i="23"/>
  <c r="GU17" i="23"/>
  <c r="HA17" i="23"/>
  <c r="HB17" i="23"/>
  <c r="GX17" i="23"/>
  <c r="GU18" i="23"/>
  <c r="GK20" i="23"/>
  <c r="GI20" i="23"/>
  <c r="GB20" i="23"/>
  <c r="GP17" i="23"/>
  <c r="GF20" i="23"/>
  <c r="FM20" i="23"/>
  <c r="GH20" i="23"/>
  <c r="FP20" i="23"/>
  <c r="FU20" i="23"/>
  <c r="FL20" i="23"/>
  <c r="GD20" i="23"/>
  <c r="FR20" i="23"/>
  <c r="GW18" i="23"/>
  <c r="GS17" i="23"/>
  <c r="GE20" i="23"/>
  <c r="GV18" i="23"/>
  <c r="GS18" i="23"/>
  <c r="GW17" i="23"/>
  <c r="GG20" i="23"/>
  <c r="FH20" i="23"/>
  <c r="FN20" i="23"/>
  <c r="HA18" i="23"/>
  <c r="FS20" i="23"/>
  <c r="GY17" i="23"/>
  <c r="AC19" i="14"/>
  <c r="AB19" i="14"/>
  <c r="AA19" i="14"/>
  <c r="Y19" i="14"/>
  <c r="X19" i="14"/>
  <c r="W19" i="14"/>
  <c r="V19" i="14"/>
  <c r="Z19" i="14"/>
  <c r="U19" i="14"/>
  <c r="T19" i="14"/>
  <c r="AH19" i="14"/>
  <c r="AG19" i="14"/>
  <c r="AE19" i="14"/>
  <c r="AD19" i="14"/>
  <c r="AF19" i="14"/>
  <c r="Z16" i="14"/>
  <c r="Y16" i="14"/>
  <c r="X16" i="14"/>
  <c r="V16" i="14"/>
  <c r="U16" i="14"/>
  <c r="T16" i="14"/>
  <c r="W16" i="14"/>
  <c r="AH16" i="14"/>
  <c r="AG16" i="14"/>
  <c r="AE16" i="14"/>
  <c r="AD16" i="14"/>
  <c r="AA16" i="14"/>
  <c r="AC16" i="14"/>
  <c r="AB16" i="14"/>
  <c r="AF16" i="14"/>
  <c r="AD20" i="14"/>
  <c r="AC20" i="14"/>
  <c r="AB20" i="14"/>
  <c r="Z20" i="14"/>
  <c r="Y20" i="14"/>
  <c r="X20" i="14"/>
  <c r="W20" i="14"/>
  <c r="AA20" i="14"/>
  <c r="V20" i="14"/>
  <c r="U20" i="14"/>
  <c r="T20" i="14"/>
  <c r="AH20" i="14"/>
  <c r="AG20" i="14"/>
  <c r="AE20" i="14"/>
  <c r="AF20" i="14"/>
  <c r="AA17" i="14"/>
  <c r="Z17" i="14"/>
  <c r="Y17" i="14"/>
  <c r="W17" i="14"/>
  <c r="V17" i="14"/>
  <c r="U17" i="14"/>
  <c r="T17" i="14"/>
  <c r="X17" i="14"/>
  <c r="AH17" i="14"/>
  <c r="AG17" i="14"/>
  <c r="AE17" i="14"/>
  <c r="AC17" i="14"/>
  <c r="AD17" i="14"/>
  <c r="AB17" i="14"/>
  <c r="AF17" i="14"/>
  <c r="AB18" i="14"/>
  <c r="AA18" i="14"/>
  <c r="Z18" i="14"/>
  <c r="X18" i="14"/>
  <c r="W18" i="14"/>
  <c r="V18" i="14"/>
  <c r="U18" i="14"/>
  <c r="Y18" i="14"/>
  <c r="T18" i="14"/>
  <c r="AG18" i="14"/>
  <c r="AC18" i="14"/>
  <c r="AH18" i="14"/>
  <c r="AE18" i="14"/>
  <c r="AD18" i="14"/>
  <c r="AF18" i="14"/>
  <c r="AE21" i="14"/>
  <c r="AC21" i="14"/>
  <c r="AA21" i="14"/>
  <c r="Z21" i="14"/>
  <c r="AD21" i="14"/>
  <c r="Y21" i="14"/>
  <c r="X21" i="14"/>
  <c r="AB21" i="14"/>
  <c r="W21" i="14"/>
  <c r="V21" i="14"/>
  <c r="T21" i="14"/>
  <c r="AG21" i="14"/>
  <c r="AH21" i="14"/>
  <c r="U21" i="14"/>
  <c r="AF21" i="14"/>
  <c r="U22" i="14"/>
  <c r="AH22" i="14"/>
  <c r="W22" i="14"/>
  <c r="T22" i="14"/>
  <c r="V22" i="14"/>
  <c r="AB22" i="14"/>
  <c r="AD22" i="14"/>
  <c r="X22" i="14"/>
  <c r="Z22" i="14"/>
  <c r="AE22" i="14"/>
  <c r="R13" i="14"/>
  <c r="AH13" i="14"/>
  <c r="AG22" i="14"/>
  <c r="AC22" i="14"/>
  <c r="Y22" i="14"/>
  <c r="AA22" i="14"/>
  <c r="BF13" i="11"/>
  <c r="CP13" i="2"/>
  <c r="BX12" i="11" a="1"/>
  <c r="BX9" i="11" a="1"/>
  <c r="BX10" i="11" a="1"/>
  <c r="BX7" i="11" a="1"/>
  <c r="BX11" i="11" a="1"/>
  <c r="CP2" i="11"/>
  <c r="BX8" i="11" a="1"/>
  <c r="BX6" i="11" a="1"/>
  <c r="BY2" i="11"/>
  <c r="BX11" i="10" a="1"/>
  <c r="BX12" i="10" a="1"/>
  <c r="BX9" i="10" a="1"/>
  <c r="BX10" i="10" a="1"/>
  <c r="BX6" i="10" a="1"/>
  <c r="BX7" i="10" a="1"/>
  <c r="BX8" i="10" a="1"/>
  <c r="BY2" i="10"/>
  <c r="CP2" i="10"/>
  <c r="BF13" i="10"/>
  <c r="AQ2" i="11"/>
  <c r="BF4" i="10"/>
  <c r="BH2" i="10"/>
  <c r="AQ2" i="10"/>
  <c r="AE2" i="11"/>
  <c r="BH2" i="11"/>
  <c r="BF4" i="11"/>
  <c r="AB2" i="10"/>
  <c r="CP4" i="2"/>
  <c r="CR2" i="2"/>
  <c r="DH11" i="2" a="1"/>
  <c r="DH12" i="2" a="1"/>
  <c r="DH10" i="2" a="1"/>
  <c r="DZ2" i="2"/>
  <c r="DH8" i="2" a="1"/>
  <c r="DH6" i="2" a="1"/>
  <c r="DI2" i="2"/>
  <c r="DH9" i="2" a="1"/>
  <c r="DH7" i="2" a="1"/>
  <c r="BI2" i="2"/>
  <c r="CA2" i="2"/>
  <c r="AQ2" i="2"/>
  <c r="BX13" i="11" l="1"/>
  <c r="BX13" i="10"/>
  <c r="BZ2" i="11"/>
  <c r="BX4" i="11"/>
  <c r="AR2" i="10"/>
  <c r="AC2" i="10"/>
  <c r="CP12" i="10" a="1"/>
  <c r="CP11" i="10" a="1"/>
  <c r="CP10" i="10" a="1"/>
  <c r="CP6" i="10" a="1"/>
  <c r="CP8" i="10" a="1"/>
  <c r="CQ2" i="10"/>
  <c r="CP7" i="10" a="1"/>
  <c r="CP9" i="10" a="1"/>
  <c r="DH2" i="10"/>
  <c r="CP11" i="11" a="1"/>
  <c r="CP12" i="11" a="1"/>
  <c r="CP10" i="11" a="1"/>
  <c r="CP7" i="11" a="1"/>
  <c r="CQ2" i="11"/>
  <c r="CP8" i="11" a="1"/>
  <c r="CP9" i="11" a="1"/>
  <c r="CP6" i="11" a="1"/>
  <c r="DH2" i="11"/>
  <c r="BZ2" i="10"/>
  <c r="BX4" i="10"/>
  <c r="BI2" i="11"/>
  <c r="AR2" i="11"/>
  <c r="BI2" i="10"/>
  <c r="AF2" i="11"/>
  <c r="DJ2" i="2"/>
  <c r="DH4" i="2"/>
  <c r="DH13" i="2"/>
  <c r="DZ12" i="2" a="1"/>
  <c r="ER2" i="2"/>
  <c r="DZ9" i="2" a="1"/>
  <c r="DZ6" i="2" a="1"/>
  <c r="DZ10" i="2" a="1"/>
  <c r="DZ7" i="2" a="1"/>
  <c r="EA2" i="2"/>
  <c r="DZ8" i="2" a="1"/>
  <c r="DZ11" i="2" a="1"/>
  <c r="BJ2" i="2"/>
  <c r="CS2" i="2"/>
  <c r="CB2" i="2"/>
  <c r="AR2" i="2"/>
  <c r="CP13" i="11" l="1"/>
  <c r="AG2" i="11"/>
  <c r="CP13" i="10"/>
  <c r="DH10" i="11" a="1"/>
  <c r="DH11" i="11" a="1"/>
  <c r="DH12" i="11" a="1"/>
  <c r="DH9" i="11" a="1"/>
  <c r="DH8" i="11" a="1"/>
  <c r="DI2" i="11"/>
  <c r="DH7" i="11" a="1"/>
  <c r="DZ2" i="11"/>
  <c r="DH6" i="11" a="1"/>
  <c r="AS2" i="10"/>
  <c r="CA2" i="11"/>
  <c r="BJ2" i="11"/>
  <c r="CP4" i="11"/>
  <c r="CR2" i="11"/>
  <c r="CA2" i="10"/>
  <c r="AD2" i="10"/>
  <c r="DH11" i="10" a="1"/>
  <c r="DH10" i="10" a="1"/>
  <c r="DH12" i="10" a="1"/>
  <c r="DH9" i="10" a="1"/>
  <c r="DH7" i="10" a="1"/>
  <c r="DH8" i="10" a="1"/>
  <c r="DZ2" i="10"/>
  <c r="DI2" i="10"/>
  <c r="DH6" i="10" a="1"/>
  <c r="AS2" i="11"/>
  <c r="BJ2" i="10"/>
  <c r="CP4" i="10"/>
  <c r="CR2" i="10"/>
  <c r="EB2" i="2"/>
  <c r="DZ4" i="2"/>
  <c r="BK2" i="2"/>
  <c r="DZ13" i="2"/>
  <c r="DK2" i="2"/>
  <c r="CC2" i="2"/>
  <c r="CT2" i="2"/>
  <c r="ER12" i="2" a="1"/>
  <c r="ER10" i="2" a="1"/>
  <c r="ER9" i="2" a="1"/>
  <c r="ER7" i="2" a="1"/>
  <c r="ES2" i="2"/>
  <c r="FJ2" i="2"/>
  <c r="ER11" i="2" a="1"/>
  <c r="ER6" i="2" a="1"/>
  <c r="ER8" i="2" a="1"/>
  <c r="AS2" i="2"/>
  <c r="AE2" i="10" l="1"/>
  <c r="AT2" i="11"/>
  <c r="CS2" i="11"/>
  <c r="CB2" i="10"/>
  <c r="DH13" i="10"/>
  <c r="AT2" i="10"/>
  <c r="CS2" i="10"/>
  <c r="DH4" i="10"/>
  <c r="DJ2" i="10"/>
  <c r="DZ12" i="10" a="1"/>
  <c r="DZ11" i="10" a="1"/>
  <c r="DZ10" i="10" a="1"/>
  <c r="DZ9" i="10" a="1"/>
  <c r="DZ7" i="10" a="1"/>
  <c r="DZ8" i="10" a="1"/>
  <c r="DZ6" i="10" a="1"/>
  <c r="ER2" i="10"/>
  <c r="EA2" i="10"/>
  <c r="CB2" i="11"/>
  <c r="DH13" i="11"/>
  <c r="DZ10" i="11" a="1"/>
  <c r="DZ12" i="11" a="1"/>
  <c r="DZ11" i="11" a="1"/>
  <c r="DZ8" i="11" a="1"/>
  <c r="DZ9" i="11" a="1"/>
  <c r="DZ6" i="11" a="1"/>
  <c r="ER2" i="11"/>
  <c r="DZ7" i="11" a="1"/>
  <c r="EA2" i="11"/>
  <c r="AH2" i="11"/>
  <c r="DJ2" i="11"/>
  <c r="DH4" i="11"/>
  <c r="BK2" i="11"/>
  <c r="BK2" i="10"/>
  <c r="ER13" i="2"/>
  <c r="FJ8" i="2" a="1"/>
  <c r="FJ6" i="2" a="1"/>
  <c r="FJ7" i="2" a="1"/>
  <c r="FJ11" i="2" a="1"/>
  <c r="FK2" i="2"/>
  <c r="FJ12" i="2" a="1"/>
  <c r="GB2" i="2"/>
  <c r="FJ9" i="2" a="1"/>
  <c r="FJ10" i="2" a="1"/>
  <c r="DL2" i="2"/>
  <c r="ER4" i="2"/>
  <c r="ET2" i="2"/>
  <c r="BL2" i="2"/>
  <c r="EC2" i="2"/>
  <c r="CD2" i="2"/>
  <c r="CU2" i="2"/>
  <c r="AT2" i="2"/>
  <c r="AI2" i="11" l="1"/>
  <c r="BL2" i="11"/>
  <c r="DK2" i="11"/>
  <c r="EB2" i="11"/>
  <c r="DZ4" i="11"/>
  <c r="DZ4" i="10"/>
  <c r="EB2" i="10"/>
  <c r="DK2" i="10"/>
  <c r="AU2" i="11"/>
  <c r="ER10" i="11" a="1"/>
  <c r="ER11" i="11" a="1"/>
  <c r="ER12" i="11" a="1"/>
  <c r="ER9" i="11" a="1"/>
  <c r="ER8" i="11" a="1"/>
  <c r="ER7" i="11" a="1"/>
  <c r="ES2" i="11"/>
  <c r="ER6" i="11" a="1"/>
  <c r="FJ2" i="11"/>
  <c r="ER12" i="10" a="1"/>
  <c r="ER10" i="10" a="1"/>
  <c r="ER9" i="10" a="1"/>
  <c r="ER11" i="10" a="1"/>
  <c r="ER6" i="10" a="1"/>
  <c r="ER7" i="10" a="1"/>
  <c r="ER8" i="10" a="1"/>
  <c r="ES2" i="10"/>
  <c r="FJ2" i="10"/>
  <c r="DZ13" i="11"/>
  <c r="DZ13" i="10"/>
  <c r="AF2" i="10"/>
  <c r="BL2" i="10"/>
  <c r="CC2" i="11"/>
  <c r="AU2" i="10"/>
  <c r="CT2" i="11"/>
  <c r="CC2" i="10"/>
  <c r="CT2" i="10"/>
  <c r="FL2" i="2"/>
  <c r="FJ4" i="2"/>
  <c r="FJ13" i="2"/>
  <c r="ED2" i="2"/>
  <c r="CV2" i="2"/>
  <c r="BM2" i="2"/>
  <c r="DM2" i="2"/>
  <c r="CE2" i="2"/>
  <c r="EU2" i="2"/>
  <c r="GT2" i="2"/>
  <c r="GB12" i="2" a="1"/>
  <c r="GB11" i="2" a="1"/>
  <c r="GB10" i="2" a="1"/>
  <c r="GB6" i="2" a="1"/>
  <c r="GC2" i="2"/>
  <c r="GB7" i="2" a="1"/>
  <c r="GB9" i="2" a="1"/>
  <c r="GB8" i="2" a="1"/>
  <c r="AU2" i="2"/>
  <c r="ER13" i="10" l="1"/>
  <c r="EC2" i="10"/>
  <c r="CD2" i="11"/>
  <c r="FJ12" i="10" a="1"/>
  <c r="FJ10" i="10" a="1"/>
  <c r="FJ11" i="10" a="1"/>
  <c r="FJ6" i="10" a="1"/>
  <c r="FJ9" i="10" a="1"/>
  <c r="FJ8" i="10" a="1"/>
  <c r="FJ7" i="10" a="1"/>
  <c r="GB2" i="10"/>
  <c r="FK2" i="10"/>
  <c r="ER4" i="10"/>
  <c r="ET2" i="10"/>
  <c r="EC2" i="11"/>
  <c r="CD2" i="10"/>
  <c r="AG2" i="10"/>
  <c r="AJ2" i="11"/>
  <c r="DL2" i="10"/>
  <c r="CU2" i="10"/>
  <c r="CU2" i="11"/>
  <c r="DL2" i="11"/>
  <c r="BM2" i="10"/>
  <c r="BM2" i="11"/>
  <c r="FJ12" i="11" a="1"/>
  <c r="FJ11" i="11" a="1"/>
  <c r="FJ8" i="11" a="1"/>
  <c r="FJ9" i="11" a="1"/>
  <c r="FJ7" i="11" a="1"/>
  <c r="FJ10" i="11" a="1"/>
  <c r="FK2" i="11"/>
  <c r="FJ6" i="11" a="1"/>
  <c r="GB2" i="11"/>
  <c r="AV2" i="11"/>
  <c r="ER13" i="11"/>
  <c r="AV2" i="10"/>
  <c r="ET2" i="11"/>
  <c r="ER4" i="11"/>
  <c r="FM2" i="2"/>
  <c r="EE2" i="2"/>
  <c r="GB4" i="2"/>
  <c r="GD2" i="2"/>
  <c r="CW2" i="2"/>
  <c r="DN2" i="2"/>
  <c r="BN2" i="2"/>
  <c r="GB13" i="2"/>
  <c r="EV2" i="2"/>
  <c r="GT6" i="2" a="1"/>
  <c r="GU2" i="2"/>
  <c r="GT12" i="2" a="1"/>
  <c r="HL2" i="2"/>
  <c r="GT7" i="2" a="1"/>
  <c r="GT8" i="2" a="1"/>
  <c r="GT9" i="2" a="1"/>
  <c r="GT10" i="2" a="1"/>
  <c r="GT11" i="2" a="1"/>
  <c r="CF2" i="2"/>
  <c r="AV2" i="2"/>
  <c r="AW2" i="11" l="1"/>
  <c r="CE2" i="10"/>
  <c r="GB11" i="10" a="1"/>
  <c r="GB12" i="10" a="1"/>
  <c r="GB10" i="10" a="1"/>
  <c r="GB7" i="10" a="1"/>
  <c r="GB9" i="10" a="1"/>
  <c r="GC2" i="10"/>
  <c r="GB8" i="10" a="1"/>
  <c r="GT2" i="10"/>
  <c r="GB6" i="10" a="1"/>
  <c r="FL2" i="10"/>
  <c r="FJ4" i="10"/>
  <c r="BN2" i="11"/>
  <c r="EU2" i="11"/>
  <c r="CV2" i="10"/>
  <c r="GB12" i="11" a="1"/>
  <c r="GB11" i="11" a="1"/>
  <c r="GB8" i="11" a="1"/>
  <c r="GB6" i="11" a="1"/>
  <c r="GB9" i="11" a="1"/>
  <c r="GB10" i="11" a="1"/>
  <c r="GB7" i="11" a="1"/>
  <c r="GT2" i="11"/>
  <c r="GC2" i="11"/>
  <c r="FJ13" i="10"/>
  <c r="FJ13" i="11"/>
  <c r="FJ4" i="11"/>
  <c r="FL2" i="11"/>
  <c r="DM2" i="10"/>
  <c r="CV2" i="11"/>
  <c r="AK2" i="11"/>
  <c r="AH2" i="10"/>
  <c r="EU2" i="10"/>
  <c r="AW2" i="10"/>
  <c r="CE2" i="11"/>
  <c r="DM2" i="11"/>
  <c r="ED2" i="10"/>
  <c r="BN2" i="10"/>
  <c r="ED2" i="11"/>
  <c r="CX2" i="2"/>
  <c r="DO2" i="2"/>
  <c r="EW2" i="2"/>
  <c r="BO2" i="2"/>
  <c r="HL12" i="2" a="1"/>
  <c r="HL11" i="2" a="1"/>
  <c r="HL10" i="2" a="1"/>
  <c r="HL9" i="2" a="1"/>
  <c r="HL8" i="2" a="1"/>
  <c r="HL7" i="2" a="1"/>
  <c r="HM2" i="2"/>
  <c r="HL6" i="2" a="1"/>
  <c r="CG2" i="2"/>
  <c r="GT4" i="2"/>
  <c r="GV2" i="2"/>
  <c r="GT13" i="2"/>
  <c r="GE2" i="2"/>
  <c r="EF2" i="2"/>
  <c r="FN2" i="2"/>
  <c r="AW2" i="2"/>
  <c r="CW2" i="10" l="1"/>
  <c r="AX2" i="11"/>
  <c r="FM2" i="11"/>
  <c r="EE2" i="11"/>
  <c r="GB4" i="11"/>
  <c r="GD2" i="11"/>
  <c r="CF2" i="11"/>
  <c r="DN2" i="11"/>
  <c r="GT12" i="11" a="1"/>
  <c r="GT11" i="11" a="1"/>
  <c r="GT10" i="11" a="1"/>
  <c r="GT9" i="11" a="1"/>
  <c r="GT8" i="11" a="1"/>
  <c r="GT7" i="11" a="1"/>
  <c r="GT6" i="11" a="1"/>
  <c r="GU2" i="11"/>
  <c r="HL2" i="11"/>
  <c r="EE2" i="10"/>
  <c r="CF2" i="10"/>
  <c r="FM2" i="10"/>
  <c r="AI2" i="10"/>
  <c r="GB13" i="11"/>
  <c r="EV2" i="11"/>
  <c r="DN2" i="10"/>
  <c r="CW2" i="11"/>
  <c r="GB13" i="10"/>
  <c r="AX2" i="10"/>
  <c r="GT12" i="10" a="1"/>
  <c r="GT11" i="10" a="1"/>
  <c r="GT10" i="10" a="1"/>
  <c r="GT9" i="10" a="1"/>
  <c r="GT8" i="10" a="1"/>
  <c r="GT7" i="10" a="1"/>
  <c r="GU2" i="10"/>
  <c r="HL2" i="10"/>
  <c r="GT6" i="10" a="1"/>
  <c r="BO2" i="10"/>
  <c r="GD2" i="10"/>
  <c r="GB4" i="10"/>
  <c r="EV2" i="10"/>
  <c r="BO2" i="11"/>
  <c r="CY2" i="2"/>
  <c r="EG2" i="2"/>
  <c r="BP2" i="2"/>
  <c r="DP2" i="2"/>
  <c r="HL13" i="2"/>
  <c r="GF2" i="2"/>
  <c r="HN2" i="2"/>
  <c r="HL4" i="2"/>
  <c r="EX2" i="2"/>
  <c r="FO2" i="2"/>
  <c r="GW2" i="2"/>
  <c r="CH2" i="2"/>
  <c r="AX2" i="2"/>
  <c r="GT13" i="10" l="1"/>
  <c r="DO2" i="11"/>
  <c r="BP2" i="10"/>
  <c r="HL12" i="10" a="1"/>
  <c r="HL11" i="10" a="1"/>
  <c r="HL10" i="10" a="1"/>
  <c r="HL9" i="10" a="1"/>
  <c r="HL8" i="10" a="1"/>
  <c r="HL7" i="10" a="1"/>
  <c r="HM2" i="10"/>
  <c r="HL6" i="10" a="1"/>
  <c r="EW2" i="11"/>
  <c r="GT4" i="11"/>
  <c r="GV2" i="11"/>
  <c r="GT4" i="10"/>
  <c r="GV2" i="10"/>
  <c r="GT13" i="11"/>
  <c r="GE2" i="10"/>
  <c r="BP2" i="11"/>
  <c r="CX2" i="11"/>
  <c r="GE2" i="11"/>
  <c r="FN2" i="11"/>
  <c r="DO2" i="10"/>
  <c r="EF2" i="11"/>
  <c r="AY2" i="11"/>
  <c r="EF2" i="10"/>
  <c r="CX2" i="10"/>
  <c r="FN2" i="10"/>
  <c r="EW2" i="10"/>
  <c r="AJ2" i="10"/>
  <c r="CG2" i="11"/>
  <c r="CG2" i="10"/>
  <c r="HL12" i="11" a="1"/>
  <c r="HL11" i="11" a="1"/>
  <c r="HL8" i="11" a="1"/>
  <c r="HL9" i="11" a="1"/>
  <c r="HL10" i="11" a="1"/>
  <c r="HL6" i="11" a="1"/>
  <c r="HL7" i="11" a="1"/>
  <c r="HM2" i="11"/>
  <c r="AY2" i="10"/>
  <c r="DQ2" i="2"/>
  <c r="EH2" i="2"/>
  <c r="HO2" i="2"/>
  <c r="BQ2" i="2"/>
  <c r="EY2" i="2"/>
  <c r="CI2" i="2"/>
  <c r="FP2" i="2"/>
  <c r="CZ2" i="2"/>
  <c r="GX2" i="2"/>
  <c r="GG2" i="2"/>
  <c r="AY2" i="2"/>
  <c r="EG2" i="10" l="1"/>
  <c r="GW2" i="11"/>
  <c r="CY2" i="11"/>
  <c r="GF2" i="10"/>
  <c r="GW2" i="10"/>
  <c r="CH2" i="11"/>
  <c r="HL13" i="10"/>
  <c r="AZ2" i="11"/>
  <c r="HL4" i="10"/>
  <c r="HN2" i="10"/>
  <c r="AK2" i="10"/>
  <c r="CH2" i="10"/>
  <c r="DP2" i="10"/>
  <c r="FO2" i="11"/>
  <c r="BQ2" i="11"/>
  <c r="EX2" i="10"/>
  <c r="FO2" i="10"/>
  <c r="CY2" i="10"/>
  <c r="AZ2" i="10"/>
  <c r="HN2" i="11"/>
  <c r="HL4" i="11"/>
  <c r="EG2" i="11"/>
  <c r="EX2" i="11"/>
  <c r="HL13" i="11"/>
  <c r="GF2" i="11"/>
  <c r="BQ2" i="10"/>
  <c r="DP2" i="11"/>
  <c r="EI2" i="2"/>
  <c r="HP2" i="2"/>
  <c r="GY2" i="2"/>
  <c r="DA2" i="2"/>
  <c r="DR2" i="2"/>
  <c r="EZ2" i="2"/>
  <c r="BR2" i="2"/>
  <c r="FQ2" i="2"/>
  <c r="GH2" i="2"/>
  <c r="CJ2" i="2"/>
  <c r="AZ2" i="2"/>
  <c r="BR2" i="11" l="1"/>
  <c r="DQ2" i="10"/>
  <c r="CZ2" i="11"/>
  <c r="EH2" i="10"/>
  <c r="CZ2" i="10"/>
  <c r="HO2" i="10"/>
  <c r="GX2" i="11"/>
  <c r="EY2" i="10"/>
  <c r="DQ2" i="11"/>
  <c r="GG2" i="11"/>
  <c r="BA2" i="11"/>
  <c r="GX2" i="10"/>
  <c r="HO2" i="11"/>
  <c r="GG2" i="10"/>
  <c r="EH2" i="11"/>
  <c r="CI2" i="11"/>
  <c r="FP2" i="11"/>
  <c r="EY2" i="11"/>
  <c r="BA2" i="10"/>
  <c r="FP2" i="10"/>
  <c r="CI2" i="10"/>
  <c r="BR2" i="10"/>
  <c r="DB2" i="2"/>
  <c r="HQ2" i="2"/>
  <c r="FR2" i="2"/>
  <c r="EJ2" i="2"/>
  <c r="FA2" i="2"/>
  <c r="CK2" i="2"/>
  <c r="GI2" i="2"/>
  <c r="GZ2" i="2"/>
  <c r="BS2" i="2"/>
  <c r="DS2" i="2"/>
  <c r="BA2" i="2"/>
  <c r="DR2" i="11" l="1"/>
  <c r="CJ2" i="11"/>
  <c r="GH2" i="10"/>
  <c r="GY2" i="11"/>
  <c r="DA2" i="11"/>
  <c r="HP2" i="11"/>
  <c r="EI2" i="11"/>
  <c r="GY2" i="10"/>
  <c r="BS2" i="11"/>
  <c r="EZ2" i="10"/>
  <c r="FQ2" i="10"/>
  <c r="BS2" i="10"/>
  <c r="CJ2" i="10"/>
  <c r="FQ2" i="11"/>
  <c r="BB2" i="11"/>
  <c r="DA2" i="10"/>
  <c r="EI2" i="10"/>
  <c r="BB2" i="10"/>
  <c r="EZ2" i="11"/>
  <c r="HP2" i="10"/>
  <c r="DR2" i="10"/>
  <c r="GH2" i="11"/>
  <c r="HR2" i="2"/>
  <c r="FS2" i="2"/>
  <c r="EK2" i="2"/>
  <c r="FB2" i="2"/>
  <c r="DC2" i="2"/>
  <c r="HA2" i="2"/>
  <c r="DT2" i="2"/>
  <c r="GJ2" i="2"/>
  <c r="BT2" i="2"/>
  <c r="CL2" i="2"/>
  <c r="BB2" i="2"/>
  <c r="GI2" i="11" l="1"/>
  <c r="DS2" i="10"/>
  <c r="FA2" i="10"/>
  <c r="CK2" i="11"/>
  <c r="DB2" i="11"/>
  <c r="BC2" i="11"/>
  <c r="BT2" i="10"/>
  <c r="HQ2" i="11"/>
  <c r="FR2" i="11"/>
  <c r="FA2" i="11"/>
  <c r="DB2" i="10"/>
  <c r="EJ2" i="11"/>
  <c r="EJ2" i="10"/>
  <c r="BC2" i="10"/>
  <c r="CK2" i="10"/>
  <c r="GI2" i="10"/>
  <c r="BT2" i="11"/>
  <c r="GZ2" i="10"/>
  <c r="GZ2" i="11"/>
  <c r="HQ2" i="10"/>
  <c r="FR2" i="10"/>
  <c r="DS2" i="11"/>
  <c r="FC2" i="2"/>
  <c r="HB2" i="2"/>
  <c r="GK2" i="2"/>
  <c r="CM2" i="2"/>
  <c r="BU2" i="2"/>
  <c r="EL2" i="2"/>
  <c r="DU2" i="2"/>
  <c r="FT2" i="2"/>
  <c r="HS2" i="2"/>
  <c r="DD2" i="2"/>
  <c r="BC2" i="2"/>
  <c r="FS2" i="10" l="1"/>
  <c r="HR2" i="10"/>
  <c r="HA2" i="11"/>
  <c r="BU2" i="10"/>
  <c r="CL2" i="10"/>
  <c r="DT2" i="10"/>
  <c r="DT2" i="11"/>
  <c r="FS2" i="11"/>
  <c r="HR2" i="11"/>
  <c r="HA2" i="10"/>
  <c r="GJ2" i="10"/>
  <c r="DC2" i="10"/>
  <c r="EK2" i="11"/>
  <c r="EK2" i="10"/>
  <c r="DC2" i="11"/>
  <c r="FB2" i="10"/>
  <c r="GJ2" i="11"/>
  <c r="BU2" i="11"/>
  <c r="FB2" i="11"/>
  <c r="CL2" i="11"/>
  <c r="EM2" i="2"/>
  <c r="GL2" i="2"/>
  <c r="HT2" i="2"/>
  <c r="DV2" i="2"/>
  <c r="FD2" i="2"/>
  <c r="FU2" i="2"/>
  <c r="DE2" i="2"/>
  <c r="HC2" i="2"/>
  <c r="DD2" i="10" l="1"/>
  <c r="CM2" i="10"/>
  <c r="GK2" i="11"/>
  <c r="DU2" i="10"/>
  <c r="CM2" i="11"/>
  <c r="HB2" i="10"/>
  <c r="EL2" i="10"/>
  <c r="HS2" i="11"/>
  <c r="DU2" i="11"/>
  <c r="DD2" i="11"/>
  <c r="FC2" i="11"/>
  <c r="HS2" i="10"/>
  <c r="HB2" i="11"/>
  <c r="FT2" i="10"/>
  <c r="GK2" i="10"/>
  <c r="FT2" i="11"/>
  <c r="EL2" i="11"/>
  <c r="FC2" i="10"/>
  <c r="DW2" i="2"/>
  <c r="GM2" i="2"/>
  <c r="FV2" i="2"/>
  <c r="HD2" i="2"/>
  <c r="HU2" i="2"/>
  <c r="FE2" i="2"/>
  <c r="EN2" i="2"/>
  <c r="HC2" i="10" l="1"/>
  <c r="FD2" i="11"/>
  <c r="HT2" i="11"/>
  <c r="EM2" i="11"/>
  <c r="GL2" i="10"/>
  <c r="FD2" i="10"/>
  <c r="GL2" i="11"/>
  <c r="DV2" i="11"/>
  <c r="DV2" i="10"/>
  <c r="DE2" i="10"/>
  <c r="FU2" i="11"/>
  <c r="HC2" i="11"/>
  <c r="EM2" i="10"/>
  <c r="HT2" i="10"/>
  <c r="FU2" i="10"/>
  <c r="DE2" i="11"/>
  <c r="FW2" i="2"/>
  <c r="EO2" i="2"/>
  <c r="FF2" i="2"/>
  <c r="HV2" i="2"/>
  <c r="GN2" i="2"/>
  <c r="HE2" i="2"/>
  <c r="FV2" i="11" l="1"/>
  <c r="EN2" i="10"/>
  <c r="FV2" i="10"/>
  <c r="FE2" i="11"/>
  <c r="GM2" i="11"/>
  <c r="FE2" i="10"/>
  <c r="GM2" i="10"/>
  <c r="HD2" i="10"/>
  <c r="HD2" i="11"/>
  <c r="DW2" i="11"/>
  <c r="HU2" i="10"/>
  <c r="EN2" i="11"/>
  <c r="DW2" i="10"/>
  <c r="HU2" i="11"/>
  <c r="GO2" i="2"/>
  <c r="HF2" i="2"/>
  <c r="HW2" i="2"/>
  <c r="FG2" i="2"/>
  <c r="FX2" i="2"/>
  <c r="EO2" i="11" l="1"/>
  <c r="HE2" i="10"/>
  <c r="FF2" i="11"/>
  <c r="HV2" i="11"/>
  <c r="HV2" i="10"/>
  <c r="GN2" i="10"/>
  <c r="FW2" i="11"/>
  <c r="FF2" i="10"/>
  <c r="EO2" i="10"/>
  <c r="FW2" i="10"/>
  <c r="GN2" i="11"/>
  <c r="HE2" i="11"/>
  <c r="FY2" i="2"/>
  <c r="HX2" i="2"/>
  <c r="HG2" i="2"/>
  <c r="GP2" i="2"/>
  <c r="HW2" i="10" l="1"/>
  <c r="HF2" i="10"/>
  <c r="GO2" i="11"/>
  <c r="FX2" i="10"/>
  <c r="FG2" i="10"/>
  <c r="HF2" i="11"/>
  <c r="GO2" i="10"/>
  <c r="HW2" i="11"/>
  <c r="FG2" i="11"/>
  <c r="FX2" i="11"/>
  <c r="GQ2" i="2"/>
  <c r="HH2" i="2"/>
  <c r="HY2" i="2"/>
  <c r="GP2" i="10" l="1"/>
  <c r="FY2" i="11"/>
  <c r="HX2" i="11"/>
  <c r="HG2" i="11"/>
  <c r="HG2" i="10"/>
  <c r="HX2" i="10"/>
  <c r="GP2" i="11"/>
  <c r="FY2" i="10"/>
  <c r="HI2" i="2"/>
  <c r="HZ2" i="2"/>
  <c r="GQ2" i="11" l="1"/>
  <c r="GQ2" i="10"/>
  <c r="HY2" i="10"/>
  <c r="HH2" i="10"/>
  <c r="HY2" i="11"/>
  <c r="HH2" i="11"/>
  <c r="IA2" i="2"/>
  <c r="HI2" i="11" l="1"/>
  <c r="HI2" i="10"/>
  <c r="HZ2" i="10"/>
  <c r="HZ2" i="11"/>
  <c r="IA2" i="11" l="1"/>
  <c r="IA2" i="10"/>
  <c r="X2" i="2" l="1"/>
  <c r="V4" i="2"/>
  <c r="M948" i="1"/>
  <c r="M999" i="1"/>
  <c r="L999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Y2" i="2" l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12" i="11" l="1" a="1"/>
  <c r="K11" i="11" a="1"/>
  <c r="K10" i="11" a="1"/>
  <c r="N9" i="11" a="1"/>
  <c r="P8" i="11" a="1"/>
  <c r="Q7" i="11" a="1"/>
  <c r="W6" i="11" a="1"/>
  <c r="F6" i="11" a="1"/>
  <c r="O12" i="10" a="1"/>
  <c r="R11" i="10" a="1"/>
  <c r="K10" i="10" a="1"/>
  <c r="G8" i="10" a="1"/>
  <c r="S6" i="10" a="1"/>
  <c r="E6" i="10" a="1"/>
  <c r="J12" i="11" a="1"/>
  <c r="J11" i="11" a="1"/>
  <c r="J10" i="11" a="1"/>
  <c r="M9" i="11" a="1"/>
  <c r="O8" i="11" a="1"/>
  <c r="S6" i="11" a="1"/>
  <c r="E6" i="11" a="1"/>
  <c r="N12" i="10" a="1"/>
  <c r="Q11" i="10" a="1"/>
  <c r="G11" i="10" a="1"/>
  <c r="J10" i="10" a="1"/>
  <c r="N9" i="10" a="1"/>
  <c r="E9" i="10" a="1"/>
  <c r="F8" i="10" a="1"/>
  <c r="M7" i="10" a="1"/>
  <c r="I12" i="11" a="1"/>
  <c r="I11" i="11" a="1"/>
  <c r="I10" i="11" a="1"/>
  <c r="L9" i="11" a="1"/>
  <c r="N8" i="11" a="1"/>
  <c r="P7" i="11" a="1"/>
  <c r="R6" i="11" a="1"/>
  <c r="M12" i="10" a="1"/>
  <c r="I10" i="10" a="1"/>
  <c r="W8" i="10" a="1"/>
  <c r="L7" i="10" a="1"/>
  <c r="S7" i="2" a="1"/>
  <c r="L10" i="10" a="1"/>
  <c r="H12" i="11" a="1"/>
  <c r="H11" i="11" a="1"/>
  <c r="H10" i="11" a="1"/>
  <c r="K9" i="11" a="1"/>
  <c r="M8" i="11" a="1"/>
  <c r="Q6" i="11" a="1"/>
  <c r="P11" i="10" a="1"/>
  <c r="F11" i="10" a="1"/>
  <c r="H10" i="10" a="1"/>
  <c r="M9" i="10" a="1"/>
  <c r="S8" i="10" a="1"/>
  <c r="E8" i="10" a="1"/>
  <c r="Q6" i="10" a="1"/>
  <c r="K7" i="10" a="1"/>
  <c r="J8" i="10" a="1"/>
  <c r="R7" i="11" a="1"/>
  <c r="F6" i="10" a="1"/>
  <c r="G12" i="11" a="1"/>
  <c r="G11" i="11" a="1"/>
  <c r="G10" i="11" a="1"/>
  <c r="J9" i="11" a="1"/>
  <c r="L8" i="11" a="1"/>
  <c r="O7" i="11" a="1"/>
  <c r="P6" i="11" a="1"/>
  <c r="L12" i="10" a="1"/>
  <c r="O11" i="10" a="1"/>
  <c r="E11" i="10" a="1"/>
  <c r="G10" i="10" a="1"/>
  <c r="R8" i="10" a="1"/>
  <c r="W7" i="10" a="1"/>
  <c r="P6" i="10" a="1"/>
  <c r="N10" i="10" a="1"/>
  <c r="G6" i="11" a="1"/>
  <c r="F12" i="11" a="1"/>
  <c r="F11" i="11" a="1"/>
  <c r="K8" i="11" a="1"/>
  <c r="N7" i="11" a="1"/>
  <c r="O6" i="11" a="1"/>
  <c r="W10" i="10" a="1"/>
  <c r="F10" i="10" a="1"/>
  <c r="L9" i="10" a="1"/>
  <c r="Q8" i="10" a="1"/>
  <c r="O6" i="10" a="1"/>
  <c r="N11" i="10" a="1"/>
  <c r="E10" i="10" a="1"/>
  <c r="S7" i="10" a="1"/>
  <c r="N6" i="10" a="1"/>
  <c r="G9" i="10" a="1"/>
  <c r="P12" i="10" a="1"/>
  <c r="W12" i="11" a="1"/>
  <c r="E12" i="11" a="1"/>
  <c r="E11" i="11" a="1"/>
  <c r="F10" i="11" a="1"/>
  <c r="I9" i="11" a="1"/>
  <c r="J8" i="11" a="1"/>
  <c r="M7" i="11" a="1"/>
  <c r="N6" i="11" a="1"/>
  <c r="K12" i="10" a="1"/>
  <c r="S10" i="10" a="1"/>
  <c r="P8" i="10" a="1"/>
  <c r="J7" i="10" a="1"/>
  <c r="H6" i="10" a="1"/>
  <c r="O9" i="10" a="1"/>
  <c r="S12" i="11" a="1"/>
  <c r="W11" i="11" a="1"/>
  <c r="W10" i="11" a="1"/>
  <c r="H9" i="11" a="1"/>
  <c r="L7" i="11" a="1"/>
  <c r="M6" i="11" a="1"/>
  <c r="J12" i="10" a="1"/>
  <c r="W9" i="10" a="1"/>
  <c r="K9" i="10" a="1"/>
  <c r="O8" i="10" a="1"/>
  <c r="I7" i="10" a="1"/>
  <c r="M6" i="10" a="1"/>
  <c r="F7" i="10" a="1"/>
  <c r="L11" i="11" a="1"/>
  <c r="R12" i="11" a="1"/>
  <c r="S11" i="11" a="1"/>
  <c r="S10" i="11" a="1"/>
  <c r="E10" i="11" a="1"/>
  <c r="I8" i="11" a="1"/>
  <c r="K7" i="11" a="1"/>
  <c r="I12" i="10" a="1"/>
  <c r="M11" i="10" a="1"/>
  <c r="R10" i="10" a="1"/>
  <c r="N8" i="10" a="1"/>
  <c r="R7" i="10" a="1"/>
  <c r="S9" i="10" a="1"/>
  <c r="Q7" i="10" a="1"/>
  <c r="L6" i="10" a="1"/>
  <c r="L8" i="10" a="1"/>
  <c r="I11" i="10" a="1"/>
  <c r="L10" i="11" a="1"/>
  <c r="H8" i="10" a="1"/>
  <c r="Q12" i="11" a="1"/>
  <c r="R11" i="11" a="1"/>
  <c r="R10" i="11" a="1"/>
  <c r="W9" i="11" a="1"/>
  <c r="G9" i="11" a="1"/>
  <c r="H8" i="11" a="1"/>
  <c r="J7" i="11" a="1"/>
  <c r="L6" i="11" a="1"/>
  <c r="W12" i="10" a="1"/>
  <c r="H12" i="10" a="1"/>
  <c r="J9" i="10" a="1"/>
  <c r="H7" i="10" a="1"/>
  <c r="K6" i="10" a="1"/>
  <c r="P7" i="10" a="1"/>
  <c r="Q8" i="11" a="1"/>
  <c r="R6" i="10" a="1"/>
  <c r="P12" i="11" a="1"/>
  <c r="Q11" i="11" a="1"/>
  <c r="Q10" i="11" a="1"/>
  <c r="S9" i="11" a="1"/>
  <c r="F9" i="11" a="1"/>
  <c r="G8" i="11" a="1"/>
  <c r="I7" i="11" a="1"/>
  <c r="S12" i="10" a="1"/>
  <c r="G12" i="10" a="1"/>
  <c r="L11" i="10" a="1"/>
  <c r="Q10" i="10" a="1"/>
  <c r="I9" i="10" a="1"/>
  <c r="M8" i="10" a="1"/>
  <c r="G7" i="10" a="1"/>
  <c r="R9" i="10" a="1"/>
  <c r="I6" i="10" a="1"/>
  <c r="L12" i="11" a="1"/>
  <c r="W6" i="10" a="1"/>
  <c r="O12" i="11" a="1"/>
  <c r="P11" i="11" a="1"/>
  <c r="P10" i="11" a="1"/>
  <c r="R9" i="11" a="1"/>
  <c r="E9" i="11" a="1"/>
  <c r="F8" i="11" a="1"/>
  <c r="H7" i="11" a="1"/>
  <c r="K6" i="11" a="1"/>
  <c r="R12" i="10" a="1"/>
  <c r="F12" i="10" a="1"/>
  <c r="K11" i="10" a="1"/>
  <c r="P10" i="10" a="1"/>
  <c r="J6" i="10" a="1"/>
  <c r="O9" i="11" a="1"/>
  <c r="O11" i="11" a="1"/>
  <c r="O10" i="11" a="1"/>
  <c r="W8" i="11" a="1"/>
  <c r="E8" i="11" a="1"/>
  <c r="G7" i="11" a="1"/>
  <c r="J6" i="11" a="1"/>
  <c r="E12" i="10" a="1"/>
  <c r="J11" i="10" a="1"/>
  <c r="O10" i="10" a="1"/>
  <c r="Q9" i="10" a="1"/>
  <c r="H9" i="10" a="1"/>
  <c r="K8" i="10" a="1"/>
  <c r="O7" i="10" a="1"/>
  <c r="H11" i="10" a="1"/>
  <c r="N12" i="11" a="1"/>
  <c r="N11" i="11" a="1"/>
  <c r="N10" i="11" a="1"/>
  <c r="Q9" i="11" a="1"/>
  <c r="S8" i="11" a="1"/>
  <c r="W7" i="11" a="1"/>
  <c r="F7" i="11" a="1"/>
  <c r="I6" i="11" a="1"/>
  <c r="Q12" i="10" a="1"/>
  <c r="W11" i="10" a="1"/>
  <c r="F9" i="10" a="1"/>
  <c r="M12" i="11" a="1"/>
  <c r="M11" i="11" a="1"/>
  <c r="M10" i="11" a="1"/>
  <c r="P9" i="11" a="1"/>
  <c r="R8" i="11" a="1"/>
  <c r="S7" i="11" a="1"/>
  <c r="E7" i="11" a="1"/>
  <c r="H6" i="11" a="1"/>
  <c r="S11" i="10" a="1"/>
  <c r="M10" i="10" a="1"/>
  <c r="P9" i="10" a="1"/>
  <c r="I8" i="10" a="1"/>
  <c r="E7" i="10" a="1"/>
  <c r="G6" i="10" a="1"/>
  <c r="N7" i="10" a="1"/>
  <c r="Y12" i="10" a="1"/>
  <c r="X12" i="10" a="1"/>
  <c r="AB10" i="11" a="1"/>
  <c r="Y10" i="10" a="1"/>
  <c r="X10" i="10" a="1"/>
  <c r="AB7" i="11" a="1"/>
  <c r="Z12" i="11" a="1"/>
  <c r="Y11" i="10" a="1"/>
  <c r="X9" i="10" a="1"/>
  <c r="AB6" i="11" a="1"/>
  <c r="Z11" i="11" a="1"/>
  <c r="Y9" i="10" a="1"/>
  <c r="X6" i="10" a="1"/>
  <c r="AA11" i="11" a="1"/>
  <c r="Z10" i="11" a="1"/>
  <c r="Y6" i="11" a="1"/>
  <c r="Z7" i="11" a="1"/>
  <c r="Y7" i="10" a="1"/>
  <c r="X11" i="10" a="1"/>
  <c r="AA12" i="11" a="1"/>
  <c r="Z8" i="11" a="1"/>
  <c r="Z9" i="11" a="1"/>
  <c r="Y8" i="10" a="1"/>
  <c r="X8" i="10" a="1"/>
  <c r="X7" i="10" a="1"/>
  <c r="AA10" i="11" a="1"/>
  <c r="X11" i="11" a="1"/>
  <c r="Y6" i="10" a="1"/>
  <c r="AA8" i="11" a="1"/>
  <c r="AA9" i="11" a="1"/>
  <c r="Z6" i="11" a="1"/>
  <c r="X9" i="11" a="1"/>
  <c r="AA7" i="11" a="1"/>
  <c r="X12" i="11" a="1"/>
  <c r="AA6" i="11" a="1"/>
  <c r="X10" i="11" a="1"/>
  <c r="X7" i="11" a="1"/>
  <c r="AB12" i="11" a="1"/>
  <c r="X8" i="11" a="1"/>
  <c r="Y7" i="11" a="1"/>
  <c r="AB11" i="11" a="1"/>
  <c r="Y10" i="11" a="1"/>
  <c r="X6" i="11" a="1"/>
  <c r="AB9" i="11" a="1"/>
  <c r="Y12" i="11" a="1"/>
  <c r="Y8" i="11" a="1"/>
  <c r="AB8" i="11" a="1"/>
  <c r="Y11" i="11" a="1"/>
  <c r="Y9" i="11" a="1"/>
  <c r="Z11" i="10" a="1"/>
  <c r="AO8" i="11" a="1"/>
  <c r="BY7" i="2" a="1"/>
  <c r="AO12" i="2" a="1"/>
  <c r="Z10" i="10" a="1"/>
  <c r="AC12" i="11" a="1"/>
  <c r="AO6" i="11" a="1"/>
  <c r="BY6" i="2" a="1"/>
  <c r="Z6" i="10" a="1"/>
  <c r="AC11" i="11" a="1"/>
  <c r="AO7" i="2" a="1"/>
  <c r="AC8" i="11" a="1"/>
  <c r="BG10" i="2" a="1"/>
  <c r="AO9" i="2" a="1"/>
  <c r="Z9" i="10" a="1"/>
  <c r="AO11" i="10" a="1"/>
  <c r="BG12" i="2" a="1"/>
  <c r="BY12" i="2" a="1"/>
  <c r="Z8" i="10" a="1"/>
  <c r="AC9" i="11" a="1"/>
  <c r="AO12" i="10" a="1"/>
  <c r="BG8" i="2" a="1"/>
  <c r="Z7" i="10" a="1"/>
  <c r="AC10" i="11" a="1"/>
  <c r="AO9" i="10" a="1"/>
  <c r="BG7" i="2" a="1"/>
  <c r="AC6" i="11" a="1"/>
  <c r="BG6" i="2" a="1"/>
  <c r="BG9" i="2" a="1"/>
  <c r="BY8" i="2" a="1"/>
  <c r="AC7" i="11" a="1"/>
  <c r="AO6" i="10" a="1"/>
  <c r="AO7" i="10" a="1"/>
  <c r="AO10" i="2" a="1"/>
  <c r="AO10" i="10" a="1"/>
  <c r="BG11" i="2" a="1"/>
  <c r="AO8" i="10" a="1"/>
  <c r="AO12" i="11" a="1"/>
  <c r="AO11" i="2" a="1"/>
  <c r="AO9" i="11" a="1"/>
  <c r="BY11" i="2" a="1"/>
  <c r="AO6" i="2" a="1"/>
  <c r="AO10" i="11" a="1"/>
  <c r="BY10" i="2" a="1"/>
  <c r="AO11" i="11" a="1"/>
  <c r="BY9" i="2" a="1"/>
  <c r="AO8" i="2" a="1"/>
  <c r="Z12" i="10" a="1"/>
  <c r="AO7" i="11" a="1"/>
  <c r="BG10" i="10" a="1"/>
  <c r="AD12" i="11" a="1"/>
  <c r="BG7" i="11" a="1"/>
  <c r="CQ10" i="2" a="1"/>
  <c r="BH10" i="2" a="1"/>
  <c r="BG11" i="10" a="1"/>
  <c r="AD10" i="11" a="1"/>
  <c r="AA12" i="10" a="1"/>
  <c r="BH6" i="2" a="1"/>
  <c r="AP11" i="2" a="1"/>
  <c r="BG6" i="10" a="1"/>
  <c r="AD11" i="11" a="1"/>
  <c r="AA11" i="10" a="1"/>
  <c r="CQ8" i="2" a="1"/>
  <c r="BH11" i="2" a="1"/>
  <c r="BG9" i="10" a="1"/>
  <c r="AD9" i="11" a="1"/>
  <c r="AA9" i="10" a="1"/>
  <c r="CQ9" i="2" a="1"/>
  <c r="BG8" i="10" a="1"/>
  <c r="AD7" i="11" a="1"/>
  <c r="AA10" i="10" a="1"/>
  <c r="BH9" i="2" a="1"/>
  <c r="AP6" i="2" a="1"/>
  <c r="BG7" i="10" a="1"/>
  <c r="AD8" i="11" a="1"/>
  <c r="AA7" i="10" a="1"/>
  <c r="AA8" i="10" a="1"/>
  <c r="AP12" i="2" a="1"/>
  <c r="AA6" i="10" a="1"/>
  <c r="BG8" i="11" a="1"/>
  <c r="AP7" i="2" a="1"/>
  <c r="AP10" i="11" a="1"/>
  <c r="AD6" i="11" a="1"/>
  <c r="BZ9" i="2" a="1"/>
  <c r="BZ7" i="2" a="1"/>
  <c r="AP11" i="11" a="1"/>
  <c r="AP12" i="10" a="1"/>
  <c r="BG11" i="11" a="1"/>
  <c r="BZ8" i="2" a="1"/>
  <c r="BZ11" i="2" a="1"/>
  <c r="AP12" i="11" a="1"/>
  <c r="AP11" i="10" a="1"/>
  <c r="BG12" i="11" a="1"/>
  <c r="AP8" i="2" a="1"/>
  <c r="AP9" i="11" a="1"/>
  <c r="AP10" i="10" a="1"/>
  <c r="BG9" i="11" a="1"/>
  <c r="BZ6" i="2" a="1"/>
  <c r="BZ12" i="2" a="1"/>
  <c r="AP10" i="2" a="1"/>
  <c r="AP8" i="11" a="1"/>
  <c r="AP9" i="10" a="1"/>
  <c r="BG10" i="11" a="1"/>
  <c r="BZ10" i="2" a="1"/>
  <c r="AP7" i="10" a="1"/>
  <c r="BG6" i="11" a="1"/>
  <c r="CQ11" i="2" a="1"/>
  <c r="CQ12" i="2" a="1"/>
  <c r="AP7" i="11" a="1"/>
  <c r="AP8" i="10" a="1"/>
  <c r="BH8" i="2" a="1"/>
  <c r="AP6" i="11" a="1"/>
  <c r="CQ7" i="2" a="1"/>
  <c r="BH12" i="2" a="1"/>
  <c r="AP9" i="2" a="1"/>
  <c r="BG12" i="10" a="1"/>
  <c r="AP6" i="10" a="1"/>
  <c r="CQ6" i="2" a="1"/>
  <c r="BH7" i="2" a="1"/>
  <c r="AQ11" i="10" a="1"/>
  <c r="BY11" i="10" a="1"/>
  <c r="BH8" i="10" a="1"/>
  <c r="BI11" i="2" a="1"/>
  <c r="AQ12" i="2" a="1"/>
  <c r="CA7" i="2" a="1"/>
  <c r="AQ7" i="10" a="1"/>
  <c r="BY10" i="10" a="1"/>
  <c r="AQ10" i="11" a="1"/>
  <c r="BH6" i="10" a="1"/>
  <c r="BI7" i="2" a="1"/>
  <c r="BY12" i="11" a="1"/>
  <c r="AQ8" i="10" a="1"/>
  <c r="BY7" i="10" a="1"/>
  <c r="AQ11" i="11" a="1"/>
  <c r="DI10" i="2" a="1"/>
  <c r="BI8" i="2" a="1"/>
  <c r="CA6" i="2" a="1"/>
  <c r="BY10" i="11" a="1"/>
  <c r="BY9" i="10" a="1"/>
  <c r="AQ12" i="11" a="1"/>
  <c r="DI11" i="2" a="1"/>
  <c r="BI6" i="2" a="1"/>
  <c r="BY11" i="11" a="1"/>
  <c r="AB12" i="10" a="1"/>
  <c r="BY8" i="10" a="1"/>
  <c r="AQ8" i="11" a="1"/>
  <c r="AE12" i="11" a="1"/>
  <c r="BY7" i="11" a="1"/>
  <c r="AB10" i="10" a="1"/>
  <c r="AQ9" i="11" a="1"/>
  <c r="AE10" i="11" a="1"/>
  <c r="BI10" i="2" a="1"/>
  <c r="CA9" i="2" a="1"/>
  <c r="CA12" i="2" a="1"/>
  <c r="BY9" i="11" a="1"/>
  <c r="AB9" i="10" a="1"/>
  <c r="AQ7" i="11" a="1"/>
  <c r="AE11" i="11" a="1"/>
  <c r="BI9" i="2" a="1"/>
  <c r="CA8" i="2" a="1"/>
  <c r="BY8" i="11" a="1"/>
  <c r="AB8" i="10" a="1"/>
  <c r="BY6" i="10" a="1"/>
  <c r="AQ6" i="11" a="1"/>
  <c r="AE9" i="11" a="1"/>
  <c r="BY6" i="11" a="1"/>
  <c r="AB11" i="10" a="1"/>
  <c r="AE8" i="11" a="1"/>
  <c r="CR12" i="2" a="1"/>
  <c r="CA11" i="2" a="1"/>
  <c r="AB6" i="10" a="1"/>
  <c r="BH10" i="11" a="1"/>
  <c r="AE7" i="11" a="1"/>
  <c r="CR9" i="2" a="1"/>
  <c r="AQ10" i="2" a="1"/>
  <c r="AQ9" i="2" a="1"/>
  <c r="BH12" i="11" a="1"/>
  <c r="AE6" i="11" a="1"/>
  <c r="CR11" i="2" a="1"/>
  <c r="AQ7" i="2" a="1"/>
  <c r="CR7" i="2" a="1"/>
  <c r="AB7" i="10" a="1"/>
  <c r="BH9" i="11" a="1"/>
  <c r="BH12" i="10" a="1"/>
  <c r="CR10" i="2" a="1"/>
  <c r="AQ6" i="2" a="1"/>
  <c r="CA10" i="2" a="1"/>
  <c r="AQ12" i="10" a="1"/>
  <c r="BH11" i="11" a="1"/>
  <c r="BH10" i="10" a="1"/>
  <c r="DI9" i="2" a="1"/>
  <c r="CR8" i="2" a="1"/>
  <c r="DI12" i="2" a="1"/>
  <c r="AQ10" i="10" a="1"/>
  <c r="BH8" i="11" a="1"/>
  <c r="BH11" i="10" a="1"/>
  <c r="DI8" i="2" a="1"/>
  <c r="AQ11" i="2" a="1"/>
  <c r="AQ9" i="10" a="1"/>
  <c r="BH6" i="11" a="1"/>
  <c r="BH9" i="10" a="1"/>
  <c r="DI6" i="2" a="1"/>
  <c r="CR6" i="2" a="1"/>
  <c r="AQ6" i="10" a="1"/>
  <c r="BY12" i="10" a="1"/>
  <c r="BH7" i="11" a="1"/>
  <c r="BH7" i="10" a="1"/>
  <c r="DI7" i="2" a="1"/>
  <c r="BI12" i="2" a="1"/>
  <c r="AQ8" i="2" a="1"/>
  <c r="BZ8" i="11" a="1"/>
  <c r="CQ12" i="11" a="1"/>
  <c r="BI9" i="10" a="1"/>
  <c r="EA10" i="2" a="1"/>
  <c r="DJ7" i="2" a="1"/>
  <c r="CB11" i="2" a="1"/>
  <c r="DJ6" i="2" a="1"/>
  <c r="CS12" i="2" a="1"/>
  <c r="EA8" i="2" a="1"/>
  <c r="CS8" i="2" a="1"/>
  <c r="CB10" i="2" a="1"/>
  <c r="BZ7" i="11" a="1"/>
  <c r="CQ8" i="11" a="1"/>
  <c r="AC12" i="10" a="1"/>
  <c r="BI8" i="10" a="1"/>
  <c r="EA9" i="2" a="1"/>
  <c r="CS10" i="2" a="1"/>
  <c r="AC7" i="10" a="1"/>
  <c r="CB8" i="2" a="1"/>
  <c r="BZ9" i="11" a="1"/>
  <c r="CQ11" i="11" a="1"/>
  <c r="AC10" i="10" a="1"/>
  <c r="DJ8" i="2" a="1"/>
  <c r="DJ12" i="2" a="1"/>
  <c r="CB7" i="2" a="1"/>
  <c r="AF12" i="11" a="1"/>
  <c r="BZ6" i="11" a="1"/>
  <c r="CQ9" i="11" a="1"/>
  <c r="AC11" i="10" a="1"/>
  <c r="BI7" i="10" a="1"/>
  <c r="CS11" i="2" a="1"/>
  <c r="CQ12" i="10" a="1"/>
  <c r="AR10" i="11" a="1"/>
  <c r="AR8" i="2" a="1"/>
  <c r="AF11" i="11" a="1"/>
  <c r="AC9" i="10" a="1"/>
  <c r="AR11" i="11" a="1"/>
  <c r="EA7" i="2" a="1"/>
  <c r="DJ11" i="2" a="1"/>
  <c r="CS6" i="2" a="1"/>
  <c r="AR7" i="2" a="1"/>
  <c r="AR11" i="2" a="1"/>
  <c r="EA11" i="2" a="1"/>
  <c r="AF10" i="11" a="1"/>
  <c r="AR12" i="10" a="1"/>
  <c r="CQ6" i="11" a="1"/>
  <c r="AC8" i="10" a="1"/>
  <c r="AR12" i="11" a="1"/>
  <c r="DJ10" i="2" a="1"/>
  <c r="CS9" i="2" a="1"/>
  <c r="CQ10" i="11" a="1"/>
  <c r="AF9" i="11" a="1"/>
  <c r="AR11" i="10" a="1"/>
  <c r="CQ7" i="11" a="1"/>
  <c r="AR9" i="11" a="1"/>
  <c r="CQ10" i="10" a="1"/>
  <c r="EA6" i="2" a="1"/>
  <c r="BJ11" i="2" a="1"/>
  <c r="AF8" i="11" a="1"/>
  <c r="AR10" i="10" a="1"/>
  <c r="BI12" i="11" a="1"/>
  <c r="AC6" i="10" a="1"/>
  <c r="AR6" i="11" a="1"/>
  <c r="CQ9" i="10" a="1"/>
  <c r="BJ12" i="2" a="1"/>
  <c r="DJ9" i="2" a="1"/>
  <c r="CS7" i="2" a="1"/>
  <c r="AR9" i="2" a="1"/>
  <c r="AF7" i="11" a="1"/>
  <c r="BI11" i="11" a="1"/>
  <c r="AR12" i="2" a="1"/>
  <c r="BI6" i="10" a="1"/>
  <c r="AF6" i="11" a="1"/>
  <c r="AR7" i="10" a="1"/>
  <c r="BI9" i="11" a="1"/>
  <c r="BZ12" i="10" a="1"/>
  <c r="CQ11" i="10" a="1"/>
  <c r="BJ10" i="2" a="1"/>
  <c r="AR10" i="2" a="1"/>
  <c r="BZ11" i="10" a="1"/>
  <c r="AR9" i="10" a="1"/>
  <c r="BI8" i="11" a="1"/>
  <c r="BZ10" i="10" a="1"/>
  <c r="AR8" i="11" a="1"/>
  <c r="CQ7" i="10" a="1"/>
  <c r="BJ9" i="2" a="1"/>
  <c r="BZ11" i="11" a="1"/>
  <c r="AR8" i="10" a="1"/>
  <c r="BI10" i="11" a="1"/>
  <c r="BZ9" i="10" a="1"/>
  <c r="AR7" i="11" a="1"/>
  <c r="CQ8" i="10" a="1"/>
  <c r="BJ6" i="2" a="1"/>
  <c r="CB9" i="2" a="1"/>
  <c r="AR6" i="10" a="1"/>
  <c r="BZ6" i="10" a="1"/>
  <c r="BI12" i="10" a="1"/>
  <c r="BJ8" i="2" a="1"/>
  <c r="CB6" i="2" a="1"/>
  <c r="AR6" i="2" a="1"/>
  <c r="BZ12" i="11" a="1"/>
  <c r="BI6" i="11" a="1"/>
  <c r="BZ7" i="10" a="1"/>
  <c r="BI10" i="10" a="1"/>
  <c r="CQ6" i="10" a="1"/>
  <c r="BJ7" i="2" a="1"/>
  <c r="BZ10" i="11" a="1"/>
  <c r="BI7" i="11" a="1"/>
  <c r="BZ8" i="10" a="1"/>
  <c r="BI11" i="10" a="1"/>
  <c r="EA12" i="2" a="1"/>
  <c r="CB12" i="2" a="1"/>
  <c r="AS9" i="11" a="1"/>
  <c r="CA9" i="10" a="1"/>
  <c r="CR6" i="10" a="1"/>
  <c r="CA7" i="11" a="1"/>
  <c r="AG8" i="11" a="1"/>
  <c r="BJ11" i="11" a="1"/>
  <c r="DK10" i="2" a="1"/>
  <c r="BK8" i="2" a="1"/>
  <c r="AS7" i="2" a="1"/>
  <c r="DI12" i="10" a="1"/>
  <c r="AD12" i="10" a="1"/>
  <c r="AS7" i="11" a="1"/>
  <c r="CA6" i="10" a="1"/>
  <c r="CR8" i="10" a="1"/>
  <c r="AG9" i="11" a="1"/>
  <c r="BJ12" i="11" a="1"/>
  <c r="DK6" i="2" a="1"/>
  <c r="BK6" i="2" a="1"/>
  <c r="CC10" i="2" a="1"/>
  <c r="CR8" i="11" a="1"/>
  <c r="AD11" i="10" a="1"/>
  <c r="CR9" i="10" a="1"/>
  <c r="AG6" i="11" a="1"/>
  <c r="BJ10" i="11" a="1"/>
  <c r="DK9" i="2" a="1"/>
  <c r="CC6" i="2" a="1"/>
  <c r="AS6" i="2" a="1"/>
  <c r="AD9" i="10" a="1"/>
  <c r="CR12" i="11" a="1"/>
  <c r="CR7" i="10" a="1"/>
  <c r="AG7" i="11" a="1"/>
  <c r="BJ8" i="11" a="1"/>
  <c r="ES10" i="2" a="1"/>
  <c r="BK9" i="2" a="1"/>
  <c r="CC11" i="2" a="1"/>
  <c r="AD8" i="10" a="1"/>
  <c r="CR11" i="11" a="1"/>
  <c r="AS12" i="10" a="1"/>
  <c r="BJ9" i="11" a="1"/>
  <c r="ES8" i="2" a="1"/>
  <c r="BK10" i="2" a="1"/>
  <c r="CC12" i="2" a="1"/>
  <c r="AS9" i="2" a="1"/>
  <c r="CR10" i="11" a="1"/>
  <c r="AS9" i="10" a="1"/>
  <c r="DI11" i="10" a="1"/>
  <c r="BJ7" i="11" a="1"/>
  <c r="ES7" i="2" a="1"/>
  <c r="BK7" i="2" a="1"/>
  <c r="CC8" i="2" a="1"/>
  <c r="AS8" i="2" a="1"/>
  <c r="AD10" i="10" a="1"/>
  <c r="AD7" i="10" a="1"/>
  <c r="CR9" i="11" a="1"/>
  <c r="AS7" i="10" a="1"/>
  <c r="DI9" i="10" a="1"/>
  <c r="DI10" i="11" a="1"/>
  <c r="BJ6" i="11" a="1"/>
  <c r="CC7" i="2" a="1"/>
  <c r="AS12" i="2" a="1"/>
  <c r="CT6" i="2" a="1"/>
  <c r="AD6" i="10" a="1"/>
  <c r="CR6" i="11" a="1"/>
  <c r="AS8" i="10" a="1"/>
  <c r="DI11" i="11" a="1"/>
  <c r="BJ10" i="10" a="1"/>
  <c r="ES12" i="2" a="1"/>
  <c r="EB10" i="2" a="1"/>
  <c r="CT12" i="2" a="1"/>
  <c r="EB9" i="2" a="1"/>
  <c r="CT10" i="2" a="1"/>
  <c r="CR7" i="11" a="1"/>
  <c r="AS10" i="10" a="1"/>
  <c r="DI6" i="10" a="1"/>
  <c r="CA11" i="11" a="1"/>
  <c r="DI12" i="11" a="1"/>
  <c r="BJ11" i="10" a="1"/>
  <c r="ES11" i="2" a="1"/>
  <c r="CT7" i="2" a="1"/>
  <c r="AS11" i="10" a="1"/>
  <c r="DI10" i="10" a="1"/>
  <c r="CA12" i="11" a="1"/>
  <c r="DI9" i="11" a="1"/>
  <c r="BJ9" i="10" a="1"/>
  <c r="ES9" i="2" a="1"/>
  <c r="EB8" i="2" a="1"/>
  <c r="CT8" i="2" a="1"/>
  <c r="BJ12" i="10" a="1"/>
  <c r="ES6" i="2" a="1"/>
  <c r="AS10" i="2" a="1"/>
  <c r="AS12" i="11" a="1"/>
  <c r="CA12" i="10" a="1"/>
  <c r="AS6" i="10" a="1"/>
  <c r="DI7" i="10" a="1"/>
  <c r="CA10" i="11" a="1"/>
  <c r="DI8" i="11" a="1"/>
  <c r="DK8" i="2" a="1"/>
  <c r="EB6" i="2" a="1"/>
  <c r="AS8" i="11" a="1"/>
  <c r="CA11" i="10" a="1"/>
  <c r="DI8" i="10" a="1"/>
  <c r="CA6" i="11" a="1"/>
  <c r="DI7" i="11" a="1"/>
  <c r="DK7" i="2" a="1"/>
  <c r="CT11" i="2" a="1"/>
  <c r="DK11" i="2" a="1"/>
  <c r="CT9" i="2" a="1"/>
  <c r="AS11" i="11" a="1"/>
  <c r="CA10" i="10" a="1"/>
  <c r="CR12" i="10" a="1"/>
  <c r="CA9" i="11" a="1"/>
  <c r="AG10" i="11" a="1"/>
  <c r="BJ7" i="10" a="1"/>
  <c r="EB12" i="2" a="1"/>
  <c r="BJ8" i="10" a="1"/>
  <c r="EB7" i="2" a="1"/>
  <c r="AS6" i="11" a="1"/>
  <c r="CA7" i="10" a="1"/>
  <c r="CR10" i="10" a="1"/>
  <c r="CA8" i="11" a="1"/>
  <c r="AG12" i="11" a="1"/>
  <c r="DI6" i="11" a="1"/>
  <c r="BK12" i="2" a="1"/>
  <c r="CC9" i="2" a="1"/>
  <c r="AS10" i="11" a="1"/>
  <c r="CA8" i="10" a="1"/>
  <c r="CR11" i="10" a="1"/>
  <c r="AG11" i="11" a="1"/>
  <c r="BJ6" i="10" a="1"/>
  <c r="DK12" i="2" a="1"/>
  <c r="BK11" i="2" a="1"/>
  <c r="EB11" i="2" a="1"/>
  <c r="AS11" i="2" a="1"/>
  <c r="EA9" i="11" a="1"/>
  <c r="DJ10" i="10" a="1"/>
  <c r="BK10" i="10" a="1"/>
  <c r="AT9" i="10" a="1"/>
  <c r="CB11" i="10" a="1"/>
  <c r="CS6" i="10" a="1"/>
  <c r="EC6" i="2" a="1"/>
  <c r="BL12" i="2" a="1"/>
  <c r="DL8" i="2" a="1"/>
  <c r="ET9" i="2" a="1"/>
  <c r="AT11" i="2" a="1"/>
  <c r="CD12" i="2" a="1"/>
  <c r="EC12" i="2" a="1"/>
  <c r="CD11" i="2" a="1"/>
  <c r="AE7" i="10" a="1"/>
  <c r="BL10" i="2" a="1"/>
  <c r="AH12" i="11" a="1"/>
  <c r="DJ12" i="10" a="1"/>
  <c r="BK6" i="10" a="1"/>
  <c r="AT11" i="10" a="1"/>
  <c r="CB12" i="10" a="1"/>
  <c r="EC9" i="2" a="1"/>
  <c r="BL7" i="2" a="1"/>
  <c r="AT7" i="2" a="1"/>
  <c r="FK6" i="2" a="1"/>
  <c r="EC10" i="2" a="1"/>
  <c r="AT9" i="2" a="1"/>
  <c r="CB6" i="10" a="1"/>
  <c r="CB7" i="11" a="1"/>
  <c r="DL12" i="2" a="1"/>
  <c r="AH11" i="11" a="1"/>
  <c r="EA7" i="11" a="1"/>
  <c r="DJ7" i="10" a="1"/>
  <c r="BK7" i="10" a="1"/>
  <c r="AT10" i="10" a="1"/>
  <c r="CB10" i="10" a="1"/>
  <c r="BL9" i="2" a="1"/>
  <c r="BL11" i="2" a="1"/>
  <c r="CD10" i="2" a="1"/>
  <c r="CU9" i="2" a="1"/>
  <c r="AH10" i="11" a="1"/>
  <c r="EA6" i="11" a="1"/>
  <c r="DJ8" i="10" a="1"/>
  <c r="AT7" i="10" a="1"/>
  <c r="CB9" i="10" a="1"/>
  <c r="FK9" i="2" a="1"/>
  <c r="EC11" i="2" a="1"/>
  <c r="CD9" i="2" a="1"/>
  <c r="CD6" i="2" a="1"/>
  <c r="ET8" i="2" a="1"/>
  <c r="AT12" i="2" a="1"/>
  <c r="AH8" i="11" a="1"/>
  <c r="DJ11" i="11" a="1"/>
  <c r="DJ9" i="10" a="1"/>
  <c r="AE12" i="10" a="1"/>
  <c r="CB12" i="11" a="1"/>
  <c r="AT8" i="10" a="1"/>
  <c r="CB7" i="10" a="1"/>
  <c r="FK11" i="2" a="1"/>
  <c r="CS12" i="10" a="1"/>
  <c r="CS11" i="10" a="1"/>
  <c r="AH9" i="11" a="1"/>
  <c r="DJ12" i="11" a="1"/>
  <c r="AE9" i="10" a="1"/>
  <c r="CB8" i="11" a="1"/>
  <c r="AT6" i="10" a="1"/>
  <c r="BL6" i="2" a="1"/>
  <c r="CD8" i="2" a="1"/>
  <c r="BL8" i="2" a="1"/>
  <c r="CD7" i="2" a="1"/>
  <c r="CS9" i="11" a="1"/>
  <c r="DJ10" i="11" a="1"/>
  <c r="EA12" i="10" a="1"/>
  <c r="DJ6" i="10" a="1"/>
  <c r="AE11" i="10" a="1"/>
  <c r="CB10" i="11" a="1"/>
  <c r="CB8" i="10" a="1"/>
  <c r="FK12" i="2" a="1"/>
  <c r="CU10" i="2" a="1"/>
  <c r="CU7" i="2" a="1"/>
  <c r="DL11" i="2" a="1"/>
  <c r="EC7" i="2" a="1"/>
  <c r="AH6" i="11" a="1"/>
  <c r="DJ7" i="11" a="1"/>
  <c r="EA10" i="10" a="1"/>
  <c r="AT12" i="11" a="1"/>
  <c r="AE10" i="10" a="1"/>
  <c r="CB6" i="11" a="1"/>
  <c r="CS11" i="11" a="1"/>
  <c r="FK7" i="2" a="1"/>
  <c r="CU6" i="2" a="1"/>
  <c r="AT12" i="10" a="1"/>
  <c r="AH7" i="11" a="1"/>
  <c r="DJ6" i="11" a="1"/>
  <c r="EA9" i="10" a="1"/>
  <c r="AT11" i="11" a="1"/>
  <c r="AE8" i="10" a="1"/>
  <c r="CB11" i="11" a="1"/>
  <c r="CS12" i="11" a="1"/>
  <c r="FK10" i="2" a="1"/>
  <c r="CU8" i="2" a="1"/>
  <c r="CS10" i="11" a="1"/>
  <c r="BK12" i="11" a="1"/>
  <c r="DJ9" i="11" a="1"/>
  <c r="EA6" i="10" a="1"/>
  <c r="AT10" i="11" a="1"/>
  <c r="FK8" i="2" a="1"/>
  <c r="ET6" i="2" a="1"/>
  <c r="BK10" i="11" a="1"/>
  <c r="DJ8" i="11" a="1"/>
  <c r="EA8" i="10" a="1"/>
  <c r="AT8" i="11" a="1"/>
  <c r="CB9" i="11" a="1"/>
  <c r="ET11" i="2" a="1"/>
  <c r="BK8" i="11" a="1"/>
  <c r="EA11" i="10" a="1"/>
  <c r="AT9" i="11" a="1"/>
  <c r="AE6" i="10" a="1"/>
  <c r="CS8" i="11" a="1"/>
  <c r="CS10" i="10" a="1"/>
  <c r="CU11" i="2" a="1"/>
  <c r="DL10" i="2" a="1"/>
  <c r="ET10" i="2" a="1"/>
  <c r="BK9" i="10" a="1"/>
  <c r="BK9" i="11" a="1"/>
  <c r="EA11" i="11" a="1"/>
  <c r="AT7" i="11" a="1"/>
  <c r="BK12" i="10" a="1"/>
  <c r="CS7" i="11" a="1"/>
  <c r="CS9" i="10" a="1"/>
  <c r="CU12" i="2" a="1"/>
  <c r="DL7" i="2" a="1"/>
  <c r="ET7" i="2" a="1"/>
  <c r="DL9" i="2" a="1"/>
  <c r="BK7" i="11" a="1"/>
  <c r="EA12" i="11" a="1"/>
  <c r="AT6" i="11" a="1"/>
  <c r="BK11" i="10" a="1"/>
  <c r="CS7" i="10" a="1"/>
  <c r="AT8" i="2" a="1"/>
  <c r="EC8" i="2" a="1"/>
  <c r="ET12" i="2" a="1"/>
  <c r="BK6" i="11" a="1"/>
  <c r="DJ11" i="10" a="1"/>
  <c r="BK11" i="11" a="1"/>
  <c r="EA10" i="11" a="1"/>
  <c r="EA7" i="10" a="1"/>
  <c r="BK8" i="10" a="1"/>
  <c r="CS6" i="11" a="1"/>
  <c r="CS8" i="10" a="1"/>
  <c r="DL6" i="2" a="1"/>
  <c r="AT10" i="2" a="1"/>
  <c r="EA8" i="11" a="1"/>
  <c r="AT6" i="2" a="1"/>
  <c r="CC8" i="11" a="1"/>
  <c r="ES12" i="10" a="1"/>
  <c r="EB6" i="11" a="1"/>
  <c r="AF7" i="10" a="1"/>
  <c r="DK7" i="10" a="1"/>
  <c r="CT8" i="11" a="1"/>
  <c r="BL8" i="10" a="1"/>
  <c r="ES9" i="11" a="1"/>
  <c r="ED8" i="2" a="1"/>
  <c r="CV6" i="2" a="1"/>
  <c r="BM8" i="2" a="1"/>
  <c r="EU9" i="2" a="1"/>
  <c r="CC7" i="11" a="1"/>
  <c r="ES10" i="10" a="1"/>
  <c r="CC10" i="10" a="1"/>
  <c r="DK8" i="10" a="1"/>
  <c r="CT6" i="11" a="1"/>
  <c r="BL9" i="10" a="1"/>
  <c r="ES7" i="11" a="1"/>
  <c r="ED12" i="2" a="1"/>
  <c r="CV9" i="2" a="1"/>
  <c r="BM9" i="2" a="1"/>
  <c r="EU8" i="2" a="1"/>
  <c r="CE8" i="2" a="1"/>
  <c r="EB12" i="10" a="1"/>
  <c r="CC6" i="11" a="1"/>
  <c r="ES9" i="10" a="1"/>
  <c r="CC11" i="10" a="1"/>
  <c r="DK6" i="10" a="1"/>
  <c r="CT7" i="11" a="1"/>
  <c r="BL7" i="10" a="1"/>
  <c r="ED9" i="2" a="1"/>
  <c r="CV10" i="2" a="1"/>
  <c r="CE7" i="2" a="1"/>
  <c r="DM7" i="2" a="1"/>
  <c r="EB10" i="10" a="1"/>
  <c r="ES7" i="10" a="1"/>
  <c r="CC12" i="10" a="1"/>
  <c r="AU12" i="10" a="1"/>
  <c r="CV12" i="2" a="1"/>
  <c r="BM11" i="2" a="1"/>
  <c r="CE6" i="2" a="1"/>
  <c r="AU9" i="10" a="1"/>
  <c r="BM6" i="2" a="1"/>
  <c r="CE9" i="2" a="1"/>
  <c r="AU10" i="2" a="1"/>
  <c r="EB9" i="10" a="1"/>
  <c r="ES8" i="10" a="1"/>
  <c r="CC9" i="10" a="1"/>
  <c r="AI12" i="11" a="1"/>
  <c r="CT11" i="10" a="1"/>
  <c r="DK12" i="11" a="1"/>
  <c r="BL6" i="10" a="1"/>
  <c r="FL11" i="2" a="1"/>
  <c r="BM10" i="2" a="1"/>
  <c r="EU7" i="2" a="1"/>
  <c r="EB11" i="10" a="1"/>
  <c r="CC7" i="10" a="1"/>
  <c r="AI11" i="11" a="1"/>
  <c r="DK11" i="11" a="1"/>
  <c r="BL12" i="11" a="1"/>
  <c r="AU11" i="10" a="1"/>
  <c r="FL7" i="2" a="1"/>
  <c r="GC12" i="2" a="1"/>
  <c r="CV11" i="2" a="1"/>
  <c r="EB7" i="10" a="1"/>
  <c r="ES6" i="10" a="1"/>
  <c r="CC8" i="10" a="1"/>
  <c r="AI10" i="11" a="1"/>
  <c r="CT8" i="10" a="1"/>
  <c r="DK9" i="11" a="1"/>
  <c r="BL10" i="11" a="1"/>
  <c r="AU12" i="11" a="1"/>
  <c r="AU8" i="10" a="1"/>
  <c r="GC11" i="2" a="1"/>
  <c r="BM7" i="2" a="1"/>
  <c r="AU12" i="2" a="1"/>
  <c r="EB8" i="10" a="1"/>
  <c r="CC6" i="10" a="1"/>
  <c r="AI9" i="11" a="1"/>
  <c r="CT12" i="10" a="1"/>
  <c r="DK8" i="11" a="1"/>
  <c r="BL11" i="11" a="1"/>
  <c r="AU11" i="11" a="1"/>
  <c r="AU10" i="10" a="1"/>
  <c r="FL12" i="2" a="1"/>
  <c r="GC10" i="2" a="1"/>
  <c r="BM12" i="2" a="1"/>
  <c r="AU8" i="2" a="1"/>
  <c r="CT9" i="10" a="1"/>
  <c r="DK7" i="11" a="1"/>
  <c r="BL8" i="11" a="1"/>
  <c r="AU10" i="11" a="1"/>
  <c r="AU6" i="10" a="1"/>
  <c r="FL10" i="2" a="1"/>
  <c r="GC9" i="2" a="1"/>
  <c r="DM12" i="2" a="1"/>
  <c r="AU6" i="2" a="1"/>
  <c r="AU11" i="2" a="1"/>
  <c r="EU6" i="2" a="1"/>
  <c r="CE12" i="2" a="1"/>
  <c r="EB6" i="10" a="1"/>
  <c r="EB12" i="11" a="1"/>
  <c r="AF12" i="10" a="1"/>
  <c r="AI8" i="11" a="1"/>
  <c r="CT10" i="10" a="1"/>
  <c r="DK6" i="11" a="1"/>
  <c r="BL9" i="11" a="1"/>
  <c r="FL9" i="2" a="1"/>
  <c r="GC8" i="2" a="1"/>
  <c r="DM10" i="2" a="1"/>
  <c r="AU9" i="2" a="1"/>
  <c r="EB11" i="11" a="1"/>
  <c r="AF10" i="10" a="1"/>
  <c r="AI7" i="11" a="1"/>
  <c r="CT6" i="10" a="1"/>
  <c r="DK10" i="11" a="1"/>
  <c r="BL7" i="11" a="1"/>
  <c r="AU9" i="11" a="1"/>
  <c r="AU7" i="10" a="1"/>
  <c r="FL8" i="2" a="1"/>
  <c r="GC6" i="2" a="1"/>
  <c r="EU11" i="2" a="1"/>
  <c r="EB8" i="11" a="1"/>
  <c r="AF11" i="10" a="1"/>
  <c r="AI6" i="11" a="1"/>
  <c r="CT7" i="10" a="1"/>
  <c r="BL6" i="11" a="1"/>
  <c r="AU7" i="11" a="1"/>
  <c r="ES11" i="11" a="1"/>
  <c r="FL6" i="2" a="1"/>
  <c r="GC7" i="2" a="1"/>
  <c r="DM8" i="2" a="1"/>
  <c r="AU7" i="2" a="1"/>
  <c r="CC12" i="11" a="1"/>
  <c r="EB9" i="11" a="1"/>
  <c r="AF9" i="10" a="1"/>
  <c r="DK12" i="10" a="1"/>
  <c r="CT12" i="11" a="1"/>
  <c r="AU8" i="11" a="1"/>
  <c r="ES12" i="11" a="1"/>
  <c r="ED6" i="2" a="1"/>
  <c r="DM6" i="2" a="1"/>
  <c r="EU10" i="2" a="1"/>
  <c r="EU12" i="2" a="1"/>
  <c r="CC11" i="11" a="1"/>
  <c r="EB10" i="11" a="1"/>
  <c r="AF6" i="10" a="1"/>
  <c r="DK11" i="10" a="1"/>
  <c r="CT10" i="11" a="1"/>
  <c r="BL12" i="10" a="1"/>
  <c r="AU6" i="11" a="1"/>
  <c r="ES10" i="11" a="1"/>
  <c r="ED10" i="2" a="1"/>
  <c r="DM9" i="2" a="1"/>
  <c r="CE11" i="2" a="1"/>
  <c r="CC10" i="11" a="1"/>
  <c r="AF8" i="10" a="1"/>
  <c r="DK9" i="10" a="1"/>
  <c r="CT9" i="11" a="1"/>
  <c r="BL11" i="10" a="1"/>
  <c r="ES6" i="11" a="1"/>
  <c r="ED7" i="2" a="1"/>
  <c r="CV8" i="2" a="1"/>
  <c r="CC9" i="11" a="1"/>
  <c r="ES11" i="10" a="1"/>
  <c r="EB7" i="11" a="1"/>
  <c r="DK10" i="10" a="1"/>
  <c r="CT11" i="11" a="1"/>
  <c r="BL10" i="10" a="1"/>
  <c r="ES8" i="11" a="1"/>
  <c r="ED11" i="2" a="1"/>
  <c r="CV7" i="2" a="1"/>
  <c r="DM11" i="2" a="1"/>
  <c r="CE10" i="2" a="1"/>
  <c r="AV12" i="11" a="1"/>
  <c r="FK8" i="10" a="1"/>
  <c r="ET9" i="11" a="1"/>
  <c r="CU11" i="11" a="1"/>
  <c r="AG10" i="10" a="1"/>
  <c r="AV11" i="10" a="1"/>
  <c r="EC10" i="10" a="1"/>
  <c r="EC9" i="11" a="1"/>
  <c r="DN10" i="2" a="1"/>
  <c r="GU6" i="2" a="1"/>
  <c r="EE10" i="2" a="1"/>
  <c r="EE8" i="2" a="1"/>
  <c r="EE12" i="2" a="1"/>
  <c r="AV10" i="11" a="1"/>
  <c r="ET10" i="11" a="1"/>
  <c r="FK7" i="11" a="1"/>
  <c r="CU9" i="11" a="1"/>
  <c r="AG11" i="10" a="1"/>
  <c r="AV12" i="10" a="1"/>
  <c r="CD7" i="11" a="1"/>
  <c r="EC8" i="11" a="1"/>
  <c r="DN12" i="2" a="1"/>
  <c r="GU7" i="2" a="1"/>
  <c r="AV12" i="2" a="1"/>
  <c r="AV9" i="11" a="1"/>
  <c r="ET6" i="11" a="1"/>
  <c r="FK10" i="11" a="1"/>
  <c r="CU8" i="11" a="1"/>
  <c r="AG9" i="10" a="1"/>
  <c r="AV9" i="10" a="1"/>
  <c r="CD6" i="11" a="1"/>
  <c r="EC6" i="10" a="1"/>
  <c r="EC10" i="11" a="1"/>
  <c r="DN8" i="2" a="1"/>
  <c r="BN11" i="2" a="1"/>
  <c r="GD6" i="2" a="1"/>
  <c r="AV11" i="11" a="1"/>
  <c r="FK6" i="10" a="1"/>
  <c r="ET7" i="11" a="1"/>
  <c r="FK8" i="11" a="1"/>
  <c r="CU7" i="11" a="1"/>
  <c r="AG7" i="10" a="1"/>
  <c r="AV10" i="10" a="1"/>
  <c r="EC9" i="10" a="1"/>
  <c r="DN6" i="2" a="1"/>
  <c r="BN9" i="2" a="1"/>
  <c r="GU9" i="2" a="1"/>
  <c r="EE9" i="2" a="1"/>
  <c r="AV11" i="2" a="1"/>
  <c r="AV7" i="11" a="1"/>
  <c r="BM12" i="11" a="1"/>
  <c r="CU6" i="11" a="1"/>
  <c r="AG8" i="10" a="1"/>
  <c r="AV8" i="10" a="1"/>
  <c r="DL12" i="11" a="1"/>
  <c r="EC7" i="10" a="1"/>
  <c r="EC7" i="11" a="1"/>
  <c r="CF12" i="2" a="1"/>
  <c r="EE6" i="2" a="1"/>
  <c r="AV10" i="2" a="1"/>
  <c r="FM7" i="2" a="1"/>
  <c r="AV8" i="11" a="1"/>
  <c r="BM10" i="11" a="1"/>
  <c r="FK6" i="11" a="1"/>
  <c r="AG6" i="10" a="1"/>
  <c r="AV7" i="10" a="1"/>
  <c r="DL11" i="11" a="1"/>
  <c r="EC6" i="11" a="1"/>
  <c r="DN7" i="2" a="1"/>
  <c r="BN12" i="2" a="1"/>
  <c r="CF11" i="2" a="1"/>
  <c r="GU12" i="2" a="1"/>
  <c r="EE7" i="2" a="1"/>
  <c r="AV6" i="11" a="1"/>
  <c r="BM11" i="11" a="1"/>
  <c r="CU11" i="10" a="1"/>
  <c r="DL12" i="10" a="1"/>
  <c r="DL10" i="11" a="1"/>
  <c r="BM12" i="10" a="1"/>
  <c r="CW7" i="2" a="1"/>
  <c r="DN9" i="2" a="1"/>
  <c r="BN10" i="2" a="1"/>
  <c r="CF10" i="2" a="1"/>
  <c r="EE11" i="2" a="1"/>
  <c r="AV7" i="2" a="1"/>
  <c r="FM10" i="2" a="1"/>
  <c r="AJ8" i="11" a="1"/>
  <c r="GD7" i="2" a="1"/>
  <c r="CU12" i="10" a="1"/>
  <c r="DL9" i="10" a="1"/>
  <c r="AJ11" i="11" a="1"/>
  <c r="ET12" i="10" a="1"/>
  <c r="AV6" i="10" a="1"/>
  <c r="DL9" i="11" a="1"/>
  <c r="BM10" i="10" a="1"/>
  <c r="CW6" i="2" a="1"/>
  <c r="BN8" i="2" a="1"/>
  <c r="CF9" i="2" a="1"/>
  <c r="AV6" i="2" a="1"/>
  <c r="BN7" i="2" a="1"/>
  <c r="GD11" i="2" a="1"/>
  <c r="FM9" i="2" a="1"/>
  <c r="ET8" i="10" a="1"/>
  <c r="EV6" i="2" a="1"/>
  <c r="CD10" i="10" a="1"/>
  <c r="BM9" i="11" a="1"/>
  <c r="CU8" i="10" a="1"/>
  <c r="DL7" i="10" a="1"/>
  <c r="AJ10" i="11" a="1"/>
  <c r="ET10" i="10" a="1"/>
  <c r="DL8" i="11" a="1"/>
  <c r="BM11" i="10" a="1"/>
  <c r="CW8" i="2" a="1"/>
  <c r="CF8" i="2" a="1"/>
  <c r="GD8" i="2" a="1"/>
  <c r="CW12" i="2" a="1"/>
  <c r="CD11" i="10" a="1"/>
  <c r="BM7" i="11" a="1"/>
  <c r="CU9" i="10" a="1"/>
  <c r="DL11" i="10" a="1"/>
  <c r="AJ12" i="11" a="1"/>
  <c r="ET9" i="10" a="1"/>
  <c r="DL7" i="11" a="1"/>
  <c r="BM8" i="10" a="1"/>
  <c r="CW9" i="2" a="1"/>
  <c r="EV8" i="2" a="1"/>
  <c r="BN6" i="2" a="1"/>
  <c r="GD10" i="2" a="1"/>
  <c r="FM12" i="2" a="1"/>
  <c r="EV11" i="2" a="1"/>
  <c r="CD12" i="10" a="1"/>
  <c r="BM8" i="11" a="1"/>
  <c r="CU10" i="10" a="1"/>
  <c r="DL10" i="10" a="1"/>
  <c r="AJ9" i="11" a="1"/>
  <c r="ET11" i="10" a="1"/>
  <c r="DL6" i="11" a="1"/>
  <c r="BM9" i="10" a="1"/>
  <c r="CW10" i="2" a="1"/>
  <c r="EV12" i="2" a="1"/>
  <c r="CF7" i="2" a="1"/>
  <c r="GD9" i="2" a="1"/>
  <c r="FM11" i="2" a="1"/>
  <c r="CF6" i="2" a="1"/>
  <c r="CD11" i="11" a="1"/>
  <c r="FM8" i="2" a="1"/>
  <c r="CD9" i="10" a="1"/>
  <c r="FK12" i="10" a="1"/>
  <c r="BM6" i="11" a="1"/>
  <c r="CU7" i="10" a="1"/>
  <c r="AJ7" i="11" a="1"/>
  <c r="ET7" i="10" a="1"/>
  <c r="CD12" i="11" a="1"/>
  <c r="BM7" i="10" a="1"/>
  <c r="CW11" i="2" a="1"/>
  <c r="EV7" i="2" a="1"/>
  <c r="DL8" i="10" a="1"/>
  <c r="CD8" i="10" a="1"/>
  <c r="FK11" i="10" a="1"/>
  <c r="CU6" i="10" a="1"/>
  <c r="CD7" i="10" a="1"/>
  <c r="FK10" i="10" a="1"/>
  <c r="ET12" i="11" a="1"/>
  <c r="FK12" i="11" a="1"/>
  <c r="DL6" i="10" a="1"/>
  <c r="AJ6" i="11" a="1"/>
  <c r="ET6" i="10" a="1"/>
  <c r="CD10" i="11" a="1"/>
  <c r="EC12" i="10" a="1"/>
  <c r="BM6" i="10" a="1"/>
  <c r="CD6" i="10" a="1"/>
  <c r="FK9" i="10" a="1"/>
  <c r="ET11" i="11" a="1"/>
  <c r="FK11" i="11" a="1"/>
  <c r="CU12" i="11" a="1"/>
  <c r="CD9" i="11" a="1"/>
  <c r="EC11" i="10" a="1"/>
  <c r="EC12" i="11" a="1"/>
  <c r="EV10" i="2" a="1"/>
  <c r="GU11" i="2" a="1"/>
  <c r="FM6" i="2" a="1"/>
  <c r="AV8" i="2" a="1"/>
  <c r="GU8" i="2" a="1"/>
  <c r="FK7" i="10" a="1"/>
  <c r="ET8" i="11" a="1"/>
  <c r="FK9" i="11" a="1"/>
  <c r="CU10" i="11" a="1"/>
  <c r="AG12" i="10" a="1"/>
  <c r="CD8" i="11" a="1"/>
  <c r="EC8" i="10" a="1"/>
  <c r="EC11" i="11" a="1"/>
  <c r="DN11" i="2" a="1"/>
  <c r="EV9" i="2" a="1"/>
  <c r="GU10" i="2" a="1"/>
  <c r="GD12" i="2" a="1"/>
  <c r="AV9" i="2" a="1"/>
  <c r="FL7" i="11" a="1"/>
  <c r="GC10" i="11" a="1"/>
  <c r="DM11" i="11" a="1"/>
  <c r="ED12" i="10" a="1"/>
  <c r="AH9" i="10" a="1"/>
  <c r="DM11" i="10" a="1"/>
  <c r="GC10" i="10" a="1"/>
  <c r="BN11" i="11" a="1"/>
  <c r="CX12" i="2" a="1"/>
  <c r="BO7" i="2" a="1"/>
  <c r="GE8" i="2" a="1"/>
  <c r="FN6" i="2" a="1"/>
  <c r="CG12" i="2" a="1"/>
  <c r="GV12" i="2" a="1"/>
  <c r="GV10" i="2" a="1"/>
  <c r="AK12" i="11" a="1"/>
  <c r="FL6" i="11" a="1"/>
  <c r="GC6" i="11" a="1"/>
  <c r="DM10" i="11" a="1"/>
  <c r="ED11" i="10" a="1"/>
  <c r="CE6" i="10" a="1"/>
  <c r="AH7" i="10" a="1"/>
  <c r="DM8" i="10" a="1"/>
  <c r="GC7" i="10" a="1"/>
  <c r="BN9" i="11" a="1"/>
  <c r="CX8" i="2" a="1"/>
  <c r="BO12" i="2" a="1"/>
  <c r="GE7" i="2" a="1"/>
  <c r="EW11" i="2" a="1"/>
  <c r="EW10" i="2" a="1"/>
  <c r="AK11" i="11" a="1"/>
  <c r="GC9" i="11" a="1"/>
  <c r="DM9" i="11" a="1"/>
  <c r="ED10" i="10" a="1"/>
  <c r="DM6" i="10" a="1"/>
  <c r="AW11" i="10" a="1"/>
  <c r="GC8" i="10" a="1"/>
  <c r="BN12" i="11" a="1"/>
  <c r="CX7" i="2" a="1"/>
  <c r="BO8" i="2" a="1"/>
  <c r="GE6" i="2" a="1"/>
  <c r="DO11" i="2" a="1"/>
  <c r="HM10" i="2" a="1"/>
  <c r="AK9" i="11" a="1"/>
  <c r="AW12" i="11" a="1"/>
  <c r="DM7" i="11" a="1"/>
  <c r="FL12" i="10" a="1"/>
  <c r="DM7" i="10" a="1"/>
  <c r="AW12" i="10" a="1"/>
  <c r="BN7" i="11" a="1"/>
  <c r="CX6" i="2" a="1"/>
  <c r="BO11" i="2" a="1"/>
  <c r="EW8" i="2" a="1"/>
  <c r="GV9" i="2" a="1"/>
  <c r="AW11" i="2" a="1"/>
  <c r="GE11" i="2" a="1"/>
  <c r="EW7" i="2" a="1"/>
  <c r="AK8" i="11" a="1"/>
  <c r="AW9" i="11" a="1"/>
  <c r="GC7" i="11" a="1"/>
  <c r="DM8" i="11" a="1"/>
  <c r="ED8" i="10" a="1"/>
  <c r="FL11" i="10" a="1"/>
  <c r="AW9" i="10" a="1"/>
  <c r="EF7" i="2" a="1"/>
  <c r="GE10" i="2" a="1"/>
  <c r="EW6" i="2" a="1"/>
  <c r="GV8" i="2" a="1"/>
  <c r="AW7" i="2" a="1"/>
  <c r="EF11" i="2" a="1"/>
  <c r="GV7" i="2" a="1"/>
  <c r="AK7" i="11" a="1"/>
  <c r="AW10" i="11" a="1"/>
  <c r="ED12" i="11" a="1"/>
  <c r="ED9" i="10" a="1"/>
  <c r="FL9" i="10" a="1"/>
  <c r="EU12" i="11" a="1"/>
  <c r="AW10" i="10" a="1"/>
  <c r="BN12" i="10" a="1"/>
  <c r="GC6" i="10" a="1"/>
  <c r="BN6" i="11" a="1"/>
  <c r="AK10" i="11" a="1"/>
  <c r="AW11" i="11" a="1"/>
  <c r="ED9" i="11" a="1"/>
  <c r="CE12" i="11" a="1"/>
  <c r="DM6" i="11" a="1"/>
  <c r="ED7" i="10" a="1"/>
  <c r="FL10" i="10" a="1"/>
  <c r="EU10" i="11" a="1"/>
  <c r="AW6" i="10" a="1"/>
  <c r="BN9" i="10" a="1"/>
  <c r="BN8" i="11" a="1"/>
  <c r="EF8" i="2" a="1"/>
  <c r="DO10" i="2" a="1"/>
  <c r="GE12" i="2" a="1"/>
  <c r="EW9" i="2" a="1"/>
  <c r="GV11" i="2" a="1"/>
  <c r="AK6" i="11" a="1"/>
  <c r="AW7" i="11" a="1"/>
  <c r="ED11" i="11" a="1"/>
  <c r="CE11" i="11" a="1"/>
  <c r="ED6" i="10" a="1"/>
  <c r="FL8" i="10" a="1"/>
  <c r="EU11" i="11" a="1"/>
  <c r="CV12" i="11" a="1"/>
  <c r="AW7" i="10" a="1"/>
  <c r="BN11" i="10" a="1"/>
  <c r="EU12" i="10" a="1"/>
  <c r="EF12" i="2" a="1"/>
  <c r="DO9" i="2" a="1"/>
  <c r="HM11" i="2" a="1"/>
  <c r="CV12" i="10" a="1"/>
  <c r="AW8" i="11" a="1"/>
  <c r="ED10" i="11" a="1"/>
  <c r="CE9" i="11" a="1"/>
  <c r="FL6" i="10" a="1"/>
  <c r="EU7" i="11" a="1"/>
  <c r="CV11" i="11" a="1"/>
  <c r="AW8" i="10" a="1"/>
  <c r="BN10" i="10" a="1"/>
  <c r="EU10" i="10" a="1"/>
  <c r="EF9" i="2" a="1"/>
  <c r="CV10" i="10" a="1"/>
  <c r="AW6" i="11" a="1"/>
  <c r="ED8" i="11" a="1"/>
  <c r="FL7" i="10" a="1"/>
  <c r="EU9" i="11" a="1"/>
  <c r="CV10" i="11" a="1"/>
  <c r="EU9" i="10" a="1"/>
  <c r="EF6" i="2" a="1"/>
  <c r="DO8" i="2" a="1"/>
  <c r="HM9" i="2" a="1"/>
  <c r="EW12" i="2" a="1"/>
  <c r="AW12" i="2" a="1"/>
  <c r="AW8" i="2" a="1"/>
  <c r="HM6" i="2" a="1"/>
  <c r="AW9" i="2" a="1"/>
  <c r="CV8" i="10" a="1"/>
  <c r="ED7" i="11" a="1"/>
  <c r="CE10" i="11" a="1"/>
  <c r="CE11" i="10" a="1"/>
  <c r="EU8" i="11" a="1"/>
  <c r="CV9" i="11" a="1"/>
  <c r="BN8" i="10" a="1"/>
  <c r="EU11" i="10" a="1"/>
  <c r="DO6" i="2" a="1"/>
  <c r="HM8" i="2" a="1"/>
  <c r="FN11" i="2" a="1"/>
  <c r="CG11" i="2" a="1"/>
  <c r="BO9" i="2" a="1"/>
  <c r="CG9" i="2" a="1"/>
  <c r="CV11" i="10" a="1"/>
  <c r="FL12" i="11" a="1"/>
  <c r="CE8" i="11" a="1"/>
  <c r="CE12" i="10" a="1"/>
  <c r="AH11" i="10" a="1"/>
  <c r="CV7" i="11" a="1"/>
  <c r="BN7" i="10" a="1"/>
  <c r="EU7" i="10" a="1"/>
  <c r="EF10" i="2" a="1"/>
  <c r="HM7" i="2" a="1"/>
  <c r="FN10" i="2" a="1"/>
  <c r="CG10" i="2" a="1"/>
  <c r="DO7" i="2" a="1"/>
  <c r="GV6" i="2" a="1"/>
  <c r="CV9" i="10" a="1"/>
  <c r="FL11" i="11" a="1"/>
  <c r="ED6" i="11" a="1"/>
  <c r="CE7" i="11" a="1"/>
  <c r="CE9" i="10" a="1"/>
  <c r="AH12" i="10" a="1"/>
  <c r="EU6" i="11" a="1"/>
  <c r="CV8" i="11" a="1"/>
  <c r="BN6" i="10" a="1"/>
  <c r="EU8" i="10" a="1"/>
  <c r="CX11" i="2" a="1"/>
  <c r="FN9" i="2" a="1"/>
  <c r="FL10" i="11" a="1"/>
  <c r="GC12" i="11" a="1"/>
  <c r="CE6" i="11" a="1"/>
  <c r="CE8" i="10" a="1"/>
  <c r="AH6" i="10" a="1"/>
  <c r="DM12" i="10" a="1"/>
  <c r="GC12" i="10" a="1"/>
  <c r="CX9" i="2" a="1"/>
  <c r="FN8" i="2" a="1"/>
  <c r="CG8" i="2" a="1"/>
  <c r="CG7" i="2" a="1"/>
  <c r="AW6" i="2" a="1"/>
  <c r="CV7" i="10" a="1"/>
  <c r="FL9" i="11" a="1"/>
  <c r="GC11" i="11" a="1"/>
  <c r="CE10" i="10" a="1"/>
  <c r="AH8" i="10" a="1"/>
  <c r="DM9" i="10" a="1"/>
  <c r="CV6" i="11" a="1"/>
  <c r="GC11" i="10" a="1"/>
  <c r="EU6" i="10" a="1"/>
  <c r="CX10" i="2" a="1"/>
  <c r="BO10" i="2" a="1"/>
  <c r="HM12" i="2" a="1"/>
  <c r="FN7" i="2" a="1"/>
  <c r="CG6" i="2" a="1"/>
  <c r="AW10" i="2" a="1"/>
  <c r="CV6" i="10" a="1"/>
  <c r="FL8" i="11" a="1"/>
  <c r="GC8" i="11" a="1"/>
  <c r="DM12" i="11" a="1"/>
  <c r="CE7" i="10" a="1"/>
  <c r="AH10" i="10" a="1"/>
  <c r="DM10" i="10" a="1"/>
  <c r="GC9" i="10" a="1"/>
  <c r="BN10" i="11" a="1"/>
  <c r="BO6" i="2" a="1"/>
  <c r="GE9" i="2" a="1"/>
  <c r="FN12" i="2" a="1"/>
  <c r="DO12" i="2" a="1"/>
  <c r="BO8" i="10" a="1"/>
  <c r="EV7" i="11" a="1"/>
  <c r="GU10" i="10" a="1"/>
  <c r="FM8" i="11" a="1"/>
  <c r="AI11" i="10" a="1"/>
  <c r="CF10" i="10" a="1"/>
  <c r="AX9" i="10" a="1"/>
  <c r="EG8" i="2" a="1"/>
  <c r="HN12" i="2" a="1"/>
  <c r="EX10" i="2" a="1"/>
  <c r="FO11" i="2" a="1"/>
  <c r="GW12" i="2" a="1"/>
  <c r="FO10" i="2" a="1"/>
  <c r="AX9" i="2" a="1"/>
  <c r="GW6" i="2" a="1"/>
  <c r="EV9" i="11" a="1"/>
  <c r="GU8" i="10" a="1"/>
  <c r="GD6" i="10" a="1"/>
  <c r="CW8" i="11" a="1"/>
  <c r="FM9" i="11" a="1"/>
  <c r="EE12" i="11" a="1"/>
  <c r="CW12" i="10" a="1"/>
  <c r="FM7" i="10" a="1"/>
  <c r="AI10" i="10" a="1"/>
  <c r="CF6" i="10" a="1"/>
  <c r="AX7" i="10" a="1"/>
  <c r="EG12" i="2" a="1"/>
  <c r="EX7" i="2" a="1"/>
  <c r="GW11" i="2" a="1"/>
  <c r="AX11" i="2" a="1"/>
  <c r="EX9" i="2" a="1"/>
  <c r="DN12" i="11" a="1"/>
  <c r="BO7" i="10" a="1"/>
  <c r="GU6" i="10" a="1"/>
  <c r="CW7" i="11" a="1"/>
  <c r="FM6" i="11" a="1"/>
  <c r="EE9" i="11" a="1"/>
  <c r="CW10" i="10" a="1"/>
  <c r="CF7" i="10" a="1"/>
  <c r="AX12" i="10" a="1"/>
  <c r="EG9" i="2" a="1"/>
  <c r="EX6" i="2" a="1"/>
  <c r="FO9" i="2" a="1"/>
  <c r="GW10" i="2" a="1"/>
  <c r="GW8" i="2" a="1"/>
  <c r="DN11" i="11" a="1"/>
  <c r="EV6" i="11" a="1"/>
  <c r="GU7" i="10" a="1"/>
  <c r="CW6" i="11" a="1"/>
  <c r="EE11" i="11" a="1"/>
  <c r="CW9" i="10" a="1"/>
  <c r="EV12" i="10" a="1"/>
  <c r="AI6" i="10" a="1"/>
  <c r="CF8" i="10" a="1"/>
  <c r="AX8" i="10" a="1"/>
  <c r="EG6" i="2" a="1"/>
  <c r="FO7" i="2" a="1"/>
  <c r="GW7" i="2" a="1"/>
  <c r="AX8" i="2" a="1"/>
  <c r="AX7" i="2" a="1"/>
  <c r="DN10" i="11" a="1"/>
  <c r="GU11" i="11" a="1"/>
  <c r="BO11" i="11" a="1"/>
  <c r="FM7" i="11" a="1"/>
  <c r="EE10" i="11" a="1"/>
  <c r="CW11" i="10" a="1"/>
  <c r="EV10" i="10" a="1"/>
  <c r="AX6" i="10" a="1"/>
  <c r="EG10" i="2" a="1"/>
  <c r="BP9" i="2" a="1"/>
  <c r="CH9" i="2" a="1"/>
  <c r="FO6" i="2" a="1"/>
  <c r="FO8" i="2" a="1"/>
  <c r="DN9" i="11" a="1"/>
  <c r="GU12" i="11" a="1"/>
  <c r="BO12" i="11" a="1"/>
  <c r="GD12" i="11" a="1"/>
  <c r="EE8" i="11" a="1"/>
  <c r="EE12" i="10" a="1"/>
  <c r="CW7" i="10" a="1"/>
  <c r="EV9" i="10" a="1"/>
  <c r="CF12" i="11" a="1"/>
  <c r="EG11" i="2" a="1"/>
  <c r="BP10" i="2" a="1"/>
  <c r="CH8" i="2" a="1"/>
  <c r="GF9" i="2" a="1"/>
  <c r="DN7" i="11" a="1"/>
  <c r="GU10" i="11" a="1"/>
  <c r="BO10" i="11" a="1"/>
  <c r="GD11" i="11" a="1"/>
  <c r="EE7" i="11" a="1"/>
  <c r="EE11" i="10" a="1"/>
  <c r="CW8" i="10" a="1"/>
  <c r="CF9" i="11" a="1"/>
  <c r="EG7" i="2" a="1"/>
  <c r="BP11" i="2" a="1"/>
  <c r="CH7" i="2" a="1"/>
  <c r="GW9" i="2" a="1"/>
  <c r="AX12" i="2" a="1"/>
  <c r="CY10" i="2" a="1"/>
  <c r="GU9" i="11" a="1"/>
  <c r="BO9" i="11" a="1"/>
  <c r="GD10" i="11" a="1"/>
  <c r="EE6" i="11" a="1"/>
  <c r="EE10" i="10" a="1"/>
  <c r="CW6" i="10" a="1"/>
  <c r="EV8" i="10" a="1"/>
  <c r="CF11" i="11" a="1"/>
  <c r="DP11" i="2" a="1"/>
  <c r="BP7" i="2" a="1"/>
  <c r="CH6" i="2" a="1"/>
  <c r="AX6" i="2" a="1"/>
  <c r="DN8" i="11" a="1"/>
  <c r="GU8" i="11" a="1"/>
  <c r="BO7" i="11" a="1"/>
  <c r="GD9" i="11" a="1"/>
  <c r="EE8" i="10" a="1"/>
  <c r="EV11" i="10" a="1"/>
  <c r="CF7" i="11" a="1"/>
  <c r="DP10" i="2" a="1"/>
  <c r="BP6" i="2" a="1"/>
  <c r="CH12" i="2" a="1"/>
  <c r="CY11" i="2" a="1"/>
  <c r="GF7" i="2" a="1"/>
  <c r="AX10" i="2" a="1"/>
  <c r="CY6" i="2" a="1"/>
  <c r="DN6" i="11" a="1"/>
  <c r="BO8" i="11" a="1"/>
  <c r="GD8" i="11" a="1"/>
  <c r="DN11" i="10" a="1"/>
  <c r="AX12" i="11" a="1"/>
  <c r="EE9" i="10" a="1"/>
  <c r="EV6" i="10" a="1"/>
  <c r="CF10" i="11" a="1"/>
  <c r="DP12" i="2" a="1"/>
  <c r="HN9" i="2" a="1"/>
  <c r="BP12" i="2" a="1"/>
  <c r="CH11" i="2" a="1"/>
  <c r="GF6" i="2" a="1"/>
  <c r="CH10" i="2" a="1"/>
  <c r="HN10" i="2" a="1"/>
  <c r="GU7" i="11" a="1"/>
  <c r="GD12" i="10" a="1"/>
  <c r="BO6" i="11" a="1"/>
  <c r="GD7" i="11" a="1"/>
  <c r="DN12" i="10" a="1"/>
  <c r="AX10" i="11" a="1"/>
  <c r="EE7" i="10" a="1"/>
  <c r="FM12" i="10" a="1"/>
  <c r="EV7" i="10" a="1"/>
  <c r="CF8" i="11" a="1"/>
  <c r="DP8" i="2" a="1"/>
  <c r="HN8" i="2" a="1"/>
  <c r="BP8" i="2" a="1"/>
  <c r="CY12" i="2" a="1"/>
  <c r="GF10" i="2" a="1"/>
  <c r="BO12" i="10" a="1"/>
  <c r="GU6" i="11" a="1"/>
  <c r="GD11" i="10" a="1"/>
  <c r="GD6" i="11" a="1"/>
  <c r="DN9" i="10" a="1"/>
  <c r="AX11" i="11" a="1"/>
  <c r="FM9" i="10" a="1"/>
  <c r="CF6" i="11" a="1"/>
  <c r="DP7" i="2" a="1"/>
  <c r="HN7" i="2" a="1"/>
  <c r="CY8" i="2" a="1"/>
  <c r="GF12" i="2" a="1"/>
  <c r="GF11" i="2" a="1"/>
  <c r="BO11" i="10" a="1"/>
  <c r="EV11" i="11" a="1"/>
  <c r="GD9" i="10" a="1"/>
  <c r="CW12" i="11" a="1"/>
  <c r="DN10" i="10" a="1"/>
  <c r="AX9" i="11" a="1"/>
  <c r="EE6" i="10" a="1"/>
  <c r="FM11" i="10" a="1"/>
  <c r="AI12" i="10" a="1"/>
  <c r="DP6" i="2" a="1"/>
  <c r="HN6" i="2" a="1"/>
  <c r="EX8" i="2" a="1"/>
  <c r="CY7" i="2" a="1"/>
  <c r="FO12" i="2" a="1"/>
  <c r="BO9" i="10" a="1"/>
  <c r="EV12" i="11" a="1"/>
  <c r="GU12" i="10" a="1"/>
  <c r="GD10" i="10" a="1"/>
  <c r="CW11" i="11" a="1"/>
  <c r="FM12" i="11" a="1"/>
  <c r="DN8" i="10" a="1"/>
  <c r="AX8" i="11" a="1"/>
  <c r="FM10" i="10" a="1"/>
  <c r="AI9" i="10" a="1"/>
  <c r="CF11" i="10" a="1"/>
  <c r="EX12" i="2" a="1"/>
  <c r="CY9" i="2" a="1"/>
  <c r="GF8" i="2" a="1"/>
  <c r="DP9" i="2" a="1"/>
  <c r="EX11" i="2" a="1"/>
  <c r="BO6" i="10" a="1"/>
  <c r="EV10" i="11" a="1"/>
  <c r="GU11" i="10" a="1"/>
  <c r="GD7" i="10" a="1"/>
  <c r="CW9" i="11" a="1"/>
  <c r="FM11" i="11" a="1"/>
  <c r="DN7" i="10" a="1"/>
  <c r="AX7" i="11" a="1"/>
  <c r="FM8" i="10" a="1"/>
  <c r="AI7" i="10" a="1"/>
  <c r="CF12" i="10" a="1"/>
  <c r="AX10" i="10" a="1"/>
  <c r="HN11" i="2" a="1"/>
  <c r="BO10" i="10" a="1"/>
  <c r="EV8" i="11" a="1"/>
  <c r="GU9" i="10" a="1"/>
  <c r="GD8" i="10" a="1"/>
  <c r="CW10" i="11" a="1"/>
  <c r="FM10" i="11" a="1"/>
  <c r="DN6" i="10" a="1"/>
  <c r="AX6" i="11" a="1"/>
  <c r="FM6" i="10" a="1"/>
  <c r="AI8" i="10" a="1"/>
  <c r="CF9" i="10" a="1"/>
  <c r="AX11" i="10" a="1"/>
  <c r="EF12" i="10" a="1"/>
  <c r="GV6" i="11" a="1"/>
  <c r="GE6" i="10" a="1"/>
  <c r="HM9" i="10" a="1"/>
  <c r="CG10" i="10" a="1"/>
  <c r="FN12" i="11" a="1"/>
  <c r="EW11" i="10" a="1"/>
  <c r="FN9" i="10" a="1"/>
  <c r="HM6" i="11" a="1"/>
  <c r="EW7" i="11" a="1"/>
  <c r="GE6" i="11" a="1"/>
  <c r="DO6" i="11" a="1"/>
  <c r="CZ12" i="2" a="1"/>
  <c r="GG7" i="2" a="1"/>
  <c r="AY8" i="2" a="1"/>
  <c r="CI7" i="2" a="1"/>
  <c r="EF9" i="10" a="1"/>
  <c r="GE7" i="10" a="1"/>
  <c r="CG6" i="11" a="1"/>
  <c r="HM8" i="10" a="1"/>
  <c r="CG9" i="10" a="1"/>
  <c r="FN11" i="11" a="1"/>
  <c r="EW12" i="10" a="1"/>
  <c r="EW6" i="11" a="1"/>
  <c r="BP12" i="10" a="1"/>
  <c r="HO12" i="2" a="1"/>
  <c r="CZ7" i="2" a="1"/>
  <c r="EY10" i="2" a="1"/>
  <c r="GG8" i="2" a="1"/>
  <c r="AY12" i="2" a="1"/>
  <c r="EF11" i="10" a="1"/>
  <c r="CX12" i="11" a="1"/>
  <c r="HM7" i="10" a="1"/>
  <c r="CG7" i="10" a="1"/>
  <c r="FN10" i="11" a="1"/>
  <c r="EW9" i="10" a="1"/>
  <c r="FN11" i="10" a="1"/>
  <c r="AY12" i="10" a="1"/>
  <c r="BP11" i="10" a="1"/>
  <c r="HO9" i="2" a="1"/>
  <c r="CZ9" i="2" a="1"/>
  <c r="EY9" i="2" a="1"/>
  <c r="GG6" i="2" a="1"/>
  <c r="AY11" i="2" a="1"/>
  <c r="EY8" i="2" a="1"/>
  <c r="CI6" i="2" a="1"/>
  <c r="EF10" i="10" a="1"/>
  <c r="CX11" i="11" a="1"/>
  <c r="GV12" i="10" a="1"/>
  <c r="HM11" i="10" a="1"/>
  <c r="CG11" i="10" a="1"/>
  <c r="FN9" i="11" a="1"/>
  <c r="EW10" i="10" a="1"/>
  <c r="FN8" i="10" a="1"/>
  <c r="AY10" i="10" a="1"/>
  <c r="EF12" i="11" a="1"/>
  <c r="BP9" i="10" a="1"/>
  <c r="HO10" i="2" a="1"/>
  <c r="FP12" i="2" a="1"/>
  <c r="EF8" i="10" a="1"/>
  <c r="CX9" i="11" a="1"/>
  <c r="GV11" i="10" a="1"/>
  <c r="CG8" i="10" a="1"/>
  <c r="FN8" i="11" a="1"/>
  <c r="EW8" i="10" a="1"/>
  <c r="FN7" i="10" a="1"/>
  <c r="AY11" i="10" a="1"/>
  <c r="EF11" i="11" a="1"/>
  <c r="BP7" i="10" a="1"/>
  <c r="HO8" i="2" a="1"/>
  <c r="CZ10" i="2" a="1"/>
  <c r="EY7" i="2" a="1"/>
  <c r="FP10" i="2" a="1"/>
  <c r="EF7" i="10" a="1"/>
  <c r="CX10" i="11" a="1"/>
  <c r="GV10" i="10" a="1"/>
  <c r="HM6" i="10" a="1"/>
  <c r="CG6" i="10" a="1"/>
  <c r="EW7" i="10" a="1"/>
  <c r="FN6" i="10" a="1"/>
  <c r="AY9" i="10" a="1"/>
  <c r="EF10" i="11" a="1"/>
  <c r="BP10" i="10" a="1"/>
  <c r="GX12" i="2" a="1"/>
  <c r="FP7" i="2" a="1"/>
  <c r="CI11" i="2" a="1"/>
  <c r="CI8" i="2" a="1"/>
  <c r="GX10" i="2" a="1"/>
  <c r="FP8" i="2" a="1"/>
  <c r="CX8" i="11" a="1"/>
  <c r="GV9" i="10" a="1"/>
  <c r="FN7" i="11" a="1"/>
  <c r="CX12" i="10" a="1"/>
  <c r="AY6" i="10" a="1"/>
  <c r="EF9" i="11" a="1"/>
  <c r="BP8" i="10" a="1"/>
  <c r="EH11" i="2" a="1"/>
  <c r="GX11" i="2" a="1"/>
  <c r="DQ9" i="2" a="1"/>
  <c r="EY6" i="2" a="1"/>
  <c r="FP6" i="2" a="1"/>
  <c r="DQ12" i="2" a="1"/>
  <c r="CI10" i="2" a="1"/>
  <c r="EF6" i="10" a="1"/>
  <c r="GV8" i="10" a="1"/>
  <c r="AY10" i="11" a="1"/>
  <c r="AJ12" i="10" a="1"/>
  <c r="FN6" i="11" a="1"/>
  <c r="EW6" i="10" a="1"/>
  <c r="CX11" i="10" a="1"/>
  <c r="AY7" i="10" a="1"/>
  <c r="EF7" i="11" a="1"/>
  <c r="EH8" i="2" a="1"/>
  <c r="BQ12" i="2" a="1"/>
  <c r="CX6" i="11" a="1"/>
  <c r="GV7" i="10" a="1"/>
  <c r="AY11" i="11" a="1"/>
  <c r="AJ10" i="10" a="1"/>
  <c r="DO11" i="10" a="1"/>
  <c r="BP10" i="11" a="1"/>
  <c r="CX6" i="10" a="1"/>
  <c r="AY8" i="10" a="1"/>
  <c r="EF8" i="11" a="1"/>
  <c r="BP6" i="10" a="1"/>
  <c r="EH6" i="2" a="1"/>
  <c r="GX9" i="2" a="1"/>
  <c r="DQ8" i="2" a="1"/>
  <c r="BQ11" i="2" a="1"/>
  <c r="CX7" i="11" a="1"/>
  <c r="AY12" i="11" a="1"/>
  <c r="AJ8" i="10" a="1"/>
  <c r="DO12" i="10" a="1"/>
  <c r="BP12" i="11" a="1"/>
  <c r="CX9" i="10" a="1"/>
  <c r="EF6" i="11" a="1"/>
  <c r="GE10" i="11" a="1"/>
  <c r="DO12" i="11" a="1"/>
  <c r="EH10" i="2" a="1"/>
  <c r="GX8" i="2" a="1"/>
  <c r="DQ6" i="2" a="1"/>
  <c r="BQ10" i="2" a="1"/>
  <c r="FP9" i="2" a="1"/>
  <c r="CI9" i="2" a="1"/>
  <c r="GG11" i="2" a="1"/>
  <c r="GV11" i="11" a="1"/>
  <c r="GE12" i="10" a="1"/>
  <c r="GV6" i="10" a="1"/>
  <c r="CG10" i="11" a="1"/>
  <c r="AY9" i="11" a="1"/>
  <c r="AJ11" i="10" a="1"/>
  <c r="DO9" i="10" a="1"/>
  <c r="BP11" i="11" a="1"/>
  <c r="CX10" i="10" a="1"/>
  <c r="HM10" i="11" a="1"/>
  <c r="GE12" i="11" a="1"/>
  <c r="DO9" i="11" a="1"/>
  <c r="EH9" i="2" a="1"/>
  <c r="DQ7" i="2" a="1"/>
  <c r="BQ7" i="2" a="1"/>
  <c r="AY7" i="2" a="1"/>
  <c r="AY6" i="2" a="1"/>
  <c r="GV12" i="11" a="1"/>
  <c r="GE11" i="10" a="1"/>
  <c r="CG11" i="11" a="1"/>
  <c r="AY8" i="11" a="1"/>
  <c r="AJ9" i="10" a="1"/>
  <c r="DO10" i="10" a="1"/>
  <c r="BP8" i="11" a="1"/>
  <c r="CX8" i="10" a="1"/>
  <c r="HM11" i="11" a="1"/>
  <c r="EW10" i="11" a="1"/>
  <c r="GE11" i="11" a="1"/>
  <c r="DO11" i="11" a="1"/>
  <c r="EH12" i="2" a="1"/>
  <c r="GX6" i="2" a="1"/>
  <c r="DQ10" i="2" a="1"/>
  <c r="BQ8" i="2" a="1"/>
  <c r="CI12" i="2" a="1"/>
  <c r="GV10" i="11" a="1"/>
  <c r="GE9" i="10" a="1"/>
  <c r="CG12" i="11" a="1"/>
  <c r="AY7" i="11" a="1"/>
  <c r="DO6" i="10" a="1"/>
  <c r="BP9" i="11" a="1"/>
  <c r="CX7" i="10" a="1"/>
  <c r="HM12" i="11" a="1"/>
  <c r="EW12" i="11" a="1"/>
  <c r="GE9" i="11" a="1"/>
  <c r="DO7" i="11" a="1"/>
  <c r="EH7" i="2" a="1"/>
  <c r="GX7" i="2" a="1"/>
  <c r="BQ6" i="2" a="1"/>
  <c r="GG12" i="2" a="1"/>
  <c r="AY9" i="2" a="1"/>
  <c r="GV9" i="11" a="1"/>
  <c r="GE10" i="10" a="1"/>
  <c r="CG9" i="11" a="1"/>
  <c r="AJ6" i="10" a="1"/>
  <c r="DO7" i="10" a="1"/>
  <c r="BP7" i="11" a="1"/>
  <c r="HM8" i="11" a="1"/>
  <c r="EW11" i="11" a="1"/>
  <c r="GE8" i="11" a="1"/>
  <c r="DO10" i="11" a="1"/>
  <c r="HO7" i="2" a="1"/>
  <c r="CZ11" i="2" a="1"/>
  <c r="DQ11" i="2" a="1"/>
  <c r="GG10" i="2" a="1"/>
  <c r="GV8" i="11" a="1"/>
  <c r="GE8" i="10" a="1"/>
  <c r="CG8" i="11" a="1"/>
  <c r="AY6" i="11" a="1"/>
  <c r="HM12" i="10" a="1"/>
  <c r="AJ7" i="10" a="1"/>
  <c r="DO8" i="10" a="1"/>
  <c r="BP6" i="11" a="1"/>
  <c r="FN12" i="10" a="1"/>
  <c r="HM7" i="11" a="1"/>
  <c r="EW9" i="11" a="1"/>
  <c r="GE7" i="11" a="1"/>
  <c r="HO6" i="2" a="1"/>
  <c r="BQ9" i="2" a="1"/>
  <c r="GV7" i="11" a="1"/>
  <c r="CG7" i="11" a="1"/>
  <c r="HM10" i="10" a="1"/>
  <c r="CG12" i="10" a="1"/>
  <c r="FN10" i="10" a="1"/>
  <c r="HM9" i="11" a="1"/>
  <c r="EW8" i="11" a="1"/>
  <c r="DO8" i="11" a="1"/>
  <c r="CZ8" i="2" a="1"/>
  <c r="EY12" i="2" a="1"/>
  <c r="GG9" i="2" a="1"/>
  <c r="AY10" i="2" a="1"/>
  <c r="HO11" i="2" a="1"/>
  <c r="EY11" i="2" a="1"/>
  <c r="CZ6" i="2" a="1"/>
  <c r="FP11" i="2" a="1"/>
  <c r="HN11" i="10" a="1"/>
  <c r="EX10" i="10" a="1"/>
  <c r="AZ6" i="11" a="1"/>
  <c r="HN9" i="11" a="1"/>
  <c r="GF6" i="10" a="1"/>
  <c r="CH6" i="11" a="1"/>
  <c r="EX11" i="11" a="1"/>
  <c r="AZ6" i="10" a="1"/>
  <c r="CH7" i="10" a="1"/>
  <c r="DA12" i="2" a="1"/>
  <c r="FQ6" i="2" a="1"/>
  <c r="EZ10" i="2" a="1"/>
  <c r="GH10" i="2" a="1"/>
  <c r="DR10" i="2" a="1"/>
  <c r="EZ11" i="2" a="1"/>
  <c r="DR8" i="2" a="1"/>
  <c r="BQ12" i="11" a="1"/>
  <c r="CY10" i="11" a="1"/>
  <c r="HN8" i="10" a="1"/>
  <c r="EX8" i="10" a="1"/>
  <c r="AZ7" i="11" a="1"/>
  <c r="HN8" i="11" a="1"/>
  <c r="EG12" i="11" a="1"/>
  <c r="EX8" i="11" a="1"/>
  <c r="CH8" i="10" a="1"/>
  <c r="DA10" i="2" a="1"/>
  <c r="FQ9" i="2" a="1"/>
  <c r="EZ9" i="2" a="1"/>
  <c r="GH9" i="2" a="1"/>
  <c r="DR9" i="2" a="1"/>
  <c r="GH11" i="2" a="1"/>
  <c r="AZ7" i="2" a="1"/>
  <c r="BQ11" i="11" a="1"/>
  <c r="CY12" i="11" a="1"/>
  <c r="HN7" i="10" a="1"/>
  <c r="EX6" i="10" a="1"/>
  <c r="HN7" i="11" a="1"/>
  <c r="EG11" i="11" a="1"/>
  <c r="AZ9" i="10" a="1"/>
  <c r="DA7" i="2" a="1"/>
  <c r="FQ7" i="2" a="1"/>
  <c r="EZ6" i="2" a="1"/>
  <c r="GH12" i="2" a="1"/>
  <c r="DA8" i="2" a="1"/>
  <c r="DR12" i="2" a="1"/>
  <c r="DR11" i="2" a="1"/>
  <c r="BQ8" i="11" a="1"/>
  <c r="CY11" i="11" a="1"/>
  <c r="CY12" i="10" a="1"/>
  <c r="HN6" i="10" a="1"/>
  <c r="EX7" i="10" a="1"/>
  <c r="GF12" i="11" a="1"/>
  <c r="HN6" i="11" a="1"/>
  <c r="EG9" i="11" a="1"/>
  <c r="FO9" i="11" a="1"/>
  <c r="EX6" i="11" a="1"/>
  <c r="FO12" i="10" a="1"/>
  <c r="FQ10" i="2" a="1"/>
  <c r="BR12" i="2" a="1"/>
  <c r="DR6" i="2" a="1"/>
  <c r="BQ9" i="11" a="1"/>
  <c r="CY8" i="11" a="1"/>
  <c r="CY11" i="10" a="1"/>
  <c r="GF10" i="11" a="1"/>
  <c r="FO12" i="11" a="1"/>
  <c r="AK12" i="10" a="1"/>
  <c r="FO11" i="10" a="1"/>
  <c r="BQ10" i="10" a="1"/>
  <c r="DA9" i="2" a="1"/>
  <c r="FQ11" i="2" a="1"/>
  <c r="EZ7" i="2" a="1"/>
  <c r="GH8" i="2" a="1"/>
  <c r="BR11" i="2" a="1"/>
  <c r="AZ8" i="2" a="1"/>
  <c r="BQ10" i="11" a="1"/>
  <c r="CY9" i="11" a="1"/>
  <c r="CY10" i="10" a="1"/>
  <c r="GW12" i="11" a="1"/>
  <c r="GF11" i="11" a="1"/>
  <c r="GW12" i="10" a="1"/>
  <c r="EG10" i="11" a="1"/>
  <c r="FO10" i="11" a="1"/>
  <c r="AK11" i="10" a="1"/>
  <c r="FO10" i="10" a="1"/>
  <c r="BQ11" i="10" a="1"/>
  <c r="DA6" i="2" a="1"/>
  <c r="GH6" i="2" a="1"/>
  <c r="BR10" i="2" a="1"/>
  <c r="BR8" i="2" a="1"/>
  <c r="AZ10" i="2" a="1"/>
  <c r="BQ6" i="11" a="1"/>
  <c r="CY7" i="11" a="1"/>
  <c r="CY9" i="10" a="1"/>
  <c r="GW11" i="11" a="1"/>
  <c r="GF9" i="11" a="1"/>
  <c r="GW11" i="10" a="1"/>
  <c r="EG8" i="11" a="1"/>
  <c r="FO11" i="11" a="1"/>
  <c r="AK8" i="10" a="1"/>
  <c r="FO9" i="10" a="1"/>
  <c r="BQ12" i="10" a="1"/>
  <c r="EZ8" i="2" a="1"/>
  <c r="GH7" i="2" a="1"/>
  <c r="BR9" i="2" a="1"/>
  <c r="GY10" i="2" a="1"/>
  <c r="DR7" i="2" a="1"/>
  <c r="BQ7" i="11" a="1"/>
  <c r="CY6" i="11" a="1"/>
  <c r="CY7" i="10" a="1"/>
  <c r="GW10" i="11" a="1"/>
  <c r="GW10" i="10" a="1"/>
  <c r="EG6" i="11" a="1"/>
  <c r="FO7" i="11" a="1"/>
  <c r="AK10" i="10" a="1"/>
  <c r="FO8" i="10" a="1"/>
  <c r="BQ9" i="10" a="1"/>
  <c r="HP12" i="2" a="1"/>
  <c r="EI12" i="2" a="1"/>
  <c r="CJ11" i="2" a="1"/>
  <c r="BR7" i="2" a="1"/>
  <c r="CJ6" i="2" a="1"/>
  <c r="GY6" i="2" a="1"/>
  <c r="CY8" i="10" a="1"/>
  <c r="GW9" i="11" a="1"/>
  <c r="DP12" i="11" a="1"/>
  <c r="GF7" i="11" a="1"/>
  <c r="EG7" i="11" a="1"/>
  <c r="AK9" i="10" a="1"/>
  <c r="BQ6" i="10" a="1"/>
  <c r="HP11" i="2" a="1"/>
  <c r="EI11" i="2" a="1"/>
  <c r="CJ7" i="2" a="1"/>
  <c r="GY12" i="2" a="1"/>
  <c r="BR6" i="2" a="1"/>
  <c r="AZ9" i="2" a="1"/>
  <c r="CJ10" i="2" a="1"/>
  <c r="AZ12" i="2" a="1"/>
  <c r="GY8" i="2" a="1"/>
  <c r="DP12" i="10" a="1"/>
  <c r="EG12" i="10" a="1"/>
  <c r="GW7" i="11" a="1"/>
  <c r="DP10" i="11" a="1"/>
  <c r="GF8" i="11" a="1"/>
  <c r="GW9" i="10" a="1"/>
  <c r="GF11" i="10" a="1"/>
  <c r="FO6" i="11" a="1"/>
  <c r="AK7" i="10" a="1"/>
  <c r="FO7" i="10" a="1"/>
  <c r="BQ8" i="10" a="1"/>
  <c r="HP9" i="2" a="1"/>
  <c r="EI10" i="2" a="1"/>
  <c r="GY11" i="2" a="1"/>
  <c r="GY9" i="2" a="1"/>
  <c r="CJ12" i="2" a="1"/>
  <c r="DP10" i="10" a="1"/>
  <c r="EG11" i="10" a="1"/>
  <c r="CY6" i="10" a="1"/>
  <c r="GW8" i="11" a="1"/>
  <c r="DP11" i="11" a="1"/>
  <c r="GF6" i="11" a="1"/>
  <c r="GW8" i="10" a="1"/>
  <c r="GF12" i="10" a="1"/>
  <c r="CH10" i="11" a="1"/>
  <c r="FO8" i="11" a="1"/>
  <c r="AK6" i="10" a="1"/>
  <c r="FO6" i="10" a="1"/>
  <c r="HP7" i="2" a="1"/>
  <c r="EI9" i="2" a="1"/>
  <c r="CJ8" i="2" a="1"/>
  <c r="GY7" i="2" a="1"/>
  <c r="DP11" i="10" a="1"/>
  <c r="EG6" i="10" a="1"/>
  <c r="GW6" i="11" a="1"/>
  <c r="DP9" i="11" a="1"/>
  <c r="AZ11" i="11" a="1"/>
  <c r="GW7" i="10" a="1"/>
  <c r="GF9" i="10" a="1"/>
  <c r="CH11" i="11" a="1"/>
  <c r="AZ10" i="10" a="1"/>
  <c r="CH12" i="10" a="1"/>
  <c r="BQ7" i="10" a="1"/>
  <c r="HP10" i="2" a="1"/>
  <c r="EI6" i="2" a="1"/>
  <c r="AZ11" i="2" a="1"/>
  <c r="DP9" i="10" a="1"/>
  <c r="EG10" i="10" a="1"/>
  <c r="DP8" i="11" a="1"/>
  <c r="AZ12" i="11" a="1"/>
  <c r="GW6" i="10" a="1"/>
  <c r="GF10" i="10" a="1"/>
  <c r="CH12" i="11" a="1"/>
  <c r="EX9" i="11" a="1"/>
  <c r="AZ11" i="10" a="1"/>
  <c r="CH10" i="10" a="1"/>
  <c r="HP6" i="2" a="1"/>
  <c r="EI7" i="2" a="1"/>
  <c r="EZ12" i="2" a="1"/>
  <c r="DP7" i="10" a="1"/>
  <c r="EG9" i="10" a="1"/>
  <c r="HN12" i="10" a="1"/>
  <c r="EX11" i="10" a="1"/>
  <c r="DP7" i="11" a="1"/>
  <c r="AZ10" i="11" a="1"/>
  <c r="HN11" i="11" a="1"/>
  <c r="CH8" i="11" a="1"/>
  <c r="EX12" i="11" a="1"/>
  <c r="AZ12" i="10" a="1"/>
  <c r="CH11" i="10" a="1"/>
  <c r="HP8" i="2" a="1"/>
  <c r="CJ9" i="2" a="1"/>
  <c r="DP8" i="10" a="1"/>
  <c r="EG7" i="10" a="1"/>
  <c r="HN10" i="10" a="1"/>
  <c r="EX12" i="10" a="1"/>
  <c r="AZ8" i="11" a="1"/>
  <c r="HN10" i="11" a="1"/>
  <c r="GF8" i="10" a="1"/>
  <c r="CH9" i="11" a="1"/>
  <c r="EX7" i="11" a="1"/>
  <c r="AZ7" i="10" a="1"/>
  <c r="CH9" i="10" a="1"/>
  <c r="DA11" i="2" a="1"/>
  <c r="FQ12" i="2" a="1"/>
  <c r="EI8" i="2" a="1"/>
  <c r="DP6" i="10" a="1"/>
  <c r="EG8" i="10" a="1"/>
  <c r="HN9" i="10" a="1"/>
  <c r="EX9" i="10" a="1"/>
  <c r="DP6" i="11" a="1"/>
  <c r="AZ9" i="11" a="1"/>
  <c r="HN12" i="11" a="1"/>
  <c r="GF7" i="10" a="1"/>
  <c r="CH7" i="11" a="1"/>
  <c r="EX10" i="11" a="1"/>
  <c r="AZ8" i="10" a="1"/>
  <c r="CH6" i="10" a="1"/>
  <c r="FQ8" i="2" a="1"/>
  <c r="AZ6" i="2" a="1"/>
  <c r="DQ10" i="11" a="1"/>
  <c r="GG11" i="10" a="1"/>
  <c r="GX9" i="11" a="1"/>
  <c r="HO6" i="11" a="1"/>
  <c r="GX11" i="10" a="1"/>
  <c r="EY12" i="10" a="1"/>
  <c r="FP7" i="10" a="1"/>
  <c r="CI8" i="10" a="1"/>
  <c r="CZ7" i="10" a="1"/>
  <c r="BA7" i="10" a="1"/>
  <c r="DQ8" i="10" a="1"/>
  <c r="HQ9" i="2" a="1"/>
  <c r="GZ6" i="2" a="1"/>
  <c r="DQ11" i="11" a="1"/>
  <c r="GG12" i="10" a="1"/>
  <c r="GX6" i="11" a="1"/>
  <c r="HO11" i="11" a="1"/>
  <c r="GX9" i="10" a="1"/>
  <c r="EY8" i="10" a="1"/>
  <c r="CI6" i="10" a="1"/>
  <c r="BA12" i="11" a="1"/>
  <c r="BA8" i="10" a="1"/>
  <c r="HO8" i="10" a="1"/>
  <c r="HQ8" i="2" a="1"/>
  <c r="EJ10" i="2" a="1"/>
  <c r="GI12" i="2" a="1"/>
  <c r="CK10" i="2" a="1"/>
  <c r="CK6" i="2" a="1"/>
  <c r="CK11" i="2" a="1"/>
  <c r="DQ12" i="11" a="1"/>
  <c r="GG9" i="10" a="1"/>
  <c r="GX10" i="10" a="1"/>
  <c r="EY7" i="10" a="1"/>
  <c r="BA11" i="11" a="1"/>
  <c r="EH12" i="10" a="1"/>
  <c r="HO10" i="10" a="1"/>
  <c r="HQ7" i="2" a="1"/>
  <c r="EJ9" i="2" a="1"/>
  <c r="FA11" i="2" a="1"/>
  <c r="GZ11" i="2" a="1"/>
  <c r="GI8" i="2" a="1"/>
  <c r="GZ12" i="2" a="1"/>
  <c r="DQ8" i="11" a="1"/>
  <c r="GG10" i="10" a="1"/>
  <c r="CZ12" i="11" a="1"/>
  <c r="EY9" i="10" a="1"/>
  <c r="BR12" i="10" a="1"/>
  <c r="BA10" i="11" a="1"/>
  <c r="EH9" i="10" a="1"/>
  <c r="BA6" i="10" a="1"/>
  <c r="HO7" i="10" a="1"/>
  <c r="GG9" i="11" a="1"/>
  <c r="HQ11" i="2" a="1"/>
  <c r="EJ8" i="2" a="1"/>
  <c r="GI7" i="2" a="1"/>
  <c r="DQ9" i="11" a="1"/>
  <c r="GG8" i="10" a="1"/>
  <c r="CZ11" i="11" a="1"/>
  <c r="GX8" i="10" a="1"/>
  <c r="EY6" i="10" a="1"/>
  <c r="BR10" i="10" a="1"/>
  <c r="FP12" i="11" a="1"/>
  <c r="BA8" i="11" a="1"/>
  <c r="EH10" i="10" a="1"/>
  <c r="HO6" i="10" a="1"/>
  <c r="GG12" i="11" a="1"/>
  <c r="HQ6" i="2" a="1"/>
  <c r="EJ6" i="2" a="1"/>
  <c r="DB12" i="2" a="1"/>
  <c r="GI11" i="2" a="1"/>
  <c r="DQ7" i="11" a="1"/>
  <c r="GG6" i="10" a="1"/>
  <c r="CZ9" i="11" a="1"/>
  <c r="GX7" i="10" a="1"/>
  <c r="BR9" i="10" a="1"/>
  <c r="FP9" i="11" a="1"/>
  <c r="BA6" i="11" a="1"/>
  <c r="EH7" i="10" a="1"/>
  <c r="EY12" i="11" a="1"/>
  <c r="GG11" i="11" a="1"/>
  <c r="HQ12" i="2" a="1"/>
  <c r="EJ12" i="2" a="1"/>
  <c r="GI10" i="2" a="1"/>
  <c r="DQ6" i="11" a="1"/>
  <c r="GG7" i="10" a="1"/>
  <c r="CZ8" i="11" a="1"/>
  <c r="EH12" i="11" a="1"/>
  <c r="GX6" i="10" a="1"/>
  <c r="EY10" i="10" a="1"/>
  <c r="BR7" i="10" a="1"/>
  <c r="FP7" i="11" a="1"/>
  <c r="BA7" i="11" a="1"/>
  <c r="EH11" i="10" a="1"/>
  <c r="EY10" i="11" a="1"/>
  <c r="GG7" i="11" a="1"/>
  <c r="EJ7" i="2" a="1"/>
  <c r="DB7" i="2" a="1"/>
  <c r="GI9" i="2" a="1"/>
  <c r="CK12" i="2" a="1"/>
  <c r="CZ10" i="11" a="1"/>
  <c r="EH10" i="11" a="1"/>
  <c r="BR11" i="11" a="1"/>
  <c r="BR8" i="10" a="1"/>
  <c r="FP10" i="11" a="1"/>
  <c r="EH8" i="10" a="1"/>
  <c r="EY11" i="11" a="1"/>
  <c r="GG10" i="11" a="1"/>
  <c r="FR12" i="2" a="1"/>
  <c r="DB6" i="2" a="1"/>
  <c r="DS11" i="2" a="1"/>
  <c r="GI6" i="2" a="1"/>
  <c r="CK8" i="2" a="1"/>
  <c r="BS6" i="2" a="1"/>
  <c r="BS10" i="2" a="1"/>
  <c r="CI11" i="11" a="1"/>
  <c r="CZ7" i="11" a="1"/>
  <c r="EH8" i="11" a="1"/>
  <c r="BR12" i="11" a="1"/>
  <c r="FP8" i="11" a="1"/>
  <c r="BA9" i="11" a="1"/>
  <c r="EY7" i="11" a="1"/>
  <c r="GG8" i="11" a="1"/>
  <c r="FR11" i="2" a="1"/>
  <c r="EJ11" i="2" a="1"/>
  <c r="DB8" i="2" a="1"/>
  <c r="DS10" i="2" a="1"/>
  <c r="BS12" i="2" a="1"/>
  <c r="BA9" i="2" a="1"/>
  <c r="DS8" i="2" a="1"/>
  <c r="BA7" i="2" a="1"/>
  <c r="CI12" i="11" a="1"/>
  <c r="CZ6" i="11" a="1"/>
  <c r="EH9" i="11" a="1"/>
  <c r="BR9" i="11" a="1"/>
  <c r="FP12" i="10" a="1"/>
  <c r="BR6" i="10" a="1"/>
  <c r="FP11" i="11" a="1"/>
  <c r="EH6" i="10" a="1"/>
  <c r="EY9" i="11" a="1"/>
  <c r="GG6" i="11" a="1"/>
  <c r="FR8" i="2" a="1"/>
  <c r="DB9" i="2" a="1"/>
  <c r="DS9" i="2" a="1"/>
  <c r="BS11" i="2" a="1"/>
  <c r="GZ9" i="2" a="1"/>
  <c r="FA9" i="2" a="1"/>
  <c r="CI10" i="11" a="1"/>
  <c r="EH11" i="11" a="1"/>
  <c r="BR10" i="11" a="1"/>
  <c r="FP11" i="10" a="1"/>
  <c r="BR11" i="10" a="1"/>
  <c r="FP6" i="11" a="1"/>
  <c r="CZ12" i="10" a="1"/>
  <c r="EY8" i="11" a="1"/>
  <c r="DQ12" i="10" a="1"/>
  <c r="FR10" i="2" a="1"/>
  <c r="DB10" i="2" a="1"/>
  <c r="DS12" i="2" a="1"/>
  <c r="BS8" i="2" a="1"/>
  <c r="DS7" i="2" a="1"/>
  <c r="GZ10" i="2" a="1"/>
  <c r="BA8" i="2" a="1"/>
  <c r="CI9" i="11" a="1"/>
  <c r="GX12" i="11" a="1"/>
  <c r="HO12" i="11" a="1"/>
  <c r="EH6" i="11" a="1"/>
  <c r="BR7" i="11" a="1"/>
  <c r="FP9" i="10" a="1"/>
  <c r="CI12" i="10" a="1"/>
  <c r="CZ10" i="10" a="1"/>
  <c r="DQ11" i="10" a="1"/>
  <c r="FR6" i="2" a="1"/>
  <c r="FA10" i="2" a="1"/>
  <c r="DB11" i="2" a="1"/>
  <c r="BA12" i="2" a="1"/>
  <c r="CK9" i="2" a="1"/>
  <c r="CI8" i="11" a="1"/>
  <c r="GX10" i="11" a="1"/>
  <c r="HO10" i="11" a="1"/>
  <c r="BR6" i="11" a="1"/>
  <c r="FP8" i="10" a="1"/>
  <c r="CI11" i="10" a="1"/>
  <c r="CZ11" i="10" a="1"/>
  <c r="BA12" i="10" a="1"/>
  <c r="EY6" i="11" a="1"/>
  <c r="DQ10" i="10" a="1"/>
  <c r="FR9" i="2" a="1"/>
  <c r="FA8" i="2" a="1"/>
  <c r="BA6" i="2" a="1"/>
  <c r="CI6" i="11" a="1"/>
  <c r="GX8" i="11" a="1"/>
  <c r="HO9" i="11" a="1"/>
  <c r="EH7" i="11" a="1"/>
  <c r="BR8" i="11" a="1"/>
  <c r="FP10" i="10" a="1"/>
  <c r="CI10" i="10" a="1"/>
  <c r="CZ6" i="10" a="1"/>
  <c r="BA11" i="10" a="1"/>
  <c r="HO11" i="10" a="1"/>
  <c r="DQ9" i="10" a="1"/>
  <c r="FR7" i="2" a="1"/>
  <c r="FA7" i="2" a="1"/>
  <c r="CI7" i="11" a="1"/>
  <c r="GX7" i="11" a="1"/>
  <c r="HO8" i="11" a="1"/>
  <c r="FP6" i="10" a="1"/>
  <c r="CI9" i="10" a="1"/>
  <c r="CZ9" i="10" a="1"/>
  <c r="BA9" i="10" a="1"/>
  <c r="HO12" i="10" a="1"/>
  <c r="DQ6" i="10" a="1"/>
  <c r="FA6" i="2" a="1"/>
  <c r="GZ8" i="2" a="1"/>
  <c r="DS6" i="2" a="1"/>
  <c r="BS7" i="2" a="1"/>
  <c r="BA11" i="2" a="1"/>
  <c r="BS9" i="2" a="1"/>
  <c r="CK7" i="2" a="1"/>
  <c r="GX11" i="11" a="1"/>
  <c r="HO7" i="11" a="1"/>
  <c r="GX12" i="10" a="1"/>
  <c r="EY11" i="10" a="1"/>
  <c r="CI7" i="10" a="1"/>
  <c r="CZ8" i="10" a="1"/>
  <c r="BA10" i="10" a="1"/>
  <c r="HO9" i="10" a="1"/>
  <c r="DQ7" i="10" a="1"/>
  <c r="HQ10" i="2" a="1"/>
  <c r="FA12" i="2" a="1"/>
  <c r="GZ7" i="2" a="1"/>
  <c r="BA10" i="2" a="1"/>
  <c r="EZ12" i="10" a="1"/>
  <c r="CJ11" i="11" a="1"/>
  <c r="BB9" i="11" a="1"/>
  <c r="HP10" i="11" a="1"/>
  <c r="FQ9" i="11" a="1"/>
  <c r="DA8" i="10" a="1"/>
  <c r="EI9" i="10" a="1"/>
  <c r="CJ12" i="10" a="1"/>
  <c r="BS11" i="11" a="1"/>
  <c r="HP12" i="10" a="1"/>
  <c r="DR12" i="11" a="1"/>
  <c r="HA7" i="2" a="1"/>
  <c r="DT9" i="2" a="1"/>
  <c r="HR11" i="2" a="1"/>
  <c r="DC11" i="2" a="1"/>
  <c r="BB10" i="2" a="1"/>
  <c r="GH10" i="11" a="1"/>
  <c r="EZ11" i="10" a="1"/>
  <c r="CJ6" i="11" a="1"/>
  <c r="HP8" i="11" a="1"/>
  <c r="FQ6" i="11" a="1"/>
  <c r="EI8" i="10" a="1"/>
  <c r="CJ10" i="10" a="1"/>
  <c r="BS10" i="11" a="1"/>
  <c r="HP9" i="10" a="1"/>
  <c r="DR10" i="11" a="1"/>
  <c r="HA6" i="2" a="1"/>
  <c r="BT6" i="2" a="1"/>
  <c r="DT12" i="2" a="1"/>
  <c r="HR8" i="2" a="1"/>
  <c r="HR6" i="2" a="1"/>
  <c r="BB12" i="2" a="1"/>
  <c r="GH9" i="11" a="1"/>
  <c r="EZ10" i="10" a="1"/>
  <c r="CJ7" i="11" a="1"/>
  <c r="BB7" i="11" a="1"/>
  <c r="HP6" i="11" a="1"/>
  <c r="FQ7" i="11" a="1"/>
  <c r="DA6" i="10" a="1"/>
  <c r="EI7" i="10" a="1"/>
  <c r="CJ9" i="10" a="1"/>
  <c r="BS9" i="11" a="1"/>
  <c r="HP10" i="10" a="1"/>
  <c r="DR9" i="11" a="1"/>
  <c r="CL12" i="2" a="1"/>
  <c r="DT8" i="2" a="1"/>
  <c r="HR7" i="2" a="1"/>
  <c r="EK8" i="2" a="1"/>
  <c r="GH12" i="11" a="1"/>
  <c r="EZ9" i="10" a="1"/>
  <c r="BB6" i="11" a="1"/>
  <c r="EZ12" i="11" a="1"/>
  <c r="CJ7" i="10" a="1"/>
  <c r="BS7" i="11" a="1"/>
  <c r="GY12" i="11" a="1"/>
  <c r="HP8" i="10" a="1"/>
  <c r="DR8" i="11" a="1"/>
  <c r="HA9" i="2" a="1"/>
  <c r="CL7" i="2" a="1"/>
  <c r="DT6" i="2" a="1"/>
  <c r="BB7" i="2" a="1"/>
  <c r="BB11" i="2" a="1"/>
  <c r="GH7" i="11" a="1"/>
  <c r="EZ6" i="10" a="1"/>
  <c r="DA12" i="11" a="1"/>
  <c r="BS12" i="10" a="1"/>
  <c r="EZ10" i="11" a="1"/>
  <c r="CJ8" i="10" a="1"/>
  <c r="BS6" i="11" a="1"/>
  <c r="GY10" i="11" a="1"/>
  <c r="DR6" i="11" a="1"/>
  <c r="HA10" i="2" a="1"/>
  <c r="CL10" i="2" a="1"/>
  <c r="DT7" i="2" a="1"/>
  <c r="HR10" i="2" a="1"/>
  <c r="BB9" i="2" a="1"/>
  <c r="GH11" i="11" a="1"/>
  <c r="EZ7" i="10" a="1"/>
  <c r="DA11" i="11" a="1"/>
  <c r="BS10" i="10" a="1"/>
  <c r="EZ11" i="11" a="1"/>
  <c r="EI11" i="11" a="1"/>
  <c r="BB11" i="10" a="1"/>
  <c r="BS8" i="11" a="1"/>
  <c r="GY8" i="11" a="1"/>
  <c r="HP6" i="10" a="1"/>
  <c r="DR7" i="11" a="1"/>
  <c r="HA11" i="2" a="1"/>
  <c r="CL6" i="2" a="1"/>
  <c r="GH8" i="11" a="1"/>
  <c r="EZ8" i="10" a="1"/>
  <c r="DA7" i="11" a="1"/>
  <c r="BS11" i="10" a="1"/>
  <c r="EZ9" i="11" a="1"/>
  <c r="EI12" i="11" a="1"/>
  <c r="BB9" i="10" a="1"/>
  <c r="CJ6" i="10" a="1"/>
  <c r="GY11" i="11" a="1"/>
  <c r="HP7" i="10" a="1"/>
  <c r="HA12" i="2" a="1"/>
  <c r="CL9" i="2" a="1"/>
  <c r="EK7" i="2" a="1"/>
  <c r="DA10" i="11" a="1"/>
  <c r="BS9" i="10" a="1"/>
  <c r="EZ8" i="11" a="1"/>
  <c r="EI8" i="11" a="1"/>
  <c r="BB12" i="10" a="1"/>
  <c r="GH11" i="10" a="1"/>
  <c r="GY12" i="10" a="1"/>
  <c r="GY9" i="11" a="1"/>
  <c r="FQ12" i="10" a="1"/>
  <c r="FB8" i="2" a="1"/>
  <c r="EK6" i="2" a="1"/>
  <c r="GH6" i="11" a="1"/>
  <c r="DA9" i="11" a="1"/>
  <c r="BS8" i="10" a="1"/>
  <c r="EZ7" i="11" a="1"/>
  <c r="EI9" i="11" a="1"/>
  <c r="BB10" i="10" a="1"/>
  <c r="GH12" i="10" a="1"/>
  <c r="GY9" i="10" a="1"/>
  <c r="FQ11" i="10" a="1"/>
  <c r="FB6" i="2" a="1"/>
  <c r="GJ12" i="2" a="1"/>
  <c r="CL8" i="2" a="1"/>
  <c r="EK12" i="2" a="1"/>
  <c r="DR11" i="10" a="1"/>
  <c r="DA8" i="11" a="1"/>
  <c r="BS6" i="10" a="1"/>
  <c r="EZ6" i="11" a="1"/>
  <c r="EI10" i="11" a="1"/>
  <c r="BB7" i="10" a="1"/>
  <c r="GH10" i="10" a="1"/>
  <c r="GY10" i="10" a="1"/>
  <c r="GY6" i="11" a="1"/>
  <c r="FQ10" i="10" a="1"/>
  <c r="FB9" i="2" a="1"/>
  <c r="GJ11" i="2" a="1"/>
  <c r="CL11" i="2" a="1"/>
  <c r="EK9" i="2" a="1"/>
  <c r="FS8" i="2" a="1"/>
  <c r="DC10" i="2" a="1"/>
  <c r="DR10" i="10" a="1"/>
  <c r="DA6" i="11" a="1"/>
  <c r="BS7" i="10" a="1"/>
  <c r="EI6" i="11" a="1"/>
  <c r="BB8" i="10" a="1"/>
  <c r="GH9" i="10" a="1"/>
  <c r="GY8" i="10" a="1"/>
  <c r="GY7" i="11" a="1"/>
  <c r="FQ9" i="10" a="1"/>
  <c r="FB10" i="2" a="1"/>
  <c r="GJ10" i="2" a="1"/>
  <c r="BT10" i="2" a="1"/>
  <c r="EK10" i="2" a="1"/>
  <c r="FS6" i="2" a="1"/>
  <c r="DT11" i="2" a="1"/>
  <c r="HR12" i="2" a="1"/>
  <c r="BB8" i="2" a="1"/>
  <c r="DR12" i="10" a="1"/>
  <c r="FQ10" i="11" a="1"/>
  <c r="DA12" i="10" a="1"/>
  <c r="GH8" i="10" a="1"/>
  <c r="GY6" i="10" a="1"/>
  <c r="FQ8" i="10" a="1"/>
  <c r="FB7" i="2" a="1"/>
  <c r="GJ6" i="2" a="1"/>
  <c r="BT8" i="2" a="1"/>
  <c r="FS9" i="2" a="1"/>
  <c r="DC12" i="2" a="1"/>
  <c r="GJ9" i="2" a="1"/>
  <c r="EK11" i="2" a="1"/>
  <c r="DC7" i="2" a="1"/>
  <c r="DC6" i="2" a="1"/>
  <c r="HR9" i="2" a="1"/>
  <c r="DR7" i="10" a="1"/>
  <c r="CJ12" i="11" a="1"/>
  <c r="BB11" i="11" a="1"/>
  <c r="HP9" i="11" a="1"/>
  <c r="FQ11" i="11" a="1"/>
  <c r="DA11" i="10" a="1"/>
  <c r="EI7" i="11" a="1"/>
  <c r="EI12" i="10" a="1"/>
  <c r="BB6" i="10" a="1"/>
  <c r="GH7" i="10" a="1"/>
  <c r="GY11" i="10" a="1"/>
  <c r="FQ7" i="10" a="1"/>
  <c r="BT12" i="2" a="1"/>
  <c r="FS7" i="2" a="1"/>
  <c r="FS10" i="2" a="1"/>
  <c r="DC9" i="2" a="1"/>
  <c r="DR9" i="10" a="1"/>
  <c r="CJ10" i="11" a="1"/>
  <c r="BB10" i="11" a="1"/>
  <c r="HP11" i="11" a="1"/>
  <c r="FQ12" i="11" a="1"/>
  <c r="DA9" i="10" a="1"/>
  <c r="EI10" i="10" a="1"/>
  <c r="GH6" i="10" a="1"/>
  <c r="FQ6" i="10" a="1"/>
  <c r="FB12" i="2" a="1"/>
  <c r="GJ8" i="2" a="1"/>
  <c r="BT9" i="2" a="1"/>
  <c r="DC8" i="2" a="1"/>
  <c r="FS11" i="2" a="1"/>
  <c r="DR8" i="10" a="1"/>
  <c r="CJ9" i="11" a="1"/>
  <c r="BB12" i="11" a="1"/>
  <c r="HP12" i="11" a="1"/>
  <c r="FQ8" i="11" a="1"/>
  <c r="DA10" i="10" a="1"/>
  <c r="EI11" i="10" a="1"/>
  <c r="GY7" i="10" a="1"/>
  <c r="FB11" i="2" a="1"/>
  <c r="GJ7" i="2" a="1"/>
  <c r="BT7" i="2" a="1"/>
  <c r="DT10" i="2" a="1"/>
  <c r="BB6" i="2" a="1"/>
  <c r="DR6" i="10" a="1"/>
  <c r="CJ8" i="11" a="1"/>
  <c r="BB8" i="11" a="1"/>
  <c r="HP7" i="11" a="1"/>
  <c r="DA7" i="10" a="1"/>
  <c r="EI6" i="10" a="1"/>
  <c r="CJ11" i="10" a="1"/>
  <c r="BS12" i="11" a="1"/>
  <c r="HP11" i="10" a="1"/>
  <c r="DR11" i="11" a="1"/>
  <c r="HA8" i="2" a="1"/>
  <c r="BT11" i="2" a="1"/>
  <c r="FS12" i="2" a="1"/>
  <c r="FR10" i="10" a="1"/>
  <c r="BT7" i="10" a="1"/>
  <c r="DS9" i="10" a="1"/>
  <c r="BC9" i="10" a="1"/>
  <c r="DB6" i="10" a="1"/>
  <c r="EJ9" i="10" a="1"/>
  <c r="BC12" i="11" a="1"/>
  <c r="GI12" i="11" a="1"/>
  <c r="EL6" i="2" a="1"/>
  <c r="FC7" i="2" a="1"/>
  <c r="DD11" i="2" a="1"/>
  <c r="BC12" i="2" a="1"/>
  <c r="BC9" i="2" a="1"/>
  <c r="FR11" i="10" a="1"/>
  <c r="BT9" i="10" a="1"/>
  <c r="DS7" i="10" a="1"/>
  <c r="BC10" i="10" a="1"/>
  <c r="HQ12" i="11" a="1"/>
  <c r="GZ6" i="10" a="1"/>
  <c r="EJ7" i="10" a="1"/>
  <c r="BC11" i="11" a="1"/>
  <c r="GI10" i="11" a="1"/>
  <c r="FA11" i="11" a="1"/>
  <c r="EL12" i="2" a="1"/>
  <c r="HS12" i="2" a="1"/>
  <c r="BU8" i="2" a="1"/>
  <c r="FT11" i="2" a="1"/>
  <c r="HB6" i="2" a="1"/>
  <c r="GZ12" i="10" a="1"/>
  <c r="FC9" i="2" a="1"/>
  <c r="FR12" i="10" a="1"/>
  <c r="GZ12" i="11" a="1"/>
  <c r="DS8" i="10" a="1"/>
  <c r="BC8" i="10" a="1"/>
  <c r="HQ11" i="11" a="1"/>
  <c r="GI11" i="10" a="1"/>
  <c r="EJ8" i="10" a="1"/>
  <c r="BC10" i="11" a="1"/>
  <c r="GI9" i="11" a="1"/>
  <c r="FA10" i="11" a="1"/>
  <c r="EL9" i="2" a="1"/>
  <c r="HS11" i="2" a="1"/>
  <c r="BU10" i="2" a="1"/>
  <c r="HB12" i="2" a="1"/>
  <c r="BC8" i="2" a="1"/>
  <c r="DB12" i="10" a="1"/>
  <c r="DD12" i="2" a="1"/>
  <c r="FR6" i="10" a="1"/>
  <c r="GZ10" i="11" a="1"/>
  <c r="CK12" i="10" a="1"/>
  <c r="BC11" i="10" a="1"/>
  <c r="HQ10" i="11" a="1"/>
  <c r="GI12" i="10" a="1"/>
  <c r="EJ6" i="10" a="1"/>
  <c r="BC9" i="11" a="1"/>
  <c r="GI8" i="11" a="1"/>
  <c r="FA8" i="11" a="1"/>
  <c r="EL7" i="2" a="1"/>
  <c r="HS10" i="2" a="1"/>
  <c r="BU12" i="2" a="1"/>
  <c r="FT8" i="2" a="1"/>
  <c r="HB11" i="2" a="1"/>
  <c r="BC7" i="2" a="1"/>
  <c r="GK11" i="2" a="1"/>
  <c r="FR9" i="10" a="1"/>
  <c r="GZ9" i="11" a="1"/>
  <c r="CK10" i="10" a="1"/>
  <c r="DS10" i="10" a="1"/>
  <c r="BC7" i="10" a="1"/>
  <c r="HQ7" i="11" a="1"/>
  <c r="GI10" i="10" a="1"/>
  <c r="EJ11" i="11" a="1"/>
  <c r="BC8" i="11" a="1"/>
  <c r="GI11" i="11" a="1"/>
  <c r="FA6" i="11" a="1"/>
  <c r="HS9" i="2" a="1"/>
  <c r="BU9" i="2" a="1"/>
  <c r="FT10" i="2" a="1"/>
  <c r="FT6" i="2" a="1"/>
  <c r="DS9" i="11" a="1"/>
  <c r="CM9" i="2" a="1"/>
  <c r="FR8" i="10" a="1"/>
  <c r="GZ11" i="11" a="1"/>
  <c r="CK9" i="10" a="1"/>
  <c r="DS6" i="10" a="1"/>
  <c r="BC6" i="10" a="1"/>
  <c r="HQ9" i="11" a="1"/>
  <c r="GI9" i="10" a="1"/>
  <c r="EJ7" i="11" a="1"/>
  <c r="BC6" i="11" a="1"/>
  <c r="GI7" i="11" a="1"/>
  <c r="FA12" i="11" a="1"/>
  <c r="EL11" i="2" a="1"/>
  <c r="HS6" i="2" a="1"/>
  <c r="BU11" i="2" a="1"/>
  <c r="HB10" i="2" a="1"/>
  <c r="FA7" i="10" a="1"/>
  <c r="DD7" i="2" a="1"/>
  <c r="FR7" i="10" a="1"/>
  <c r="GZ8" i="11" a="1"/>
  <c r="CK11" i="10" a="1"/>
  <c r="HQ8" i="11" a="1"/>
  <c r="GI8" i="10" a="1"/>
  <c r="EJ10" i="11" a="1"/>
  <c r="DB12" i="11" a="1"/>
  <c r="BC7" i="11" a="1"/>
  <c r="FA9" i="11" a="1"/>
  <c r="CM12" i="2" a="1"/>
  <c r="EL10" i="2" a="1"/>
  <c r="HS7" i="2" a="1"/>
  <c r="BU7" i="2" a="1"/>
  <c r="FT12" i="2" a="1"/>
  <c r="HB8" i="2" a="1"/>
  <c r="FR11" i="11" a="1"/>
  <c r="DU11" i="2" a="1"/>
  <c r="CK7" i="10" a="1"/>
  <c r="DS12" i="11" a="1"/>
  <c r="GI6" i="10" a="1"/>
  <c r="EJ9" i="11" a="1"/>
  <c r="DB11" i="11" a="1"/>
  <c r="FA10" i="10" a="1"/>
  <c r="GI6" i="11" a="1"/>
  <c r="CM11" i="2" a="1"/>
  <c r="EL8" i="2" a="1"/>
  <c r="HS8" i="2" a="1"/>
  <c r="BU6" i="2" a="1"/>
  <c r="FT7" i="2" a="1"/>
  <c r="HB9" i="2" a="1"/>
  <c r="DU12" i="2" a="1"/>
  <c r="DD8" i="2" a="1"/>
  <c r="CK6" i="10" a="1"/>
  <c r="CK10" i="11" a="1"/>
  <c r="GZ6" i="11" a="1"/>
  <c r="CK8" i="10" a="1"/>
  <c r="DS11" i="11" a="1"/>
  <c r="HQ6" i="11" a="1"/>
  <c r="GI7" i="10" a="1"/>
  <c r="EJ12" i="11" a="1"/>
  <c r="DB10" i="11" a="1"/>
  <c r="FA11" i="10" a="1"/>
  <c r="BT12" i="11" a="1"/>
  <c r="FA7" i="11" a="1"/>
  <c r="CM10" i="2" a="1"/>
  <c r="FT9" i="2" a="1"/>
  <c r="HB7" i="2" a="1"/>
  <c r="FC6" i="2" a="1"/>
  <c r="HQ11" i="10" a="1"/>
  <c r="DB8" i="11" a="1"/>
  <c r="FC8" i="2" a="1"/>
  <c r="HQ12" i="10" a="1"/>
  <c r="GZ7" i="11" a="1"/>
  <c r="DS8" i="11" a="1"/>
  <c r="FR12" i="11" a="1"/>
  <c r="EJ8" i="11" a="1"/>
  <c r="DB9" i="11" a="1"/>
  <c r="FA12" i="10" a="1"/>
  <c r="BT11" i="11" a="1"/>
  <c r="CK12" i="11" a="1"/>
  <c r="CM6" i="2" a="1"/>
  <c r="GK12" i="2" a="1"/>
  <c r="BT12" i="10" a="1"/>
  <c r="BT9" i="11" a="1"/>
  <c r="HQ9" i="10" a="1"/>
  <c r="BT11" i="10" a="1"/>
  <c r="DS6" i="11" a="1"/>
  <c r="FR8" i="11" a="1"/>
  <c r="GZ11" i="10" a="1"/>
  <c r="DB10" i="10" a="1"/>
  <c r="EJ6" i="11" a="1"/>
  <c r="DB7" i="11" a="1"/>
  <c r="FA9" i="10" a="1"/>
  <c r="BT10" i="11" a="1"/>
  <c r="CK11" i="11" a="1"/>
  <c r="CM8" i="2" a="1"/>
  <c r="GK10" i="2" a="1"/>
  <c r="DU10" i="2" a="1"/>
  <c r="HQ8" i="10" a="1"/>
  <c r="BT8" i="10" a="1"/>
  <c r="DS10" i="11" a="1"/>
  <c r="FR10" i="11" a="1"/>
  <c r="GZ9" i="10" a="1"/>
  <c r="DB9" i="10" a="1"/>
  <c r="DB6" i="11" a="1"/>
  <c r="FA8" i="10" a="1"/>
  <c r="BT8" i="11" a="1"/>
  <c r="CK7" i="11" a="1"/>
  <c r="CM7" i="2" a="1"/>
  <c r="GK9" i="2" a="1"/>
  <c r="DU9" i="2" a="1"/>
  <c r="FC12" i="2" a="1"/>
  <c r="HQ7" i="10" a="1"/>
  <c r="BT10" i="10" a="1"/>
  <c r="FR9" i="11" a="1"/>
  <c r="GZ10" i="10" a="1"/>
  <c r="DB11" i="10" a="1"/>
  <c r="EJ12" i="10" a="1"/>
  <c r="FA6" i="10" a="1"/>
  <c r="CK9" i="11" a="1"/>
  <c r="GK8" i="2" a="1"/>
  <c r="DU8" i="2" a="1"/>
  <c r="DD6" i="2" a="1"/>
  <c r="BC11" i="2" a="1"/>
  <c r="DD9" i="2" a="1"/>
  <c r="BC10" i="2" a="1"/>
  <c r="HQ10" i="10" a="1"/>
  <c r="BT6" i="10" a="1"/>
  <c r="DS12" i="10" a="1"/>
  <c r="DS7" i="11" a="1"/>
  <c r="FR7" i="11" a="1"/>
  <c r="GZ8" i="10" a="1"/>
  <c r="DB8" i="10" a="1"/>
  <c r="EJ10" i="10" a="1"/>
  <c r="BT6" i="11" a="1"/>
  <c r="CK8" i="11" a="1"/>
  <c r="GK7" i="2" a="1"/>
  <c r="DU7" i="2" a="1"/>
  <c r="FC11" i="2" a="1"/>
  <c r="BC6" i="2" a="1"/>
  <c r="HQ6" i="10" a="1"/>
  <c r="DS11" i="10" a="1"/>
  <c r="BC12" i="10" a="1"/>
  <c r="FR6" i="11" a="1"/>
  <c r="GZ7" i="10" a="1"/>
  <c r="DB7" i="10" a="1"/>
  <c r="EJ11" i="10" a="1"/>
  <c r="BT7" i="11" a="1"/>
  <c r="CK6" i="11" a="1"/>
  <c r="GK6" i="2" a="1"/>
  <c r="DU6" i="2" a="1"/>
  <c r="FC10" i="2" a="1"/>
  <c r="DD10" i="2" a="1"/>
  <c r="CL7" i="10" a="1"/>
  <c r="CL11" i="11" a="1"/>
  <c r="EK12" i="10" a="1"/>
  <c r="DT12" i="11" a="1"/>
  <c r="BU9" i="11" a="1"/>
  <c r="FB10" i="11" a="1"/>
  <c r="HR11" i="10" a="1"/>
  <c r="GJ9" i="10" a="1"/>
  <c r="FB9" i="10" a="1"/>
  <c r="GL11" i="2" a="1"/>
  <c r="FU8" i="2" a="1"/>
  <c r="HC9" i="2" a="1"/>
  <c r="DE9" i="2" a="1"/>
  <c r="CL9" i="11" a="1"/>
  <c r="EK10" i="10" a="1"/>
  <c r="DT9" i="11" a="1"/>
  <c r="BU6" i="11" a="1"/>
  <c r="FB6" i="11" a="1"/>
  <c r="HR9" i="10" a="1"/>
  <c r="FS12" i="10" a="1"/>
  <c r="FB7" i="10" a="1"/>
  <c r="GL10" i="2" a="1"/>
  <c r="FU7" i="2" a="1"/>
  <c r="DE10" i="2" a="1"/>
  <c r="DE11" i="2" a="1"/>
  <c r="DC12" i="10" a="1"/>
  <c r="BU12" i="10" a="1"/>
  <c r="DT12" i="10" a="1"/>
  <c r="CL7" i="11" a="1"/>
  <c r="EK11" i="10" a="1"/>
  <c r="DT10" i="11" a="1"/>
  <c r="BU7" i="11" a="1"/>
  <c r="FB9" i="11" a="1"/>
  <c r="HR6" i="10" a="1"/>
  <c r="FS9" i="10" a="1"/>
  <c r="EK12" i="11" a="1"/>
  <c r="FB8" i="10" a="1"/>
  <c r="GL9" i="2" a="1"/>
  <c r="DC9" i="10" a="1"/>
  <c r="BU11" i="10" a="1"/>
  <c r="DT9" i="10" a="1"/>
  <c r="CL8" i="11" a="1"/>
  <c r="EK8" i="10" a="1"/>
  <c r="DT8" i="11" a="1"/>
  <c r="FB7" i="11" a="1"/>
  <c r="HR7" i="10" a="1"/>
  <c r="FS10" i="10" a="1"/>
  <c r="EK10" i="11" a="1"/>
  <c r="GL8" i="2" a="1"/>
  <c r="DC8" i="10" a="1"/>
  <c r="BU10" i="10" a="1"/>
  <c r="DT10" i="10" a="1"/>
  <c r="CL10" i="11" a="1"/>
  <c r="EK9" i="10" a="1"/>
  <c r="DT11" i="11" a="1"/>
  <c r="DC12" i="11" a="1"/>
  <c r="FS11" i="10" a="1"/>
  <c r="EK7" i="11" a="1"/>
  <c r="FB6" i="10" a="1"/>
  <c r="GL7" i="2" a="1"/>
  <c r="HT11" i="2" a="1"/>
  <c r="HT10" i="2" a="1"/>
  <c r="DC11" i="10" a="1"/>
  <c r="BU8" i="10" a="1"/>
  <c r="DT11" i="10" a="1"/>
  <c r="CL6" i="11" a="1"/>
  <c r="EK6" i="10" a="1"/>
  <c r="DT6" i="11" a="1"/>
  <c r="DC9" i="11" a="1"/>
  <c r="FS7" i="10" a="1"/>
  <c r="FS12" i="11" a="1"/>
  <c r="EK11" i="11" a="1"/>
  <c r="GL6" i="2" a="1"/>
  <c r="DC10" i="10" a="1"/>
  <c r="BU9" i="10" a="1"/>
  <c r="DT7" i="10" a="1"/>
  <c r="DT7" i="11" a="1"/>
  <c r="DC8" i="11" a="1"/>
  <c r="FS8" i="10" a="1"/>
  <c r="FS11" i="11" a="1"/>
  <c r="EK9" i="11" a="1"/>
  <c r="GL12" i="2" a="1"/>
  <c r="HT9" i="2" a="1"/>
  <c r="EM12" i="2" a="1"/>
  <c r="DV9" i="2" a="1"/>
  <c r="FD12" i="2" a="1"/>
  <c r="BU6" i="10" a="1"/>
  <c r="DT8" i="10" a="1"/>
  <c r="HA10" i="10" a="1"/>
  <c r="EK7" i="10" a="1"/>
  <c r="DC11" i="11" a="1"/>
  <c r="FS6" i="10" a="1"/>
  <c r="FS10" i="11" a="1"/>
  <c r="EK8" i="11" a="1"/>
  <c r="HT8" i="2" a="1"/>
  <c r="EM6" i="2" a="1"/>
  <c r="EM7" i="2" a="1"/>
  <c r="EM9" i="2" a="1"/>
  <c r="DE8" i="2" a="1"/>
  <c r="DC7" i="10" a="1"/>
  <c r="BU7" i="10" a="1"/>
  <c r="HA12" i="10" a="1"/>
  <c r="HR12" i="11" a="1"/>
  <c r="DC10" i="11" a="1"/>
  <c r="HA12" i="11" a="1"/>
  <c r="FS7" i="11" a="1"/>
  <c r="EK6" i="11" a="1"/>
  <c r="DV11" i="2" a="1"/>
  <c r="HT7" i="2" a="1"/>
  <c r="EM10" i="2" a="1"/>
  <c r="DE6" i="2" a="1"/>
  <c r="FU12" i="2" a="1"/>
  <c r="DC6" i="10" a="1"/>
  <c r="GJ11" i="11" a="1"/>
  <c r="DT6" i="10" a="1"/>
  <c r="HA11" i="10" a="1"/>
  <c r="HR10" i="11" a="1"/>
  <c r="DC7" i="11" a="1"/>
  <c r="HA11" i="11" a="1"/>
  <c r="GJ12" i="10" a="1"/>
  <c r="FS9" i="11" a="1"/>
  <c r="DV10" i="2" a="1"/>
  <c r="HC11" i="2" a="1"/>
  <c r="HT6" i="2" a="1"/>
  <c r="DE7" i="2" a="1"/>
  <c r="FD11" i="2" a="1"/>
  <c r="CL12" i="10" a="1"/>
  <c r="GJ12" i="11" a="1"/>
  <c r="HA9" i="10" a="1"/>
  <c r="HR8" i="11" a="1"/>
  <c r="DC6" i="11" a="1"/>
  <c r="HA9" i="11" a="1"/>
  <c r="GJ10" i="10" a="1"/>
  <c r="FS6" i="11" a="1"/>
  <c r="DV8" i="2" a="1"/>
  <c r="FU11" i="2" a="1"/>
  <c r="HC10" i="2" a="1"/>
  <c r="EM8" i="2" a="1"/>
  <c r="DV7" i="2" a="1"/>
  <c r="FD6" i="2" a="1"/>
  <c r="CL11" i="10" a="1"/>
  <c r="GJ10" i="11" a="1"/>
  <c r="HA8" i="10" a="1"/>
  <c r="HR9" i="11" a="1"/>
  <c r="HA8" i="11" a="1"/>
  <c r="GJ8" i="10" a="1"/>
  <c r="HC12" i="2" a="1"/>
  <c r="EM11" i="2" a="1"/>
  <c r="FU9" i="2" a="1"/>
  <c r="FD7" i="2" a="1"/>
  <c r="FD8" i="2" a="1"/>
  <c r="CL10" i="10" a="1"/>
  <c r="GJ7" i="11" a="1"/>
  <c r="HA6" i="10" a="1"/>
  <c r="HR11" i="11" a="1"/>
  <c r="BU12" i="11" a="1"/>
  <c r="HA10" i="11" a="1"/>
  <c r="GJ7" i="10" a="1"/>
  <c r="FS8" i="11" a="1"/>
  <c r="DV12" i="2" a="1"/>
  <c r="FD10" i="2" a="1"/>
  <c r="FD9" i="2" a="1"/>
  <c r="CL9" i="10" a="1"/>
  <c r="GJ6" i="11" a="1"/>
  <c r="BU11" i="11" a="1"/>
  <c r="FB11" i="11" a="1"/>
  <c r="HR12" i="10" a="1"/>
  <c r="GJ11" i="10" a="1"/>
  <c r="FB11" i="10" a="1"/>
  <c r="DV6" i="2" a="1"/>
  <c r="FU10" i="2" a="1"/>
  <c r="HC8" i="2" a="1"/>
  <c r="HC6" i="2" a="1"/>
  <c r="HT12" i="2" a="1"/>
  <c r="CL8" i="10" a="1"/>
  <c r="GJ9" i="11" a="1"/>
  <c r="HA7" i="10" a="1"/>
  <c r="HR6" i="11" a="1"/>
  <c r="BU8" i="11" a="1"/>
  <c r="FB12" i="11" a="1"/>
  <c r="HR10" i="10" a="1"/>
  <c r="HA7" i="11" a="1"/>
  <c r="GJ6" i="10" a="1"/>
  <c r="FB10" i="10" a="1"/>
  <c r="FU6" i="2" a="1"/>
  <c r="DE12" i="2" a="1"/>
  <c r="CL6" i="10" a="1"/>
  <c r="GJ8" i="11" a="1"/>
  <c r="CL12" i="11" a="1"/>
  <c r="HR7" i="11" a="1"/>
  <c r="BU10" i="11" a="1"/>
  <c r="FB8" i="11" a="1"/>
  <c r="HR8" i="10" a="1"/>
  <c r="HA6" i="11" a="1"/>
  <c r="FB12" i="10" a="1"/>
  <c r="HC7" i="2" a="1"/>
  <c r="HB12" i="10" a="1"/>
  <c r="FC8" i="11" a="1"/>
  <c r="EL8" i="11" a="1"/>
  <c r="FC9" i="10" a="1"/>
  <c r="GK7" i="11" a="1"/>
  <c r="DU11" i="10" a="1"/>
  <c r="DD10" i="10" a="1"/>
  <c r="HB11" i="11" a="1"/>
  <c r="EL7" i="10" a="1"/>
  <c r="CM6" i="10" a="1"/>
  <c r="FT11" i="10" a="1"/>
  <c r="HB10" i="10" a="1"/>
  <c r="EL9" i="11" a="1"/>
  <c r="FC7" i="10" a="1"/>
  <c r="DU9" i="10" a="1"/>
  <c r="DD6" i="10" a="1"/>
  <c r="HB10" i="11" a="1"/>
  <c r="FT8" i="10" a="1"/>
  <c r="FV11" i="2" a="1"/>
  <c r="DW9" i="2" a="1"/>
  <c r="HU12" i="2" a="1"/>
  <c r="HD10" i="2" a="1"/>
  <c r="FV7" i="2" a="1"/>
  <c r="HB9" i="10" a="1"/>
  <c r="EL6" i="11" a="1"/>
  <c r="FC8" i="10" a="1"/>
  <c r="DU8" i="10" a="1"/>
  <c r="HB9" i="11" a="1"/>
  <c r="EL6" i="10" a="1"/>
  <c r="FT9" i="10" a="1"/>
  <c r="FV9" i="2" a="1"/>
  <c r="DW8" i="2" a="1"/>
  <c r="GM9" i="2" a="1"/>
  <c r="DW12" i="2" a="1"/>
  <c r="HB11" i="10" a="1"/>
  <c r="DU10" i="10" a="1"/>
  <c r="DD7" i="10" a="1"/>
  <c r="FT12" i="11" a="1"/>
  <c r="HB7" i="11" a="1"/>
  <c r="CM12" i="11" a="1"/>
  <c r="FT6" i="10" a="1"/>
  <c r="FV8" i="2" a="1"/>
  <c r="FE7" i="2" a="1"/>
  <c r="GM8" i="2" a="1"/>
  <c r="HB8" i="10" a="1"/>
  <c r="HS12" i="11" a="1"/>
  <c r="GK12" i="10" a="1"/>
  <c r="FC6" i="10" a="1"/>
  <c r="DU7" i="10" a="1"/>
  <c r="FT11" i="11" a="1"/>
  <c r="HB8" i="11" a="1"/>
  <c r="CM11" i="11" a="1"/>
  <c r="HS12" i="10" a="1"/>
  <c r="FT7" i="10" a="1"/>
  <c r="HB7" i="10" a="1"/>
  <c r="HS9" i="11" a="1"/>
  <c r="GK11" i="10" a="1"/>
  <c r="FT10" i="11" a="1"/>
  <c r="HB6" i="11" a="1"/>
  <c r="CM9" i="11" a="1"/>
  <c r="HS10" i="10" a="1"/>
  <c r="FV12" i="2" a="1"/>
  <c r="FE11" i="2" a="1"/>
  <c r="DW7" i="2" a="1"/>
  <c r="HB6" i="10" a="1"/>
  <c r="HS11" i="11" a="1"/>
  <c r="GK9" i="10" a="1"/>
  <c r="DU6" i="10" a="1"/>
  <c r="FT9" i="11" a="1"/>
  <c r="CM10" i="11" a="1"/>
  <c r="HS11" i="10" a="1"/>
  <c r="FE8" i="2" a="1"/>
  <c r="GM10" i="2" a="1"/>
  <c r="HU6" i="2" a="1"/>
  <c r="HS10" i="11" a="1"/>
  <c r="GK7" i="10" a="1"/>
  <c r="DU12" i="11" a="1"/>
  <c r="FT8" i="11" a="1"/>
  <c r="CM8" i="11" a="1"/>
  <c r="HS9" i="10" a="1"/>
  <c r="DD12" i="11" a="1"/>
  <c r="FV10" i="2" a="1"/>
  <c r="FE12" i="2" a="1"/>
  <c r="HU8" i="2" a="1"/>
  <c r="GK10" i="10" a="1"/>
  <c r="DU11" i="11" a="1"/>
  <c r="FT7" i="11" a="1"/>
  <c r="CM7" i="11" a="1"/>
  <c r="HS7" i="10" a="1"/>
  <c r="DD10" i="11" a="1"/>
  <c r="FV6" i="2" a="1"/>
  <c r="FE6" i="2" a="1"/>
  <c r="GM11" i="2" a="1"/>
  <c r="FE10" i="2" a="1"/>
  <c r="EN10" i="2" a="1"/>
  <c r="HS6" i="11" a="1"/>
  <c r="GK8" i="10" a="1"/>
  <c r="GK11" i="11" a="1"/>
  <c r="DU9" i="11" a="1"/>
  <c r="FT6" i="11" a="1"/>
  <c r="CM6" i="11" a="1"/>
  <c r="HS8" i="10" a="1"/>
  <c r="DD11" i="11" a="1"/>
  <c r="EN7" i="2" a="1"/>
  <c r="GM12" i="2" a="1"/>
  <c r="HD8" i="2" a="1"/>
  <c r="FC12" i="11" a="1"/>
  <c r="HS8" i="11" a="1"/>
  <c r="GK8" i="11" a="1"/>
  <c r="DU10" i="11" a="1"/>
  <c r="CM11" i="10" a="1"/>
  <c r="HS6" i="10" a="1"/>
  <c r="DD8" i="11" a="1"/>
  <c r="EN11" i="2" a="1"/>
  <c r="FE9" i="2" a="1"/>
  <c r="HU11" i="2" a="1"/>
  <c r="HD12" i="2" a="1"/>
  <c r="HD6" i="2" a="1"/>
  <c r="FC11" i="11" a="1"/>
  <c r="HS7" i="11" a="1"/>
  <c r="GK6" i="10" a="1"/>
  <c r="GK10" i="11" a="1"/>
  <c r="DU8" i="11" a="1"/>
  <c r="EL11" i="10" a="1"/>
  <c r="CM12" i="10" a="1"/>
  <c r="DD9" i="11" a="1"/>
  <c r="EN8" i="2" a="1"/>
  <c r="HU10" i="2" a="1"/>
  <c r="HD9" i="2" a="1"/>
  <c r="EN12" i="2" a="1"/>
  <c r="FC10" i="11" a="1"/>
  <c r="EL12" i="11" a="1"/>
  <c r="GK6" i="11" a="1"/>
  <c r="DD12" i="10" a="1"/>
  <c r="EL12" i="10" a="1"/>
  <c r="CM10" i="10" a="1"/>
  <c r="DD6" i="11" a="1"/>
  <c r="EN6" i="2" a="1"/>
  <c r="HU9" i="2" a="1"/>
  <c r="FC7" i="11" a="1"/>
  <c r="EL11" i="11" a="1"/>
  <c r="FC12" i="10" a="1"/>
  <c r="GK12" i="11" a="1"/>
  <c r="DU7" i="11" a="1"/>
  <c r="DD11" i="10" a="1"/>
  <c r="EL8" i="10" a="1"/>
  <c r="CM9" i="10" a="1"/>
  <c r="DD7" i="11" a="1"/>
  <c r="FC9" i="11" a="1"/>
  <c r="EL10" i="11" a="1"/>
  <c r="FC11" i="10" a="1"/>
  <c r="GK9" i="11" a="1"/>
  <c r="DU6" i="11" a="1"/>
  <c r="DD8" i="10" a="1"/>
  <c r="EL10" i="10" a="1"/>
  <c r="CM8" i="10" a="1"/>
  <c r="FT12" i="10" a="1"/>
  <c r="HU7" i="2" a="1"/>
  <c r="FC6" i="11" a="1"/>
  <c r="EL7" i="11" a="1"/>
  <c r="FC10" i="10" a="1"/>
  <c r="DU12" i="10" a="1"/>
  <c r="DD9" i="10" a="1"/>
  <c r="HB12" i="11" a="1"/>
  <c r="EL9" i="10" a="1"/>
  <c r="CM7" i="10" a="1"/>
  <c r="FT10" i="10" a="1"/>
  <c r="EN9" i="2" a="1"/>
  <c r="DW10" i="2" a="1"/>
  <c r="HD11" i="2" a="1"/>
  <c r="DW11" i="2" a="1"/>
  <c r="DW6" i="2" a="1"/>
  <c r="GM7" i="2" a="1"/>
  <c r="GM6" i="2" a="1"/>
  <c r="HD7" i="2" a="1"/>
  <c r="FU12" i="11" a="1"/>
  <c r="EM10" i="10" a="1"/>
  <c r="FD12" i="11" a="1"/>
  <c r="GL11" i="11" a="1"/>
  <c r="GL12" i="10" a="1"/>
  <c r="DE8" i="11" a="1"/>
  <c r="HT9" i="10" a="1"/>
  <c r="EM7" i="11" a="1"/>
  <c r="DV10" i="10" a="1"/>
  <c r="EO7" i="2" a="1"/>
  <c r="FU10" i="11" a="1"/>
  <c r="EM8" i="10" a="1"/>
  <c r="FD11" i="11" a="1"/>
  <c r="GL10" i="11" a="1"/>
  <c r="GL9" i="10" a="1"/>
  <c r="DE7" i="11" a="1"/>
  <c r="HT7" i="10" a="1"/>
  <c r="EM6" i="11" a="1"/>
  <c r="DV8" i="10" a="1"/>
  <c r="GN6" i="2" a="1"/>
  <c r="FF11" i="2" a="1"/>
  <c r="FU11" i="11" a="1"/>
  <c r="EM9" i="10" a="1"/>
  <c r="FD10" i="11" a="1"/>
  <c r="GL9" i="11" a="1"/>
  <c r="GL11" i="10" a="1"/>
  <c r="DE9" i="11" a="1"/>
  <c r="HT8" i="10" a="1"/>
  <c r="DV7" i="10" a="1"/>
  <c r="GN8" i="2" a="1"/>
  <c r="EO9" i="2" a="1"/>
  <c r="FU9" i="11" a="1"/>
  <c r="EM7" i="10" a="1"/>
  <c r="FD8" i="11" a="1"/>
  <c r="GL8" i="11" a="1"/>
  <c r="GL10" i="10" a="1"/>
  <c r="HC12" i="11" a="1"/>
  <c r="DE6" i="11" a="1"/>
  <c r="EO8" i="2" a="1"/>
  <c r="FW8" i="2" a="1"/>
  <c r="FU8" i="11" a="1"/>
  <c r="EM6" i="10" a="1"/>
  <c r="FD7" i="11" a="1"/>
  <c r="GL7" i="11" a="1"/>
  <c r="GL7" i="10" a="1"/>
  <c r="HC11" i="11" a="1"/>
  <c r="DV12" i="11" a="1"/>
  <c r="HT6" i="10" a="1"/>
  <c r="GN11" i="2" a="1"/>
  <c r="FU7" i="11" a="1"/>
  <c r="FD9" i="11" a="1"/>
  <c r="GL6" i="11" a="1"/>
  <c r="GL8" i="10" a="1"/>
  <c r="HC9" i="11" a="1"/>
  <c r="DV10" i="11" a="1"/>
  <c r="HT11" i="11" a="1"/>
  <c r="GN10" i="2" a="1"/>
  <c r="EO6" i="2" a="1"/>
  <c r="FU6" i="11" a="1"/>
  <c r="HC10" i="11" a="1"/>
  <c r="DV11" i="11" a="1"/>
  <c r="HT9" i="11" a="1"/>
  <c r="GN12" i="2" a="1"/>
  <c r="FF7" i="2" a="1"/>
  <c r="HT8" i="11" a="1"/>
  <c r="FF12" i="2" a="1"/>
  <c r="FW6" i="2" a="1"/>
  <c r="FU12" i="10" a="1"/>
  <c r="FD6" i="11" a="1"/>
  <c r="FD12" i="10" a="1"/>
  <c r="GL6" i="10" a="1"/>
  <c r="HC8" i="11" a="1"/>
  <c r="DV8" i="11" a="1"/>
  <c r="GN9" i="2" a="1"/>
  <c r="HE9" i="2" a="1"/>
  <c r="HT12" i="11" a="1"/>
  <c r="FU11" i="10" a="1"/>
  <c r="DE11" i="10" a="1"/>
  <c r="FD10" i="10" a="1"/>
  <c r="HC7" i="11" a="1"/>
  <c r="DV9" i="11" a="1"/>
  <c r="HT10" i="11" a="1"/>
  <c r="HE12" i="2" a="1"/>
  <c r="FF10" i="2" a="1"/>
  <c r="FF9" i="2" a="1"/>
  <c r="GN7" i="2" a="1"/>
  <c r="FU10" i="10" a="1"/>
  <c r="DE12" i="10" a="1"/>
  <c r="FD9" i="10" a="1"/>
  <c r="HC12" i="10" a="1"/>
  <c r="HC6" i="11" a="1"/>
  <c r="DV7" i="11" a="1"/>
  <c r="HT6" i="11" a="1"/>
  <c r="HE11" i="2" a="1"/>
  <c r="FW11" i="2" a="1"/>
  <c r="EO11" i="2" a="1"/>
  <c r="FU8" i="10" a="1"/>
  <c r="DE9" i="10" a="1"/>
  <c r="FD8" i="10" a="1"/>
  <c r="HC10" i="10" a="1"/>
  <c r="HV9" i="2" a="1"/>
  <c r="FF8" i="2" a="1"/>
  <c r="HT7" i="11" a="1"/>
  <c r="HV8" i="2" a="1"/>
  <c r="DV11" i="10" a="1"/>
  <c r="FW9" i="2" a="1"/>
  <c r="FU9" i="10" a="1"/>
  <c r="DE10" i="10" a="1"/>
  <c r="FD11" i="10" a="1"/>
  <c r="HC11" i="10" a="1"/>
  <c r="DV6" i="11" a="1"/>
  <c r="EM12" i="11" a="1"/>
  <c r="HE10" i="2" a="1"/>
  <c r="FF6" i="2" a="1"/>
  <c r="HV12" i="2" a="1"/>
  <c r="DV6" i="10" a="1"/>
  <c r="FU7" i="10" a="1"/>
  <c r="DE8" i="10" a="1"/>
  <c r="HC9" i="10" a="1"/>
  <c r="EM10" i="11" a="1"/>
  <c r="HE7" i="2" a="1"/>
  <c r="HV7" i="2" a="1"/>
  <c r="FW12" i="2" a="1"/>
  <c r="HV6" i="2" a="1"/>
  <c r="FW10" i="2" a="1"/>
  <c r="FU6" i="10" a="1"/>
  <c r="DE6" i="10" a="1"/>
  <c r="FD6" i="10" a="1"/>
  <c r="HC6" i="10" a="1"/>
  <c r="DE12" i="11" a="1"/>
  <c r="HT11" i="10" a="1"/>
  <c r="EM11" i="11" a="1"/>
  <c r="HE6" i="2" a="1"/>
  <c r="HV11" i="2" a="1"/>
  <c r="EM11" i="10" a="1"/>
  <c r="DE7" i="10" a="1"/>
  <c r="FD7" i="10" a="1"/>
  <c r="HC8" i="10" a="1"/>
  <c r="DE10" i="11" a="1"/>
  <c r="HT12" i="10" a="1"/>
  <c r="EM9" i="11" a="1"/>
  <c r="DV9" i="10" a="1"/>
  <c r="FW7" i="2" a="1"/>
  <c r="EM12" i="10" a="1"/>
  <c r="GL12" i="11" a="1"/>
  <c r="HC7" i="10" a="1"/>
  <c r="DE11" i="11" a="1"/>
  <c r="HT10" i="10" a="1"/>
  <c r="EM8" i="11" a="1"/>
  <c r="DV12" i="10" a="1"/>
  <c r="HE8" i="2" a="1"/>
  <c r="EO10" i="2" a="1"/>
  <c r="HV10" i="2" a="1"/>
  <c r="EO12" i="2" a="1"/>
  <c r="EN12" i="11" a="1"/>
  <c r="HD9" i="10" a="1"/>
  <c r="DW9" i="10" a="1"/>
  <c r="HU7" i="10" a="1"/>
  <c r="FV6" i="11" a="1"/>
  <c r="FE6" i="10" a="1"/>
  <c r="FX10" i="2" a="1"/>
  <c r="HF11" i="2" a="1"/>
  <c r="FG12" i="2" a="1"/>
  <c r="HW6" i="2" a="1"/>
  <c r="EN11" i="11" a="1"/>
  <c r="HD6" i="10" a="1"/>
  <c r="DW10" i="10" a="1"/>
  <c r="HU8" i="10" a="1"/>
  <c r="GM6" i="11" a="1"/>
  <c r="FX7" i="2" a="1"/>
  <c r="HF10" i="2" a="1"/>
  <c r="FG11" i="2" a="1"/>
  <c r="FG7" i="2" a="1"/>
  <c r="FX8" i="2" a="1"/>
  <c r="GM7" i="11" a="1"/>
  <c r="EN10" i="11" a="1"/>
  <c r="HD7" i="10" a="1"/>
  <c r="DW8" i="10" a="1"/>
  <c r="HU11" i="10" a="1"/>
  <c r="FV8" i="11" a="1"/>
  <c r="DW9" i="11" a="1"/>
  <c r="FG8" i="2" a="1"/>
  <c r="HF9" i="2" a="1"/>
  <c r="FG6" i="2" a="1"/>
  <c r="FE7" i="10" a="1"/>
  <c r="EN9" i="11" a="1"/>
  <c r="DW6" i="10" a="1"/>
  <c r="FV7" i="11" a="1"/>
  <c r="FV12" i="10" a="1"/>
  <c r="DW11" i="11" a="1"/>
  <c r="FX6" i="2" a="1"/>
  <c r="HF8" i="2" a="1"/>
  <c r="FG10" i="2" a="1"/>
  <c r="EN8" i="11" a="1"/>
  <c r="DW7" i="10" a="1"/>
  <c r="HU6" i="10" a="1"/>
  <c r="GM12" i="10" a="1"/>
  <c r="FV11" i="10" a="1"/>
  <c r="DW10" i="11" a="1"/>
  <c r="FX9" i="2" a="1"/>
  <c r="HF6" i="2" a="1"/>
  <c r="EN7" i="11" a="1"/>
  <c r="FE12" i="11" a="1"/>
  <c r="HU11" i="11" a="1"/>
  <c r="GM9" i="10" a="1"/>
  <c r="EN12" i="10" a="1"/>
  <c r="FV10" i="10" a="1"/>
  <c r="DW12" i="11" a="1"/>
  <c r="FG9" i="2" a="1"/>
  <c r="FE10" i="11" a="1"/>
  <c r="HU12" i="11" a="1"/>
  <c r="GM11" i="10" a="1"/>
  <c r="EN11" i="10" a="1"/>
  <c r="FV8" i="10" a="1"/>
  <c r="DW7" i="11" a="1"/>
  <c r="HW7" i="2" a="1"/>
  <c r="HF7" i="2" a="1"/>
  <c r="EN6" i="11" a="1"/>
  <c r="FE11" i="11" a="1"/>
  <c r="HU10" i="11" a="1"/>
  <c r="GM8" i="10" a="1"/>
  <c r="EN9" i="10" a="1"/>
  <c r="FV9" i="10" a="1"/>
  <c r="DW8" i="11" a="1"/>
  <c r="HD12" i="11" a="1"/>
  <c r="FE9" i="11" a="1"/>
  <c r="HU9" i="11" a="1"/>
  <c r="GM10" i="10" a="1"/>
  <c r="EN10" i="10" a="1"/>
  <c r="FV6" i="10" a="1"/>
  <c r="DW6" i="11" a="1"/>
  <c r="HD11" i="11" a="1"/>
  <c r="HW11" i="2" a="1"/>
  <c r="GO12" i="2" a="1"/>
  <c r="HU9" i="10" a="1"/>
  <c r="FE7" i="11" a="1"/>
  <c r="HU7" i="11" a="1"/>
  <c r="GM7" i="10" a="1"/>
  <c r="EN8" i="10" a="1"/>
  <c r="FV7" i="10" a="1"/>
  <c r="HD10" i="11" a="1"/>
  <c r="HW9" i="2" a="1"/>
  <c r="GO11" i="2" a="1"/>
  <c r="GO10" i="2" a="1"/>
  <c r="FX12" i="2" a="1"/>
  <c r="FE8" i="11" a="1"/>
  <c r="HU6" i="11" a="1"/>
  <c r="GM6" i="10" a="1"/>
  <c r="FE11" i="10" a="1"/>
  <c r="EN7" i="10" a="1"/>
  <c r="GM12" i="11" a="1"/>
  <c r="HD8" i="11" a="1"/>
  <c r="GO6" i="2" a="1"/>
  <c r="FE8" i="10" a="1"/>
  <c r="FV10" i="11" a="1"/>
  <c r="HD12" i="10" a="1"/>
  <c r="FE6" i="11" a="1"/>
  <c r="HU8" i="11" a="1"/>
  <c r="FE12" i="10" a="1"/>
  <c r="GM11" i="11" a="1"/>
  <c r="HW10" i="2" a="1"/>
  <c r="HW8" i="2" a="1"/>
  <c r="HD6" i="11" a="1"/>
  <c r="HF12" i="2" a="1"/>
  <c r="HD11" i="10" a="1"/>
  <c r="FV12" i="11" a="1"/>
  <c r="FE10" i="10" a="1"/>
  <c r="EN6" i="10" a="1"/>
  <c r="GM10" i="11" a="1"/>
  <c r="HD9" i="11" a="1"/>
  <c r="GO8" i="2" a="1"/>
  <c r="GM9" i="11" a="1"/>
  <c r="FX11" i="2" a="1"/>
  <c r="HD10" i="10" a="1"/>
  <c r="HU12" i="10" a="1"/>
  <c r="FV11" i="11" a="1"/>
  <c r="FE9" i="10" a="1"/>
  <c r="GM8" i="11" a="1"/>
  <c r="HD7" i="11" a="1"/>
  <c r="HW12" i="2" a="1"/>
  <c r="DW12" i="10" a="1"/>
  <c r="HD8" i="10" a="1"/>
  <c r="DW11" i="10" a="1"/>
  <c r="HU10" i="10" a="1"/>
  <c r="FV9" i="11" a="1"/>
  <c r="GO9" i="2" a="1"/>
  <c r="GO7" i="2" a="1"/>
  <c r="FW8" i="10" a="1"/>
  <c r="EO12" i="11" a="1"/>
  <c r="GN11" i="10" a="1"/>
  <c r="EO8" i="10" a="1"/>
  <c r="FF12" i="11" a="1"/>
  <c r="FW9" i="11" a="1"/>
  <c r="HG12" i="2" a="1"/>
  <c r="HG10" i="2" a="1"/>
  <c r="HV10" i="10" a="1"/>
  <c r="HE6" i="10" a="1"/>
  <c r="EO11" i="11" a="1"/>
  <c r="GN12" i="10" a="1"/>
  <c r="EO9" i="10" a="1"/>
  <c r="FF10" i="11" a="1"/>
  <c r="HV9" i="10" a="1"/>
  <c r="HE7" i="10" a="1"/>
  <c r="FW6" i="10" a="1"/>
  <c r="EO10" i="11" a="1"/>
  <c r="GN9" i="10" a="1"/>
  <c r="EO6" i="10" a="1"/>
  <c r="FF7" i="11" a="1"/>
  <c r="HV12" i="10" a="1"/>
  <c r="FW7" i="10" a="1"/>
  <c r="EO9" i="11" a="1"/>
  <c r="GN10" i="10" a="1"/>
  <c r="EO7" i="10" a="1"/>
  <c r="FF8" i="11" a="1"/>
  <c r="HG9" i="2" a="1"/>
  <c r="HV8" i="10" a="1"/>
  <c r="GN12" i="11" a="1"/>
  <c r="EO7" i="11" a="1"/>
  <c r="GN8" i="10" a="1"/>
  <c r="HV12" i="11" a="1"/>
  <c r="FF6" i="11" a="1"/>
  <c r="HX12" i="2" a="1"/>
  <c r="HV11" i="10" a="1"/>
  <c r="GN10" i="11" a="1"/>
  <c r="EO8" i="11" a="1"/>
  <c r="GN7" i="10" a="1"/>
  <c r="HV11" i="11" a="1"/>
  <c r="HG8" i="2" a="1"/>
  <c r="HX11" i="2" a="1"/>
  <c r="GN11" i="11" a="1"/>
  <c r="EO6" i="11" a="1"/>
  <c r="GN6" i="10" a="1"/>
  <c r="HV10" i="11" a="1"/>
  <c r="HG7" i="2" a="1"/>
  <c r="HX6" i="2" a="1"/>
  <c r="HX7" i="2" a="1"/>
  <c r="FY6" i="2" a="1"/>
  <c r="HV6" i="10" a="1"/>
  <c r="GN9" i="11" a="1"/>
  <c r="FF11" i="10" a="1"/>
  <c r="HV9" i="11" a="1"/>
  <c r="HG6" i="2" a="1"/>
  <c r="FF9" i="11" a="1"/>
  <c r="FW7" i="11" a="1"/>
  <c r="HV7" i="10" a="1"/>
  <c r="GN8" i="11" a="1"/>
  <c r="FF12" i="10" a="1"/>
  <c r="HV8" i="11" a="1"/>
  <c r="GP10" i="2" a="1"/>
  <c r="HX8" i="2" a="1"/>
  <c r="FY11" i="2" a="1"/>
  <c r="FW8" i="11" a="1"/>
  <c r="GN7" i="11" a="1"/>
  <c r="FF9" i="10" a="1"/>
  <c r="HE12" i="11" a="1"/>
  <c r="HV7" i="11" a="1"/>
  <c r="GP9" i="2" a="1"/>
  <c r="HX9" i="2" a="1"/>
  <c r="GP8" i="2" a="1"/>
  <c r="FY7" i="2" a="1"/>
  <c r="FF8" i="10" a="1"/>
  <c r="HE11" i="11" a="1"/>
  <c r="HV6" i="11" a="1"/>
  <c r="GP11" i="2" a="1"/>
  <c r="FY10" i="2" a="1"/>
  <c r="GP12" i="2" a="1"/>
  <c r="HX10" i="2" a="1"/>
  <c r="FY8" i="2" a="1"/>
  <c r="HE12" i="10" a="1"/>
  <c r="GN6" i="11" a="1"/>
  <c r="FF6" i="10" a="1"/>
  <c r="HE10" i="11" a="1"/>
  <c r="FY12" i="2" a="1"/>
  <c r="FY9" i="2" a="1"/>
  <c r="HG11" i="2" a="1"/>
  <c r="HE11" i="10" a="1"/>
  <c r="FW12" i="10" a="1"/>
  <c r="FF10" i="10" a="1"/>
  <c r="HE9" i="11" a="1"/>
  <c r="FW11" i="11" a="1"/>
  <c r="GP6" i="2" a="1"/>
  <c r="GP7" i="2" a="1"/>
  <c r="HE10" i="10" a="1"/>
  <c r="FW11" i="10" a="1"/>
  <c r="FF7" i="10" a="1"/>
  <c r="HE8" i="11" a="1"/>
  <c r="EO12" i="10" a="1"/>
  <c r="FW12" i="11" a="1"/>
  <c r="FW10" i="11" a="1"/>
  <c r="FW6" i="11" a="1"/>
  <c r="HE8" i="10" a="1"/>
  <c r="FW9" i="10" a="1"/>
  <c r="HE7" i="11" a="1"/>
  <c r="EO11" i="10" a="1"/>
  <c r="FF11" i="11" a="1"/>
  <c r="HE9" i="10" a="1"/>
  <c r="FW10" i="10" a="1"/>
  <c r="HE6" i="11" a="1"/>
  <c r="EO10" i="10" a="1"/>
  <c r="FG11" i="10" a="1"/>
  <c r="FX11" i="11" a="1"/>
  <c r="HF10" i="11" a="1"/>
  <c r="HF6" i="10" a="1"/>
  <c r="GO12" i="11" a="1"/>
  <c r="FX11" i="10" a="1"/>
  <c r="HY6" i="2" a="1"/>
  <c r="FG12" i="10" a="1"/>
  <c r="FX9" i="11" a="1"/>
  <c r="HF9" i="11" a="1"/>
  <c r="GO11" i="11" a="1"/>
  <c r="FX8" i="10" a="1"/>
  <c r="HY9" i="2" a="1"/>
  <c r="FG10" i="10" a="1"/>
  <c r="FX10" i="11" a="1"/>
  <c r="HF8" i="11" a="1"/>
  <c r="GO7" i="11" a="1"/>
  <c r="FX6" i="10" a="1"/>
  <c r="FG8" i="10" a="1"/>
  <c r="FX8" i="11" a="1"/>
  <c r="HF7" i="11" a="1"/>
  <c r="GO10" i="11" a="1"/>
  <c r="FX9" i="10" a="1"/>
  <c r="FG9" i="10" a="1"/>
  <c r="FX7" i="11" a="1"/>
  <c r="HW12" i="11" a="1"/>
  <c r="HW11" i="10" a="1"/>
  <c r="GO8" i="11" a="1"/>
  <c r="FX7" i="10" a="1"/>
  <c r="FG7" i="10" a="1"/>
  <c r="FX6" i="11" a="1"/>
  <c r="HW11" i="11" a="1"/>
  <c r="HF6" i="11" a="1"/>
  <c r="HW12" i="10" a="1"/>
  <c r="FG6" i="10" a="1"/>
  <c r="HW10" i="11" a="1"/>
  <c r="HW10" i="10" a="1"/>
  <c r="GO6" i="11" a="1"/>
  <c r="GQ12" i="2" a="1"/>
  <c r="HY11" i="2" a="1"/>
  <c r="HY8" i="2" a="1"/>
  <c r="GO11" i="10" a="1"/>
  <c r="HW7" i="11" a="1"/>
  <c r="HW9" i="10" a="1"/>
  <c r="GQ8" i="2" a="1"/>
  <c r="HY12" i="2" a="1"/>
  <c r="GQ6" i="2" a="1"/>
  <c r="HY10" i="2" a="1"/>
  <c r="GO12" i="10" a="1"/>
  <c r="HW8" i="11" a="1"/>
  <c r="HW7" i="10" a="1"/>
  <c r="GQ7" i="2" a="1"/>
  <c r="GQ9" i="2" a="1"/>
  <c r="GQ10" i="2" a="1"/>
  <c r="HY7" i="2" a="1"/>
  <c r="GO9" i="10" a="1"/>
  <c r="FG12" i="11" a="1"/>
  <c r="HW9" i="11" a="1"/>
  <c r="HW8" i="10" a="1"/>
  <c r="HH10" i="2" a="1"/>
  <c r="HH9" i="2" a="1"/>
  <c r="HH11" i="2" a="1"/>
  <c r="GO10" i="10" a="1"/>
  <c r="FG10" i="11" a="1"/>
  <c r="HW6" i="11" a="1"/>
  <c r="HF12" i="10" a="1"/>
  <c r="HW6" i="10" a="1"/>
  <c r="HF11" i="11" a="1"/>
  <c r="GO8" i="10" a="1"/>
  <c r="FG11" i="11" a="1"/>
  <c r="HF9" i="10" a="1"/>
  <c r="HH8" i="2" a="1"/>
  <c r="GO9" i="11" a="1"/>
  <c r="GO6" i="10" a="1"/>
  <c r="FG7" i="11" a="1"/>
  <c r="HF10" i="10" a="1"/>
  <c r="GQ11" i="2" a="1"/>
  <c r="FX12" i="11" a="1"/>
  <c r="HH12" i="2" a="1"/>
  <c r="GO7" i="10" a="1"/>
  <c r="FG9" i="11" a="1"/>
  <c r="HF11" i="10" a="1"/>
  <c r="HH7" i="2" a="1"/>
  <c r="HH6" i="2" a="1"/>
  <c r="HF7" i="10" a="1"/>
  <c r="FG8" i="11" a="1"/>
  <c r="HF12" i="11" a="1"/>
  <c r="HF8" i="10" a="1"/>
  <c r="FX12" i="10" a="1"/>
  <c r="FG6" i="11" a="1"/>
  <c r="FX10" i="10" a="1"/>
  <c r="FY7" i="10" a="1"/>
  <c r="HX7" i="11" a="1"/>
  <c r="HI7" i="2" a="1"/>
  <c r="HI6" i="2" a="1"/>
  <c r="FY6" i="10" a="1"/>
  <c r="HX11" i="10" a="1"/>
  <c r="HX8" i="11" a="1"/>
  <c r="HZ11" i="2" a="1"/>
  <c r="GP11" i="10" a="1"/>
  <c r="HX12" i="10" a="1"/>
  <c r="HX10" i="11" a="1"/>
  <c r="HI11" i="2" a="1"/>
  <c r="HI10" i="2" a="1"/>
  <c r="GP12" i="11" a="1"/>
  <c r="GP12" i="10" a="1"/>
  <c r="HX9" i="10" a="1"/>
  <c r="HI9" i="2" a="1"/>
  <c r="GP11" i="11" a="1"/>
  <c r="GP10" i="10" a="1"/>
  <c r="HX8" i="10" a="1"/>
  <c r="HZ12" i="2" a="1"/>
  <c r="HI12" i="2" a="1"/>
  <c r="GP10" i="11" a="1"/>
  <c r="GP8" i="10" a="1"/>
  <c r="HX10" i="10" a="1"/>
  <c r="FY12" i="11" a="1"/>
  <c r="GP7" i="11" a="1"/>
  <c r="GP7" i="10" a="1"/>
  <c r="HX6" i="10" a="1"/>
  <c r="FY10" i="11" a="1"/>
  <c r="GP9" i="11" a="1"/>
  <c r="GP9" i="10" a="1"/>
  <c r="HX7" i="10" a="1"/>
  <c r="FY9" i="11" a="1"/>
  <c r="GP8" i="11" a="1"/>
  <c r="GP6" i="10" a="1"/>
  <c r="FY11" i="11" a="1"/>
  <c r="HG12" i="11" a="1"/>
  <c r="GP6" i="11" a="1"/>
  <c r="HG11" i="10" a="1"/>
  <c r="FY8" i="11" a="1"/>
  <c r="HG11" i="11" a="1"/>
  <c r="HZ9" i="2" a="1"/>
  <c r="HG10" i="10" a="1"/>
  <c r="FY6" i="11" a="1"/>
  <c r="HG9" i="11" a="1"/>
  <c r="HZ10" i="2" a="1"/>
  <c r="HZ6" i="2" a="1"/>
  <c r="FY12" i="10" a="1"/>
  <c r="HG12" i="10" a="1"/>
  <c r="FY7" i="11" a="1"/>
  <c r="HG10" i="11" a="1"/>
  <c r="HZ7" i="2" a="1"/>
  <c r="FY11" i="10" a="1"/>
  <c r="HG6" i="10" a="1"/>
  <c r="HG6" i="11" a="1"/>
  <c r="HG8" i="11" a="1"/>
  <c r="FY9" i="10" a="1"/>
  <c r="HG8" i="10" a="1"/>
  <c r="HX12" i="11" a="1"/>
  <c r="HG7" i="11" a="1"/>
  <c r="FY10" i="10" a="1"/>
  <c r="HG9" i="10" a="1"/>
  <c r="HX9" i="11" a="1"/>
  <c r="HX6" i="11" a="1"/>
  <c r="FY8" i="10" a="1"/>
  <c r="HG7" i="10" a="1"/>
  <c r="HX11" i="11" a="1"/>
  <c r="HI8" i="2" a="1"/>
  <c r="HZ8" i="2" a="1"/>
  <c r="GQ12" i="11" a="1"/>
  <c r="GQ6" i="10" a="1"/>
  <c r="IA8" i="2" a="1"/>
  <c r="GQ7" i="10" a="1"/>
  <c r="GQ10" i="11" a="1"/>
  <c r="HY6" i="10" a="1"/>
  <c r="HY11" i="11" a="1"/>
  <c r="GQ11" i="11" a="1"/>
  <c r="HH12" i="10" a="1"/>
  <c r="HY10" i="11" a="1"/>
  <c r="GQ8" i="11" a="1"/>
  <c r="HH11" i="10" a="1"/>
  <c r="HY12" i="11" a="1"/>
  <c r="GQ7" i="11" a="1"/>
  <c r="HH9" i="10" a="1"/>
  <c r="HY7" i="11" a="1"/>
  <c r="GQ11" i="10" a="1"/>
  <c r="GQ9" i="11" a="1"/>
  <c r="HH10" i="10" a="1"/>
  <c r="HY8" i="11" a="1"/>
  <c r="GQ6" i="11" a="1"/>
  <c r="HH8" i="10" a="1"/>
  <c r="HY9" i="11" a="1"/>
  <c r="HH12" i="11" a="1"/>
  <c r="HH7" i="10" a="1"/>
  <c r="HH10" i="11" a="1"/>
  <c r="HH6" i="10" a="1"/>
  <c r="HY6" i="11" a="1"/>
  <c r="HH11" i="11" a="1"/>
  <c r="IA12" i="2" a="1"/>
  <c r="HY9" i="10" a="1"/>
  <c r="HH8" i="11" a="1"/>
  <c r="HY11" i="10" a="1"/>
  <c r="IA11" i="2" a="1"/>
  <c r="IA7" i="2" a="1"/>
  <c r="HH9" i="11" a="1"/>
  <c r="HY12" i="10" a="1"/>
  <c r="GQ10" i="10" a="1"/>
  <c r="HH7" i="11" a="1"/>
  <c r="HY10" i="10" a="1"/>
  <c r="GQ12" i="10" a="1"/>
  <c r="IA6" i="2" a="1"/>
  <c r="HH6" i="11" a="1"/>
  <c r="HY7" i="10" a="1"/>
  <c r="IA10" i="2" a="1"/>
  <c r="HY8" i="10" a="1"/>
  <c r="GQ9" i="10" a="1"/>
  <c r="IA9" i="2" a="1"/>
  <c r="GQ8" i="10" a="1"/>
  <c r="HZ8" i="10" a="1"/>
  <c r="HZ10" i="10" a="1"/>
  <c r="HZ11" i="10" a="1"/>
  <c r="HZ6" i="10" a="1"/>
  <c r="HZ12" i="10" a="1"/>
  <c r="HI12" i="10" a="1"/>
  <c r="HI12" i="11" a="1"/>
  <c r="HI11" i="11" a="1"/>
  <c r="HI9" i="11" a="1"/>
  <c r="HZ9" i="10" a="1"/>
  <c r="HZ10" i="11" a="1"/>
  <c r="HZ7" i="10" a="1"/>
  <c r="HZ11" i="11" a="1"/>
  <c r="HI8" i="11" a="1"/>
  <c r="HZ12" i="11" a="1"/>
  <c r="HZ8" i="11" a="1"/>
  <c r="HZ9" i="11" a="1"/>
  <c r="HI10" i="11" a="1"/>
  <c r="HZ7" i="11" a="1"/>
  <c r="HI10" i="10" a="1"/>
  <c r="HZ6" i="11" a="1"/>
  <c r="HI6" i="10" a="1"/>
  <c r="HI7" i="11" a="1"/>
  <c r="HI8" i="10" a="1"/>
  <c r="HI11" i="10" a="1"/>
  <c r="HI9" i="10" a="1"/>
  <c r="HI6" i="11" a="1"/>
  <c r="HI7" i="10" a="1"/>
  <c r="IA7" i="11" a="1"/>
  <c r="IA10" i="11" a="1"/>
  <c r="IA6" i="11" a="1"/>
  <c r="IA9" i="11" a="1"/>
  <c r="IA12" i="11" a="1"/>
  <c r="IA12" i="10" a="1"/>
  <c r="IA11" i="10" a="1"/>
  <c r="IA10" i="10" a="1"/>
  <c r="IA8" i="10" a="1"/>
  <c r="IA6" i="10" a="1"/>
  <c r="IA8" i="11" a="1"/>
  <c r="IA7" i="10" a="1"/>
  <c r="IA9" i="10" a="1"/>
  <c r="IA11" i="11" a="1"/>
  <c r="Q12" i="2" a="1"/>
  <c r="X11" i="2" a="1"/>
  <c r="E11" i="2" a="1"/>
  <c r="P12" i="2" a="1"/>
  <c r="W11" i="2" a="1"/>
  <c r="O12" i="2" a="1"/>
  <c r="S11" i="2" a="1"/>
  <c r="N12" i="2" a="1"/>
  <c r="R11" i="2" a="1"/>
  <c r="M12" i="2" a="1"/>
  <c r="Q11" i="2" a="1"/>
  <c r="L12" i="2" a="1"/>
  <c r="K12" i="2" a="1"/>
  <c r="J12" i="2" a="1"/>
  <c r="I12" i="2" a="1"/>
  <c r="H12" i="2" a="1"/>
  <c r="L11" i="2" a="1"/>
  <c r="N10" i="2" a="1"/>
  <c r="G12" i="2" a="1"/>
  <c r="K11" i="2" a="1"/>
  <c r="Y12" i="2" a="1"/>
  <c r="F12" i="2" a="1"/>
  <c r="X12" i="2" a="1"/>
  <c r="E12" i="2" a="1"/>
  <c r="W12" i="2" a="1"/>
  <c r="H11" i="2" a="1"/>
  <c r="S12" i="2" a="1"/>
  <c r="G11" i="2" a="1"/>
  <c r="R12" i="2" a="1"/>
  <c r="M11" i="2" a="1"/>
  <c r="X10" i="2" a="1"/>
  <c r="I10" i="2" a="1"/>
  <c r="N9" i="2" a="1"/>
  <c r="X8" i="2" a="1"/>
  <c r="H8" i="2" a="1"/>
  <c r="M7" i="2" a="1"/>
  <c r="H6" i="2" a="1"/>
  <c r="F6" i="2" a="1"/>
  <c r="J11" i="2" a="1"/>
  <c r="W10" i="2" a="1"/>
  <c r="H10" i="2" a="1"/>
  <c r="W8" i="2" a="1"/>
  <c r="G8" i="2" a="1"/>
  <c r="L7" i="2" a="1"/>
  <c r="G6" i="2" a="1"/>
  <c r="I11" i="2" a="1"/>
  <c r="S10" i="2" a="1"/>
  <c r="G10" i="2" a="1"/>
  <c r="M9" i="2" a="1"/>
  <c r="S8" i="2" a="1"/>
  <c r="F8" i="2" a="1"/>
  <c r="K7" i="2" a="1"/>
  <c r="Y6" i="2" a="1"/>
  <c r="F11" i="2" a="1"/>
  <c r="R10" i="2" a="1"/>
  <c r="F10" i="2" a="1"/>
  <c r="R8" i="2" a="1"/>
  <c r="J7" i="2" a="1"/>
  <c r="L9" i="2" a="1"/>
  <c r="Q8" i="2" a="1"/>
  <c r="E8" i="2" a="1"/>
  <c r="I7" i="2" a="1"/>
  <c r="Q10" i="2" a="1"/>
  <c r="E10" i="2" a="1"/>
  <c r="Y9" i="2" a="1"/>
  <c r="K9" i="2" a="1"/>
  <c r="S6" i="2" a="1"/>
  <c r="R6" i="2" a="1"/>
  <c r="X9" i="2" a="1"/>
  <c r="P8" i="2" a="1"/>
  <c r="Y7" i="2" a="1"/>
  <c r="H7" i="2" a="1"/>
  <c r="I6" i="2" a="1"/>
  <c r="P10" i="2" a="1"/>
  <c r="J9" i="2" a="1"/>
  <c r="O8" i="2" a="1"/>
  <c r="X7" i="2" a="1"/>
  <c r="G7" i="2" a="1"/>
  <c r="Q6" i="2" a="1"/>
  <c r="M6" i="2" a="1"/>
  <c r="N7" i="2" a="1"/>
  <c r="W6" i="2" a="1"/>
  <c r="W9" i="2" a="1"/>
  <c r="I9" i="2" a="1"/>
  <c r="N8" i="2" a="1"/>
  <c r="W7" i="2" a="1"/>
  <c r="F7" i="2" a="1"/>
  <c r="P6" i="2" a="1"/>
  <c r="O10" i="2" a="1"/>
  <c r="S9" i="2" a="1"/>
  <c r="H9" i="2" a="1"/>
  <c r="E7" i="2" a="1"/>
  <c r="O6" i="2" a="1"/>
  <c r="N6" i="2" a="1"/>
  <c r="X6" i="2" a="1"/>
  <c r="G9" i="2" a="1"/>
  <c r="M8" i="2" a="1"/>
  <c r="R7" i="2" a="1"/>
  <c r="L6" i="2" a="1"/>
  <c r="K6" i="2" a="1"/>
  <c r="M10" i="2" a="1"/>
  <c r="R9" i="2" a="1"/>
  <c r="L8" i="2" a="1"/>
  <c r="Q7" i="2" a="1"/>
  <c r="J6" i="2" a="1"/>
  <c r="Y11" i="2" a="1"/>
  <c r="L10" i="2" a="1"/>
  <c r="Q9" i="2" a="1"/>
  <c r="F9" i="2" a="1"/>
  <c r="K8" i="2" a="1"/>
  <c r="P11" i="2" a="1"/>
  <c r="K10" i="2" a="1"/>
  <c r="J8" i="2" a="1"/>
  <c r="P7" i="2" a="1"/>
  <c r="O11" i="2" a="1"/>
  <c r="J10" i="2" a="1"/>
  <c r="P9" i="2" a="1"/>
  <c r="E9" i="2" a="1"/>
  <c r="I8" i="2" a="1"/>
  <c r="O7" i="2" a="1"/>
  <c r="E6" i="2" a="1"/>
  <c r="N11" i="2" a="1"/>
  <c r="Y10" i="2" a="1"/>
  <c r="O9" i="2" a="1"/>
  <c r="Y8" i="2" a="1"/>
  <c r="Z2" i="2"/>
  <c r="Z10" i="2" s="1" a="1"/>
  <c r="DE13" i="2" l="1"/>
  <c r="GQ13" i="11"/>
  <c r="GQ13" i="10"/>
  <c r="GP13" i="2"/>
  <c r="GO13" i="2"/>
  <c r="HT13" i="11"/>
  <c r="DW13" i="2"/>
  <c r="FE13" i="2"/>
  <c r="EM13" i="2"/>
  <c r="DB13" i="11"/>
  <c r="HV13" i="2"/>
  <c r="FV13" i="2"/>
  <c r="HB13" i="11"/>
  <c r="GI13" i="10"/>
  <c r="BC13" i="10"/>
  <c r="EJ13" i="10"/>
  <c r="HY13" i="11"/>
  <c r="HC13" i="11"/>
  <c r="FU13" i="11"/>
  <c r="EN13" i="2"/>
  <c r="HU13" i="2"/>
  <c r="CM13" i="10"/>
  <c r="DU13" i="2"/>
  <c r="BT13" i="11"/>
  <c r="FA13" i="10"/>
  <c r="DS13" i="11"/>
  <c r="GZ13" i="11"/>
  <c r="DS13" i="10"/>
  <c r="DB13" i="10"/>
  <c r="FS13" i="2"/>
  <c r="GO13" i="11"/>
  <c r="HI13" i="11"/>
  <c r="HH13" i="10"/>
  <c r="HZ13" i="2"/>
  <c r="EN13" i="11"/>
  <c r="EO13" i="2"/>
  <c r="EM13" i="10"/>
  <c r="DU13" i="11"/>
  <c r="DD13" i="11"/>
  <c r="GK13" i="10"/>
  <c r="FT13" i="10"/>
  <c r="EL13" i="11"/>
  <c r="HC13" i="2"/>
  <c r="GK13" i="2"/>
  <c r="EO13" i="11"/>
  <c r="IA13" i="2"/>
  <c r="FG13" i="11"/>
  <c r="GO13" i="10"/>
  <c r="HE13" i="10"/>
  <c r="HF13" i="2"/>
  <c r="GM13" i="11"/>
  <c r="GN13" i="10"/>
  <c r="HX13" i="11"/>
  <c r="DW13" i="10"/>
  <c r="GM13" i="10"/>
  <c r="FG13" i="2"/>
  <c r="EN13" i="10"/>
  <c r="HH13" i="11"/>
  <c r="HV13" i="11"/>
  <c r="IA13" i="10"/>
  <c r="HI13" i="10"/>
  <c r="FY13" i="11"/>
  <c r="HX13" i="10"/>
  <c r="HD13" i="11"/>
  <c r="HU13" i="11"/>
  <c r="DW13" i="11"/>
  <c r="GL13" i="10"/>
  <c r="HD13" i="2"/>
  <c r="HZ13" i="11"/>
  <c r="HY13" i="10"/>
  <c r="HY13" i="2"/>
  <c r="FW13" i="11"/>
  <c r="HG13" i="2"/>
  <c r="FV13" i="10"/>
  <c r="HD13" i="10"/>
  <c r="DE13" i="11"/>
  <c r="GK13" i="11"/>
  <c r="CM13" i="11"/>
  <c r="FU13" i="2"/>
  <c r="GL13" i="2"/>
  <c r="HE13" i="2"/>
  <c r="FD13" i="11"/>
  <c r="FT13" i="11"/>
  <c r="DU13" i="10"/>
  <c r="CM13" i="2"/>
  <c r="FT13" i="2"/>
  <c r="HP13" i="10"/>
  <c r="HU13" i="10"/>
  <c r="HW13" i="2"/>
  <c r="DV13" i="10"/>
  <c r="GL13" i="11"/>
  <c r="GN13" i="2"/>
  <c r="GJ13" i="10"/>
  <c r="BU13" i="10"/>
  <c r="FR13" i="11"/>
  <c r="BT13" i="10"/>
  <c r="BU13" i="2"/>
  <c r="HS13" i="2"/>
  <c r="BS13" i="11"/>
  <c r="HP13" i="11"/>
  <c r="HH13" i="2"/>
  <c r="HF13" i="10"/>
  <c r="FF13" i="10"/>
  <c r="EO13" i="10"/>
  <c r="FW13" i="2"/>
  <c r="FS13" i="11"/>
  <c r="GY13" i="10"/>
  <c r="HG13" i="11"/>
  <c r="HW13" i="10"/>
  <c r="FF13" i="2"/>
  <c r="EM13" i="11"/>
  <c r="HB13" i="10"/>
  <c r="HB13" i="2"/>
  <c r="HV13" i="10"/>
  <c r="HG13" i="10"/>
  <c r="FX13" i="10"/>
  <c r="FY13" i="2"/>
  <c r="FF13" i="11"/>
  <c r="FE13" i="11"/>
  <c r="HC13" i="10"/>
  <c r="HS13" i="10"/>
  <c r="HS13" i="11"/>
  <c r="FC13" i="10"/>
  <c r="DD13" i="10"/>
  <c r="GJ13" i="11"/>
  <c r="DT13" i="11"/>
  <c r="HQ13" i="10"/>
  <c r="FG13" i="10"/>
  <c r="IA13" i="11"/>
  <c r="HW13" i="11"/>
  <c r="HF13" i="11"/>
  <c r="FW13" i="10"/>
  <c r="FE13" i="10"/>
  <c r="FD13" i="10"/>
  <c r="HT13" i="10"/>
  <c r="FC13" i="11"/>
  <c r="HZ13" i="10"/>
  <c r="GN13" i="11"/>
  <c r="FY13" i="10"/>
  <c r="HX13" i="2"/>
  <c r="FX13" i="2"/>
  <c r="FV13" i="11"/>
  <c r="DE13" i="10"/>
  <c r="DV13" i="11"/>
  <c r="GM13" i="2"/>
  <c r="HA13" i="11"/>
  <c r="HR13" i="11"/>
  <c r="GP13" i="11"/>
  <c r="GP13" i="10"/>
  <c r="HI13" i="2"/>
  <c r="GQ13" i="2"/>
  <c r="FX13" i="11"/>
  <c r="HE13" i="11"/>
  <c r="FU13" i="10"/>
  <c r="EL13" i="10"/>
  <c r="DC13" i="2"/>
  <c r="CZ13" i="10"/>
  <c r="HP13" i="2"/>
  <c r="AZ13" i="11"/>
  <c r="IB10" i="10"/>
  <c r="HS21" i="10" s="1"/>
  <c r="AY13" i="2"/>
  <c r="IB7" i="10"/>
  <c r="HU18" i="10" s="1"/>
  <c r="CW13" i="11"/>
  <c r="HJ8" i="10"/>
  <c r="GU19" i="10" s="1"/>
  <c r="AW13" i="10"/>
  <c r="FA13" i="2"/>
  <c r="BR13" i="11"/>
  <c r="CZ13" i="11"/>
  <c r="DQ13" i="11"/>
  <c r="EJ13" i="2"/>
  <c r="CI13" i="10"/>
  <c r="HO13" i="11"/>
  <c r="FO13" i="11"/>
  <c r="HN13" i="10"/>
  <c r="BQ13" i="2"/>
  <c r="FN13" i="10"/>
  <c r="EE13" i="10"/>
  <c r="GD13" i="11"/>
  <c r="BO13" i="11"/>
  <c r="AX13" i="2"/>
  <c r="HJ7" i="10"/>
  <c r="GZ18" i="10" s="1"/>
  <c r="IB12" i="2"/>
  <c r="HS23" i="2" s="1"/>
  <c r="DT13" i="2"/>
  <c r="BT13" i="2"/>
  <c r="DQ13" i="10"/>
  <c r="HQ13" i="2"/>
  <c r="DP13" i="10"/>
  <c r="BQ13" i="10"/>
  <c r="GX13" i="2"/>
  <c r="DN13" i="11"/>
  <c r="CH13" i="2"/>
  <c r="EV13" i="11"/>
  <c r="GW13" i="2"/>
  <c r="GR12" i="10"/>
  <c r="GJ23" i="10" s="1"/>
  <c r="ED13" i="11"/>
  <c r="HM13" i="2"/>
  <c r="IB6" i="2"/>
  <c r="HZ17" i="2" s="1"/>
  <c r="DR13" i="10"/>
  <c r="FB13" i="2"/>
  <c r="HA13" i="2"/>
  <c r="BA13" i="10"/>
  <c r="GF13" i="11"/>
  <c r="EG13" i="11"/>
  <c r="AY13" i="10"/>
  <c r="CG13" i="10"/>
  <c r="CI13" i="2"/>
  <c r="GU13" i="11"/>
  <c r="HJ6" i="11"/>
  <c r="GU17" i="11" s="1"/>
  <c r="HJ7" i="11"/>
  <c r="GX18" i="11" s="1"/>
  <c r="FD13" i="2"/>
  <c r="HT13" i="2"/>
  <c r="FS13" i="10"/>
  <c r="CK13" i="11"/>
  <c r="CK13" i="10"/>
  <c r="GZ13" i="10"/>
  <c r="BB13" i="2"/>
  <c r="BS13" i="2"/>
  <c r="HO13" i="10"/>
  <c r="CZ13" i="2"/>
  <c r="HO13" i="2"/>
  <c r="EH13" i="2"/>
  <c r="EW13" i="10"/>
  <c r="HM13" i="10"/>
  <c r="IB6" i="10"/>
  <c r="HR17" i="10" s="1"/>
  <c r="FM13" i="10"/>
  <c r="CL13" i="10"/>
  <c r="EK13" i="11"/>
  <c r="FB13" i="10"/>
  <c r="FC13" i="2"/>
  <c r="CL13" i="2"/>
  <c r="GX13" i="11"/>
  <c r="AZ13" i="2"/>
  <c r="DQ13" i="2"/>
  <c r="BP13" i="10"/>
  <c r="FN13" i="11"/>
  <c r="DO13" i="11"/>
  <c r="AX13" i="11"/>
  <c r="DV13" i="2"/>
  <c r="HA13" i="10"/>
  <c r="FQ13" i="10"/>
  <c r="BB13" i="10"/>
  <c r="GI13" i="2"/>
  <c r="GW13" i="10"/>
  <c r="GW13" i="11"/>
  <c r="CY13" i="10"/>
  <c r="GG13" i="2"/>
  <c r="GE13" i="11"/>
  <c r="DN13" i="10"/>
  <c r="FR13" i="10"/>
  <c r="GH13" i="10"/>
  <c r="GJ13" i="2"/>
  <c r="GY13" i="11"/>
  <c r="DR13" i="11"/>
  <c r="DA13" i="10"/>
  <c r="FP13" i="10"/>
  <c r="CI13" i="11"/>
  <c r="CH13" i="10"/>
  <c r="EG13" i="10"/>
  <c r="CY13" i="11"/>
  <c r="DR13" i="2"/>
  <c r="IB7" i="11"/>
  <c r="HT18" i="11" s="1"/>
  <c r="IB12" i="11"/>
  <c r="HM23" i="11" s="1"/>
  <c r="IB11" i="11"/>
  <c r="HX22" i="11" s="1"/>
  <c r="IB10" i="11"/>
  <c r="HP21" i="11" s="1"/>
  <c r="HJ11" i="10"/>
  <c r="GU22" i="10" s="1"/>
  <c r="HJ12" i="10"/>
  <c r="HA23" i="10" s="1"/>
  <c r="CW13" i="10"/>
  <c r="EX13" i="2"/>
  <c r="GR12" i="11"/>
  <c r="GC23" i="11" s="1"/>
  <c r="IB8" i="2"/>
  <c r="HW19" i="2" s="1"/>
  <c r="EW13" i="2"/>
  <c r="CX13" i="2"/>
  <c r="DM13" i="10"/>
  <c r="BA13" i="2"/>
  <c r="DB13" i="2"/>
  <c r="BA13" i="11"/>
  <c r="GZ13" i="2"/>
  <c r="BQ13" i="11"/>
  <c r="FQ13" i="2"/>
  <c r="IB8" i="11"/>
  <c r="HU19" i="11" s="1"/>
  <c r="CX13" i="10"/>
  <c r="HM13" i="11"/>
  <c r="IB6" i="11"/>
  <c r="HQ17" i="11" s="1"/>
  <c r="BP13" i="2"/>
  <c r="CF13" i="10"/>
  <c r="DO13" i="2"/>
  <c r="EF13" i="2"/>
  <c r="AK13" i="11"/>
  <c r="FQ13" i="11"/>
  <c r="FR13" i="2"/>
  <c r="GG13" i="11"/>
  <c r="EY13" i="10"/>
  <c r="CK13" i="2"/>
  <c r="GY13" i="2"/>
  <c r="EZ13" i="2"/>
  <c r="BP13" i="11"/>
  <c r="EF13" i="10"/>
  <c r="EW13" i="11"/>
  <c r="BO13" i="10"/>
  <c r="EE13" i="11"/>
  <c r="HJ10" i="11"/>
  <c r="HG21" i="11" s="1"/>
  <c r="FO13" i="2"/>
  <c r="EG13" i="2"/>
  <c r="IB7" i="2"/>
  <c r="HM18" i="2" s="1"/>
  <c r="BN13" i="11"/>
  <c r="FL13" i="11"/>
  <c r="CJ13" i="2"/>
  <c r="DO13" i="10"/>
  <c r="EF13" i="11"/>
  <c r="HJ9" i="10"/>
  <c r="GY20" i="10" s="1"/>
  <c r="GR11" i="11"/>
  <c r="GD22" i="11" s="1"/>
  <c r="GC13" i="10"/>
  <c r="GR6" i="10"/>
  <c r="GC17" i="10" s="1"/>
  <c r="BB13" i="11"/>
  <c r="CJ13" i="11"/>
  <c r="EH13" i="10"/>
  <c r="EX13" i="11"/>
  <c r="AZ13" i="10"/>
  <c r="AJ13" i="10"/>
  <c r="GR8" i="11"/>
  <c r="IB11" i="2"/>
  <c r="HM22" i="2" s="1"/>
  <c r="FA13" i="11"/>
  <c r="EI13" i="11"/>
  <c r="EZ13" i="11"/>
  <c r="GH13" i="11"/>
  <c r="EY13" i="11"/>
  <c r="EI13" i="2"/>
  <c r="GH13" i="2"/>
  <c r="IB12" i="10"/>
  <c r="HM23" i="10" s="1"/>
  <c r="FP13" i="2"/>
  <c r="EV13" i="10"/>
  <c r="DC13" i="11"/>
  <c r="DT13" i="10"/>
  <c r="EK13" i="10"/>
  <c r="BC13" i="2"/>
  <c r="GI13" i="11"/>
  <c r="BC13" i="11"/>
  <c r="BS13" i="10"/>
  <c r="EK13" i="2"/>
  <c r="CJ13" i="10"/>
  <c r="FP13" i="11"/>
  <c r="BR13" i="10"/>
  <c r="GX13" i="10"/>
  <c r="GG13" i="10"/>
  <c r="FO13" i="10"/>
  <c r="BR13" i="2"/>
  <c r="DA13" i="2"/>
  <c r="CH13" i="11"/>
  <c r="IB9" i="11"/>
  <c r="HZ20" i="11" s="1"/>
  <c r="AY13" i="11"/>
  <c r="EY13" i="2"/>
  <c r="IB8" i="10"/>
  <c r="HO19" i="10" s="1"/>
  <c r="IB9" i="10"/>
  <c r="HN13" i="2"/>
  <c r="CF13" i="11"/>
  <c r="CL13" i="11"/>
  <c r="HR13" i="10"/>
  <c r="FB13" i="11"/>
  <c r="DD13" i="2"/>
  <c r="EJ13" i="11"/>
  <c r="EL13" i="2"/>
  <c r="EI13" i="10"/>
  <c r="DA13" i="11"/>
  <c r="EZ13" i="10"/>
  <c r="DP13" i="11"/>
  <c r="AK13" i="10"/>
  <c r="HN13" i="11"/>
  <c r="GF13" i="10"/>
  <c r="GV13" i="10"/>
  <c r="CX13" i="11"/>
  <c r="CG13" i="11"/>
  <c r="GE13" i="10"/>
  <c r="DP13" i="2"/>
  <c r="DC13" i="10"/>
  <c r="BU13" i="11"/>
  <c r="HQ13" i="11"/>
  <c r="HR13" i="2"/>
  <c r="DS13" i="2"/>
  <c r="EH13" i="11"/>
  <c r="EX13" i="10"/>
  <c r="IB11" i="10"/>
  <c r="GV13" i="11"/>
  <c r="FZ11" i="11"/>
  <c r="FK22" i="11" s="1"/>
  <c r="FH12" i="11"/>
  <c r="ES23" i="11" s="1"/>
  <c r="DK13" i="10"/>
  <c r="DL13" i="2"/>
  <c r="EC13" i="2"/>
  <c r="DX12" i="11"/>
  <c r="DI23" i="11" s="1"/>
  <c r="DF8" i="10"/>
  <c r="CQ19" i="10" s="1"/>
  <c r="DF9" i="11"/>
  <c r="CQ20" i="11" s="1"/>
  <c r="BI13" i="2"/>
  <c r="CN9" i="2"/>
  <c r="BY20" i="2" s="1"/>
  <c r="CN8" i="2"/>
  <c r="BY19" i="2" s="1"/>
  <c r="BD9" i="2"/>
  <c r="AS20" i="2" s="1"/>
  <c r="Z13" i="11"/>
  <c r="G13" i="10"/>
  <c r="T12" i="10"/>
  <c r="T23" i="10" s="1"/>
  <c r="T9" i="11"/>
  <c r="J20" i="11" s="1"/>
  <c r="O13" i="11"/>
  <c r="Q13" i="11"/>
  <c r="GE13" i="2"/>
  <c r="AV13" i="10"/>
  <c r="DN13" i="2"/>
  <c r="BM13" i="2"/>
  <c r="AE13" i="10"/>
  <c r="CS13" i="10"/>
  <c r="AS13" i="2"/>
  <c r="EP11" i="2"/>
  <c r="EA22" i="2" s="1"/>
  <c r="BZ13" i="11"/>
  <c r="CN12" i="10"/>
  <c r="CG23" i="10" s="1"/>
  <c r="DX11" i="2"/>
  <c r="DM22" i="2" s="1"/>
  <c r="BV12" i="11"/>
  <c r="BG23" i="11" s="1"/>
  <c r="BD11" i="11"/>
  <c r="AU22" i="11" s="1"/>
  <c r="BV9" i="2"/>
  <c r="BP20" i="2" s="1"/>
  <c r="BV10" i="2"/>
  <c r="BL21" i="2" s="1"/>
  <c r="T7" i="10"/>
  <c r="T18" i="10" s="1"/>
  <c r="I13" i="11"/>
  <c r="J13" i="11"/>
  <c r="M13" i="11"/>
  <c r="GR7" i="10"/>
  <c r="GC18" i="10" s="1"/>
  <c r="FZ9" i="10"/>
  <c r="FL20" i="10" s="1"/>
  <c r="FH8" i="11"/>
  <c r="ET19" i="11" s="1"/>
  <c r="DK13" i="11"/>
  <c r="GR11" i="2"/>
  <c r="GC22" i="2" s="1"/>
  <c r="FH9" i="10"/>
  <c r="EZ20" i="10" s="1"/>
  <c r="CS13" i="11"/>
  <c r="EP10" i="10"/>
  <c r="EB21" i="10" s="1"/>
  <c r="DI13" i="11"/>
  <c r="DX6" i="11"/>
  <c r="DI17" i="11" s="1"/>
  <c r="DI13" i="10"/>
  <c r="DX6" i="10"/>
  <c r="DI17" i="10" s="1"/>
  <c r="BJ13" i="11"/>
  <c r="CC13" i="2"/>
  <c r="DX12" i="10"/>
  <c r="DI23" i="10" s="1"/>
  <c r="AQ13" i="10"/>
  <c r="DF12" i="2"/>
  <c r="CR23" i="2" s="1"/>
  <c r="BG13" i="10"/>
  <c r="BV6" i="10"/>
  <c r="BO17" i="10" s="1"/>
  <c r="CN10" i="2"/>
  <c r="CC21" i="2" s="1"/>
  <c r="BG13" i="2"/>
  <c r="BV6" i="2"/>
  <c r="BN17" i="2" s="1"/>
  <c r="X13" i="10"/>
  <c r="T11" i="11"/>
  <c r="E22" i="11" s="1"/>
  <c r="T6" i="10"/>
  <c r="H17" i="10" s="1"/>
  <c r="E13" i="10"/>
  <c r="CY13" i="2"/>
  <c r="HJ11" i="11"/>
  <c r="GY22" i="11" s="1"/>
  <c r="GR10" i="10"/>
  <c r="GC21" i="10" s="1"/>
  <c r="CD13" i="10"/>
  <c r="EE13" i="2"/>
  <c r="FZ10" i="11"/>
  <c r="FK21" i="11" s="1"/>
  <c r="GC13" i="2"/>
  <c r="GR6" i="2"/>
  <c r="GJ17" i="2" s="1"/>
  <c r="CE13" i="2"/>
  <c r="CC13" i="11"/>
  <c r="CV13" i="2"/>
  <c r="EP11" i="10"/>
  <c r="EB22" i="10" s="1"/>
  <c r="FZ10" i="2"/>
  <c r="FL21" i="2" s="1"/>
  <c r="ES13" i="2"/>
  <c r="FH6" i="2"/>
  <c r="EV17" i="2" s="1"/>
  <c r="DX10" i="11"/>
  <c r="DK21" i="11" s="1"/>
  <c r="CQ13" i="10"/>
  <c r="DF6" i="10"/>
  <c r="CS17" i="10" s="1"/>
  <c r="AF13" i="11"/>
  <c r="EA13" i="2"/>
  <c r="EP6" i="2"/>
  <c r="ED17" i="2" s="1"/>
  <c r="EP8" i="2"/>
  <c r="EC19" i="2" s="1"/>
  <c r="CR13" i="2"/>
  <c r="AB13" i="10"/>
  <c r="CN9" i="11"/>
  <c r="BZ20" i="11" s="1"/>
  <c r="CN9" i="10"/>
  <c r="CH20" i="10" s="1"/>
  <c r="DF11" i="2"/>
  <c r="CT22" i="2" s="1"/>
  <c r="BD10" i="11"/>
  <c r="AQ21" i="11" s="1"/>
  <c r="AC13" i="11"/>
  <c r="BD7" i="2"/>
  <c r="AX18" i="2" s="1"/>
  <c r="Y13" i="10"/>
  <c r="AL7" i="11"/>
  <c r="AE18" i="11" s="1"/>
  <c r="T8" i="11"/>
  <c r="T19" i="11" s="1"/>
  <c r="AL9" i="11"/>
  <c r="W20" i="11" s="1"/>
  <c r="T12" i="11"/>
  <c r="E23" i="11" s="1"/>
  <c r="S13" i="10"/>
  <c r="BO13" i="2"/>
  <c r="EU13" i="10"/>
  <c r="AH13" i="10"/>
  <c r="ED13" i="10"/>
  <c r="DM13" i="11"/>
  <c r="FZ9" i="11"/>
  <c r="FK20" i="11" s="1"/>
  <c r="BM13" i="10"/>
  <c r="AV13" i="11"/>
  <c r="ET13" i="11"/>
  <c r="GU13" i="2"/>
  <c r="HJ6" i="2"/>
  <c r="GU17" i="2" s="1"/>
  <c r="FH10" i="11"/>
  <c r="ES21" i="11" s="1"/>
  <c r="EP7" i="10"/>
  <c r="EA18" i="10" s="1"/>
  <c r="AH13" i="11"/>
  <c r="BL13" i="2"/>
  <c r="BK13" i="10"/>
  <c r="DX9" i="10"/>
  <c r="DJ20" i="10" s="1"/>
  <c r="FH8" i="2"/>
  <c r="ES19" i="2" s="1"/>
  <c r="BI13" i="10"/>
  <c r="DF10" i="10"/>
  <c r="CQ21" i="10" s="1"/>
  <c r="CS13" i="2"/>
  <c r="DI13" i="2"/>
  <c r="DX6" i="2"/>
  <c r="DN17" i="2" s="1"/>
  <c r="AQ13" i="2"/>
  <c r="CN10" i="11"/>
  <c r="CE21" i="11" s="1"/>
  <c r="BG13" i="11"/>
  <c r="BV6" i="11"/>
  <c r="BM17" i="11" s="1"/>
  <c r="BV7" i="10"/>
  <c r="BG18" i="10" s="1"/>
  <c r="BH13" i="2"/>
  <c r="AO13" i="2"/>
  <c r="BD6" i="2"/>
  <c r="AO17" i="2" s="1"/>
  <c r="BV7" i="2"/>
  <c r="BH18" i="2" s="1"/>
  <c r="X13" i="11"/>
  <c r="AL8" i="11"/>
  <c r="AG19" i="11" s="1"/>
  <c r="AL10" i="11"/>
  <c r="AC21" i="11" s="1"/>
  <c r="AL12" i="11"/>
  <c r="AD23" i="11" s="1"/>
  <c r="GR11" i="10"/>
  <c r="GV13" i="2"/>
  <c r="GR8" i="10"/>
  <c r="GC19" i="10" s="1"/>
  <c r="CE13" i="10"/>
  <c r="DL13" i="11"/>
  <c r="AU13" i="11"/>
  <c r="FH9" i="11"/>
  <c r="ES20" i="11" s="1"/>
  <c r="EP10" i="11"/>
  <c r="EC21" i="11" s="1"/>
  <c r="AT13" i="10"/>
  <c r="DX7" i="11"/>
  <c r="DI18" i="11" s="1"/>
  <c r="AG13" i="11"/>
  <c r="DJ13" i="2"/>
  <c r="CA13" i="2"/>
  <c r="CN11" i="10"/>
  <c r="CG22" i="10" s="1"/>
  <c r="AP13" i="2"/>
  <c r="CN11" i="2"/>
  <c r="BZ22" i="2" s="1"/>
  <c r="BD9" i="10"/>
  <c r="AO20" i="10" s="1"/>
  <c r="Z13" i="10"/>
  <c r="AB13" i="11"/>
  <c r="W13" i="10"/>
  <c r="AL6" i="10"/>
  <c r="AI17" i="10" s="1"/>
  <c r="T10" i="11"/>
  <c r="E21" i="11" s="1"/>
  <c r="AL11" i="11"/>
  <c r="W22" i="11" s="1"/>
  <c r="G13" i="11"/>
  <c r="F13" i="10"/>
  <c r="T9" i="10"/>
  <c r="J20" i="10" s="1"/>
  <c r="GF13" i="2"/>
  <c r="HJ12" i="11"/>
  <c r="GU23" i="11" s="1"/>
  <c r="GR9" i="10"/>
  <c r="GI20" i="10" s="1"/>
  <c r="CV13" i="11"/>
  <c r="CE13" i="11"/>
  <c r="IB9" i="2"/>
  <c r="HM20" i="2" s="1"/>
  <c r="FL13" i="10"/>
  <c r="FZ7" i="10"/>
  <c r="FL18" i="10" s="1"/>
  <c r="EV13" i="2"/>
  <c r="HJ12" i="2"/>
  <c r="GU23" i="2" s="1"/>
  <c r="FZ8" i="11"/>
  <c r="FO19" i="11" s="1"/>
  <c r="GR10" i="2"/>
  <c r="GD21" i="2" s="1"/>
  <c r="CD13" i="2"/>
  <c r="EP9" i="11"/>
  <c r="EC20" i="11" s="1"/>
  <c r="CA13" i="11"/>
  <c r="BI13" i="11"/>
  <c r="DF7" i="11"/>
  <c r="CW18" i="11" s="1"/>
  <c r="EP7" i="2"/>
  <c r="EA18" i="2" s="1"/>
  <c r="BH13" i="11"/>
  <c r="BV11" i="11"/>
  <c r="BN22" i="11" s="1"/>
  <c r="BD9" i="11"/>
  <c r="AU20" i="11" s="1"/>
  <c r="BY13" i="2"/>
  <c r="CN6" i="2"/>
  <c r="CC17" i="2" s="1"/>
  <c r="H13" i="11"/>
  <c r="HJ8" i="2"/>
  <c r="GW19" i="2" s="1"/>
  <c r="ET13" i="10"/>
  <c r="HJ7" i="2"/>
  <c r="GZ18" i="2" s="1"/>
  <c r="FH11" i="10"/>
  <c r="ES22" i="10" s="1"/>
  <c r="EB13" i="10"/>
  <c r="EP7" i="11"/>
  <c r="EA18" i="11" s="1"/>
  <c r="AS13" i="11"/>
  <c r="DX8" i="10"/>
  <c r="DI19" i="10" s="1"/>
  <c r="FH9" i="2"/>
  <c r="EY20" i="2" s="1"/>
  <c r="DF7" i="10"/>
  <c r="DA18" i="10" s="1"/>
  <c r="DF11" i="11"/>
  <c r="CU22" i="11" s="1"/>
  <c r="DX10" i="2"/>
  <c r="DI21" i="2" s="1"/>
  <c r="BV10" i="11"/>
  <c r="BL21" i="11" s="1"/>
  <c r="BV11" i="10"/>
  <c r="BG22" i="10" s="1"/>
  <c r="BD11" i="2"/>
  <c r="AX22" i="2" s="1"/>
  <c r="AO13" i="11"/>
  <c r="BD6" i="11"/>
  <c r="BB17" i="11" s="1"/>
  <c r="T7" i="11"/>
  <c r="J18" i="11" s="1"/>
  <c r="I13" i="10"/>
  <c r="R13" i="10"/>
  <c r="N13" i="10"/>
  <c r="P13" i="10"/>
  <c r="GC13" i="11"/>
  <c r="GR6" i="11"/>
  <c r="GC17" i="11" s="1"/>
  <c r="GR10" i="11"/>
  <c r="GC21" i="11" s="1"/>
  <c r="AJ13" i="11"/>
  <c r="FK13" i="10"/>
  <c r="FZ6" i="10"/>
  <c r="FL17" i="10" s="1"/>
  <c r="BL13" i="10"/>
  <c r="FH7" i="10"/>
  <c r="ET18" i="10" s="1"/>
  <c r="BK13" i="11"/>
  <c r="EP8" i="10"/>
  <c r="EA19" i="10" s="1"/>
  <c r="EP9" i="10"/>
  <c r="ED20" i="10" s="1"/>
  <c r="AR13" i="2"/>
  <c r="EP10" i="2"/>
  <c r="EG21" i="2" s="1"/>
  <c r="BY13" i="11"/>
  <c r="CN6" i="11"/>
  <c r="BY17" i="11" s="1"/>
  <c r="CQ13" i="2"/>
  <c r="DF6" i="2"/>
  <c r="CY17" i="2" s="1"/>
  <c r="BD12" i="11"/>
  <c r="AR23" i="11" s="1"/>
  <c r="BV8" i="2"/>
  <c r="BJ19" i="2" s="1"/>
  <c r="J13" i="10"/>
  <c r="H13" i="10"/>
  <c r="AL7" i="10"/>
  <c r="X18" i="10" s="1"/>
  <c r="F13" i="11"/>
  <c r="FM13" i="2"/>
  <c r="DL13" i="10"/>
  <c r="BM13" i="11"/>
  <c r="AF13" i="10"/>
  <c r="GR7" i="2"/>
  <c r="GD18" i="2" s="1"/>
  <c r="CT13" i="10"/>
  <c r="EU13" i="2"/>
  <c r="EP11" i="11"/>
  <c r="EI22" i="11" s="1"/>
  <c r="DJ13" i="11"/>
  <c r="FZ12" i="2"/>
  <c r="FM23" i="2" s="1"/>
  <c r="FZ9" i="2"/>
  <c r="FL20" i="2" s="1"/>
  <c r="DX9" i="11"/>
  <c r="DJ20" i="11" s="1"/>
  <c r="FH12" i="2"/>
  <c r="ES23" i="2" s="1"/>
  <c r="CR13" i="10"/>
  <c r="CB13" i="2"/>
  <c r="DF10" i="11"/>
  <c r="CQ21" i="11" s="1"/>
  <c r="DX8" i="2"/>
  <c r="DI19" i="2" s="1"/>
  <c r="CN7" i="10"/>
  <c r="CA18" i="10" s="1"/>
  <c r="AP13" i="10"/>
  <c r="BV8" i="10"/>
  <c r="BG19" i="10" s="1"/>
  <c r="DF10" i="2"/>
  <c r="CQ21" i="2" s="1"/>
  <c r="BD8" i="10"/>
  <c r="AZ19" i="10" s="1"/>
  <c r="BD12" i="10"/>
  <c r="AO23" i="10" s="1"/>
  <c r="T10" i="10"/>
  <c r="T21" i="10" s="1"/>
  <c r="Q13" i="10"/>
  <c r="AL8" i="10"/>
  <c r="AE19" i="10" s="1"/>
  <c r="W13" i="11"/>
  <c r="AL6" i="11"/>
  <c r="AG17" i="11" s="1"/>
  <c r="GR9" i="11"/>
  <c r="HJ11" i="2"/>
  <c r="GX22" i="2" s="1"/>
  <c r="FZ12" i="11"/>
  <c r="FK23" i="11" s="1"/>
  <c r="FZ12" i="10"/>
  <c r="FP23" i="10" s="1"/>
  <c r="EC13" i="11"/>
  <c r="CU13" i="11"/>
  <c r="GD13" i="2"/>
  <c r="FL13" i="2"/>
  <c r="ES13" i="10"/>
  <c r="FH6" i="10"/>
  <c r="EU17" i="10" s="1"/>
  <c r="FH7" i="11"/>
  <c r="ES18" i="11" s="1"/>
  <c r="EB13" i="11"/>
  <c r="EB13" i="2"/>
  <c r="BK13" i="2"/>
  <c r="DF12" i="11"/>
  <c r="CS23" i="11" s="1"/>
  <c r="AQ13" i="11"/>
  <c r="CN7" i="11"/>
  <c r="BY18" i="11" s="1"/>
  <c r="BV12" i="10"/>
  <c r="BI23" i="10" s="1"/>
  <c r="DF9" i="2"/>
  <c r="CQ20" i="2" s="1"/>
  <c r="BV7" i="11"/>
  <c r="BG18" i="11" s="1"/>
  <c r="BV11" i="2"/>
  <c r="BG22" i="2" s="1"/>
  <c r="BD12" i="2"/>
  <c r="AO23" i="2" s="1"/>
  <c r="K13" i="10"/>
  <c r="T8" i="10"/>
  <c r="H19" i="10" s="1"/>
  <c r="AV13" i="2"/>
  <c r="ES13" i="11"/>
  <c r="FH6" i="11"/>
  <c r="ES17" i="11" s="1"/>
  <c r="FH11" i="11"/>
  <c r="ET22" i="11" s="1"/>
  <c r="AU13" i="2"/>
  <c r="FH12" i="10"/>
  <c r="EV23" i="10" s="1"/>
  <c r="ET13" i="2"/>
  <c r="CB13" i="10"/>
  <c r="BJ13" i="10"/>
  <c r="DX10" i="10"/>
  <c r="DL21" i="10" s="1"/>
  <c r="DX11" i="11"/>
  <c r="DM22" i="11" s="1"/>
  <c r="FH10" i="2"/>
  <c r="ES21" i="2" s="1"/>
  <c r="DK13" i="2"/>
  <c r="BY13" i="10"/>
  <c r="CN6" i="10"/>
  <c r="CE17" i="10" s="1"/>
  <c r="CN12" i="11"/>
  <c r="BY23" i="11" s="1"/>
  <c r="AD13" i="11"/>
  <c r="BD10" i="10"/>
  <c r="AV21" i="10" s="1"/>
  <c r="CN7" i="2"/>
  <c r="BY18" i="2" s="1"/>
  <c r="L13" i="10"/>
  <c r="M13" i="10"/>
  <c r="O13" i="10"/>
  <c r="T11" i="10"/>
  <c r="N22" i="10" s="1"/>
  <c r="E13" i="11"/>
  <c r="T6" i="11"/>
  <c r="R17" i="11" s="1"/>
  <c r="HJ9" i="11"/>
  <c r="GV20" i="11" s="1"/>
  <c r="AI13" i="10"/>
  <c r="BN13" i="10"/>
  <c r="HJ10" i="2"/>
  <c r="GU21" i="2" s="1"/>
  <c r="FZ10" i="10"/>
  <c r="FK21" i="10" s="1"/>
  <c r="FZ8" i="10"/>
  <c r="FK19" i="10" s="1"/>
  <c r="CT13" i="11"/>
  <c r="FZ8" i="2"/>
  <c r="FM19" i="2" s="1"/>
  <c r="CU13" i="2"/>
  <c r="FZ11" i="2"/>
  <c r="FK22" i="2" s="1"/>
  <c r="DX8" i="11"/>
  <c r="DK19" i="11" s="1"/>
  <c r="FH7" i="2"/>
  <c r="ES18" i="2" s="1"/>
  <c r="BZ13" i="10"/>
  <c r="DF9" i="10"/>
  <c r="CQ20" i="10" s="1"/>
  <c r="DF12" i="10"/>
  <c r="CQ23" i="10" s="1"/>
  <c r="EP9" i="2"/>
  <c r="EA20" i="2" s="1"/>
  <c r="AE13" i="11"/>
  <c r="BZ13" i="2"/>
  <c r="BV10" i="10"/>
  <c r="BS21" i="10" s="1"/>
  <c r="BD10" i="2"/>
  <c r="AO21" i="2" s="1"/>
  <c r="CN12" i="2"/>
  <c r="CD23" i="2" s="1"/>
  <c r="BD8" i="11"/>
  <c r="AP19" i="11" s="1"/>
  <c r="AA13" i="11"/>
  <c r="R13" i="11"/>
  <c r="S13" i="11"/>
  <c r="AX13" i="10"/>
  <c r="FM13" i="11"/>
  <c r="CV13" i="10"/>
  <c r="AW13" i="2"/>
  <c r="AG13" i="10"/>
  <c r="BL13" i="11"/>
  <c r="GR9" i="2"/>
  <c r="GC20" i="2" s="1"/>
  <c r="GR12" i="2"/>
  <c r="GD23" i="2" s="1"/>
  <c r="FH8" i="10"/>
  <c r="FA19" i="10" s="1"/>
  <c r="AT13" i="2"/>
  <c r="FZ7" i="2"/>
  <c r="FL18" i="2" s="1"/>
  <c r="DJ13" i="10"/>
  <c r="EA13" i="11"/>
  <c r="EP6" i="11"/>
  <c r="EB17" i="11" s="1"/>
  <c r="CR13" i="11"/>
  <c r="EP12" i="2"/>
  <c r="EE23" i="2" s="1"/>
  <c r="AR13" i="10"/>
  <c r="AR13" i="11"/>
  <c r="DX12" i="2"/>
  <c r="DM23" i="2" s="1"/>
  <c r="CN8" i="11"/>
  <c r="BZ19" i="11" s="1"/>
  <c r="CN8" i="10"/>
  <c r="CC19" i="10" s="1"/>
  <c r="BH13" i="10"/>
  <c r="DF7" i="2"/>
  <c r="CQ18" i="2" s="1"/>
  <c r="BV9" i="11"/>
  <c r="BK20" i="11" s="1"/>
  <c r="BV9" i="10"/>
  <c r="BG20" i="10" s="1"/>
  <c r="BD7" i="11"/>
  <c r="AO18" i="11" s="1"/>
  <c r="BD7" i="10"/>
  <c r="AP18" i="10" s="1"/>
  <c r="BV12" i="2"/>
  <c r="BH23" i="2" s="1"/>
  <c r="K13" i="11"/>
  <c r="N13" i="11"/>
  <c r="HJ10" i="10"/>
  <c r="GU21" i="10" s="1"/>
  <c r="EU13" i="11"/>
  <c r="AW13" i="11"/>
  <c r="GR7" i="11"/>
  <c r="GC18" i="11" s="1"/>
  <c r="FN13" i="2"/>
  <c r="CU13" i="10"/>
  <c r="CF13" i="2"/>
  <c r="CW13" i="2"/>
  <c r="FK13" i="11"/>
  <c r="FZ6" i="11"/>
  <c r="FK17" i="11" s="1"/>
  <c r="EC13" i="10"/>
  <c r="FZ7" i="11"/>
  <c r="DM13" i="2"/>
  <c r="CC13" i="10"/>
  <c r="EP8" i="11"/>
  <c r="ED19" i="11" s="1"/>
  <c r="AT13" i="11"/>
  <c r="EA13" i="10"/>
  <c r="EP6" i="10"/>
  <c r="EA17" i="10" s="1"/>
  <c r="EP12" i="10"/>
  <c r="EA23" i="10" s="1"/>
  <c r="FK13" i="2"/>
  <c r="FZ6" i="2"/>
  <c r="FK17" i="2" s="1"/>
  <c r="DX7" i="10"/>
  <c r="DM18" i="10" s="1"/>
  <c r="FH11" i="2"/>
  <c r="AD13" i="10"/>
  <c r="DX11" i="10"/>
  <c r="DK22" i="10" s="1"/>
  <c r="AC13" i="10"/>
  <c r="CQ13" i="11"/>
  <c r="DF6" i="11"/>
  <c r="CU17" i="11" s="1"/>
  <c r="DX7" i="2"/>
  <c r="DO18" i="2" s="1"/>
  <c r="AP13" i="11"/>
  <c r="BV8" i="11"/>
  <c r="BJ19" i="11" s="1"/>
  <c r="AO13" i="10"/>
  <c r="BD6" i="10"/>
  <c r="BD11" i="10"/>
  <c r="AY22" i="10" s="1"/>
  <c r="AL12" i="10"/>
  <c r="AB23" i="10" s="1"/>
  <c r="P13" i="11"/>
  <c r="HJ8" i="11"/>
  <c r="GU19" i="11" s="1"/>
  <c r="GU13" i="10"/>
  <c r="HJ6" i="10"/>
  <c r="GD13" i="10"/>
  <c r="CG13" i="2"/>
  <c r="IB10" i="2"/>
  <c r="FZ11" i="10"/>
  <c r="FK22" i="10" s="1"/>
  <c r="BN13" i="2"/>
  <c r="HJ9" i="2"/>
  <c r="GW20" i="2" s="1"/>
  <c r="CD13" i="11"/>
  <c r="ED13" i="2"/>
  <c r="AI13" i="11"/>
  <c r="GR8" i="2"/>
  <c r="GC19" i="2" s="1"/>
  <c r="AU13" i="10"/>
  <c r="FH10" i="10"/>
  <c r="ES21" i="10" s="1"/>
  <c r="EP12" i="11"/>
  <c r="EE23" i="11" s="1"/>
  <c r="CB13" i="11"/>
  <c r="AS13" i="10"/>
  <c r="CT13" i="2"/>
  <c r="CA13" i="10"/>
  <c r="BJ13" i="2"/>
  <c r="DF11" i="10"/>
  <c r="CS22" i="10" s="1"/>
  <c r="DF8" i="11"/>
  <c r="CV19" i="11" s="1"/>
  <c r="DX9" i="2"/>
  <c r="DJ20" i="2" s="1"/>
  <c r="CN11" i="11"/>
  <c r="CC22" i="11" s="1"/>
  <c r="CN10" i="10"/>
  <c r="CA21" i="10" s="1"/>
  <c r="AA13" i="10"/>
  <c r="DF8" i="2"/>
  <c r="BD8" i="2"/>
  <c r="AX19" i="2" s="1"/>
  <c r="Y13" i="11"/>
  <c r="AL11" i="10"/>
  <c r="AH22" i="10" s="1"/>
  <c r="L13" i="11"/>
  <c r="AL9" i="10"/>
  <c r="W20" i="10" s="1"/>
  <c r="AL10" i="10"/>
  <c r="Y21" i="10" s="1"/>
  <c r="Z8" i="2" a="1"/>
  <c r="N13" i="2"/>
  <c r="K13" i="2"/>
  <c r="Z6" i="2" a="1"/>
  <c r="Z12" i="2" a="1"/>
  <c r="Z11" i="2" a="1"/>
  <c r="Z9" i="2" a="1"/>
  <c r="Z7" i="2" a="1"/>
  <c r="X13" i="2"/>
  <c r="J13" i="2"/>
  <c r="T11" i="2"/>
  <c r="W13" i="2"/>
  <c r="R13" i="2"/>
  <c r="O13" i="2"/>
  <c r="P13" i="2"/>
  <c r="L13" i="2"/>
  <c r="M13" i="2"/>
  <c r="S13" i="2"/>
  <c r="T10" i="2"/>
  <c r="T21" i="2" s="1"/>
  <c r="Q13" i="2"/>
  <c r="AA2" i="2"/>
  <c r="Y13" i="2"/>
  <c r="T12" i="2"/>
  <c r="E23" i="2" s="1"/>
  <c r="T7" i="2"/>
  <c r="F18" i="2" s="1"/>
  <c r="T8" i="2"/>
  <c r="G19" i="2" s="1"/>
  <c r="T6" i="2"/>
  <c r="H17" i="2" s="1"/>
  <c r="T9" i="2"/>
  <c r="F13" i="2"/>
  <c r="I13" i="2"/>
  <c r="G13" i="2"/>
  <c r="H13" i="2"/>
  <c r="E13" i="2"/>
  <c r="AU17" i="2" l="1"/>
  <c r="CD20" i="2"/>
  <c r="CA19" i="2"/>
  <c r="E21" i="2"/>
  <c r="Z18" i="11"/>
  <c r="CC19" i="2"/>
  <c r="CB20" i="2"/>
  <c r="AT17" i="2"/>
  <c r="CF19" i="2"/>
  <c r="GD17" i="2"/>
  <c r="K20" i="10"/>
  <c r="AW17" i="2"/>
  <c r="K23" i="10"/>
  <c r="CE19" i="2"/>
  <c r="CB19" i="2"/>
  <c r="AT20" i="2"/>
  <c r="R23" i="10"/>
  <c r="AP20" i="2"/>
  <c r="AU20" i="2"/>
  <c r="CE23" i="10"/>
  <c r="BZ20" i="2"/>
  <c r="CW23" i="2"/>
  <c r="DI22" i="10"/>
  <c r="AC17" i="10"/>
  <c r="CF20" i="2"/>
  <c r="BK20" i="2"/>
  <c r="AV20" i="2"/>
  <c r="GU20" i="2"/>
  <c r="EU19" i="11"/>
  <c r="AS20" i="11"/>
  <c r="CG20" i="2"/>
  <c r="CE20" i="2"/>
  <c r="AV17" i="2"/>
  <c r="CG19" i="2"/>
  <c r="EE22" i="10"/>
  <c r="H23" i="10"/>
  <c r="ED18" i="11"/>
  <c r="CH19" i="2"/>
  <c r="ES17" i="10"/>
  <c r="HR18" i="2"/>
  <c r="Q20" i="10"/>
  <c r="DI19" i="11"/>
  <c r="AD18" i="11"/>
  <c r="GI23" i="11"/>
  <c r="AA17" i="10"/>
  <c r="O23" i="10"/>
  <c r="AS22" i="11"/>
  <c r="BM23" i="10"/>
  <c r="AO22" i="11"/>
  <c r="GX19" i="10"/>
  <c r="HN18" i="2"/>
  <c r="CY22" i="2"/>
  <c r="J21" i="11"/>
  <c r="AR20" i="2"/>
  <c r="AW17" i="11"/>
  <c r="Y22" i="11"/>
  <c r="AQ20" i="2"/>
  <c r="BK17" i="2"/>
  <c r="EU19" i="2"/>
  <c r="AX20" i="2"/>
  <c r="DL17" i="11"/>
  <c r="GU22" i="11"/>
  <c r="BY21" i="11"/>
  <c r="M20" i="10"/>
  <c r="FK23" i="2"/>
  <c r="AS19" i="10"/>
  <c r="CT17" i="10"/>
  <c r="DJ21" i="11"/>
  <c r="AA18" i="11"/>
  <c r="BI19" i="10"/>
  <c r="Y20" i="11"/>
  <c r="AC18" i="11"/>
  <c r="AH18" i="11"/>
  <c r="AD20" i="11"/>
  <c r="HP21" i="10"/>
  <c r="EV18" i="11"/>
  <c r="AP21" i="10"/>
  <c r="AO18" i="10"/>
  <c r="CA21" i="11"/>
  <c r="BZ17" i="2"/>
  <c r="CB21" i="11"/>
  <c r="GD17" i="10"/>
  <c r="AT19" i="10"/>
  <c r="CF17" i="2"/>
  <c r="ET20" i="2"/>
  <c r="CV17" i="10"/>
  <c r="W18" i="10"/>
  <c r="DJ23" i="10"/>
  <c r="GC17" i="2"/>
  <c r="AA20" i="11"/>
  <c r="GH17" i="10"/>
  <c r="CW17" i="2"/>
  <c r="AI18" i="11"/>
  <c r="AJ20" i="11"/>
  <c r="CS22" i="11"/>
  <c r="CU17" i="10"/>
  <c r="AQ19" i="10"/>
  <c r="L22" i="11"/>
  <c r="AO22" i="2"/>
  <c r="AJ18" i="11"/>
  <c r="GD23" i="11"/>
  <c r="FN22" i="11"/>
  <c r="BL17" i="11"/>
  <c r="AB18" i="11"/>
  <c r="HO19" i="2"/>
  <c r="AC20" i="11"/>
  <c r="CG17" i="2"/>
  <c r="AW21" i="10"/>
  <c r="Z20" i="11"/>
  <c r="G22" i="11"/>
  <c r="AG18" i="11"/>
  <c r="J19" i="11"/>
  <c r="AE23" i="11"/>
  <c r="CS21" i="10"/>
  <c r="H18" i="10"/>
  <c r="N17" i="10"/>
  <c r="DJ17" i="10"/>
  <c r="AI17" i="11"/>
  <c r="AG21" i="11"/>
  <c r="AO21" i="10"/>
  <c r="O18" i="10"/>
  <c r="AO19" i="10"/>
  <c r="S18" i="10"/>
  <c r="HH18" i="10"/>
  <c r="AE17" i="11"/>
  <c r="CU22" i="2"/>
  <c r="F18" i="10"/>
  <c r="AR23" i="10"/>
  <c r="DK20" i="10"/>
  <c r="EU17" i="11"/>
  <c r="BY19" i="10"/>
  <c r="AG22" i="11"/>
  <c r="CS23" i="10"/>
  <c r="CT19" i="10"/>
  <c r="CI19" i="2"/>
  <c r="AJ17" i="11"/>
  <c r="I18" i="10"/>
  <c r="J18" i="10"/>
  <c r="CR19" i="10"/>
  <c r="M21" i="11"/>
  <c r="N18" i="10"/>
  <c r="FM20" i="11"/>
  <c r="AD17" i="11"/>
  <c r="EU17" i="2"/>
  <c r="J17" i="10"/>
  <c r="HN17" i="11"/>
  <c r="Y17" i="11"/>
  <c r="CD17" i="11"/>
  <c r="AP21" i="11"/>
  <c r="ET17" i="2"/>
  <c r="W17" i="11"/>
  <c r="FO20" i="2"/>
  <c r="BY22" i="10"/>
  <c r="FL22" i="11"/>
  <c r="AT18" i="2"/>
  <c r="CV22" i="2"/>
  <c r="O17" i="10"/>
  <c r="W21" i="11"/>
  <c r="E18" i="10"/>
  <c r="I21" i="11"/>
  <c r="CC20" i="2"/>
  <c r="GU18" i="11"/>
  <c r="EU21" i="2"/>
  <c r="Q18" i="10"/>
  <c r="S21" i="11"/>
  <c r="GC23" i="10"/>
  <c r="P18" i="10"/>
  <c r="P22" i="10"/>
  <c r="BY21" i="10"/>
  <c r="AW20" i="11"/>
  <c r="CU20" i="11"/>
  <c r="AA17" i="11"/>
  <c r="I20" i="10"/>
  <c r="DI22" i="11"/>
  <c r="G18" i="10"/>
  <c r="L18" i="10"/>
  <c r="P17" i="10"/>
  <c r="AO19" i="2"/>
  <c r="R18" i="10"/>
  <c r="CT20" i="11"/>
  <c r="CV21" i="10"/>
  <c r="EA19" i="11"/>
  <c r="AP18" i="2"/>
  <c r="EW21" i="2"/>
  <c r="F23" i="10"/>
  <c r="K18" i="10"/>
  <c r="DP22" i="2"/>
  <c r="E23" i="10"/>
  <c r="HN19" i="2"/>
  <c r="HM21" i="10"/>
  <c r="BJ21" i="2"/>
  <c r="AW21" i="2"/>
  <c r="CA20" i="11"/>
  <c r="K22" i="10"/>
  <c r="BP21" i="2"/>
  <c r="M17" i="10"/>
  <c r="BH21" i="2"/>
  <c r="S22" i="11"/>
  <c r="R17" i="10"/>
  <c r="GF17" i="2"/>
  <c r="DO21" i="2"/>
  <c r="DJ21" i="2"/>
  <c r="O22" i="11"/>
  <c r="ES22" i="11"/>
  <c r="BK21" i="11"/>
  <c r="AH20" i="11"/>
  <c r="I17" i="10"/>
  <c r="AQ17" i="2"/>
  <c r="P22" i="11"/>
  <c r="CQ17" i="10"/>
  <c r="AU21" i="2"/>
  <c r="BH23" i="11"/>
  <c r="BN19" i="2"/>
  <c r="AB19" i="10"/>
  <c r="BN18" i="10"/>
  <c r="H22" i="11"/>
  <c r="BI23" i="11"/>
  <c r="K22" i="11"/>
  <c r="AD17" i="10"/>
  <c r="BL18" i="10"/>
  <c r="EV20" i="2"/>
  <c r="N22" i="11"/>
  <c r="X20" i="11"/>
  <c r="CU23" i="11"/>
  <c r="F22" i="10"/>
  <c r="FN17" i="2"/>
  <c r="X23" i="10"/>
  <c r="DL21" i="2"/>
  <c r="AI22" i="10"/>
  <c r="DJ17" i="11"/>
  <c r="AW19" i="10"/>
  <c r="GH17" i="2"/>
  <c r="BJ17" i="2"/>
  <c r="DM21" i="2"/>
  <c r="BG23" i="2"/>
  <c r="AC19" i="10"/>
  <c r="CE22" i="10"/>
  <c r="AQ21" i="10"/>
  <c r="EE20" i="11"/>
  <c r="BM23" i="11"/>
  <c r="AF20" i="11"/>
  <c r="AO17" i="11"/>
  <c r="FK18" i="10"/>
  <c r="GF17" i="10"/>
  <c r="L22" i="10"/>
  <c r="F21" i="10"/>
  <c r="DI18" i="10"/>
  <c r="CT18" i="10"/>
  <c r="GE18" i="2"/>
  <c r="CV18" i="11"/>
  <c r="M22" i="11"/>
  <c r="EB22" i="11"/>
  <c r="EA22" i="11"/>
  <c r="BI21" i="2"/>
  <c r="Q22" i="11"/>
  <c r="CH23" i="10"/>
  <c r="GH23" i="11"/>
  <c r="AF19" i="10"/>
  <c r="CQ17" i="11"/>
  <c r="EU23" i="10"/>
  <c r="EV21" i="2"/>
  <c r="Q17" i="10"/>
  <c r="AE20" i="11"/>
  <c r="AD19" i="10"/>
  <c r="ED21" i="10"/>
  <c r="CB22" i="2"/>
  <c r="BM21" i="11"/>
  <c r="F22" i="11"/>
  <c r="J22" i="10"/>
  <c r="CR22" i="11"/>
  <c r="BH18" i="10"/>
  <c r="AT21" i="2"/>
  <c r="CR18" i="10"/>
  <c r="L17" i="10"/>
  <c r="BI18" i="10"/>
  <c r="EU23" i="2"/>
  <c r="BJ18" i="10"/>
  <c r="HN18" i="11"/>
  <c r="ET21" i="11"/>
  <c r="W23" i="10"/>
  <c r="AG20" i="11"/>
  <c r="AI20" i="11"/>
  <c r="AO19" i="11"/>
  <c r="BN21" i="2"/>
  <c r="GV21" i="2"/>
  <c r="CQ23" i="11"/>
  <c r="Q19" i="11"/>
  <c r="CA22" i="10"/>
  <c r="GU18" i="2"/>
  <c r="AB17" i="11"/>
  <c r="CV17" i="2"/>
  <c r="HM19" i="10"/>
  <c r="GC22" i="11"/>
  <c r="CF21" i="2"/>
  <c r="DJ23" i="11"/>
  <c r="AP22" i="11"/>
  <c r="HR17" i="2"/>
  <c r="BR17" i="10"/>
  <c r="HO17" i="2"/>
  <c r="AP17" i="11"/>
  <c r="CD20" i="10"/>
  <c r="N21" i="10"/>
  <c r="CD21" i="11"/>
  <c r="CT18" i="11"/>
  <c r="AT22" i="2"/>
  <c r="AI23" i="11"/>
  <c r="AU17" i="11"/>
  <c r="CC22" i="2"/>
  <c r="AQ22" i="11"/>
  <c r="BL17" i="10"/>
  <c r="CS17" i="2"/>
  <c r="EB19" i="10"/>
  <c r="G23" i="10"/>
  <c r="EB20" i="10"/>
  <c r="AR17" i="11"/>
  <c r="AB21" i="11"/>
  <c r="DJ19" i="10"/>
  <c r="EE19" i="10"/>
  <c r="X21" i="11"/>
  <c r="DK17" i="2"/>
  <c r="N23" i="10"/>
  <c r="AK23" i="11"/>
  <c r="AU18" i="2"/>
  <c r="BY17" i="2"/>
  <c r="CD17" i="2"/>
  <c r="ED22" i="10"/>
  <c r="CA20" i="2"/>
  <c r="EC18" i="11"/>
  <c r="BM18" i="10"/>
  <c r="F21" i="11"/>
  <c r="AS17" i="2"/>
  <c r="HO19" i="11"/>
  <c r="CR22" i="10"/>
  <c r="O18" i="11"/>
  <c r="CA17" i="10"/>
  <c r="DK23" i="11"/>
  <c r="AP20" i="10"/>
  <c r="BJ20" i="2"/>
  <c r="HN17" i="2"/>
  <c r="HP19" i="11"/>
  <c r="CR22" i="2"/>
  <c r="AS20" i="10"/>
  <c r="CS22" i="2"/>
  <c r="FM19" i="11"/>
  <c r="FL23" i="10"/>
  <c r="S23" i="10"/>
  <c r="AV22" i="2"/>
  <c r="GV23" i="2"/>
  <c r="I21" i="10"/>
  <c r="AQ17" i="11"/>
  <c r="AQ20" i="10"/>
  <c r="ED22" i="11"/>
  <c r="EE18" i="2"/>
  <c r="G21" i="11"/>
  <c r="AX22" i="11"/>
  <c r="GW18" i="10"/>
  <c r="HF17" i="11"/>
  <c r="BI20" i="2"/>
  <c r="F20" i="10"/>
  <c r="AX23" i="2"/>
  <c r="AR21" i="2"/>
  <c r="CU17" i="2"/>
  <c r="Z19" i="10"/>
  <c r="AU22" i="2"/>
  <c r="BJ19" i="10"/>
  <c r="L21" i="11"/>
  <c r="AQ22" i="2"/>
  <c r="CC20" i="11"/>
  <c r="DL22" i="2"/>
  <c r="R22" i="11"/>
  <c r="DJ17" i="2"/>
  <c r="DK23" i="10"/>
  <c r="GV17" i="11"/>
  <c r="GV18" i="10"/>
  <c r="HP23" i="11"/>
  <c r="GG23" i="10"/>
  <c r="GZ19" i="10"/>
  <c r="HX21" i="10"/>
  <c r="AQ21" i="2"/>
  <c r="AS21" i="11"/>
  <c r="EE22" i="11"/>
  <c r="Y23" i="10"/>
  <c r="CD20" i="11"/>
  <c r="K21" i="11"/>
  <c r="DM18" i="11"/>
  <c r="M23" i="10"/>
  <c r="CD22" i="2"/>
  <c r="AR22" i="11"/>
  <c r="CB20" i="11"/>
  <c r="BK19" i="2"/>
  <c r="HA18" i="10"/>
  <c r="GW19" i="10"/>
  <c r="EC22" i="11"/>
  <c r="CW22" i="10"/>
  <c r="DM17" i="2"/>
  <c r="DN22" i="2"/>
  <c r="H21" i="10"/>
  <c r="EC22" i="10"/>
  <c r="EE20" i="10"/>
  <c r="BZ22" i="10"/>
  <c r="FK19" i="2"/>
  <c r="ED19" i="10"/>
  <c r="AV22" i="11"/>
  <c r="CQ18" i="10"/>
  <c r="BH20" i="2"/>
  <c r="AR23" i="2"/>
  <c r="CB22" i="10"/>
  <c r="AP19" i="10"/>
  <c r="GE18" i="10"/>
  <c r="GH23" i="10"/>
  <c r="GF23" i="10"/>
  <c r="HP17" i="2"/>
  <c r="CU20" i="2"/>
  <c r="CF23" i="11"/>
  <c r="L23" i="10"/>
  <c r="DK19" i="10"/>
  <c r="EE18" i="10"/>
  <c r="BZ17" i="10"/>
  <c r="AA20" i="10"/>
  <c r="AC18" i="10"/>
  <c r="ED18" i="2"/>
  <c r="AG19" i="10"/>
  <c r="BM18" i="11"/>
  <c r="DL23" i="11"/>
  <c r="BM21" i="2"/>
  <c r="AB20" i="11"/>
  <c r="CB23" i="10"/>
  <c r="HT17" i="2"/>
  <c r="HQ17" i="2"/>
  <c r="CB23" i="11"/>
  <c r="BH17" i="10"/>
  <c r="AW23" i="11"/>
  <c r="N20" i="11"/>
  <c r="W19" i="10"/>
  <c r="CD22" i="10"/>
  <c r="Z23" i="11"/>
  <c r="CF22" i="2"/>
  <c r="BZ21" i="2"/>
  <c r="O21" i="11"/>
  <c r="BO20" i="2"/>
  <c r="AO18" i="2"/>
  <c r="BL20" i="2"/>
  <c r="GE23" i="10"/>
  <c r="GY17" i="11"/>
  <c r="EC18" i="10"/>
  <c r="CH21" i="2"/>
  <c r="M18" i="11"/>
  <c r="AT17" i="11"/>
  <c r="R18" i="11"/>
  <c r="AY22" i="11"/>
  <c r="AT22" i="11"/>
  <c r="K21" i="10"/>
  <c r="BM20" i="2"/>
  <c r="H20" i="10"/>
  <c r="HP23" i="2"/>
  <c r="GX18" i="10"/>
  <c r="CT17" i="2"/>
  <c r="EB18" i="10"/>
  <c r="P21" i="10"/>
  <c r="ET20" i="10"/>
  <c r="BJ22" i="10"/>
  <c r="O21" i="10"/>
  <c r="AC23" i="10"/>
  <c r="EG22" i="2"/>
  <c r="CE21" i="2"/>
  <c r="S20" i="10"/>
  <c r="BJ18" i="11"/>
  <c r="GC23" i="2"/>
  <c r="EU23" i="11"/>
  <c r="BJ23" i="11"/>
  <c r="CC20" i="10"/>
  <c r="S21" i="10"/>
  <c r="ET20" i="11"/>
  <c r="Z19" i="11"/>
  <c r="FK19" i="11"/>
  <c r="AS18" i="10"/>
  <c r="ED18" i="10"/>
  <c r="BY21" i="2"/>
  <c r="HM17" i="2"/>
  <c r="HE18" i="10"/>
  <c r="CC17" i="10"/>
  <c r="N17" i="11"/>
  <c r="L20" i="11"/>
  <c r="DI20" i="2"/>
  <c r="N19" i="11"/>
  <c r="AH21" i="11"/>
  <c r="CB18" i="10"/>
  <c r="CY21" i="2"/>
  <c r="BI18" i="2"/>
  <c r="GU20" i="11"/>
  <c r="BK18" i="2"/>
  <c r="ES23" i="10"/>
  <c r="P19" i="10"/>
  <c r="GU22" i="2"/>
  <c r="BY18" i="10"/>
  <c r="S18" i="11"/>
  <c r="BK17" i="11"/>
  <c r="CU18" i="10"/>
  <c r="AO20" i="11"/>
  <c r="EA20" i="11"/>
  <c r="EB20" i="11"/>
  <c r="AV17" i="11"/>
  <c r="E19" i="11"/>
  <c r="EA19" i="2"/>
  <c r="FK21" i="2"/>
  <c r="BY23" i="10"/>
  <c r="BZ23" i="10"/>
  <c r="BO18" i="2"/>
  <c r="CL20" i="10"/>
  <c r="HO18" i="11"/>
  <c r="HQ22" i="11"/>
  <c r="Z20" i="10"/>
  <c r="BL20" i="10"/>
  <c r="GD19" i="2"/>
  <c r="L19" i="10"/>
  <c r="BG23" i="10"/>
  <c r="AB21" i="10"/>
  <c r="GC18" i="2"/>
  <c r="G22" i="10"/>
  <c r="AC23" i="11"/>
  <c r="CV20" i="2"/>
  <c r="GU19" i="2"/>
  <c r="AD21" i="11"/>
  <c r="EE18" i="11"/>
  <c r="F23" i="11"/>
  <c r="BG17" i="11"/>
  <c r="DL20" i="10"/>
  <c r="FO21" i="2"/>
  <c r="AR18" i="2"/>
  <c r="H19" i="11"/>
  <c r="CF23" i="10"/>
  <c r="GV21" i="11"/>
  <c r="CG20" i="10"/>
  <c r="GU21" i="11"/>
  <c r="HM21" i="11"/>
  <c r="W21" i="10"/>
  <c r="CQ19" i="11"/>
  <c r="K17" i="11"/>
  <c r="FK18" i="2"/>
  <c r="EF19" i="2"/>
  <c r="P19" i="11"/>
  <c r="K19" i="10"/>
  <c r="DI21" i="10"/>
  <c r="CD23" i="10"/>
  <c r="EB17" i="2"/>
  <c r="EB21" i="11"/>
  <c r="O20" i="11"/>
  <c r="CC23" i="10"/>
  <c r="Q20" i="11"/>
  <c r="DI20" i="10"/>
  <c r="EA17" i="2"/>
  <c r="BG17" i="10"/>
  <c r="G19" i="11"/>
  <c r="GG23" i="11"/>
  <c r="AT20" i="11"/>
  <c r="CA23" i="10"/>
  <c r="AC22" i="10"/>
  <c r="BL23" i="2"/>
  <c r="BH19" i="11"/>
  <c r="ET23" i="11"/>
  <c r="CB20" i="10"/>
  <c r="R19" i="11"/>
  <c r="AG21" i="10"/>
  <c r="BK17" i="10"/>
  <c r="BM17" i="10"/>
  <c r="CW19" i="10"/>
  <c r="HT21" i="10"/>
  <c r="M23" i="11"/>
  <c r="BK22" i="10"/>
  <c r="AV23" i="11"/>
  <c r="CS21" i="2"/>
  <c r="BJ17" i="10"/>
  <c r="P20" i="11"/>
  <c r="AF22" i="11"/>
  <c r="CA18" i="11"/>
  <c r="AI21" i="11"/>
  <c r="BI19" i="2"/>
  <c r="Y21" i="11"/>
  <c r="I19" i="11"/>
  <c r="HM20" i="11"/>
  <c r="HM18" i="11"/>
  <c r="HW21" i="11"/>
  <c r="N19" i="10"/>
  <c r="AG22" i="10"/>
  <c r="X21" i="10"/>
  <c r="AD18" i="10"/>
  <c r="Q23" i="11"/>
  <c r="ED20" i="11"/>
  <c r="O23" i="11"/>
  <c r="CQ22" i="10"/>
  <c r="GE19" i="2"/>
  <c r="Y18" i="10"/>
  <c r="O22" i="10"/>
  <c r="DN19" i="2"/>
  <c r="BN17" i="10"/>
  <c r="E22" i="10"/>
  <c r="BJ23" i="2"/>
  <c r="AQ18" i="2"/>
  <c r="AB23" i="11"/>
  <c r="AV18" i="2"/>
  <c r="P23" i="11"/>
  <c r="H23" i="11"/>
  <c r="M18" i="10"/>
  <c r="BZ20" i="10"/>
  <c r="DC17" i="10"/>
  <c r="DC19" i="10"/>
  <c r="GG17" i="2"/>
  <c r="HO21" i="11"/>
  <c r="AP20" i="11"/>
  <c r="BO23" i="2"/>
  <c r="O19" i="11"/>
  <c r="X23" i="11"/>
  <c r="Q19" i="10"/>
  <c r="AV18" i="11"/>
  <c r="AR20" i="10"/>
  <c r="CB17" i="10"/>
  <c r="Q18" i="11"/>
  <c r="X18" i="11"/>
  <c r="BH22" i="10"/>
  <c r="Q22" i="10"/>
  <c r="CR17" i="10"/>
  <c r="CQ17" i="2"/>
  <c r="EB22" i="2"/>
  <c r="FK17" i="10"/>
  <c r="J21" i="10"/>
  <c r="Z18" i="10"/>
  <c r="EC21" i="10"/>
  <c r="BK18" i="10"/>
  <c r="S19" i="11"/>
  <c r="DI17" i="2"/>
  <c r="AH18" i="10"/>
  <c r="H21" i="11"/>
  <c r="CQ22" i="2"/>
  <c r="DK18" i="11"/>
  <c r="BG21" i="2"/>
  <c r="CS19" i="10"/>
  <c r="HN20" i="11"/>
  <c r="HN19" i="11"/>
  <c r="GI22" i="11"/>
  <c r="HP18" i="2"/>
  <c r="HN21" i="11"/>
  <c r="HM19" i="2"/>
  <c r="F19" i="11"/>
  <c r="BH19" i="2"/>
  <c r="H18" i="11"/>
  <c r="CW18" i="2"/>
  <c r="P18" i="11"/>
  <c r="Z22" i="10"/>
  <c r="ES19" i="10"/>
  <c r="AG17" i="10"/>
  <c r="CV18" i="10"/>
  <c r="EE22" i="2"/>
  <c r="AF18" i="10"/>
  <c r="CU21" i="10"/>
  <c r="R23" i="11"/>
  <c r="AE18" i="10"/>
  <c r="EB18" i="11"/>
  <c r="ET19" i="2"/>
  <c r="AW18" i="2"/>
  <c r="M21" i="10"/>
  <c r="EF22" i="2"/>
  <c r="EU20" i="2"/>
  <c r="BQ18" i="10"/>
  <c r="GJ22" i="11"/>
  <c r="FQ21" i="2"/>
  <c r="HO21" i="10"/>
  <c r="CT22" i="10"/>
  <c r="BN18" i="2"/>
  <c r="EC22" i="2"/>
  <c r="AS17" i="11"/>
  <c r="P23" i="10"/>
  <c r="BZ19" i="2"/>
  <c r="DM17" i="11"/>
  <c r="BY20" i="10"/>
  <c r="K19" i="11"/>
  <c r="GF23" i="11"/>
  <c r="HR19" i="10"/>
  <c r="HN21" i="10"/>
  <c r="HR19" i="11"/>
  <c r="HN23" i="11"/>
  <c r="GV19" i="10"/>
  <c r="GW17" i="11"/>
  <c r="GW21" i="11"/>
  <c r="GY18" i="10"/>
  <c r="EC21" i="2"/>
  <c r="ET21" i="2"/>
  <c r="E19" i="10"/>
  <c r="DL17" i="10"/>
  <c r="FM21" i="2"/>
  <c r="GW23" i="2"/>
  <c r="CU19" i="10"/>
  <c r="BN20" i="2"/>
  <c r="EX20" i="10"/>
  <c r="GE17" i="10"/>
  <c r="HQ19" i="2"/>
  <c r="EU20" i="10"/>
  <c r="HM19" i="11"/>
  <c r="GX17" i="11"/>
  <c r="GU18" i="10"/>
  <c r="BI23" i="2"/>
  <c r="BM22" i="10"/>
  <c r="CD18" i="10"/>
  <c r="Q21" i="10"/>
  <c r="CS18" i="10"/>
  <c r="DL22" i="11"/>
  <c r="G21" i="10"/>
  <c r="CA20" i="10"/>
  <c r="E21" i="10"/>
  <c r="BZ18" i="2"/>
  <c r="FM20" i="2"/>
  <c r="AJ19" i="11"/>
  <c r="CR20" i="11"/>
  <c r="GC20" i="10"/>
  <c r="CD19" i="2"/>
  <c r="BA19" i="10"/>
  <c r="GG17" i="10"/>
  <c r="BN23" i="2"/>
  <c r="BN20" i="10"/>
  <c r="K23" i="11"/>
  <c r="BN22" i="10"/>
  <c r="M20" i="11"/>
  <c r="O19" i="10"/>
  <c r="CT17" i="11"/>
  <c r="BK20" i="10"/>
  <c r="BL22" i="11"/>
  <c r="FM17" i="2"/>
  <c r="N23" i="11"/>
  <c r="DJ18" i="11"/>
  <c r="GE17" i="2"/>
  <c r="HN22" i="2"/>
  <c r="GI17" i="2"/>
  <c r="DE22" i="11"/>
  <c r="DF22" i="11"/>
  <c r="DD22" i="11"/>
  <c r="DC22" i="11"/>
  <c r="CX22" i="11"/>
  <c r="CY22" i="11"/>
  <c r="CW22" i="11"/>
  <c r="DB22" i="11"/>
  <c r="CV22" i="11"/>
  <c r="CZ22" i="11"/>
  <c r="DE18" i="11"/>
  <c r="DF18" i="11"/>
  <c r="DD18" i="11"/>
  <c r="DA18" i="11"/>
  <c r="CX18" i="11"/>
  <c r="CZ18" i="11"/>
  <c r="CY18" i="11"/>
  <c r="DC18" i="11"/>
  <c r="CU18" i="11"/>
  <c r="DB18" i="11"/>
  <c r="CR18" i="11"/>
  <c r="CS18" i="11"/>
  <c r="T20" i="10"/>
  <c r="N20" i="10"/>
  <c r="P20" i="10"/>
  <c r="L20" i="10"/>
  <c r="AH20" i="10"/>
  <c r="FG17" i="2"/>
  <c r="FH13" i="2"/>
  <c r="FH17" i="2"/>
  <c r="FE17" i="2"/>
  <c r="FB17" i="2"/>
  <c r="EW17" i="2"/>
  <c r="EX17" i="2"/>
  <c r="FD17" i="2"/>
  <c r="FA17" i="2"/>
  <c r="FF17" i="2"/>
  <c r="FC17" i="2"/>
  <c r="EY17" i="2"/>
  <c r="FH19" i="11"/>
  <c r="FC19" i="11"/>
  <c r="FF19" i="11"/>
  <c r="FE19" i="11"/>
  <c r="FB19" i="11"/>
  <c r="FD19" i="11"/>
  <c r="FG19" i="11"/>
  <c r="EV19" i="11"/>
  <c r="EZ19" i="11"/>
  <c r="EW19" i="11"/>
  <c r="FA19" i="11"/>
  <c r="EX19" i="11"/>
  <c r="EY19" i="11"/>
  <c r="ES19" i="11"/>
  <c r="FQ23" i="10"/>
  <c r="IB21" i="2"/>
  <c r="HW21" i="2"/>
  <c r="HT21" i="2"/>
  <c r="IA21" i="2"/>
  <c r="HV21" i="2"/>
  <c r="HZ21" i="2"/>
  <c r="HX21" i="2"/>
  <c r="HQ21" i="2"/>
  <c r="HR21" i="2"/>
  <c r="HY21" i="2"/>
  <c r="HN21" i="2"/>
  <c r="HS21" i="2"/>
  <c r="HP21" i="2"/>
  <c r="HU21" i="2"/>
  <c r="HO21" i="2"/>
  <c r="EB23" i="2"/>
  <c r="CA19" i="10"/>
  <c r="CN21" i="10"/>
  <c r="CK21" i="10"/>
  <c r="CL21" i="10"/>
  <c r="CM21" i="10"/>
  <c r="CH21" i="10"/>
  <c r="CJ21" i="10"/>
  <c r="CE21" i="10"/>
  <c r="CI21" i="10"/>
  <c r="CG21" i="10"/>
  <c r="CF21" i="10"/>
  <c r="CB21" i="10"/>
  <c r="CD21" i="10"/>
  <c r="AL23" i="10"/>
  <c r="AK23" i="10"/>
  <c r="AJ23" i="10"/>
  <c r="AD23" i="10"/>
  <c r="AA23" i="10"/>
  <c r="AI23" i="10"/>
  <c r="BU19" i="11"/>
  <c r="BV19" i="11"/>
  <c r="BQ19" i="11"/>
  <c r="BS19" i="11"/>
  <c r="BO19" i="11"/>
  <c r="BR19" i="11"/>
  <c r="BT19" i="11"/>
  <c r="BP19" i="11"/>
  <c r="BG19" i="11"/>
  <c r="BL19" i="11"/>
  <c r="BD18" i="11"/>
  <c r="AX18" i="11"/>
  <c r="BB18" i="11"/>
  <c r="AW18" i="11"/>
  <c r="BA18" i="11"/>
  <c r="AR18" i="11"/>
  <c r="AS18" i="11"/>
  <c r="BC18" i="11"/>
  <c r="AY18" i="11"/>
  <c r="AZ18" i="11"/>
  <c r="AU18" i="11"/>
  <c r="AQ18" i="11"/>
  <c r="FH22" i="10"/>
  <c r="FE22" i="10"/>
  <c r="FD22" i="10"/>
  <c r="FB22" i="10"/>
  <c r="FC22" i="10"/>
  <c r="FA22" i="10"/>
  <c r="FG22" i="10"/>
  <c r="FF22" i="10"/>
  <c r="EW22" i="10"/>
  <c r="EZ22" i="10"/>
  <c r="EY22" i="10"/>
  <c r="EX22" i="10"/>
  <c r="EU22" i="10"/>
  <c r="EV22" i="10"/>
  <c r="ET22" i="10"/>
  <c r="BD20" i="11"/>
  <c r="BC20" i="11"/>
  <c r="AX20" i="11"/>
  <c r="BB20" i="11"/>
  <c r="BA20" i="11"/>
  <c r="AY20" i="11"/>
  <c r="AV20" i="11"/>
  <c r="AZ20" i="11"/>
  <c r="HJ23" i="2"/>
  <c r="HA23" i="2"/>
  <c r="HD23" i="2"/>
  <c r="HE23" i="2"/>
  <c r="HG23" i="2"/>
  <c r="HI23" i="2"/>
  <c r="HH23" i="2"/>
  <c r="HF23" i="2"/>
  <c r="HC23" i="2"/>
  <c r="GY23" i="2"/>
  <c r="HB23" i="2"/>
  <c r="GX23" i="2"/>
  <c r="E20" i="10"/>
  <c r="EO21" i="11"/>
  <c r="EP21" i="11"/>
  <c r="EM21" i="11"/>
  <c r="EK21" i="11"/>
  <c r="EL21" i="11"/>
  <c r="EH21" i="11"/>
  <c r="EI21" i="11"/>
  <c r="EE21" i="11"/>
  <c r="EG21" i="11"/>
  <c r="EN21" i="11"/>
  <c r="ED21" i="11"/>
  <c r="EA21" i="11"/>
  <c r="EJ21" i="11"/>
  <c r="EF21" i="11"/>
  <c r="BM22" i="2"/>
  <c r="CU19" i="11"/>
  <c r="AQ18" i="10"/>
  <c r="BD22" i="10"/>
  <c r="AZ22" i="10"/>
  <c r="BB22" i="10"/>
  <c r="AX22" i="10"/>
  <c r="BC22" i="10"/>
  <c r="AW22" i="10"/>
  <c r="AT22" i="10"/>
  <c r="GQ20" i="11"/>
  <c r="GR20" i="11"/>
  <c r="GL20" i="11"/>
  <c r="GN20" i="11"/>
  <c r="GK20" i="11"/>
  <c r="GJ20" i="11"/>
  <c r="GO20" i="11"/>
  <c r="GP20" i="11"/>
  <c r="GI20" i="11"/>
  <c r="GM20" i="11"/>
  <c r="GG20" i="11"/>
  <c r="GF20" i="11"/>
  <c r="GE20" i="11"/>
  <c r="GH20" i="11"/>
  <c r="HJ13" i="10"/>
  <c r="HJ17" i="10"/>
  <c r="GY17" i="10"/>
  <c r="HH17" i="10"/>
  <c r="HG17" i="10"/>
  <c r="HF17" i="10"/>
  <c r="HE17" i="10"/>
  <c r="HI17" i="10"/>
  <c r="HD17" i="10"/>
  <c r="GZ17" i="10"/>
  <c r="HA17" i="10"/>
  <c r="HC17" i="10"/>
  <c r="GV17" i="10"/>
  <c r="HB17" i="10"/>
  <c r="GW17" i="10"/>
  <c r="BD17" i="10"/>
  <c r="BD13" i="10"/>
  <c r="BC17" i="10"/>
  <c r="AY17" i="10"/>
  <c r="BA17" i="10"/>
  <c r="AZ17" i="10"/>
  <c r="AW17" i="10"/>
  <c r="AV17" i="10"/>
  <c r="BB17" i="10"/>
  <c r="AT17" i="10"/>
  <c r="AQ17" i="10"/>
  <c r="AP17" i="10"/>
  <c r="AU17" i="10"/>
  <c r="EC17" i="10"/>
  <c r="DX23" i="2"/>
  <c r="DV23" i="2"/>
  <c r="DT23" i="2"/>
  <c r="DU23" i="2"/>
  <c r="DW23" i="2"/>
  <c r="DO23" i="2"/>
  <c r="DR23" i="2"/>
  <c r="DS23" i="2"/>
  <c r="DQ23" i="2"/>
  <c r="DJ23" i="2"/>
  <c r="DP23" i="2"/>
  <c r="FM17" i="11"/>
  <c r="CN23" i="2"/>
  <c r="CL23" i="2"/>
  <c r="CK23" i="2"/>
  <c r="CM23" i="2"/>
  <c r="CH23" i="2"/>
  <c r="CJ23" i="2"/>
  <c r="CC23" i="2"/>
  <c r="CF23" i="2"/>
  <c r="CB23" i="2"/>
  <c r="BM21" i="10"/>
  <c r="DL19" i="2"/>
  <c r="EO19" i="11"/>
  <c r="EP19" i="11"/>
  <c r="EK19" i="11"/>
  <c r="EM19" i="11"/>
  <c r="EL19" i="11"/>
  <c r="EH19" i="11"/>
  <c r="EI19" i="11"/>
  <c r="EJ19" i="11"/>
  <c r="EN19" i="11"/>
  <c r="EG19" i="11"/>
  <c r="EF19" i="11"/>
  <c r="EE19" i="11"/>
  <c r="EB19" i="11"/>
  <c r="CT18" i="2"/>
  <c r="EO20" i="2"/>
  <c r="EP20" i="2"/>
  <c r="EN20" i="2"/>
  <c r="EK20" i="2"/>
  <c r="EF20" i="2"/>
  <c r="EH20" i="2"/>
  <c r="EJ20" i="2"/>
  <c r="EG20" i="2"/>
  <c r="EI20" i="2"/>
  <c r="EB20" i="2"/>
  <c r="EM20" i="2"/>
  <c r="EL20" i="2"/>
  <c r="DX19" i="11"/>
  <c r="DU19" i="11"/>
  <c r="DN19" i="11"/>
  <c r="DV19" i="11"/>
  <c r="DW19" i="11"/>
  <c r="DP19" i="11"/>
  <c r="DQ19" i="11"/>
  <c r="DT19" i="11"/>
  <c r="DO19" i="11"/>
  <c r="DR19" i="11"/>
  <c r="DS19" i="11"/>
  <c r="S17" i="11"/>
  <c r="T17" i="11"/>
  <c r="T13" i="11"/>
  <c r="Q17" i="11"/>
  <c r="G17" i="11"/>
  <c r="O17" i="11"/>
  <c r="M17" i="11"/>
  <c r="CN23" i="11"/>
  <c r="CK23" i="11"/>
  <c r="CI23" i="11"/>
  <c r="CL23" i="11"/>
  <c r="CH23" i="11"/>
  <c r="CM23" i="11"/>
  <c r="CG23" i="11"/>
  <c r="CD23" i="11"/>
  <c r="CC23" i="11"/>
  <c r="CJ23" i="11"/>
  <c r="CM17" i="11"/>
  <c r="CN13" i="11"/>
  <c r="CN17" i="11"/>
  <c r="CI17" i="11"/>
  <c r="CH17" i="11"/>
  <c r="CL17" i="11"/>
  <c r="CJ17" i="11"/>
  <c r="CK17" i="11"/>
  <c r="CF17" i="11"/>
  <c r="BZ17" i="11"/>
  <c r="CE17" i="11"/>
  <c r="CG17" i="11"/>
  <c r="BY22" i="11"/>
  <c r="BZ19" i="10"/>
  <c r="DL19" i="11"/>
  <c r="CC21" i="10"/>
  <c r="EE20" i="2"/>
  <c r="HJ21" i="10"/>
  <c r="HF21" i="10"/>
  <c r="HH21" i="10"/>
  <c r="HA21" i="10"/>
  <c r="HC21" i="10"/>
  <c r="GZ21" i="10"/>
  <c r="HB21" i="10"/>
  <c r="HI21" i="10"/>
  <c r="GY21" i="10"/>
  <c r="HG21" i="10"/>
  <c r="HD21" i="10"/>
  <c r="HE21" i="10"/>
  <c r="GX21" i="10"/>
  <c r="GV21" i="10"/>
  <c r="GW21" i="10"/>
  <c r="DM19" i="11"/>
  <c r="BD21" i="2"/>
  <c r="BC21" i="2"/>
  <c r="AY21" i="2"/>
  <c r="AV21" i="2"/>
  <c r="BA21" i="2"/>
  <c r="AZ21" i="2"/>
  <c r="AS21" i="2"/>
  <c r="BB21" i="2"/>
  <c r="AX21" i="2"/>
  <c r="CV21" i="2"/>
  <c r="E17" i="11"/>
  <c r="M19" i="10"/>
  <c r="BI19" i="11"/>
  <c r="CB19" i="10"/>
  <c r="FK23" i="10"/>
  <c r="AL19" i="10"/>
  <c r="AK19" i="10"/>
  <c r="AI19" i="10"/>
  <c r="AH19" i="10"/>
  <c r="AA19" i="10"/>
  <c r="AJ19" i="10"/>
  <c r="Z21" i="10"/>
  <c r="CR18" i="2"/>
  <c r="FG23" i="2"/>
  <c r="FH23" i="2"/>
  <c r="FA23" i="2"/>
  <c r="FD23" i="2"/>
  <c r="FF23" i="2"/>
  <c r="FE23" i="2"/>
  <c r="FC23" i="2"/>
  <c r="FB23" i="2"/>
  <c r="EY23" i="2"/>
  <c r="EZ23" i="2"/>
  <c r="EX23" i="2"/>
  <c r="EV23" i="2"/>
  <c r="EW23" i="2"/>
  <c r="ET23" i="2"/>
  <c r="EC19" i="11"/>
  <c r="Y19" i="10"/>
  <c r="AU21" i="10"/>
  <c r="AR22" i="10"/>
  <c r="Z17" i="10"/>
  <c r="DJ19" i="2"/>
  <c r="DF21" i="10"/>
  <c r="DE21" i="10"/>
  <c r="DD21" i="10"/>
  <c r="DA21" i="10"/>
  <c r="DC21" i="10"/>
  <c r="CY21" i="10"/>
  <c r="CX21" i="10"/>
  <c r="DB21" i="10"/>
  <c r="CW21" i="10"/>
  <c r="CZ21" i="10"/>
  <c r="CR21" i="10"/>
  <c r="Y20" i="10"/>
  <c r="FZ20" i="10"/>
  <c r="FW20" i="10"/>
  <c r="FY20" i="10"/>
  <c r="FU20" i="10"/>
  <c r="FX20" i="10"/>
  <c r="FV20" i="10"/>
  <c r="FT20" i="10"/>
  <c r="FN20" i="10"/>
  <c r="FP20" i="10"/>
  <c r="FR20" i="10"/>
  <c r="FS20" i="10"/>
  <c r="FK20" i="10"/>
  <c r="FM20" i="10"/>
  <c r="FO20" i="10"/>
  <c r="FQ20" i="10"/>
  <c r="EL23" i="2"/>
  <c r="DE19" i="2"/>
  <c r="DF19" i="2"/>
  <c r="DC19" i="2"/>
  <c r="CZ19" i="2"/>
  <c r="DB19" i="2"/>
  <c r="DA19" i="2"/>
  <c r="CX19" i="2"/>
  <c r="CV19" i="2"/>
  <c r="DD19" i="2"/>
  <c r="CY19" i="2"/>
  <c r="CU19" i="2"/>
  <c r="FH22" i="2"/>
  <c r="FD22" i="2"/>
  <c r="FB22" i="2"/>
  <c r="FE22" i="2"/>
  <c r="FG22" i="2"/>
  <c r="EZ22" i="2"/>
  <c r="FA22" i="2"/>
  <c r="FF22" i="2"/>
  <c r="EY22" i="2"/>
  <c r="EX22" i="2"/>
  <c r="ET22" i="2"/>
  <c r="EU22" i="2"/>
  <c r="AL22" i="10"/>
  <c r="AK22" i="10"/>
  <c r="AJ22" i="10"/>
  <c r="AA22" i="10"/>
  <c r="AB22" i="10"/>
  <c r="AE22" i="10"/>
  <c r="AF22" i="10"/>
  <c r="BH22" i="2"/>
  <c r="EW22" i="2"/>
  <c r="AR19" i="2"/>
  <c r="AS19" i="2"/>
  <c r="BM19" i="11"/>
  <c r="CM22" i="11"/>
  <c r="CN22" i="11"/>
  <c r="CH22" i="11"/>
  <c r="CK22" i="11"/>
  <c r="CI22" i="11"/>
  <c r="CB22" i="11"/>
  <c r="CG22" i="11"/>
  <c r="CJ22" i="11"/>
  <c r="CD22" i="11"/>
  <c r="CA22" i="11"/>
  <c r="CL22" i="11"/>
  <c r="CB17" i="11"/>
  <c r="GQ19" i="2"/>
  <c r="GR19" i="2"/>
  <c r="GP19" i="2"/>
  <c r="GM19" i="2"/>
  <c r="GK19" i="2"/>
  <c r="GN19" i="2"/>
  <c r="GO19" i="2"/>
  <c r="GJ19" i="2"/>
  <c r="GL19" i="2"/>
  <c r="GI19" i="2"/>
  <c r="GG19" i="2"/>
  <c r="GH19" i="2"/>
  <c r="GF19" i="2"/>
  <c r="FZ17" i="2"/>
  <c r="FZ13" i="2"/>
  <c r="FS17" i="2"/>
  <c r="FV17" i="2"/>
  <c r="FT17" i="2"/>
  <c r="FX17" i="2"/>
  <c r="FU17" i="2"/>
  <c r="FO17" i="2"/>
  <c r="FY17" i="2"/>
  <c r="FW17" i="2"/>
  <c r="FQ17" i="2"/>
  <c r="FP17" i="2"/>
  <c r="FR17" i="2"/>
  <c r="CW19" i="11"/>
  <c r="BV20" i="10"/>
  <c r="BT20" i="10"/>
  <c r="BU20" i="10"/>
  <c r="BS20" i="10"/>
  <c r="BO20" i="10"/>
  <c r="BI20" i="10"/>
  <c r="BQ20" i="10"/>
  <c r="BM20" i="10"/>
  <c r="BJ20" i="10"/>
  <c r="BH20" i="10"/>
  <c r="AX17" i="10"/>
  <c r="BG21" i="10"/>
  <c r="DE23" i="10"/>
  <c r="DF23" i="10"/>
  <c r="DD23" i="10"/>
  <c r="DB23" i="10"/>
  <c r="CX23" i="10"/>
  <c r="DC23" i="10"/>
  <c r="CY23" i="10"/>
  <c r="CZ23" i="10"/>
  <c r="DA23" i="10"/>
  <c r="CW23" i="10"/>
  <c r="CR23" i="10"/>
  <c r="CV23" i="10"/>
  <c r="EV22" i="2"/>
  <c r="CN13" i="10"/>
  <c r="CN17" i="10"/>
  <c r="CM17" i="10"/>
  <c r="CL17" i="10"/>
  <c r="CG17" i="10"/>
  <c r="CI17" i="10"/>
  <c r="CH17" i="10"/>
  <c r="CK17" i="10"/>
  <c r="CD17" i="10"/>
  <c r="CJ17" i="10"/>
  <c r="CF17" i="10"/>
  <c r="BY17" i="10"/>
  <c r="AP21" i="2"/>
  <c r="FL17" i="2"/>
  <c r="FZ23" i="10"/>
  <c r="FV23" i="10"/>
  <c r="FW23" i="10"/>
  <c r="FX23" i="10"/>
  <c r="FT23" i="10"/>
  <c r="FS23" i="10"/>
  <c r="FR23" i="10"/>
  <c r="FY23" i="10"/>
  <c r="FU23" i="10"/>
  <c r="FN23" i="10"/>
  <c r="FM23" i="10"/>
  <c r="FO23" i="10"/>
  <c r="DX20" i="11"/>
  <c r="DT20" i="11"/>
  <c r="DU20" i="11"/>
  <c r="DR20" i="11"/>
  <c r="DM20" i="11"/>
  <c r="DW20" i="11"/>
  <c r="DP20" i="11"/>
  <c r="DS20" i="11"/>
  <c r="DV20" i="11"/>
  <c r="DO20" i="11"/>
  <c r="DQ20" i="11"/>
  <c r="DI20" i="11"/>
  <c r="DN20" i="11"/>
  <c r="DL20" i="11"/>
  <c r="X19" i="11"/>
  <c r="AH22" i="11"/>
  <c r="CE23" i="2"/>
  <c r="O20" i="10"/>
  <c r="G20" i="10"/>
  <c r="BJ22" i="11"/>
  <c r="CV17" i="11"/>
  <c r="AR20" i="11"/>
  <c r="FH20" i="11"/>
  <c r="FF20" i="11"/>
  <c r="FE20" i="11"/>
  <c r="FG20" i="11"/>
  <c r="FC20" i="11"/>
  <c r="EV20" i="11"/>
  <c r="EX20" i="11"/>
  <c r="FD20" i="11"/>
  <c r="EZ20" i="11"/>
  <c r="FB20" i="11"/>
  <c r="EW20" i="11"/>
  <c r="EU20" i="11"/>
  <c r="EY20" i="11"/>
  <c r="FA20" i="11"/>
  <c r="AL23" i="11"/>
  <c r="Y23" i="11"/>
  <c r="W23" i="11"/>
  <c r="AG23" i="11"/>
  <c r="AA23" i="11"/>
  <c r="AJ23" i="11"/>
  <c r="AU19" i="2"/>
  <c r="FZ20" i="11"/>
  <c r="FX20" i="11"/>
  <c r="FV20" i="11"/>
  <c r="FS20" i="11"/>
  <c r="FY20" i="11"/>
  <c r="FT20" i="11"/>
  <c r="FW20" i="11"/>
  <c r="FQ20" i="11"/>
  <c r="FU20" i="11"/>
  <c r="FR20" i="11"/>
  <c r="FN20" i="11"/>
  <c r="FL20" i="11"/>
  <c r="FO20" i="11"/>
  <c r="FP20" i="11"/>
  <c r="EO19" i="2"/>
  <c r="EP19" i="2"/>
  <c r="EL19" i="2"/>
  <c r="EN19" i="2"/>
  <c r="EH19" i="2"/>
  <c r="EI19" i="2"/>
  <c r="EJ19" i="2"/>
  <c r="EG19" i="2"/>
  <c r="EM19" i="2"/>
  <c r="EK19" i="2"/>
  <c r="ED19" i="2"/>
  <c r="EB19" i="2"/>
  <c r="EE19" i="2"/>
  <c r="AH19" i="11"/>
  <c r="AG23" i="10"/>
  <c r="Y19" i="11"/>
  <c r="HJ19" i="11"/>
  <c r="HG19" i="11"/>
  <c r="HD19" i="11"/>
  <c r="HC19" i="11"/>
  <c r="GY19" i="11"/>
  <c r="HH19" i="11"/>
  <c r="HI19" i="11"/>
  <c r="HB19" i="11"/>
  <c r="GV19" i="11"/>
  <c r="GZ19" i="11"/>
  <c r="HE19" i="11"/>
  <c r="GX19" i="11"/>
  <c r="GW19" i="11"/>
  <c r="HF19" i="11"/>
  <c r="HA19" i="11"/>
  <c r="FG17" i="11"/>
  <c r="FH17" i="11"/>
  <c r="FH13" i="11"/>
  <c r="FF17" i="11"/>
  <c r="FC17" i="11"/>
  <c r="FD17" i="11"/>
  <c r="EV17" i="11"/>
  <c r="FE17" i="11"/>
  <c r="EX17" i="11"/>
  <c r="EZ17" i="11"/>
  <c r="ET17" i="11"/>
  <c r="EW17" i="11"/>
  <c r="EY17" i="11"/>
  <c r="FB17" i="11"/>
  <c r="ED23" i="2"/>
  <c r="EP21" i="2"/>
  <c r="EO21" i="2"/>
  <c r="EM21" i="2"/>
  <c r="EH21" i="2"/>
  <c r="EK21" i="2"/>
  <c r="EN21" i="2"/>
  <c r="EL21" i="2"/>
  <c r="EJ21" i="2"/>
  <c r="EI21" i="2"/>
  <c r="EE21" i="2"/>
  <c r="ED21" i="2"/>
  <c r="EA21" i="2"/>
  <c r="EF21" i="2"/>
  <c r="CR20" i="10"/>
  <c r="FO21" i="10"/>
  <c r="DX18" i="2"/>
  <c r="DW18" i="2"/>
  <c r="DV18" i="2"/>
  <c r="DT18" i="2"/>
  <c r="DQ18" i="2"/>
  <c r="DU18" i="2"/>
  <c r="DS18" i="2"/>
  <c r="DR18" i="2"/>
  <c r="DP18" i="2"/>
  <c r="DL18" i="2"/>
  <c r="DK18" i="2"/>
  <c r="FZ17" i="11"/>
  <c r="FZ13" i="11"/>
  <c r="FU17" i="11"/>
  <c r="FW17" i="11"/>
  <c r="FS17" i="11"/>
  <c r="FR17" i="11"/>
  <c r="FT17" i="11"/>
  <c r="FN17" i="11"/>
  <c r="FV17" i="11"/>
  <c r="FX17" i="11"/>
  <c r="FY17" i="11"/>
  <c r="FL17" i="11"/>
  <c r="FQ17" i="11"/>
  <c r="FO17" i="11"/>
  <c r="FP17" i="11"/>
  <c r="BV21" i="10"/>
  <c r="BT21" i="10"/>
  <c r="BR21" i="10"/>
  <c r="BN21" i="10"/>
  <c r="BU21" i="10"/>
  <c r="BO21" i="10"/>
  <c r="BL21" i="10"/>
  <c r="BP21" i="10"/>
  <c r="BQ21" i="10"/>
  <c r="BH21" i="10"/>
  <c r="BI21" i="10"/>
  <c r="BD23" i="10"/>
  <c r="BC23" i="10"/>
  <c r="BB23" i="10"/>
  <c r="AX23" i="10"/>
  <c r="AZ23" i="10"/>
  <c r="AQ23" i="10"/>
  <c r="AW23" i="10"/>
  <c r="BA23" i="10"/>
  <c r="AT23" i="10"/>
  <c r="AY23" i="10"/>
  <c r="DX19" i="2"/>
  <c r="DV19" i="2"/>
  <c r="DR19" i="2"/>
  <c r="DW19" i="2"/>
  <c r="DS19" i="2"/>
  <c r="DT19" i="2"/>
  <c r="DO19" i="2"/>
  <c r="DP19" i="2"/>
  <c r="DQ19" i="2"/>
  <c r="DU19" i="2"/>
  <c r="AS19" i="11"/>
  <c r="AE20" i="10"/>
  <c r="BU22" i="11"/>
  <c r="BV22" i="11"/>
  <c r="BO22" i="11"/>
  <c r="BT22" i="11"/>
  <c r="BQ22" i="11"/>
  <c r="BP22" i="11"/>
  <c r="BS22" i="11"/>
  <c r="BK22" i="11"/>
  <c r="BH22" i="11"/>
  <c r="BI22" i="11"/>
  <c r="BG22" i="11"/>
  <c r="BM22" i="11"/>
  <c r="BR22" i="11"/>
  <c r="AU23" i="10"/>
  <c r="CB18" i="2"/>
  <c r="FZ21" i="11"/>
  <c r="FR21" i="11"/>
  <c r="FV21" i="11"/>
  <c r="FS21" i="11"/>
  <c r="FT21" i="11"/>
  <c r="FW21" i="11"/>
  <c r="FU21" i="11"/>
  <c r="FY21" i="11"/>
  <c r="FM21" i="11"/>
  <c r="FX21" i="11"/>
  <c r="FO21" i="11"/>
  <c r="FN21" i="11"/>
  <c r="FL21" i="11"/>
  <c r="FQ21" i="11"/>
  <c r="FP21" i="11"/>
  <c r="AL21" i="10"/>
  <c r="AK21" i="10"/>
  <c r="AH21" i="10"/>
  <c r="AI21" i="10"/>
  <c r="AJ21" i="10"/>
  <c r="AE21" i="10"/>
  <c r="AA21" i="10"/>
  <c r="CR23" i="11"/>
  <c r="FM22" i="2"/>
  <c r="AH23" i="10"/>
  <c r="DN22" i="10"/>
  <c r="BI22" i="10"/>
  <c r="GR18" i="11"/>
  <c r="GN18" i="11"/>
  <c r="GL18" i="11"/>
  <c r="GJ18" i="11"/>
  <c r="GQ18" i="11"/>
  <c r="GK18" i="11"/>
  <c r="GM18" i="11"/>
  <c r="GP18" i="11"/>
  <c r="GG18" i="11"/>
  <c r="GO18" i="11"/>
  <c r="GE18" i="11"/>
  <c r="GD18" i="11"/>
  <c r="GF18" i="11"/>
  <c r="GH18" i="11"/>
  <c r="GI18" i="11"/>
  <c r="CW20" i="10"/>
  <c r="BG20" i="11"/>
  <c r="ED20" i="2"/>
  <c r="EF23" i="2"/>
  <c r="CT23" i="10"/>
  <c r="T22" i="10"/>
  <c r="M22" i="10"/>
  <c r="S22" i="10"/>
  <c r="R22" i="10"/>
  <c r="H22" i="10"/>
  <c r="DX22" i="11"/>
  <c r="DV22" i="11"/>
  <c r="DR22" i="11"/>
  <c r="DS22" i="11"/>
  <c r="DU22" i="11"/>
  <c r="DT22" i="11"/>
  <c r="DW22" i="11"/>
  <c r="DQ22" i="11"/>
  <c r="DO22" i="11"/>
  <c r="DP22" i="11"/>
  <c r="DN22" i="11"/>
  <c r="DJ22" i="11"/>
  <c r="AT19" i="2"/>
  <c r="AK22" i="11"/>
  <c r="BV23" i="10"/>
  <c r="BO23" i="10"/>
  <c r="BR23" i="10"/>
  <c r="BS23" i="10"/>
  <c r="BT23" i="10"/>
  <c r="BU23" i="10"/>
  <c r="BN23" i="10"/>
  <c r="BP23" i="10"/>
  <c r="BJ23" i="10"/>
  <c r="BK23" i="10"/>
  <c r="BH23" i="10"/>
  <c r="BQ23" i="10"/>
  <c r="FZ23" i="11"/>
  <c r="FY23" i="11"/>
  <c r="FW23" i="11"/>
  <c r="FS23" i="11"/>
  <c r="FX23" i="11"/>
  <c r="FV23" i="11"/>
  <c r="FO23" i="11"/>
  <c r="FQ23" i="11"/>
  <c r="FU23" i="11"/>
  <c r="FL23" i="11"/>
  <c r="FT23" i="11"/>
  <c r="FM23" i="11"/>
  <c r="FN23" i="11"/>
  <c r="FP23" i="11"/>
  <c r="FR23" i="11"/>
  <c r="R19" i="10"/>
  <c r="DN18" i="2"/>
  <c r="BU19" i="2"/>
  <c r="BV19" i="2"/>
  <c r="BR19" i="2"/>
  <c r="BP19" i="2"/>
  <c r="BS19" i="2"/>
  <c r="BQ19" i="2"/>
  <c r="BL19" i="2"/>
  <c r="BT19" i="2"/>
  <c r="BM19" i="2"/>
  <c r="BO19" i="2"/>
  <c r="BG19" i="2"/>
  <c r="DM19" i="2"/>
  <c r="AV19" i="2"/>
  <c r="BD22" i="2"/>
  <c r="BB22" i="2"/>
  <c r="AY22" i="2"/>
  <c r="AZ22" i="2"/>
  <c r="BC22" i="2"/>
  <c r="AW22" i="2"/>
  <c r="BA22" i="2"/>
  <c r="BZ23" i="11"/>
  <c r="CU18" i="2"/>
  <c r="ET18" i="11"/>
  <c r="AS23" i="10"/>
  <c r="DL22" i="10"/>
  <c r="CN22" i="2"/>
  <c r="CH22" i="2"/>
  <c r="CL22" i="2"/>
  <c r="CE22" i="2"/>
  <c r="CK22" i="2"/>
  <c r="CI22" i="2"/>
  <c r="CM22" i="2"/>
  <c r="CJ22" i="2"/>
  <c r="CA22" i="2"/>
  <c r="BY22" i="2"/>
  <c r="CG22" i="2"/>
  <c r="BZ22" i="11"/>
  <c r="CE23" i="11"/>
  <c r="AL21" i="11"/>
  <c r="AF21" i="11"/>
  <c r="Z21" i="11"/>
  <c r="AA21" i="11"/>
  <c r="AJ21" i="11"/>
  <c r="AE21" i="11"/>
  <c r="AK21" i="11"/>
  <c r="BV17" i="11"/>
  <c r="BV13" i="11"/>
  <c r="BT17" i="11"/>
  <c r="BS17" i="11"/>
  <c r="BP17" i="11"/>
  <c r="BR17" i="11"/>
  <c r="BQ17" i="11"/>
  <c r="BO17" i="11"/>
  <c r="BH17" i="11"/>
  <c r="BN17" i="11"/>
  <c r="BJ17" i="11"/>
  <c r="BI17" i="11"/>
  <c r="BU17" i="11"/>
  <c r="EC20" i="2"/>
  <c r="DA17" i="11"/>
  <c r="EV21" i="10"/>
  <c r="BV20" i="11"/>
  <c r="BU20" i="11"/>
  <c r="BQ20" i="11"/>
  <c r="BS20" i="11"/>
  <c r="BN20" i="11"/>
  <c r="BP20" i="11"/>
  <c r="BT20" i="11"/>
  <c r="BJ20" i="11"/>
  <c r="BO20" i="11"/>
  <c r="BI20" i="11"/>
  <c r="BH20" i="11"/>
  <c r="BR20" i="11"/>
  <c r="BL20" i="11"/>
  <c r="BM20" i="11"/>
  <c r="DF20" i="10"/>
  <c r="DB20" i="10"/>
  <c r="DC20" i="10"/>
  <c r="DA20" i="10"/>
  <c r="CZ20" i="10"/>
  <c r="CY20" i="10"/>
  <c r="DD20" i="10"/>
  <c r="DE20" i="10"/>
  <c r="CS20" i="10"/>
  <c r="CT20" i="10"/>
  <c r="CV20" i="10"/>
  <c r="CX20" i="10"/>
  <c r="FZ21" i="10"/>
  <c r="FW21" i="10"/>
  <c r="FX21" i="10"/>
  <c r="FY21" i="10"/>
  <c r="FS21" i="10"/>
  <c r="FT21" i="10"/>
  <c r="FM21" i="10"/>
  <c r="FP21" i="10"/>
  <c r="FR21" i="10"/>
  <c r="FL21" i="10"/>
  <c r="FV21" i="10"/>
  <c r="FQ21" i="10"/>
  <c r="FU21" i="10"/>
  <c r="CN18" i="2"/>
  <c r="CI18" i="2"/>
  <c r="CH18" i="2"/>
  <c r="CM18" i="2"/>
  <c r="CL18" i="2"/>
  <c r="CA18" i="2"/>
  <c r="CJ18" i="2"/>
  <c r="CD18" i="2"/>
  <c r="CK18" i="2"/>
  <c r="CC18" i="2"/>
  <c r="BK22" i="2"/>
  <c r="BD23" i="11"/>
  <c r="AZ23" i="11"/>
  <c r="BA23" i="11"/>
  <c r="AT23" i="11"/>
  <c r="BB23" i="11"/>
  <c r="AY23" i="11"/>
  <c r="AS23" i="11"/>
  <c r="AQ23" i="11"/>
  <c r="AU23" i="11"/>
  <c r="BC23" i="11"/>
  <c r="AX23" i="11"/>
  <c r="AO23" i="11"/>
  <c r="AP23" i="11"/>
  <c r="AC20" i="10"/>
  <c r="CU21" i="2"/>
  <c r="AQ22" i="10"/>
  <c r="DK20" i="11"/>
  <c r="AP17" i="2"/>
  <c r="AF23" i="10"/>
  <c r="CE22" i="11"/>
  <c r="FH19" i="2"/>
  <c r="FC19" i="2"/>
  <c r="FE19" i="2"/>
  <c r="FG19" i="2"/>
  <c r="FF19" i="2"/>
  <c r="FB19" i="2"/>
  <c r="FD19" i="2"/>
  <c r="EZ19" i="2"/>
  <c r="EY19" i="2"/>
  <c r="FA19" i="2"/>
  <c r="EW19" i="2"/>
  <c r="EX19" i="2"/>
  <c r="EV19" i="2"/>
  <c r="CT22" i="11"/>
  <c r="AP22" i="10"/>
  <c r="CL18" i="10"/>
  <c r="FN21" i="10"/>
  <c r="EK17" i="10"/>
  <c r="EY21" i="10"/>
  <c r="GZ23" i="2"/>
  <c r="DX20" i="2"/>
  <c r="DU20" i="2"/>
  <c r="DW20" i="2"/>
  <c r="DT20" i="2"/>
  <c r="DR20" i="2"/>
  <c r="DP20" i="2"/>
  <c r="DS20" i="2"/>
  <c r="DQ20" i="2"/>
  <c r="DV20" i="2"/>
  <c r="DL20" i="2"/>
  <c r="DK20" i="2"/>
  <c r="DM20" i="2"/>
  <c r="EA23" i="11"/>
  <c r="FZ22" i="10"/>
  <c r="FT22" i="10"/>
  <c r="FX22" i="10"/>
  <c r="FY22" i="10"/>
  <c r="FS22" i="10"/>
  <c r="FR22" i="10"/>
  <c r="FW22" i="10"/>
  <c r="FM22" i="10"/>
  <c r="FU22" i="10"/>
  <c r="FO22" i="10"/>
  <c r="FV22" i="10"/>
  <c r="FQ22" i="10"/>
  <c r="FN22" i="10"/>
  <c r="FL22" i="10"/>
  <c r="FP22" i="10"/>
  <c r="BN19" i="11"/>
  <c r="EA17" i="11"/>
  <c r="FH19" i="10"/>
  <c r="FB19" i="10"/>
  <c r="FF19" i="10"/>
  <c r="FC19" i="10"/>
  <c r="FG19" i="10"/>
  <c r="FD19" i="10"/>
  <c r="FE19" i="10"/>
  <c r="EW19" i="10"/>
  <c r="EZ19" i="10"/>
  <c r="EY19" i="10"/>
  <c r="EU19" i="10"/>
  <c r="EX19" i="10"/>
  <c r="EV19" i="10"/>
  <c r="GD20" i="11"/>
  <c r="DW21" i="10"/>
  <c r="DX21" i="10"/>
  <c r="DV21" i="10"/>
  <c r="DU21" i="10"/>
  <c r="DS21" i="10"/>
  <c r="DP21" i="10"/>
  <c r="DT21" i="10"/>
  <c r="DN21" i="10"/>
  <c r="DR21" i="10"/>
  <c r="DM21" i="10"/>
  <c r="DK21" i="10"/>
  <c r="DQ21" i="10"/>
  <c r="DO21" i="10"/>
  <c r="FH23" i="10"/>
  <c r="FF23" i="10"/>
  <c r="FA23" i="10"/>
  <c r="FG23" i="10"/>
  <c r="FD23" i="10"/>
  <c r="FC23" i="10"/>
  <c r="FE23" i="10"/>
  <c r="EW23" i="10"/>
  <c r="EX23" i="10"/>
  <c r="EY23" i="10"/>
  <c r="ET23" i="10"/>
  <c r="EZ23" i="10"/>
  <c r="FB23" i="10"/>
  <c r="AV23" i="10"/>
  <c r="EP20" i="10"/>
  <c r="EO20" i="10"/>
  <c r="EM20" i="10"/>
  <c r="EJ20" i="10"/>
  <c r="EK20" i="10"/>
  <c r="EN20" i="10"/>
  <c r="EF20" i="10"/>
  <c r="EC20" i="10"/>
  <c r="EI20" i="10"/>
  <c r="EH20" i="10"/>
  <c r="EG20" i="10"/>
  <c r="EA20" i="10"/>
  <c r="EL20" i="10"/>
  <c r="GR21" i="11"/>
  <c r="GJ21" i="11"/>
  <c r="GO21" i="11"/>
  <c r="GK21" i="11"/>
  <c r="GP21" i="11"/>
  <c r="GM21" i="11"/>
  <c r="GN21" i="11"/>
  <c r="GI21" i="11"/>
  <c r="GQ21" i="11"/>
  <c r="GF21" i="11"/>
  <c r="GG21" i="11"/>
  <c r="GL21" i="11"/>
  <c r="GD21" i="11"/>
  <c r="GH21" i="11"/>
  <c r="GE21" i="11"/>
  <c r="BV22" i="10"/>
  <c r="BT22" i="10"/>
  <c r="BS22" i="10"/>
  <c r="BU22" i="10"/>
  <c r="BO22" i="10"/>
  <c r="BP22" i="10"/>
  <c r="BQ22" i="10"/>
  <c r="BR22" i="10"/>
  <c r="AD22" i="10"/>
  <c r="CT19" i="11"/>
  <c r="CA17" i="11"/>
  <c r="GQ21" i="2"/>
  <c r="GR21" i="2"/>
  <c r="GO21" i="2"/>
  <c r="GP21" i="2"/>
  <c r="GM21" i="2"/>
  <c r="GI21" i="2"/>
  <c r="GL21" i="2"/>
  <c r="GN21" i="2"/>
  <c r="GK21" i="2"/>
  <c r="GE21" i="2"/>
  <c r="GJ21" i="2"/>
  <c r="GH21" i="2"/>
  <c r="GG21" i="2"/>
  <c r="GF21" i="2"/>
  <c r="GC21" i="2"/>
  <c r="AL22" i="11"/>
  <c r="AI22" i="11"/>
  <c r="AD22" i="11"/>
  <c r="AB22" i="11"/>
  <c r="AA22" i="11"/>
  <c r="AJ22" i="11"/>
  <c r="AE22" i="11"/>
  <c r="X22" i="11"/>
  <c r="Z22" i="11"/>
  <c r="EU18" i="11"/>
  <c r="K17" i="10"/>
  <c r="T13" i="10"/>
  <c r="T17" i="10"/>
  <c r="E17" i="10"/>
  <c r="F17" i="10"/>
  <c r="G17" i="10"/>
  <c r="S17" i="10"/>
  <c r="DF23" i="2"/>
  <c r="DE23" i="2"/>
  <c r="DC23" i="2"/>
  <c r="DD23" i="2"/>
  <c r="CZ23" i="2"/>
  <c r="CY23" i="2"/>
  <c r="DB23" i="2"/>
  <c r="DA23" i="2"/>
  <c r="CX23" i="2"/>
  <c r="CS23" i="2"/>
  <c r="CT23" i="2"/>
  <c r="CU23" i="2"/>
  <c r="CQ23" i="2"/>
  <c r="CV23" i="2"/>
  <c r="T20" i="11"/>
  <c r="E20" i="11"/>
  <c r="F20" i="11"/>
  <c r="K20" i="11"/>
  <c r="R20" i="11"/>
  <c r="I20" i="11"/>
  <c r="H20" i="11"/>
  <c r="BR20" i="10"/>
  <c r="AL20" i="10"/>
  <c r="AI20" i="10"/>
  <c r="AK20" i="10"/>
  <c r="AB20" i="10"/>
  <c r="AD20" i="10"/>
  <c r="AG20" i="10"/>
  <c r="AJ20" i="10"/>
  <c r="AF20" i="10"/>
  <c r="EO23" i="11"/>
  <c r="EP23" i="11"/>
  <c r="EM23" i="11"/>
  <c r="ED23" i="11"/>
  <c r="EK23" i="11"/>
  <c r="EL23" i="11"/>
  <c r="EN23" i="11"/>
  <c r="EJ23" i="11"/>
  <c r="EG23" i="11"/>
  <c r="EI23" i="11"/>
  <c r="EF23" i="11"/>
  <c r="EH23" i="11"/>
  <c r="EB23" i="11"/>
  <c r="EC23" i="11"/>
  <c r="EP23" i="10"/>
  <c r="EL23" i="10"/>
  <c r="EO23" i="10"/>
  <c r="EN23" i="10"/>
  <c r="EH23" i="10"/>
  <c r="EJ23" i="10"/>
  <c r="EM23" i="10"/>
  <c r="EE23" i="10"/>
  <c r="EG23" i="10"/>
  <c r="EI23" i="10"/>
  <c r="EC23" i="10"/>
  <c r="EK23" i="10"/>
  <c r="EB23" i="10"/>
  <c r="EF23" i="10"/>
  <c r="DF18" i="2"/>
  <c r="DC18" i="2"/>
  <c r="DE18" i="2"/>
  <c r="CZ18" i="2"/>
  <c r="DD18" i="2"/>
  <c r="DB18" i="2"/>
  <c r="CY18" i="2"/>
  <c r="CV18" i="2"/>
  <c r="CX18" i="2"/>
  <c r="DA18" i="2"/>
  <c r="AR17" i="10"/>
  <c r="EP17" i="11"/>
  <c r="EP13" i="11"/>
  <c r="EN17" i="11"/>
  <c r="EL17" i="11"/>
  <c r="EO17" i="11"/>
  <c r="EM17" i="11"/>
  <c r="EG17" i="11"/>
  <c r="ED17" i="11"/>
  <c r="EK17" i="11"/>
  <c r="EE17" i="11"/>
  <c r="EI17" i="11"/>
  <c r="EH17" i="11"/>
  <c r="EF17" i="11"/>
  <c r="EJ17" i="11"/>
  <c r="DN20" i="2"/>
  <c r="FZ22" i="2"/>
  <c r="FS22" i="2"/>
  <c r="FY22" i="2"/>
  <c r="FW22" i="2"/>
  <c r="FX22" i="2"/>
  <c r="FV22" i="2"/>
  <c r="FP22" i="2"/>
  <c r="FT22" i="2"/>
  <c r="FU22" i="2"/>
  <c r="FO22" i="2"/>
  <c r="FQ22" i="2"/>
  <c r="FN22" i="2"/>
  <c r="FR22" i="2"/>
  <c r="HJ21" i="2"/>
  <c r="HE21" i="2"/>
  <c r="HI21" i="2"/>
  <c r="HH21" i="2"/>
  <c r="HD21" i="2"/>
  <c r="HG21" i="2"/>
  <c r="HB21" i="2"/>
  <c r="GZ21" i="2"/>
  <c r="HF21" i="2"/>
  <c r="HA21" i="2"/>
  <c r="HC21" i="2"/>
  <c r="GX21" i="2"/>
  <c r="GW21" i="2"/>
  <c r="GY21" i="2"/>
  <c r="DK19" i="2"/>
  <c r="BN22" i="2"/>
  <c r="CM18" i="11"/>
  <c r="CN18" i="11"/>
  <c r="CL18" i="11"/>
  <c r="CE18" i="11"/>
  <c r="CG18" i="11"/>
  <c r="CJ18" i="11"/>
  <c r="CH18" i="11"/>
  <c r="CF18" i="11"/>
  <c r="CK18" i="11"/>
  <c r="CC18" i="11"/>
  <c r="CD18" i="11"/>
  <c r="BZ18" i="11"/>
  <c r="CI18" i="11"/>
  <c r="CB18" i="11"/>
  <c r="DF21" i="2"/>
  <c r="DD21" i="2"/>
  <c r="DE21" i="2"/>
  <c r="DB21" i="2"/>
  <c r="DC21" i="2"/>
  <c r="CZ21" i="2"/>
  <c r="CX21" i="2"/>
  <c r="DA21" i="2"/>
  <c r="DF21" i="11"/>
  <c r="DD21" i="11"/>
  <c r="DC21" i="11"/>
  <c r="DE21" i="11"/>
  <c r="DB21" i="11"/>
  <c r="CW21" i="11"/>
  <c r="CY21" i="11"/>
  <c r="DA21" i="11"/>
  <c r="CS21" i="11"/>
  <c r="CZ21" i="11"/>
  <c r="CR21" i="11"/>
  <c r="CX21" i="11"/>
  <c r="CV21" i="11"/>
  <c r="DL23" i="2"/>
  <c r="AV22" i="10"/>
  <c r="AP23" i="10"/>
  <c r="H17" i="11"/>
  <c r="AL19" i="11"/>
  <c r="AK19" i="11"/>
  <c r="AA19" i="11"/>
  <c r="W19" i="11"/>
  <c r="AC19" i="11"/>
  <c r="AF19" i="11"/>
  <c r="AB19" i="11"/>
  <c r="AI19" i="11"/>
  <c r="HI17" i="2"/>
  <c r="HJ17" i="2"/>
  <c r="HJ13" i="2"/>
  <c r="HC17" i="2"/>
  <c r="HG17" i="2"/>
  <c r="HB17" i="2"/>
  <c r="HE17" i="2"/>
  <c r="HD17" i="2"/>
  <c r="HH17" i="2"/>
  <c r="GX17" i="2"/>
  <c r="GW17" i="2"/>
  <c r="HF17" i="2"/>
  <c r="HA17" i="2"/>
  <c r="GZ17" i="2"/>
  <c r="GY17" i="2"/>
  <c r="GV17" i="2"/>
  <c r="ED17" i="10"/>
  <c r="BD21" i="11"/>
  <c r="BC21" i="11"/>
  <c r="BA21" i="11"/>
  <c r="AZ21" i="11"/>
  <c r="AU21" i="11"/>
  <c r="BB21" i="11"/>
  <c r="AW21" i="11"/>
  <c r="AY21" i="11"/>
  <c r="AV21" i="11"/>
  <c r="AO21" i="11"/>
  <c r="AX21" i="11"/>
  <c r="CW21" i="2"/>
  <c r="DX23" i="11"/>
  <c r="DS23" i="11"/>
  <c r="DT23" i="11"/>
  <c r="DR23" i="11"/>
  <c r="DW23" i="11"/>
  <c r="DU23" i="11"/>
  <c r="DN23" i="11"/>
  <c r="DP23" i="11"/>
  <c r="DO23" i="11"/>
  <c r="DM23" i="11"/>
  <c r="DV23" i="11"/>
  <c r="DQ23" i="11"/>
  <c r="CZ19" i="11"/>
  <c r="GX17" i="10"/>
  <c r="EZ17" i="2"/>
  <c r="BD19" i="2"/>
  <c r="BA19" i="2"/>
  <c r="AY19" i="2"/>
  <c r="BC19" i="2"/>
  <c r="AZ19" i="2"/>
  <c r="BB19" i="2"/>
  <c r="AW19" i="2"/>
  <c r="CR19" i="2"/>
  <c r="DW22" i="10"/>
  <c r="DX22" i="10"/>
  <c r="DV22" i="10"/>
  <c r="DU22" i="10"/>
  <c r="DS22" i="10"/>
  <c r="DP22" i="10"/>
  <c r="DQ22" i="10"/>
  <c r="DR22" i="10"/>
  <c r="DO22" i="10"/>
  <c r="DJ22" i="10"/>
  <c r="DM22" i="10"/>
  <c r="DT22" i="10"/>
  <c r="GR23" i="2"/>
  <c r="GN23" i="2"/>
  <c r="GJ23" i="2"/>
  <c r="GM23" i="2"/>
  <c r="GK23" i="2"/>
  <c r="GQ23" i="2"/>
  <c r="GP23" i="2"/>
  <c r="GG23" i="2"/>
  <c r="GO23" i="2"/>
  <c r="GI23" i="2"/>
  <c r="GH23" i="2"/>
  <c r="GL23" i="2"/>
  <c r="GF23" i="2"/>
  <c r="GE23" i="2"/>
  <c r="BL22" i="10"/>
  <c r="BD21" i="10"/>
  <c r="BA21" i="10"/>
  <c r="BB21" i="10"/>
  <c r="AR21" i="10"/>
  <c r="AZ21" i="10"/>
  <c r="BC21" i="10"/>
  <c r="AY21" i="10"/>
  <c r="AT21" i="10"/>
  <c r="AR21" i="11"/>
  <c r="CE18" i="2"/>
  <c r="BJ21" i="10"/>
  <c r="CS18" i="2"/>
  <c r="FZ20" i="2"/>
  <c r="FW20" i="2"/>
  <c r="FT20" i="2"/>
  <c r="FV20" i="2"/>
  <c r="FX20" i="2"/>
  <c r="FY20" i="2"/>
  <c r="FU20" i="2"/>
  <c r="FP20" i="2"/>
  <c r="FS20" i="2"/>
  <c r="FN20" i="2"/>
  <c r="FQ20" i="2"/>
  <c r="FK20" i="2"/>
  <c r="FR20" i="2"/>
  <c r="AR19" i="11"/>
  <c r="EP19" i="10"/>
  <c r="EM19" i="10"/>
  <c r="EO19" i="10"/>
  <c r="EG19" i="10"/>
  <c r="EJ19" i="10"/>
  <c r="EI19" i="10"/>
  <c r="EN19" i="10"/>
  <c r="EL19" i="10"/>
  <c r="EF19" i="10"/>
  <c r="EK19" i="10"/>
  <c r="EC19" i="10"/>
  <c r="EH19" i="10"/>
  <c r="DN23" i="2"/>
  <c r="GQ17" i="11"/>
  <c r="GR17" i="11"/>
  <c r="GR13" i="11"/>
  <c r="GL17" i="11"/>
  <c r="GM17" i="11"/>
  <c r="GO17" i="11"/>
  <c r="GJ17" i="11"/>
  <c r="GK17" i="11"/>
  <c r="GD17" i="11"/>
  <c r="GN17" i="11"/>
  <c r="GF17" i="11"/>
  <c r="GP17" i="11"/>
  <c r="GE17" i="11"/>
  <c r="GI17" i="11"/>
  <c r="GG17" i="11"/>
  <c r="GH17" i="11"/>
  <c r="BV21" i="11"/>
  <c r="BU21" i="11"/>
  <c r="BR21" i="11"/>
  <c r="BT21" i="11"/>
  <c r="BS21" i="11"/>
  <c r="BO21" i="11"/>
  <c r="BP21" i="11"/>
  <c r="BH21" i="11"/>
  <c r="BQ21" i="11"/>
  <c r="BI21" i="11"/>
  <c r="BJ21" i="11"/>
  <c r="BG21" i="11"/>
  <c r="ET19" i="10"/>
  <c r="AE19" i="11"/>
  <c r="BL23" i="10"/>
  <c r="FZ18" i="10"/>
  <c r="FY18" i="10"/>
  <c r="FT18" i="10"/>
  <c r="FS18" i="10"/>
  <c r="FW18" i="10"/>
  <c r="FV18" i="10"/>
  <c r="FX18" i="10"/>
  <c r="FU18" i="10"/>
  <c r="FR18" i="10"/>
  <c r="FQ18" i="10"/>
  <c r="FO18" i="10"/>
  <c r="FN18" i="10"/>
  <c r="FM18" i="10"/>
  <c r="FP18" i="10"/>
  <c r="CT21" i="2"/>
  <c r="GR22" i="10"/>
  <c r="GJ22" i="10"/>
  <c r="GO22" i="10"/>
  <c r="GH22" i="10"/>
  <c r="GG22" i="10"/>
  <c r="GQ22" i="10"/>
  <c r="GL22" i="10"/>
  <c r="GK22" i="10"/>
  <c r="GM22" i="10"/>
  <c r="GP22" i="10"/>
  <c r="GF22" i="10"/>
  <c r="GN22" i="10"/>
  <c r="GD22" i="10"/>
  <c r="GE22" i="10"/>
  <c r="GI22" i="10"/>
  <c r="GC22" i="10"/>
  <c r="CA23" i="2"/>
  <c r="BK21" i="10"/>
  <c r="AP22" i="2"/>
  <c r="CS19" i="2"/>
  <c r="CS17" i="11"/>
  <c r="L17" i="11"/>
  <c r="CQ19" i="2"/>
  <c r="DF19" i="11"/>
  <c r="DB19" i="11"/>
  <c r="DC19" i="11"/>
  <c r="DE19" i="11"/>
  <c r="CY19" i="11"/>
  <c r="DD19" i="11"/>
  <c r="DA19" i="11"/>
  <c r="CX19" i="11"/>
  <c r="CS19" i="11"/>
  <c r="AS17" i="10"/>
  <c r="P17" i="11"/>
  <c r="AO22" i="10"/>
  <c r="DI18" i="2"/>
  <c r="EA23" i="2"/>
  <c r="CW19" i="2"/>
  <c r="X22" i="10"/>
  <c r="T19" i="10"/>
  <c r="I19" i="10"/>
  <c r="S19" i="10"/>
  <c r="F19" i="10"/>
  <c r="G19" i="10"/>
  <c r="BD23" i="2"/>
  <c r="BC23" i="2"/>
  <c r="AU23" i="2"/>
  <c r="BA23" i="2"/>
  <c r="AY23" i="2"/>
  <c r="AZ23" i="2"/>
  <c r="AS23" i="2"/>
  <c r="AP23" i="2"/>
  <c r="BB23" i="2"/>
  <c r="AQ23" i="2"/>
  <c r="AW23" i="2"/>
  <c r="AT23" i="2"/>
  <c r="CA23" i="11"/>
  <c r="FG18" i="11"/>
  <c r="FH18" i="11"/>
  <c r="FC18" i="11"/>
  <c r="FD18" i="11"/>
  <c r="FF18" i="11"/>
  <c r="FE18" i="11"/>
  <c r="EZ18" i="11"/>
  <c r="FA18" i="11"/>
  <c r="EW18" i="11"/>
  <c r="FB18" i="11"/>
  <c r="EX18" i="11"/>
  <c r="EY18" i="11"/>
  <c r="GC20" i="11"/>
  <c r="I22" i="10"/>
  <c r="BV19" i="10"/>
  <c r="BU19" i="10"/>
  <c r="BS19" i="10"/>
  <c r="BP19" i="10"/>
  <c r="BO19" i="10"/>
  <c r="BR19" i="10"/>
  <c r="BN19" i="10"/>
  <c r="BT19" i="10"/>
  <c r="BH19" i="10"/>
  <c r="BK19" i="10"/>
  <c r="BM19" i="10"/>
  <c r="BL19" i="10"/>
  <c r="BQ19" i="10"/>
  <c r="BZ21" i="10"/>
  <c r="AT18" i="11"/>
  <c r="FG20" i="2"/>
  <c r="FH20" i="2"/>
  <c r="FF20" i="2"/>
  <c r="FB20" i="2"/>
  <c r="FA20" i="2"/>
  <c r="FE20" i="2"/>
  <c r="FC20" i="2"/>
  <c r="EX20" i="2"/>
  <c r="FD20" i="2"/>
  <c r="ES20" i="2"/>
  <c r="EZ20" i="2"/>
  <c r="FL22" i="2"/>
  <c r="CU20" i="10"/>
  <c r="X20" i="10"/>
  <c r="ED23" i="10"/>
  <c r="HJ23" i="11"/>
  <c r="HC23" i="11"/>
  <c r="HF23" i="11"/>
  <c r="HH23" i="11"/>
  <c r="HD23" i="11"/>
  <c r="GX23" i="11"/>
  <c r="HB23" i="11"/>
  <c r="HG23" i="11"/>
  <c r="HI23" i="11"/>
  <c r="HE23" i="11"/>
  <c r="GW23" i="11"/>
  <c r="HA23" i="11"/>
  <c r="GZ23" i="11"/>
  <c r="GY23" i="11"/>
  <c r="GV23" i="11"/>
  <c r="CT19" i="2"/>
  <c r="BN21" i="11"/>
  <c r="AD19" i="11"/>
  <c r="CU21" i="11"/>
  <c r="AF23" i="11"/>
  <c r="BV23" i="11"/>
  <c r="BU23" i="11"/>
  <c r="BT23" i="11"/>
  <c r="BQ23" i="11"/>
  <c r="BS23" i="11"/>
  <c r="BL23" i="11"/>
  <c r="BO23" i="11"/>
  <c r="BN23" i="11"/>
  <c r="BK23" i="11"/>
  <c r="BR23" i="11"/>
  <c r="BP23" i="11"/>
  <c r="DK22" i="11"/>
  <c r="BA22" i="10"/>
  <c r="FH21" i="10"/>
  <c r="FG21" i="10"/>
  <c r="FF21" i="10"/>
  <c r="FC21" i="10"/>
  <c r="EX21" i="10"/>
  <c r="FE21" i="10"/>
  <c r="FB21" i="10"/>
  <c r="FD21" i="10"/>
  <c r="FA21" i="10"/>
  <c r="EZ21" i="10"/>
  <c r="EW21" i="10"/>
  <c r="EU21" i="10"/>
  <c r="ET21" i="10"/>
  <c r="EP13" i="10"/>
  <c r="EP17" i="10"/>
  <c r="EJ17" i="10"/>
  <c r="EN17" i="10"/>
  <c r="EM17" i="10"/>
  <c r="EO17" i="10"/>
  <c r="EE17" i="10"/>
  <c r="EH17" i="10"/>
  <c r="EG17" i="10"/>
  <c r="EF17" i="10"/>
  <c r="EI17" i="10"/>
  <c r="EL17" i="10"/>
  <c r="EB17" i="10"/>
  <c r="FY19" i="10"/>
  <c r="FZ19" i="10"/>
  <c r="FX19" i="10"/>
  <c r="FQ19" i="10"/>
  <c r="FS19" i="10"/>
  <c r="FV19" i="10"/>
  <c r="FW19" i="10"/>
  <c r="FP19" i="10"/>
  <c r="FO19" i="10"/>
  <c r="FR19" i="10"/>
  <c r="FT19" i="10"/>
  <c r="FU19" i="10"/>
  <c r="FM19" i="10"/>
  <c r="FN19" i="10"/>
  <c r="AL17" i="10"/>
  <c r="AL13" i="10"/>
  <c r="AJ17" i="10"/>
  <c r="AK17" i="10"/>
  <c r="AE17" i="10"/>
  <c r="X17" i="10"/>
  <c r="AB17" i="10"/>
  <c r="Y17" i="10"/>
  <c r="W17" i="10"/>
  <c r="AH17" i="10"/>
  <c r="CC17" i="11"/>
  <c r="AR22" i="2"/>
  <c r="AP18" i="11"/>
  <c r="FA17" i="11"/>
  <c r="BP20" i="10"/>
  <c r="EP23" i="2"/>
  <c r="EO23" i="2"/>
  <c r="EM23" i="2"/>
  <c r="EN23" i="2"/>
  <c r="EJ23" i="2"/>
  <c r="EK23" i="2"/>
  <c r="EH23" i="2"/>
  <c r="EG23" i="2"/>
  <c r="EI23" i="2"/>
  <c r="DM18" i="2"/>
  <c r="HM21" i="2"/>
  <c r="GU17" i="10"/>
  <c r="AO17" i="10"/>
  <c r="ES22" i="2"/>
  <c r="CN19" i="10"/>
  <c r="CL19" i="10"/>
  <c r="CK19" i="10"/>
  <c r="CG19" i="10"/>
  <c r="CM19" i="10"/>
  <c r="CH19" i="10"/>
  <c r="CD19" i="10"/>
  <c r="CJ19" i="10"/>
  <c r="CE19" i="10"/>
  <c r="CF19" i="10"/>
  <c r="CI19" i="10"/>
  <c r="FY19" i="2"/>
  <c r="FZ19" i="2"/>
  <c r="FS19" i="2"/>
  <c r="FW19" i="2"/>
  <c r="FQ19" i="2"/>
  <c r="FP19" i="2"/>
  <c r="FR19" i="2"/>
  <c r="FX19" i="2"/>
  <c r="FV19" i="2"/>
  <c r="FU19" i="2"/>
  <c r="FT19" i="2"/>
  <c r="FO19" i="2"/>
  <c r="FN19" i="2"/>
  <c r="FL19" i="2"/>
  <c r="EC17" i="11"/>
  <c r="FZ23" i="2"/>
  <c r="FW23" i="2"/>
  <c r="FT23" i="2"/>
  <c r="FU23" i="2"/>
  <c r="FY23" i="2"/>
  <c r="FN23" i="2"/>
  <c r="FX23" i="2"/>
  <c r="FV23" i="2"/>
  <c r="FP23" i="2"/>
  <c r="FO23" i="2"/>
  <c r="FQ23" i="2"/>
  <c r="FR23" i="2"/>
  <c r="FS23" i="2"/>
  <c r="R20" i="10"/>
  <c r="CR19" i="11"/>
  <c r="T18" i="11"/>
  <c r="I18" i="11"/>
  <c r="K18" i="11"/>
  <c r="N18" i="11"/>
  <c r="G18" i="11"/>
  <c r="L18" i="11"/>
  <c r="DX21" i="2"/>
  <c r="DQ21" i="2"/>
  <c r="DW21" i="2"/>
  <c r="DU21" i="2"/>
  <c r="DV21" i="2"/>
  <c r="DR21" i="2"/>
  <c r="DT21" i="2"/>
  <c r="DP21" i="2"/>
  <c r="DS21" i="2"/>
  <c r="DN21" i="2"/>
  <c r="DK21" i="2"/>
  <c r="DX19" i="10"/>
  <c r="DU19" i="10"/>
  <c r="DV19" i="10"/>
  <c r="DP19" i="10"/>
  <c r="DN19" i="10"/>
  <c r="DR19" i="10"/>
  <c r="DW19" i="10"/>
  <c r="DT19" i="10"/>
  <c r="DS19" i="10"/>
  <c r="DQ19" i="10"/>
  <c r="DO19" i="10"/>
  <c r="DM19" i="10"/>
  <c r="FL23" i="2"/>
  <c r="AC21" i="10"/>
  <c r="AH23" i="11"/>
  <c r="AV23" i="2"/>
  <c r="DJ21" i="10"/>
  <c r="CU23" i="10"/>
  <c r="AC22" i="11"/>
  <c r="G20" i="11"/>
  <c r="FC22" i="2"/>
  <c r="E18" i="11"/>
  <c r="BU18" i="2"/>
  <c r="BV18" i="2"/>
  <c r="BQ18" i="2"/>
  <c r="BR18" i="2"/>
  <c r="BL18" i="2"/>
  <c r="BP18" i="2"/>
  <c r="BS18" i="2"/>
  <c r="BT18" i="2"/>
  <c r="BG18" i="2"/>
  <c r="BJ18" i="2"/>
  <c r="BM18" i="2"/>
  <c r="S20" i="11"/>
  <c r="FL19" i="10"/>
  <c r="F18" i="11"/>
  <c r="GR22" i="2"/>
  <c r="GQ22" i="2"/>
  <c r="GP22" i="2"/>
  <c r="GN22" i="2"/>
  <c r="GM22" i="2"/>
  <c r="GK22" i="2"/>
  <c r="GJ22" i="2"/>
  <c r="GL22" i="2"/>
  <c r="GH22" i="2"/>
  <c r="GO22" i="2"/>
  <c r="GG22" i="2"/>
  <c r="GF22" i="2"/>
  <c r="GI22" i="2"/>
  <c r="GE22" i="2"/>
  <c r="GD22" i="2"/>
  <c r="J17" i="11"/>
  <c r="AE23" i="10"/>
  <c r="AX21" i="10"/>
  <c r="CN19" i="11"/>
  <c r="CM19" i="11"/>
  <c r="CK19" i="11"/>
  <c r="CJ19" i="11"/>
  <c r="CI19" i="11"/>
  <c r="CE19" i="11"/>
  <c r="CH19" i="11"/>
  <c r="CG19" i="11"/>
  <c r="CA19" i="11"/>
  <c r="CL19" i="11"/>
  <c r="CF19" i="11"/>
  <c r="BY19" i="11"/>
  <c r="CD19" i="11"/>
  <c r="FH18" i="2"/>
  <c r="FG18" i="2"/>
  <c r="FB18" i="2"/>
  <c r="FE18" i="2"/>
  <c r="FF18" i="2"/>
  <c r="FD18" i="2"/>
  <c r="EZ18" i="2"/>
  <c r="FA18" i="2"/>
  <c r="FC18" i="2"/>
  <c r="EV18" i="2"/>
  <c r="EY18" i="2"/>
  <c r="EX18" i="2"/>
  <c r="ET18" i="2"/>
  <c r="EW18" i="2"/>
  <c r="EU18" i="2"/>
  <c r="BV22" i="2"/>
  <c r="BU22" i="2"/>
  <c r="BT22" i="2"/>
  <c r="BR22" i="2"/>
  <c r="BP22" i="2"/>
  <c r="BJ22" i="2"/>
  <c r="BQ22" i="2"/>
  <c r="BS22" i="2"/>
  <c r="BO22" i="2"/>
  <c r="BL22" i="2"/>
  <c r="BI22" i="2"/>
  <c r="BC19" i="11"/>
  <c r="BD19" i="11"/>
  <c r="BB19" i="11"/>
  <c r="AX19" i="11"/>
  <c r="AZ19" i="11"/>
  <c r="BA19" i="11"/>
  <c r="AW19" i="11"/>
  <c r="AY19" i="11"/>
  <c r="AT19" i="11"/>
  <c r="AV19" i="11"/>
  <c r="AU19" i="11"/>
  <c r="AQ19" i="11"/>
  <c r="HJ20" i="11"/>
  <c r="HF20" i="11"/>
  <c r="HC20" i="11"/>
  <c r="HI20" i="11"/>
  <c r="HB20" i="11"/>
  <c r="HG20" i="11"/>
  <c r="GY20" i="11"/>
  <c r="HH20" i="11"/>
  <c r="HE20" i="11"/>
  <c r="HA20" i="11"/>
  <c r="HD20" i="11"/>
  <c r="GX20" i="11"/>
  <c r="GZ20" i="11"/>
  <c r="GW20" i="11"/>
  <c r="DK23" i="2"/>
  <c r="FH13" i="10"/>
  <c r="FH17" i="10"/>
  <c r="FG17" i="10"/>
  <c r="FA17" i="10"/>
  <c r="FF17" i="10"/>
  <c r="FC17" i="10"/>
  <c r="FE17" i="10"/>
  <c r="FB17" i="10"/>
  <c r="FD17" i="10"/>
  <c r="EX17" i="10"/>
  <c r="EZ17" i="10"/>
  <c r="EW17" i="10"/>
  <c r="EY17" i="10"/>
  <c r="EV17" i="10"/>
  <c r="ET17" i="10"/>
  <c r="GR18" i="2"/>
  <c r="GK18" i="2"/>
  <c r="GN18" i="2"/>
  <c r="GJ18" i="2"/>
  <c r="GQ18" i="2"/>
  <c r="GG18" i="2"/>
  <c r="GP18" i="2"/>
  <c r="GL18" i="2"/>
  <c r="GM18" i="2"/>
  <c r="GO18" i="2"/>
  <c r="GH18" i="2"/>
  <c r="GI18" i="2"/>
  <c r="AD21" i="10"/>
  <c r="FH18" i="10"/>
  <c r="FG18" i="10"/>
  <c r="FE18" i="10"/>
  <c r="EX18" i="10"/>
  <c r="FF18" i="10"/>
  <c r="FB18" i="10"/>
  <c r="EW18" i="10"/>
  <c r="FA18" i="10"/>
  <c r="FD18" i="10"/>
  <c r="EZ18" i="10"/>
  <c r="FC18" i="10"/>
  <c r="EU18" i="10"/>
  <c r="EV18" i="10"/>
  <c r="EY18" i="10"/>
  <c r="ES18" i="10"/>
  <c r="J19" i="10"/>
  <c r="Y22" i="10"/>
  <c r="DJ18" i="2"/>
  <c r="EO18" i="2"/>
  <c r="EP18" i="2"/>
  <c r="EK18" i="2"/>
  <c r="EN18" i="2"/>
  <c r="EH18" i="2"/>
  <c r="EF18" i="2"/>
  <c r="EG18" i="2"/>
  <c r="EI18" i="2"/>
  <c r="EJ18" i="2"/>
  <c r="EC18" i="2"/>
  <c r="EL18" i="2"/>
  <c r="EM18" i="2"/>
  <c r="EB18" i="2"/>
  <c r="CF22" i="11"/>
  <c r="AS21" i="10"/>
  <c r="CT21" i="10"/>
  <c r="I17" i="11"/>
  <c r="CF18" i="2"/>
  <c r="EW20" i="2"/>
  <c r="AU22" i="10"/>
  <c r="HI20" i="2"/>
  <c r="HJ20" i="2"/>
  <c r="HG20" i="2"/>
  <c r="HH20" i="2"/>
  <c r="HF20" i="2"/>
  <c r="HA20" i="2"/>
  <c r="GX20" i="2"/>
  <c r="HC20" i="2"/>
  <c r="HB20" i="2"/>
  <c r="HE20" i="2"/>
  <c r="HD20" i="2"/>
  <c r="GZ20" i="2"/>
  <c r="GV20" i="2"/>
  <c r="GY20" i="2"/>
  <c r="FZ18" i="2"/>
  <c r="FS18" i="2"/>
  <c r="FT18" i="2"/>
  <c r="FY18" i="2"/>
  <c r="FV18" i="2"/>
  <c r="FX18" i="2"/>
  <c r="FW18" i="2"/>
  <c r="FU18" i="2"/>
  <c r="FN18" i="2"/>
  <c r="FP18" i="2"/>
  <c r="FO18" i="2"/>
  <c r="FM18" i="2"/>
  <c r="FQ18" i="2"/>
  <c r="FR18" i="2"/>
  <c r="BZ23" i="2"/>
  <c r="DF23" i="11"/>
  <c r="DC23" i="11"/>
  <c r="DE23" i="11"/>
  <c r="CZ23" i="11"/>
  <c r="CV23" i="11"/>
  <c r="CY23" i="11"/>
  <c r="CX23" i="11"/>
  <c r="DD23" i="11"/>
  <c r="CW23" i="11"/>
  <c r="DB23" i="11"/>
  <c r="DA23" i="11"/>
  <c r="CT23" i="11"/>
  <c r="W22" i="10"/>
  <c r="DF22" i="10"/>
  <c r="DE22" i="10"/>
  <c r="DD22" i="10"/>
  <c r="DB22" i="10"/>
  <c r="DC22" i="10"/>
  <c r="CV22" i="10"/>
  <c r="DA22" i="10"/>
  <c r="CY22" i="10"/>
  <c r="CX22" i="10"/>
  <c r="CZ22" i="10"/>
  <c r="CU22" i="10"/>
  <c r="Z23" i="10"/>
  <c r="DE17" i="11"/>
  <c r="DF17" i="11"/>
  <c r="DF13" i="11"/>
  <c r="DD17" i="11"/>
  <c r="DB17" i="11"/>
  <c r="CZ17" i="11"/>
  <c r="CW17" i="11"/>
  <c r="CY17" i="11"/>
  <c r="DC17" i="11"/>
  <c r="CX17" i="11"/>
  <c r="DX18" i="10"/>
  <c r="DV18" i="10"/>
  <c r="DN18" i="10"/>
  <c r="DT18" i="10"/>
  <c r="DU18" i="10"/>
  <c r="DQ18" i="10"/>
  <c r="DW18" i="10"/>
  <c r="DS18" i="10"/>
  <c r="DP18" i="10"/>
  <c r="DL18" i="10"/>
  <c r="DO18" i="10"/>
  <c r="DR18" i="10"/>
  <c r="DJ18" i="10"/>
  <c r="DK18" i="10"/>
  <c r="FY18" i="11"/>
  <c r="FZ18" i="11"/>
  <c r="FV18" i="11"/>
  <c r="FO18" i="11"/>
  <c r="FU18" i="11"/>
  <c r="FT18" i="11"/>
  <c r="FM18" i="11"/>
  <c r="FX18" i="11"/>
  <c r="FN18" i="11"/>
  <c r="FW18" i="11"/>
  <c r="FS18" i="11"/>
  <c r="FP18" i="11"/>
  <c r="FR18" i="11"/>
  <c r="FL18" i="11"/>
  <c r="FK18" i="11"/>
  <c r="FQ18" i="11"/>
  <c r="CG18" i="2"/>
  <c r="BD18" i="10"/>
  <c r="AW18" i="10"/>
  <c r="AY18" i="10"/>
  <c r="BC18" i="10"/>
  <c r="BB18" i="10"/>
  <c r="AZ18" i="10"/>
  <c r="AR18" i="10"/>
  <c r="BA18" i="10"/>
  <c r="AX18" i="10"/>
  <c r="AU18" i="10"/>
  <c r="DI23" i="2"/>
  <c r="CR17" i="11"/>
  <c r="AT21" i="11"/>
  <c r="CG23" i="2"/>
  <c r="BY23" i="2"/>
  <c r="AQ19" i="2"/>
  <c r="AS22" i="10"/>
  <c r="CC19" i="11"/>
  <c r="AV18" i="10"/>
  <c r="DO20" i="2"/>
  <c r="AT18" i="10"/>
  <c r="AF21" i="10"/>
  <c r="BU18" i="11"/>
  <c r="BV18" i="11"/>
  <c r="BT18" i="11"/>
  <c r="BS18" i="11"/>
  <c r="BP18" i="11"/>
  <c r="BQ18" i="11"/>
  <c r="BO18" i="11"/>
  <c r="BH18" i="11"/>
  <c r="BK18" i="11"/>
  <c r="BI18" i="11"/>
  <c r="BR18" i="11"/>
  <c r="BL18" i="11"/>
  <c r="BN18" i="11"/>
  <c r="EC23" i="2"/>
  <c r="CN18" i="10"/>
  <c r="CJ18" i="10"/>
  <c r="CM18" i="10"/>
  <c r="CK18" i="10"/>
  <c r="CF18" i="10"/>
  <c r="CI18" i="10"/>
  <c r="CH18" i="10"/>
  <c r="CG18" i="10"/>
  <c r="CE18" i="10"/>
  <c r="BZ18" i="10"/>
  <c r="CC18" i="10"/>
  <c r="DJ19" i="11"/>
  <c r="AF17" i="10"/>
  <c r="F17" i="11"/>
  <c r="AQ20" i="11"/>
  <c r="EB21" i="2"/>
  <c r="X19" i="10"/>
  <c r="CQ22" i="11"/>
  <c r="AS22" i="2"/>
  <c r="CT21" i="11"/>
  <c r="HJ19" i="2"/>
  <c r="HA19" i="2"/>
  <c r="HD19" i="2"/>
  <c r="HG19" i="2"/>
  <c r="HF19" i="2"/>
  <c r="HH19" i="2"/>
  <c r="HI19" i="2"/>
  <c r="HC19" i="2"/>
  <c r="GX19" i="2"/>
  <c r="HE19" i="2"/>
  <c r="GZ19" i="2"/>
  <c r="HB19" i="2"/>
  <c r="GV19" i="2"/>
  <c r="GY19" i="2"/>
  <c r="CQ18" i="11"/>
  <c r="CB19" i="11"/>
  <c r="CR21" i="2"/>
  <c r="GF18" i="2"/>
  <c r="BC17" i="2"/>
  <c r="BD13" i="2"/>
  <c r="BD17" i="2"/>
  <c r="AY17" i="2"/>
  <c r="AX17" i="2"/>
  <c r="BB17" i="2"/>
  <c r="AZ17" i="2"/>
  <c r="BA17" i="2"/>
  <c r="AR17" i="2"/>
  <c r="BK19" i="11"/>
  <c r="CN20" i="11"/>
  <c r="CM20" i="11"/>
  <c r="CL20" i="11"/>
  <c r="CK20" i="11"/>
  <c r="CI20" i="11"/>
  <c r="CF20" i="11"/>
  <c r="CE20" i="11"/>
  <c r="CH20" i="11"/>
  <c r="CJ20" i="11"/>
  <c r="BY20" i="11"/>
  <c r="CG20" i="11"/>
  <c r="ES17" i="2"/>
  <c r="BV17" i="2"/>
  <c r="BV13" i="2"/>
  <c r="BU17" i="2"/>
  <c r="BT17" i="2"/>
  <c r="BQ17" i="2"/>
  <c r="BS17" i="2"/>
  <c r="BM17" i="2"/>
  <c r="BI17" i="2"/>
  <c r="BG17" i="2"/>
  <c r="BP17" i="2"/>
  <c r="BO17" i="2"/>
  <c r="BH17" i="2"/>
  <c r="BR17" i="2"/>
  <c r="BL17" i="2"/>
  <c r="DL19" i="10"/>
  <c r="AP19" i="2"/>
  <c r="CI23" i="2"/>
  <c r="DA22" i="11"/>
  <c r="EP20" i="11"/>
  <c r="EN20" i="11"/>
  <c r="EM20" i="11"/>
  <c r="EL20" i="11"/>
  <c r="EJ20" i="11"/>
  <c r="EF20" i="11"/>
  <c r="EO20" i="11"/>
  <c r="EH20" i="11"/>
  <c r="EI20" i="11"/>
  <c r="CM21" i="2"/>
  <c r="CN21" i="2"/>
  <c r="CL21" i="2"/>
  <c r="CI21" i="2"/>
  <c r="CG21" i="2"/>
  <c r="CK21" i="2"/>
  <c r="CB21" i="2"/>
  <c r="DX22" i="2"/>
  <c r="DT22" i="2"/>
  <c r="DW22" i="2"/>
  <c r="DV22" i="2"/>
  <c r="DU22" i="2"/>
  <c r="DI22" i="2"/>
  <c r="DQ22" i="2"/>
  <c r="DR22" i="2"/>
  <c r="DS22" i="2"/>
  <c r="DO22" i="2"/>
  <c r="IB20" i="10"/>
  <c r="HU20" i="10"/>
  <c r="HZ20" i="10"/>
  <c r="HT20" i="10"/>
  <c r="HY20" i="10"/>
  <c r="HO20" i="10"/>
  <c r="HW20" i="10"/>
  <c r="HX20" i="10"/>
  <c r="HS20" i="10"/>
  <c r="IA20" i="10"/>
  <c r="HQ20" i="10"/>
  <c r="HP20" i="10"/>
  <c r="HN20" i="10"/>
  <c r="HV20" i="10"/>
  <c r="HM20" i="10"/>
  <c r="HR20" i="10"/>
  <c r="EG22" i="11"/>
  <c r="IA20" i="2"/>
  <c r="IB20" i="2"/>
  <c r="HZ20" i="2"/>
  <c r="HY20" i="2"/>
  <c r="HS20" i="2"/>
  <c r="HU20" i="2"/>
  <c r="HV20" i="2"/>
  <c r="HX20" i="2"/>
  <c r="HW20" i="2"/>
  <c r="HO20" i="2"/>
  <c r="HQ20" i="2"/>
  <c r="HT20" i="2"/>
  <c r="HP20" i="2"/>
  <c r="T21" i="11"/>
  <c r="P21" i="11"/>
  <c r="BD20" i="10"/>
  <c r="AY20" i="10"/>
  <c r="BC20" i="10"/>
  <c r="BA20" i="10"/>
  <c r="AT20" i="10"/>
  <c r="AZ20" i="10"/>
  <c r="DX18" i="11"/>
  <c r="DT18" i="11"/>
  <c r="DU18" i="11"/>
  <c r="DW18" i="11"/>
  <c r="DV18" i="11"/>
  <c r="DS18" i="11"/>
  <c r="DO18" i="11"/>
  <c r="DR18" i="11"/>
  <c r="DN18" i="11"/>
  <c r="AR19" i="10"/>
  <c r="GR18" i="10"/>
  <c r="GQ18" i="10"/>
  <c r="GK18" i="10"/>
  <c r="GL18" i="10"/>
  <c r="GJ18" i="10"/>
  <c r="GH18" i="10"/>
  <c r="GN18" i="10"/>
  <c r="GM18" i="10"/>
  <c r="GO18" i="10"/>
  <c r="GG18" i="10"/>
  <c r="GD18" i="10"/>
  <c r="GF18" i="10"/>
  <c r="GP18" i="10"/>
  <c r="Q23" i="10"/>
  <c r="CF22" i="10"/>
  <c r="HR20" i="2"/>
  <c r="DR23" i="10"/>
  <c r="EG20" i="11"/>
  <c r="DT17" i="10"/>
  <c r="DO20" i="10"/>
  <c r="BV23" i="2"/>
  <c r="BT23" i="2"/>
  <c r="BR23" i="2"/>
  <c r="BS23" i="2"/>
  <c r="BU23" i="2"/>
  <c r="BP23" i="2"/>
  <c r="GR20" i="2"/>
  <c r="GQ20" i="2"/>
  <c r="GN20" i="2"/>
  <c r="GM20" i="2"/>
  <c r="GK20" i="2"/>
  <c r="GL20" i="2"/>
  <c r="GH20" i="2"/>
  <c r="GO20" i="2"/>
  <c r="GJ20" i="2"/>
  <c r="GP20" i="2"/>
  <c r="GI20" i="2"/>
  <c r="GD20" i="2"/>
  <c r="GG20" i="2"/>
  <c r="GF20" i="2"/>
  <c r="FL19" i="11"/>
  <c r="FH21" i="2"/>
  <c r="FE21" i="2"/>
  <c r="FC21" i="2"/>
  <c r="FF21" i="2"/>
  <c r="FB21" i="2"/>
  <c r="FG21" i="2"/>
  <c r="EZ21" i="2"/>
  <c r="EY21" i="2"/>
  <c r="FA21" i="2"/>
  <c r="EX21" i="2"/>
  <c r="FH22" i="11"/>
  <c r="FF22" i="11"/>
  <c r="FE22" i="11"/>
  <c r="FG22" i="11"/>
  <c r="FD22" i="11"/>
  <c r="FC22" i="11"/>
  <c r="EU22" i="11"/>
  <c r="EV22" i="11"/>
  <c r="FB22" i="11"/>
  <c r="EW22" i="11"/>
  <c r="FA22" i="11"/>
  <c r="EY22" i="11"/>
  <c r="DF20" i="2"/>
  <c r="DE20" i="2"/>
  <c r="DD20" i="2"/>
  <c r="DB20" i="2"/>
  <c r="CX20" i="2"/>
  <c r="CZ20" i="2"/>
  <c r="CT20" i="2"/>
  <c r="CS20" i="2"/>
  <c r="AL13" i="11"/>
  <c r="AL17" i="11"/>
  <c r="AK17" i="11"/>
  <c r="X17" i="11"/>
  <c r="CB17" i="2"/>
  <c r="AL18" i="10"/>
  <c r="AK18" i="10"/>
  <c r="AI18" i="10"/>
  <c r="AJ18" i="10"/>
  <c r="AB18" i="10"/>
  <c r="FZ13" i="10"/>
  <c r="FZ17" i="10"/>
  <c r="FT17" i="10"/>
  <c r="FX17" i="10"/>
  <c r="FN17" i="10"/>
  <c r="FY17" i="10"/>
  <c r="FV17" i="10"/>
  <c r="FM17" i="10"/>
  <c r="FS17" i="10"/>
  <c r="FU17" i="10"/>
  <c r="FR17" i="10"/>
  <c r="FQ17" i="10"/>
  <c r="FW17" i="10"/>
  <c r="AF18" i="11"/>
  <c r="L23" i="11"/>
  <c r="CN21" i="11"/>
  <c r="CM21" i="11"/>
  <c r="CL21" i="11"/>
  <c r="CH21" i="11"/>
  <c r="CI21" i="11"/>
  <c r="BZ21" i="11"/>
  <c r="CG21" i="11"/>
  <c r="CK21" i="11"/>
  <c r="W18" i="11"/>
  <c r="DF22" i="2"/>
  <c r="DE22" i="2"/>
  <c r="CZ22" i="2"/>
  <c r="DB22" i="2"/>
  <c r="DA22" i="2"/>
  <c r="DD22" i="2"/>
  <c r="CX22" i="2"/>
  <c r="CW22" i="2"/>
  <c r="EO17" i="2"/>
  <c r="EP17" i="2"/>
  <c r="EP13" i="2"/>
  <c r="EM17" i="2"/>
  <c r="EN17" i="2"/>
  <c r="EJ17" i="2"/>
  <c r="EH17" i="2"/>
  <c r="EE17" i="2"/>
  <c r="EF17" i="2"/>
  <c r="T22" i="11"/>
  <c r="I22" i="11"/>
  <c r="BK23" i="2"/>
  <c r="CR20" i="2"/>
  <c r="EC17" i="2"/>
  <c r="FH23" i="11"/>
  <c r="FE23" i="11"/>
  <c r="FG23" i="11"/>
  <c r="FF23" i="11"/>
  <c r="FD23" i="11"/>
  <c r="FA23" i="11"/>
  <c r="FC23" i="11"/>
  <c r="EY23" i="11"/>
  <c r="FB23" i="11"/>
  <c r="EX23" i="11"/>
  <c r="EZ23" i="11"/>
  <c r="EW23" i="11"/>
  <c r="EV23" i="11"/>
  <c r="DC20" i="2"/>
  <c r="BR18" i="10"/>
  <c r="CX19" i="10"/>
  <c r="AL18" i="11"/>
  <c r="AK18" i="11"/>
  <c r="AU19" i="10"/>
  <c r="GE20" i="2"/>
  <c r="DX23" i="10"/>
  <c r="DS23" i="10"/>
  <c r="DW23" i="10"/>
  <c r="DT23" i="10"/>
  <c r="DU23" i="10"/>
  <c r="DP23" i="10"/>
  <c r="DN23" i="10"/>
  <c r="DV23" i="10"/>
  <c r="DQ23" i="10"/>
  <c r="DO23" i="10"/>
  <c r="DL23" i="10"/>
  <c r="DM23" i="10"/>
  <c r="EP21" i="10"/>
  <c r="EL21" i="10"/>
  <c r="EK21" i="10"/>
  <c r="EJ21" i="10"/>
  <c r="EE21" i="10"/>
  <c r="EM21" i="10"/>
  <c r="EH21" i="10"/>
  <c r="EI21" i="10"/>
  <c r="EN21" i="10"/>
  <c r="EO21" i="10"/>
  <c r="EG21" i="10"/>
  <c r="EA21" i="10"/>
  <c r="EF21" i="10"/>
  <c r="CC21" i="11"/>
  <c r="EK20" i="11"/>
  <c r="DQ18" i="11"/>
  <c r="EF22" i="11"/>
  <c r="CJ21" i="11"/>
  <c r="IB23" i="10"/>
  <c r="HX23" i="10"/>
  <c r="HS23" i="10"/>
  <c r="HQ23" i="10"/>
  <c r="HT23" i="10"/>
  <c r="IA23" i="10"/>
  <c r="HZ23" i="10"/>
  <c r="HV23" i="10"/>
  <c r="HO23" i="10"/>
  <c r="HP23" i="10"/>
  <c r="HW23" i="10"/>
  <c r="HU23" i="10"/>
  <c r="HR23" i="10"/>
  <c r="HY23" i="10"/>
  <c r="DO17" i="10"/>
  <c r="GX22" i="11"/>
  <c r="AV19" i="10"/>
  <c r="DF18" i="10"/>
  <c r="DE18" i="10"/>
  <c r="DC18" i="10"/>
  <c r="CW18" i="10"/>
  <c r="DD18" i="10"/>
  <c r="CY18" i="10"/>
  <c r="CX18" i="10"/>
  <c r="DB18" i="10"/>
  <c r="CZ18" i="10"/>
  <c r="EP18" i="11"/>
  <c r="EN18" i="11"/>
  <c r="EO18" i="11"/>
  <c r="EI18" i="11"/>
  <c r="EF18" i="11"/>
  <c r="EG18" i="11"/>
  <c r="EM18" i="11"/>
  <c r="EK18" i="11"/>
  <c r="EH18" i="11"/>
  <c r="EL18" i="11"/>
  <c r="N21" i="11"/>
  <c r="DJ22" i="2"/>
  <c r="BM23" i="2"/>
  <c r="AH17" i="11"/>
  <c r="FH21" i="11"/>
  <c r="FD21" i="11"/>
  <c r="FF21" i="11"/>
  <c r="FB21" i="11"/>
  <c r="FC21" i="11"/>
  <c r="EU21" i="11"/>
  <c r="FG21" i="11"/>
  <c r="EY21" i="11"/>
  <c r="EZ21" i="11"/>
  <c r="FA21" i="11"/>
  <c r="EX21" i="11"/>
  <c r="FE21" i="11"/>
  <c r="EW21" i="11"/>
  <c r="EV21" i="11"/>
  <c r="AF17" i="11"/>
  <c r="DL18" i="11"/>
  <c r="I23" i="10"/>
  <c r="AA18" i="10"/>
  <c r="M19" i="11"/>
  <c r="J22" i="11"/>
  <c r="Z17" i="11"/>
  <c r="CD21" i="2"/>
  <c r="AV20" i="10"/>
  <c r="CI22" i="10"/>
  <c r="EL17" i="2"/>
  <c r="EX22" i="11"/>
  <c r="HN20" i="2"/>
  <c r="IB22" i="2"/>
  <c r="HW22" i="2"/>
  <c r="HU22" i="2"/>
  <c r="HT22" i="2"/>
  <c r="HX22" i="2"/>
  <c r="HY22" i="2"/>
  <c r="HQ22" i="2"/>
  <c r="HR22" i="2"/>
  <c r="IA22" i="2"/>
  <c r="HZ22" i="2"/>
  <c r="HV22" i="2"/>
  <c r="HP22" i="2"/>
  <c r="HO22" i="2"/>
  <c r="HS22" i="2"/>
  <c r="AX20" i="10"/>
  <c r="DP18" i="11"/>
  <c r="DF20" i="11"/>
  <c r="DE20" i="11"/>
  <c r="DA20" i="11"/>
  <c r="CY20" i="11"/>
  <c r="DD20" i="11"/>
  <c r="DB20" i="11"/>
  <c r="CW20" i="11"/>
  <c r="CX20" i="11"/>
  <c r="DC20" i="11"/>
  <c r="CS20" i="11"/>
  <c r="IB22" i="10"/>
  <c r="HS22" i="10"/>
  <c r="HW22" i="10"/>
  <c r="IA22" i="10"/>
  <c r="HQ22" i="10"/>
  <c r="HU22" i="10"/>
  <c r="HT22" i="10"/>
  <c r="HR22" i="10"/>
  <c r="HP22" i="10"/>
  <c r="HY22" i="10"/>
  <c r="HZ22" i="10"/>
  <c r="HV22" i="10"/>
  <c r="HX22" i="10"/>
  <c r="HN22" i="10"/>
  <c r="HM22" i="10"/>
  <c r="HO22" i="10"/>
  <c r="EJ22" i="11"/>
  <c r="DA20" i="2"/>
  <c r="DQ20" i="10"/>
  <c r="DU20" i="10"/>
  <c r="CV20" i="11"/>
  <c r="BU21" i="2"/>
  <c r="BV21" i="2"/>
  <c r="BO21" i="2"/>
  <c r="BT21" i="2"/>
  <c r="BQ21" i="2"/>
  <c r="BS21" i="2"/>
  <c r="BR21" i="2"/>
  <c r="BK21" i="2"/>
  <c r="L19" i="11"/>
  <c r="BD20" i="2"/>
  <c r="BA20" i="2"/>
  <c r="BB20" i="2"/>
  <c r="BC20" i="2"/>
  <c r="AW20" i="2"/>
  <c r="AO20" i="2"/>
  <c r="AZ20" i="2"/>
  <c r="FD21" i="2"/>
  <c r="FO17" i="10"/>
  <c r="GR19" i="11"/>
  <c r="GQ19" i="11"/>
  <c r="GM19" i="11"/>
  <c r="GP19" i="11"/>
  <c r="GJ19" i="11"/>
  <c r="GO19" i="11"/>
  <c r="GL19" i="11"/>
  <c r="GK19" i="11"/>
  <c r="GN19" i="11"/>
  <c r="GF19" i="11"/>
  <c r="GH19" i="11"/>
  <c r="GD19" i="11"/>
  <c r="GC19" i="11"/>
  <c r="GI19" i="11"/>
  <c r="GG19" i="11"/>
  <c r="AX19" i="10"/>
  <c r="DW17" i="2"/>
  <c r="DX17" i="2"/>
  <c r="DX13" i="2"/>
  <c r="DU17" i="2"/>
  <c r="DQ17" i="2"/>
  <c r="DT17" i="2"/>
  <c r="DO17" i="2"/>
  <c r="DP17" i="2"/>
  <c r="DS17" i="2"/>
  <c r="DV17" i="2"/>
  <c r="DR17" i="2"/>
  <c r="DX20" i="10"/>
  <c r="DW20" i="10"/>
  <c r="DV20" i="10"/>
  <c r="DT20" i="10"/>
  <c r="DN20" i="10"/>
  <c r="DS20" i="10"/>
  <c r="DR20" i="10"/>
  <c r="DF13" i="10"/>
  <c r="DF17" i="10"/>
  <c r="DB17" i="10"/>
  <c r="DA17" i="10"/>
  <c r="CZ17" i="10"/>
  <c r="CY17" i="10"/>
  <c r="DD17" i="10"/>
  <c r="DE17" i="10"/>
  <c r="CX17" i="10"/>
  <c r="CW17" i="10"/>
  <c r="HJ22" i="11"/>
  <c r="HG22" i="11"/>
  <c r="HH22" i="11"/>
  <c r="HI22" i="11"/>
  <c r="HB22" i="11"/>
  <c r="HD22" i="11"/>
  <c r="HE22" i="11"/>
  <c r="HF22" i="11"/>
  <c r="HC22" i="11"/>
  <c r="GV22" i="11"/>
  <c r="HA22" i="11"/>
  <c r="GZ22" i="11"/>
  <c r="GW22" i="11"/>
  <c r="DC22" i="2"/>
  <c r="DM20" i="10"/>
  <c r="Y18" i="11"/>
  <c r="GR20" i="10"/>
  <c r="GM20" i="10"/>
  <c r="GO20" i="10"/>
  <c r="GK20" i="10"/>
  <c r="GJ20" i="10"/>
  <c r="GF20" i="10"/>
  <c r="GL20" i="10"/>
  <c r="GD20" i="10"/>
  <c r="GP20" i="10"/>
  <c r="GN20" i="10"/>
  <c r="GQ20" i="10"/>
  <c r="GG20" i="10"/>
  <c r="GH20" i="10"/>
  <c r="R21" i="11"/>
  <c r="S23" i="11"/>
  <c r="T23" i="11"/>
  <c r="J23" i="11"/>
  <c r="I23" i="11"/>
  <c r="G23" i="11"/>
  <c r="GQ21" i="10"/>
  <c r="GR21" i="10"/>
  <c r="GN21" i="10"/>
  <c r="GP21" i="10"/>
  <c r="GI21" i="10"/>
  <c r="GL21" i="10"/>
  <c r="GJ21" i="10"/>
  <c r="GF21" i="10"/>
  <c r="GH21" i="10"/>
  <c r="GK21" i="10"/>
  <c r="GM21" i="10"/>
  <c r="GO21" i="10"/>
  <c r="GG21" i="10"/>
  <c r="GD21" i="10"/>
  <c r="DW17" i="10"/>
  <c r="DX13" i="10"/>
  <c r="DX17" i="10"/>
  <c r="DS17" i="10"/>
  <c r="DU17" i="10"/>
  <c r="DV17" i="10"/>
  <c r="DQ17" i="10"/>
  <c r="DR17" i="10"/>
  <c r="DP17" i="10"/>
  <c r="DN17" i="10"/>
  <c r="DK17" i="10"/>
  <c r="DM17" i="10"/>
  <c r="EP22" i="2"/>
  <c r="EK22" i="2"/>
  <c r="EN22" i="2"/>
  <c r="EO22" i="2"/>
  <c r="EM22" i="2"/>
  <c r="EI22" i="2"/>
  <c r="EH22" i="2"/>
  <c r="EL22" i="2"/>
  <c r="ED22" i="2"/>
  <c r="EJ22" i="2"/>
  <c r="CN19" i="2"/>
  <c r="CL19" i="2"/>
  <c r="CM19" i="2"/>
  <c r="CK19" i="2"/>
  <c r="DF19" i="10"/>
  <c r="DD19" i="10"/>
  <c r="DE19" i="10"/>
  <c r="CV19" i="10"/>
  <c r="DB19" i="10"/>
  <c r="CZ19" i="10"/>
  <c r="DA19" i="10"/>
  <c r="CY19" i="10"/>
  <c r="DL17" i="2"/>
  <c r="EJ18" i="11"/>
  <c r="GE20" i="10"/>
  <c r="FZ19" i="11"/>
  <c r="FR19" i="11"/>
  <c r="FS19" i="11"/>
  <c r="FX19" i="11"/>
  <c r="FW19" i="11"/>
  <c r="FN19" i="11"/>
  <c r="FV19" i="11"/>
  <c r="FT19" i="11"/>
  <c r="FY19" i="11"/>
  <c r="FU19" i="11"/>
  <c r="FP19" i="11"/>
  <c r="CN22" i="10"/>
  <c r="CL22" i="10"/>
  <c r="CK22" i="10"/>
  <c r="CH22" i="10"/>
  <c r="CM22" i="10"/>
  <c r="CC22" i="10"/>
  <c r="CJ22" i="10"/>
  <c r="GR19" i="10"/>
  <c r="GK19" i="10"/>
  <c r="GJ19" i="10"/>
  <c r="GO19" i="10"/>
  <c r="GN19" i="10"/>
  <c r="GM19" i="10"/>
  <c r="GL19" i="10"/>
  <c r="GQ19" i="10"/>
  <c r="GP19" i="10"/>
  <c r="GI19" i="10"/>
  <c r="GD19" i="10"/>
  <c r="GH19" i="10"/>
  <c r="GG19" i="10"/>
  <c r="GE19" i="10"/>
  <c r="Q21" i="11"/>
  <c r="EP18" i="10"/>
  <c r="EO18" i="10"/>
  <c r="EN18" i="10"/>
  <c r="EL18" i="10"/>
  <c r="EJ18" i="10"/>
  <c r="EM18" i="10"/>
  <c r="EI18" i="10"/>
  <c r="EH18" i="10"/>
  <c r="EG18" i="10"/>
  <c r="EF18" i="10"/>
  <c r="EK18" i="10"/>
  <c r="BD18" i="2"/>
  <c r="BC18" i="2"/>
  <c r="AY18" i="2"/>
  <c r="BB18" i="2"/>
  <c r="AZ18" i="2"/>
  <c r="BA18" i="2"/>
  <c r="CA21" i="2"/>
  <c r="AS18" i="2"/>
  <c r="EP22" i="10"/>
  <c r="EM22" i="10"/>
  <c r="EL22" i="10"/>
  <c r="EK22" i="10"/>
  <c r="EO22" i="10"/>
  <c r="EI22" i="10"/>
  <c r="EF22" i="10"/>
  <c r="EN22" i="10"/>
  <c r="EJ22" i="10"/>
  <c r="EG22" i="10"/>
  <c r="EA22" i="10"/>
  <c r="BD22" i="11"/>
  <c r="BC22" i="11"/>
  <c r="AZ22" i="11"/>
  <c r="AW22" i="11"/>
  <c r="BA22" i="11"/>
  <c r="BQ23" i="2"/>
  <c r="GI18" i="10"/>
  <c r="GE21" i="10"/>
  <c r="EI17" i="2"/>
  <c r="CJ21" i="2"/>
  <c r="HJ22" i="2"/>
  <c r="HB22" i="2"/>
  <c r="HH22" i="2"/>
  <c r="HD22" i="2"/>
  <c r="HG22" i="2"/>
  <c r="HA22" i="2"/>
  <c r="HI22" i="2"/>
  <c r="HF22" i="2"/>
  <c r="HE22" i="2"/>
  <c r="HC22" i="2"/>
  <c r="GV22" i="2"/>
  <c r="BD19" i="10"/>
  <c r="BB19" i="10"/>
  <c r="BC19" i="10"/>
  <c r="AY19" i="10"/>
  <c r="EO22" i="11"/>
  <c r="EP22" i="11"/>
  <c r="EN22" i="11"/>
  <c r="EK22" i="11"/>
  <c r="EM22" i="11"/>
  <c r="EH22" i="11"/>
  <c r="EL22" i="11"/>
  <c r="DE17" i="2"/>
  <c r="DF17" i="2"/>
  <c r="DF13" i="2"/>
  <c r="CZ17" i="2"/>
  <c r="DC17" i="2"/>
  <c r="DB17" i="2"/>
  <c r="CX17" i="2"/>
  <c r="DD17" i="2"/>
  <c r="DA17" i="2"/>
  <c r="BD13" i="11"/>
  <c r="BD17" i="11"/>
  <c r="AX17" i="11"/>
  <c r="BA17" i="11"/>
  <c r="BC17" i="11"/>
  <c r="AY17" i="11"/>
  <c r="AZ17" i="11"/>
  <c r="HJ18" i="2"/>
  <c r="HF18" i="2"/>
  <c r="HE18" i="2"/>
  <c r="HI18" i="2"/>
  <c r="HH18" i="2"/>
  <c r="HB18" i="2"/>
  <c r="GX18" i="2"/>
  <c r="GY18" i="2"/>
  <c r="HC18" i="2"/>
  <c r="HD18" i="2"/>
  <c r="GV18" i="2"/>
  <c r="HG18" i="2"/>
  <c r="GW18" i="2"/>
  <c r="HA18" i="2"/>
  <c r="L21" i="10"/>
  <c r="CM17" i="2"/>
  <c r="CN17" i="2"/>
  <c r="CN13" i="2"/>
  <c r="CH17" i="2"/>
  <c r="CI17" i="2"/>
  <c r="CL17" i="2"/>
  <c r="CK17" i="2"/>
  <c r="CE17" i="2"/>
  <c r="CJ17" i="2"/>
  <c r="CA17" i="2"/>
  <c r="AG18" i="10"/>
  <c r="AC17" i="11"/>
  <c r="CR17" i="2"/>
  <c r="AU20" i="10"/>
  <c r="J23" i="10"/>
  <c r="FY22" i="11"/>
  <c r="FZ22" i="11"/>
  <c r="FS22" i="11"/>
  <c r="FW22" i="11"/>
  <c r="FU22" i="11"/>
  <c r="FT22" i="11"/>
  <c r="FX22" i="11"/>
  <c r="FQ22" i="11"/>
  <c r="FV22" i="11"/>
  <c r="FO22" i="11"/>
  <c r="FM22" i="11"/>
  <c r="FR22" i="11"/>
  <c r="FP22" i="11"/>
  <c r="EZ22" i="11"/>
  <c r="GY22" i="2"/>
  <c r="AW20" i="10"/>
  <c r="CJ19" i="2"/>
  <c r="BV18" i="10"/>
  <c r="BU18" i="10"/>
  <c r="BO18" i="10"/>
  <c r="BT18" i="10"/>
  <c r="BS18" i="10"/>
  <c r="BP18" i="10"/>
  <c r="GW22" i="2"/>
  <c r="DX21" i="11"/>
  <c r="DT21" i="11"/>
  <c r="DW21" i="11"/>
  <c r="DP21" i="11"/>
  <c r="DQ21" i="11"/>
  <c r="DU21" i="11"/>
  <c r="DS21" i="11"/>
  <c r="DV21" i="11"/>
  <c r="DO21" i="11"/>
  <c r="DR21" i="11"/>
  <c r="DL21" i="11"/>
  <c r="DI21" i="11"/>
  <c r="DN21" i="11"/>
  <c r="DM21" i="11"/>
  <c r="DK22" i="2"/>
  <c r="CW20" i="2"/>
  <c r="R21" i="10"/>
  <c r="GZ22" i="2"/>
  <c r="DP20" i="10"/>
  <c r="IB17" i="11"/>
  <c r="IB13" i="11"/>
  <c r="HV17" i="11"/>
  <c r="HX17" i="11"/>
  <c r="HT17" i="11"/>
  <c r="HY17" i="11"/>
  <c r="HZ17" i="11"/>
  <c r="HR17" i="11"/>
  <c r="HS17" i="11"/>
  <c r="HM17" i="11"/>
  <c r="HU17" i="11"/>
  <c r="HP17" i="11"/>
  <c r="HW17" i="11"/>
  <c r="HO17" i="11"/>
  <c r="IA17" i="11"/>
  <c r="EH22" i="10"/>
  <c r="BB22" i="11"/>
  <c r="CF21" i="11"/>
  <c r="HN23" i="10"/>
  <c r="GF19" i="10"/>
  <c r="AY20" i="2"/>
  <c r="BB20" i="10"/>
  <c r="CY20" i="2"/>
  <c r="EK17" i="2"/>
  <c r="CZ20" i="11"/>
  <c r="FQ19" i="11"/>
  <c r="EG17" i="2"/>
  <c r="FP17" i="10"/>
  <c r="GE19" i="11"/>
  <c r="CH20" i="2"/>
  <c r="BI17" i="10"/>
  <c r="AK20" i="11"/>
  <c r="AL20" i="11"/>
  <c r="FZ21" i="2"/>
  <c r="FY21" i="2"/>
  <c r="FW21" i="2"/>
  <c r="FT21" i="2"/>
  <c r="FV21" i="2"/>
  <c r="FX21" i="2"/>
  <c r="FS21" i="2"/>
  <c r="FR21" i="2"/>
  <c r="GQ17" i="2"/>
  <c r="GR17" i="2"/>
  <c r="GR13" i="2"/>
  <c r="GP17" i="2"/>
  <c r="GM17" i="2"/>
  <c r="GO17" i="2"/>
  <c r="GK17" i="2"/>
  <c r="GL17" i="2"/>
  <c r="GN17" i="2"/>
  <c r="DK17" i="11"/>
  <c r="BG20" i="2"/>
  <c r="CN23" i="10"/>
  <c r="CL23" i="10"/>
  <c r="CJ23" i="10"/>
  <c r="CM23" i="10"/>
  <c r="CK23" i="10"/>
  <c r="HA20" i="10"/>
  <c r="HJ21" i="11"/>
  <c r="HC21" i="11"/>
  <c r="HA21" i="11"/>
  <c r="HH21" i="11"/>
  <c r="HE21" i="11"/>
  <c r="HI21" i="11"/>
  <c r="HF21" i="11"/>
  <c r="HD21" i="11"/>
  <c r="GZ21" i="11"/>
  <c r="GY21" i="11"/>
  <c r="HB21" i="11"/>
  <c r="HJ18" i="11"/>
  <c r="HB18" i="11"/>
  <c r="HG18" i="11"/>
  <c r="HI18" i="11"/>
  <c r="HD18" i="11"/>
  <c r="HE18" i="11"/>
  <c r="GZ18" i="11"/>
  <c r="GY18" i="11"/>
  <c r="HF18" i="11"/>
  <c r="GV18" i="11"/>
  <c r="HC18" i="11"/>
  <c r="BU20" i="2"/>
  <c r="BV20" i="2"/>
  <c r="BQ20" i="2"/>
  <c r="DP17" i="11"/>
  <c r="CI23" i="10"/>
  <c r="BR20" i="2"/>
  <c r="HH20" i="10"/>
  <c r="HA18" i="11"/>
  <c r="HH18" i="11"/>
  <c r="HO20" i="11"/>
  <c r="IB13" i="10"/>
  <c r="IB17" i="10"/>
  <c r="HT17" i="10"/>
  <c r="HU17" i="10"/>
  <c r="IA17" i="10"/>
  <c r="HS17" i="10"/>
  <c r="HW17" i="10"/>
  <c r="HX17" i="10"/>
  <c r="HO17" i="10"/>
  <c r="HM17" i="10"/>
  <c r="HQ17" i="10"/>
  <c r="HN17" i="10"/>
  <c r="HV17" i="10"/>
  <c r="HY17" i="10"/>
  <c r="HZ17" i="10"/>
  <c r="HP17" i="10"/>
  <c r="CI20" i="2"/>
  <c r="FN21" i="2"/>
  <c r="BS20" i="2"/>
  <c r="IA18" i="2"/>
  <c r="IB18" i="2"/>
  <c r="HT18" i="2"/>
  <c r="HV18" i="2"/>
  <c r="HY18" i="2"/>
  <c r="HW18" i="2"/>
  <c r="HX18" i="2"/>
  <c r="HU18" i="2"/>
  <c r="HO18" i="2"/>
  <c r="HS18" i="2"/>
  <c r="HQ18" i="2"/>
  <c r="HZ18" i="2"/>
  <c r="GX21" i="11"/>
  <c r="IB22" i="11"/>
  <c r="HY22" i="11"/>
  <c r="HW22" i="11"/>
  <c r="HZ22" i="11"/>
  <c r="HT22" i="11"/>
  <c r="HU22" i="11"/>
  <c r="HS22" i="11"/>
  <c r="IA22" i="11"/>
  <c r="HV22" i="11"/>
  <c r="HO22" i="11"/>
  <c r="HM22" i="11"/>
  <c r="IA23" i="2"/>
  <c r="IB23" i="2"/>
  <c r="HW23" i="2"/>
  <c r="HT23" i="2"/>
  <c r="HV23" i="2"/>
  <c r="HY23" i="2"/>
  <c r="HZ23" i="2"/>
  <c r="HX23" i="2"/>
  <c r="HO23" i="2"/>
  <c r="HN23" i="2"/>
  <c r="HU23" i="2"/>
  <c r="HR23" i="2"/>
  <c r="HM23" i="2"/>
  <c r="HQ23" i="2"/>
  <c r="GU20" i="10"/>
  <c r="FP21" i="2"/>
  <c r="IB19" i="10"/>
  <c r="HV19" i="10"/>
  <c r="HU19" i="10"/>
  <c r="HT19" i="10"/>
  <c r="HW19" i="10"/>
  <c r="IA19" i="10"/>
  <c r="HS19" i="10"/>
  <c r="HY19" i="10"/>
  <c r="HX19" i="10"/>
  <c r="HZ19" i="10"/>
  <c r="HN19" i="10"/>
  <c r="HP19" i="10"/>
  <c r="IA20" i="11"/>
  <c r="IB20" i="11"/>
  <c r="HY20" i="11"/>
  <c r="HX20" i="11"/>
  <c r="HW20" i="11"/>
  <c r="HS20" i="11"/>
  <c r="HP20" i="11"/>
  <c r="HR20" i="11"/>
  <c r="HT20" i="11"/>
  <c r="HV20" i="11"/>
  <c r="HU20" i="11"/>
  <c r="HQ20" i="11"/>
  <c r="BS17" i="10"/>
  <c r="HJ20" i="10"/>
  <c r="HC20" i="10"/>
  <c r="HI20" i="10"/>
  <c r="HD20" i="10"/>
  <c r="HB20" i="10"/>
  <c r="HG20" i="10"/>
  <c r="HE20" i="10"/>
  <c r="GZ20" i="10"/>
  <c r="GW20" i="10"/>
  <c r="GV20" i="10"/>
  <c r="GX20" i="10"/>
  <c r="HF20" i="10"/>
  <c r="IB23" i="11"/>
  <c r="HT23" i="11"/>
  <c r="HX23" i="11"/>
  <c r="HY23" i="11"/>
  <c r="HU23" i="11"/>
  <c r="IA23" i="11"/>
  <c r="HV23" i="11"/>
  <c r="HS23" i="11"/>
  <c r="HZ23" i="11"/>
  <c r="HW23" i="11"/>
  <c r="HO23" i="11"/>
  <c r="HR23" i="11"/>
  <c r="CN20" i="10"/>
  <c r="CM20" i="10"/>
  <c r="CF20" i="10"/>
  <c r="CK20" i="10"/>
  <c r="CJ20" i="10"/>
  <c r="CE20" i="10"/>
  <c r="BV13" i="10"/>
  <c r="BV17" i="10"/>
  <c r="BU17" i="10"/>
  <c r="BQ17" i="10"/>
  <c r="BT17" i="10"/>
  <c r="ES20" i="10"/>
  <c r="EW20" i="10"/>
  <c r="GQ22" i="11"/>
  <c r="GR22" i="11"/>
  <c r="GP22" i="11"/>
  <c r="GL22" i="11"/>
  <c r="GO22" i="11"/>
  <c r="GN22" i="11"/>
  <c r="GE22" i="11"/>
  <c r="GM22" i="11"/>
  <c r="GH22" i="11"/>
  <c r="GK22" i="11"/>
  <c r="GF22" i="11"/>
  <c r="HN22" i="11"/>
  <c r="HQ19" i="10"/>
  <c r="HR22" i="11"/>
  <c r="DX17" i="11"/>
  <c r="DX13" i="11"/>
  <c r="DS17" i="11"/>
  <c r="DU17" i="11"/>
  <c r="DT17" i="11"/>
  <c r="DW17" i="11"/>
  <c r="DV17" i="11"/>
  <c r="DN17" i="11"/>
  <c r="DQ17" i="11"/>
  <c r="DR17" i="11"/>
  <c r="DO17" i="11"/>
  <c r="FH20" i="10"/>
  <c r="FA20" i="10"/>
  <c r="FD20" i="10"/>
  <c r="FG20" i="10"/>
  <c r="EY20" i="10"/>
  <c r="FB20" i="10"/>
  <c r="EV20" i="10"/>
  <c r="FE20" i="10"/>
  <c r="FC20" i="10"/>
  <c r="FF20" i="10"/>
  <c r="CN20" i="2"/>
  <c r="CK20" i="2"/>
  <c r="CL20" i="2"/>
  <c r="CM20" i="2"/>
  <c r="CJ20" i="2"/>
  <c r="HJ23" i="10"/>
  <c r="HD23" i="10"/>
  <c r="GY23" i="10"/>
  <c r="HG23" i="10"/>
  <c r="HH23" i="10"/>
  <c r="GZ23" i="10"/>
  <c r="HB23" i="10"/>
  <c r="HI23" i="10"/>
  <c r="HE23" i="10"/>
  <c r="GV23" i="10"/>
  <c r="GW23" i="10"/>
  <c r="HF23" i="10"/>
  <c r="HC23" i="10"/>
  <c r="GU23" i="10"/>
  <c r="GW18" i="11"/>
  <c r="CI20" i="10"/>
  <c r="FU21" i="2"/>
  <c r="HQ23" i="11"/>
  <c r="GX23" i="10"/>
  <c r="HJ22" i="10"/>
  <c r="HH22" i="10"/>
  <c r="HE22" i="10"/>
  <c r="GZ22" i="10"/>
  <c r="HI22" i="10"/>
  <c r="HA22" i="10"/>
  <c r="HB22" i="10"/>
  <c r="HD22" i="10"/>
  <c r="GW22" i="10"/>
  <c r="GY22" i="10"/>
  <c r="GV22" i="10"/>
  <c r="HF22" i="10"/>
  <c r="HG22" i="10"/>
  <c r="HC22" i="10"/>
  <c r="GX22" i="10"/>
  <c r="BP17" i="10"/>
  <c r="BT20" i="2"/>
  <c r="HP22" i="11"/>
  <c r="GG22" i="11"/>
  <c r="IA21" i="11"/>
  <c r="IB21" i="11"/>
  <c r="HX21" i="11"/>
  <c r="HU21" i="11"/>
  <c r="HV21" i="11"/>
  <c r="HT21" i="11"/>
  <c r="HS21" i="11"/>
  <c r="HY21" i="11"/>
  <c r="HP19" i="2"/>
  <c r="HR19" i="2"/>
  <c r="IA18" i="11"/>
  <c r="HA17" i="11"/>
  <c r="HW18" i="10"/>
  <c r="GR13" i="10"/>
  <c r="GR17" i="10"/>
  <c r="GO17" i="10"/>
  <c r="GN17" i="10"/>
  <c r="GQ17" i="10"/>
  <c r="GI17" i="10"/>
  <c r="GK17" i="10"/>
  <c r="GL17" i="10"/>
  <c r="GM17" i="10"/>
  <c r="GQ23" i="11"/>
  <c r="GR23" i="11"/>
  <c r="GN23" i="11"/>
  <c r="GP23" i="11"/>
  <c r="GJ23" i="11"/>
  <c r="GM23" i="11"/>
  <c r="GL23" i="11"/>
  <c r="GD23" i="10"/>
  <c r="IB21" i="10"/>
  <c r="HZ21" i="10"/>
  <c r="HY21" i="10"/>
  <c r="HV21" i="10"/>
  <c r="IA21" i="10"/>
  <c r="HR21" i="10"/>
  <c r="HU21" i="10"/>
  <c r="HW21" i="10"/>
  <c r="HT19" i="11"/>
  <c r="HS17" i="2"/>
  <c r="HV19" i="2"/>
  <c r="HQ21" i="11"/>
  <c r="GR23" i="10"/>
  <c r="GN23" i="10"/>
  <c r="GM23" i="10"/>
  <c r="GQ23" i="10"/>
  <c r="GI23" i="10"/>
  <c r="GK23" i="10"/>
  <c r="GP23" i="10"/>
  <c r="HM18" i="10"/>
  <c r="HB19" i="10"/>
  <c r="GO23" i="10"/>
  <c r="GJ17" i="10"/>
  <c r="HW17" i="2"/>
  <c r="IB18" i="10"/>
  <c r="HZ18" i="10"/>
  <c r="IA18" i="10"/>
  <c r="HR18" i="10"/>
  <c r="HS18" i="10"/>
  <c r="HO18" i="10"/>
  <c r="HX18" i="10"/>
  <c r="HQ18" i="10"/>
  <c r="HN18" i="10"/>
  <c r="HJ19" i="10"/>
  <c r="HA19" i="10"/>
  <c r="HC19" i="10"/>
  <c r="HI19" i="10"/>
  <c r="HF19" i="10"/>
  <c r="HD19" i="10"/>
  <c r="HG19" i="10"/>
  <c r="HE19" i="10"/>
  <c r="HH19" i="10"/>
  <c r="IA19" i="11"/>
  <c r="IB19" i="11"/>
  <c r="HS19" i="11"/>
  <c r="HQ19" i="11"/>
  <c r="HX19" i="11"/>
  <c r="IB18" i="11"/>
  <c r="HW18" i="11"/>
  <c r="HS18" i="11"/>
  <c r="HV18" i="11"/>
  <c r="HX18" i="11"/>
  <c r="HR18" i="11"/>
  <c r="HU18" i="11"/>
  <c r="GE23" i="11"/>
  <c r="HZ21" i="11"/>
  <c r="HY19" i="11"/>
  <c r="HQ21" i="10"/>
  <c r="HV18" i="10"/>
  <c r="GP17" i="10"/>
  <c r="GK23" i="11"/>
  <c r="HY18" i="11"/>
  <c r="HI17" i="11"/>
  <c r="HJ17" i="11"/>
  <c r="HJ13" i="11"/>
  <c r="GZ17" i="11"/>
  <c r="HE17" i="11"/>
  <c r="HD17" i="11"/>
  <c r="HC17" i="11"/>
  <c r="HG17" i="11"/>
  <c r="HH17" i="11"/>
  <c r="HB17" i="11"/>
  <c r="HP18" i="11"/>
  <c r="HZ19" i="11"/>
  <c r="HP18" i="10"/>
  <c r="GY19" i="10"/>
  <c r="GL23" i="10"/>
  <c r="HZ18" i="11"/>
  <c r="HV19" i="11"/>
  <c r="HQ18" i="11"/>
  <c r="IB19" i="2"/>
  <c r="HS19" i="2"/>
  <c r="HT19" i="2"/>
  <c r="IA19" i="2"/>
  <c r="HU19" i="2"/>
  <c r="HZ19" i="2"/>
  <c r="HY19" i="2"/>
  <c r="IA17" i="2"/>
  <c r="IB17" i="2"/>
  <c r="IB13" i="2"/>
  <c r="HU17" i="2"/>
  <c r="HY17" i="2"/>
  <c r="HX17" i="2"/>
  <c r="HV17" i="2"/>
  <c r="HX19" i="2"/>
  <c r="HW19" i="11"/>
  <c r="HR21" i="11"/>
  <c r="GO23" i="11"/>
  <c r="HT18" i="10"/>
  <c r="HY18" i="10"/>
  <c r="HF18" i="10"/>
  <c r="HD18" i="10"/>
  <c r="HI18" i="10"/>
  <c r="HJ18" i="10"/>
  <c r="HG18" i="10"/>
  <c r="HC18" i="10"/>
  <c r="HB18" i="10"/>
  <c r="M21" i="2"/>
  <c r="J21" i="2"/>
  <c r="O21" i="2"/>
  <c r="AA10" i="2" a="1"/>
  <c r="AA12" i="2" a="1"/>
  <c r="AA9" i="2" a="1"/>
  <c r="AA8" i="2" a="1"/>
  <c r="AA11" i="2" a="1"/>
  <c r="AA7" i="2" a="1"/>
  <c r="AA6" i="2" a="1"/>
  <c r="F21" i="2"/>
  <c r="I21" i="2"/>
  <c r="S21" i="2"/>
  <c r="H21" i="2"/>
  <c r="N21" i="2"/>
  <c r="H23" i="2"/>
  <c r="G21" i="2"/>
  <c r="K21" i="2"/>
  <c r="Q21" i="2"/>
  <c r="P22" i="2"/>
  <c r="T22" i="2"/>
  <c r="O22" i="2"/>
  <c r="J22" i="2"/>
  <c r="N22" i="2"/>
  <c r="L22" i="2"/>
  <c r="K22" i="2"/>
  <c r="I22" i="2"/>
  <c r="M22" i="2"/>
  <c r="H22" i="2"/>
  <c r="Q22" i="2"/>
  <c r="E22" i="2"/>
  <c r="G22" i="2"/>
  <c r="F22" i="2"/>
  <c r="R22" i="2"/>
  <c r="S22" i="2"/>
  <c r="R21" i="2"/>
  <c r="L21" i="2"/>
  <c r="P21" i="2"/>
  <c r="F23" i="2"/>
  <c r="I23" i="2"/>
  <c r="AB2" i="2"/>
  <c r="Z13" i="2"/>
  <c r="E17" i="2"/>
  <c r="H19" i="2"/>
  <c r="F17" i="2"/>
  <c r="I18" i="2"/>
  <c r="G18" i="2"/>
  <c r="I17" i="2"/>
  <c r="I19" i="2"/>
  <c r="G23" i="2"/>
  <c r="H18" i="2"/>
  <c r="T20" i="2"/>
  <c r="L20" i="2"/>
  <c r="K20" i="2"/>
  <c r="M20" i="2"/>
  <c r="J20" i="2"/>
  <c r="S20" i="2"/>
  <c r="Q20" i="2"/>
  <c r="R20" i="2"/>
  <c r="P20" i="2"/>
  <c r="N20" i="2"/>
  <c r="O20" i="2"/>
  <c r="T17" i="2"/>
  <c r="T13" i="2"/>
  <c r="L17" i="2"/>
  <c r="K17" i="2"/>
  <c r="J17" i="2"/>
  <c r="P17" i="2"/>
  <c r="N17" i="2"/>
  <c r="Q17" i="2"/>
  <c r="M17" i="2"/>
  <c r="R17" i="2"/>
  <c r="O17" i="2"/>
  <c r="S17" i="2"/>
  <c r="G17" i="2"/>
  <c r="F20" i="2"/>
  <c r="G20" i="2"/>
  <c r="T23" i="2"/>
  <c r="L23" i="2"/>
  <c r="K23" i="2"/>
  <c r="M23" i="2"/>
  <c r="O23" i="2"/>
  <c r="J23" i="2"/>
  <c r="R23" i="2"/>
  <c r="S23" i="2"/>
  <c r="N23" i="2"/>
  <c r="P23" i="2"/>
  <c r="Q23" i="2"/>
  <c r="T19" i="2"/>
  <c r="L19" i="2"/>
  <c r="M19" i="2"/>
  <c r="N19" i="2"/>
  <c r="P19" i="2"/>
  <c r="R19" i="2"/>
  <c r="J19" i="2"/>
  <c r="S19" i="2"/>
  <c r="K19" i="2"/>
  <c r="O19" i="2"/>
  <c r="Q19" i="2"/>
  <c r="I20" i="2"/>
  <c r="E19" i="2"/>
  <c r="E20" i="2"/>
  <c r="T18" i="2"/>
  <c r="L18" i="2"/>
  <c r="O18" i="2"/>
  <c r="K18" i="2"/>
  <c r="J18" i="2"/>
  <c r="P18" i="2"/>
  <c r="S18" i="2"/>
  <c r="M18" i="2"/>
  <c r="Q18" i="2"/>
  <c r="N18" i="2"/>
  <c r="R18" i="2"/>
  <c r="F19" i="2"/>
  <c r="E18" i="2"/>
  <c r="H20" i="2"/>
  <c r="AB8" i="2" l="1" a="1"/>
  <c r="AB12" i="2" a="1"/>
  <c r="AB9" i="2" a="1"/>
  <c r="AB7" i="2" a="1"/>
  <c r="AB11" i="2" a="1"/>
  <c r="AB10" i="2" a="1"/>
  <c r="AB6" i="2" a="1"/>
  <c r="AC2" i="2"/>
  <c r="AA13" i="2"/>
  <c r="AC12" i="2" l="1" a="1"/>
  <c r="AC11" i="2" a="1"/>
  <c r="AC6" i="2" a="1"/>
  <c r="AC8" i="2" a="1"/>
  <c r="AC7" i="2" a="1"/>
  <c r="AC10" i="2" a="1"/>
  <c r="AC9" i="2" a="1"/>
  <c r="AD2" i="2"/>
  <c r="AB13" i="2"/>
  <c r="AD11" i="2" l="1" a="1"/>
  <c r="AD12" i="2" a="1"/>
  <c r="AD8" i="2" a="1"/>
  <c r="AD7" i="2" a="1"/>
  <c r="AD9" i="2" a="1"/>
  <c r="AD6" i="2" a="1"/>
  <c r="AD10" i="2" a="1"/>
  <c r="AC13" i="2"/>
  <c r="AE2" i="2"/>
  <c r="AE7" i="2" l="1" a="1"/>
  <c r="AE11" i="2" a="1"/>
  <c r="AE12" i="2" a="1"/>
  <c r="AE9" i="2" a="1"/>
  <c r="AE6" i="2" a="1"/>
  <c r="AE10" i="2" a="1"/>
  <c r="AE8" i="2" a="1"/>
  <c r="AD13" i="2"/>
  <c r="AF2" i="2"/>
  <c r="AF10" i="2" l="1" a="1"/>
  <c r="AF12" i="2" a="1"/>
  <c r="AF11" i="2" a="1"/>
  <c r="AF8" i="2" a="1"/>
  <c r="AF6" i="2" a="1"/>
  <c r="AF9" i="2" a="1"/>
  <c r="AF7" i="2" a="1"/>
  <c r="AE13" i="2"/>
  <c r="AG2" i="2"/>
  <c r="AG9" i="2" l="1" a="1"/>
  <c r="AG8" i="2" a="1"/>
  <c r="AG12" i="2" a="1"/>
  <c r="AG6" i="2" a="1"/>
  <c r="AG10" i="2" a="1"/>
  <c r="AG7" i="2" a="1"/>
  <c r="AG11" i="2" a="1"/>
  <c r="AF13" i="2"/>
  <c r="AH2" i="2"/>
  <c r="AH10" i="2" l="1" a="1"/>
  <c r="AH12" i="2" a="1"/>
  <c r="AH8" i="2" a="1"/>
  <c r="AH11" i="2" a="1"/>
  <c r="AH9" i="2" a="1"/>
  <c r="AH7" i="2" a="1"/>
  <c r="AH6" i="2" a="1"/>
  <c r="AG13" i="2"/>
  <c r="AI2" i="2"/>
  <c r="AI8" i="2" l="1" a="1"/>
  <c r="AI10" i="2" a="1"/>
  <c r="AI12" i="2" a="1"/>
  <c r="AI11" i="2" a="1"/>
  <c r="AI7" i="2" a="1"/>
  <c r="AI6" i="2" a="1"/>
  <c r="AI9" i="2" a="1"/>
  <c r="AH13" i="2"/>
  <c r="AJ2" i="2"/>
  <c r="AJ11" i="2" l="1" a="1"/>
  <c r="AJ12" i="2" a="1"/>
  <c r="AJ8" i="2" a="1"/>
  <c r="AJ6" i="2" a="1"/>
  <c r="AJ7" i="2" a="1"/>
  <c r="AJ9" i="2" a="1"/>
  <c r="AJ10" i="2" a="1"/>
  <c r="AI13" i="2"/>
  <c r="AK2" i="2"/>
  <c r="AK8" i="2" l="1" a="1"/>
  <c r="AK12" i="2" a="1"/>
  <c r="AK11" i="2" a="1"/>
  <c r="AK10" i="2" a="1"/>
  <c r="AK7" i="2" a="1"/>
  <c r="AK6" i="2" a="1"/>
  <c r="AK9" i="2" a="1"/>
  <c r="AJ13" i="2"/>
  <c r="AL12" i="2" l="1"/>
  <c r="AK13" i="2"/>
  <c r="AL6" i="2"/>
  <c r="AK17" i="2" s="1"/>
  <c r="AL7" i="2"/>
  <c r="AL8" i="2"/>
  <c r="AL11" i="2"/>
  <c r="AL9" i="2"/>
  <c r="AL10" i="2"/>
  <c r="W21" i="2" l="1"/>
  <c r="X21" i="2"/>
  <c r="AL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H22" i="2"/>
  <c r="AL22" i="2"/>
  <c r="W22" i="2"/>
  <c r="X22" i="2"/>
  <c r="Y22" i="2"/>
  <c r="Z22" i="2"/>
  <c r="AA22" i="2"/>
  <c r="AB22" i="2"/>
  <c r="AC22" i="2"/>
  <c r="AD22" i="2"/>
  <c r="AE22" i="2"/>
  <c r="AF22" i="2"/>
  <c r="AG22" i="2"/>
  <c r="AI22" i="2"/>
  <c r="AJ22" i="2"/>
  <c r="AC19" i="2"/>
  <c r="W19" i="2"/>
  <c r="X19" i="2"/>
  <c r="AL19" i="2"/>
  <c r="Y19" i="2"/>
  <c r="Z19" i="2"/>
  <c r="AA19" i="2"/>
  <c r="AB19" i="2"/>
  <c r="AD19" i="2"/>
  <c r="AE19" i="2"/>
  <c r="AF19" i="2"/>
  <c r="AG19" i="2"/>
  <c r="AH19" i="2"/>
  <c r="AI19" i="2"/>
  <c r="AJ19" i="2"/>
  <c r="AL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W23" i="2"/>
  <c r="X23" i="2"/>
  <c r="AL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X20" i="2"/>
  <c r="AL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K22" i="2"/>
  <c r="AK19" i="2"/>
  <c r="AE17" i="2"/>
  <c r="AL17" i="2"/>
  <c r="AL13" i="2"/>
  <c r="W17" i="2"/>
  <c r="X17" i="2"/>
  <c r="Y17" i="2"/>
  <c r="Z17" i="2"/>
  <c r="AA17" i="2"/>
  <c r="AB17" i="2"/>
  <c r="AC17" i="2"/>
  <c r="AD17" i="2"/>
  <c r="AF17" i="2"/>
  <c r="AG17" i="2"/>
  <c r="AH17" i="2"/>
  <c r="AI17" i="2"/>
  <c r="AJ17" i="2"/>
  <c r="AK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<sst xmlns="http://schemas.openxmlformats.org/spreadsheetml/2006/main" count="14365" uniqueCount="382">
  <si>
    <t>Year</t>
  </si>
  <si>
    <t>Month</t>
  </si>
  <si>
    <t>Main SKU</t>
  </si>
  <si>
    <t>Main SKU name</t>
  </si>
  <si>
    <t>Material-Nhập</t>
  </si>
  <si>
    <t>Nhập-SPC-NX</t>
  </si>
  <si>
    <t>Nhập-SPP-NX</t>
  </si>
  <si>
    <t>Nhập-SPC+SPP-NX</t>
  </si>
  <si>
    <t>110000329</t>
  </si>
  <si>
    <t>Hạt nhựa rPET WSS01</t>
  </si>
  <si>
    <t>110000331</t>
  </si>
  <si>
    <t>Hạt nhựa rPET WSS02</t>
  </si>
  <si>
    <t>110000333</t>
  </si>
  <si>
    <t>Hạt nhựa rPET WSS03</t>
  </si>
  <si>
    <t>110000332</t>
  </si>
  <si>
    <t>Hạt nhựa rPET iSS01084G</t>
  </si>
  <si>
    <t>110000354</t>
  </si>
  <si>
    <t>Hạt nhựa rPET WSS01G 1</t>
  </si>
  <si>
    <t>110000355</t>
  </si>
  <si>
    <t>Hạt nhựa rPET iSS01G 1</t>
  </si>
  <si>
    <t>110000358</t>
  </si>
  <si>
    <t>Hạt nhựa rPET WSS02G</t>
  </si>
  <si>
    <t>110000359</t>
  </si>
  <si>
    <t>Hạt nhựa rPET WSS03G</t>
  </si>
  <si>
    <t>110000377</t>
  </si>
  <si>
    <t>Hạt nhựa rPET WSS01G 2</t>
  </si>
  <si>
    <t>110000378</t>
  </si>
  <si>
    <t>Hạt nhựa rPET iSS01G 2</t>
  </si>
  <si>
    <t>110000383</t>
  </si>
  <si>
    <t>Hạt Nhựa rPET iSS84G-P</t>
  </si>
  <si>
    <t>110000468</t>
  </si>
  <si>
    <t>Hạt Nhựa rPET iSS80G-P</t>
  </si>
  <si>
    <t>110000475</t>
  </si>
  <si>
    <t>Hạt nhựa rPET WSS03G FRH</t>
  </si>
  <si>
    <t>110000492</t>
  </si>
  <si>
    <t>Hạt Nhựa rPET WSS03G PL</t>
  </si>
  <si>
    <t>110000493</t>
  </si>
  <si>
    <t>Hạt Nhựa rPET WSS01 PL</t>
  </si>
  <si>
    <t>110000488</t>
  </si>
  <si>
    <t>Hạt Nhựa rPET iSS01084G PL</t>
  </si>
  <si>
    <t>110000484</t>
  </si>
  <si>
    <t>Hạt Nhựa rPET WSS01G 1 PL</t>
  </si>
  <si>
    <t>110000486</t>
  </si>
  <si>
    <t>Hạt Nhựa rPET iSS01G 1 PL</t>
  </si>
  <si>
    <t>110000483</t>
  </si>
  <si>
    <t>Hạt Nhựa rPET iSS01G-S</t>
  </si>
  <si>
    <t>110000491</t>
  </si>
  <si>
    <t>Hạt Nhựa rPET iSS01G-S PL</t>
  </si>
  <si>
    <t>110000497</t>
  </si>
  <si>
    <t>Hạt Nhựa rPET WSS01G-L</t>
  </si>
  <si>
    <t>110000487</t>
  </si>
  <si>
    <t>Hạt Nhựa rPET iSS01G 2 PL</t>
  </si>
  <si>
    <t>110000376</t>
  </si>
  <si>
    <t>Hạt nhựa rPET iSS01L</t>
  </si>
  <si>
    <t>110000499</t>
  </si>
  <si>
    <t>Hạt Nhựa rPET WSS01L</t>
  </si>
  <si>
    <t>110000500</t>
  </si>
  <si>
    <t>Hạt Nhựa rPET WSS01L PL</t>
  </si>
  <si>
    <t>110000485</t>
  </si>
  <si>
    <t>Hạt Nhựa rPET WSS01G 2 PL</t>
  </si>
  <si>
    <t>110000498</t>
  </si>
  <si>
    <t>Hạt Nhựa rPET WSS01G-L PL</t>
  </si>
  <si>
    <t>160012869</t>
  </si>
  <si>
    <t>Vảy PET WSS03G Mixed</t>
  </si>
  <si>
    <t>Material description-Nhập</t>
  </si>
  <si>
    <t>Main SKU name_GOM</t>
  </si>
  <si>
    <t>SKU name_gom</t>
  </si>
  <si>
    <t>WSS02</t>
  </si>
  <si>
    <t>iSS01084</t>
  </si>
  <si>
    <t>iSS01</t>
  </si>
  <si>
    <t>WSS01</t>
  </si>
  <si>
    <t>WSS03</t>
  </si>
  <si>
    <t>iSS01084-PL</t>
  </si>
  <si>
    <t>iSS01-PL</t>
  </si>
  <si>
    <t>WSS01-PL</t>
  </si>
  <si>
    <t>WSS03-PL</t>
  </si>
  <si>
    <t>Khác</t>
  </si>
  <si>
    <t>SKU name_NHẬP_GOM</t>
  </si>
  <si>
    <t>TỔNG</t>
  </si>
  <si>
    <r>
      <t xml:space="preserve">Main SKU name
</t>
    </r>
    <r>
      <rPr>
        <i/>
        <sz val="9"/>
        <color theme="0"/>
        <rFont val="Aptos Display"/>
        <family val="2"/>
        <scheme val="major"/>
      </rPr>
      <t>(Đvt: tấn)</t>
    </r>
  </si>
  <si>
    <t>FY</t>
  </si>
  <si>
    <t>NĂM 2024-THU HỒI</t>
  </si>
  <si>
    <t>%Thu hồi</t>
  </si>
  <si>
    <t>Nhập-PS-NX</t>
  </si>
  <si>
    <t>Tổng Nhập-NX</t>
  </si>
  <si>
    <t>160012357</t>
  </si>
  <si>
    <t>Phó Sản PET Đầu Keo</t>
  </si>
  <si>
    <t>160012417</t>
  </si>
  <si>
    <t>Phó Sản PET HAD</t>
  </si>
  <si>
    <t>160012418</t>
  </si>
  <si>
    <t>Phó Sản PET Hạt Lẫn Kim Loại</t>
  </si>
  <si>
    <t>160012421</t>
  </si>
  <si>
    <t>Phó Sản PET Hạt Chưa Kết Tinh</t>
  </si>
  <si>
    <t>160012423</t>
  </si>
  <si>
    <t>Phó Sản PET Bụi Vảy</t>
  </si>
  <si>
    <t>110000381</t>
  </si>
  <si>
    <t>Hạt nhựa rPET WSS04SD</t>
  </si>
  <si>
    <t>110000384</t>
  </si>
  <si>
    <t>Hạt Nhựa Xơ Sợi Thử Nghiệm</t>
  </si>
  <si>
    <t>110000382</t>
  </si>
  <si>
    <t>Hạt nhựa rPET WSS04SB</t>
  </si>
  <si>
    <t>110000387</t>
  </si>
  <si>
    <t>Hạt nhựa rPET WSS03SD</t>
  </si>
  <si>
    <t>160012420</t>
  </si>
  <si>
    <t>Phó Sản PET Quét Nền</t>
  </si>
  <si>
    <t>160012443</t>
  </si>
  <si>
    <t>Phó Sản PET Hạt Cắt Lỗi</t>
  </si>
  <si>
    <t>110000430</t>
  </si>
  <si>
    <t>Hạt Nhựa rPET Bán Thành Phẩm</t>
  </si>
  <si>
    <t>160012268</t>
  </si>
  <si>
    <t>Phó Sản PET Tomra Cổng 2</t>
  </si>
  <si>
    <t>160012334</t>
  </si>
  <si>
    <t>Phó Sản PET Bụi Sàn Rung</t>
  </si>
  <si>
    <t>160012336</t>
  </si>
  <si>
    <t>Phó Sản PET Bụi Cám</t>
  </si>
  <si>
    <t>110000436</t>
  </si>
  <si>
    <t>Hạt nhựa rPET WSS05SB</t>
  </si>
  <si>
    <t>160012783</t>
  </si>
  <si>
    <t>110000466</t>
  </si>
  <si>
    <t>Hạt Nhựa rPET WSS05SB-2</t>
  </si>
  <si>
    <t>160012792</t>
  </si>
  <si>
    <t>Phó Sản PET Hạt Lẫn Kim Loại FRH</t>
  </si>
  <si>
    <t>160012794</t>
  </si>
  <si>
    <t>Phó Sản PET Đầu Keo FRH</t>
  </si>
  <si>
    <t>110000464</t>
  </si>
  <si>
    <t>Hạt Nhựa rPET WSS06SP-1</t>
  </si>
  <si>
    <t>160012938</t>
  </si>
  <si>
    <t>Phó Sản Hạt rPET iSS01084G Lẫn Kim Loại</t>
  </si>
  <si>
    <t>160012935</t>
  </si>
  <si>
    <t>Phó Sản Hạt rPET WSS01G Lẫn Kim Loại</t>
  </si>
  <si>
    <t>160012936</t>
  </si>
  <si>
    <t>Phó Sản Hạt rPET iSS01G 1 Lẫn Kim Loại</t>
  </si>
  <si>
    <t>160012937</t>
  </si>
  <si>
    <t>Phó Sản Hạt rPET iSS01G 2 Lẫn Kim Loại</t>
  </si>
  <si>
    <t>160012939</t>
  </si>
  <si>
    <t>Phó Sản Hạt rPET WSS01 Lẫn Kim Loại</t>
  </si>
  <si>
    <t>110000507</t>
  </si>
  <si>
    <t>Vảy FPET201</t>
  </si>
  <si>
    <t>160012941</t>
  </si>
  <si>
    <t>Phó Sản Hạt rPET WSS03G Lẫn Kim Loại</t>
  </si>
  <si>
    <t>110000510</t>
  </si>
  <si>
    <t>Hạt Nhựa rPET WSS05SB PL</t>
  </si>
  <si>
    <t>160012659</t>
  </si>
  <si>
    <t>Vảy PET B1_A2.1 DT</t>
  </si>
  <si>
    <t>160012980</t>
  </si>
  <si>
    <t>Phó Sản Hạt PET Quét Nền</t>
  </si>
  <si>
    <t>Phó sản</t>
  </si>
  <si>
    <t>WSS05</t>
  </si>
  <si>
    <t>WSS04</t>
  </si>
  <si>
    <t>WSS06</t>
  </si>
  <si>
    <t>WSS05 PL</t>
  </si>
  <si>
    <t>Xuất-NX</t>
  </si>
  <si>
    <t>TỔNG-NHẬP</t>
  </si>
  <si>
    <t>TỔNG-XUẤT</t>
  </si>
  <si>
    <t>Material-Xuất</t>
  </si>
  <si>
    <t>Material description-Xuất</t>
  </si>
  <si>
    <t>160012428</t>
  </si>
  <si>
    <t>Vảy PET B1-B7.1</t>
  </si>
  <si>
    <t>160009894</t>
  </si>
  <si>
    <t>Vảy PET B3_A1 DT</t>
  </si>
  <si>
    <t>160009895</t>
  </si>
  <si>
    <t>Vảy PET B1_A1 DT</t>
  </si>
  <si>
    <t>160011761</t>
  </si>
  <si>
    <t>Vảy PET B1_A1 MN</t>
  </si>
  <si>
    <t>160012296</t>
  </si>
  <si>
    <t>Vảy PET B1_A2.2 MN</t>
  </si>
  <si>
    <t>160012302</t>
  </si>
  <si>
    <t>Vảy PET B3_A2.2 DT</t>
  </si>
  <si>
    <t>160012414</t>
  </si>
  <si>
    <t>Vảy PET B3_A6_A2</t>
  </si>
  <si>
    <t>160012660</t>
  </si>
  <si>
    <t>Vảy PET B1_A2.1 MN</t>
  </si>
  <si>
    <t>160012293</t>
  </si>
  <si>
    <t>Vảy PET B1_A2.2 DT</t>
  </si>
  <si>
    <t>160012282</t>
  </si>
  <si>
    <t>Vảy PET Mix  B2-B3-B7</t>
  </si>
  <si>
    <t>160012652</t>
  </si>
  <si>
    <t>Vảy PET B1-B8</t>
  </si>
  <si>
    <t>160012653</t>
  </si>
  <si>
    <t>Vảy PET B1-Hạt PL SSP</t>
  </si>
  <si>
    <t>160012400</t>
  </si>
  <si>
    <t>Vảy PET B3-B5</t>
  </si>
  <si>
    <t>160012456</t>
  </si>
  <si>
    <t>Vảy Xơ Sợi Mixed Thử Nghiệm</t>
  </si>
  <si>
    <t>160012438</t>
  </si>
  <si>
    <t>Vảy PET Tomra_A1</t>
  </si>
  <si>
    <t>160012413</t>
  </si>
  <si>
    <t>Vảy PET B3_A6_A1</t>
  </si>
  <si>
    <t>160012273</t>
  </si>
  <si>
    <t>Vảy PET B1 Mix B2</t>
  </si>
  <si>
    <t>160012692</t>
  </si>
  <si>
    <t>Vảy PET B8_A3-B7.1_A1</t>
  </si>
  <si>
    <t>160012694</t>
  </si>
  <si>
    <t>Vảy PET B1_A3-B6.1_A1A2-B5_A1A2</t>
  </si>
  <si>
    <t>160012294</t>
  </si>
  <si>
    <t>Vảy PET B1_A3 DT</t>
  </si>
  <si>
    <t>160012297</t>
  </si>
  <si>
    <t>Vảy PET B1_A3 MN</t>
  </si>
  <si>
    <t>160012691</t>
  </si>
  <si>
    <t>Vảy PET B1_A3-B8_A3</t>
  </si>
  <si>
    <t>160012695</t>
  </si>
  <si>
    <t>Vảy PET B1_A3-B7.1_A1</t>
  </si>
  <si>
    <t>160012654</t>
  </si>
  <si>
    <t>Vảy PET B1-Hạt PL ADD</t>
  </si>
  <si>
    <t>160012395</t>
  </si>
  <si>
    <t>Vảy PET B4_A2</t>
  </si>
  <si>
    <t>160012311</t>
  </si>
  <si>
    <t>Phó Sản PET Zigzag</t>
  </si>
  <si>
    <t>160012431</t>
  </si>
  <si>
    <t>Phó Sản PET Tuyển nổi 2</t>
  </si>
  <si>
    <t>160012705</t>
  </si>
  <si>
    <t>Vảy PET B3_A2.1 DT</t>
  </si>
  <si>
    <t>160012689</t>
  </si>
  <si>
    <t>Vảy PET B6.2_A3.2</t>
  </si>
  <si>
    <t>160011808</t>
  </si>
  <si>
    <t>Vảy PET B7_A1</t>
  </si>
  <si>
    <t>160012358</t>
  </si>
  <si>
    <t>Vảy PET B1 Mix Zigzag</t>
  </si>
  <si>
    <t>160009896</t>
  </si>
  <si>
    <t>Vảy PET B2.1_A1</t>
  </si>
  <si>
    <t>160012299</t>
  </si>
  <si>
    <t>Vảy PET B2.1_A2</t>
  </si>
  <si>
    <t>160012683</t>
  </si>
  <si>
    <t>Vảy PET B2.2_A1</t>
  </si>
  <si>
    <t>160012684</t>
  </si>
  <si>
    <t>Vảy PET B2.2_A2</t>
  </si>
  <si>
    <t>160012688</t>
  </si>
  <si>
    <t>Vảy PET B6.2_A2</t>
  </si>
  <si>
    <t>160012690</t>
  </si>
  <si>
    <t>Vảy PET B1_A3-B8_A1A2</t>
  </si>
  <si>
    <t>160012248</t>
  </si>
  <si>
    <t>Vảy PET Mixed</t>
  </si>
  <si>
    <t>160012717</t>
  </si>
  <si>
    <t>Vảy PET HAD_A1</t>
  </si>
  <si>
    <t>160012718</t>
  </si>
  <si>
    <t>Vảy PET HAD_A2</t>
  </si>
  <si>
    <t>160012719</t>
  </si>
  <si>
    <t>Vảy PET HAD_A3</t>
  </si>
  <si>
    <t>160012734</t>
  </si>
  <si>
    <t>Phó Sản PET Bụi Tank C, D Sau Vắt</t>
  </si>
  <si>
    <t>160012790</t>
  </si>
  <si>
    <t>Vảy PET Xơ Sợi B6.2_A3-B7.1_A3</t>
  </si>
  <si>
    <t>160012388</t>
  </si>
  <si>
    <t>Vảy PET B8_A3</t>
  </si>
  <si>
    <t>160012439</t>
  </si>
  <si>
    <t>Vảy PET Tomra_A3</t>
  </si>
  <si>
    <t>160012830</t>
  </si>
  <si>
    <t>Vảy PET B1_A1 DT-L</t>
  </si>
  <si>
    <t>160012310</t>
  </si>
  <si>
    <t>Vảy PET Zigzag_A1</t>
  </si>
  <si>
    <t>160012390</t>
  </si>
  <si>
    <t>Vảy PET Zigzag_A3</t>
  </si>
  <si>
    <t>160012685</t>
  </si>
  <si>
    <t>Vảy PET B2.2_A3</t>
  </si>
  <si>
    <t>160012801</t>
  </si>
  <si>
    <t>Vảy PET GC Dây Đai</t>
  </si>
  <si>
    <t>160012914</t>
  </si>
  <si>
    <t>Vảy PET WSS01G-L Mixed</t>
  </si>
  <si>
    <t>160012907</t>
  </si>
  <si>
    <t>Vảy PET B1.3_A1 DT</t>
  </si>
  <si>
    <t>160012908</t>
  </si>
  <si>
    <t>Vảy PET B1.3_A2.1 DT</t>
  </si>
  <si>
    <t>160012909</t>
  </si>
  <si>
    <t>Vảy PET B1.3_A2.2 DT</t>
  </si>
  <si>
    <t>160012910</t>
  </si>
  <si>
    <t>Vảy PET B1.3_A3 DT</t>
  </si>
  <si>
    <t>160012917</t>
  </si>
  <si>
    <t>Vảy PET B6.2_A3.1</t>
  </si>
  <si>
    <t>160012693</t>
  </si>
  <si>
    <t>Vảy PET B8_A1A2-B7.1_A1</t>
  </si>
  <si>
    <t>160012687</t>
  </si>
  <si>
    <t>Vảy PET B6.2_A1</t>
  </si>
  <si>
    <t>160012791</t>
  </si>
  <si>
    <t>Vảy PET Xơ Sợi B6.2_A3-B5_A3</t>
  </si>
  <si>
    <t>160012962</t>
  </si>
  <si>
    <t>Vảy PET B1.2_A1 DT</t>
  </si>
  <si>
    <t>160012963</t>
  </si>
  <si>
    <t>Vảy PET B1.2_A2 DT</t>
  </si>
  <si>
    <t>160012305</t>
  </si>
  <si>
    <t>Vảy PET B5_A2</t>
  </si>
  <si>
    <t>160012895</t>
  </si>
  <si>
    <t>Hạt Nhựa rPET Lẫn Kim Loại ST</t>
  </si>
  <si>
    <t>160012306</t>
  </si>
  <si>
    <t>Vảy PET B5_A3</t>
  </si>
  <si>
    <t>160012859</t>
  </si>
  <si>
    <t>Phôi WSS01G Xanh Ngọc Sau Rửa</t>
  </si>
  <si>
    <t>160012926</t>
  </si>
  <si>
    <t>Vảy PET B1_A3 MN PL</t>
  </si>
  <si>
    <t>160009898</t>
  </si>
  <si>
    <t>Vảy PET B5_A1</t>
  </si>
  <si>
    <t>Hạt</t>
  </si>
  <si>
    <t>B3_DT</t>
  </si>
  <si>
    <t>B1_DT</t>
  </si>
  <si>
    <t>B1_MN</t>
  </si>
  <si>
    <t>Vảy trộn</t>
  </si>
  <si>
    <t>B5_DT</t>
  </si>
  <si>
    <t>B4_DT</t>
  </si>
  <si>
    <t>B3_MN</t>
  </si>
  <si>
    <t>Ghi chú</t>
  </si>
  <si>
    <t>của trạm</t>
  </si>
  <si>
    <t>SKU_Xuất_GOM</t>
  </si>
  <si>
    <t>Row Labels</t>
  </si>
  <si>
    <t>Grand Total</t>
  </si>
  <si>
    <t>Sum of Xuất-NX</t>
  </si>
  <si>
    <t>Column Labels</t>
  </si>
  <si>
    <t>B2_DT</t>
  </si>
  <si>
    <t>NĂM 2024-XUẤT</t>
  </si>
  <si>
    <t>% Cơ cấu xuất</t>
  </si>
  <si>
    <t>Material-Xuất | Name</t>
  </si>
  <si>
    <t>160012428 | Vảy PET B1-B7.1</t>
  </si>
  <si>
    <t>160012869 | Vảy PET WSS03G Mixed</t>
  </si>
  <si>
    <t>160012456 | Vảy Xơ Sợi Mixed Thử Nghiệm</t>
  </si>
  <si>
    <t>160012654 | Vảy PET B1-Hạt PL ADD</t>
  </si>
  <si>
    <t>160012273 | Vảy PET B1 Mix B2</t>
  </si>
  <si>
    <t>160012653 | Vảy PET B1-Hạt PL SSP</t>
  </si>
  <si>
    <t>160012695 | Vảy PET B1_A3-B7.1_A1</t>
  </si>
  <si>
    <t>160012652 | Vảy PET B1-B8</t>
  </si>
  <si>
    <t>160012282 | Vảy PET Mix  B2-B3-B7</t>
  </si>
  <si>
    <t>160012694 | Vảy PET B1_A3-B6.1_A1A2-B5_A1A2</t>
  </si>
  <si>
    <t>160012358 | Vảy PET B1 Mix Zigzag</t>
  </si>
  <si>
    <t>160012791 | Vảy PET Xơ Sợi B6.2_A3-B5_A3</t>
  </si>
  <si>
    <t>160012914 | Vảy PET WSS01G-L Mixed</t>
  </si>
  <si>
    <t>160012692 | Vảy PET B8_A3-B7.1_A1</t>
  </si>
  <si>
    <t>160012691 | Vảy PET B1_A3-B8_A3</t>
  </si>
  <si>
    <t>160012790 | Vảy PET Xơ Sợi B6.2_A3-B7.1_A3</t>
  </si>
  <si>
    <t>160012400 | Vảy PET B3-B5</t>
  </si>
  <si>
    <t>160012248 | Vảy PET Mixed</t>
  </si>
  <si>
    <t>160012693 | Vảy PET B8_A1A2-B7.1_A1</t>
  </si>
  <si>
    <t>160012690 | Vảy PET B1_A3-B8_A1A2</t>
  </si>
  <si>
    <t>Tổng Xuất_Order_SKU</t>
  </si>
  <si>
    <t>160012380</t>
  </si>
  <si>
    <t>Vảy PET B7.1_A3</t>
  </si>
  <si>
    <t>160012383</t>
  </si>
  <si>
    <t>Vảy PET B6.1_A2</t>
  </si>
  <si>
    <t>160012382</t>
  </si>
  <si>
    <t>Vảy PET B6.1_A1</t>
  </si>
  <si>
    <t>160012858</t>
  </si>
  <si>
    <t>Phôi WSS01G Xám Sau Rửa</t>
  </si>
  <si>
    <t>160012300</t>
  </si>
  <si>
    <t>Vảy PET B2.1_A3</t>
  </si>
  <si>
    <t>160012678</t>
  </si>
  <si>
    <t>Phó Sản PET Bụi Cám Sau Vắt</t>
  </si>
  <si>
    <t>160012429</t>
  </si>
  <si>
    <t>Đầu Keo PET Sau Băm</t>
  </si>
  <si>
    <t>160012860</t>
  </si>
  <si>
    <t>Phôi iSS01084G Xám Sau Rửa</t>
  </si>
  <si>
    <t>150000051</t>
  </si>
  <si>
    <t>Vảy PET B1_A5.1</t>
  </si>
  <si>
    <t>160012891</t>
  </si>
  <si>
    <t>Vảy PET Sau Tách Olefin_A3</t>
  </si>
  <si>
    <t>160012672</t>
  </si>
  <si>
    <t>Vảy PET Tuyển Nổi 2_A3</t>
  </si>
  <si>
    <t>160012384</t>
  </si>
  <si>
    <t>Vảy PET B6.1_A3</t>
  </si>
  <si>
    <t>110000330</t>
  </si>
  <si>
    <t>Hạt nhựa rPET iSS01</t>
  </si>
  <si>
    <t>160012387</t>
  </si>
  <si>
    <t>Vảy PET B8_A2</t>
  </si>
  <si>
    <t>160012386</t>
  </si>
  <si>
    <t>Vảy PET B8_A1</t>
  </si>
  <si>
    <t>160012411</t>
  </si>
  <si>
    <t>Vảy PET B3_A5.2_A3</t>
  </si>
  <si>
    <t>160012410</t>
  </si>
  <si>
    <t>Vảy PET B3_A5.2_A2</t>
  </si>
  <si>
    <t>160012409</t>
  </si>
  <si>
    <t>Vảy PET B3_A5.2_A1</t>
  </si>
  <si>
    <t>160012307</t>
  </si>
  <si>
    <t>Vảy PET B5_A3.RN</t>
  </si>
  <si>
    <t>110000444</t>
  </si>
  <si>
    <t>Hạt trụ</t>
  </si>
  <si>
    <t>Main SKU | Name</t>
  </si>
  <si>
    <t>Sum of Tổng Xuất_Order_SKU</t>
  </si>
  <si>
    <t>B7_DT</t>
  </si>
  <si>
    <t>B6_DT</t>
  </si>
  <si>
    <t>B8_DT</t>
  </si>
  <si>
    <t>%Cơ cấu</t>
  </si>
  <si>
    <t>SL xuất đi sản xuất</t>
  </si>
  <si>
    <t>%Cơ cấu-CHỐT</t>
  </si>
  <si>
    <t>TÁCH-CƠ CẤU VẢY TRỘN</t>
  </si>
  <si>
    <t>Check</t>
  </si>
  <si>
    <t>NĂM 2026-XUẤT</t>
  </si>
  <si>
    <t>NĂM 2025-XUẤT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</si>
</sst>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,_);_(* \(#,##0,\);_(* &quot;-&quot;??_);_(@_)"/>
    <numFmt numFmtId="166" formatCode="0.0%;\-0.0%;;"/>
    <numFmt numFmtId="167" formatCode="0.0%"/>
    <numFmt numFmtId="168" formatCode="_(* #,##0.0_);_(* \(#,##0.0\);_(* &quot;-&quot;?_);_(@_)"/>
  </numFmts>
  <fonts count="12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i/>
      <sz val="9"/>
      <color theme="0"/>
      <name val="Aptos Display"/>
      <family val="2"/>
      <scheme val="major"/>
    </font>
    <font>
      <sz val="11"/>
      <color theme="7" tint="-0.249977111117893"/>
      <name val="Aptos Display"/>
      <family val="2"/>
      <scheme val="major"/>
    </font>
    <font>
      <b/>
      <sz val="11"/>
      <color theme="7" tint="-0.249977111117893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4.9989318521683403E-2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/>
      <bottom style="hair">
        <color theme="7" tint="0.79998168889431442"/>
      </bottom>
      <diagonal/>
    </border>
    <border>
      <left/>
      <right/>
      <top style="hair">
        <color theme="7" tint="0.79998168889431442"/>
      </top>
      <bottom style="hair">
        <color theme="7" tint="0.79998168889431442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165" fontId="3" fillId="0" borderId="1" xfId="1" applyNumberFormat="1" applyFont="1" applyBorder="1"/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7" fillId="0" borderId="0" xfId="0" applyFont="1"/>
    <xf numFmtId="0" fontId="8" fillId="0" borderId="4" xfId="0" applyFont="1" applyBorder="1"/>
    <xf numFmtId="0" fontId="7" fillId="0" borderId="4" xfId="0" applyFont="1" applyBorder="1"/>
    <xf numFmtId="0" fontId="7" fillId="0" borderId="5" xfId="0" applyFont="1" applyBorder="1"/>
    <xf numFmtId="166" fontId="7" fillId="6" borderId="5" xfId="0" applyNumberFormat="1" applyFont="1" applyFill="1" applyBorder="1"/>
    <xf numFmtId="166" fontId="7" fillId="0" borderId="5" xfId="0" applyNumberFormat="1" applyFont="1" applyBorder="1"/>
    <xf numFmtId="166" fontId="8" fillId="0" borderId="5" xfId="0" applyNumberFormat="1" applyFont="1" applyBorder="1"/>
    <xf numFmtId="0" fontId="7" fillId="0" borderId="6" xfId="0" applyFont="1" applyBorder="1"/>
    <xf numFmtId="166" fontId="7" fillId="0" borderId="6" xfId="0" applyNumberFormat="1" applyFont="1" applyBorder="1"/>
    <xf numFmtId="166" fontId="7" fillId="6" borderId="6" xfId="0" applyNumberFormat="1" applyFont="1" applyFill="1" applyBorder="1"/>
    <xf numFmtId="166" fontId="8" fillId="0" borderId="6" xfId="0" applyNumberFormat="1" applyFont="1" applyBorder="1"/>
    <xf numFmtId="166" fontId="7" fillId="0" borderId="6" xfId="1" applyNumberFormat="1" applyFont="1" applyBorder="1"/>
    <xf numFmtId="164" fontId="3" fillId="0" borderId="0" xfId="1" applyNumberFormat="1" applyFont="1"/>
    <xf numFmtId="0" fontId="0" fillId="0" borderId="8" xfId="0" applyBorder="1"/>
    <xf numFmtId="0" fontId="0" fillId="0" borderId="7" xfId="0" applyBorder="1"/>
    <xf numFmtId="165" fontId="0" fillId="0" borderId="8" xfId="1" applyNumberFormat="1" applyFont="1" applyBorder="1"/>
    <xf numFmtId="165" fontId="3" fillId="0" borderId="8" xfId="1" applyNumberFormat="1" applyFont="1" applyBorder="1"/>
    <xf numFmtId="165" fontId="0" fillId="0" borderId="7" xfId="1" applyNumberFormat="1" applyFont="1" applyBorder="1"/>
    <xf numFmtId="165" fontId="3" fillId="0" borderId="7" xfId="1" applyNumberFormat="1" applyFont="1" applyBorder="1"/>
    <xf numFmtId="0" fontId="0" fillId="0" borderId="9" xfId="0" applyBorder="1"/>
    <xf numFmtId="165" fontId="0" fillId="0" borderId="9" xfId="1" applyNumberFormat="1" applyFont="1" applyBorder="1"/>
    <xf numFmtId="165" fontId="3" fillId="0" borderId="9" xfId="1" applyNumberFormat="1" applyFont="1" applyBorder="1"/>
    <xf numFmtId="0" fontId="2" fillId="7" borderId="2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164" fontId="0" fillId="0" borderId="9" xfId="1" quotePrefix="1" applyNumberFormat="1" applyFont="1" applyBorder="1"/>
    <xf numFmtId="164" fontId="0" fillId="0" borderId="9" xfId="1" applyNumberFormat="1" applyFont="1" applyBorder="1"/>
    <xf numFmtId="164" fontId="0" fillId="0" borderId="8" xfId="1" applyNumberFormat="1" applyFont="1" applyBorder="1"/>
    <xf numFmtId="164" fontId="0" fillId="0" borderId="10" xfId="1" applyNumberFormat="1" applyFont="1" applyBorder="1"/>
    <xf numFmtId="164" fontId="3" fillId="0" borderId="9" xfId="1" applyNumberFormat="1" applyFont="1" applyBorder="1"/>
    <xf numFmtId="164" fontId="3" fillId="0" borderId="8" xfId="1" applyNumberFormat="1" applyFont="1" applyBorder="1"/>
    <xf numFmtId="164" fontId="3" fillId="0" borderId="10" xfId="1" applyNumberFormat="1" applyFont="1" applyBorder="1"/>
    <xf numFmtId="164" fontId="3" fillId="0" borderId="1" xfId="1" applyNumberFormat="1" applyFont="1" applyBorder="1"/>
    <xf numFmtId="0" fontId="10" fillId="5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10" fillId="4" borderId="0" xfId="0" applyFont="1" applyFill="1" applyAlignment="1">
      <alignment horizontal="right"/>
    </xf>
    <xf numFmtId="0" fontId="8" fillId="0" borderId="0" xfId="0" applyFont="1"/>
    <xf numFmtId="166" fontId="7" fillId="0" borderId="0" xfId="0" applyNumberFormat="1" applyFont="1"/>
    <xf numFmtId="166" fontId="8" fillId="0" borderId="0" xfId="0" applyNumberFormat="1" applyFont="1"/>
    <xf numFmtId="0" fontId="0" fillId="0" borderId="0" xfId="0" applyAlignment="1">
      <alignment horizontal="left" indent="2"/>
    </xf>
    <xf numFmtId="49" fontId="0" fillId="0" borderId="0" xfId="0" applyNumberFormat="1"/>
    <xf numFmtId="0" fontId="3" fillId="11" borderId="0" xfId="0" applyFont="1" applyFill="1"/>
    <xf numFmtId="0" fontId="4" fillId="0" borderId="0" xfId="0" applyFont="1" applyAlignment="1">
      <alignment vertical="top"/>
    </xf>
    <xf numFmtId="0" fontId="2" fillId="9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10" borderId="1" xfId="0" applyFont="1" applyFill="1" applyBorder="1" applyAlignment="1">
      <alignment vertical="top"/>
    </xf>
    <xf numFmtId="164" fontId="3" fillId="11" borderId="0" xfId="1" applyNumberFormat="1" applyFont="1" applyFill="1"/>
    <xf numFmtId="166" fontId="3" fillId="0" borderId="0" xfId="0" applyNumberFormat="1" applyFont="1"/>
    <xf numFmtId="166" fontId="0" fillId="0" borderId="9" xfId="0" applyNumberFormat="1" applyBorder="1"/>
    <xf numFmtId="166" fontId="0" fillId="0" borderId="8" xfId="0" applyNumberFormat="1" applyBorder="1"/>
    <xf numFmtId="0" fontId="2" fillId="12" borderId="1" xfId="0" applyFont="1" applyFill="1" applyBorder="1" applyAlignment="1">
      <alignment vertical="top"/>
    </xf>
    <xf numFmtId="164" fontId="3" fillId="13" borderId="0" xfId="1" applyNumberFormat="1" applyFont="1" applyFill="1"/>
    <xf numFmtId="166" fontId="0" fillId="14" borderId="8" xfId="0" applyNumberFormat="1" applyFill="1" applyBorder="1"/>
    <xf numFmtId="166" fontId="0" fillId="14" borderId="9" xfId="0" applyNumberFormat="1" applyFill="1" applyBorder="1"/>
    <xf numFmtId="0" fontId="2" fillId="9" borderId="0" xfId="0" applyFont="1" applyFill="1"/>
    <xf numFmtId="166" fontId="0" fillId="15" borderId="8" xfId="0" applyNumberFormat="1" applyFill="1" applyBorder="1"/>
    <xf numFmtId="166" fontId="11" fillId="14" borderId="9" xfId="0" applyNumberFormat="1" applyFont="1" applyFill="1" applyBorder="1"/>
    <xf numFmtId="168" fontId="0" fillId="0" borderId="0" xfId="0" applyNumberForma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71.656378703701" createdVersion="8" refreshedVersion="8" minRefreshableVersion="3" recordCount="389" xr:uid="{B3E95D49-E2B5-4C0F-BD94-EBA752374978}">
  <cacheSource type="worksheet">
    <worksheetSource name="Data_CoCau"/>
  </cacheSource>
  <cacheFields count="9"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ain SKU" numFmtId="49">
      <sharedItems/>
    </cacheField>
    <cacheField name="Main SKU name" numFmtId="0">
      <sharedItems/>
    </cacheField>
    <cacheField name="Material-Xuất" numFmtId="0">
      <sharedItems/>
    </cacheField>
    <cacheField name="Material description-Xuất" numFmtId="0">
      <sharedItems/>
    </cacheField>
    <cacheField name="Tổng Xuất_Order_SKU" numFmtId="164">
      <sharedItems containsSemiMixedTypes="0" containsString="0" containsNumber="1" minValue="0.5" maxValue="2048195"/>
    </cacheField>
    <cacheField name="SKU_Xuất_GOM" numFmtId="164">
      <sharedItems count="13">
        <s v="B1_DT"/>
        <s v="B1_MN"/>
        <s v="B7_DT"/>
        <s v="B5_DT"/>
        <s v="Vảy trộn"/>
        <s v="B6_DT"/>
        <s v="B2_DT"/>
        <s v="Phó sản"/>
        <s v="Hạt"/>
        <s v="B8_DT"/>
        <s v="B3_MN"/>
        <s v="B8" u="1"/>
        <s v="B1" u="1"/>
      </sharedItems>
    </cacheField>
    <cacheField name="Main SKU | Name" numFmtId="0">
      <sharedItems count="20">
        <s v="160012428 | Vảy PET B1-B7.1"/>
        <s v="160012869 | Vảy PET WSS03G Mixed"/>
        <s v="160012456 | Vảy Xơ Sợi Mixed Thử Nghiệm"/>
        <s v="160012654 | Vảy PET B1-Hạt PL ADD"/>
        <s v="160012273 | Vảy PET B1 Mix B2"/>
        <s v="160012653 | Vảy PET B1-Hạt PL SSP"/>
        <s v="160012695 | Vảy PET B1_A3-B7.1_A1"/>
        <s v="160012652 | Vảy PET B1-B8"/>
        <s v="160012282 | Vảy PET Mix  B2-B3-B7"/>
        <s v="160012694 | Vảy PET B1_A3-B6.1_A1A2-B5_A1A2"/>
        <s v="160012358 | Vảy PET B1 Mix Zigzag"/>
        <s v="160012791 | Vảy PET Xơ Sợi B6.2_A3-B5_A3"/>
        <s v="160012914 | Vảy PET WSS01G-L Mixed"/>
        <s v="160012692 | Vảy PET B8_A3-B7.1_A1"/>
        <s v="160012691 | Vảy PET B1_A3-B8_A3"/>
        <s v="160012790 | Vảy PET Xơ Sợi B6.2_A3-B7.1_A3"/>
        <s v="160012400 | Vảy PET B3-B5"/>
        <s v="160012248 | Vảy PET Mixed"/>
        <s v="160012693 | Vảy PET B8_A1A2-B7.1_A1"/>
        <s v="160012690 | Vảy PET B1_A3-B8_A1A2"/>
      </sharedItems>
    </cacheField>
    <cacheField name="Material-Xuất | Name" numFmtId="0">
      <sharedItems count="78">
        <s v="160012830 | Vảy PET B1_A1 DT-L"/>
        <s v="160011761 | Vảy PET B1_A1 MN"/>
        <s v="160009895 | Vảy PET B1_A1 DT"/>
        <s v="160011808 | Vảy PET B7_A1"/>
        <s v="160012296 | Vảy PET B1_A2.2 MN"/>
        <s v="160012659 | Vảy PET B1_A2.1 DT"/>
        <s v="160012293 | Vảy PET B1_A2.2 DT"/>
        <s v="160012660 | Vảy PET B1_A2.1 MN"/>
        <s v="160012305 | Vảy PET B5_A2"/>
        <s v="160009898 | Vảy PET B5_A1"/>
        <s v="160012694 | Vảy PET B1_A3-B6.1_A1A2-B5_A1A2"/>
        <s v="160012380 | Vảy PET B7.1_A3"/>
        <s v="160012691 | Vảy PET B1_A3-B8_A3"/>
        <s v="160012248 | Vảy PET Mixed"/>
        <s v="160012297 | Vảy PET B1_A3 MN"/>
        <s v="160012869 | Vảy PET WSS03G Mixed"/>
        <s v="160012689 | Vảy PET B6.2_A3.2"/>
        <s v="160012383 | Vảy PET B6.1_A2"/>
        <s v="160012684 | Vảy PET B2.2_A2"/>
        <s v="160012683 | Vảy PET B2.2_A1"/>
        <s v="160012685 | Vảy PET B2.2_A3"/>
        <s v="160012917 | Vảy PET B6.2_A3.1"/>
        <s v="160012688 | Vảy PET B6.2_A2"/>
        <s v="160012294 | Vảy PET B1_A3 DT"/>
        <s v="160012687 | Vảy PET B6.2_A1"/>
        <s v="160012382 | Vảy PET B6.1_A1"/>
        <s v="160009896 | Vảy PET B2.1_A1"/>
        <s v="160012299 | Vảy PET B2.1_A2"/>
        <s v="160012719 | Vảy PET HAD_A3"/>
        <s v="160012439 | Vảy PET Tomra_A3"/>
        <s v="160012858 | Phôi WSS01G Xám Sau Rửa"/>
        <s v="160012438 | Vảy PET Tomra_A1"/>
        <s v="160012717 | Vảy PET HAD_A1"/>
        <s v="110000354 | Hạt nhựa rPET WSS01G 1"/>
        <s v="160012718 | Vảy PET HAD_A2"/>
        <s v="160012734 | Phó Sản PET Bụi Tank C, D Sau Vắt"/>
        <s v="160012390 | Vảy PET Zigzag_A3"/>
        <s v="160012310 | Vảy PET Zigzag_A1"/>
        <s v="160012859 | Phôi WSS01G Xanh Ngọc Sau Rửa"/>
        <s v="160012300 | Vảy PET B2.1_A3"/>
        <s v="160012678 | Phó Sản PET Bụi Cám Sau Vắt"/>
        <s v="160012429 | Đầu Keo PET Sau Băm"/>
        <s v="160012311 | Phó Sản PET Zigzag"/>
        <s v="160012791 | Vảy PET Xơ Sợi B6.2_A3-B5_A3"/>
        <s v="160012790 | Vảy PET Xơ Sợi B6.2_A3-B7.1_A3"/>
        <s v="160012860 | Phôi iSS01084G Xám Sau Rửa"/>
        <s v="150000051 | Vảy PET B1_A5.1"/>
        <s v="160012891 | Vảy PET Sau Tách Olefin_A3"/>
        <s v="160012801 | Vảy PET GC Dây Đai"/>
        <s v="160012672 | Vảy PET Tuyển Nổi 2_A3"/>
        <s v="110000332 | Hạt nhựa rPET iSS01084G"/>
        <s v="110000355 | Hạt nhựa rPET iSS01G 1"/>
        <s v="160012306 | Vảy PET B5_A3"/>
        <s v="160012384 | Vảy PET B6.1_A3"/>
        <s v="160012421 | Phó Sản PET Hạt Chưa Kết Tinh"/>
        <s v="110000378 | Hạt nhựa rPET iSS01G 2"/>
        <s v="110000377 | Hạt nhựa rPET WSS01G 2"/>
        <s v="110000492 | Hạt Nhựa rPET WSS03G PL"/>
        <s v="110000359 | Hạt nhựa rPET WSS03G"/>
        <s v="110000493 | Hạt Nhựa rPET WSS01 PL"/>
        <s v="110000484 | Hạt Nhựa rPET WSS01G 1 PL"/>
        <s v="160012418 | Phó Sản PET Hạt Lẫn Kim Loại"/>
        <s v="160012907 | Vảy PET B1.3_A1 DT"/>
        <s v="160012388 | Vảy PET B8_A3"/>
        <s v="110000329 | Hạt nhựa rPET WSS01"/>
        <s v="110000488 | Hạt Nhựa rPET iSS01084G PL"/>
        <s v="110000330 | Hạt nhựa rPET iSS01"/>
        <s v="160012387 | Vảy PET B8_A2"/>
        <s v="160012414 | Vảy PET B3_A6_A2"/>
        <s v="160012386 | Vảy PET B8_A1"/>
        <s v="160012411 | Vảy PET B3_A5.2_A3"/>
        <s v="160012410 | Vảy PET B3_A5.2_A2"/>
        <s v="160012409 | Vảy PET B3_A5.2_A1"/>
        <s v="160012910 | Vảy PET B1.3_A3 DT"/>
        <s v="160012307 | Vảy PET B5_A3.RN"/>
        <s v="160012428 | Vảy PET B1-B7.1"/>
        <s v="160012692 | Vảy PET B8_A3-B7.1_A1"/>
        <s v="110000444 | Hạt trụ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71.669357870371" createdVersion="8" refreshedVersion="8" minRefreshableVersion="3" recordCount="934" xr:uid="{6A822DDF-8201-4756-85D5-B49E1967A4A7}">
  <cacheSource type="worksheet">
    <worksheetSource name="Data_Xuất"/>
  </cacheSource>
  <cacheFields count="10"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ain SKU" numFmtId="0">
      <sharedItems/>
    </cacheField>
    <cacheField name="Main SKU name" numFmtId="0">
      <sharedItems count="21">
        <s v="Hạt nhựa rPET WSS01"/>
        <s v="Hạt nhựa rPET iSS01084G"/>
        <s v="Hạt nhựa rPET WSS01G 1"/>
        <s v="Hạt nhựa rPET iSS01G 1"/>
        <s v="Hạt nhựa rPET WSS01G 2"/>
        <s v="Hạt nhựa rPET iSS01G 2"/>
        <s v="Hạt nhựa rPET WSS04SD"/>
        <s v="Hạt nhựa rPET WSS04SB"/>
        <s v="Hạt nhựa rPET WSS03SD"/>
        <s v="Hạt Nhựa Xơ Sợi Thử Nghiệm"/>
        <s v="Hạt Nhựa rPET Bán Thành Phẩm"/>
        <s v="Hạt nhựa rPET WSS03G"/>
        <s v="Hạt nhựa rPET WSS05SB"/>
        <s v="Hạt Nhựa rPET iSS84G-P"/>
        <s v="Hạt Nhựa rPET WSS05SB-2"/>
        <s v="Hạt Nhựa rPET iSS01G-S"/>
        <s v="Hạt Nhựa rPET WSS01G-L"/>
        <s v="Hạt nhựa rPET iSS01L"/>
        <s v="Hạt Nhựa rPET WSS01L"/>
        <s v="Vảy FPET201"/>
        <s v="Vảy PET B1_A2.1 DT"/>
      </sharedItems>
    </cacheField>
    <cacheField name="Material-Xuất" numFmtId="0">
      <sharedItems/>
    </cacheField>
    <cacheField name="Material description-Xuất" numFmtId="0">
      <sharedItems count="83">
        <s v="Vảy PET B1-B7.1"/>
        <s v="Vảy PET B3_A1 DT"/>
        <s v="Vảy PET B1_A1 DT"/>
        <s v="Vảy PET B1_A1 MN"/>
        <s v="Vảy PET B1_A2.2 MN"/>
        <s v="Vảy PET B3_A2.2 DT"/>
        <s v="Phó Sản PET Đầu Keo"/>
        <s v="Vảy PET B3_A6_A2"/>
        <s v="Vảy PET B1_A2.1 DT"/>
        <s v="Vảy PET B1_A2.1 MN"/>
        <s v="Vảy PET B1_A2.2 DT"/>
        <s v="Vảy PET Mix  B2-B3-B7"/>
        <s v="Vảy PET B3-B5"/>
        <s v="Vảy PET B1-B8"/>
        <s v="Vảy PET B1-Hạt PL SSP"/>
        <s v="Vảy Xơ Sợi Mixed Thử Nghiệm"/>
        <s v="Vảy PET Tomra_A1"/>
        <s v="Vảy PET B3_A6_A1"/>
        <s v="Vảy PET B1 Mix B2"/>
        <s v="Vảy PET B1_A3 DT"/>
        <s v="Vảy PET B1_A3 MN"/>
        <s v="Vảy PET B1_A3-B8_A3"/>
        <s v="Vảy PET B8_A3-B7.1_A1"/>
        <s v="Vảy PET B1_A3-B6.1_A1A2-B5_A1A2"/>
        <s v="Vảy PET B1_A3-B7.1_A1"/>
        <s v="Vảy PET B1-Hạt PL ADD"/>
        <s v="Vảy PET B4_A2"/>
        <s v="Phó Sản PET Zigzag"/>
        <s v="Phó Sản PET Tuyển nổi 2"/>
        <s v="Vảy PET B3_A2.1 DT"/>
        <s v="Vảy PET B6.2_A3.2"/>
        <s v="Vảy PET B7_A1"/>
        <s v="Vảy PET B1 Mix Zigzag"/>
        <s v="Vảy PET B2.1_A1"/>
        <s v="Vảy PET B2.1_A2"/>
        <s v="Vảy PET B2.2_A1"/>
        <s v="Vảy PET B2.2_A2"/>
        <s v="Hạt nhựa rPET WSS03G"/>
        <s v="Vảy PET Mixed"/>
        <s v="Vảy PET B6.2_A2"/>
        <s v="Vảy PET B1_A3-B8_A1A2"/>
        <s v="Phó Sản PET Hạt Cắt Lỗi"/>
        <s v="Hạt nhựa rPET WSS01G 1"/>
        <s v="Vảy PET HAD_A1"/>
        <s v="Vảy PET HAD_A2"/>
        <s v="Vảy PET HAD_A3"/>
        <s v="Phó Sản PET Bụi Tank C, D Sau Vắt"/>
        <s v="Vảy PET Xơ Sợi B6.2_A3-B7.1_A3"/>
        <s v="Vảy PET WSS03G Mixed"/>
        <s v="Vảy PET B8_A3"/>
        <s v="Vảy PET Tomra_A3"/>
        <s v="Vảy PET B1_A1 DT-L"/>
        <s v="Vảy PET Zigzag_A1"/>
        <s v="Vảy PET Zigzag_A3"/>
        <s v="Vảy PET B2.2_A3"/>
        <s v="Vảy PET GC Dây Đai"/>
        <s v="Vảy PET WSS01G-L Mixed"/>
        <s v="Vảy PET B1.3_A1 DT"/>
        <s v="Vảy PET B1.3_A2.1 DT"/>
        <s v="Vảy PET B1.3_A2.2 DT"/>
        <s v="Vảy PET B1.3_A3 DT"/>
        <s v="Vảy PET B6.2_A3.1"/>
        <s v="Hạt Nhựa rPET WSS03G PL"/>
        <s v="Vảy PET B8_A1A2-B7.1_A1"/>
        <s v="Hạt nhựa rPET iSS01084G"/>
        <s v="Vảy PET B6.2_A1"/>
        <s v="Hạt Nhựa rPET WSS01G 1 PL"/>
        <s v="Vảy PET Xơ Sợi B6.2_A3-B5_A3"/>
        <s v="Vảy FPET201"/>
        <s v="Hạt nhựa rPET WSS05SB"/>
        <s v="Phó Sản PET Hạt Chưa Kết Tinh"/>
        <s v="Vảy PET B1.2_A1 DT"/>
        <s v="Vảy PET B1.2_A2 DT"/>
        <s v="Vảy PET B5_A2"/>
        <s v="Hạt nhựa rPET WSS01"/>
        <s v="Hạt Nhựa rPET Lẫn Kim Loại ST"/>
        <s v="Hạt nhựa rPET iSS01G 1"/>
        <s v="Vảy PET B5_A3"/>
        <s v="Hạt Nhựa rPET iSS01G 2 PL"/>
        <s v="Phôi WSS01G Xanh Ngọc Sau Rửa"/>
        <s v="Hạt Nhựa rPET iSS01084G PL"/>
        <s v="Vảy PET B1_A3 MN PL"/>
        <s v="Vảy PET B5_A1"/>
      </sharedItems>
    </cacheField>
    <cacheField name="Xuất-NX" numFmtId="164">
      <sharedItems containsSemiMixedTypes="0" containsString="0" containsNumber="1" minValue="4.5474735088646412E-13" maxValue="1597495"/>
    </cacheField>
    <cacheField name="Main SKU name_GOM" numFmtId="0">
      <sharedItems/>
    </cacheField>
    <cacheField name="SKU_Xuất_GOM" numFmtId="0">
      <sharedItems count="32">
        <s v="Vảy trộn"/>
        <s v="B3_DT"/>
        <s v="B1_DT"/>
        <s v="B1_MN"/>
        <s v="Phó sản"/>
        <s v="B3_MN"/>
        <s v="B4_DT"/>
        <s v="B6_DT"/>
        <s v="B7_DT"/>
        <s v="B2_DT"/>
        <s v="Hạt"/>
        <s v="B8_DT"/>
        <s v="Khác"/>
        <s v="B5_DT"/>
        <s v="B6.2_DT" u="1"/>
        <s v="B8" u="1"/>
        <s v="B2.1_DT" u="1"/>
        <s v="B2.2_DT" u="1"/>
        <s v="B5.1_DT" u="1"/>
        <s v="FPET" u="1"/>
        <s v="Tomra" u="1"/>
        <s v="Đầu keo" u="1"/>
        <s v="Vảy GC dây đai" u="1"/>
        <s v="Phôi" u="1"/>
        <s v="Hạt PL" u="1"/>
        <s v="Hạt chưa kết tinh" u="1"/>
        <s v="HAD" u="1"/>
        <s v="ZigZag" u="1"/>
        <s v="Phó sản Tuyển nổi" u="1"/>
        <s v="Phó sản hạt" u="1"/>
        <s v="Phó sản bụi" u="1"/>
        <s v="Phó sản hạt lẫn KL" u="1"/>
      </sharedItems>
    </cacheField>
    <cacheField name="Material-Xuất | Name" numFmtId="0">
      <sharedItems count="84">
        <s v="160012428 | Vảy PET B1-B7.1"/>
        <s v="160009894 | Vảy PET B3_A1 DT"/>
        <s v="160009895 | Vảy PET B1_A1 DT"/>
        <s v="160011761 | Vảy PET B1_A1 MN"/>
        <s v="160012296 | Vảy PET B1_A2.2 MN"/>
        <s v="160012302 | Vảy PET B3_A2.2 DT"/>
        <s v="160012357 | Phó Sản PET Đầu Keo"/>
        <s v="160012414 | Vảy PET B3_A6_A2"/>
        <s v="160012659 | Vảy PET B1_A2.1 DT"/>
        <s v="160012660 | Vảy PET B1_A2.1 MN"/>
        <s v="160012293 | Vảy PET B1_A2.2 DT"/>
        <s v="160012282 | Vảy PET Mix  B2-B3-B7"/>
        <s v="160012400 | Vảy PET B3-B5"/>
        <s v="160012652 | Vảy PET B1-B8"/>
        <s v="160012653 | Vảy PET B1-Hạt PL SSP"/>
        <s v="160012456 | Vảy Xơ Sợi Mixed Thử Nghiệm"/>
        <s v="160012438 | Vảy PET Tomra_A1"/>
        <s v="160012413 | Vảy PET B3_A6_A1"/>
        <s v="160012273 | Vảy PET B1 Mix B2"/>
        <s v="160012294 | Vảy PET B1_A3 DT"/>
        <s v="160012297 | Vảy PET B1_A3 MN"/>
        <s v="160012691 | Vảy PET B1_A3-B8_A3"/>
        <s v="160012692 | Vảy PET B8_A3-B7.1_A1"/>
        <s v="160012694 | Vảy PET B1_A3-B6.1_A1A2-B5_A1A2"/>
        <s v="160012695 | Vảy PET B1_A3-B7.1_A1"/>
        <s v="160012654 | Vảy PET B1-Hạt PL ADD"/>
        <s v="160012395 | Vảy PET B4_A2"/>
        <s v="160012311 | Phó Sản PET Zigzag"/>
        <s v="160012431 | Phó Sản PET Tuyển nổi 2"/>
        <s v="160012705 | Vảy PET B3_A2.1 DT"/>
        <s v="160012689 | Vảy PET B6.2_A3.2"/>
        <s v="160011808 | Vảy PET B7_A1"/>
        <s v="160012358 | Vảy PET B1 Mix Zigzag"/>
        <s v="160009896 | Vảy PET B2.1_A1"/>
        <s v="160012299 | Vảy PET B2.1_A2"/>
        <s v="160012683 | Vảy PET B2.2_A1"/>
        <s v="160012684 | Vảy PET B2.2_A2"/>
        <s v="110000359 | Hạt nhựa rPET WSS03G"/>
        <s v="160012248 | Vảy PET Mixed"/>
        <s v="160012688 | Vảy PET B6.2_A2"/>
        <s v="160012690 | Vảy PET B1_A3-B8_A1A2"/>
        <s v="160012443 | Phó Sản PET Hạt Cắt Lỗi"/>
        <s v="110000354 | Hạt nhựa rPET WSS01G 1"/>
        <s v="160012717 | Vảy PET HAD_A1"/>
        <s v="160012718 | Vảy PET HAD_A2"/>
        <s v="160012719 | Vảy PET HAD_A3"/>
        <s v="160012734 | Phó Sản PET Bụi Tank C, D Sau Vắt"/>
        <s v="160012790 | Vảy PET Xơ Sợi B6.2_A3-B7.1_A3"/>
        <s v="160012869 | Vảy PET WSS03G Mixed"/>
        <s v="160012388 | Vảy PET B8_A3"/>
        <s v="160012439 | Vảy PET Tomra_A3"/>
        <s v="160012830 | Vảy PET B1_A1 DT-L"/>
        <s v="160012310 | Vảy PET Zigzag_A1"/>
        <s v="160012390 | Vảy PET Zigzag_A3"/>
        <s v="160012685 | Vảy PET B2.2_A3"/>
        <s v="160012801 | Vảy PET GC Dây Đai"/>
        <s v="160012914 | Vảy PET WSS01G-L Mixed"/>
        <s v="160012907 | Vảy PET B1.3_A1 DT"/>
        <s v="160012908 | Vảy PET B1.3_A2.1 DT"/>
        <s v="160012909 | Vảy PET B1.3_A2.2 DT"/>
        <s v="160012910 | Vảy PET B1.3_A3 DT"/>
        <s v="160012917 | Vảy PET B6.2_A3.1"/>
        <s v="110000492 | Hạt Nhựa rPET WSS03G PL"/>
        <s v="160012693 | Vảy PET B8_A1A2-B7.1_A1"/>
        <s v="110000332 | Hạt nhựa rPET iSS01084G"/>
        <s v="160012783 | Phó Sản PET Đầu Keo"/>
        <s v="160012687 | Vảy PET B6.2_A1"/>
        <s v="110000484 | Hạt Nhựa rPET WSS01G 1 PL"/>
        <s v="160012791 | Vảy PET Xơ Sợi B6.2_A3-B5_A3"/>
        <s v="110000507 | Vảy FPET201"/>
        <s v="110000436 | Hạt nhựa rPET WSS05SB"/>
        <s v="160012421 | Phó Sản PET Hạt Chưa Kết Tinh"/>
        <s v="160012962 | Vảy PET B1.2_A1 DT"/>
        <s v="160012963 | Vảy PET B1.2_A2 DT"/>
        <s v="160012305 | Vảy PET B5_A2"/>
        <s v="110000329 | Hạt nhựa rPET WSS01"/>
        <s v="160012895 | Hạt Nhựa rPET Lẫn Kim Loại ST"/>
        <s v="110000355 | Hạt nhựa rPET iSS01G 1"/>
        <s v="160012306 | Vảy PET B5_A3"/>
        <s v="110000487 | Hạt Nhựa rPET iSS01G 2 PL"/>
        <s v="160012859 | Phôi WSS01G Xanh Ngọc Sau Rửa"/>
        <s v="110000488 | Hạt Nhựa rPET iSS01084G PL"/>
        <s v="160012926 | Vảy PET B1_A3 MN PL"/>
        <s v="160009898 | Vảy PET B5_A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s v="160012428"/>
    <s v="Vảy PET B1-B7.1"/>
    <s v="160012830"/>
    <s v="Vảy PET B1_A1 DT-L"/>
    <n v="2048195"/>
    <x v="0"/>
    <x v="0"/>
    <x v="0"/>
  </r>
  <r>
    <x v="0"/>
    <s v="160012428"/>
    <s v="Vảy PET B1-B7.1"/>
    <s v="160011761"/>
    <s v="Vảy PET B1_A1 MN"/>
    <n v="673144.5"/>
    <x v="1"/>
    <x v="0"/>
    <x v="1"/>
  </r>
  <r>
    <x v="0"/>
    <s v="160012428"/>
    <s v="Vảy PET B1-B7.1"/>
    <s v="160009895"/>
    <s v="Vảy PET B1_A1 DT"/>
    <n v="589360"/>
    <x v="0"/>
    <x v="0"/>
    <x v="2"/>
  </r>
  <r>
    <x v="0"/>
    <s v="160012428"/>
    <s v="Vảy PET B1-B7.1"/>
    <s v="160011808"/>
    <s v="Vảy PET B7_A1"/>
    <n v="382240"/>
    <x v="2"/>
    <x v="0"/>
    <x v="3"/>
  </r>
  <r>
    <x v="0"/>
    <s v="160012428"/>
    <s v="Vảy PET B1-B7.1"/>
    <s v="160012296"/>
    <s v="Vảy PET B1_A2.2 MN"/>
    <n v="86445.5"/>
    <x v="1"/>
    <x v="0"/>
    <x v="4"/>
  </r>
  <r>
    <x v="0"/>
    <s v="160012428"/>
    <s v="Vảy PET B1-B7.1"/>
    <s v="160012659"/>
    <s v="Vảy PET B1_A2.1 DT"/>
    <n v="60500"/>
    <x v="0"/>
    <x v="0"/>
    <x v="5"/>
  </r>
  <r>
    <x v="0"/>
    <s v="160012428"/>
    <s v="Vảy PET B1-B7.1"/>
    <s v="160012293"/>
    <s v="Vảy PET B1_A2.2 DT"/>
    <n v="36715"/>
    <x v="0"/>
    <x v="0"/>
    <x v="6"/>
  </r>
  <r>
    <x v="0"/>
    <s v="160012428"/>
    <s v="Vảy PET B1-B7.1"/>
    <s v="160012660"/>
    <s v="Vảy PET B1_A2.1 MN"/>
    <n v="22000"/>
    <x v="1"/>
    <x v="0"/>
    <x v="7"/>
  </r>
  <r>
    <x v="1"/>
    <s v="160012428"/>
    <s v="Vảy PET B1-B7.1"/>
    <s v="160012830"/>
    <s v="Vảy PET B1_A1 DT-L"/>
    <n v="1702615"/>
    <x v="0"/>
    <x v="0"/>
    <x v="0"/>
  </r>
  <r>
    <x v="1"/>
    <s v="160012428"/>
    <s v="Vảy PET B1-B7.1"/>
    <s v="160011808"/>
    <s v="Vảy PET B7_A1"/>
    <n v="172214"/>
    <x v="2"/>
    <x v="0"/>
    <x v="3"/>
  </r>
  <r>
    <x v="1"/>
    <s v="160012428"/>
    <s v="Vảy PET B1-B7.1"/>
    <s v="160012305"/>
    <s v="Vảy PET B5_A2"/>
    <n v="15000"/>
    <x v="3"/>
    <x v="0"/>
    <x v="8"/>
  </r>
  <r>
    <x v="1"/>
    <s v="160012428"/>
    <s v="Vảy PET B1-B7.1"/>
    <s v="160012296"/>
    <s v="Vảy PET B1_A2.2 MN"/>
    <n v="7000"/>
    <x v="1"/>
    <x v="0"/>
    <x v="4"/>
  </r>
  <r>
    <x v="1"/>
    <s v="160012428"/>
    <s v="Vảy PET B1-B7.1"/>
    <s v="160009898"/>
    <s v="Vảy PET B5_A1"/>
    <n v="4671"/>
    <x v="3"/>
    <x v="0"/>
    <x v="9"/>
  </r>
  <r>
    <x v="1"/>
    <s v="160012428"/>
    <s v="Vảy PET B1-B7.1"/>
    <s v="160012694"/>
    <s v="Vảy PET B1_A3-B6.1_A1A2-B5_A1A2"/>
    <n v="4145"/>
    <x v="4"/>
    <x v="0"/>
    <x v="10"/>
  </r>
  <r>
    <x v="1"/>
    <s v="160012428"/>
    <s v="Vảy PET B1-B7.1"/>
    <s v="160012380"/>
    <s v="Vảy PET B7.1_A3"/>
    <n v="3500"/>
    <x v="2"/>
    <x v="0"/>
    <x v="11"/>
  </r>
  <r>
    <x v="1"/>
    <s v="160012428"/>
    <s v="Vảy PET B1-B7.1"/>
    <s v="160012691"/>
    <s v="Vảy PET B1_A3-B8_A3"/>
    <n v="3000"/>
    <x v="4"/>
    <x v="0"/>
    <x v="12"/>
  </r>
  <r>
    <x v="1"/>
    <s v="160012428"/>
    <s v="Vảy PET B1-B7.1"/>
    <s v="160012248"/>
    <s v="Vảy PET Mixed"/>
    <n v="2500"/>
    <x v="4"/>
    <x v="0"/>
    <x v="13"/>
  </r>
  <r>
    <x v="1"/>
    <s v="160012428"/>
    <s v="Vảy PET B1-B7.1"/>
    <s v="160012297"/>
    <s v="Vảy PET B1_A3 MN"/>
    <n v="2000"/>
    <x v="1"/>
    <x v="0"/>
    <x v="14"/>
  </r>
  <r>
    <x v="1"/>
    <s v="160012428"/>
    <s v="Vảy PET B1-B7.1"/>
    <s v="160012869"/>
    <s v="Vảy PET WSS03G Mixed"/>
    <n v="355"/>
    <x v="4"/>
    <x v="0"/>
    <x v="15"/>
  </r>
  <r>
    <x v="2"/>
    <s v="160012428"/>
    <s v="Vảy PET B1-B7.1"/>
    <s v="160012830"/>
    <s v="Vảy PET B1_A1 DT-L"/>
    <n v="175000"/>
    <x v="0"/>
    <x v="0"/>
    <x v="0"/>
  </r>
  <r>
    <x v="2"/>
    <s v="160012428"/>
    <s v="Vảy PET B1-B7.1"/>
    <s v="160011808"/>
    <s v="Vảy PET B7_A1"/>
    <n v="18500"/>
    <x v="2"/>
    <x v="0"/>
    <x v="3"/>
  </r>
  <r>
    <x v="0"/>
    <s v="160012869"/>
    <s v="Vảy PET WSS03G Mixed"/>
    <s v="160012689"/>
    <s v="Vảy PET B6.2_A3.2"/>
    <n v="64400"/>
    <x v="5"/>
    <x v="1"/>
    <x v="16"/>
  </r>
  <r>
    <x v="0"/>
    <s v="160012869"/>
    <s v="Vảy PET WSS03G Mixed"/>
    <s v="160012383"/>
    <s v="Vảy PET B6.1_A2"/>
    <n v="40475"/>
    <x v="5"/>
    <x v="1"/>
    <x v="17"/>
  </r>
  <r>
    <x v="0"/>
    <s v="160012869"/>
    <s v="Vảy PET WSS03G Mixed"/>
    <s v="160012684"/>
    <s v="Vảy PET B2.2_A2"/>
    <n v="18175"/>
    <x v="6"/>
    <x v="1"/>
    <x v="18"/>
  </r>
  <r>
    <x v="0"/>
    <s v="160012869"/>
    <s v="Vảy PET WSS03G Mixed"/>
    <s v="160012683"/>
    <s v="Vảy PET B2.2_A1"/>
    <n v="13700"/>
    <x v="6"/>
    <x v="1"/>
    <x v="19"/>
  </r>
  <r>
    <x v="0"/>
    <s v="160012869"/>
    <s v="Vảy PET WSS03G Mixed"/>
    <s v="160012297"/>
    <s v="Vảy PET B1_A3 MN"/>
    <n v="8850"/>
    <x v="1"/>
    <x v="1"/>
    <x v="14"/>
  </r>
  <r>
    <x v="0"/>
    <s v="160012869"/>
    <s v="Vảy PET WSS03G Mixed"/>
    <s v="160012296"/>
    <s v="Vảy PET B1_A2.2 MN"/>
    <n v="5000"/>
    <x v="1"/>
    <x v="1"/>
    <x v="4"/>
  </r>
  <r>
    <x v="0"/>
    <s v="160012869"/>
    <s v="Vảy PET WSS03G Mixed"/>
    <s v="160012685"/>
    <s v="Vảy PET B2.2_A3"/>
    <n v="3900"/>
    <x v="6"/>
    <x v="1"/>
    <x v="20"/>
  </r>
  <r>
    <x v="1"/>
    <s v="160012869"/>
    <s v="Vảy PET WSS03G Mixed"/>
    <s v="160012917"/>
    <s v="Vảy PET B6.2_A3.1"/>
    <n v="393045"/>
    <x v="5"/>
    <x v="1"/>
    <x v="21"/>
  </r>
  <r>
    <x v="1"/>
    <s v="160012869"/>
    <s v="Vảy PET WSS03G Mixed"/>
    <s v="160012688"/>
    <s v="Vảy PET B6.2_A2"/>
    <n v="206100"/>
    <x v="5"/>
    <x v="1"/>
    <x v="22"/>
  </r>
  <r>
    <x v="1"/>
    <s v="160012869"/>
    <s v="Vảy PET WSS03G Mixed"/>
    <s v="160012296"/>
    <s v="Vảy PET B1_A2.2 MN"/>
    <n v="177150"/>
    <x v="1"/>
    <x v="1"/>
    <x v="4"/>
  </r>
  <r>
    <x v="1"/>
    <s v="160012869"/>
    <s v="Vảy PET WSS03G Mixed"/>
    <s v="160012297"/>
    <s v="Vảy PET B1_A3 MN"/>
    <n v="149230"/>
    <x v="1"/>
    <x v="1"/>
    <x v="14"/>
  </r>
  <r>
    <x v="1"/>
    <s v="160012869"/>
    <s v="Vảy PET WSS03G Mixed"/>
    <s v="160012684"/>
    <s v="Vảy PET B2.2_A2"/>
    <n v="76500"/>
    <x v="6"/>
    <x v="1"/>
    <x v="18"/>
  </r>
  <r>
    <x v="1"/>
    <s v="160012869"/>
    <s v="Vảy PET WSS03G Mixed"/>
    <s v="160012683"/>
    <s v="Vảy PET B2.2_A1"/>
    <n v="61471.857000000004"/>
    <x v="6"/>
    <x v="1"/>
    <x v="19"/>
  </r>
  <r>
    <x v="1"/>
    <s v="160012869"/>
    <s v="Vảy PET WSS03G Mixed"/>
    <s v="160012685"/>
    <s v="Vảy PET B2.2_A3"/>
    <n v="48045"/>
    <x v="6"/>
    <x v="1"/>
    <x v="20"/>
  </r>
  <r>
    <x v="1"/>
    <s v="160012869"/>
    <s v="Vảy PET WSS03G Mixed"/>
    <s v="160012294"/>
    <s v="Vảy PET B1_A3 DT"/>
    <n v="42133.142999999996"/>
    <x v="0"/>
    <x v="1"/>
    <x v="23"/>
  </r>
  <r>
    <x v="1"/>
    <s v="160012869"/>
    <s v="Vảy PET WSS03G Mixed"/>
    <s v="160012687"/>
    <s v="Vảy PET B6.2_A1"/>
    <n v="40300"/>
    <x v="5"/>
    <x v="1"/>
    <x v="24"/>
  </r>
  <r>
    <x v="1"/>
    <s v="160012869"/>
    <s v="Vảy PET WSS03G Mixed"/>
    <s v="160012689"/>
    <s v="Vảy PET B6.2_A3.2"/>
    <n v="15400"/>
    <x v="5"/>
    <x v="1"/>
    <x v="16"/>
  </r>
  <r>
    <x v="1"/>
    <s v="160012869"/>
    <s v="Vảy PET WSS03G Mixed"/>
    <s v="160012660"/>
    <s v="Vảy PET B1_A2.1 MN"/>
    <n v="12000"/>
    <x v="1"/>
    <x v="1"/>
    <x v="7"/>
  </r>
  <r>
    <x v="1"/>
    <s v="160012869"/>
    <s v="Vảy PET WSS03G Mixed"/>
    <s v="160011761"/>
    <s v="Vảy PET B1_A1 MN"/>
    <n v="10050"/>
    <x v="1"/>
    <x v="1"/>
    <x v="1"/>
  </r>
  <r>
    <x v="1"/>
    <s v="160012869"/>
    <s v="Vảy PET WSS03G Mixed"/>
    <s v="160012383"/>
    <s v="Vảy PET B6.1_A2"/>
    <n v="3000"/>
    <x v="5"/>
    <x v="1"/>
    <x v="17"/>
  </r>
  <r>
    <x v="1"/>
    <s v="160012869"/>
    <s v="Vảy PET WSS03G Mixed"/>
    <s v="160012382"/>
    <s v="Vảy PET B6.1_A1"/>
    <n v="2000"/>
    <x v="5"/>
    <x v="1"/>
    <x v="25"/>
  </r>
  <r>
    <x v="1"/>
    <s v="160012869"/>
    <s v="Vảy PET WSS03G Mixed"/>
    <s v="160009896"/>
    <s v="Vảy PET B2.1_A1"/>
    <n v="500"/>
    <x v="6"/>
    <x v="1"/>
    <x v="26"/>
  </r>
  <r>
    <x v="1"/>
    <s v="160012869"/>
    <s v="Vảy PET WSS03G Mixed"/>
    <s v="160012299"/>
    <s v="Vảy PET B2.1_A2"/>
    <n v="400"/>
    <x v="6"/>
    <x v="1"/>
    <x v="27"/>
  </r>
  <r>
    <x v="2"/>
    <s v="160012869"/>
    <s v="Vảy PET WSS03G Mixed"/>
    <s v="160012917"/>
    <s v="Vảy PET B6.2_A3.1"/>
    <n v="119000"/>
    <x v="5"/>
    <x v="1"/>
    <x v="21"/>
  </r>
  <r>
    <x v="2"/>
    <s v="160012869"/>
    <s v="Vảy PET WSS03G Mixed"/>
    <s v="160012297"/>
    <s v="Vảy PET B1_A3 MN"/>
    <n v="95200"/>
    <x v="1"/>
    <x v="1"/>
    <x v="14"/>
  </r>
  <r>
    <x v="2"/>
    <s v="160012869"/>
    <s v="Vảy PET WSS03G Mixed"/>
    <s v="160012688"/>
    <s v="Vảy PET B6.2_A2"/>
    <n v="90220"/>
    <x v="5"/>
    <x v="1"/>
    <x v="22"/>
  </r>
  <r>
    <x v="2"/>
    <s v="160012869"/>
    <s v="Vảy PET WSS03G Mixed"/>
    <s v="160012684"/>
    <s v="Vảy PET B2.2_A2"/>
    <n v="39650"/>
    <x v="6"/>
    <x v="1"/>
    <x v="18"/>
  </r>
  <r>
    <x v="2"/>
    <s v="160012869"/>
    <s v="Vảy PET WSS03G Mixed"/>
    <s v="160012296"/>
    <s v="Vảy PET B1_A2.2 MN"/>
    <n v="18150"/>
    <x v="1"/>
    <x v="1"/>
    <x v="4"/>
  </r>
  <r>
    <x v="2"/>
    <s v="160012869"/>
    <s v="Vảy PET WSS03G Mixed"/>
    <s v="160012685"/>
    <s v="Vảy PET B2.2_A3"/>
    <n v="16200"/>
    <x v="6"/>
    <x v="1"/>
    <x v="20"/>
  </r>
  <r>
    <x v="2"/>
    <s v="160012869"/>
    <s v="Vảy PET WSS03G Mixed"/>
    <s v="160012683"/>
    <s v="Vảy PET B2.2_A1"/>
    <n v="5480"/>
    <x v="6"/>
    <x v="1"/>
    <x v="19"/>
  </r>
  <r>
    <x v="2"/>
    <s v="160012869"/>
    <s v="Vảy PET WSS03G Mixed"/>
    <s v="160012659"/>
    <s v="Vảy PET B1_A2.1 DT"/>
    <n v="2200"/>
    <x v="0"/>
    <x v="1"/>
    <x v="5"/>
  </r>
  <r>
    <x v="2"/>
    <s v="160012869"/>
    <s v="Vảy PET WSS03G Mixed"/>
    <s v="160012293"/>
    <s v="Vảy PET B1_A2.2 DT"/>
    <n v="1600"/>
    <x v="0"/>
    <x v="1"/>
    <x v="6"/>
  </r>
  <r>
    <x v="2"/>
    <s v="160012869"/>
    <s v="Vảy PET WSS03G Mixed"/>
    <s v="160012660"/>
    <s v="Vảy PET B1_A2.1 MN"/>
    <n v="800"/>
    <x v="1"/>
    <x v="1"/>
    <x v="7"/>
  </r>
  <r>
    <x v="0"/>
    <s v="160012456"/>
    <s v="Vảy Xơ Sợi Mixed Thử Nghiệm"/>
    <s v="160012689"/>
    <s v="Vảy PET B6.2_A3.2"/>
    <n v="176315"/>
    <x v="5"/>
    <x v="2"/>
    <x v="16"/>
  </r>
  <r>
    <x v="0"/>
    <s v="160012456"/>
    <s v="Vảy Xơ Sợi Mixed Thử Nghiệm"/>
    <s v="160012719"/>
    <s v="Vảy PET HAD_A3"/>
    <n v="134324"/>
    <x v="7"/>
    <x v="2"/>
    <x v="28"/>
  </r>
  <r>
    <x v="0"/>
    <s v="160012456"/>
    <s v="Vảy Xơ Sợi Mixed Thử Nghiệm"/>
    <s v="160012439"/>
    <s v="Vảy PET Tomra_A3"/>
    <n v="92448"/>
    <x v="7"/>
    <x v="2"/>
    <x v="29"/>
  </r>
  <r>
    <x v="0"/>
    <s v="160012456"/>
    <s v="Vảy Xơ Sợi Mixed Thử Nghiệm"/>
    <s v="160012685"/>
    <s v="Vảy PET B2.2_A3"/>
    <n v="91767"/>
    <x v="6"/>
    <x v="2"/>
    <x v="20"/>
  </r>
  <r>
    <x v="0"/>
    <s v="160012456"/>
    <s v="Vảy Xơ Sợi Mixed Thử Nghiệm"/>
    <s v="160012858"/>
    <s v="Phôi WSS01G Xám Sau Rửa"/>
    <n v="61800"/>
    <x v="7"/>
    <x v="2"/>
    <x v="30"/>
  </r>
  <r>
    <x v="0"/>
    <s v="160012456"/>
    <s v="Vảy Xơ Sợi Mixed Thử Nghiệm"/>
    <s v="160012438"/>
    <s v="Vảy PET Tomra_A1"/>
    <n v="48850"/>
    <x v="7"/>
    <x v="2"/>
    <x v="31"/>
  </r>
  <r>
    <x v="0"/>
    <s v="160012456"/>
    <s v="Vảy Xơ Sợi Mixed Thử Nghiệm"/>
    <s v="160012717"/>
    <s v="Vảy PET HAD_A1"/>
    <n v="47860"/>
    <x v="7"/>
    <x v="2"/>
    <x v="32"/>
  </r>
  <r>
    <x v="0"/>
    <s v="160012456"/>
    <s v="Vảy Xơ Sợi Mixed Thử Nghiệm"/>
    <s v="110000354"/>
    <s v="Hạt nhựa rPET WSS01G 1"/>
    <n v="45880"/>
    <x v="8"/>
    <x v="2"/>
    <x v="33"/>
  </r>
  <r>
    <x v="0"/>
    <s v="160012456"/>
    <s v="Vảy Xơ Sợi Mixed Thử Nghiệm"/>
    <s v="160012718"/>
    <s v="Vảy PET HAD_A2"/>
    <n v="40034.400000000001"/>
    <x v="7"/>
    <x v="2"/>
    <x v="34"/>
  </r>
  <r>
    <x v="0"/>
    <s v="160012456"/>
    <s v="Vảy Xơ Sợi Mixed Thử Nghiệm"/>
    <s v="160011808"/>
    <s v="Vảy PET B7_A1"/>
    <n v="30675"/>
    <x v="2"/>
    <x v="2"/>
    <x v="3"/>
  </r>
  <r>
    <x v="0"/>
    <s v="160012456"/>
    <s v="Vảy Xơ Sợi Mixed Thử Nghiệm"/>
    <s v="160012683"/>
    <s v="Vảy PET B2.2_A1"/>
    <n v="30230.6"/>
    <x v="6"/>
    <x v="2"/>
    <x v="19"/>
  </r>
  <r>
    <x v="0"/>
    <s v="160012456"/>
    <s v="Vảy Xơ Sợi Mixed Thử Nghiệm"/>
    <s v="160012734"/>
    <s v="Phó Sản PET Bụi Tank C, D Sau Vắt"/>
    <n v="19089"/>
    <x v="7"/>
    <x v="2"/>
    <x v="35"/>
  </r>
  <r>
    <x v="0"/>
    <s v="160012456"/>
    <s v="Vảy Xơ Sợi Mixed Thử Nghiệm"/>
    <s v="160012390"/>
    <s v="Vảy PET Zigzag_A3"/>
    <n v="14851"/>
    <x v="7"/>
    <x v="2"/>
    <x v="36"/>
  </r>
  <r>
    <x v="0"/>
    <s v="160012456"/>
    <s v="Vảy Xơ Sợi Mixed Thử Nghiệm"/>
    <s v="160012684"/>
    <s v="Vảy PET B2.2_A2"/>
    <n v="11050"/>
    <x v="6"/>
    <x v="2"/>
    <x v="18"/>
  </r>
  <r>
    <x v="0"/>
    <s v="160012456"/>
    <s v="Vảy Xơ Sợi Mixed Thử Nghiệm"/>
    <s v="160012310"/>
    <s v="Vảy PET Zigzag_A1"/>
    <n v="10274"/>
    <x v="7"/>
    <x v="2"/>
    <x v="37"/>
  </r>
  <r>
    <x v="0"/>
    <s v="160012456"/>
    <s v="Vảy Xơ Sợi Mixed Thử Nghiệm"/>
    <s v="160012859"/>
    <s v="Phôi WSS01G Xanh Ngọc Sau Rửa"/>
    <n v="7200"/>
    <x v="7"/>
    <x v="2"/>
    <x v="38"/>
  </r>
  <r>
    <x v="0"/>
    <s v="160012456"/>
    <s v="Vảy Xơ Sợi Mixed Thử Nghiệm"/>
    <s v="160012297"/>
    <s v="Vảy PET B1_A3 MN"/>
    <n v="6625"/>
    <x v="1"/>
    <x v="2"/>
    <x v="14"/>
  </r>
  <r>
    <x v="0"/>
    <s v="160012456"/>
    <s v="Vảy Xơ Sợi Mixed Thử Nghiệm"/>
    <s v="160012300"/>
    <s v="Vảy PET B2.1_A3"/>
    <n v="6200"/>
    <x v="6"/>
    <x v="2"/>
    <x v="39"/>
  </r>
  <r>
    <x v="0"/>
    <s v="160012456"/>
    <s v="Vảy Xơ Sợi Mixed Thử Nghiệm"/>
    <s v="160012687"/>
    <s v="Vảy PET B6.2_A1"/>
    <n v="5200"/>
    <x v="5"/>
    <x v="2"/>
    <x v="24"/>
  </r>
  <r>
    <x v="0"/>
    <s v="160012456"/>
    <s v="Vảy Xơ Sợi Mixed Thử Nghiệm"/>
    <s v="160012380"/>
    <s v="Vảy PET B7.1_A3"/>
    <n v="5000"/>
    <x v="2"/>
    <x v="2"/>
    <x v="11"/>
  </r>
  <r>
    <x v="0"/>
    <s v="160012456"/>
    <s v="Vảy Xơ Sợi Mixed Thử Nghiệm"/>
    <s v="160012383"/>
    <s v="Vảy PET B6.1_A2"/>
    <n v="4400"/>
    <x v="5"/>
    <x v="2"/>
    <x v="17"/>
  </r>
  <r>
    <x v="0"/>
    <s v="160012456"/>
    <s v="Vảy Xơ Sợi Mixed Thử Nghiệm"/>
    <s v="160012688"/>
    <s v="Vảy PET B6.2_A2"/>
    <n v="3200"/>
    <x v="5"/>
    <x v="2"/>
    <x v="22"/>
  </r>
  <r>
    <x v="0"/>
    <s v="160012456"/>
    <s v="Vảy Xơ Sợi Mixed Thử Nghiệm"/>
    <s v="160009896"/>
    <s v="Vảy PET B2.1_A1"/>
    <n v="2000"/>
    <x v="6"/>
    <x v="2"/>
    <x v="26"/>
  </r>
  <r>
    <x v="0"/>
    <s v="160012456"/>
    <s v="Vảy Xơ Sợi Mixed Thử Nghiệm"/>
    <s v="160012678"/>
    <s v="Phó Sản PET Bụi Cám Sau Vắt"/>
    <n v="1100"/>
    <x v="7"/>
    <x v="2"/>
    <x v="40"/>
  </r>
  <r>
    <x v="0"/>
    <s v="160012456"/>
    <s v="Vảy Xơ Sợi Mixed Thử Nghiệm"/>
    <s v="160012429"/>
    <s v="Đầu Keo PET Sau Băm"/>
    <n v="750"/>
    <x v="7"/>
    <x v="2"/>
    <x v="41"/>
  </r>
  <r>
    <x v="0"/>
    <s v="160012456"/>
    <s v="Vảy Xơ Sợi Mixed Thử Nghiệm"/>
    <s v="160012311"/>
    <s v="Phó Sản PET Zigzag"/>
    <n v="50"/>
    <x v="7"/>
    <x v="2"/>
    <x v="42"/>
  </r>
  <r>
    <x v="1"/>
    <s v="160012456"/>
    <s v="Vảy Xơ Sợi Mixed Thử Nghiệm"/>
    <s v="160012689"/>
    <s v="Vảy PET B6.2_A3.2"/>
    <n v="180170"/>
    <x v="5"/>
    <x v="2"/>
    <x v="16"/>
  </r>
  <r>
    <x v="1"/>
    <s v="160012456"/>
    <s v="Vảy Xơ Sợi Mixed Thử Nghiệm"/>
    <s v="160012719"/>
    <s v="Vảy PET HAD_A3"/>
    <n v="140809"/>
    <x v="7"/>
    <x v="2"/>
    <x v="28"/>
  </r>
  <r>
    <x v="1"/>
    <s v="160012456"/>
    <s v="Vảy Xơ Sợi Mixed Thử Nghiệm"/>
    <s v="160012439"/>
    <s v="Vảy PET Tomra_A3"/>
    <n v="89693"/>
    <x v="7"/>
    <x v="2"/>
    <x v="29"/>
  </r>
  <r>
    <x v="1"/>
    <s v="160012456"/>
    <s v="Vảy Xơ Sợi Mixed Thử Nghiệm"/>
    <s v="160012685"/>
    <s v="Vảy PET B2.2_A3"/>
    <n v="31755"/>
    <x v="6"/>
    <x v="2"/>
    <x v="20"/>
  </r>
  <r>
    <x v="1"/>
    <s v="160012456"/>
    <s v="Vảy Xơ Sợi Mixed Thử Nghiệm"/>
    <s v="160012734"/>
    <s v="Phó Sản PET Bụi Tank C, D Sau Vắt"/>
    <n v="27349"/>
    <x v="7"/>
    <x v="2"/>
    <x v="35"/>
  </r>
  <r>
    <x v="1"/>
    <s v="160012456"/>
    <s v="Vảy Xơ Sợi Mixed Thử Nghiệm"/>
    <s v="160012683"/>
    <s v="Vảy PET B2.2_A1"/>
    <n v="21000"/>
    <x v="6"/>
    <x v="2"/>
    <x v="19"/>
  </r>
  <r>
    <x v="1"/>
    <s v="160012456"/>
    <s v="Vảy Xơ Sợi Mixed Thử Nghiệm"/>
    <s v="160012684"/>
    <s v="Vảy PET B2.2_A2"/>
    <n v="16150"/>
    <x v="6"/>
    <x v="2"/>
    <x v="18"/>
  </r>
  <r>
    <x v="1"/>
    <s v="160012456"/>
    <s v="Vảy Xơ Sợi Mixed Thử Nghiệm"/>
    <s v="160012791"/>
    <s v="Vảy PET Xơ Sợi B6.2_A3-B5_A3"/>
    <n v="16000"/>
    <x v="4"/>
    <x v="2"/>
    <x v="43"/>
  </r>
  <r>
    <x v="1"/>
    <s v="160012456"/>
    <s v="Vảy Xơ Sợi Mixed Thử Nghiệm"/>
    <s v="160012790"/>
    <s v="Vảy PET Xơ Sợi B6.2_A3-B7.1_A3"/>
    <n v="15000"/>
    <x v="4"/>
    <x v="2"/>
    <x v="44"/>
  </r>
  <r>
    <x v="1"/>
    <s v="160012456"/>
    <s v="Vảy Xơ Sợi Mixed Thử Nghiệm"/>
    <s v="160012438"/>
    <s v="Vảy PET Tomra_A1"/>
    <n v="9400"/>
    <x v="7"/>
    <x v="2"/>
    <x v="31"/>
  </r>
  <r>
    <x v="1"/>
    <s v="160012456"/>
    <s v="Vảy Xơ Sợi Mixed Thử Nghiệm"/>
    <s v="160012860"/>
    <s v="Phôi iSS01084G Xám Sau Rửa"/>
    <n v="8800"/>
    <x v="7"/>
    <x v="2"/>
    <x v="45"/>
  </r>
  <r>
    <x v="1"/>
    <s v="160012456"/>
    <s v="Vảy Xơ Sợi Mixed Thử Nghiệm"/>
    <s v="160012688"/>
    <s v="Vảy PET B6.2_A2"/>
    <n v="7700"/>
    <x v="5"/>
    <x v="2"/>
    <x v="22"/>
  </r>
  <r>
    <x v="1"/>
    <s v="160012456"/>
    <s v="Vảy Xơ Sợi Mixed Thử Nghiệm"/>
    <s v="160012390"/>
    <s v="Vảy PET Zigzag_A3"/>
    <n v="7632"/>
    <x v="7"/>
    <x v="2"/>
    <x v="36"/>
  </r>
  <r>
    <x v="1"/>
    <s v="160012456"/>
    <s v="Vảy Xơ Sợi Mixed Thử Nghiệm"/>
    <s v="160012859"/>
    <s v="Phôi WSS01G Xanh Ngọc Sau Rửa"/>
    <n v="5200"/>
    <x v="7"/>
    <x v="2"/>
    <x v="38"/>
  </r>
  <r>
    <x v="1"/>
    <s v="160012456"/>
    <s v="Vảy Xơ Sợi Mixed Thử Nghiệm"/>
    <s v="160012717"/>
    <s v="Vảy PET HAD_A1"/>
    <n v="5000"/>
    <x v="7"/>
    <x v="2"/>
    <x v="32"/>
  </r>
  <r>
    <x v="1"/>
    <s v="160012456"/>
    <s v="Vảy Xơ Sợi Mixed Thử Nghiệm"/>
    <s v="150000051"/>
    <s v="Vảy PET B1_A5.1"/>
    <n v="4750"/>
    <x v="1"/>
    <x v="2"/>
    <x v="46"/>
  </r>
  <r>
    <x v="1"/>
    <s v="160012456"/>
    <s v="Vảy Xơ Sợi Mixed Thử Nghiệm"/>
    <s v="160012891"/>
    <s v="Vảy PET Sau Tách Olefin_A3"/>
    <n v="4400"/>
    <x v="7"/>
    <x v="2"/>
    <x v="47"/>
  </r>
  <r>
    <x v="1"/>
    <s v="160012456"/>
    <s v="Vảy Xơ Sợi Mixed Thử Nghiệm"/>
    <s v="160012801"/>
    <s v="Vảy PET GC Dây Đai"/>
    <n v="4290"/>
    <x v="7"/>
    <x v="2"/>
    <x v="48"/>
  </r>
  <r>
    <x v="1"/>
    <s v="160012456"/>
    <s v="Vảy Xơ Sợi Mixed Thử Nghiệm"/>
    <s v="160012718"/>
    <s v="Vảy PET HAD_A2"/>
    <n v="4000"/>
    <x v="7"/>
    <x v="2"/>
    <x v="34"/>
  </r>
  <r>
    <x v="1"/>
    <s v="160012456"/>
    <s v="Vảy Xơ Sợi Mixed Thử Nghiệm"/>
    <s v="160012300"/>
    <s v="Vảy PET B2.1_A3"/>
    <n v="3300"/>
    <x v="6"/>
    <x v="2"/>
    <x v="39"/>
  </r>
  <r>
    <x v="1"/>
    <s v="160012456"/>
    <s v="Vảy Xơ Sợi Mixed Thử Nghiệm"/>
    <s v="160012310"/>
    <s v="Vảy PET Zigzag_A1"/>
    <n v="2615"/>
    <x v="7"/>
    <x v="2"/>
    <x v="37"/>
  </r>
  <r>
    <x v="1"/>
    <s v="160012456"/>
    <s v="Vảy Xơ Sợi Mixed Thử Nghiệm"/>
    <s v="160012429"/>
    <s v="Đầu Keo PET Sau Băm"/>
    <n v="2537"/>
    <x v="7"/>
    <x v="2"/>
    <x v="41"/>
  </r>
  <r>
    <x v="1"/>
    <s v="160012456"/>
    <s v="Vảy Xơ Sợi Mixed Thử Nghiệm"/>
    <s v="160012858"/>
    <s v="Phôi WSS01G Xám Sau Rửa"/>
    <n v="2400"/>
    <x v="7"/>
    <x v="2"/>
    <x v="30"/>
  </r>
  <r>
    <x v="1"/>
    <s v="160012456"/>
    <s v="Vảy Xơ Sợi Mixed Thử Nghiệm"/>
    <s v="160012297"/>
    <s v="Vảy PET B1_A3 MN"/>
    <n v="2000"/>
    <x v="1"/>
    <x v="2"/>
    <x v="14"/>
  </r>
  <r>
    <x v="1"/>
    <s v="160012456"/>
    <s v="Vảy Xơ Sợi Mixed Thử Nghiệm"/>
    <s v="160009896"/>
    <s v="Vảy PET B2.1_A1"/>
    <n v="800"/>
    <x v="6"/>
    <x v="2"/>
    <x v="26"/>
  </r>
  <r>
    <x v="1"/>
    <s v="160012456"/>
    <s v="Vảy Xơ Sợi Mixed Thử Nghiệm"/>
    <s v="160012305"/>
    <s v="Vảy PET B5_A2"/>
    <n v="250"/>
    <x v="3"/>
    <x v="2"/>
    <x v="8"/>
  </r>
  <r>
    <x v="2"/>
    <s v="160012456"/>
    <s v="Vảy Xơ Sợi Mixed Thử Nghiệm"/>
    <s v="160012719"/>
    <s v="Vảy PET HAD_A3"/>
    <n v="37700"/>
    <x v="7"/>
    <x v="2"/>
    <x v="28"/>
  </r>
  <r>
    <x v="2"/>
    <s v="160012456"/>
    <s v="Vảy Xơ Sợi Mixed Thử Nghiệm"/>
    <s v="160012718"/>
    <s v="Vảy PET HAD_A2"/>
    <n v="19266"/>
    <x v="7"/>
    <x v="2"/>
    <x v="34"/>
  </r>
  <r>
    <x v="2"/>
    <s v="160012456"/>
    <s v="Vảy Xơ Sợi Mixed Thử Nghiệm"/>
    <s v="160012790"/>
    <s v="Vảy PET Xơ Sợi B6.2_A3-B7.1_A3"/>
    <n v="10000"/>
    <x v="4"/>
    <x v="2"/>
    <x v="44"/>
  </r>
  <r>
    <x v="2"/>
    <s v="160012456"/>
    <s v="Vảy Xơ Sợi Mixed Thử Nghiệm"/>
    <s v="160012439"/>
    <s v="Vảy PET Tomra_A3"/>
    <n v="8400"/>
    <x v="7"/>
    <x v="2"/>
    <x v="29"/>
  </r>
  <r>
    <x v="2"/>
    <s v="160012456"/>
    <s v="Vảy Xơ Sợi Mixed Thử Nghiệm"/>
    <s v="160012891"/>
    <s v="Vảy PET Sau Tách Olefin_A3"/>
    <n v="8150"/>
    <x v="7"/>
    <x v="2"/>
    <x v="47"/>
  </r>
  <r>
    <x v="2"/>
    <s v="160012456"/>
    <s v="Vảy Xơ Sợi Mixed Thử Nghiệm"/>
    <s v="160012672"/>
    <s v="Vảy PET Tuyển Nổi 2_A3"/>
    <n v="1800"/>
    <x v="7"/>
    <x v="2"/>
    <x v="49"/>
  </r>
  <r>
    <x v="2"/>
    <s v="160012456"/>
    <s v="Vảy Xơ Sợi Mixed Thử Nghiệm"/>
    <s v="160009896"/>
    <s v="Vảy PET B2.1_A1"/>
    <n v="1200"/>
    <x v="6"/>
    <x v="2"/>
    <x v="26"/>
  </r>
  <r>
    <x v="2"/>
    <s v="160012456"/>
    <s v="Vảy Xơ Sợi Mixed Thử Nghiệm"/>
    <s v="160012390"/>
    <s v="Vảy PET Zigzag_A3"/>
    <n v="450"/>
    <x v="7"/>
    <x v="2"/>
    <x v="36"/>
  </r>
  <r>
    <x v="0"/>
    <s v="160012654"/>
    <s v="Vảy PET B1-Hạt PL ADD"/>
    <s v="160012689"/>
    <s v="Vảy PET B6.2_A3.2"/>
    <n v="165388"/>
    <x v="5"/>
    <x v="3"/>
    <x v="16"/>
  </r>
  <r>
    <x v="0"/>
    <s v="160012654"/>
    <s v="Vảy PET B1-Hạt PL ADD"/>
    <s v="160012296"/>
    <s v="Vảy PET B1_A2.2 MN"/>
    <n v="111214"/>
    <x v="1"/>
    <x v="3"/>
    <x v="4"/>
  </r>
  <r>
    <x v="0"/>
    <s v="160012654"/>
    <s v="Vảy PET B1-Hạt PL ADD"/>
    <s v="160009898"/>
    <s v="Vảy PET B5_A1"/>
    <n v="96250"/>
    <x v="3"/>
    <x v="3"/>
    <x v="9"/>
  </r>
  <r>
    <x v="0"/>
    <s v="160012654"/>
    <s v="Vảy PET B1-Hạt PL ADD"/>
    <s v="160012297"/>
    <s v="Vảy PET B1_A3 MN"/>
    <n v="93200"/>
    <x v="1"/>
    <x v="3"/>
    <x v="14"/>
  </r>
  <r>
    <x v="0"/>
    <s v="160012654"/>
    <s v="Vảy PET B1-Hạt PL ADD"/>
    <s v="160012719"/>
    <s v="Vảy PET HAD_A3"/>
    <n v="49166"/>
    <x v="7"/>
    <x v="3"/>
    <x v="28"/>
  </r>
  <r>
    <x v="0"/>
    <s v="160012654"/>
    <s v="Vảy PET B1-Hạt PL ADD"/>
    <s v="160012660"/>
    <s v="Vảy PET B1_A2.1 MN"/>
    <n v="49000"/>
    <x v="1"/>
    <x v="3"/>
    <x v="7"/>
  </r>
  <r>
    <x v="0"/>
    <s v="160012654"/>
    <s v="Vảy PET B1-Hạt PL ADD"/>
    <s v="160012717"/>
    <s v="Vảy PET HAD_A1"/>
    <n v="32216"/>
    <x v="7"/>
    <x v="3"/>
    <x v="32"/>
  </r>
  <r>
    <x v="0"/>
    <s v="160012654"/>
    <s v="Vảy PET B1-Hạt PL ADD"/>
    <s v="160012688"/>
    <s v="Vảy PET B6.2_A2"/>
    <n v="32200"/>
    <x v="5"/>
    <x v="3"/>
    <x v="22"/>
  </r>
  <r>
    <x v="0"/>
    <s v="160012654"/>
    <s v="Vảy PET B1-Hạt PL ADD"/>
    <s v="160012293"/>
    <s v="Vảy PET B1_A2.2 DT"/>
    <n v="27000"/>
    <x v="0"/>
    <x v="3"/>
    <x v="6"/>
  </r>
  <r>
    <x v="0"/>
    <s v="160012654"/>
    <s v="Vảy PET B1-Hạt PL ADD"/>
    <s v="110000332"/>
    <s v="Hạt nhựa rPET iSS01084G"/>
    <n v="18012"/>
    <x v="8"/>
    <x v="3"/>
    <x v="50"/>
  </r>
  <r>
    <x v="0"/>
    <s v="160012654"/>
    <s v="Vảy PET B1-Hạt PL ADD"/>
    <s v="160012718"/>
    <s v="Vảy PET HAD_A2"/>
    <n v="14000"/>
    <x v="7"/>
    <x v="3"/>
    <x v="34"/>
  </r>
  <r>
    <x v="0"/>
    <s v="160012654"/>
    <s v="Vảy PET B1-Hạt PL ADD"/>
    <s v="160012310"/>
    <s v="Vảy PET Zigzag_A1"/>
    <n v="9600"/>
    <x v="7"/>
    <x v="3"/>
    <x v="37"/>
  </r>
  <r>
    <x v="0"/>
    <s v="160012654"/>
    <s v="Vảy PET B1-Hạt PL ADD"/>
    <s v="110000355"/>
    <s v="Hạt nhựa rPET iSS01G 1"/>
    <n v="6118"/>
    <x v="8"/>
    <x v="3"/>
    <x v="51"/>
  </r>
  <r>
    <x v="0"/>
    <s v="160012654"/>
    <s v="Vảy PET B1-Hạt PL ADD"/>
    <s v="160012683"/>
    <s v="Vảy PET B2.2_A1"/>
    <n v="4300"/>
    <x v="6"/>
    <x v="3"/>
    <x v="19"/>
  </r>
  <r>
    <x v="0"/>
    <s v="160012654"/>
    <s v="Vảy PET B1-Hạt PL ADD"/>
    <s v="160012306"/>
    <s v="Vảy PET B5_A3"/>
    <n v="3300"/>
    <x v="3"/>
    <x v="3"/>
    <x v="52"/>
  </r>
  <r>
    <x v="0"/>
    <s v="160012654"/>
    <s v="Vảy PET B1-Hạt PL ADD"/>
    <s v="160012687"/>
    <s v="Vảy PET B6.2_A1"/>
    <n v="3200"/>
    <x v="5"/>
    <x v="3"/>
    <x v="24"/>
  </r>
  <r>
    <x v="0"/>
    <s v="160012654"/>
    <s v="Vảy PET B1-Hạt PL ADD"/>
    <s v="160012685"/>
    <s v="Vảy PET B2.2_A3"/>
    <n v="2800"/>
    <x v="6"/>
    <x v="3"/>
    <x v="20"/>
  </r>
  <r>
    <x v="0"/>
    <s v="160012654"/>
    <s v="Vảy PET B1-Hạt PL ADD"/>
    <s v="160012384"/>
    <s v="Vảy PET B6.1_A3"/>
    <n v="2250"/>
    <x v="5"/>
    <x v="3"/>
    <x v="53"/>
  </r>
  <r>
    <x v="0"/>
    <s v="160012654"/>
    <s v="Vảy PET B1-Hạt PL ADD"/>
    <s v="160011808"/>
    <s v="Vảy PET B7_A1"/>
    <n v="1100"/>
    <x v="2"/>
    <x v="3"/>
    <x v="3"/>
  </r>
  <r>
    <x v="0"/>
    <s v="160012654"/>
    <s v="Vảy PET B1-Hạt PL ADD"/>
    <s v="110000354"/>
    <s v="Hạt nhựa rPET WSS01G 1"/>
    <n v="1097"/>
    <x v="8"/>
    <x v="3"/>
    <x v="33"/>
  </r>
  <r>
    <x v="0"/>
    <s v="160012654"/>
    <s v="Vảy PET B1-Hạt PL ADD"/>
    <s v="160012421"/>
    <s v="Phó Sản PET Hạt Chưa Kết Tinh"/>
    <n v="89"/>
    <x v="7"/>
    <x v="3"/>
    <x v="54"/>
  </r>
  <r>
    <x v="1"/>
    <s v="160012654"/>
    <s v="Vảy PET B1-Hạt PL ADD"/>
    <s v="160012296"/>
    <s v="Vảy PET B1_A2.2 MN"/>
    <n v="476225.25"/>
    <x v="1"/>
    <x v="3"/>
    <x v="4"/>
  </r>
  <r>
    <x v="1"/>
    <s v="160012654"/>
    <s v="Vảy PET B1-Hạt PL ADD"/>
    <s v="160012917"/>
    <s v="Vảy PET B6.2_A3.1"/>
    <n v="118495.25"/>
    <x v="5"/>
    <x v="3"/>
    <x v="21"/>
  </r>
  <r>
    <x v="1"/>
    <s v="160012654"/>
    <s v="Vảy PET B1-Hạt PL ADD"/>
    <s v="160012293"/>
    <s v="Vảy PET B1_A2.2 DT"/>
    <n v="45117.5"/>
    <x v="0"/>
    <x v="3"/>
    <x v="6"/>
  </r>
  <r>
    <x v="1"/>
    <s v="160012654"/>
    <s v="Vảy PET B1-Hạt PL ADD"/>
    <s v="160012297"/>
    <s v="Vảy PET B1_A3 MN"/>
    <n v="43035.5"/>
    <x v="1"/>
    <x v="3"/>
    <x v="14"/>
  </r>
  <r>
    <x v="1"/>
    <s v="160012654"/>
    <s v="Vảy PET B1-Hạt PL ADD"/>
    <s v="160012660"/>
    <s v="Vảy PET B1_A2.1 MN"/>
    <n v="33502"/>
    <x v="1"/>
    <x v="3"/>
    <x v="7"/>
  </r>
  <r>
    <x v="1"/>
    <s v="160012654"/>
    <s v="Vảy PET B1-Hạt PL ADD"/>
    <s v="160012718"/>
    <s v="Vảy PET HAD_A2"/>
    <n v="20000"/>
    <x v="7"/>
    <x v="3"/>
    <x v="34"/>
  </r>
  <r>
    <x v="1"/>
    <s v="160012654"/>
    <s v="Vảy PET B1-Hạt PL ADD"/>
    <s v="160012717"/>
    <s v="Vảy PET HAD_A1"/>
    <n v="17620"/>
    <x v="7"/>
    <x v="3"/>
    <x v="32"/>
  </r>
  <r>
    <x v="1"/>
    <s v="160012654"/>
    <s v="Vảy PET B1-Hạt PL ADD"/>
    <s v="160009895"/>
    <s v="Vảy PET B1_A1 DT"/>
    <n v="17554"/>
    <x v="0"/>
    <x v="3"/>
    <x v="2"/>
  </r>
  <r>
    <x v="1"/>
    <s v="160012654"/>
    <s v="Vảy PET B1-Hạt PL ADD"/>
    <s v="110000378"/>
    <s v="Hạt nhựa rPET iSS01G 2"/>
    <n v="13025"/>
    <x v="8"/>
    <x v="3"/>
    <x v="55"/>
  </r>
  <r>
    <x v="1"/>
    <s v="160012654"/>
    <s v="Vảy PET B1-Hạt PL ADD"/>
    <s v="110000377"/>
    <s v="Hạt nhựa rPET WSS01G 2"/>
    <n v="11360"/>
    <x v="8"/>
    <x v="3"/>
    <x v="56"/>
  </r>
  <r>
    <x v="1"/>
    <s v="160012654"/>
    <s v="Vảy PET B1-Hạt PL ADD"/>
    <s v="110000492"/>
    <s v="Hạt Nhựa rPET WSS03G PL"/>
    <n v="10655"/>
    <x v="8"/>
    <x v="3"/>
    <x v="57"/>
  </r>
  <r>
    <x v="1"/>
    <s v="160012654"/>
    <s v="Vảy PET B1-Hạt PL ADD"/>
    <s v="160011761"/>
    <s v="Vảy PET B1_A1 MN"/>
    <n v="9690"/>
    <x v="1"/>
    <x v="3"/>
    <x v="1"/>
  </r>
  <r>
    <x v="1"/>
    <s v="160012654"/>
    <s v="Vảy PET B1-Hạt PL ADD"/>
    <s v="160012294"/>
    <s v="Vảy PET B1_A3 DT"/>
    <n v="6550"/>
    <x v="0"/>
    <x v="3"/>
    <x v="23"/>
  </r>
  <r>
    <x v="1"/>
    <s v="160012654"/>
    <s v="Vảy PET B1-Hạt PL ADD"/>
    <s v="110000355"/>
    <s v="Hạt nhựa rPET iSS01G 1"/>
    <n v="4720.5"/>
    <x v="8"/>
    <x v="3"/>
    <x v="51"/>
  </r>
  <r>
    <x v="1"/>
    <s v="160012654"/>
    <s v="Vảy PET B1-Hạt PL ADD"/>
    <s v="110000359"/>
    <s v="Hạt nhựa rPET WSS03G"/>
    <n v="2250"/>
    <x v="8"/>
    <x v="3"/>
    <x v="58"/>
  </r>
  <r>
    <x v="1"/>
    <s v="160012654"/>
    <s v="Vảy PET B1-Hạt PL ADD"/>
    <s v="110000493"/>
    <s v="Hạt Nhựa rPET WSS01 PL"/>
    <n v="1100"/>
    <x v="8"/>
    <x v="3"/>
    <x v="59"/>
  </r>
  <r>
    <x v="1"/>
    <s v="160012654"/>
    <s v="Vảy PET B1-Hạt PL ADD"/>
    <s v="110000484"/>
    <s v="Hạt Nhựa rPET WSS01G 1 PL"/>
    <n v="1100"/>
    <x v="8"/>
    <x v="3"/>
    <x v="60"/>
  </r>
  <r>
    <x v="0"/>
    <s v="160012273"/>
    <s v="Vảy PET B1 Mix B2"/>
    <s v="160012296"/>
    <s v="Vảy PET B1_A2.2 MN"/>
    <n v="624215.9"/>
    <x v="1"/>
    <x v="4"/>
    <x v="4"/>
  </r>
  <r>
    <x v="0"/>
    <s v="160012273"/>
    <s v="Vảy PET B1 Mix B2"/>
    <s v="160012660"/>
    <s v="Vảy PET B1_A2.1 MN"/>
    <n v="137836.5"/>
    <x v="1"/>
    <x v="4"/>
    <x v="7"/>
  </r>
  <r>
    <x v="0"/>
    <s v="160012273"/>
    <s v="Vảy PET B1 Mix B2"/>
    <s v="160012297"/>
    <s v="Vảy PET B1_A3 MN"/>
    <n v="113200"/>
    <x v="1"/>
    <x v="4"/>
    <x v="14"/>
  </r>
  <r>
    <x v="0"/>
    <s v="160012273"/>
    <s v="Vảy PET B1 Mix B2"/>
    <s v="160012683"/>
    <s v="Vảy PET B2.2_A1"/>
    <n v="70637.5"/>
    <x v="6"/>
    <x v="4"/>
    <x v="19"/>
  </r>
  <r>
    <x v="0"/>
    <s v="160012273"/>
    <s v="Vảy PET B1 Mix B2"/>
    <s v="160012684"/>
    <s v="Vảy PET B2.2_A2"/>
    <n v="55547"/>
    <x v="6"/>
    <x v="4"/>
    <x v="18"/>
  </r>
  <r>
    <x v="0"/>
    <s v="160012273"/>
    <s v="Vảy PET B1 Mix B2"/>
    <s v="160011761"/>
    <s v="Vảy PET B1_A1 MN"/>
    <n v="54368"/>
    <x v="1"/>
    <x v="4"/>
    <x v="1"/>
  </r>
  <r>
    <x v="0"/>
    <s v="160012273"/>
    <s v="Vảy PET B1 Mix B2"/>
    <s v="160009896"/>
    <s v="Vảy PET B2.1_A1"/>
    <n v="23600"/>
    <x v="6"/>
    <x v="4"/>
    <x v="26"/>
  </r>
  <r>
    <x v="0"/>
    <s v="160012273"/>
    <s v="Vảy PET B1 Mix B2"/>
    <s v="160012717"/>
    <s v="Vảy PET HAD_A1"/>
    <n v="23500"/>
    <x v="7"/>
    <x v="4"/>
    <x v="32"/>
  </r>
  <r>
    <x v="0"/>
    <s v="160012273"/>
    <s v="Vảy PET B1 Mix B2"/>
    <s v="160012659"/>
    <s v="Vảy PET B1_A2.1 DT"/>
    <n v="17000"/>
    <x v="0"/>
    <x v="4"/>
    <x v="5"/>
  </r>
  <r>
    <x v="0"/>
    <s v="160012273"/>
    <s v="Vảy PET B1 Mix B2"/>
    <s v="160012718"/>
    <s v="Vảy PET HAD_A2"/>
    <n v="15029.6"/>
    <x v="7"/>
    <x v="4"/>
    <x v="34"/>
  </r>
  <r>
    <x v="0"/>
    <s v="160012273"/>
    <s v="Vảy PET B1 Mix B2"/>
    <s v="160012299"/>
    <s v="Vảy PET B2.1_A2"/>
    <n v="12800"/>
    <x v="6"/>
    <x v="4"/>
    <x v="27"/>
  </r>
  <r>
    <x v="0"/>
    <s v="160012273"/>
    <s v="Vảy PET B1 Mix B2"/>
    <s v="110000355"/>
    <s v="Hạt nhựa rPET iSS01G 1"/>
    <n v="10175"/>
    <x v="8"/>
    <x v="4"/>
    <x v="51"/>
  </r>
  <r>
    <x v="0"/>
    <s v="160012273"/>
    <s v="Vảy PET B1 Mix B2"/>
    <s v="160009895"/>
    <s v="Vảy PET B1_A1 DT"/>
    <n v="9500"/>
    <x v="0"/>
    <x v="4"/>
    <x v="2"/>
  </r>
  <r>
    <x v="0"/>
    <s v="160012273"/>
    <s v="Vảy PET B1 Mix B2"/>
    <s v="160012421"/>
    <s v="Phó Sản PET Hạt Chưa Kết Tinh"/>
    <n v="6360"/>
    <x v="7"/>
    <x v="4"/>
    <x v="54"/>
  </r>
  <r>
    <x v="0"/>
    <s v="160012273"/>
    <s v="Vảy PET B1 Mix B2"/>
    <s v="160012294"/>
    <s v="Vảy PET B1_A3 DT"/>
    <n v="3000"/>
    <x v="0"/>
    <x v="4"/>
    <x v="23"/>
  </r>
  <r>
    <x v="0"/>
    <s v="160012273"/>
    <s v="Vảy PET B1 Mix B2"/>
    <s v="110000354"/>
    <s v="Hạt nhựa rPET WSS01G 1"/>
    <n v="1952.5"/>
    <x v="8"/>
    <x v="4"/>
    <x v="33"/>
  </r>
  <r>
    <x v="0"/>
    <s v="160012273"/>
    <s v="Vảy PET B1 Mix B2"/>
    <s v="160012418"/>
    <s v="Phó Sản PET Hạt Lẫn Kim Loại"/>
    <n v="1278"/>
    <x v="7"/>
    <x v="4"/>
    <x v="61"/>
  </r>
  <r>
    <x v="1"/>
    <s v="160012273"/>
    <s v="Vảy PET B1 Mix B2"/>
    <s v="160012296"/>
    <s v="Vảy PET B1_A2.2 MN"/>
    <n v="202478"/>
    <x v="1"/>
    <x v="4"/>
    <x v="4"/>
  </r>
  <r>
    <x v="1"/>
    <s v="160012273"/>
    <s v="Vảy PET B1 Mix B2"/>
    <s v="160011761"/>
    <s v="Vảy PET B1_A1 MN"/>
    <n v="83165"/>
    <x v="1"/>
    <x v="4"/>
    <x v="1"/>
  </r>
  <r>
    <x v="1"/>
    <s v="160012273"/>
    <s v="Vảy PET B1 Mix B2"/>
    <s v="160012683"/>
    <s v="Vảy PET B2.2_A1"/>
    <n v="12499"/>
    <x v="6"/>
    <x v="4"/>
    <x v="19"/>
  </r>
  <r>
    <x v="1"/>
    <s v="160012273"/>
    <s v="Vảy PET B1 Mix B2"/>
    <s v="160012684"/>
    <s v="Vảy PET B2.2_A2"/>
    <n v="11136"/>
    <x v="6"/>
    <x v="4"/>
    <x v="18"/>
  </r>
  <r>
    <x v="1"/>
    <s v="160012273"/>
    <s v="Vảy PET B1 Mix B2"/>
    <s v="160012421"/>
    <s v="Phó Sản PET Hạt Chưa Kết Tinh"/>
    <n v="10022"/>
    <x v="7"/>
    <x v="4"/>
    <x v="54"/>
  </r>
  <r>
    <x v="1"/>
    <s v="160012273"/>
    <s v="Vảy PET B1 Mix B2"/>
    <s v="160012907"/>
    <s v="Vảy PET B1.3_A1 DT"/>
    <n v="7000"/>
    <x v="0"/>
    <x v="4"/>
    <x v="62"/>
  </r>
  <r>
    <x v="1"/>
    <s v="160012273"/>
    <s v="Vảy PET B1 Mix B2"/>
    <s v="160012660"/>
    <s v="Vảy PET B1_A2.1 MN"/>
    <n v="6400"/>
    <x v="1"/>
    <x v="4"/>
    <x v="7"/>
  </r>
  <r>
    <x v="1"/>
    <s v="160012273"/>
    <s v="Vảy PET B1 Mix B2"/>
    <s v="160012917"/>
    <s v="Vảy PET B6.2_A3.1"/>
    <n v="4500"/>
    <x v="5"/>
    <x v="4"/>
    <x v="21"/>
  </r>
  <r>
    <x v="1"/>
    <s v="160012273"/>
    <s v="Vảy PET B1 Mix B2"/>
    <s v="160012293"/>
    <s v="Vảy PET B1_A2.2 DT"/>
    <n v="2650"/>
    <x v="0"/>
    <x v="4"/>
    <x v="6"/>
  </r>
  <r>
    <x v="1"/>
    <s v="160012273"/>
    <s v="Vảy PET B1 Mix B2"/>
    <s v="110000354"/>
    <s v="Hạt nhựa rPET WSS01G 1"/>
    <n v="2450"/>
    <x v="8"/>
    <x v="4"/>
    <x v="33"/>
  </r>
  <r>
    <x v="1"/>
    <s v="160012273"/>
    <s v="Vảy PET B1 Mix B2"/>
    <s v="160012685"/>
    <s v="Vảy PET B2.2_A3"/>
    <n v="1700"/>
    <x v="6"/>
    <x v="4"/>
    <x v="20"/>
  </r>
  <r>
    <x v="2"/>
    <s v="160012273"/>
    <s v="Vảy PET B1 Mix B2"/>
    <s v="160011761"/>
    <s v="Vảy PET B1_A1 MN"/>
    <n v="24200"/>
    <x v="1"/>
    <x v="4"/>
    <x v="1"/>
  </r>
  <r>
    <x v="2"/>
    <s v="160012273"/>
    <s v="Vảy PET B1 Mix B2"/>
    <s v="160012660"/>
    <s v="Vảy PET B1_A2.1 MN"/>
    <n v="3000"/>
    <x v="1"/>
    <x v="4"/>
    <x v="7"/>
  </r>
  <r>
    <x v="2"/>
    <s v="160012273"/>
    <s v="Vảy PET B1 Mix B2"/>
    <s v="160011808"/>
    <s v="Vảy PET B7_A1"/>
    <n v="2800"/>
    <x v="2"/>
    <x v="4"/>
    <x v="3"/>
  </r>
  <r>
    <x v="0"/>
    <s v="160012653"/>
    <s v="Vảy PET B1-Hạt PL SSP"/>
    <s v="160012296"/>
    <s v="Vảy PET B1_A2.2 MN"/>
    <n v="239088"/>
    <x v="1"/>
    <x v="5"/>
    <x v="4"/>
  </r>
  <r>
    <x v="0"/>
    <s v="160012653"/>
    <s v="Vảy PET B1-Hạt PL SSP"/>
    <s v="160012660"/>
    <s v="Vảy PET B1_A2.1 MN"/>
    <n v="65575"/>
    <x v="1"/>
    <x v="5"/>
    <x v="7"/>
  </r>
  <r>
    <x v="0"/>
    <s v="160012653"/>
    <s v="Vảy PET B1-Hạt PL SSP"/>
    <s v="160012297"/>
    <s v="Vảy PET B1_A3 MN"/>
    <n v="56095"/>
    <x v="1"/>
    <x v="5"/>
    <x v="14"/>
  </r>
  <r>
    <x v="0"/>
    <s v="160012653"/>
    <s v="Vảy PET B1-Hạt PL SSP"/>
    <s v="160012689"/>
    <s v="Vảy PET B6.2_A3.2"/>
    <n v="38855"/>
    <x v="5"/>
    <x v="5"/>
    <x v="16"/>
  </r>
  <r>
    <x v="0"/>
    <s v="160012653"/>
    <s v="Vảy PET B1-Hạt PL SSP"/>
    <s v="160012293"/>
    <s v="Vảy PET B1_A2.2 DT"/>
    <n v="27000"/>
    <x v="0"/>
    <x v="5"/>
    <x v="6"/>
  </r>
  <r>
    <x v="0"/>
    <s v="160012653"/>
    <s v="Vảy PET B1-Hạt PL SSP"/>
    <s v="160012388"/>
    <s v="Vảy PET B8_A3"/>
    <n v="21400"/>
    <x v="9"/>
    <x v="5"/>
    <x v="63"/>
  </r>
  <r>
    <x v="0"/>
    <s v="160012653"/>
    <s v="Vảy PET B1-Hạt PL SSP"/>
    <s v="160012683"/>
    <s v="Vảy PET B2.2_A1"/>
    <n v="11200"/>
    <x v="6"/>
    <x v="5"/>
    <x v="19"/>
  </r>
  <r>
    <x v="0"/>
    <s v="160012653"/>
    <s v="Vảy PET B1-Hạt PL SSP"/>
    <s v="160009895"/>
    <s v="Vảy PET B1_A1 DT"/>
    <n v="10925"/>
    <x v="0"/>
    <x v="5"/>
    <x v="2"/>
  </r>
  <r>
    <x v="0"/>
    <s v="160012653"/>
    <s v="Vảy PET B1-Hạt PL SSP"/>
    <s v="160012294"/>
    <s v="Vảy PET B1_A3 DT"/>
    <n v="9450"/>
    <x v="0"/>
    <x v="5"/>
    <x v="23"/>
  </r>
  <r>
    <x v="0"/>
    <s v="160012653"/>
    <s v="Vảy PET B1-Hạt PL SSP"/>
    <s v="160012684"/>
    <s v="Vảy PET B2.2_A2"/>
    <n v="7200"/>
    <x v="6"/>
    <x v="5"/>
    <x v="18"/>
  </r>
  <r>
    <x v="0"/>
    <s v="160012653"/>
    <s v="Vảy PET B1-Hạt PL SSP"/>
    <s v="110000355"/>
    <s v="Hạt nhựa rPET iSS01G 1"/>
    <n v="5000"/>
    <x v="8"/>
    <x v="5"/>
    <x v="51"/>
  </r>
  <r>
    <x v="0"/>
    <s v="160012653"/>
    <s v="Vảy PET B1-Hạt PL SSP"/>
    <s v="110000359"/>
    <s v="Hạt nhựa rPET WSS03G"/>
    <n v="4500"/>
    <x v="8"/>
    <x v="5"/>
    <x v="58"/>
  </r>
  <r>
    <x v="0"/>
    <s v="160012653"/>
    <s v="Vảy PET B1-Hạt PL SSP"/>
    <s v="160012418"/>
    <s v="Phó Sản PET Hạt Lẫn Kim Loại"/>
    <n v="3712"/>
    <x v="7"/>
    <x v="5"/>
    <x v="61"/>
  </r>
  <r>
    <x v="1"/>
    <s v="160012653"/>
    <s v="Vảy PET B1-Hạt PL SSP"/>
    <s v="160011761"/>
    <s v="Vảy PET B1_A1 MN"/>
    <n v="433837"/>
    <x v="1"/>
    <x v="5"/>
    <x v="1"/>
  </r>
  <r>
    <x v="1"/>
    <s v="160012653"/>
    <s v="Vảy PET B1-Hạt PL SSP"/>
    <s v="160012296"/>
    <s v="Vảy PET B1_A2.2 MN"/>
    <n v="148045.5"/>
    <x v="1"/>
    <x v="5"/>
    <x v="4"/>
  </r>
  <r>
    <x v="1"/>
    <s v="160012653"/>
    <s v="Vảy PET B1-Hạt PL SSP"/>
    <s v="160009895"/>
    <s v="Vảy PET B1_A1 DT"/>
    <n v="74181"/>
    <x v="0"/>
    <x v="5"/>
    <x v="2"/>
  </r>
  <r>
    <x v="1"/>
    <s v="160012653"/>
    <s v="Vảy PET B1-Hạt PL SSP"/>
    <s v="160012293"/>
    <s v="Vảy PET B1_A2.2 DT"/>
    <n v="54576"/>
    <x v="0"/>
    <x v="5"/>
    <x v="6"/>
  </r>
  <r>
    <x v="1"/>
    <s v="160012653"/>
    <s v="Vảy PET B1-Hạt PL SSP"/>
    <s v="160012684"/>
    <s v="Vảy PET B2.2_A2"/>
    <n v="37569"/>
    <x v="6"/>
    <x v="5"/>
    <x v="18"/>
  </r>
  <r>
    <x v="1"/>
    <s v="160012653"/>
    <s v="Vảy PET B1-Hạt PL SSP"/>
    <s v="110000492"/>
    <s v="Hạt Nhựa rPET WSS03G PL"/>
    <n v="13080"/>
    <x v="8"/>
    <x v="5"/>
    <x v="57"/>
  </r>
  <r>
    <x v="1"/>
    <s v="160012653"/>
    <s v="Vảy PET B1-Hạt PL SSP"/>
    <s v="110000332"/>
    <s v="Hạt nhựa rPET iSS01084G"/>
    <n v="11158"/>
    <x v="8"/>
    <x v="5"/>
    <x v="50"/>
  </r>
  <r>
    <x v="1"/>
    <s v="160012653"/>
    <s v="Vảy PET B1-Hạt PL SSP"/>
    <s v="110000354"/>
    <s v="Hạt nhựa rPET WSS01G 1"/>
    <n v="10045"/>
    <x v="8"/>
    <x v="5"/>
    <x v="33"/>
  </r>
  <r>
    <x v="1"/>
    <s v="160012653"/>
    <s v="Vảy PET B1-Hạt PL SSP"/>
    <s v="160011808"/>
    <s v="Vảy PET B7_A1"/>
    <n v="8479"/>
    <x v="2"/>
    <x v="5"/>
    <x v="3"/>
  </r>
  <r>
    <x v="1"/>
    <s v="160012653"/>
    <s v="Vảy PET B1-Hạt PL SSP"/>
    <s v="110000355"/>
    <s v="Hạt nhựa rPET iSS01G 1"/>
    <n v="2825"/>
    <x v="8"/>
    <x v="5"/>
    <x v="51"/>
  </r>
  <r>
    <x v="1"/>
    <s v="160012653"/>
    <s v="Vảy PET B1-Hạt PL SSP"/>
    <s v="110000329"/>
    <s v="Hạt nhựa rPET WSS01"/>
    <n v="1642"/>
    <x v="8"/>
    <x v="5"/>
    <x v="64"/>
  </r>
  <r>
    <x v="1"/>
    <s v="160012653"/>
    <s v="Vảy PET B1-Hạt PL SSP"/>
    <s v="160012683"/>
    <s v="Vảy PET B2.2_A1"/>
    <n v="1123"/>
    <x v="6"/>
    <x v="5"/>
    <x v="19"/>
  </r>
  <r>
    <x v="1"/>
    <s v="160012653"/>
    <s v="Vảy PET B1-Hạt PL SSP"/>
    <s v="110000488"/>
    <s v="Hạt Nhựa rPET iSS01084G PL"/>
    <n v="1100"/>
    <x v="8"/>
    <x v="5"/>
    <x v="65"/>
  </r>
  <r>
    <x v="1"/>
    <s v="160012653"/>
    <s v="Vảy PET B1-Hạt PL SSP"/>
    <s v="110000330"/>
    <s v="Hạt nhựa rPET iSS01"/>
    <n v="824"/>
    <x v="8"/>
    <x v="5"/>
    <x v="66"/>
  </r>
  <r>
    <x v="1"/>
    <s v="160012653"/>
    <s v="Vảy PET B1-Hạt PL SSP"/>
    <s v="110000359"/>
    <s v="Hạt nhựa rPET WSS03G"/>
    <n v="515"/>
    <x v="8"/>
    <x v="5"/>
    <x v="58"/>
  </r>
  <r>
    <x v="1"/>
    <s v="160012653"/>
    <s v="Vảy PET B1-Hạt PL SSP"/>
    <s v="110000378"/>
    <s v="Hạt nhựa rPET iSS01G 2"/>
    <n v="0.5"/>
    <x v="8"/>
    <x v="5"/>
    <x v="55"/>
  </r>
  <r>
    <x v="0"/>
    <s v="160012695"/>
    <s v="Vảy PET B1_A3-B7.1_A1"/>
    <s v="160012296"/>
    <s v="Vảy PET B1_A2.2 MN"/>
    <n v="695384"/>
    <x v="1"/>
    <x v="6"/>
    <x v="4"/>
  </r>
  <r>
    <x v="0"/>
    <s v="160012695"/>
    <s v="Vảy PET B1_A3-B7.1_A1"/>
    <s v="160012297"/>
    <s v="Vảy PET B1_A3 MN"/>
    <n v="332053"/>
    <x v="1"/>
    <x v="6"/>
    <x v="14"/>
  </r>
  <r>
    <x v="0"/>
    <s v="160012695"/>
    <s v="Vảy PET B1_A3-B7.1_A1"/>
    <s v="160011808"/>
    <s v="Vảy PET B7_A1"/>
    <n v="117465"/>
    <x v="2"/>
    <x v="6"/>
    <x v="3"/>
  </r>
  <r>
    <x v="0"/>
    <s v="160012695"/>
    <s v="Vảy PET B1_A3-B7.1_A1"/>
    <s v="160012294"/>
    <s v="Vảy PET B1_A3 DT"/>
    <n v="38965"/>
    <x v="0"/>
    <x v="6"/>
    <x v="23"/>
  </r>
  <r>
    <x v="0"/>
    <s v="160012695"/>
    <s v="Vảy PET B1_A3-B7.1_A1"/>
    <s v="160012421"/>
    <s v="Phó Sản PET Hạt Chưa Kết Tinh"/>
    <n v="29626"/>
    <x v="7"/>
    <x v="6"/>
    <x v="54"/>
  </r>
  <r>
    <x v="0"/>
    <s v="160012695"/>
    <s v="Vảy PET B1_A3-B7.1_A1"/>
    <s v="160011761"/>
    <s v="Vảy PET B1_A1 MN"/>
    <n v="12670"/>
    <x v="1"/>
    <x v="6"/>
    <x v="1"/>
  </r>
  <r>
    <x v="0"/>
    <s v="160012695"/>
    <s v="Vảy PET B1_A3-B7.1_A1"/>
    <s v="160012660"/>
    <s v="Vảy PET B1_A2.1 MN"/>
    <n v="10000"/>
    <x v="1"/>
    <x v="6"/>
    <x v="7"/>
  </r>
  <r>
    <x v="0"/>
    <s v="160012695"/>
    <s v="Vảy PET B1_A3-B7.1_A1"/>
    <s v="160012293"/>
    <s v="Vảy PET B1_A2.2 DT"/>
    <n v="6000"/>
    <x v="0"/>
    <x v="6"/>
    <x v="6"/>
  </r>
  <r>
    <x v="0"/>
    <s v="160012695"/>
    <s v="Vảy PET B1_A3-B7.1_A1"/>
    <s v="110000359"/>
    <s v="Hạt nhựa rPET WSS03G"/>
    <n v="3300"/>
    <x v="8"/>
    <x v="6"/>
    <x v="58"/>
  </r>
  <r>
    <x v="0"/>
    <s v="160012695"/>
    <s v="Vảy PET B1_A3-B7.1_A1"/>
    <s v="160012418"/>
    <s v="Phó Sản PET Hạt Lẫn Kim Loại"/>
    <n v="2300"/>
    <x v="7"/>
    <x v="6"/>
    <x v="61"/>
  </r>
  <r>
    <x v="0"/>
    <s v="160012695"/>
    <s v="Vảy PET B1_A3-B7.1_A1"/>
    <s v="110000332"/>
    <s v="Hạt nhựa rPET iSS01084G"/>
    <n v="1100"/>
    <x v="8"/>
    <x v="6"/>
    <x v="50"/>
  </r>
  <r>
    <x v="1"/>
    <s v="160012695"/>
    <s v="Vảy PET B1_A3-B7.1_A1"/>
    <s v="160012296"/>
    <s v="Vảy PET B1_A2.2 MN"/>
    <n v="33157.142999999996"/>
    <x v="1"/>
    <x v="6"/>
    <x v="4"/>
  </r>
  <r>
    <x v="1"/>
    <s v="160012695"/>
    <s v="Vảy PET B1_A3-B7.1_A1"/>
    <s v="160012297"/>
    <s v="Vảy PET B1_A3 MN"/>
    <n v="7850"/>
    <x v="1"/>
    <x v="6"/>
    <x v="14"/>
  </r>
  <r>
    <x v="1"/>
    <s v="160012695"/>
    <s v="Vảy PET B1_A3-B7.1_A1"/>
    <s v="160012293"/>
    <s v="Vảy PET B1_A2.2 DT"/>
    <n v="4000"/>
    <x v="0"/>
    <x v="6"/>
    <x v="6"/>
  </r>
  <r>
    <x v="1"/>
    <s v="160012695"/>
    <s v="Vảy PET B1_A3-B7.1_A1"/>
    <s v="160012917"/>
    <s v="Vảy PET B6.2_A3.1"/>
    <n v="2500"/>
    <x v="5"/>
    <x v="6"/>
    <x v="21"/>
  </r>
  <r>
    <x v="1"/>
    <s v="160012695"/>
    <s v="Vảy PET B1_A3-B7.1_A1"/>
    <s v="160012294"/>
    <s v="Vảy PET B1_A3 DT"/>
    <n v="1492.857"/>
    <x v="0"/>
    <x v="6"/>
    <x v="23"/>
  </r>
  <r>
    <x v="1"/>
    <s v="160012695"/>
    <s v="Vảy PET B1_A3-B7.1_A1"/>
    <s v="160012687"/>
    <s v="Vảy PET B6.2_A1"/>
    <n v="1000"/>
    <x v="5"/>
    <x v="6"/>
    <x v="24"/>
  </r>
  <r>
    <x v="0"/>
    <s v="160012652"/>
    <s v="Vảy PET B1-B8"/>
    <s v="160012297"/>
    <s v="Vảy PET B1_A3 MN"/>
    <n v="158325"/>
    <x v="1"/>
    <x v="7"/>
    <x v="14"/>
  </r>
  <r>
    <x v="0"/>
    <s v="160012652"/>
    <s v="Vảy PET B1-B8"/>
    <s v="160012388"/>
    <s v="Vảy PET B8_A3"/>
    <n v="128600"/>
    <x v="9"/>
    <x v="7"/>
    <x v="63"/>
  </r>
  <r>
    <x v="0"/>
    <s v="160012652"/>
    <s v="Vảy PET B1-B8"/>
    <s v="160012387"/>
    <s v="Vảy PET B8_A2"/>
    <n v="123736"/>
    <x v="9"/>
    <x v="7"/>
    <x v="67"/>
  </r>
  <r>
    <x v="0"/>
    <s v="160012652"/>
    <s v="Vảy PET B1-B8"/>
    <s v="160012660"/>
    <s v="Vảy PET B1_A2.1 MN"/>
    <n v="77125"/>
    <x v="1"/>
    <x v="7"/>
    <x v="7"/>
  </r>
  <r>
    <x v="0"/>
    <s v="160012652"/>
    <s v="Vảy PET B1-B8"/>
    <s v="160011761"/>
    <s v="Vảy PET B1_A1 MN"/>
    <n v="74120"/>
    <x v="1"/>
    <x v="7"/>
    <x v="1"/>
  </r>
  <r>
    <x v="0"/>
    <s v="160012652"/>
    <s v="Vảy PET B1-B8"/>
    <s v="160012296"/>
    <s v="Vảy PET B1_A2.2 MN"/>
    <n v="38444"/>
    <x v="1"/>
    <x v="7"/>
    <x v="4"/>
  </r>
  <r>
    <x v="0"/>
    <s v="160012652"/>
    <s v="Vảy PET B1-B8"/>
    <s v="160012414"/>
    <s v="Vảy PET B3_A6_A2"/>
    <n v="37500"/>
    <x v="10"/>
    <x v="7"/>
    <x v="68"/>
  </r>
  <r>
    <x v="0"/>
    <s v="160012652"/>
    <s v="Vảy PET B1-B8"/>
    <s v="160009895"/>
    <s v="Vảy PET B1_A1 DT"/>
    <n v="29625"/>
    <x v="0"/>
    <x v="7"/>
    <x v="2"/>
  </r>
  <r>
    <x v="0"/>
    <s v="160012652"/>
    <s v="Vảy PET B1-B8"/>
    <s v="160012659"/>
    <s v="Vảy PET B1_A2.1 DT"/>
    <n v="17625"/>
    <x v="0"/>
    <x v="7"/>
    <x v="5"/>
  </r>
  <r>
    <x v="0"/>
    <s v="160012652"/>
    <s v="Vảy PET B1-B8"/>
    <s v="160012383"/>
    <s v="Vảy PET B6.1_A2"/>
    <n v="14600"/>
    <x v="5"/>
    <x v="7"/>
    <x v="17"/>
  </r>
  <r>
    <x v="0"/>
    <s v="160012652"/>
    <s v="Vảy PET B1-B8"/>
    <s v="160012294"/>
    <s v="Vảy PET B1_A3 DT"/>
    <n v="14000"/>
    <x v="0"/>
    <x v="7"/>
    <x v="23"/>
  </r>
  <r>
    <x v="0"/>
    <s v="160012652"/>
    <s v="Vảy PET B1-B8"/>
    <s v="160012293"/>
    <s v="Vảy PET B1_A2.2 DT"/>
    <n v="12300"/>
    <x v="0"/>
    <x v="7"/>
    <x v="6"/>
  </r>
  <r>
    <x v="0"/>
    <s v="160012652"/>
    <s v="Vảy PET B1-B8"/>
    <s v="160011808"/>
    <s v="Vảy PET B7_A1"/>
    <n v="10100"/>
    <x v="2"/>
    <x v="7"/>
    <x v="3"/>
  </r>
  <r>
    <x v="0"/>
    <s v="160012652"/>
    <s v="Vảy PET B1-B8"/>
    <s v="160009898"/>
    <s v="Vảy PET B5_A1"/>
    <n v="2500"/>
    <x v="3"/>
    <x v="7"/>
    <x v="9"/>
  </r>
  <r>
    <x v="0"/>
    <s v="160012652"/>
    <s v="Vảy PET B1-B8"/>
    <s v="160012386"/>
    <s v="Vảy PET B8_A1"/>
    <n v="1900"/>
    <x v="9"/>
    <x v="7"/>
    <x v="69"/>
  </r>
  <r>
    <x v="1"/>
    <s v="160012652"/>
    <s v="Vảy PET B1-B8"/>
    <s v="160012296"/>
    <s v="Vảy PET B1_A2.2 MN"/>
    <n v="65882"/>
    <x v="1"/>
    <x v="7"/>
    <x v="4"/>
  </r>
  <r>
    <x v="1"/>
    <s v="160012652"/>
    <s v="Vảy PET B1-B8"/>
    <s v="160012718"/>
    <s v="Vảy PET HAD_A2"/>
    <n v="23370"/>
    <x v="7"/>
    <x v="7"/>
    <x v="34"/>
  </r>
  <r>
    <x v="1"/>
    <s v="160012652"/>
    <s v="Vảy PET B1-B8"/>
    <s v="160012660"/>
    <s v="Vảy PET B1_A2.1 MN"/>
    <n v="20350.5"/>
    <x v="1"/>
    <x v="7"/>
    <x v="7"/>
  </r>
  <r>
    <x v="1"/>
    <s v="160012652"/>
    <s v="Vảy PET B1-B8"/>
    <s v="160012293"/>
    <s v="Vảy PET B1_A2.2 DT"/>
    <n v="19474"/>
    <x v="0"/>
    <x v="7"/>
    <x v="6"/>
  </r>
  <r>
    <x v="1"/>
    <s v="160012652"/>
    <s v="Vảy PET B1-B8"/>
    <s v="160012917"/>
    <s v="Vảy PET B6.2_A3.1"/>
    <n v="10300"/>
    <x v="5"/>
    <x v="7"/>
    <x v="21"/>
  </r>
  <r>
    <x v="1"/>
    <s v="160012652"/>
    <s v="Vảy PET B1-B8"/>
    <s v="160012689"/>
    <s v="Vảy PET B6.2_A3.2"/>
    <n v="9500"/>
    <x v="5"/>
    <x v="7"/>
    <x v="16"/>
  </r>
  <r>
    <x v="1"/>
    <s v="160012652"/>
    <s v="Vảy PET B1-B8"/>
    <s v="160012411"/>
    <s v="Vảy PET B3_A5.2_A3"/>
    <n v="8550"/>
    <x v="10"/>
    <x v="7"/>
    <x v="70"/>
  </r>
  <r>
    <x v="1"/>
    <s v="160012652"/>
    <s v="Vảy PET B1-B8"/>
    <s v="160012297"/>
    <s v="Vảy PET B1_A3 MN"/>
    <n v="8521"/>
    <x v="1"/>
    <x v="7"/>
    <x v="14"/>
  </r>
  <r>
    <x v="1"/>
    <s v="160012652"/>
    <s v="Vảy PET B1-B8"/>
    <s v="160012688"/>
    <s v="Vảy PET B6.2_A2"/>
    <n v="7650"/>
    <x v="5"/>
    <x v="7"/>
    <x v="22"/>
  </r>
  <r>
    <x v="1"/>
    <s v="160012652"/>
    <s v="Vảy PET B1-B8"/>
    <s v="160012687"/>
    <s v="Vảy PET B6.2_A1"/>
    <n v="7500"/>
    <x v="5"/>
    <x v="7"/>
    <x v="24"/>
  </r>
  <r>
    <x v="1"/>
    <s v="160012652"/>
    <s v="Vảy PET B1-B8"/>
    <s v="160012410"/>
    <s v="Vảy PET B3_A5.2_A2"/>
    <n v="4800"/>
    <x v="10"/>
    <x v="7"/>
    <x v="71"/>
  </r>
  <r>
    <x v="1"/>
    <s v="160012652"/>
    <s v="Vảy PET B1-B8"/>
    <s v="110000378"/>
    <s v="Hạt nhựa rPET iSS01G 2"/>
    <n v="4175.5"/>
    <x v="8"/>
    <x v="7"/>
    <x v="55"/>
  </r>
  <r>
    <x v="1"/>
    <s v="160012652"/>
    <s v="Vảy PET B1-B8"/>
    <s v="160012409"/>
    <s v="Vảy PET B3_A5.2_A1"/>
    <n v="3198"/>
    <x v="10"/>
    <x v="7"/>
    <x v="72"/>
  </r>
  <r>
    <x v="1"/>
    <s v="160012652"/>
    <s v="Vảy PET B1-B8"/>
    <s v="160012294"/>
    <s v="Vảy PET B1_A3 DT"/>
    <n v="3000"/>
    <x v="0"/>
    <x v="7"/>
    <x v="23"/>
  </r>
  <r>
    <x v="1"/>
    <s v="160012652"/>
    <s v="Vảy PET B1-B8"/>
    <s v="160009898"/>
    <s v="Vảy PET B5_A1"/>
    <n v="2829"/>
    <x v="3"/>
    <x v="7"/>
    <x v="9"/>
  </r>
  <r>
    <x v="1"/>
    <s v="160012652"/>
    <s v="Vảy PET B1-B8"/>
    <s v="160012380"/>
    <s v="Vảy PET B7.1_A3"/>
    <n v="1900"/>
    <x v="2"/>
    <x v="7"/>
    <x v="11"/>
  </r>
  <r>
    <x v="1"/>
    <s v="160012652"/>
    <s v="Vảy PET B1-B8"/>
    <s v="160012859"/>
    <s v="Phôi WSS01G Xanh Ngọc Sau Rửa"/>
    <n v="500"/>
    <x v="7"/>
    <x v="7"/>
    <x v="38"/>
  </r>
  <r>
    <x v="1"/>
    <s v="160012652"/>
    <s v="Vảy PET B1-B8"/>
    <s v="160012382"/>
    <s v="Vảy PET B6.1_A1"/>
    <n v="500"/>
    <x v="5"/>
    <x v="7"/>
    <x v="25"/>
  </r>
  <r>
    <x v="0"/>
    <s v="160012282"/>
    <s v="Vảy PET Mix  B2-B3-B7"/>
    <s v="160009898"/>
    <s v="Vảy PET B5_A1"/>
    <n v="243400"/>
    <x v="3"/>
    <x v="8"/>
    <x v="9"/>
  </r>
  <r>
    <x v="0"/>
    <s v="160012282"/>
    <s v="Vảy PET Mix  B2-B3-B7"/>
    <s v="160012297"/>
    <s v="Vảy PET B1_A3 MN"/>
    <n v="204825"/>
    <x v="1"/>
    <x v="8"/>
    <x v="14"/>
  </r>
  <r>
    <x v="0"/>
    <s v="160012282"/>
    <s v="Vảy PET Mix  B2-B3-B7"/>
    <s v="160011808"/>
    <s v="Vảy PET B7_A1"/>
    <n v="191125"/>
    <x v="2"/>
    <x v="8"/>
    <x v="3"/>
  </r>
  <r>
    <x v="0"/>
    <s v="160012282"/>
    <s v="Vảy PET Mix  B2-B3-B7"/>
    <s v="160012305"/>
    <s v="Vảy PET B5_A2"/>
    <n v="55000"/>
    <x v="3"/>
    <x v="8"/>
    <x v="8"/>
  </r>
  <r>
    <x v="0"/>
    <s v="160012282"/>
    <s v="Vảy PET Mix  B2-B3-B7"/>
    <s v="160012380"/>
    <s v="Vảy PET B7.1_A3"/>
    <n v="40950"/>
    <x v="2"/>
    <x v="8"/>
    <x v="11"/>
  </r>
  <r>
    <x v="0"/>
    <s v="160012282"/>
    <s v="Vảy PET Mix  B2-B3-B7"/>
    <s v="160012689"/>
    <s v="Vảy PET B6.2_A3.2"/>
    <n v="35300"/>
    <x v="5"/>
    <x v="8"/>
    <x v="16"/>
  </r>
  <r>
    <x v="0"/>
    <s v="160012282"/>
    <s v="Vảy PET Mix  B2-B3-B7"/>
    <s v="160012683"/>
    <s v="Vảy PET B2.2_A1"/>
    <n v="20000"/>
    <x v="6"/>
    <x v="8"/>
    <x v="19"/>
  </r>
  <r>
    <x v="0"/>
    <s v="160012282"/>
    <s v="Vảy PET Mix  B2-B3-B7"/>
    <s v="160012306"/>
    <s v="Vảy PET B5_A3"/>
    <n v="11200"/>
    <x v="3"/>
    <x v="8"/>
    <x v="52"/>
  </r>
  <r>
    <x v="0"/>
    <s v="160012282"/>
    <s v="Vảy PET Mix  B2-B3-B7"/>
    <s v="160012684"/>
    <s v="Vảy PET B2.2_A2"/>
    <n v="8000"/>
    <x v="6"/>
    <x v="8"/>
    <x v="18"/>
  </r>
  <r>
    <x v="0"/>
    <s v="160012282"/>
    <s v="Vảy PET Mix  B2-B3-B7"/>
    <s v="160012685"/>
    <s v="Vảy PET B2.2_A3"/>
    <n v="6400"/>
    <x v="6"/>
    <x v="8"/>
    <x v="20"/>
  </r>
  <r>
    <x v="0"/>
    <s v="160012282"/>
    <s v="Vảy PET Mix  B2-B3-B7"/>
    <s v="160012688"/>
    <s v="Vảy PET B6.2_A2"/>
    <n v="4800"/>
    <x v="5"/>
    <x v="8"/>
    <x v="22"/>
  </r>
  <r>
    <x v="0"/>
    <s v="160012694"/>
    <s v="Vảy PET B1_A3-B6.1_A1A2-B5_A1A2"/>
    <s v="160012297"/>
    <s v="Vảy PET B1_A3 MN"/>
    <n v="420930"/>
    <x v="1"/>
    <x v="9"/>
    <x v="14"/>
  </r>
  <r>
    <x v="0"/>
    <s v="160012694"/>
    <s v="Vảy PET B1_A3-B6.1_A1A2-B5_A1A2"/>
    <s v="160012689"/>
    <s v="Vảy PET B6.2_A3.2"/>
    <n v="87845"/>
    <x v="5"/>
    <x v="9"/>
    <x v="16"/>
  </r>
  <r>
    <x v="0"/>
    <s v="160012694"/>
    <s v="Vảy PET B1_A3-B6.1_A1A2-B5_A1A2"/>
    <s v="160012294"/>
    <s v="Vảy PET B1_A3 DT"/>
    <n v="81075"/>
    <x v="0"/>
    <x v="9"/>
    <x v="23"/>
  </r>
  <r>
    <x v="0"/>
    <s v="160012694"/>
    <s v="Vảy PET B1_A3-B6.1_A1A2-B5_A1A2"/>
    <s v="160012383"/>
    <s v="Vảy PET B6.1_A2"/>
    <n v="76125"/>
    <x v="5"/>
    <x v="9"/>
    <x v="17"/>
  </r>
  <r>
    <x v="0"/>
    <s v="160012694"/>
    <s v="Vảy PET B1_A3-B6.1_A1A2-B5_A1A2"/>
    <s v="160009898"/>
    <s v="Vảy PET B5_A1"/>
    <n v="36525"/>
    <x v="3"/>
    <x v="9"/>
    <x v="9"/>
  </r>
  <r>
    <x v="0"/>
    <s v="160012358"/>
    <s v="Vảy PET B1 Mix Zigzag"/>
    <s v="160012296"/>
    <s v="Vảy PET B1_A2.2 MN"/>
    <n v="206711"/>
    <x v="1"/>
    <x v="10"/>
    <x v="4"/>
  </r>
  <r>
    <x v="0"/>
    <s v="160012358"/>
    <s v="Vảy PET B1 Mix Zigzag"/>
    <s v="160012297"/>
    <s v="Vảy PET B1_A3 MN"/>
    <n v="117950"/>
    <x v="1"/>
    <x v="10"/>
    <x v="14"/>
  </r>
  <r>
    <x v="0"/>
    <s v="160012358"/>
    <s v="Vảy PET B1 Mix Zigzag"/>
    <s v="160012717"/>
    <s v="Vảy PET HAD_A1"/>
    <n v="55700"/>
    <x v="7"/>
    <x v="10"/>
    <x v="32"/>
  </r>
  <r>
    <x v="0"/>
    <s v="160012358"/>
    <s v="Vảy PET B1 Mix Zigzag"/>
    <s v="160012718"/>
    <s v="Vảy PET HAD_A2"/>
    <n v="55000"/>
    <x v="7"/>
    <x v="10"/>
    <x v="34"/>
  </r>
  <r>
    <x v="0"/>
    <s v="160012358"/>
    <s v="Vảy PET B1 Mix Zigzag"/>
    <s v="160012310"/>
    <s v="Vảy PET Zigzag_A1"/>
    <n v="42589"/>
    <x v="7"/>
    <x v="10"/>
    <x v="37"/>
  </r>
  <r>
    <x v="0"/>
    <s v="160012358"/>
    <s v="Vảy PET B1 Mix Zigzag"/>
    <s v="160012684"/>
    <s v="Vảy PET B2.2_A2"/>
    <n v="37500"/>
    <x v="6"/>
    <x v="10"/>
    <x v="18"/>
  </r>
  <r>
    <x v="0"/>
    <s v="160012358"/>
    <s v="Vảy PET B1 Mix Zigzag"/>
    <s v="160012294"/>
    <s v="Vảy PET B1_A3 DT"/>
    <n v="28000"/>
    <x v="0"/>
    <x v="10"/>
    <x v="23"/>
  </r>
  <r>
    <x v="0"/>
    <s v="160012358"/>
    <s v="Vảy PET B1 Mix Zigzag"/>
    <s v="160012293"/>
    <s v="Vảy PET B1_A2.2 DT"/>
    <n v="21600"/>
    <x v="0"/>
    <x v="10"/>
    <x v="6"/>
  </r>
  <r>
    <x v="0"/>
    <s v="160012358"/>
    <s v="Vảy PET B1 Mix Zigzag"/>
    <s v="160012660"/>
    <s v="Vảy PET B1_A2.1 MN"/>
    <n v="8700"/>
    <x v="1"/>
    <x v="10"/>
    <x v="7"/>
  </r>
  <r>
    <x v="0"/>
    <s v="160012358"/>
    <s v="Vảy PET B1 Mix Zigzag"/>
    <s v="160012438"/>
    <s v="Vảy PET Tomra_A1"/>
    <n v="3850"/>
    <x v="7"/>
    <x v="10"/>
    <x v="31"/>
  </r>
  <r>
    <x v="0"/>
    <s v="160012358"/>
    <s v="Vảy PET B1 Mix Zigzag"/>
    <s v="160012683"/>
    <s v="Vảy PET B2.2_A1"/>
    <n v="2400"/>
    <x v="6"/>
    <x v="10"/>
    <x v="19"/>
  </r>
  <r>
    <x v="0"/>
    <s v="160012358"/>
    <s v="Vảy PET B1 Mix Zigzag"/>
    <s v="160012421"/>
    <s v="Phó Sản PET Hạt Chưa Kết Tinh"/>
    <n v="1500"/>
    <x v="7"/>
    <x v="10"/>
    <x v="54"/>
  </r>
  <r>
    <x v="1"/>
    <s v="160012358"/>
    <s v="Vảy PET B1 Mix Zigzag"/>
    <s v="160012296"/>
    <s v="Vảy PET B1_A2.2 MN"/>
    <n v="48300"/>
    <x v="1"/>
    <x v="10"/>
    <x v="4"/>
  </r>
  <r>
    <x v="1"/>
    <s v="160012358"/>
    <s v="Vảy PET B1 Mix Zigzag"/>
    <s v="160012297"/>
    <s v="Vảy PET B1_A3 MN"/>
    <n v="18985"/>
    <x v="1"/>
    <x v="10"/>
    <x v="14"/>
  </r>
  <r>
    <x v="1"/>
    <s v="160012358"/>
    <s v="Vảy PET B1 Mix Zigzag"/>
    <s v="160012910"/>
    <s v="Vảy PET B1.3_A3 DT"/>
    <n v="13000"/>
    <x v="0"/>
    <x v="10"/>
    <x v="73"/>
  </r>
  <r>
    <x v="1"/>
    <s v="160012358"/>
    <s v="Vảy PET B1 Mix Zigzag"/>
    <s v="160012660"/>
    <s v="Vảy PET B1_A2.1 MN"/>
    <n v="6300"/>
    <x v="1"/>
    <x v="10"/>
    <x v="7"/>
  </r>
  <r>
    <x v="1"/>
    <s v="160012358"/>
    <s v="Vảy PET B1 Mix Zigzag"/>
    <s v="160012390"/>
    <s v="Vảy PET Zigzag_A3"/>
    <n v="6299"/>
    <x v="7"/>
    <x v="10"/>
    <x v="36"/>
  </r>
  <r>
    <x v="1"/>
    <s v="160012358"/>
    <s v="Vảy PET B1 Mix Zigzag"/>
    <s v="160012717"/>
    <s v="Vảy PET HAD_A1"/>
    <n v="5500"/>
    <x v="7"/>
    <x v="10"/>
    <x v="32"/>
  </r>
  <r>
    <x v="1"/>
    <s v="160012358"/>
    <s v="Vảy PET B1 Mix Zigzag"/>
    <s v="160012718"/>
    <s v="Vảy PET HAD_A2"/>
    <n v="5000"/>
    <x v="7"/>
    <x v="10"/>
    <x v="34"/>
  </r>
  <r>
    <x v="1"/>
    <s v="160012358"/>
    <s v="Vảy PET B1 Mix Zigzag"/>
    <s v="160012310"/>
    <s v="Vảy PET Zigzag_A1"/>
    <n v="2456"/>
    <x v="7"/>
    <x v="10"/>
    <x v="37"/>
  </r>
  <r>
    <x v="1"/>
    <s v="160012358"/>
    <s v="Vảy PET B1 Mix Zigzag"/>
    <s v="160012294"/>
    <s v="Vảy PET B1_A3 DT"/>
    <n v="1660"/>
    <x v="0"/>
    <x v="10"/>
    <x v="23"/>
  </r>
  <r>
    <x v="1"/>
    <s v="160012358"/>
    <s v="Vảy PET B1 Mix Zigzag"/>
    <s v="160012719"/>
    <s v="Vảy PET HAD_A3"/>
    <n v="1500"/>
    <x v="7"/>
    <x v="10"/>
    <x v="28"/>
  </r>
  <r>
    <x v="1"/>
    <s v="160012358"/>
    <s v="Vảy PET B1 Mix Zigzag"/>
    <s v="160012293"/>
    <s v="Vảy PET B1_A2.2 DT"/>
    <n v="1000"/>
    <x v="0"/>
    <x v="10"/>
    <x v="6"/>
  </r>
  <r>
    <x v="1"/>
    <s v="160012358"/>
    <s v="Vảy PET B1 Mix Zigzag"/>
    <s v="160012917"/>
    <s v="Vảy PET B6.2_A3.1"/>
    <n v="500"/>
    <x v="5"/>
    <x v="10"/>
    <x v="21"/>
  </r>
  <r>
    <x v="1"/>
    <s v="160012791"/>
    <s v="Vảy PET Xơ Sợi B6.2_A3-B5_A3"/>
    <s v="160012689"/>
    <s v="Vảy PET B6.2_A3.2"/>
    <n v="459605"/>
    <x v="5"/>
    <x v="11"/>
    <x v="16"/>
  </r>
  <r>
    <x v="1"/>
    <s v="160012791"/>
    <s v="Vảy PET Xơ Sợi B6.2_A3-B5_A3"/>
    <s v="160012688"/>
    <s v="Vảy PET B6.2_A2"/>
    <n v="91750"/>
    <x v="5"/>
    <x v="11"/>
    <x v="22"/>
  </r>
  <r>
    <x v="1"/>
    <s v="160012791"/>
    <s v="Vảy PET Xơ Sợi B6.2_A3-B5_A3"/>
    <s v="160012917"/>
    <s v="Vảy PET B6.2_A3.1"/>
    <n v="73875"/>
    <x v="5"/>
    <x v="11"/>
    <x v="21"/>
  </r>
  <r>
    <x v="1"/>
    <s v="160012791"/>
    <s v="Vảy PET Xơ Sợi B6.2_A3-B5_A3"/>
    <s v="160012305"/>
    <s v="Vảy PET B5_A2"/>
    <n v="43070"/>
    <x v="3"/>
    <x v="11"/>
    <x v="8"/>
  </r>
  <r>
    <x v="1"/>
    <s v="160012791"/>
    <s v="Vảy PET Xơ Sợi B6.2_A3-B5_A3"/>
    <s v="160012306"/>
    <s v="Vảy PET B5_A3"/>
    <n v="7500"/>
    <x v="3"/>
    <x v="11"/>
    <x v="52"/>
  </r>
  <r>
    <x v="1"/>
    <s v="160012791"/>
    <s v="Vảy PET Xơ Sợi B6.2_A3-B5_A3"/>
    <s v="160012307"/>
    <s v="Vảy PET B5_A3.RN"/>
    <n v="3200"/>
    <x v="3"/>
    <x v="11"/>
    <x v="74"/>
  </r>
  <r>
    <x v="1"/>
    <s v="160012914"/>
    <s v="Vảy PET WSS01G-L Mixed"/>
    <s v="160012830"/>
    <s v="Vảy PET B1_A1 DT-L"/>
    <n v="433475"/>
    <x v="0"/>
    <x v="12"/>
    <x v="0"/>
  </r>
  <r>
    <x v="1"/>
    <s v="160012914"/>
    <s v="Vảy PET WSS01G-L Mixed"/>
    <s v="160011808"/>
    <s v="Vảy PET B7_A1"/>
    <n v="149525"/>
    <x v="2"/>
    <x v="12"/>
    <x v="3"/>
  </r>
  <r>
    <x v="2"/>
    <s v="160012914"/>
    <s v="Vảy PET WSS01G-L Mixed"/>
    <s v="160012428"/>
    <s v="Vảy PET B1-B7.1"/>
    <n v="12300"/>
    <x v="4"/>
    <x v="12"/>
    <x v="75"/>
  </r>
  <r>
    <x v="2"/>
    <s v="160012914"/>
    <s v="Vảy PET WSS01G-L Mixed"/>
    <s v="160011808"/>
    <s v="Vảy PET B7_A1"/>
    <n v="2700"/>
    <x v="2"/>
    <x v="12"/>
    <x v="3"/>
  </r>
  <r>
    <x v="0"/>
    <s v="160012692"/>
    <s v="Vảy PET B8_A3-B7.1_A1"/>
    <s v="160012388"/>
    <s v="Vảy PET B8_A3"/>
    <n v="294550"/>
    <x v="9"/>
    <x v="13"/>
    <x v="63"/>
  </r>
  <r>
    <x v="0"/>
    <s v="160012692"/>
    <s v="Vảy PET B8_A3-B7.1_A1"/>
    <s v="160011808"/>
    <s v="Vảy PET B7_A1"/>
    <n v="37800"/>
    <x v="2"/>
    <x v="13"/>
    <x v="3"/>
  </r>
  <r>
    <x v="0"/>
    <s v="160012692"/>
    <s v="Vảy PET B8_A3-B7.1_A1"/>
    <s v="160012387"/>
    <s v="Vảy PET B8_A2"/>
    <n v="4700"/>
    <x v="9"/>
    <x v="13"/>
    <x v="67"/>
  </r>
  <r>
    <x v="0"/>
    <s v="160012692"/>
    <s v="Vảy PET B8_A3-B7.1_A1"/>
    <s v="160012692"/>
    <s v="Vảy PET B8_A3-B7.1_A1"/>
    <n v="4000"/>
    <x v="4"/>
    <x v="13"/>
    <x v="76"/>
  </r>
  <r>
    <x v="0"/>
    <s v="160012692"/>
    <s v="Vảy PET B8_A3-B7.1_A1"/>
    <s v="160012421"/>
    <s v="Phó Sản PET Hạt Chưa Kết Tinh"/>
    <n v="2450"/>
    <x v="7"/>
    <x v="13"/>
    <x v="54"/>
  </r>
  <r>
    <x v="0"/>
    <s v="160012692"/>
    <s v="Vảy PET B8_A3-B7.1_A1"/>
    <s v="160011761"/>
    <s v="Vảy PET B1_A1 MN"/>
    <n v="1500"/>
    <x v="1"/>
    <x v="13"/>
    <x v="1"/>
  </r>
  <r>
    <x v="1"/>
    <s v="160012692"/>
    <s v="Vảy PET B8_A3-B7.1_A1"/>
    <s v="160012297"/>
    <s v="Vảy PET B1_A3 MN"/>
    <n v="2799"/>
    <x v="1"/>
    <x v="13"/>
    <x v="14"/>
  </r>
  <r>
    <x v="1"/>
    <s v="160012692"/>
    <s v="Vảy PET B8_A3-B7.1_A1"/>
    <s v="160012689"/>
    <s v="Vảy PET B6.2_A3.2"/>
    <n v="2695"/>
    <x v="5"/>
    <x v="13"/>
    <x v="16"/>
  </r>
  <r>
    <x v="1"/>
    <s v="160012692"/>
    <s v="Vảy PET B8_A3-B7.1_A1"/>
    <s v="160011808"/>
    <s v="Vảy PET B7_A1"/>
    <n v="1500"/>
    <x v="2"/>
    <x v="13"/>
    <x v="3"/>
  </r>
  <r>
    <x v="1"/>
    <s v="160012692"/>
    <s v="Vảy PET B8_A3-B7.1_A1"/>
    <s v="160012380"/>
    <s v="Vảy PET B7.1_A3"/>
    <n v="700"/>
    <x v="2"/>
    <x v="13"/>
    <x v="11"/>
  </r>
  <r>
    <x v="1"/>
    <s v="160012692"/>
    <s v="Vảy PET B8_A3-B7.1_A1"/>
    <s v="150000051"/>
    <s v="Vảy PET B1_A5.1"/>
    <n v="525"/>
    <x v="1"/>
    <x v="13"/>
    <x v="46"/>
  </r>
  <r>
    <x v="1"/>
    <s v="160012692"/>
    <s v="Vảy PET B8_A3-B7.1_A1"/>
    <s v="160012305"/>
    <s v="Vảy PET B5_A2"/>
    <n v="281"/>
    <x v="3"/>
    <x v="13"/>
    <x v="8"/>
  </r>
  <r>
    <x v="0"/>
    <s v="160012691"/>
    <s v="Vảy PET B1_A3-B8_A3"/>
    <s v="160012297"/>
    <s v="Vảy PET B1_A3 MN"/>
    <n v="159640"/>
    <x v="1"/>
    <x v="14"/>
    <x v="14"/>
  </r>
  <r>
    <x v="0"/>
    <s v="160012691"/>
    <s v="Vảy PET B1_A3-B8_A3"/>
    <s v="160012388"/>
    <s v="Vảy PET B8_A3"/>
    <n v="87550"/>
    <x v="9"/>
    <x v="14"/>
    <x v="63"/>
  </r>
  <r>
    <x v="0"/>
    <s v="160012691"/>
    <s v="Vảy PET B1_A3-B8_A3"/>
    <s v="160012294"/>
    <s v="Vảy PET B1_A3 DT"/>
    <n v="40535"/>
    <x v="0"/>
    <x v="14"/>
    <x v="23"/>
  </r>
  <r>
    <x v="0"/>
    <s v="160012691"/>
    <s v="Vảy PET B1_A3-B8_A3"/>
    <s v="160012296"/>
    <s v="Vảy PET B1_A2.2 MN"/>
    <n v="12460"/>
    <x v="1"/>
    <x v="14"/>
    <x v="4"/>
  </r>
  <r>
    <x v="0"/>
    <s v="160012691"/>
    <s v="Vảy PET B1_A3-B8_A3"/>
    <s v="160012421"/>
    <s v="Phó Sản PET Hạt Chưa Kết Tinh"/>
    <n v="4215"/>
    <x v="7"/>
    <x v="14"/>
    <x v="54"/>
  </r>
  <r>
    <x v="0"/>
    <s v="160012691"/>
    <s v="Vảy PET B1_A3-B8_A3"/>
    <s v="160012386"/>
    <s v="Vảy PET B8_A1"/>
    <n v="100"/>
    <x v="9"/>
    <x v="14"/>
    <x v="69"/>
  </r>
  <r>
    <x v="0"/>
    <s v="160012790"/>
    <s v="Vảy PET Xơ Sợi B6.2_A3-B7.1_A3"/>
    <s v="160012689"/>
    <s v="Vảy PET B6.2_A3.2"/>
    <n v="14100"/>
    <x v="5"/>
    <x v="15"/>
    <x v="16"/>
  </r>
  <r>
    <x v="0"/>
    <s v="160012790"/>
    <s v="Vảy PET Xơ Sợi B6.2_A3-B7.1_A3"/>
    <s v="160011808"/>
    <s v="Vảy PET B7_A1"/>
    <n v="13500"/>
    <x v="2"/>
    <x v="15"/>
    <x v="3"/>
  </r>
  <r>
    <x v="0"/>
    <s v="160012790"/>
    <s v="Vảy PET Xơ Sợi B6.2_A3-B7.1_A3"/>
    <s v="160012380"/>
    <s v="Vảy PET B7.1_A3"/>
    <n v="4000"/>
    <x v="2"/>
    <x v="15"/>
    <x v="11"/>
  </r>
  <r>
    <x v="0"/>
    <s v="160012790"/>
    <s v="Vảy PET Xơ Sợi B6.2_A3-B7.1_A3"/>
    <s v="160012384"/>
    <s v="Vảy PET B6.1_A3"/>
    <n v="400"/>
    <x v="5"/>
    <x v="15"/>
    <x v="53"/>
  </r>
  <r>
    <x v="1"/>
    <s v="160012790"/>
    <s v="Vảy PET Xơ Sợi B6.2_A3-B7.1_A3"/>
    <s v="160012689"/>
    <s v="Vảy PET B6.2_A3.2"/>
    <n v="170725"/>
    <x v="5"/>
    <x v="15"/>
    <x v="16"/>
  </r>
  <r>
    <x v="1"/>
    <s v="160012790"/>
    <s v="Vảy PET Xơ Sợi B6.2_A3-B7.1_A3"/>
    <s v="160012719"/>
    <s v="Vảy PET HAD_A3"/>
    <n v="31020"/>
    <x v="7"/>
    <x v="15"/>
    <x v="28"/>
  </r>
  <r>
    <x v="1"/>
    <s v="160012790"/>
    <s v="Vảy PET Xơ Sợi B6.2_A3-B7.1_A3"/>
    <s v="160012717"/>
    <s v="Vảy PET HAD_A1"/>
    <n v="19500"/>
    <x v="7"/>
    <x v="15"/>
    <x v="32"/>
  </r>
  <r>
    <x v="1"/>
    <s v="160012790"/>
    <s v="Vảy PET Xơ Sợi B6.2_A3-B7.1_A3"/>
    <s v="160012859"/>
    <s v="Phôi WSS01G Xanh Ngọc Sau Rửa"/>
    <n v="12275"/>
    <x v="7"/>
    <x v="15"/>
    <x v="38"/>
  </r>
  <r>
    <x v="1"/>
    <s v="160012790"/>
    <s v="Vảy PET Xơ Sợi B6.2_A3-B7.1_A3"/>
    <s v="160012718"/>
    <s v="Vảy PET HAD_A2"/>
    <n v="9000"/>
    <x v="7"/>
    <x v="15"/>
    <x v="34"/>
  </r>
  <r>
    <x v="1"/>
    <s v="160012790"/>
    <s v="Vảy PET Xơ Sợi B6.2_A3-B7.1_A3"/>
    <s v="160012429"/>
    <s v="Đầu Keo PET Sau Băm"/>
    <n v="4850"/>
    <x v="7"/>
    <x v="15"/>
    <x v="41"/>
  </r>
  <r>
    <x v="1"/>
    <s v="160012790"/>
    <s v="Vảy PET Xơ Sợi B6.2_A3-B7.1_A3"/>
    <s v="160012683"/>
    <s v="Vảy PET B2.2_A1"/>
    <n v="4236"/>
    <x v="6"/>
    <x v="15"/>
    <x v="19"/>
  </r>
  <r>
    <x v="1"/>
    <s v="160012790"/>
    <s v="Vảy PET Xơ Sợi B6.2_A3-B7.1_A3"/>
    <s v="160012684"/>
    <s v="Vảy PET B2.2_A2"/>
    <n v="4000"/>
    <x v="6"/>
    <x v="15"/>
    <x v="18"/>
  </r>
  <r>
    <x v="1"/>
    <s v="160012790"/>
    <s v="Vảy PET Xơ Sợi B6.2_A3-B7.1_A3"/>
    <s v="160009898"/>
    <s v="Vảy PET B5_A1"/>
    <n v="4000"/>
    <x v="3"/>
    <x v="15"/>
    <x v="9"/>
  </r>
  <r>
    <x v="1"/>
    <s v="160012790"/>
    <s v="Vảy PET Xơ Sợi B6.2_A3-B7.1_A3"/>
    <s v="160012306"/>
    <s v="Vảy PET B5_A3"/>
    <n v="4000"/>
    <x v="3"/>
    <x v="15"/>
    <x v="52"/>
  </r>
  <r>
    <x v="1"/>
    <s v="160012790"/>
    <s v="Vảy PET Xơ Sợi B6.2_A3-B7.1_A3"/>
    <s v="110000444"/>
    <s v="Hạt trụ"/>
    <n v="3194"/>
    <x v="8"/>
    <x v="15"/>
    <x v="77"/>
  </r>
  <r>
    <x v="1"/>
    <s v="160012790"/>
    <s v="Vảy PET Xơ Sợi B6.2_A3-B7.1_A3"/>
    <s v="160012305"/>
    <s v="Vảy PET B5_A2"/>
    <n v="2999"/>
    <x v="3"/>
    <x v="15"/>
    <x v="8"/>
  </r>
  <r>
    <x v="1"/>
    <s v="160012790"/>
    <s v="Vảy PET Xơ Sợi B6.2_A3-B7.1_A3"/>
    <s v="160012387"/>
    <s v="Vảy PET B8_A2"/>
    <n v="2500"/>
    <x v="9"/>
    <x v="15"/>
    <x v="67"/>
  </r>
  <r>
    <x v="1"/>
    <s v="160012790"/>
    <s v="Vảy PET Xơ Sợi B6.2_A3-B7.1_A3"/>
    <s v="160012801"/>
    <s v="Vảy PET GC Dây Đai"/>
    <n v="2000"/>
    <x v="7"/>
    <x v="15"/>
    <x v="48"/>
  </r>
  <r>
    <x v="1"/>
    <s v="160012790"/>
    <s v="Vảy PET Xơ Sợi B6.2_A3-B7.1_A3"/>
    <s v="160012439"/>
    <s v="Vảy PET Tomra_A3"/>
    <n v="1501"/>
    <x v="7"/>
    <x v="15"/>
    <x v="29"/>
  </r>
  <r>
    <x v="1"/>
    <s v="160012790"/>
    <s v="Vảy PET Xơ Sợi B6.2_A3-B7.1_A3"/>
    <s v="160012685"/>
    <s v="Vảy PET B2.2_A3"/>
    <n v="1000"/>
    <x v="6"/>
    <x v="15"/>
    <x v="20"/>
  </r>
  <r>
    <x v="1"/>
    <s v="160012790"/>
    <s v="Vảy PET Xơ Sợi B6.2_A3-B7.1_A3"/>
    <s v="160012858"/>
    <s v="Phôi WSS01G Xám Sau Rửa"/>
    <n v="800"/>
    <x v="7"/>
    <x v="15"/>
    <x v="30"/>
  </r>
  <r>
    <x v="1"/>
    <s v="160012790"/>
    <s v="Vảy PET Xơ Sợi B6.2_A3-B7.1_A3"/>
    <s v="160012386"/>
    <s v="Vảy PET B8_A1"/>
    <n v="400"/>
    <x v="9"/>
    <x v="15"/>
    <x v="69"/>
  </r>
  <r>
    <x v="0"/>
    <s v="160012400"/>
    <s v="Vảy PET B3-B5"/>
    <s v="160012296"/>
    <s v="Vảy PET B1_A2.2 MN"/>
    <n v="9000"/>
    <x v="1"/>
    <x v="16"/>
    <x v="4"/>
  </r>
  <r>
    <x v="0"/>
    <s v="160012400"/>
    <s v="Vảy PET B3-B5"/>
    <s v="160012294"/>
    <s v="Vảy PET B1_A3 DT"/>
    <n v="2775"/>
    <x v="0"/>
    <x v="16"/>
    <x v="23"/>
  </r>
  <r>
    <x v="0"/>
    <s v="160012400"/>
    <s v="Vảy PET B3-B5"/>
    <s v="160009898"/>
    <s v="Vảy PET B5_A1"/>
    <n v="2725"/>
    <x v="3"/>
    <x v="16"/>
    <x v="9"/>
  </r>
  <r>
    <x v="0"/>
    <s v="160012400"/>
    <s v="Vảy PET B3-B5"/>
    <s v="160009896"/>
    <s v="Vảy PET B2.1_A1"/>
    <n v="2000"/>
    <x v="6"/>
    <x v="16"/>
    <x v="26"/>
  </r>
  <r>
    <x v="2"/>
    <s v="160012400"/>
    <s v="Vảy PET B3-B5"/>
    <s v="160012297"/>
    <s v="Vảy PET B1_A3 MN"/>
    <n v="92650"/>
    <x v="1"/>
    <x v="16"/>
    <x v="14"/>
  </r>
  <r>
    <x v="2"/>
    <s v="160012400"/>
    <s v="Vảy PET B3-B5"/>
    <s v="160012917"/>
    <s v="Vảy PET B6.2_A3.1"/>
    <n v="37200"/>
    <x v="5"/>
    <x v="16"/>
    <x v="21"/>
  </r>
  <r>
    <x v="2"/>
    <s v="160012400"/>
    <s v="Vảy PET B3-B5"/>
    <s v="160012293"/>
    <s v="Vảy PET B1_A2.2 DT"/>
    <n v="27000"/>
    <x v="0"/>
    <x v="16"/>
    <x v="6"/>
  </r>
  <r>
    <x v="2"/>
    <s v="160012400"/>
    <s v="Vảy PET B3-B5"/>
    <s v="160012411"/>
    <s v="Vảy PET B3_A5.2_A3"/>
    <n v="18250"/>
    <x v="10"/>
    <x v="16"/>
    <x v="70"/>
  </r>
  <r>
    <x v="2"/>
    <s v="160012400"/>
    <s v="Vảy PET B3-B5"/>
    <s v="160012294"/>
    <s v="Vảy PET B1_A3 DT"/>
    <n v="14400"/>
    <x v="0"/>
    <x v="16"/>
    <x v="23"/>
  </r>
  <r>
    <x v="2"/>
    <s v="160012400"/>
    <s v="Vảy PET B3-B5"/>
    <s v="160012688"/>
    <s v="Vảy PET B6.2_A2"/>
    <n v="11300"/>
    <x v="5"/>
    <x v="16"/>
    <x v="22"/>
  </r>
  <r>
    <x v="2"/>
    <s v="160012400"/>
    <s v="Vảy PET B3-B5"/>
    <s v="160012410"/>
    <s v="Vảy PET B3_A5.2_A2"/>
    <n v="9200"/>
    <x v="10"/>
    <x v="16"/>
    <x v="71"/>
  </r>
  <r>
    <x v="2"/>
    <s v="160012400"/>
    <s v="Vảy PET B3-B5"/>
    <s v="160012296"/>
    <s v="Vảy PET B1_A2.2 MN"/>
    <n v="2000"/>
    <x v="1"/>
    <x v="16"/>
    <x v="4"/>
  </r>
  <r>
    <x v="0"/>
    <s v="160012248"/>
    <s v="Vảy PET Mixed"/>
    <s v="160012830"/>
    <s v="Vảy PET B1_A1 DT-L"/>
    <n v="46410"/>
    <x v="0"/>
    <x v="17"/>
    <x v="0"/>
  </r>
  <r>
    <x v="0"/>
    <s v="160012248"/>
    <s v="Vảy PET Mixed"/>
    <s v="160012689"/>
    <s v="Vảy PET B6.2_A3.2"/>
    <n v="5000"/>
    <x v="5"/>
    <x v="17"/>
    <x v="16"/>
  </r>
  <r>
    <x v="0"/>
    <s v="160012248"/>
    <s v="Vảy PET Mixed"/>
    <s v="160009898"/>
    <s v="Vảy PET B5_A1"/>
    <n v="5000"/>
    <x v="3"/>
    <x v="17"/>
    <x v="9"/>
  </r>
  <r>
    <x v="0"/>
    <s v="160012248"/>
    <s v="Vảy PET Mixed"/>
    <s v="160011808"/>
    <s v="Vảy PET B7_A1"/>
    <n v="4590"/>
    <x v="2"/>
    <x v="17"/>
    <x v="3"/>
  </r>
  <r>
    <x v="1"/>
    <s v="160012248"/>
    <s v="Vảy PET Mixed"/>
    <s v="160012296"/>
    <s v="Vảy PET B1_A2.2 MN"/>
    <n v="20700"/>
    <x v="1"/>
    <x v="17"/>
    <x v="4"/>
  </r>
  <r>
    <x v="1"/>
    <s v="160012248"/>
    <s v="Vảy PET Mixed"/>
    <s v="160009895"/>
    <s v="Vảy PET B1_A1 DT"/>
    <n v="4050"/>
    <x v="0"/>
    <x v="17"/>
    <x v="2"/>
  </r>
  <r>
    <x v="1"/>
    <s v="160012248"/>
    <s v="Vảy PET Mixed"/>
    <s v="160011808"/>
    <s v="Vảy PET B7_A1"/>
    <n v="2520"/>
    <x v="2"/>
    <x v="17"/>
    <x v="3"/>
  </r>
  <r>
    <x v="1"/>
    <s v="160012248"/>
    <s v="Vảy PET Mixed"/>
    <s v="160012660"/>
    <s v="Vảy PET B1_A2.1 MN"/>
    <n v="230"/>
    <x v="1"/>
    <x v="17"/>
    <x v="7"/>
  </r>
  <r>
    <x v="2"/>
    <s v="160012248"/>
    <s v="Vảy PET Mixed"/>
    <s v="160012296"/>
    <s v="Vảy PET B1_A2.2 MN"/>
    <n v="37800"/>
    <x v="1"/>
    <x v="17"/>
    <x v="4"/>
  </r>
  <r>
    <x v="2"/>
    <s v="160012248"/>
    <s v="Vảy PET Mixed"/>
    <s v="160012293"/>
    <s v="Vảy PET B1_A2.2 DT"/>
    <n v="9800"/>
    <x v="0"/>
    <x v="17"/>
    <x v="6"/>
  </r>
  <r>
    <x v="2"/>
    <s v="160012248"/>
    <s v="Vảy PET Mixed"/>
    <s v="160012687"/>
    <s v="Vảy PET B6.2_A1"/>
    <n v="3980"/>
    <x v="5"/>
    <x v="17"/>
    <x v="24"/>
  </r>
  <r>
    <x v="2"/>
    <s v="160012248"/>
    <s v="Vảy PET Mixed"/>
    <s v="160012688"/>
    <s v="Vảy PET B6.2_A2"/>
    <n v="1720"/>
    <x v="5"/>
    <x v="17"/>
    <x v="22"/>
  </r>
  <r>
    <x v="2"/>
    <s v="160012248"/>
    <s v="Vảy PET Mixed"/>
    <s v="160012660"/>
    <s v="Vảy PET B1_A2.1 MN"/>
    <n v="1500"/>
    <x v="1"/>
    <x v="17"/>
    <x v="7"/>
  </r>
  <r>
    <x v="1"/>
    <s v="160012693"/>
    <s v="Vảy PET B8_A1A2-B7.1_A1"/>
    <s v="160012689"/>
    <s v="Vảy PET B6.2_A3.2"/>
    <n v="86750"/>
    <x v="5"/>
    <x v="18"/>
    <x v="16"/>
  </r>
  <r>
    <x v="1"/>
    <s v="160012693"/>
    <s v="Vảy PET B8_A1A2-B7.1_A1"/>
    <s v="160012296"/>
    <s v="Vảy PET B1_A2.2 MN"/>
    <n v="25500"/>
    <x v="1"/>
    <x v="18"/>
    <x v="4"/>
  </r>
  <r>
    <x v="1"/>
    <s v="160012693"/>
    <s v="Vảy PET B8_A1A2-B7.1_A1"/>
    <s v="160012429"/>
    <s v="Đầu Keo PET Sau Băm"/>
    <n v="5000"/>
    <x v="7"/>
    <x v="18"/>
    <x v="41"/>
  </r>
  <r>
    <x v="1"/>
    <s v="160012693"/>
    <s v="Vảy PET B8_A1A2-B7.1_A1"/>
    <s v="160012917"/>
    <s v="Vảy PET B6.2_A3.1"/>
    <n v="4500"/>
    <x v="5"/>
    <x v="18"/>
    <x v="21"/>
  </r>
  <r>
    <x v="1"/>
    <s v="160012693"/>
    <s v="Vảy PET B8_A1A2-B7.1_A1"/>
    <s v="160012859"/>
    <s v="Phôi WSS01G Xanh Ngọc Sau Rửa"/>
    <n v="1750"/>
    <x v="7"/>
    <x v="18"/>
    <x v="38"/>
  </r>
  <r>
    <x v="1"/>
    <s v="160012693"/>
    <s v="Vảy PET B8_A1A2-B7.1_A1"/>
    <s v="160012734"/>
    <s v="Phó Sản PET Bụi Tank C, D Sau Vắt"/>
    <n v="1500"/>
    <x v="7"/>
    <x v="18"/>
    <x v="35"/>
  </r>
  <r>
    <x v="0"/>
    <s v="160012690"/>
    <s v="Vảy PET B1_A3-B8_A1A2"/>
    <s v="160012297"/>
    <s v="Vảy PET B1_A3 MN"/>
    <n v="46496"/>
    <x v="1"/>
    <x v="19"/>
    <x v="14"/>
  </r>
  <r>
    <x v="0"/>
    <s v="160012690"/>
    <s v="Vảy PET B1_A3-B8_A1A2"/>
    <s v="160012683"/>
    <s v="Vảy PET B2.2_A1"/>
    <n v="3504"/>
    <x v="6"/>
    <x v="19"/>
    <x v="19"/>
  </r>
  <r>
    <x v="1"/>
    <s v="160012690"/>
    <s v="Vảy PET B1_A3-B8_A1A2"/>
    <s v="160012660"/>
    <s v="Vảy PET B1_A2.1 MN"/>
    <n v="5200"/>
    <x v="1"/>
    <x v="19"/>
    <x v="7"/>
  </r>
  <r>
    <x v="1"/>
    <s v="160012690"/>
    <s v="Vảy PET B1_A3-B8_A1A2"/>
    <s v="160012294"/>
    <s v="Vảy PET B1_A3 DT"/>
    <n v="3750"/>
    <x v="0"/>
    <x v="19"/>
    <x v="23"/>
  </r>
  <r>
    <x v="1"/>
    <s v="160012690"/>
    <s v="Vảy PET B1_A3-B8_A1A2"/>
    <s v="160012917"/>
    <s v="Vảy PET B6.2_A3.1"/>
    <n v="1250"/>
    <x v="5"/>
    <x v="19"/>
    <x v="21"/>
  </r>
  <r>
    <x v="1"/>
    <s v="160012690"/>
    <s v="Vảy PET B1_A3-B8_A1A2"/>
    <s v="160012859"/>
    <s v="Phôi WSS01G Xanh Ngọc Sau Rửa"/>
    <n v="800"/>
    <x v="7"/>
    <x v="19"/>
    <x v="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">
  <r>
    <x v="0"/>
    <x v="0"/>
    <s v="110000329"/>
    <x v="0"/>
    <s v="160012428"/>
    <x v="0"/>
    <n v="791000"/>
    <s v="WSS01"/>
    <x v="0"/>
    <x v="0"/>
  </r>
  <r>
    <x v="0"/>
    <x v="0"/>
    <s v="110000332"/>
    <x v="1"/>
    <s v="160009894"/>
    <x v="1"/>
    <n v="72999.999999999985"/>
    <s v="iSS01084"/>
    <x v="1"/>
    <x v="1"/>
  </r>
  <r>
    <x v="0"/>
    <x v="0"/>
    <s v="110000332"/>
    <x v="1"/>
    <s v="160009895"/>
    <x v="2"/>
    <n v="18500"/>
    <s v="iSS01084"/>
    <x v="2"/>
    <x v="2"/>
  </r>
  <r>
    <x v="0"/>
    <x v="0"/>
    <s v="110000332"/>
    <x v="1"/>
    <s v="160011761"/>
    <x v="3"/>
    <n v="30500"/>
    <s v="iSS01084"/>
    <x v="3"/>
    <x v="3"/>
  </r>
  <r>
    <x v="0"/>
    <x v="0"/>
    <s v="110000332"/>
    <x v="1"/>
    <s v="160012296"/>
    <x v="4"/>
    <n v="16500"/>
    <s v="iSS01084"/>
    <x v="3"/>
    <x v="4"/>
  </r>
  <r>
    <x v="0"/>
    <x v="0"/>
    <s v="110000332"/>
    <x v="1"/>
    <s v="160012302"/>
    <x v="5"/>
    <n v="65000"/>
    <s v="iSS01084"/>
    <x v="1"/>
    <x v="5"/>
  </r>
  <r>
    <x v="0"/>
    <x v="0"/>
    <s v="110000332"/>
    <x v="1"/>
    <s v="160012357"/>
    <x v="6"/>
    <n v="514"/>
    <s v="iSS01084"/>
    <x v="4"/>
    <x v="6"/>
  </r>
  <r>
    <x v="0"/>
    <x v="0"/>
    <s v="110000332"/>
    <x v="1"/>
    <s v="160012414"/>
    <x v="7"/>
    <n v="3000"/>
    <s v="iSS01084"/>
    <x v="5"/>
    <x v="7"/>
  </r>
  <r>
    <x v="0"/>
    <x v="0"/>
    <s v="110000332"/>
    <x v="1"/>
    <s v="160012659"/>
    <x v="8"/>
    <n v="14000"/>
    <s v="iSS01084"/>
    <x v="2"/>
    <x v="8"/>
  </r>
  <r>
    <x v="0"/>
    <x v="0"/>
    <s v="110000332"/>
    <x v="1"/>
    <s v="160012660"/>
    <x v="9"/>
    <n v="37000"/>
    <s v="iSS01084"/>
    <x v="3"/>
    <x v="9"/>
  </r>
  <r>
    <x v="0"/>
    <x v="0"/>
    <s v="110000354"/>
    <x v="2"/>
    <s v="160009895"/>
    <x v="2"/>
    <n v="251406.5"/>
    <s v="WSS01"/>
    <x v="2"/>
    <x v="2"/>
  </r>
  <r>
    <x v="0"/>
    <x v="0"/>
    <s v="110000354"/>
    <x v="2"/>
    <s v="160011761"/>
    <x v="3"/>
    <n v="197115.49999999997"/>
    <s v="WSS01"/>
    <x v="3"/>
    <x v="3"/>
  </r>
  <r>
    <x v="0"/>
    <x v="0"/>
    <s v="110000354"/>
    <x v="2"/>
    <s v="160012293"/>
    <x v="10"/>
    <n v="203499.99999999997"/>
    <s v="WSS01"/>
    <x v="2"/>
    <x v="10"/>
  </r>
  <r>
    <x v="0"/>
    <x v="0"/>
    <s v="110000354"/>
    <x v="2"/>
    <s v="160012296"/>
    <x v="4"/>
    <n v="537630"/>
    <s v="WSS01"/>
    <x v="3"/>
    <x v="4"/>
  </r>
  <r>
    <x v="0"/>
    <x v="0"/>
    <s v="110000354"/>
    <x v="2"/>
    <s v="160012659"/>
    <x v="8"/>
    <n v="169439.99999999997"/>
    <s v="WSS01"/>
    <x v="2"/>
    <x v="8"/>
  </r>
  <r>
    <x v="0"/>
    <x v="0"/>
    <s v="110000354"/>
    <x v="2"/>
    <s v="160012660"/>
    <x v="9"/>
    <n v="649435.00000000023"/>
    <s v="WSS01"/>
    <x v="3"/>
    <x v="9"/>
  </r>
  <r>
    <x v="0"/>
    <x v="0"/>
    <s v="110000355"/>
    <x v="3"/>
    <s v="160009895"/>
    <x v="2"/>
    <n v="70999.999999999985"/>
    <s v="iSS01"/>
    <x v="2"/>
    <x v="2"/>
  </r>
  <r>
    <x v="0"/>
    <x v="0"/>
    <s v="110000355"/>
    <x v="3"/>
    <s v="160012296"/>
    <x v="4"/>
    <n v="3500.0000000000005"/>
    <s v="iSS01"/>
    <x v="3"/>
    <x v="4"/>
  </r>
  <r>
    <x v="0"/>
    <x v="0"/>
    <s v="110000355"/>
    <x v="3"/>
    <s v="160012660"/>
    <x v="9"/>
    <n v="124500"/>
    <s v="iSS01"/>
    <x v="3"/>
    <x v="9"/>
  </r>
  <r>
    <x v="0"/>
    <x v="0"/>
    <s v="110000377"/>
    <x v="4"/>
    <s v="160009895"/>
    <x v="2"/>
    <n v="36470"/>
    <s v="WSS01"/>
    <x v="2"/>
    <x v="2"/>
  </r>
  <r>
    <x v="0"/>
    <x v="0"/>
    <s v="110000377"/>
    <x v="4"/>
    <s v="160011761"/>
    <x v="3"/>
    <n v="60000.000000000007"/>
    <s v="WSS01"/>
    <x v="3"/>
    <x v="3"/>
  </r>
  <r>
    <x v="0"/>
    <x v="0"/>
    <s v="110000377"/>
    <x v="4"/>
    <s v="160012282"/>
    <x v="11"/>
    <n v="11000"/>
    <s v="WSS01"/>
    <x v="0"/>
    <x v="11"/>
  </r>
  <r>
    <x v="0"/>
    <x v="0"/>
    <s v="110000377"/>
    <x v="4"/>
    <s v="160012293"/>
    <x v="10"/>
    <n v="2000"/>
    <s v="WSS01"/>
    <x v="2"/>
    <x v="10"/>
  </r>
  <r>
    <x v="0"/>
    <x v="0"/>
    <s v="110000377"/>
    <x v="4"/>
    <s v="160012296"/>
    <x v="4"/>
    <n v="290030.00000000006"/>
    <s v="WSS01"/>
    <x v="3"/>
    <x v="4"/>
  </r>
  <r>
    <x v="0"/>
    <x v="0"/>
    <s v="110000377"/>
    <x v="4"/>
    <s v="160012400"/>
    <x v="12"/>
    <n v="11000"/>
    <s v="WSS01"/>
    <x v="0"/>
    <x v="12"/>
  </r>
  <r>
    <x v="0"/>
    <x v="0"/>
    <s v="110000377"/>
    <x v="4"/>
    <s v="160012428"/>
    <x v="0"/>
    <n v="20500"/>
    <s v="WSS01"/>
    <x v="0"/>
    <x v="0"/>
  </r>
  <r>
    <x v="0"/>
    <x v="0"/>
    <s v="110000377"/>
    <x v="4"/>
    <s v="160012652"/>
    <x v="13"/>
    <n v="403999.99999999988"/>
    <s v="WSS01"/>
    <x v="0"/>
    <x v="13"/>
  </r>
  <r>
    <x v="0"/>
    <x v="0"/>
    <s v="110000377"/>
    <x v="4"/>
    <s v="160012653"/>
    <x v="14"/>
    <n v="200000"/>
    <s v="WSS01"/>
    <x v="0"/>
    <x v="14"/>
  </r>
  <r>
    <x v="0"/>
    <x v="0"/>
    <s v="110000377"/>
    <x v="4"/>
    <s v="160012659"/>
    <x v="8"/>
    <n v="77500"/>
    <s v="WSS01"/>
    <x v="2"/>
    <x v="8"/>
  </r>
  <r>
    <x v="0"/>
    <x v="0"/>
    <s v="110000377"/>
    <x v="4"/>
    <s v="160012660"/>
    <x v="9"/>
    <n v="132050"/>
    <s v="WSS01"/>
    <x v="3"/>
    <x v="9"/>
  </r>
  <r>
    <x v="0"/>
    <x v="0"/>
    <s v="110000378"/>
    <x v="5"/>
    <s v="160012652"/>
    <x v="13"/>
    <n v="100000"/>
    <s v="iSS01"/>
    <x v="0"/>
    <x v="13"/>
  </r>
  <r>
    <x v="0"/>
    <x v="0"/>
    <s v="110000381"/>
    <x v="6"/>
    <s v="160012456"/>
    <x v="15"/>
    <n v="5050"/>
    <s v="WSS04"/>
    <x v="0"/>
    <x v="15"/>
  </r>
  <r>
    <x v="0"/>
    <x v="0"/>
    <s v="110000382"/>
    <x v="7"/>
    <s v="160012438"/>
    <x v="16"/>
    <n v="350"/>
    <s v="WSS04"/>
    <x v="4"/>
    <x v="16"/>
  </r>
  <r>
    <x v="0"/>
    <x v="0"/>
    <s v="110000387"/>
    <x v="8"/>
    <s v="160012456"/>
    <x v="15"/>
    <n v="5500"/>
    <s v="WSS03"/>
    <x v="0"/>
    <x v="15"/>
  </r>
  <r>
    <x v="0"/>
    <x v="1"/>
    <s v="110000329"/>
    <x v="0"/>
    <s v="160012428"/>
    <x v="0"/>
    <n v="313000"/>
    <s v="WSS01"/>
    <x v="0"/>
    <x v="0"/>
  </r>
  <r>
    <x v="0"/>
    <x v="1"/>
    <s v="110000332"/>
    <x v="1"/>
    <s v="160009894"/>
    <x v="1"/>
    <n v="36500.000000000007"/>
    <s v="iSS01084"/>
    <x v="1"/>
    <x v="1"/>
  </r>
  <r>
    <x v="0"/>
    <x v="1"/>
    <s v="110000332"/>
    <x v="1"/>
    <s v="160012302"/>
    <x v="5"/>
    <n v="158499.99999999997"/>
    <s v="iSS01084"/>
    <x v="1"/>
    <x v="5"/>
  </r>
  <r>
    <x v="0"/>
    <x v="1"/>
    <s v="110000332"/>
    <x v="1"/>
    <s v="160012413"/>
    <x v="17"/>
    <n v="42999.999999999993"/>
    <s v="iSS01084"/>
    <x v="5"/>
    <x v="17"/>
  </r>
  <r>
    <x v="0"/>
    <x v="1"/>
    <s v="110000332"/>
    <x v="1"/>
    <s v="160012414"/>
    <x v="7"/>
    <n v="57000"/>
    <s v="iSS01084"/>
    <x v="5"/>
    <x v="7"/>
  </r>
  <r>
    <x v="0"/>
    <x v="1"/>
    <s v="110000354"/>
    <x v="2"/>
    <s v="160009895"/>
    <x v="2"/>
    <n v="74324"/>
    <s v="WSS01"/>
    <x v="2"/>
    <x v="2"/>
  </r>
  <r>
    <x v="0"/>
    <x v="1"/>
    <s v="110000354"/>
    <x v="2"/>
    <s v="160011761"/>
    <x v="3"/>
    <n v="219640.00000000003"/>
    <s v="WSS01"/>
    <x v="3"/>
    <x v="3"/>
  </r>
  <r>
    <x v="0"/>
    <x v="1"/>
    <s v="110000354"/>
    <x v="2"/>
    <s v="160012293"/>
    <x v="10"/>
    <n v="78784.999999999985"/>
    <s v="WSS01"/>
    <x v="2"/>
    <x v="10"/>
  </r>
  <r>
    <x v="0"/>
    <x v="1"/>
    <s v="110000354"/>
    <x v="2"/>
    <s v="160012296"/>
    <x v="4"/>
    <n v="499750.49999999983"/>
    <s v="WSS01"/>
    <x v="3"/>
    <x v="4"/>
  </r>
  <r>
    <x v="0"/>
    <x v="1"/>
    <s v="110000354"/>
    <x v="2"/>
    <s v="160012652"/>
    <x v="13"/>
    <n v="216000"/>
    <s v="WSS01"/>
    <x v="0"/>
    <x v="13"/>
  </r>
  <r>
    <x v="0"/>
    <x v="1"/>
    <s v="110000354"/>
    <x v="2"/>
    <s v="160012659"/>
    <x v="8"/>
    <n v="104500"/>
    <s v="WSS01"/>
    <x v="2"/>
    <x v="8"/>
  </r>
  <r>
    <x v="0"/>
    <x v="1"/>
    <s v="110000354"/>
    <x v="2"/>
    <s v="160012660"/>
    <x v="9"/>
    <n v="457214.99999999994"/>
    <s v="WSS01"/>
    <x v="3"/>
    <x v="9"/>
  </r>
  <r>
    <x v="0"/>
    <x v="1"/>
    <s v="110000377"/>
    <x v="4"/>
    <s v="160011761"/>
    <x v="3"/>
    <n v="12500"/>
    <s v="WSS01"/>
    <x v="3"/>
    <x v="3"/>
  </r>
  <r>
    <x v="0"/>
    <x v="1"/>
    <s v="110000377"/>
    <x v="4"/>
    <s v="160012273"/>
    <x v="18"/>
    <n v="34000"/>
    <s v="WSS01"/>
    <x v="0"/>
    <x v="18"/>
  </r>
  <r>
    <x v="0"/>
    <x v="1"/>
    <s v="110000377"/>
    <x v="4"/>
    <s v="160012294"/>
    <x v="19"/>
    <n v="21000"/>
    <s v="WSS01"/>
    <x v="2"/>
    <x v="19"/>
  </r>
  <r>
    <x v="0"/>
    <x v="1"/>
    <s v="110000377"/>
    <x v="4"/>
    <s v="160012296"/>
    <x v="4"/>
    <n v="146715"/>
    <s v="WSS01"/>
    <x v="3"/>
    <x v="4"/>
  </r>
  <r>
    <x v="0"/>
    <x v="1"/>
    <s v="110000377"/>
    <x v="4"/>
    <s v="160012297"/>
    <x v="20"/>
    <n v="20500"/>
    <s v="WSS01"/>
    <x v="3"/>
    <x v="20"/>
  </r>
  <r>
    <x v="0"/>
    <x v="1"/>
    <s v="110000377"/>
    <x v="4"/>
    <s v="160012652"/>
    <x v="13"/>
    <n v="20500"/>
    <s v="WSS01"/>
    <x v="0"/>
    <x v="13"/>
  </r>
  <r>
    <x v="0"/>
    <x v="1"/>
    <s v="110000377"/>
    <x v="4"/>
    <s v="160012659"/>
    <x v="8"/>
    <n v="3000"/>
    <s v="WSS01"/>
    <x v="2"/>
    <x v="8"/>
  </r>
  <r>
    <x v="0"/>
    <x v="1"/>
    <s v="110000377"/>
    <x v="4"/>
    <s v="160012660"/>
    <x v="9"/>
    <n v="61885"/>
    <s v="WSS01"/>
    <x v="3"/>
    <x v="9"/>
  </r>
  <r>
    <x v="0"/>
    <x v="1"/>
    <s v="110000377"/>
    <x v="4"/>
    <s v="160012691"/>
    <x v="21"/>
    <n v="66000"/>
    <s v="WSS01"/>
    <x v="0"/>
    <x v="21"/>
  </r>
  <r>
    <x v="0"/>
    <x v="1"/>
    <s v="110000377"/>
    <x v="4"/>
    <s v="160012692"/>
    <x v="22"/>
    <n v="191999.99999999997"/>
    <s v="WSS01"/>
    <x v="0"/>
    <x v="22"/>
  </r>
  <r>
    <x v="0"/>
    <x v="1"/>
    <s v="110000377"/>
    <x v="4"/>
    <s v="160012694"/>
    <x v="23"/>
    <n v="250000"/>
    <s v="WSS01"/>
    <x v="0"/>
    <x v="23"/>
  </r>
  <r>
    <x v="0"/>
    <x v="1"/>
    <s v="110000377"/>
    <x v="4"/>
    <s v="160012695"/>
    <x v="24"/>
    <n v="49500.000000000007"/>
    <s v="WSS01"/>
    <x v="0"/>
    <x v="24"/>
  </r>
  <r>
    <x v="0"/>
    <x v="1"/>
    <s v="110000384"/>
    <x v="9"/>
    <s v="160012456"/>
    <x v="15"/>
    <n v="2900"/>
    <s v="WSS05"/>
    <x v="0"/>
    <x v="15"/>
  </r>
  <r>
    <x v="0"/>
    <x v="1"/>
    <s v="110000387"/>
    <x v="8"/>
    <s v="160012297"/>
    <x v="20"/>
    <n v="2500"/>
    <s v="WSS03"/>
    <x v="3"/>
    <x v="20"/>
  </r>
  <r>
    <x v="0"/>
    <x v="1"/>
    <s v="110000387"/>
    <x v="8"/>
    <s v="160012456"/>
    <x v="15"/>
    <n v="1100"/>
    <s v="WSS03"/>
    <x v="0"/>
    <x v="15"/>
  </r>
  <r>
    <x v="0"/>
    <x v="2"/>
    <s v="110000329"/>
    <x v="0"/>
    <s v="160012428"/>
    <x v="0"/>
    <n v="90000"/>
    <s v="WSS01"/>
    <x v="0"/>
    <x v="0"/>
  </r>
  <r>
    <x v="0"/>
    <x v="2"/>
    <s v="110000332"/>
    <x v="1"/>
    <s v="160009894"/>
    <x v="1"/>
    <n v="16000"/>
    <s v="iSS01084"/>
    <x v="1"/>
    <x v="1"/>
  </r>
  <r>
    <x v="0"/>
    <x v="2"/>
    <s v="110000332"/>
    <x v="1"/>
    <s v="160012302"/>
    <x v="5"/>
    <n v="26000"/>
    <s v="iSS01084"/>
    <x v="1"/>
    <x v="5"/>
  </r>
  <r>
    <x v="0"/>
    <x v="2"/>
    <s v="110000354"/>
    <x v="2"/>
    <s v="160009895"/>
    <x v="2"/>
    <n v="151999.99999999997"/>
    <s v="WSS01"/>
    <x v="2"/>
    <x v="2"/>
  </r>
  <r>
    <x v="0"/>
    <x v="2"/>
    <s v="110000354"/>
    <x v="2"/>
    <s v="160011761"/>
    <x v="3"/>
    <n v="402000.00000000006"/>
    <s v="WSS01"/>
    <x v="3"/>
    <x v="3"/>
  </r>
  <r>
    <x v="0"/>
    <x v="2"/>
    <s v="110000354"/>
    <x v="2"/>
    <s v="160012273"/>
    <x v="18"/>
    <n v="28500"/>
    <s v="WSS01"/>
    <x v="0"/>
    <x v="18"/>
  </r>
  <r>
    <x v="0"/>
    <x v="2"/>
    <s v="110000354"/>
    <x v="2"/>
    <s v="160012293"/>
    <x v="10"/>
    <n v="402199.99999999994"/>
    <s v="WSS01"/>
    <x v="2"/>
    <x v="10"/>
  </r>
  <r>
    <x v="0"/>
    <x v="2"/>
    <s v="110000354"/>
    <x v="2"/>
    <s v="160012296"/>
    <x v="4"/>
    <n v="1013004.9999999998"/>
    <s v="WSS01"/>
    <x v="3"/>
    <x v="4"/>
  </r>
  <r>
    <x v="0"/>
    <x v="2"/>
    <s v="110000354"/>
    <x v="2"/>
    <s v="160012413"/>
    <x v="17"/>
    <n v="20999.999999999996"/>
    <s v="WSS01"/>
    <x v="5"/>
    <x v="17"/>
  </r>
  <r>
    <x v="0"/>
    <x v="2"/>
    <s v="110000354"/>
    <x v="2"/>
    <s v="160012414"/>
    <x v="7"/>
    <n v="5000"/>
    <s v="WSS01"/>
    <x v="5"/>
    <x v="7"/>
  </r>
  <r>
    <x v="0"/>
    <x v="2"/>
    <s v="110000354"/>
    <x v="2"/>
    <s v="160012652"/>
    <x v="13"/>
    <n v="81999.999999999985"/>
    <s v="WSS01"/>
    <x v="0"/>
    <x v="13"/>
  </r>
  <r>
    <x v="0"/>
    <x v="2"/>
    <s v="110000354"/>
    <x v="2"/>
    <s v="160012653"/>
    <x v="14"/>
    <n v="57500"/>
    <s v="WSS01"/>
    <x v="0"/>
    <x v="14"/>
  </r>
  <r>
    <x v="0"/>
    <x v="2"/>
    <s v="110000354"/>
    <x v="2"/>
    <s v="160012654"/>
    <x v="25"/>
    <n v="28500"/>
    <s v="WSS01"/>
    <x v="0"/>
    <x v="25"/>
  </r>
  <r>
    <x v="0"/>
    <x v="2"/>
    <s v="110000354"/>
    <x v="2"/>
    <s v="160012659"/>
    <x v="8"/>
    <n v="156874.99999999997"/>
    <s v="WSS01"/>
    <x v="2"/>
    <x v="8"/>
  </r>
  <r>
    <x v="0"/>
    <x v="2"/>
    <s v="110000354"/>
    <x v="2"/>
    <s v="160012660"/>
    <x v="9"/>
    <n v="537920.00000000012"/>
    <s v="WSS01"/>
    <x v="3"/>
    <x v="9"/>
  </r>
  <r>
    <x v="0"/>
    <x v="2"/>
    <s v="110000377"/>
    <x v="4"/>
    <s v="160011761"/>
    <x v="3"/>
    <n v="30000"/>
    <s v="WSS01"/>
    <x v="3"/>
    <x v="3"/>
  </r>
  <r>
    <x v="0"/>
    <x v="2"/>
    <s v="110000377"/>
    <x v="4"/>
    <s v="160012273"/>
    <x v="18"/>
    <n v="30500"/>
    <s v="WSS01"/>
    <x v="0"/>
    <x v="18"/>
  </r>
  <r>
    <x v="0"/>
    <x v="2"/>
    <s v="110000377"/>
    <x v="4"/>
    <s v="160012293"/>
    <x v="10"/>
    <n v="63499.999999999993"/>
    <s v="WSS01"/>
    <x v="2"/>
    <x v="10"/>
  </r>
  <r>
    <x v="0"/>
    <x v="2"/>
    <s v="110000377"/>
    <x v="4"/>
    <s v="160012296"/>
    <x v="4"/>
    <n v="6000"/>
    <s v="WSS01"/>
    <x v="3"/>
    <x v="4"/>
  </r>
  <r>
    <x v="0"/>
    <x v="2"/>
    <s v="110000377"/>
    <x v="4"/>
    <s v="160012428"/>
    <x v="0"/>
    <n v="14000"/>
    <s v="WSS01"/>
    <x v="0"/>
    <x v="0"/>
  </r>
  <r>
    <x v="0"/>
    <x v="2"/>
    <s v="110000377"/>
    <x v="4"/>
    <s v="160012652"/>
    <x v="13"/>
    <n v="9000"/>
    <s v="WSS01"/>
    <x v="0"/>
    <x v="13"/>
  </r>
  <r>
    <x v="0"/>
    <x v="2"/>
    <s v="110000377"/>
    <x v="4"/>
    <s v="160012659"/>
    <x v="8"/>
    <n v="500"/>
    <s v="WSS01"/>
    <x v="2"/>
    <x v="8"/>
  </r>
  <r>
    <x v="0"/>
    <x v="2"/>
    <s v="110000377"/>
    <x v="4"/>
    <s v="160012691"/>
    <x v="21"/>
    <n v="220000"/>
    <s v="WSS01"/>
    <x v="0"/>
    <x v="21"/>
  </r>
  <r>
    <x v="0"/>
    <x v="2"/>
    <s v="110000377"/>
    <x v="4"/>
    <s v="160012692"/>
    <x v="22"/>
    <n v="118000"/>
    <s v="WSS01"/>
    <x v="0"/>
    <x v="22"/>
  </r>
  <r>
    <x v="0"/>
    <x v="2"/>
    <s v="110000377"/>
    <x v="4"/>
    <s v="160012694"/>
    <x v="23"/>
    <n v="195500"/>
    <s v="WSS01"/>
    <x v="0"/>
    <x v="23"/>
  </r>
  <r>
    <x v="0"/>
    <x v="2"/>
    <s v="110000377"/>
    <x v="4"/>
    <s v="160012695"/>
    <x v="24"/>
    <n v="396500.00000000006"/>
    <s v="WSS01"/>
    <x v="0"/>
    <x v="24"/>
  </r>
  <r>
    <x v="0"/>
    <x v="2"/>
    <s v="110000382"/>
    <x v="7"/>
    <s v="160012294"/>
    <x v="19"/>
    <n v="1500"/>
    <s v="WSS04"/>
    <x v="2"/>
    <x v="19"/>
  </r>
  <r>
    <x v="0"/>
    <x v="2"/>
    <s v="110000384"/>
    <x v="9"/>
    <s v="160012395"/>
    <x v="26"/>
    <n v="3000"/>
    <s v="WSS05"/>
    <x v="6"/>
    <x v="26"/>
  </r>
  <r>
    <x v="0"/>
    <x v="2"/>
    <s v="110000387"/>
    <x v="8"/>
    <s v="160012456"/>
    <x v="15"/>
    <n v="2200"/>
    <s v="WSS03"/>
    <x v="0"/>
    <x v="15"/>
  </r>
  <r>
    <x v="0"/>
    <x v="2"/>
    <s v="110000430"/>
    <x v="10"/>
    <s v="160012311"/>
    <x v="27"/>
    <n v="4487"/>
    <s v="WSS05"/>
    <x v="4"/>
    <x v="27"/>
  </r>
  <r>
    <x v="0"/>
    <x v="2"/>
    <s v="110000430"/>
    <x v="10"/>
    <s v="160012431"/>
    <x v="28"/>
    <n v="12975"/>
    <s v="WSS05"/>
    <x v="4"/>
    <x v="28"/>
  </r>
  <r>
    <x v="0"/>
    <x v="3"/>
    <s v="110000332"/>
    <x v="1"/>
    <s v="160009894"/>
    <x v="1"/>
    <n v="12000"/>
    <s v="iSS01084"/>
    <x v="1"/>
    <x v="1"/>
  </r>
  <r>
    <x v="0"/>
    <x v="3"/>
    <s v="110000332"/>
    <x v="1"/>
    <s v="160009895"/>
    <x v="2"/>
    <n v="37000"/>
    <s v="iSS01084"/>
    <x v="2"/>
    <x v="2"/>
  </r>
  <r>
    <x v="0"/>
    <x v="3"/>
    <s v="110000332"/>
    <x v="1"/>
    <s v="160011761"/>
    <x v="3"/>
    <n v="80900"/>
    <s v="iSS01084"/>
    <x v="3"/>
    <x v="3"/>
  </r>
  <r>
    <x v="0"/>
    <x v="3"/>
    <s v="110000332"/>
    <x v="1"/>
    <s v="160012659"/>
    <x v="8"/>
    <n v="9000"/>
    <s v="iSS01084"/>
    <x v="2"/>
    <x v="8"/>
  </r>
  <r>
    <x v="0"/>
    <x v="3"/>
    <s v="110000332"/>
    <x v="1"/>
    <s v="160012705"/>
    <x v="29"/>
    <n v="3500"/>
    <s v="iSS01084"/>
    <x v="1"/>
    <x v="29"/>
  </r>
  <r>
    <x v="0"/>
    <x v="3"/>
    <s v="110000354"/>
    <x v="2"/>
    <s v="160009895"/>
    <x v="2"/>
    <n v="30500"/>
    <s v="WSS01"/>
    <x v="2"/>
    <x v="2"/>
  </r>
  <r>
    <x v="0"/>
    <x v="3"/>
    <s v="110000354"/>
    <x v="2"/>
    <s v="160011761"/>
    <x v="3"/>
    <n v="152500"/>
    <s v="WSS01"/>
    <x v="3"/>
    <x v="3"/>
  </r>
  <r>
    <x v="0"/>
    <x v="3"/>
    <s v="110000354"/>
    <x v="2"/>
    <s v="160012273"/>
    <x v="18"/>
    <n v="96000"/>
    <s v="WSS01"/>
    <x v="0"/>
    <x v="18"/>
  </r>
  <r>
    <x v="0"/>
    <x v="3"/>
    <s v="110000354"/>
    <x v="2"/>
    <s v="160012293"/>
    <x v="10"/>
    <n v="104000"/>
    <s v="WSS01"/>
    <x v="2"/>
    <x v="10"/>
  </r>
  <r>
    <x v="0"/>
    <x v="3"/>
    <s v="110000354"/>
    <x v="2"/>
    <s v="160012296"/>
    <x v="4"/>
    <n v="385800"/>
    <s v="WSS01"/>
    <x v="3"/>
    <x v="4"/>
  </r>
  <r>
    <x v="0"/>
    <x v="3"/>
    <s v="110000354"/>
    <x v="2"/>
    <s v="160012297"/>
    <x v="20"/>
    <n v="84606"/>
    <s v="WSS01"/>
    <x v="3"/>
    <x v="20"/>
  </r>
  <r>
    <x v="0"/>
    <x v="3"/>
    <s v="110000354"/>
    <x v="2"/>
    <s v="160012428"/>
    <x v="0"/>
    <n v="88500.000000000015"/>
    <s v="WSS01"/>
    <x v="0"/>
    <x v="0"/>
  </r>
  <r>
    <x v="0"/>
    <x v="3"/>
    <s v="110000354"/>
    <x v="2"/>
    <s v="160012652"/>
    <x v="13"/>
    <n v="13000"/>
    <s v="WSS01"/>
    <x v="0"/>
    <x v="13"/>
  </r>
  <r>
    <x v="0"/>
    <x v="3"/>
    <s v="110000354"/>
    <x v="2"/>
    <s v="160012659"/>
    <x v="8"/>
    <n v="2500.0000000000005"/>
    <s v="WSS01"/>
    <x v="2"/>
    <x v="8"/>
  </r>
  <r>
    <x v="0"/>
    <x v="3"/>
    <s v="110000354"/>
    <x v="2"/>
    <s v="160012660"/>
    <x v="9"/>
    <n v="14300.000000000002"/>
    <s v="WSS01"/>
    <x v="3"/>
    <x v="9"/>
  </r>
  <r>
    <x v="0"/>
    <x v="3"/>
    <s v="110000354"/>
    <x v="2"/>
    <s v="160012689"/>
    <x v="30"/>
    <n v="18018"/>
    <s v="WSS01"/>
    <x v="7"/>
    <x v="30"/>
  </r>
  <r>
    <x v="0"/>
    <x v="3"/>
    <s v="110000377"/>
    <x v="4"/>
    <s v="160011761"/>
    <x v="3"/>
    <n v="59940"/>
    <s v="WSS01"/>
    <x v="3"/>
    <x v="3"/>
  </r>
  <r>
    <x v="0"/>
    <x v="3"/>
    <s v="110000377"/>
    <x v="4"/>
    <s v="160011808"/>
    <x v="31"/>
    <n v="7000"/>
    <s v="WSS01"/>
    <x v="8"/>
    <x v="31"/>
  </r>
  <r>
    <x v="0"/>
    <x v="3"/>
    <s v="110000377"/>
    <x v="4"/>
    <s v="160012296"/>
    <x v="4"/>
    <n v="114175.99999999997"/>
    <s v="WSS01"/>
    <x v="3"/>
    <x v="4"/>
  </r>
  <r>
    <x v="0"/>
    <x v="3"/>
    <s v="110000377"/>
    <x v="4"/>
    <s v="160012297"/>
    <x v="20"/>
    <n v="27000"/>
    <s v="WSS01"/>
    <x v="3"/>
    <x v="20"/>
  </r>
  <r>
    <x v="0"/>
    <x v="3"/>
    <s v="110000377"/>
    <x v="4"/>
    <s v="160012358"/>
    <x v="32"/>
    <n v="5500"/>
    <s v="WSS01"/>
    <x v="0"/>
    <x v="32"/>
  </r>
  <r>
    <x v="0"/>
    <x v="3"/>
    <s v="110000377"/>
    <x v="4"/>
    <s v="160012660"/>
    <x v="9"/>
    <n v="29980"/>
    <s v="WSS01"/>
    <x v="3"/>
    <x v="9"/>
  </r>
  <r>
    <x v="0"/>
    <x v="3"/>
    <s v="110000377"/>
    <x v="4"/>
    <s v="160012694"/>
    <x v="23"/>
    <n v="88499.999999999985"/>
    <s v="WSS01"/>
    <x v="0"/>
    <x v="23"/>
  </r>
  <r>
    <x v="0"/>
    <x v="3"/>
    <s v="110000377"/>
    <x v="4"/>
    <s v="160012695"/>
    <x v="24"/>
    <n v="60000"/>
    <s v="WSS01"/>
    <x v="0"/>
    <x v="24"/>
  </r>
  <r>
    <x v="0"/>
    <x v="4"/>
    <s v="110000329"/>
    <x v="0"/>
    <s v="160012428"/>
    <x v="0"/>
    <n v="40300"/>
    <s v="WSS01"/>
    <x v="0"/>
    <x v="0"/>
  </r>
  <r>
    <x v="0"/>
    <x v="4"/>
    <s v="110000332"/>
    <x v="1"/>
    <s v="160009894"/>
    <x v="1"/>
    <n v="19000"/>
    <s v="iSS01084"/>
    <x v="1"/>
    <x v="1"/>
  </r>
  <r>
    <x v="0"/>
    <x v="4"/>
    <s v="110000332"/>
    <x v="1"/>
    <s v="160009895"/>
    <x v="2"/>
    <n v="3499.9999999999995"/>
    <s v="iSS01084"/>
    <x v="2"/>
    <x v="2"/>
  </r>
  <r>
    <x v="0"/>
    <x v="4"/>
    <s v="110000332"/>
    <x v="1"/>
    <s v="160011761"/>
    <x v="3"/>
    <n v="218299.99999999997"/>
    <s v="iSS01084"/>
    <x v="3"/>
    <x v="3"/>
  </r>
  <r>
    <x v="0"/>
    <x v="4"/>
    <s v="110000332"/>
    <x v="1"/>
    <s v="160012302"/>
    <x v="5"/>
    <n v="13500"/>
    <s v="iSS01084"/>
    <x v="1"/>
    <x v="5"/>
  </r>
  <r>
    <x v="0"/>
    <x v="4"/>
    <s v="110000332"/>
    <x v="1"/>
    <s v="160012705"/>
    <x v="29"/>
    <n v="6500"/>
    <s v="iSS01084"/>
    <x v="1"/>
    <x v="29"/>
  </r>
  <r>
    <x v="0"/>
    <x v="4"/>
    <s v="110000354"/>
    <x v="2"/>
    <s v="160009895"/>
    <x v="2"/>
    <n v="126750.00000000003"/>
    <s v="WSS01"/>
    <x v="2"/>
    <x v="2"/>
  </r>
  <r>
    <x v="0"/>
    <x v="4"/>
    <s v="110000354"/>
    <x v="2"/>
    <s v="160009896"/>
    <x v="33"/>
    <n v="7199.9999999999991"/>
    <s v="WSS01"/>
    <x v="9"/>
    <x v="33"/>
  </r>
  <r>
    <x v="0"/>
    <x v="4"/>
    <s v="110000354"/>
    <x v="2"/>
    <s v="160011761"/>
    <x v="3"/>
    <n v="603859.99999999977"/>
    <s v="WSS01"/>
    <x v="3"/>
    <x v="3"/>
  </r>
  <r>
    <x v="0"/>
    <x v="4"/>
    <s v="110000354"/>
    <x v="2"/>
    <s v="160011808"/>
    <x v="31"/>
    <n v="12500"/>
    <s v="WSS01"/>
    <x v="8"/>
    <x v="31"/>
  </r>
  <r>
    <x v="0"/>
    <x v="4"/>
    <s v="110000354"/>
    <x v="2"/>
    <s v="160012293"/>
    <x v="10"/>
    <n v="346100.00000000017"/>
    <s v="WSS01"/>
    <x v="2"/>
    <x v="10"/>
  </r>
  <r>
    <x v="0"/>
    <x v="4"/>
    <s v="110000354"/>
    <x v="2"/>
    <s v="160012294"/>
    <x v="19"/>
    <n v="1000"/>
    <s v="WSS01"/>
    <x v="2"/>
    <x v="19"/>
  </r>
  <r>
    <x v="0"/>
    <x v="4"/>
    <s v="110000354"/>
    <x v="2"/>
    <s v="160012296"/>
    <x v="4"/>
    <n v="1597495"/>
    <s v="WSS01"/>
    <x v="3"/>
    <x v="4"/>
  </r>
  <r>
    <x v="0"/>
    <x v="4"/>
    <s v="110000354"/>
    <x v="2"/>
    <s v="160012297"/>
    <x v="20"/>
    <n v="31000"/>
    <s v="WSS01"/>
    <x v="3"/>
    <x v="20"/>
  </r>
  <r>
    <x v="0"/>
    <x v="4"/>
    <s v="110000354"/>
    <x v="2"/>
    <s v="160012299"/>
    <x v="34"/>
    <n v="3999.9999999999995"/>
    <s v="WSS01"/>
    <x v="9"/>
    <x v="34"/>
  </r>
  <r>
    <x v="0"/>
    <x v="4"/>
    <s v="110000354"/>
    <x v="2"/>
    <s v="160012358"/>
    <x v="32"/>
    <n v="108000"/>
    <s v="WSS01"/>
    <x v="0"/>
    <x v="32"/>
  </r>
  <r>
    <x v="0"/>
    <x v="4"/>
    <s v="110000354"/>
    <x v="2"/>
    <s v="160012653"/>
    <x v="14"/>
    <n v="101400"/>
    <s v="WSS01"/>
    <x v="0"/>
    <x v="14"/>
  </r>
  <r>
    <x v="0"/>
    <x v="4"/>
    <s v="110000354"/>
    <x v="2"/>
    <s v="160012654"/>
    <x v="25"/>
    <n v="22500"/>
    <s v="WSS01"/>
    <x v="0"/>
    <x v="25"/>
  </r>
  <r>
    <x v="0"/>
    <x v="4"/>
    <s v="110000354"/>
    <x v="2"/>
    <s v="160012659"/>
    <x v="8"/>
    <n v="53000"/>
    <s v="WSS01"/>
    <x v="2"/>
    <x v="8"/>
  </r>
  <r>
    <x v="0"/>
    <x v="4"/>
    <s v="110000354"/>
    <x v="2"/>
    <s v="160012660"/>
    <x v="9"/>
    <n v="315510.60000000015"/>
    <s v="WSS01"/>
    <x v="3"/>
    <x v="9"/>
  </r>
  <r>
    <x v="0"/>
    <x v="4"/>
    <s v="110000354"/>
    <x v="2"/>
    <s v="160012683"/>
    <x v="35"/>
    <n v="39996"/>
    <s v="WSS01"/>
    <x v="9"/>
    <x v="35"/>
  </r>
  <r>
    <x v="0"/>
    <x v="4"/>
    <s v="110000354"/>
    <x v="2"/>
    <s v="160012684"/>
    <x v="36"/>
    <n v="24400"/>
    <s v="WSS01"/>
    <x v="9"/>
    <x v="36"/>
  </r>
  <r>
    <x v="0"/>
    <x v="4"/>
    <s v="110000354"/>
    <x v="2"/>
    <s v="160012694"/>
    <x v="23"/>
    <n v="43550"/>
    <s v="WSS01"/>
    <x v="0"/>
    <x v="23"/>
  </r>
  <r>
    <x v="0"/>
    <x v="4"/>
    <s v="110000354"/>
    <x v="2"/>
    <s v="160012695"/>
    <x v="24"/>
    <n v="52500.000000000007"/>
    <s v="WSS01"/>
    <x v="0"/>
    <x v="24"/>
  </r>
  <r>
    <x v="0"/>
    <x v="4"/>
    <s v="110000359"/>
    <x v="11"/>
    <s v="110000359"/>
    <x v="37"/>
    <n v="37400"/>
    <s v="WSS03"/>
    <x v="10"/>
    <x v="37"/>
  </r>
  <r>
    <x v="0"/>
    <x v="4"/>
    <s v="110000377"/>
    <x v="4"/>
    <s v="160011808"/>
    <x v="31"/>
    <n v="6500"/>
    <s v="WSS01"/>
    <x v="8"/>
    <x v="31"/>
  </r>
  <r>
    <x v="0"/>
    <x v="4"/>
    <s v="110000377"/>
    <x v="4"/>
    <s v="160012248"/>
    <x v="38"/>
    <n v="5500"/>
    <s v="WSS01"/>
    <x v="0"/>
    <x v="38"/>
  </r>
  <r>
    <x v="0"/>
    <x v="4"/>
    <s v="110000377"/>
    <x v="4"/>
    <s v="160012273"/>
    <x v="18"/>
    <n v="11000"/>
    <s v="WSS01"/>
    <x v="0"/>
    <x v="18"/>
  </r>
  <r>
    <x v="0"/>
    <x v="4"/>
    <s v="110000377"/>
    <x v="4"/>
    <s v="160012282"/>
    <x v="11"/>
    <n v="5368"/>
    <s v="WSS01"/>
    <x v="0"/>
    <x v="11"/>
  </r>
  <r>
    <x v="0"/>
    <x v="4"/>
    <s v="110000377"/>
    <x v="4"/>
    <s v="160012293"/>
    <x v="10"/>
    <n v="36500"/>
    <s v="WSS01"/>
    <x v="2"/>
    <x v="10"/>
  </r>
  <r>
    <x v="0"/>
    <x v="4"/>
    <s v="110000377"/>
    <x v="4"/>
    <s v="160012294"/>
    <x v="19"/>
    <n v="33700"/>
    <s v="WSS01"/>
    <x v="2"/>
    <x v="19"/>
  </r>
  <r>
    <x v="0"/>
    <x v="4"/>
    <s v="110000377"/>
    <x v="4"/>
    <s v="160012296"/>
    <x v="4"/>
    <n v="103499.99999999997"/>
    <s v="WSS01"/>
    <x v="3"/>
    <x v="4"/>
  </r>
  <r>
    <x v="0"/>
    <x v="4"/>
    <s v="110000377"/>
    <x v="4"/>
    <s v="160012297"/>
    <x v="20"/>
    <n v="203080.00000000003"/>
    <s v="WSS01"/>
    <x v="3"/>
    <x v="20"/>
  </r>
  <r>
    <x v="0"/>
    <x v="4"/>
    <s v="110000377"/>
    <x v="4"/>
    <s v="160012358"/>
    <x v="32"/>
    <n v="19500"/>
    <s v="WSS01"/>
    <x v="0"/>
    <x v="32"/>
  </r>
  <r>
    <x v="0"/>
    <x v="4"/>
    <s v="110000377"/>
    <x v="4"/>
    <s v="160012428"/>
    <x v="0"/>
    <n v="2500"/>
    <s v="WSS01"/>
    <x v="0"/>
    <x v="0"/>
  </r>
  <r>
    <x v="0"/>
    <x v="4"/>
    <s v="110000377"/>
    <x v="4"/>
    <s v="160012438"/>
    <x v="16"/>
    <n v="36600.000000000007"/>
    <s v="WSS01"/>
    <x v="4"/>
    <x v="16"/>
  </r>
  <r>
    <x v="0"/>
    <x v="4"/>
    <s v="110000377"/>
    <x v="4"/>
    <s v="160012654"/>
    <x v="25"/>
    <n v="103150"/>
    <s v="WSS01"/>
    <x v="0"/>
    <x v="25"/>
  </r>
  <r>
    <x v="0"/>
    <x v="4"/>
    <s v="110000377"/>
    <x v="4"/>
    <s v="160012659"/>
    <x v="8"/>
    <n v="2000"/>
    <s v="WSS01"/>
    <x v="2"/>
    <x v="8"/>
  </r>
  <r>
    <x v="0"/>
    <x v="4"/>
    <s v="110000377"/>
    <x v="4"/>
    <s v="160012660"/>
    <x v="9"/>
    <n v="29000"/>
    <s v="WSS01"/>
    <x v="3"/>
    <x v="9"/>
  </r>
  <r>
    <x v="0"/>
    <x v="4"/>
    <s v="110000377"/>
    <x v="4"/>
    <s v="160012684"/>
    <x v="36"/>
    <n v="22700"/>
    <s v="WSS01"/>
    <x v="9"/>
    <x v="36"/>
  </r>
  <r>
    <x v="0"/>
    <x v="4"/>
    <s v="110000377"/>
    <x v="4"/>
    <s v="160012688"/>
    <x v="39"/>
    <n v="4500"/>
    <s v="WSS01"/>
    <x v="7"/>
    <x v="39"/>
  </r>
  <r>
    <x v="0"/>
    <x v="4"/>
    <s v="110000377"/>
    <x v="4"/>
    <s v="160012689"/>
    <x v="30"/>
    <n v="25082"/>
    <s v="WSS01"/>
    <x v="7"/>
    <x v="30"/>
  </r>
  <r>
    <x v="0"/>
    <x v="4"/>
    <s v="110000377"/>
    <x v="4"/>
    <s v="160012690"/>
    <x v="40"/>
    <n v="47999.999999999993"/>
    <s v="WSS01"/>
    <x v="0"/>
    <x v="40"/>
  </r>
  <r>
    <x v="0"/>
    <x v="4"/>
    <s v="110000377"/>
    <x v="4"/>
    <s v="160012691"/>
    <x v="21"/>
    <n v="14000"/>
    <s v="WSS01"/>
    <x v="0"/>
    <x v="21"/>
  </r>
  <r>
    <x v="0"/>
    <x v="4"/>
    <s v="110000377"/>
    <x v="4"/>
    <s v="160012692"/>
    <x v="22"/>
    <n v="16918"/>
    <s v="WSS01"/>
    <x v="0"/>
    <x v="22"/>
  </r>
  <r>
    <x v="0"/>
    <x v="4"/>
    <s v="110000377"/>
    <x v="4"/>
    <s v="160012694"/>
    <x v="23"/>
    <n v="42799.999999999993"/>
    <s v="WSS01"/>
    <x v="0"/>
    <x v="23"/>
  </r>
  <r>
    <x v="0"/>
    <x v="4"/>
    <s v="110000387"/>
    <x v="8"/>
    <s v="160009895"/>
    <x v="2"/>
    <n v="2200"/>
    <s v="WSS03"/>
    <x v="2"/>
    <x v="2"/>
  </r>
  <r>
    <x v="0"/>
    <x v="4"/>
    <s v="110000430"/>
    <x v="10"/>
    <s v="160012431"/>
    <x v="28"/>
    <n v="35441"/>
    <s v="WSS05"/>
    <x v="4"/>
    <x v="28"/>
  </r>
  <r>
    <x v="0"/>
    <x v="4"/>
    <s v="110000430"/>
    <x v="10"/>
    <s v="160012443"/>
    <x v="41"/>
    <n v="2633"/>
    <s v="WSS05"/>
    <x v="4"/>
    <x v="41"/>
  </r>
  <r>
    <x v="0"/>
    <x v="4"/>
    <s v="110000436"/>
    <x v="12"/>
    <s v="160012248"/>
    <x v="38"/>
    <n v="3500"/>
    <s v="WSS05"/>
    <x v="0"/>
    <x v="38"/>
  </r>
  <r>
    <x v="0"/>
    <x v="4"/>
    <s v="110000436"/>
    <x v="12"/>
    <s v="160012358"/>
    <x v="32"/>
    <n v="26450"/>
    <s v="WSS05"/>
    <x v="0"/>
    <x v="32"/>
  </r>
  <r>
    <x v="0"/>
    <x v="4"/>
    <s v="110000436"/>
    <x v="12"/>
    <s v="160012400"/>
    <x v="12"/>
    <n v="4200"/>
    <s v="WSS05"/>
    <x v="0"/>
    <x v="12"/>
  </r>
  <r>
    <x v="0"/>
    <x v="4"/>
    <s v="110000436"/>
    <x v="12"/>
    <s v="160012456"/>
    <x v="15"/>
    <n v="346900.00000000006"/>
    <s v="WSS05"/>
    <x v="0"/>
    <x v="15"/>
  </r>
  <r>
    <x v="0"/>
    <x v="4"/>
    <s v="110000436"/>
    <x v="12"/>
    <s v="160012688"/>
    <x v="39"/>
    <n v="3000"/>
    <s v="WSS05"/>
    <x v="7"/>
    <x v="39"/>
  </r>
  <r>
    <x v="0"/>
    <x v="4"/>
    <s v="110000436"/>
    <x v="12"/>
    <s v="160012689"/>
    <x v="30"/>
    <n v="12200"/>
    <s v="WSS05"/>
    <x v="7"/>
    <x v="30"/>
  </r>
  <r>
    <x v="0"/>
    <x v="5"/>
    <s v="110000329"/>
    <x v="0"/>
    <s v="160012428"/>
    <x v="0"/>
    <n v="13185"/>
    <s v="WSS01"/>
    <x v="0"/>
    <x v="0"/>
  </r>
  <r>
    <x v="0"/>
    <x v="5"/>
    <s v="110000332"/>
    <x v="1"/>
    <s v="160009895"/>
    <x v="2"/>
    <n v="48700"/>
    <s v="iSS01084"/>
    <x v="2"/>
    <x v="2"/>
  </r>
  <r>
    <x v="0"/>
    <x v="5"/>
    <s v="110000332"/>
    <x v="1"/>
    <s v="160011761"/>
    <x v="3"/>
    <n v="156300"/>
    <s v="iSS01084"/>
    <x v="3"/>
    <x v="3"/>
  </r>
  <r>
    <x v="0"/>
    <x v="5"/>
    <s v="110000332"/>
    <x v="1"/>
    <s v="160012659"/>
    <x v="8"/>
    <n v="8300"/>
    <s v="iSS01084"/>
    <x v="2"/>
    <x v="8"/>
  </r>
  <r>
    <x v="0"/>
    <x v="5"/>
    <s v="110000332"/>
    <x v="1"/>
    <s v="160012660"/>
    <x v="9"/>
    <n v="1000"/>
    <s v="iSS01084"/>
    <x v="3"/>
    <x v="9"/>
  </r>
  <r>
    <x v="0"/>
    <x v="5"/>
    <s v="110000354"/>
    <x v="2"/>
    <s v="110000354"/>
    <x v="42"/>
    <n v="13200"/>
    <s v="WSS01"/>
    <x v="10"/>
    <x v="42"/>
  </r>
  <r>
    <x v="0"/>
    <x v="5"/>
    <s v="110000354"/>
    <x v="2"/>
    <s v="160009895"/>
    <x v="2"/>
    <n v="57021.1"/>
    <s v="WSS01"/>
    <x v="2"/>
    <x v="2"/>
  </r>
  <r>
    <x v="0"/>
    <x v="5"/>
    <s v="110000354"/>
    <x v="2"/>
    <s v="160011761"/>
    <x v="3"/>
    <n v="662259.50000000023"/>
    <s v="WSS01"/>
    <x v="3"/>
    <x v="3"/>
  </r>
  <r>
    <x v="0"/>
    <x v="5"/>
    <s v="110000354"/>
    <x v="2"/>
    <s v="160012293"/>
    <x v="10"/>
    <n v="704057.10000000021"/>
    <s v="WSS01"/>
    <x v="2"/>
    <x v="10"/>
  </r>
  <r>
    <x v="0"/>
    <x v="5"/>
    <s v="110000354"/>
    <x v="2"/>
    <s v="160012296"/>
    <x v="4"/>
    <n v="1386016.9999999995"/>
    <s v="WSS01"/>
    <x v="3"/>
    <x v="4"/>
  </r>
  <r>
    <x v="0"/>
    <x v="5"/>
    <s v="110000354"/>
    <x v="2"/>
    <s v="160012297"/>
    <x v="20"/>
    <n v="46500"/>
    <s v="WSS01"/>
    <x v="3"/>
    <x v="20"/>
  </r>
  <r>
    <x v="0"/>
    <x v="5"/>
    <s v="110000354"/>
    <x v="2"/>
    <s v="160012428"/>
    <x v="0"/>
    <n v="96100"/>
    <s v="WSS01"/>
    <x v="0"/>
    <x v="0"/>
  </r>
  <r>
    <x v="0"/>
    <x v="5"/>
    <s v="110000354"/>
    <x v="2"/>
    <s v="160012659"/>
    <x v="8"/>
    <n v="92800.000000000015"/>
    <s v="WSS01"/>
    <x v="2"/>
    <x v="8"/>
  </r>
  <r>
    <x v="0"/>
    <x v="5"/>
    <s v="110000354"/>
    <x v="2"/>
    <s v="160012660"/>
    <x v="9"/>
    <n v="266349.90000000002"/>
    <s v="WSS01"/>
    <x v="3"/>
    <x v="9"/>
  </r>
  <r>
    <x v="0"/>
    <x v="5"/>
    <s v="110000354"/>
    <x v="2"/>
    <s v="160012683"/>
    <x v="35"/>
    <n v="89569.4"/>
    <s v="WSS01"/>
    <x v="9"/>
    <x v="35"/>
  </r>
  <r>
    <x v="0"/>
    <x v="5"/>
    <s v="110000354"/>
    <x v="2"/>
    <s v="160012684"/>
    <x v="36"/>
    <n v="14000"/>
    <s v="WSS01"/>
    <x v="9"/>
    <x v="36"/>
  </r>
  <r>
    <x v="0"/>
    <x v="5"/>
    <s v="110000354"/>
    <x v="2"/>
    <s v="160012717"/>
    <x v="43"/>
    <n v="900"/>
    <s v="WSS01"/>
    <x v="4"/>
    <x v="43"/>
  </r>
  <r>
    <x v="0"/>
    <x v="5"/>
    <s v="110000354"/>
    <x v="2"/>
    <s v="160012718"/>
    <x v="44"/>
    <n v="36150"/>
    <s v="WSS01"/>
    <x v="4"/>
    <x v="44"/>
  </r>
  <r>
    <x v="0"/>
    <x v="5"/>
    <s v="110000377"/>
    <x v="4"/>
    <s v="160011808"/>
    <x v="31"/>
    <n v="5000"/>
    <s v="WSS01"/>
    <x v="8"/>
    <x v="31"/>
  </r>
  <r>
    <x v="0"/>
    <x v="5"/>
    <s v="110000377"/>
    <x v="4"/>
    <s v="160012248"/>
    <x v="38"/>
    <n v="11500"/>
    <s v="WSS01"/>
    <x v="0"/>
    <x v="38"/>
  </r>
  <r>
    <x v="0"/>
    <x v="5"/>
    <s v="110000377"/>
    <x v="4"/>
    <s v="160012273"/>
    <x v="18"/>
    <n v="29939.999999999996"/>
    <s v="WSS01"/>
    <x v="0"/>
    <x v="18"/>
  </r>
  <r>
    <x v="0"/>
    <x v="5"/>
    <s v="110000377"/>
    <x v="4"/>
    <s v="160012293"/>
    <x v="10"/>
    <n v="56500.000000000007"/>
    <s v="WSS01"/>
    <x v="2"/>
    <x v="10"/>
  </r>
  <r>
    <x v="0"/>
    <x v="5"/>
    <s v="110000377"/>
    <x v="4"/>
    <s v="160012296"/>
    <x v="4"/>
    <n v="29450.199999999997"/>
    <s v="WSS01"/>
    <x v="3"/>
    <x v="4"/>
  </r>
  <r>
    <x v="0"/>
    <x v="5"/>
    <s v="110000377"/>
    <x v="4"/>
    <s v="160012358"/>
    <x v="32"/>
    <n v="43489.1"/>
    <s v="WSS01"/>
    <x v="0"/>
    <x v="32"/>
  </r>
  <r>
    <x v="0"/>
    <x v="5"/>
    <s v="110000377"/>
    <x v="4"/>
    <s v="160012438"/>
    <x v="16"/>
    <n v="5500"/>
    <s v="WSS01"/>
    <x v="4"/>
    <x v="16"/>
  </r>
  <r>
    <x v="0"/>
    <x v="5"/>
    <s v="110000377"/>
    <x v="4"/>
    <s v="160012653"/>
    <x v="14"/>
    <n v="2100"/>
    <s v="WSS01"/>
    <x v="0"/>
    <x v="14"/>
  </r>
  <r>
    <x v="0"/>
    <x v="5"/>
    <s v="110000377"/>
    <x v="4"/>
    <s v="160012654"/>
    <x v="25"/>
    <n v="257350"/>
    <s v="WSS01"/>
    <x v="0"/>
    <x v="25"/>
  </r>
  <r>
    <x v="0"/>
    <x v="5"/>
    <s v="110000377"/>
    <x v="4"/>
    <s v="160012659"/>
    <x v="8"/>
    <n v="4400"/>
    <s v="WSS01"/>
    <x v="2"/>
    <x v="8"/>
  </r>
  <r>
    <x v="0"/>
    <x v="5"/>
    <s v="110000377"/>
    <x v="4"/>
    <s v="160012690"/>
    <x v="40"/>
    <n v="1500"/>
    <s v="WSS01"/>
    <x v="0"/>
    <x v="40"/>
  </r>
  <r>
    <x v="0"/>
    <x v="5"/>
    <s v="110000377"/>
    <x v="4"/>
    <s v="160012694"/>
    <x v="23"/>
    <n v="70005"/>
    <s v="WSS01"/>
    <x v="0"/>
    <x v="23"/>
  </r>
  <r>
    <x v="0"/>
    <x v="5"/>
    <s v="110000383"/>
    <x v="13"/>
    <s v="160009895"/>
    <x v="2"/>
    <n v="33500"/>
    <s v="iSS01084"/>
    <x v="2"/>
    <x v="2"/>
  </r>
  <r>
    <x v="0"/>
    <x v="5"/>
    <s v="110000383"/>
    <x v="13"/>
    <s v="160012659"/>
    <x v="8"/>
    <n v="383"/>
    <s v="iSS01084"/>
    <x v="2"/>
    <x v="8"/>
  </r>
  <r>
    <x v="0"/>
    <x v="5"/>
    <s v="110000387"/>
    <x v="8"/>
    <s v="160011761"/>
    <x v="3"/>
    <n v="1100"/>
    <s v="WSS03"/>
    <x v="3"/>
    <x v="3"/>
  </r>
  <r>
    <x v="0"/>
    <x v="5"/>
    <s v="110000430"/>
    <x v="10"/>
    <s v="160012311"/>
    <x v="27"/>
    <n v="2200"/>
    <s v="WSS05"/>
    <x v="4"/>
    <x v="27"/>
  </r>
  <r>
    <x v="0"/>
    <x v="5"/>
    <s v="110000436"/>
    <x v="12"/>
    <s v="160012456"/>
    <x v="15"/>
    <n v="137746"/>
    <s v="WSS05"/>
    <x v="0"/>
    <x v="15"/>
  </r>
  <r>
    <x v="0"/>
    <x v="5"/>
    <s v="110000436"/>
    <x v="12"/>
    <s v="160012689"/>
    <x v="30"/>
    <n v="137500"/>
    <s v="WSS05"/>
    <x v="7"/>
    <x v="30"/>
  </r>
  <r>
    <x v="0"/>
    <x v="6"/>
    <s v="110000329"/>
    <x v="0"/>
    <s v="160012428"/>
    <x v="0"/>
    <n v="25285"/>
    <s v="WSS01"/>
    <x v="0"/>
    <x v="0"/>
  </r>
  <r>
    <x v="0"/>
    <x v="6"/>
    <s v="110000332"/>
    <x v="1"/>
    <s v="160009895"/>
    <x v="2"/>
    <n v="94378.000000000015"/>
    <s v="iSS01084"/>
    <x v="2"/>
    <x v="2"/>
  </r>
  <r>
    <x v="0"/>
    <x v="6"/>
    <s v="110000332"/>
    <x v="1"/>
    <s v="160011761"/>
    <x v="3"/>
    <n v="286363.57899999997"/>
    <s v="iSS01084"/>
    <x v="3"/>
    <x v="3"/>
  </r>
  <r>
    <x v="0"/>
    <x v="6"/>
    <s v="110000332"/>
    <x v="1"/>
    <s v="160012659"/>
    <x v="8"/>
    <n v="10112.700000000001"/>
    <s v="iSS01084"/>
    <x v="2"/>
    <x v="8"/>
  </r>
  <r>
    <x v="0"/>
    <x v="6"/>
    <s v="110000332"/>
    <x v="1"/>
    <s v="160012660"/>
    <x v="9"/>
    <n v="60693.099999999991"/>
    <s v="iSS01084"/>
    <x v="3"/>
    <x v="9"/>
  </r>
  <r>
    <x v="0"/>
    <x v="6"/>
    <s v="110000354"/>
    <x v="2"/>
    <s v="160012273"/>
    <x v="18"/>
    <n v="58500"/>
    <s v="WSS01"/>
    <x v="0"/>
    <x v="18"/>
  </r>
  <r>
    <x v="0"/>
    <x v="6"/>
    <s v="110000355"/>
    <x v="3"/>
    <s v="160009895"/>
    <x v="2"/>
    <n v="233250"/>
    <s v="iSS01"/>
    <x v="2"/>
    <x v="2"/>
  </r>
  <r>
    <x v="0"/>
    <x v="6"/>
    <s v="110000355"/>
    <x v="3"/>
    <s v="160011761"/>
    <x v="3"/>
    <n v="116709.79000000001"/>
    <s v="iSS01"/>
    <x v="3"/>
    <x v="3"/>
  </r>
  <r>
    <x v="0"/>
    <x v="6"/>
    <s v="110000377"/>
    <x v="4"/>
    <s v="160012282"/>
    <x v="11"/>
    <n v="38400"/>
    <s v="WSS01"/>
    <x v="0"/>
    <x v="11"/>
  </r>
  <r>
    <x v="0"/>
    <x v="6"/>
    <s v="110000377"/>
    <x v="4"/>
    <s v="160012428"/>
    <x v="0"/>
    <n v="56693.410000000011"/>
    <s v="WSS01"/>
    <x v="0"/>
    <x v="0"/>
  </r>
  <r>
    <x v="0"/>
    <x v="6"/>
    <s v="110000383"/>
    <x v="13"/>
    <s v="160009895"/>
    <x v="2"/>
    <n v="10000"/>
    <s v="iSS01084"/>
    <x v="2"/>
    <x v="2"/>
  </r>
  <r>
    <x v="0"/>
    <x v="6"/>
    <s v="110000383"/>
    <x v="13"/>
    <s v="160012659"/>
    <x v="8"/>
    <n v="4.3000000000000007"/>
    <s v="iSS01084"/>
    <x v="2"/>
    <x v="8"/>
  </r>
  <r>
    <x v="0"/>
    <x v="6"/>
    <s v="110000436"/>
    <x v="12"/>
    <s v="160012456"/>
    <x v="15"/>
    <n v="2500"/>
    <s v="WSS05"/>
    <x v="0"/>
    <x v="15"/>
  </r>
  <r>
    <x v="0"/>
    <x v="6"/>
    <s v="110000436"/>
    <x v="12"/>
    <s v="160012689"/>
    <x v="30"/>
    <n v="328703"/>
    <s v="WSS05"/>
    <x v="7"/>
    <x v="30"/>
  </r>
  <r>
    <x v="0"/>
    <x v="6"/>
    <s v="110000436"/>
    <x v="12"/>
    <s v="160012718"/>
    <x v="44"/>
    <n v="600"/>
    <s v="WSS05"/>
    <x v="4"/>
    <x v="44"/>
  </r>
  <r>
    <x v="0"/>
    <x v="6"/>
    <s v="110000436"/>
    <x v="12"/>
    <s v="160012719"/>
    <x v="45"/>
    <n v="8200"/>
    <s v="WSS05"/>
    <x v="4"/>
    <x v="45"/>
  </r>
  <r>
    <x v="0"/>
    <x v="7"/>
    <s v="110000329"/>
    <x v="0"/>
    <s v="160012428"/>
    <x v="0"/>
    <n v="440455.59"/>
    <s v="WSS01"/>
    <x v="0"/>
    <x v="0"/>
  </r>
  <r>
    <x v="0"/>
    <x v="7"/>
    <s v="110000332"/>
    <x v="1"/>
    <s v="160009895"/>
    <x v="2"/>
    <n v="108561.045"/>
    <s v="iSS01084"/>
    <x v="2"/>
    <x v="2"/>
  </r>
  <r>
    <x v="0"/>
    <x v="7"/>
    <s v="110000332"/>
    <x v="1"/>
    <s v="160011761"/>
    <x v="3"/>
    <n v="319645.04000000004"/>
    <s v="iSS01084"/>
    <x v="3"/>
    <x v="3"/>
  </r>
  <r>
    <x v="0"/>
    <x v="7"/>
    <s v="110000332"/>
    <x v="1"/>
    <s v="160012659"/>
    <x v="8"/>
    <n v="9000"/>
    <s v="iSS01084"/>
    <x v="2"/>
    <x v="8"/>
  </r>
  <r>
    <x v="0"/>
    <x v="7"/>
    <s v="110000332"/>
    <x v="1"/>
    <s v="160012660"/>
    <x v="9"/>
    <n v="85234.33600000001"/>
    <s v="iSS01084"/>
    <x v="3"/>
    <x v="9"/>
  </r>
  <r>
    <x v="0"/>
    <x v="7"/>
    <s v="110000354"/>
    <x v="2"/>
    <s v="110000354"/>
    <x v="42"/>
    <n v="4400"/>
    <s v="WSS01"/>
    <x v="10"/>
    <x v="42"/>
  </r>
  <r>
    <x v="0"/>
    <x v="7"/>
    <s v="110000354"/>
    <x v="2"/>
    <s v="110000359"/>
    <x v="37"/>
    <n v="12053"/>
    <s v="WSS01"/>
    <x v="10"/>
    <x v="37"/>
  </r>
  <r>
    <x v="0"/>
    <x v="7"/>
    <s v="110000354"/>
    <x v="2"/>
    <s v="160012273"/>
    <x v="18"/>
    <n v="97500"/>
    <s v="WSS01"/>
    <x v="0"/>
    <x v="18"/>
  </r>
  <r>
    <x v="0"/>
    <x v="7"/>
    <s v="110000354"/>
    <x v="2"/>
    <s v="160012293"/>
    <x v="10"/>
    <n v="68500"/>
    <s v="WSS01"/>
    <x v="2"/>
    <x v="10"/>
  </r>
  <r>
    <x v="0"/>
    <x v="7"/>
    <s v="110000354"/>
    <x v="2"/>
    <s v="160012296"/>
    <x v="4"/>
    <n v="76781"/>
    <s v="WSS01"/>
    <x v="3"/>
    <x v="4"/>
  </r>
  <r>
    <x v="0"/>
    <x v="7"/>
    <s v="110000354"/>
    <x v="2"/>
    <s v="160012428"/>
    <x v="0"/>
    <n v="31796"/>
    <s v="WSS01"/>
    <x v="0"/>
    <x v="0"/>
  </r>
  <r>
    <x v="0"/>
    <x v="7"/>
    <s v="110000354"/>
    <x v="2"/>
    <s v="160012653"/>
    <x v="14"/>
    <n v="239499.99999999997"/>
    <s v="WSS01"/>
    <x v="0"/>
    <x v="14"/>
  </r>
  <r>
    <x v="0"/>
    <x v="7"/>
    <s v="110000354"/>
    <x v="2"/>
    <s v="160012695"/>
    <x v="24"/>
    <n v="218167.51300000004"/>
    <s v="WSS01"/>
    <x v="0"/>
    <x v="24"/>
  </r>
  <r>
    <x v="0"/>
    <x v="7"/>
    <s v="110000355"/>
    <x v="3"/>
    <s v="160011761"/>
    <x v="3"/>
    <n v="203347.60299999997"/>
    <s v="iSS01"/>
    <x v="3"/>
    <x v="3"/>
  </r>
  <r>
    <x v="0"/>
    <x v="7"/>
    <s v="110000355"/>
    <x v="3"/>
    <s v="160012357"/>
    <x v="6"/>
    <n v="1000"/>
    <s v="iSS01"/>
    <x v="4"/>
    <x v="6"/>
  </r>
  <r>
    <x v="0"/>
    <x v="7"/>
    <s v="110000355"/>
    <x v="3"/>
    <s v="160012660"/>
    <x v="9"/>
    <n v="14457"/>
    <s v="iSS01"/>
    <x v="3"/>
    <x v="9"/>
  </r>
  <r>
    <x v="0"/>
    <x v="7"/>
    <s v="110000377"/>
    <x v="4"/>
    <s v="160012282"/>
    <x v="11"/>
    <n v="5500"/>
    <s v="WSS01"/>
    <x v="0"/>
    <x v="11"/>
  </r>
  <r>
    <x v="0"/>
    <x v="7"/>
    <s v="110000383"/>
    <x v="13"/>
    <s v="160011761"/>
    <x v="3"/>
    <n v="26004.500999999997"/>
    <s v="iSS01084"/>
    <x v="3"/>
    <x v="3"/>
  </r>
  <r>
    <x v="0"/>
    <x v="7"/>
    <s v="110000436"/>
    <x v="12"/>
    <s v="160012456"/>
    <x v="15"/>
    <n v="2000"/>
    <s v="WSS05"/>
    <x v="0"/>
    <x v="15"/>
  </r>
  <r>
    <x v="0"/>
    <x v="7"/>
    <s v="110000436"/>
    <x v="12"/>
    <s v="160012734"/>
    <x v="46"/>
    <n v="549"/>
    <s v="WSS05"/>
    <x v="4"/>
    <x v="46"/>
  </r>
  <r>
    <x v="0"/>
    <x v="7"/>
    <s v="110000466"/>
    <x v="14"/>
    <s v="160012790"/>
    <x v="47"/>
    <n v="32000"/>
    <s v="WSS05"/>
    <x v="0"/>
    <x v="47"/>
  </r>
  <r>
    <x v="0"/>
    <x v="8"/>
    <s v="110000329"/>
    <x v="0"/>
    <s v="160012428"/>
    <x v="0"/>
    <n v="269128"/>
    <s v="WSS01"/>
    <x v="0"/>
    <x v="0"/>
  </r>
  <r>
    <x v="0"/>
    <x v="8"/>
    <s v="110000332"/>
    <x v="1"/>
    <s v="160009895"/>
    <x v="2"/>
    <n v="391940.016"/>
    <s v="iSS01084"/>
    <x v="2"/>
    <x v="2"/>
  </r>
  <r>
    <x v="0"/>
    <x v="8"/>
    <s v="110000332"/>
    <x v="1"/>
    <s v="160011761"/>
    <x v="3"/>
    <n v="864540.98699999996"/>
    <s v="iSS01084"/>
    <x v="3"/>
    <x v="3"/>
  </r>
  <r>
    <x v="0"/>
    <x v="8"/>
    <s v="110000332"/>
    <x v="1"/>
    <s v="160012659"/>
    <x v="8"/>
    <n v="111250"/>
    <s v="iSS01084"/>
    <x v="2"/>
    <x v="8"/>
  </r>
  <r>
    <x v="0"/>
    <x v="8"/>
    <s v="110000332"/>
    <x v="1"/>
    <s v="160012660"/>
    <x v="9"/>
    <n v="39385.663999999997"/>
    <s v="iSS01084"/>
    <x v="3"/>
    <x v="9"/>
  </r>
  <r>
    <x v="0"/>
    <x v="8"/>
    <s v="110000354"/>
    <x v="2"/>
    <s v="160012296"/>
    <x v="4"/>
    <n v="614517.4"/>
    <s v="WSS01"/>
    <x v="3"/>
    <x v="4"/>
  </r>
  <r>
    <x v="0"/>
    <x v="8"/>
    <s v="110000354"/>
    <x v="2"/>
    <s v="160012358"/>
    <x v="32"/>
    <n v="294276.90000000002"/>
    <s v="WSS01"/>
    <x v="0"/>
    <x v="32"/>
  </r>
  <r>
    <x v="0"/>
    <x v="8"/>
    <s v="110000354"/>
    <x v="2"/>
    <s v="160012428"/>
    <x v="0"/>
    <n v="15000"/>
    <s v="WSS01"/>
    <x v="0"/>
    <x v="0"/>
  </r>
  <r>
    <x v="0"/>
    <x v="8"/>
    <s v="110000354"/>
    <x v="2"/>
    <s v="160012660"/>
    <x v="9"/>
    <n v="19780"/>
    <s v="WSS01"/>
    <x v="3"/>
    <x v="9"/>
  </r>
  <r>
    <x v="0"/>
    <x v="8"/>
    <s v="110000354"/>
    <x v="2"/>
    <s v="160012695"/>
    <x v="24"/>
    <n v="4600"/>
    <s v="WSS01"/>
    <x v="0"/>
    <x v="24"/>
  </r>
  <r>
    <x v="0"/>
    <x v="8"/>
    <s v="110000377"/>
    <x v="4"/>
    <s v="160012282"/>
    <x v="11"/>
    <n v="35600"/>
    <s v="WSS01"/>
    <x v="0"/>
    <x v="11"/>
  </r>
  <r>
    <x v="0"/>
    <x v="8"/>
    <s v="110000377"/>
    <x v="4"/>
    <s v="160012689"/>
    <x v="30"/>
    <n v="5800"/>
    <s v="WSS01"/>
    <x v="7"/>
    <x v="30"/>
  </r>
  <r>
    <x v="0"/>
    <x v="8"/>
    <s v="110000377"/>
    <x v="4"/>
    <s v="160012695"/>
    <x v="24"/>
    <n v="302412"/>
    <s v="WSS01"/>
    <x v="0"/>
    <x v="24"/>
  </r>
  <r>
    <x v="0"/>
    <x v="8"/>
    <s v="110000378"/>
    <x v="5"/>
    <s v="160012695"/>
    <x v="24"/>
    <n v="63173.000000000007"/>
    <s v="iSS01"/>
    <x v="0"/>
    <x v="24"/>
  </r>
  <r>
    <x v="0"/>
    <x v="8"/>
    <s v="110000382"/>
    <x v="7"/>
    <s v="160012297"/>
    <x v="20"/>
    <n v="8310"/>
    <s v="WSS04"/>
    <x v="3"/>
    <x v="20"/>
  </r>
  <r>
    <x v="0"/>
    <x v="8"/>
    <s v="110000383"/>
    <x v="13"/>
    <s v="160009895"/>
    <x v="2"/>
    <n v="54496.984000000004"/>
    <s v="iSS01084"/>
    <x v="2"/>
    <x v="2"/>
  </r>
  <r>
    <x v="0"/>
    <x v="8"/>
    <s v="110000383"/>
    <x v="13"/>
    <s v="160011761"/>
    <x v="3"/>
    <n v="29800"/>
    <s v="iSS01084"/>
    <x v="3"/>
    <x v="3"/>
  </r>
  <r>
    <x v="0"/>
    <x v="8"/>
    <s v="110000436"/>
    <x v="12"/>
    <s v="160012734"/>
    <x v="46"/>
    <n v="5000"/>
    <s v="WSS05"/>
    <x v="4"/>
    <x v="46"/>
  </r>
  <r>
    <x v="0"/>
    <x v="9"/>
    <s v="110000329"/>
    <x v="0"/>
    <s v="160012428"/>
    <x v="0"/>
    <n v="334057"/>
    <s v="WSS01"/>
    <x v="0"/>
    <x v="0"/>
  </r>
  <r>
    <x v="0"/>
    <x v="9"/>
    <s v="110000332"/>
    <x v="1"/>
    <s v="160009895"/>
    <x v="2"/>
    <n v="176324.00000000003"/>
    <s v="iSS01084"/>
    <x v="2"/>
    <x v="2"/>
  </r>
  <r>
    <x v="0"/>
    <x v="9"/>
    <s v="110000332"/>
    <x v="1"/>
    <s v="160011761"/>
    <x v="3"/>
    <n v="687940.99999999988"/>
    <s v="iSS01084"/>
    <x v="3"/>
    <x v="3"/>
  </r>
  <r>
    <x v="0"/>
    <x v="9"/>
    <s v="110000332"/>
    <x v="1"/>
    <s v="160012659"/>
    <x v="8"/>
    <n v="26500"/>
    <s v="iSS01084"/>
    <x v="2"/>
    <x v="8"/>
  </r>
  <r>
    <x v="0"/>
    <x v="9"/>
    <s v="110000354"/>
    <x v="2"/>
    <s v="160011761"/>
    <x v="3"/>
    <n v="188500"/>
    <s v="WSS01"/>
    <x v="3"/>
    <x v="3"/>
  </r>
  <r>
    <x v="0"/>
    <x v="9"/>
    <s v="110000354"/>
    <x v="2"/>
    <s v="160012296"/>
    <x v="4"/>
    <n v="430970.00000000012"/>
    <s v="WSS01"/>
    <x v="3"/>
    <x v="4"/>
  </r>
  <r>
    <x v="0"/>
    <x v="9"/>
    <s v="110000354"/>
    <x v="2"/>
    <s v="160012428"/>
    <x v="0"/>
    <n v="15000.000000000002"/>
    <s v="WSS01"/>
    <x v="0"/>
    <x v="0"/>
  </r>
  <r>
    <x v="0"/>
    <x v="9"/>
    <s v="110000354"/>
    <x v="2"/>
    <s v="160012660"/>
    <x v="9"/>
    <n v="484100.00000000006"/>
    <s v="WSS01"/>
    <x v="3"/>
    <x v="9"/>
  </r>
  <r>
    <x v="0"/>
    <x v="9"/>
    <s v="110000355"/>
    <x v="3"/>
    <s v="160009894"/>
    <x v="1"/>
    <n v="13000"/>
    <s v="iSS01"/>
    <x v="1"/>
    <x v="1"/>
  </r>
  <r>
    <x v="0"/>
    <x v="9"/>
    <s v="110000355"/>
    <x v="3"/>
    <s v="160011761"/>
    <x v="3"/>
    <n v="150587.50000000003"/>
    <s v="iSS01"/>
    <x v="3"/>
    <x v="3"/>
  </r>
  <r>
    <x v="0"/>
    <x v="9"/>
    <s v="110000355"/>
    <x v="3"/>
    <s v="160012660"/>
    <x v="9"/>
    <n v="19550"/>
    <s v="iSS01"/>
    <x v="3"/>
    <x v="9"/>
  </r>
  <r>
    <x v="0"/>
    <x v="9"/>
    <s v="110000355"/>
    <x v="3"/>
    <s v="160012705"/>
    <x v="29"/>
    <n v="8000"/>
    <s v="iSS01"/>
    <x v="1"/>
    <x v="29"/>
  </r>
  <r>
    <x v="0"/>
    <x v="9"/>
    <s v="110000359"/>
    <x v="11"/>
    <s v="160012282"/>
    <x v="11"/>
    <n v="111750"/>
    <s v="WSS03"/>
    <x v="0"/>
    <x v="11"/>
  </r>
  <r>
    <x v="0"/>
    <x v="9"/>
    <s v="110000359"/>
    <x v="11"/>
    <s v="160012869"/>
    <x v="48"/>
    <n v="5500"/>
    <s v="WSS03"/>
    <x v="0"/>
    <x v="48"/>
  </r>
  <r>
    <x v="0"/>
    <x v="9"/>
    <s v="110000377"/>
    <x v="4"/>
    <s v="160012282"/>
    <x v="11"/>
    <n v="607750"/>
    <s v="WSS01"/>
    <x v="0"/>
    <x v="11"/>
  </r>
  <r>
    <x v="0"/>
    <x v="9"/>
    <s v="110000377"/>
    <x v="4"/>
    <s v="160012296"/>
    <x v="4"/>
    <n v="2005"/>
    <s v="WSS01"/>
    <x v="3"/>
    <x v="4"/>
  </r>
  <r>
    <x v="0"/>
    <x v="9"/>
    <s v="110000377"/>
    <x v="4"/>
    <s v="160012654"/>
    <x v="25"/>
    <n v="15000"/>
    <s v="WSS01"/>
    <x v="0"/>
    <x v="25"/>
  </r>
  <r>
    <x v="0"/>
    <x v="9"/>
    <s v="110000378"/>
    <x v="5"/>
    <s v="160011808"/>
    <x v="31"/>
    <n v="21200"/>
    <s v="iSS01"/>
    <x v="8"/>
    <x v="31"/>
  </r>
  <r>
    <x v="0"/>
    <x v="9"/>
    <s v="110000378"/>
    <x v="5"/>
    <s v="160012296"/>
    <x v="4"/>
    <n v="134892.99999999997"/>
    <s v="iSS01"/>
    <x v="3"/>
    <x v="4"/>
  </r>
  <r>
    <x v="0"/>
    <x v="9"/>
    <s v="110000378"/>
    <x v="5"/>
    <s v="160012297"/>
    <x v="20"/>
    <n v="61714"/>
    <s v="iSS01"/>
    <x v="3"/>
    <x v="20"/>
  </r>
  <r>
    <x v="0"/>
    <x v="9"/>
    <s v="110000378"/>
    <x v="5"/>
    <s v="160012660"/>
    <x v="9"/>
    <n v="17850"/>
    <s v="iSS01"/>
    <x v="3"/>
    <x v="9"/>
  </r>
  <r>
    <x v="0"/>
    <x v="9"/>
    <s v="110000378"/>
    <x v="5"/>
    <s v="160012718"/>
    <x v="44"/>
    <n v="14300"/>
    <s v="iSS01"/>
    <x v="4"/>
    <x v="44"/>
  </r>
  <r>
    <x v="0"/>
    <x v="9"/>
    <s v="110000436"/>
    <x v="12"/>
    <s v="160012388"/>
    <x v="49"/>
    <n v="10800"/>
    <s v="WSS05"/>
    <x v="11"/>
    <x v="49"/>
  </r>
  <r>
    <x v="0"/>
    <x v="9"/>
    <s v="110000436"/>
    <x v="12"/>
    <s v="160012439"/>
    <x v="50"/>
    <n v="23600"/>
    <s v="WSS05"/>
    <x v="4"/>
    <x v="50"/>
  </r>
  <r>
    <x v="0"/>
    <x v="10"/>
    <s v="110000329"/>
    <x v="0"/>
    <s v="160012428"/>
    <x v="0"/>
    <n v="402494.99999999994"/>
    <s v="WSS01"/>
    <x v="0"/>
    <x v="0"/>
  </r>
  <r>
    <x v="0"/>
    <x v="10"/>
    <s v="110000329"/>
    <x v="0"/>
    <s v="160012830"/>
    <x v="51"/>
    <n v="15000.000000000002"/>
    <s v="WSS01"/>
    <x v="2"/>
    <x v="51"/>
  </r>
  <r>
    <x v="0"/>
    <x v="10"/>
    <s v="110000332"/>
    <x v="1"/>
    <s v="160009895"/>
    <x v="2"/>
    <n v="193125.755"/>
    <s v="iSS01084"/>
    <x v="2"/>
    <x v="2"/>
  </r>
  <r>
    <x v="0"/>
    <x v="10"/>
    <s v="110000332"/>
    <x v="1"/>
    <s v="160011761"/>
    <x v="3"/>
    <n v="604099.99999999988"/>
    <s v="iSS01084"/>
    <x v="3"/>
    <x v="3"/>
  </r>
  <r>
    <x v="0"/>
    <x v="10"/>
    <s v="110000332"/>
    <x v="1"/>
    <s v="160012659"/>
    <x v="8"/>
    <n v="116520"/>
    <s v="iSS01084"/>
    <x v="2"/>
    <x v="8"/>
  </r>
  <r>
    <x v="0"/>
    <x v="10"/>
    <s v="110000332"/>
    <x v="1"/>
    <s v="160012660"/>
    <x v="9"/>
    <n v="109699.99999999999"/>
    <s v="iSS01084"/>
    <x v="3"/>
    <x v="9"/>
  </r>
  <r>
    <x v="0"/>
    <x v="10"/>
    <s v="110000354"/>
    <x v="2"/>
    <s v="160011761"/>
    <x v="3"/>
    <n v="611650.00000000012"/>
    <s v="WSS01"/>
    <x v="3"/>
    <x v="3"/>
  </r>
  <r>
    <x v="0"/>
    <x v="10"/>
    <s v="110000354"/>
    <x v="2"/>
    <s v="160012273"/>
    <x v="18"/>
    <n v="87700"/>
    <s v="WSS01"/>
    <x v="0"/>
    <x v="18"/>
  </r>
  <r>
    <x v="0"/>
    <x v="10"/>
    <s v="110000354"/>
    <x v="2"/>
    <s v="160012296"/>
    <x v="4"/>
    <n v="546777.99999999988"/>
    <s v="WSS01"/>
    <x v="3"/>
    <x v="4"/>
  </r>
  <r>
    <x v="0"/>
    <x v="10"/>
    <s v="110000354"/>
    <x v="2"/>
    <s v="160012428"/>
    <x v="0"/>
    <n v="5500"/>
    <s v="WSS01"/>
    <x v="0"/>
    <x v="0"/>
  </r>
  <r>
    <x v="0"/>
    <x v="10"/>
    <s v="110000354"/>
    <x v="2"/>
    <s v="160012660"/>
    <x v="9"/>
    <n v="152300"/>
    <s v="WSS01"/>
    <x v="3"/>
    <x v="9"/>
  </r>
  <r>
    <x v="0"/>
    <x v="10"/>
    <s v="110000354"/>
    <x v="2"/>
    <s v="160012683"/>
    <x v="35"/>
    <n v="4100"/>
    <s v="WSS01"/>
    <x v="9"/>
    <x v="35"/>
  </r>
  <r>
    <x v="0"/>
    <x v="10"/>
    <s v="110000355"/>
    <x v="3"/>
    <s v="160009894"/>
    <x v="1"/>
    <n v="12500"/>
    <s v="iSS01"/>
    <x v="1"/>
    <x v="1"/>
  </r>
  <r>
    <x v="0"/>
    <x v="10"/>
    <s v="110000355"/>
    <x v="3"/>
    <s v="160011761"/>
    <x v="3"/>
    <n v="23600"/>
    <s v="iSS01"/>
    <x v="3"/>
    <x v="3"/>
  </r>
  <r>
    <x v="0"/>
    <x v="10"/>
    <s v="110000355"/>
    <x v="3"/>
    <s v="160012296"/>
    <x v="4"/>
    <n v="135500"/>
    <s v="iSS01"/>
    <x v="3"/>
    <x v="4"/>
  </r>
  <r>
    <x v="0"/>
    <x v="10"/>
    <s v="110000355"/>
    <x v="3"/>
    <s v="160012660"/>
    <x v="9"/>
    <n v="33600"/>
    <s v="iSS01"/>
    <x v="3"/>
    <x v="9"/>
  </r>
  <r>
    <x v="0"/>
    <x v="10"/>
    <s v="110000355"/>
    <x v="3"/>
    <s v="160012705"/>
    <x v="29"/>
    <n v="8000"/>
    <s v="iSS01"/>
    <x v="1"/>
    <x v="29"/>
  </r>
  <r>
    <x v="0"/>
    <x v="10"/>
    <s v="110000359"/>
    <x v="11"/>
    <s v="160012869"/>
    <x v="48"/>
    <n v="105000"/>
    <s v="WSS03"/>
    <x v="0"/>
    <x v="48"/>
  </r>
  <r>
    <x v="0"/>
    <x v="10"/>
    <s v="110000377"/>
    <x v="4"/>
    <s v="160012296"/>
    <x v="4"/>
    <n v="10000"/>
    <s v="WSS01"/>
    <x v="3"/>
    <x v="4"/>
  </r>
  <r>
    <x v="0"/>
    <x v="10"/>
    <s v="110000378"/>
    <x v="5"/>
    <s v="160011761"/>
    <x v="3"/>
    <n v="346550"/>
    <s v="iSS01"/>
    <x v="3"/>
    <x v="3"/>
  </r>
  <r>
    <x v="0"/>
    <x v="10"/>
    <s v="110000378"/>
    <x v="5"/>
    <s v="160011808"/>
    <x v="31"/>
    <n v="27090.000000000004"/>
    <s v="iSS01"/>
    <x v="8"/>
    <x v="31"/>
  </r>
  <r>
    <x v="0"/>
    <x v="10"/>
    <s v="110000378"/>
    <x v="5"/>
    <s v="160012273"/>
    <x v="18"/>
    <n v="8000"/>
    <s v="iSS01"/>
    <x v="0"/>
    <x v="18"/>
  </r>
  <r>
    <x v="0"/>
    <x v="10"/>
    <s v="110000378"/>
    <x v="5"/>
    <s v="160012296"/>
    <x v="4"/>
    <n v="231700"/>
    <s v="iSS01"/>
    <x v="3"/>
    <x v="4"/>
  </r>
  <r>
    <x v="0"/>
    <x v="10"/>
    <s v="110000378"/>
    <x v="5"/>
    <s v="160012297"/>
    <x v="20"/>
    <n v="53000"/>
    <s v="iSS01"/>
    <x v="3"/>
    <x v="20"/>
  </r>
  <r>
    <x v="0"/>
    <x v="10"/>
    <s v="110000378"/>
    <x v="5"/>
    <s v="160012310"/>
    <x v="52"/>
    <n v="700"/>
    <s v="iSS01"/>
    <x v="4"/>
    <x v="52"/>
  </r>
  <r>
    <x v="0"/>
    <x v="10"/>
    <s v="110000378"/>
    <x v="5"/>
    <s v="160012358"/>
    <x v="32"/>
    <n v="77000"/>
    <s v="iSS01"/>
    <x v="0"/>
    <x v="32"/>
  </r>
  <r>
    <x v="0"/>
    <x v="10"/>
    <s v="110000378"/>
    <x v="5"/>
    <s v="160012390"/>
    <x v="53"/>
    <n v="9800"/>
    <s v="iSS01"/>
    <x v="4"/>
    <x v="53"/>
  </r>
  <r>
    <x v="0"/>
    <x v="10"/>
    <s v="110000378"/>
    <x v="5"/>
    <s v="160012654"/>
    <x v="25"/>
    <n v="251499.99999999997"/>
    <s v="iSS01"/>
    <x v="0"/>
    <x v="25"/>
  </r>
  <r>
    <x v="0"/>
    <x v="10"/>
    <s v="110000378"/>
    <x v="5"/>
    <s v="160012660"/>
    <x v="9"/>
    <n v="39500"/>
    <s v="iSS01"/>
    <x v="3"/>
    <x v="9"/>
  </r>
  <r>
    <x v="0"/>
    <x v="10"/>
    <s v="110000378"/>
    <x v="5"/>
    <s v="160012695"/>
    <x v="24"/>
    <n v="58800"/>
    <s v="iSS01"/>
    <x v="0"/>
    <x v="24"/>
  </r>
  <r>
    <x v="0"/>
    <x v="10"/>
    <s v="110000378"/>
    <x v="5"/>
    <s v="160012717"/>
    <x v="43"/>
    <n v="52824"/>
    <s v="iSS01"/>
    <x v="4"/>
    <x v="43"/>
  </r>
  <r>
    <x v="0"/>
    <x v="10"/>
    <s v="110000378"/>
    <x v="5"/>
    <s v="160012718"/>
    <x v="44"/>
    <n v="10986"/>
    <s v="iSS01"/>
    <x v="4"/>
    <x v="44"/>
  </r>
  <r>
    <x v="0"/>
    <x v="10"/>
    <s v="110000378"/>
    <x v="5"/>
    <s v="160012719"/>
    <x v="45"/>
    <n v="36554"/>
    <s v="iSS01"/>
    <x v="4"/>
    <x v="45"/>
  </r>
  <r>
    <x v="0"/>
    <x v="10"/>
    <s v="110000436"/>
    <x v="12"/>
    <s v="160012310"/>
    <x v="52"/>
    <n v="700"/>
    <s v="WSS05"/>
    <x v="4"/>
    <x v="52"/>
  </r>
  <r>
    <x v="0"/>
    <x v="10"/>
    <s v="110000436"/>
    <x v="12"/>
    <s v="160012438"/>
    <x v="16"/>
    <n v="1050"/>
    <s v="WSS05"/>
    <x v="4"/>
    <x v="16"/>
  </r>
  <r>
    <x v="0"/>
    <x v="10"/>
    <s v="110000436"/>
    <x v="12"/>
    <s v="160012439"/>
    <x v="50"/>
    <n v="1356"/>
    <s v="WSS05"/>
    <x v="4"/>
    <x v="50"/>
  </r>
  <r>
    <x v="0"/>
    <x v="10"/>
    <s v="110000436"/>
    <x v="12"/>
    <s v="160012456"/>
    <x v="15"/>
    <n v="157981"/>
    <s v="WSS05"/>
    <x v="0"/>
    <x v="15"/>
  </r>
  <r>
    <x v="0"/>
    <x v="11"/>
    <s v="110000329"/>
    <x v="0"/>
    <s v="160012248"/>
    <x v="38"/>
    <n v="51000"/>
    <s v="WSS01"/>
    <x v="0"/>
    <x v="38"/>
  </r>
  <r>
    <x v="0"/>
    <x v="11"/>
    <s v="110000329"/>
    <x v="0"/>
    <s v="160012428"/>
    <x v="0"/>
    <n v="965900"/>
    <s v="WSS01"/>
    <x v="0"/>
    <x v="0"/>
  </r>
  <r>
    <x v="0"/>
    <x v="11"/>
    <s v="110000332"/>
    <x v="1"/>
    <s v="160009895"/>
    <x v="2"/>
    <n v="337000.00000000006"/>
    <s v="iSS01084"/>
    <x v="2"/>
    <x v="2"/>
  </r>
  <r>
    <x v="0"/>
    <x v="11"/>
    <s v="110000332"/>
    <x v="1"/>
    <s v="160011761"/>
    <x v="3"/>
    <n v="520800.00000000012"/>
    <s v="iSS01084"/>
    <x v="3"/>
    <x v="3"/>
  </r>
  <r>
    <x v="0"/>
    <x v="11"/>
    <s v="110000332"/>
    <x v="1"/>
    <s v="160012659"/>
    <x v="8"/>
    <n v="101700.00000000001"/>
    <s v="iSS01084"/>
    <x v="2"/>
    <x v="8"/>
  </r>
  <r>
    <x v="0"/>
    <x v="11"/>
    <s v="110000332"/>
    <x v="1"/>
    <s v="160012660"/>
    <x v="9"/>
    <n v="89900"/>
    <s v="iSS01084"/>
    <x v="3"/>
    <x v="9"/>
  </r>
  <r>
    <x v="0"/>
    <x v="11"/>
    <s v="110000354"/>
    <x v="2"/>
    <s v="160011761"/>
    <x v="3"/>
    <n v="200135.00000000003"/>
    <s v="WSS01"/>
    <x v="3"/>
    <x v="3"/>
  </r>
  <r>
    <x v="0"/>
    <x v="11"/>
    <s v="110000354"/>
    <x v="2"/>
    <s v="160012273"/>
    <x v="18"/>
    <n v="184700"/>
    <s v="WSS01"/>
    <x v="0"/>
    <x v="18"/>
  </r>
  <r>
    <x v="0"/>
    <x v="11"/>
    <s v="110000354"/>
    <x v="2"/>
    <s v="160012296"/>
    <x v="4"/>
    <n v="298895"/>
    <s v="WSS01"/>
    <x v="3"/>
    <x v="4"/>
  </r>
  <r>
    <x v="0"/>
    <x v="11"/>
    <s v="110000354"/>
    <x v="2"/>
    <s v="160012297"/>
    <x v="20"/>
    <n v="19575"/>
    <s v="WSS01"/>
    <x v="3"/>
    <x v="20"/>
  </r>
  <r>
    <x v="0"/>
    <x v="11"/>
    <s v="110000354"/>
    <x v="2"/>
    <s v="160012428"/>
    <x v="0"/>
    <n v="8500"/>
    <s v="WSS01"/>
    <x v="0"/>
    <x v="0"/>
  </r>
  <r>
    <x v="0"/>
    <x v="11"/>
    <s v="110000354"/>
    <x v="2"/>
    <s v="160012660"/>
    <x v="9"/>
    <n v="98400.000000000015"/>
    <s v="WSS01"/>
    <x v="3"/>
    <x v="9"/>
  </r>
  <r>
    <x v="0"/>
    <x v="11"/>
    <s v="110000354"/>
    <x v="2"/>
    <s v="160012683"/>
    <x v="35"/>
    <n v="21912.5"/>
    <s v="WSS01"/>
    <x v="9"/>
    <x v="35"/>
  </r>
  <r>
    <x v="0"/>
    <x v="11"/>
    <s v="110000354"/>
    <x v="2"/>
    <s v="160012684"/>
    <x v="36"/>
    <n v="68473"/>
    <s v="WSS01"/>
    <x v="9"/>
    <x v="36"/>
  </r>
  <r>
    <x v="0"/>
    <x v="11"/>
    <s v="110000354"/>
    <x v="2"/>
    <s v="160012685"/>
    <x v="54"/>
    <n v="9800"/>
    <s v="WSS01"/>
    <x v="9"/>
    <x v="54"/>
  </r>
  <r>
    <x v="0"/>
    <x v="11"/>
    <s v="110000355"/>
    <x v="3"/>
    <s v="160009894"/>
    <x v="1"/>
    <n v="22000"/>
    <s v="iSS01"/>
    <x v="1"/>
    <x v="1"/>
  </r>
  <r>
    <x v="0"/>
    <x v="11"/>
    <s v="110000355"/>
    <x v="3"/>
    <s v="160012302"/>
    <x v="5"/>
    <n v="499.99999999999994"/>
    <s v="iSS01"/>
    <x v="1"/>
    <x v="5"/>
  </r>
  <r>
    <x v="0"/>
    <x v="11"/>
    <s v="110000355"/>
    <x v="3"/>
    <s v="160012705"/>
    <x v="29"/>
    <n v="3000"/>
    <s v="iSS01"/>
    <x v="1"/>
    <x v="29"/>
  </r>
  <r>
    <x v="0"/>
    <x v="11"/>
    <s v="110000359"/>
    <x v="11"/>
    <s v="160012694"/>
    <x v="23"/>
    <n v="10000"/>
    <s v="WSS03"/>
    <x v="0"/>
    <x v="23"/>
  </r>
  <r>
    <x v="0"/>
    <x v="11"/>
    <s v="110000359"/>
    <x v="11"/>
    <s v="160012869"/>
    <x v="48"/>
    <n v="19500"/>
    <s v="WSS03"/>
    <x v="0"/>
    <x v="48"/>
  </r>
  <r>
    <x v="0"/>
    <x v="11"/>
    <s v="110000377"/>
    <x v="4"/>
    <s v="160012296"/>
    <x v="4"/>
    <n v="10000"/>
    <s v="WSS01"/>
    <x v="3"/>
    <x v="4"/>
  </r>
  <r>
    <x v="0"/>
    <x v="11"/>
    <s v="110000378"/>
    <x v="5"/>
    <s v="160012296"/>
    <x v="4"/>
    <n v="87600"/>
    <s v="iSS01"/>
    <x v="3"/>
    <x v="4"/>
  </r>
  <r>
    <x v="0"/>
    <x v="11"/>
    <s v="110000378"/>
    <x v="5"/>
    <s v="160012297"/>
    <x v="20"/>
    <n v="6500"/>
    <s v="iSS01"/>
    <x v="3"/>
    <x v="20"/>
  </r>
  <r>
    <x v="0"/>
    <x v="11"/>
    <s v="110000378"/>
    <x v="5"/>
    <s v="160012654"/>
    <x v="25"/>
    <n v="42000"/>
    <s v="iSS01"/>
    <x v="0"/>
    <x v="25"/>
  </r>
  <r>
    <x v="0"/>
    <x v="11"/>
    <s v="110000378"/>
    <x v="5"/>
    <s v="160012695"/>
    <x v="24"/>
    <n v="9080"/>
    <s v="iSS01"/>
    <x v="0"/>
    <x v="24"/>
  </r>
  <r>
    <x v="0"/>
    <x v="11"/>
    <s v="110000382"/>
    <x v="7"/>
    <s v="160012297"/>
    <x v="20"/>
    <n v="3500"/>
    <s v="WSS04"/>
    <x v="3"/>
    <x v="20"/>
  </r>
  <r>
    <x v="0"/>
    <x v="11"/>
    <s v="110000436"/>
    <x v="12"/>
    <s v="160012439"/>
    <x v="50"/>
    <n v="2200"/>
    <s v="WSS05"/>
    <x v="4"/>
    <x v="50"/>
  </r>
  <r>
    <x v="0"/>
    <x v="11"/>
    <s v="110000436"/>
    <x v="12"/>
    <s v="160012456"/>
    <x v="15"/>
    <n v="118850"/>
    <s v="WSS05"/>
    <x v="0"/>
    <x v="15"/>
  </r>
  <r>
    <x v="0"/>
    <x v="11"/>
    <s v="110000436"/>
    <x v="12"/>
    <s v="160012801"/>
    <x v="55"/>
    <n v="31500"/>
    <s v="WSS05"/>
    <x v="4"/>
    <x v="55"/>
  </r>
  <r>
    <x v="1"/>
    <x v="0"/>
    <s v="110000329"/>
    <x v="0"/>
    <s v="160011808"/>
    <x v="31"/>
    <n v="1210"/>
    <s v="WSS01"/>
    <x v="8"/>
    <x v="31"/>
  </r>
  <r>
    <x v="1"/>
    <x v="0"/>
    <s v="110000329"/>
    <x v="0"/>
    <s v="160012428"/>
    <x v="0"/>
    <n v="103300"/>
    <s v="WSS01"/>
    <x v="0"/>
    <x v="0"/>
  </r>
  <r>
    <x v="1"/>
    <x v="0"/>
    <s v="110000329"/>
    <x v="0"/>
    <s v="160012830"/>
    <x v="51"/>
    <n v="1500"/>
    <s v="WSS01"/>
    <x v="2"/>
    <x v="51"/>
  </r>
  <r>
    <x v="1"/>
    <x v="0"/>
    <s v="110000332"/>
    <x v="1"/>
    <s v="160009895"/>
    <x v="2"/>
    <n v="366200"/>
    <s v="iSS01084"/>
    <x v="2"/>
    <x v="2"/>
  </r>
  <r>
    <x v="1"/>
    <x v="0"/>
    <s v="110000332"/>
    <x v="1"/>
    <s v="160012660"/>
    <x v="9"/>
    <n v="30000"/>
    <s v="iSS01084"/>
    <x v="3"/>
    <x v="9"/>
  </r>
  <r>
    <x v="1"/>
    <x v="0"/>
    <s v="110000354"/>
    <x v="2"/>
    <s v="160011761"/>
    <x v="3"/>
    <n v="761850.00000000012"/>
    <s v="WSS01"/>
    <x v="3"/>
    <x v="3"/>
  </r>
  <r>
    <x v="1"/>
    <x v="0"/>
    <s v="110000354"/>
    <x v="2"/>
    <s v="160012296"/>
    <x v="4"/>
    <n v="333700.00000000012"/>
    <s v="WSS01"/>
    <x v="3"/>
    <x v="4"/>
  </r>
  <r>
    <x v="1"/>
    <x v="0"/>
    <s v="110000354"/>
    <x v="2"/>
    <s v="160012660"/>
    <x v="9"/>
    <n v="42000"/>
    <s v="WSS01"/>
    <x v="3"/>
    <x v="9"/>
  </r>
  <r>
    <x v="1"/>
    <x v="0"/>
    <s v="110000354"/>
    <x v="2"/>
    <s v="160012683"/>
    <x v="35"/>
    <n v="54664.999999999993"/>
    <s v="WSS01"/>
    <x v="9"/>
    <x v="35"/>
  </r>
  <r>
    <x v="1"/>
    <x v="0"/>
    <s v="110000354"/>
    <x v="2"/>
    <s v="160012684"/>
    <x v="36"/>
    <n v="26355.000000000007"/>
    <s v="WSS01"/>
    <x v="9"/>
    <x v="36"/>
  </r>
  <r>
    <x v="1"/>
    <x v="0"/>
    <s v="110000354"/>
    <x v="2"/>
    <s v="160012685"/>
    <x v="54"/>
    <n v="12133"/>
    <s v="WSS01"/>
    <x v="9"/>
    <x v="54"/>
  </r>
  <r>
    <x v="1"/>
    <x v="0"/>
    <s v="110000355"/>
    <x v="3"/>
    <s v="160012293"/>
    <x v="10"/>
    <n v="90000.000000000015"/>
    <s v="iSS01"/>
    <x v="2"/>
    <x v="10"/>
  </r>
  <r>
    <x v="1"/>
    <x v="0"/>
    <s v="110000355"/>
    <x v="3"/>
    <s v="160012296"/>
    <x v="4"/>
    <n v="110000.00000000001"/>
    <s v="iSS01"/>
    <x v="3"/>
    <x v="4"/>
  </r>
  <r>
    <x v="1"/>
    <x v="0"/>
    <s v="110000436"/>
    <x v="12"/>
    <s v="160012439"/>
    <x v="50"/>
    <n v="13800"/>
    <s v="WSS05"/>
    <x v="4"/>
    <x v="50"/>
  </r>
  <r>
    <x v="1"/>
    <x v="0"/>
    <s v="110000436"/>
    <x v="12"/>
    <s v="160012456"/>
    <x v="15"/>
    <n v="83400"/>
    <s v="WSS05"/>
    <x v="0"/>
    <x v="15"/>
  </r>
  <r>
    <x v="1"/>
    <x v="0"/>
    <s v="110000466"/>
    <x v="14"/>
    <s v="160012790"/>
    <x v="47"/>
    <n v="18000"/>
    <s v="WSS05"/>
    <x v="0"/>
    <x v="47"/>
  </r>
  <r>
    <x v="1"/>
    <x v="0"/>
    <s v="110000483"/>
    <x v="15"/>
    <s v="160009894"/>
    <x v="1"/>
    <n v="20500"/>
    <s v="iSS01"/>
    <x v="1"/>
    <x v="1"/>
  </r>
  <r>
    <x v="1"/>
    <x v="0"/>
    <s v="110000483"/>
    <x v="15"/>
    <s v="160012302"/>
    <x v="5"/>
    <n v="9000"/>
    <s v="iSS01"/>
    <x v="1"/>
    <x v="5"/>
  </r>
  <r>
    <x v="1"/>
    <x v="0"/>
    <s v="110000483"/>
    <x v="15"/>
    <s v="160012705"/>
    <x v="29"/>
    <n v="6500"/>
    <s v="iSS01"/>
    <x v="1"/>
    <x v="29"/>
  </r>
  <r>
    <x v="1"/>
    <x v="0"/>
    <s v="110000497"/>
    <x v="16"/>
    <s v="160012914"/>
    <x v="56"/>
    <n v="15000"/>
    <s v="WSS01"/>
    <x v="0"/>
    <x v="56"/>
  </r>
  <r>
    <x v="1"/>
    <x v="1"/>
    <s v="110000329"/>
    <x v="0"/>
    <s v="160012428"/>
    <x v="0"/>
    <n v="115499.99999999999"/>
    <s v="WSS01"/>
    <x v="0"/>
    <x v="0"/>
  </r>
  <r>
    <x v="1"/>
    <x v="1"/>
    <s v="110000332"/>
    <x v="1"/>
    <s v="160009895"/>
    <x v="2"/>
    <n v="380000"/>
    <s v="iSS01084"/>
    <x v="2"/>
    <x v="2"/>
  </r>
  <r>
    <x v="1"/>
    <x v="1"/>
    <s v="110000332"/>
    <x v="1"/>
    <s v="160011761"/>
    <x v="3"/>
    <n v="171000.00000000003"/>
    <s v="iSS01084"/>
    <x v="3"/>
    <x v="3"/>
  </r>
  <r>
    <x v="1"/>
    <x v="1"/>
    <s v="110000332"/>
    <x v="1"/>
    <s v="160012659"/>
    <x v="8"/>
    <n v="40000"/>
    <s v="iSS01084"/>
    <x v="2"/>
    <x v="8"/>
  </r>
  <r>
    <x v="1"/>
    <x v="1"/>
    <s v="110000332"/>
    <x v="1"/>
    <s v="160012660"/>
    <x v="9"/>
    <n v="12199.999999999998"/>
    <s v="iSS01084"/>
    <x v="3"/>
    <x v="9"/>
  </r>
  <r>
    <x v="1"/>
    <x v="1"/>
    <s v="110000354"/>
    <x v="2"/>
    <s v="160012273"/>
    <x v="18"/>
    <n v="559600.00000000012"/>
    <s v="WSS01"/>
    <x v="0"/>
    <x v="18"/>
  </r>
  <r>
    <x v="1"/>
    <x v="1"/>
    <s v="110000354"/>
    <x v="2"/>
    <s v="160012296"/>
    <x v="4"/>
    <n v="27000"/>
    <s v="WSS01"/>
    <x v="3"/>
    <x v="4"/>
  </r>
  <r>
    <x v="1"/>
    <x v="1"/>
    <s v="110000355"/>
    <x v="3"/>
    <s v="160011761"/>
    <x v="3"/>
    <n v="73700.000000000015"/>
    <s v="iSS01"/>
    <x v="3"/>
    <x v="3"/>
  </r>
  <r>
    <x v="1"/>
    <x v="1"/>
    <s v="110000355"/>
    <x v="3"/>
    <s v="160012293"/>
    <x v="10"/>
    <n v="151000"/>
    <s v="iSS01"/>
    <x v="2"/>
    <x v="10"/>
  </r>
  <r>
    <x v="1"/>
    <x v="1"/>
    <s v="110000355"/>
    <x v="3"/>
    <s v="160012296"/>
    <x v="4"/>
    <n v="107999.99999999999"/>
    <s v="iSS01"/>
    <x v="3"/>
    <x v="4"/>
  </r>
  <r>
    <x v="1"/>
    <x v="1"/>
    <s v="110000355"/>
    <x v="3"/>
    <s v="160012660"/>
    <x v="9"/>
    <n v="37500"/>
    <s v="iSS01"/>
    <x v="3"/>
    <x v="9"/>
  </r>
  <r>
    <x v="1"/>
    <x v="1"/>
    <s v="110000359"/>
    <x v="11"/>
    <s v="160012869"/>
    <x v="48"/>
    <n v="9000"/>
    <s v="WSS03"/>
    <x v="0"/>
    <x v="48"/>
  </r>
  <r>
    <x v="1"/>
    <x v="1"/>
    <s v="110000378"/>
    <x v="5"/>
    <s v="160012273"/>
    <x v="18"/>
    <n v="200000"/>
    <s v="iSS01"/>
    <x v="0"/>
    <x v="18"/>
  </r>
  <r>
    <x v="1"/>
    <x v="1"/>
    <s v="110000378"/>
    <x v="5"/>
    <s v="160012358"/>
    <x v="32"/>
    <n v="10000"/>
    <s v="iSS01"/>
    <x v="0"/>
    <x v="32"/>
  </r>
  <r>
    <x v="1"/>
    <x v="1"/>
    <s v="110000378"/>
    <x v="5"/>
    <s v="160012652"/>
    <x v="13"/>
    <n v="5000"/>
    <s v="iSS01"/>
    <x v="0"/>
    <x v="13"/>
  </r>
  <r>
    <x v="1"/>
    <x v="1"/>
    <s v="110000436"/>
    <x v="12"/>
    <s v="160012456"/>
    <x v="15"/>
    <n v="10000"/>
    <s v="WSS05"/>
    <x v="0"/>
    <x v="15"/>
  </r>
  <r>
    <x v="1"/>
    <x v="1"/>
    <s v="110000436"/>
    <x v="12"/>
    <s v="160012689"/>
    <x v="30"/>
    <n v="161700"/>
    <s v="WSS05"/>
    <x v="7"/>
    <x v="30"/>
  </r>
  <r>
    <x v="1"/>
    <x v="1"/>
    <s v="110000466"/>
    <x v="14"/>
    <s v="160012790"/>
    <x v="47"/>
    <n v="81999.999999999985"/>
    <s v="WSS05"/>
    <x v="0"/>
    <x v="47"/>
  </r>
  <r>
    <x v="1"/>
    <x v="1"/>
    <s v="110000483"/>
    <x v="15"/>
    <s v="160009894"/>
    <x v="1"/>
    <n v="9500"/>
    <s v="iSS01"/>
    <x v="1"/>
    <x v="1"/>
  </r>
  <r>
    <x v="1"/>
    <x v="1"/>
    <s v="110000483"/>
    <x v="15"/>
    <s v="160012907"/>
    <x v="57"/>
    <n v="205000"/>
    <s v="iSS01"/>
    <x v="2"/>
    <x v="57"/>
  </r>
  <r>
    <x v="1"/>
    <x v="1"/>
    <s v="110000483"/>
    <x v="15"/>
    <s v="160012908"/>
    <x v="58"/>
    <n v="2999.9999999999995"/>
    <s v="iSS01"/>
    <x v="2"/>
    <x v="58"/>
  </r>
  <r>
    <x v="1"/>
    <x v="1"/>
    <s v="110000483"/>
    <x v="15"/>
    <s v="160012909"/>
    <x v="59"/>
    <n v="55000"/>
    <s v="iSS01"/>
    <x v="2"/>
    <x v="59"/>
  </r>
  <r>
    <x v="1"/>
    <x v="1"/>
    <s v="110000497"/>
    <x v="16"/>
    <s v="160012914"/>
    <x v="56"/>
    <n v="5000"/>
    <s v="WSS01"/>
    <x v="0"/>
    <x v="56"/>
  </r>
  <r>
    <x v="1"/>
    <x v="2"/>
    <s v="110000354"/>
    <x v="2"/>
    <s v="160009895"/>
    <x v="2"/>
    <n v="91499.999999999985"/>
    <s v="WSS01"/>
    <x v="2"/>
    <x v="2"/>
  </r>
  <r>
    <x v="1"/>
    <x v="2"/>
    <s v="110000354"/>
    <x v="2"/>
    <s v="160011761"/>
    <x v="3"/>
    <n v="494882.00000000006"/>
    <s v="WSS01"/>
    <x v="3"/>
    <x v="3"/>
  </r>
  <r>
    <x v="1"/>
    <x v="2"/>
    <s v="110000354"/>
    <x v="2"/>
    <s v="160012293"/>
    <x v="10"/>
    <n v="172559.99999999997"/>
    <s v="WSS01"/>
    <x v="2"/>
    <x v="10"/>
  </r>
  <r>
    <x v="1"/>
    <x v="2"/>
    <s v="110000354"/>
    <x v="2"/>
    <s v="160012296"/>
    <x v="4"/>
    <n v="333967"/>
    <s v="WSS01"/>
    <x v="3"/>
    <x v="4"/>
  </r>
  <r>
    <x v="1"/>
    <x v="2"/>
    <s v="110000354"/>
    <x v="2"/>
    <s v="160012358"/>
    <x v="32"/>
    <n v="17600"/>
    <s v="WSS01"/>
    <x v="0"/>
    <x v="32"/>
  </r>
  <r>
    <x v="1"/>
    <x v="2"/>
    <s v="110000354"/>
    <x v="2"/>
    <s v="160012660"/>
    <x v="9"/>
    <n v="19800"/>
    <s v="WSS01"/>
    <x v="3"/>
    <x v="9"/>
  </r>
  <r>
    <x v="1"/>
    <x v="2"/>
    <s v="110000354"/>
    <x v="2"/>
    <s v="160012683"/>
    <x v="35"/>
    <n v="46142"/>
    <s v="WSS01"/>
    <x v="9"/>
    <x v="35"/>
  </r>
  <r>
    <x v="1"/>
    <x v="2"/>
    <s v="110000354"/>
    <x v="2"/>
    <s v="160012684"/>
    <x v="36"/>
    <n v="77943.000000000015"/>
    <s v="WSS01"/>
    <x v="9"/>
    <x v="36"/>
  </r>
  <r>
    <x v="1"/>
    <x v="2"/>
    <s v="110000354"/>
    <x v="2"/>
    <s v="160012685"/>
    <x v="54"/>
    <n v="3500"/>
    <s v="WSS01"/>
    <x v="9"/>
    <x v="54"/>
  </r>
  <r>
    <x v="1"/>
    <x v="2"/>
    <s v="110000354"/>
    <x v="2"/>
    <s v="160012830"/>
    <x v="51"/>
    <n v="194600.00000000003"/>
    <s v="WSS01"/>
    <x v="2"/>
    <x v="51"/>
  </r>
  <r>
    <x v="1"/>
    <x v="2"/>
    <s v="110000354"/>
    <x v="2"/>
    <s v="160012907"/>
    <x v="57"/>
    <n v="34000"/>
    <s v="WSS01"/>
    <x v="2"/>
    <x v="57"/>
  </r>
  <r>
    <x v="1"/>
    <x v="2"/>
    <s v="110000354"/>
    <x v="2"/>
    <s v="160012909"/>
    <x v="59"/>
    <n v="52000"/>
    <s v="WSS01"/>
    <x v="2"/>
    <x v="59"/>
  </r>
  <r>
    <x v="1"/>
    <x v="2"/>
    <s v="110000355"/>
    <x v="3"/>
    <s v="160009895"/>
    <x v="2"/>
    <n v="12500"/>
    <s v="iSS01"/>
    <x v="2"/>
    <x v="2"/>
  </r>
  <r>
    <x v="1"/>
    <x v="2"/>
    <s v="110000355"/>
    <x v="3"/>
    <s v="160011761"/>
    <x v="3"/>
    <n v="200140"/>
    <s v="iSS01"/>
    <x v="3"/>
    <x v="3"/>
  </r>
  <r>
    <x v="1"/>
    <x v="2"/>
    <s v="110000355"/>
    <x v="3"/>
    <s v="160011808"/>
    <x v="31"/>
    <n v="45163.999999999993"/>
    <s v="iSS01"/>
    <x v="8"/>
    <x v="31"/>
  </r>
  <r>
    <x v="1"/>
    <x v="2"/>
    <s v="110000355"/>
    <x v="3"/>
    <s v="160012248"/>
    <x v="38"/>
    <n v="27500"/>
    <s v="iSS01"/>
    <x v="0"/>
    <x v="38"/>
  </r>
  <r>
    <x v="1"/>
    <x v="2"/>
    <s v="110000355"/>
    <x v="3"/>
    <s v="160012293"/>
    <x v="10"/>
    <n v="85999.999999999985"/>
    <s v="iSS01"/>
    <x v="2"/>
    <x v="10"/>
  </r>
  <r>
    <x v="1"/>
    <x v="2"/>
    <s v="110000355"/>
    <x v="3"/>
    <s v="160012296"/>
    <x v="4"/>
    <n v="260200.00000000003"/>
    <s v="iSS01"/>
    <x v="3"/>
    <x v="4"/>
  </r>
  <r>
    <x v="1"/>
    <x v="2"/>
    <s v="110000355"/>
    <x v="3"/>
    <s v="160012428"/>
    <x v="0"/>
    <n v="9100"/>
    <s v="iSS01"/>
    <x v="0"/>
    <x v="0"/>
  </r>
  <r>
    <x v="1"/>
    <x v="2"/>
    <s v="110000355"/>
    <x v="3"/>
    <s v="160012659"/>
    <x v="8"/>
    <n v="3000"/>
    <s v="iSS01"/>
    <x v="2"/>
    <x v="8"/>
  </r>
  <r>
    <x v="1"/>
    <x v="2"/>
    <s v="110000355"/>
    <x v="3"/>
    <s v="160012660"/>
    <x v="9"/>
    <n v="70500"/>
    <s v="iSS01"/>
    <x v="3"/>
    <x v="9"/>
  </r>
  <r>
    <x v="1"/>
    <x v="2"/>
    <s v="110000355"/>
    <x v="3"/>
    <s v="160012907"/>
    <x v="57"/>
    <n v="81050"/>
    <s v="iSS01"/>
    <x v="2"/>
    <x v="57"/>
  </r>
  <r>
    <x v="1"/>
    <x v="2"/>
    <s v="110000355"/>
    <x v="3"/>
    <s v="160012908"/>
    <x v="58"/>
    <n v="7500"/>
    <s v="iSS01"/>
    <x v="2"/>
    <x v="58"/>
  </r>
  <r>
    <x v="1"/>
    <x v="2"/>
    <s v="110000355"/>
    <x v="3"/>
    <s v="160012909"/>
    <x v="59"/>
    <n v="86000"/>
    <s v="iSS01"/>
    <x v="2"/>
    <x v="59"/>
  </r>
  <r>
    <x v="1"/>
    <x v="2"/>
    <s v="110000359"/>
    <x v="11"/>
    <s v="110000359"/>
    <x v="37"/>
    <n v="11000"/>
    <s v="WSS03"/>
    <x v="10"/>
    <x v="37"/>
  </r>
  <r>
    <x v="1"/>
    <x v="2"/>
    <s v="110000359"/>
    <x v="11"/>
    <s v="160012869"/>
    <x v="48"/>
    <n v="417000"/>
    <s v="WSS03"/>
    <x v="0"/>
    <x v="48"/>
  </r>
  <r>
    <x v="1"/>
    <x v="2"/>
    <s v="110000378"/>
    <x v="5"/>
    <s v="160009895"/>
    <x v="2"/>
    <n v="38450"/>
    <s v="iSS01"/>
    <x v="2"/>
    <x v="2"/>
  </r>
  <r>
    <x v="1"/>
    <x v="2"/>
    <s v="110000378"/>
    <x v="5"/>
    <s v="160011761"/>
    <x v="3"/>
    <n v="17550"/>
    <s v="iSS01"/>
    <x v="3"/>
    <x v="3"/>
  </r>
  <r>
    <x v="1"/>
    <x v="2"/>
    <s v="110000378"/>
    <x v="5"/>
    <s v="160012273"/>
    <x v="18"/>
    <n v="12500"/>
    <s v="iSS01"/>
    <x v="0"/>
    <x v="18"/>
  </r>
  <r>
    <x v="1"/>
    <x v="2"/>
    <s v="110000378"/>
    <x v="5"/>
    <s v="160012293"/>
    <x v="10"/>
    <n v="20500"/>
    <s v="iSS01"/>
    <x v="2"/>
    <x v="10"/>
  </r>
  <r>
    <x v="1"/>
    <x v="2"/>
    <s v="110000378"/>
    <x v="5"/>
    <s v="160012294"/>
    <x v="19"/>
    <n v="40190.000000000007"/>
    <s v="iSS01"/>
    <x v="2"/>
    <x v="19"/>
  </r>
  <r>
    <x v="1"/>
    <x v="2"/>
    <s v="110000378"/>
    <x v="5"/>
    <s v="160012296"/>
    <x v="4"/>
    <n v="42500"/>
    <s v="iSS01"/>
    <x v="3"/>
    <x v="4"/>
  </r>
  <r>
    <x v="1"/>
    <x v="2"/>
    <s v="110000378"/>
    <x v="5"/>
    <s v="160012297"/>
    <x v="20"/>
    <n v="102810"/>
    <s v="iSS01"/>
    <x v="3"/>
    <x v="20"/>
  </r>
  <r>
    <x v="1"/>
    <x v="2"/>
    <s v="110000378"/>
    <x v="5"/>
    <s v="160012358"/>
    <x v="32"/>
    <n v="26900"/>
    <s v="iSS01"/>
    <x v="0"/>
    <x v="32"/>
  </r>
  <r>
    <x v="1"/>
    <x v="2"/>
    <s v="110000378"/>
    <x v="5"/>
    <s v="160012654"/>
    <x v="25"/>
    <n v="5000"/>
    <s v="iSS01"/>
    <x v="0"/>
    <x v="25"/>
  </r>
  <r>
    <x v="1"/>
    <x v="2"/>
    <s v="110000378"/>
    <x v="5"/>
    <s v="160012684"/>
    <x v="36"/>
    <n v="13769.000000000002"/>
    <s v="iSS01"/>
    <x v="9"/>
    <x v="36"/>
  </r>
  <r>
    <x v="1"/>
    <x v="2"/>
    <s v="110000378"/>
    <x v="5"/>
    <s v="160012695"/>
    <x v="24"/>
    <n v="40510"/>
    <s v="iSS01"/>
    <x v="0"/>
    <x v="24"/>
  </r>
  <r>
    <x v="1"/>
    <x v="2"/>
    <s v="110000378"/>
    <x v="5"/>
    <s v="160012907"/>
    <x v="57"/>
    <n v="26500"/>
    <s v="iSS01"/>
    <x v="2"/>
    <x v="57"/>
  </r>
  <r>
    <x v="1"/>
    <x v="2"/>
    <s v="110000378"/>
    <x v="5"/>
    <s v="160012910"/>
    <x v="60"/>
    <n v="12499.999999999998"/>
    <s v="iSS01"/>
    <x v="2"/>
    <x v="60"/>
  </r>
  <r>
    <x v="1"/>
    <x v="2"/>
    <s v="110000378"/>
    <x v="5"/>
    <s v="160012917"/>
    <x v="61"/>
    <n v="21174"/>
    <s v="iSS01"/>
    <x v="7"/>
    <x v="61"/>
  </r>
  <r>
    <x v="1"/>
    <x v="2"/>
    <s v="110000382"/>
    <x v="7"/>
    <s v="160012297"/>
    <x v="20"/>
    <n v="2500"/>
    <s v="WSS04"/>
    <x v="3"/>
    <x v="20"/>
  </r>
  <r>
    <x v="1"/>
    <x v="2"/>
    <s v="110000436"/>
    <x v="12"/>
    <s v="160009895"/>
    <x v="2"/>
    <n v="5000"/>
    <s v="WSS05"/>
    <x v="2"/>
    <x v="2"/>
  </r>
  <r>
    <x v="1"/>
    <x v="2"/>
    <s v="110000436"/>
    <x v="12"/>
    <s v="160012456"/>
    <x v="15"/>
    <n v="195450"/>
    <s v="WSS05"/>
    <x v="0"/>
    <x v="15"/>
  </r>
  <r>
    <x v="1"/>
    <x v="2"/>
    <s v="110000436"/>
    <x v="12"/>
    <s v="160012689"/>
    <x v="30"/>
    <n v="184198"/>
    <s v="WSS05"/>
    <x v="7"/>
    <x v="30"/>
  </r>
  <r>
    <x v="1"/>
    <x v="2"/>
    <s v="110000466"/>
    <x v="14"/>
    <s v="160012790"/>
    <x v="47"/>
    <n v="10000"/>
    <s v="WSS05"/>
    <x v="0"/>
    <x v="47"/>
  </r>
  <r>
    <x v="1"/>
    <x v="3"/>
    <s v="110000332"/>
    <x v="1"/>
    <s v="160009895"/>
    <x v="2"/>
    <n v="4905"/>
    <s v="iSS01084"/>
    <x v="2"/>
    <x v="2"/>
  </r>
  <r>
    <x v="1"/>
    <x v="3"/>
    <s v="110000354"/>
    <x v="2"/>
    <s v="160009895"/>
    <x v="2"/>
    <n v="355472.00000000006"/>
    <s v="WSS01"/>
    <x v="2"/>
    <x v="2"/>
  </r>
  <r>
    <x v="1"/>
    <x v="3"/>
    <s v="110000354"/>
    <x v="2"/>
    <s v="160011761"/>
    <x v="3"/>
    <n v="581843.50000000012"/>
    <s v="WSS01"/>
    <x v="3"/>
    <x v="3"/>
  </r>
  <r>
    <x v="1"/>
    <x v="3"/>
    <s v="110000354"/>
    <x v="2"/>
    <s v="160011808"/>
    <x v="31"/>
    <n v="32261"/>
    <s v="WSS01"/>
    <x v="8"/>
    <x v="31"/>
  </r>
  <r>
    <x v="1"/>
    <x v="3"/>
    <s v="110000354"/>
    <x v="2"/>
    <s v="160012273"/>
    <x v="18"/>
    <n v="30824"/>
    <s v="WSS01"/>
    <x v="0"/>
    <x v="18"/>
  </r>
  <r>
    <x v="1"/>
    <x v="3"/>
    <s v="110000354"/>
    <x v="2"/>
    <s v="160012293"/>
    <x v="10"/>
    <n v="452194.8550000001"/>
    <s v="WSS01"/>
    <x v="2"/>
    <x v="10"/>
  </r>
  <r>
    <x v="1"/>
    <x v="3"/>
    <s v="110000354"/>
    <x v="2"/>
    <s v="160012296"/>
    <x v="4"/>
    <n v="1079492.5019999999"/>
    <s v="WSS01"/>
    <x v="3"/>
    <x v="4"/>
  </r>
  <r>
    <x v="1"/>
    <x v="3"/>
    <s v="110000354"/>
    <x v="2"/>
    <s v="160012659"/>
    <x v="8"/>
    <n v="65826.5"/>
    <s v="WSS01"/>
    <x v="2"/>
    <x v="8"/>
  </r>
  <r>
    <x v="1"/>
    <x v="3"/>
    <s v="110000354"/>
    <x v="2"/>
    <s v="160012660"/>
    <x v="9"/>
    <n v="231150.00000000003"/>
    <s v="WSS01"/>
    <x v="3"/>
    <x v="9"/>
  </r>
  <r>
    <x v="1"/>
    <x v="3"/>
    <s v="110000354"/>
    <x v="2"/>
    <s v="160012683"/>
    <x v="35"/>
    <n v="18636.142999999996"/>
    <s v="WSS01"/>
    <x v="9"/>
    <x v="35"/>
  </r>
  <r>
    <x v="1"/>
    <x v="3"/>
    <s v="110000354"/>
    <x v="2"/>
    <s v="160012684"/>
    <x v="36"/>
    <n v="63501.999999999985"/>
    <s v="WSS01"/>
    <x v="9"/>
    <x v="36"/>
  </r>
  <r>
    <x v="1"/>
    <x v="3"/>
    <s v="110000354"/>
    <x v="2"/>
    <s v="160012830"/>
    <x v="51"/>
    <n v="24000"/>
    <s v="WSS01"/>
    <x v="2"/>
    <x v="51"/>
  </r>
  <r>
    <x v="1"/>
    <x v="3"/>
    <s v="110000355"/>
    <x v="3"/>
    <s v="160009895"/>
    <x v="2"/>
    <n v="64332"/>
    <s v="iSS01"/>
    <x v="2"/>
    <x v="2"/>
  </r>
  <r>
    <x v="1"/>
    <x v="3"/>
    <s v="110000355"/>
    <x v="3"/>
    <s v="160011761"/>
    <x v="3"/>
    <n v="76000"/>
    <s v="iSS01"/>
    <x v="3"/>
    <x v="3"/>
  </r>
  <r>
    <x v="1"/>
    <x v="3"/>
    <s v="110000355"/>
    <x v="3"/>
    <s v="160011808"/>
    <x v="31"/>
    <n v="19476.000000000004"/>
    <s v="iSS01"/>
    <x v="8"/>
    <x v="31"/>
  </r>
  <r>
    <x v="1"/>
    <x v="3"/>
    <s v="110000355"/>
    <x v="3"/>
    <s v="160012293"/>
    <x v="10"/>
    <n v="11829.999999999998"/>
    <s v="iSS01"/>
    <x v="2"/>
    <x v="10"/>
  </r>
  <r>
    <x v="1"/>
    <x v="3"/>
    <s v="110000355"/>
    <x v="3"/>
    <s v="160012296"/>
    <x v="4"/>
    <n v="306323.85499999998"/>
    <s v="iSS01"/>
    <x v="3"/>
    <x v="4"/>
  </r>
  <r>
    <x v="1"/>
    <x v="3"/>
    <s v="110000355"/>
    <x v="3"/>
    <s v="160012428"/>
    <x v="0"/>
    <n v="25999.999999999996"/>
    <s v="iSS01"/>
    <x v="0"/>
    <x v="0"/>
  </r>
  <r>
    <x v="1"/>
    <x v="3"/>
    <s v="110000355"/>
    <x v="3"/>
    <s v="160012659"/>
    <x v="8"/>
    <n v="24054.999999999993"/>
    <s v="iSS01"/>
    <x v="2"/>
    <x v="8"/>
  </r>
  <r>
    <x v="1"/>
    <x v="3"/>
    <s v="110000355"/>
    <x v="3"/>
    <s v="160012660"/>
    <x v="9"/>
    <n v="19939.999999999996"/>
    <s v="iSS01"/>
    <x v="3"/>
    <x v="9"/>
  </r>
  <r>
    <x v="1"/>
    <x v="3"/>
    <s v="110000355"/>
    <x v="3"/>
    <s v="160012907"/>
    <x v="57"/>
    <n v="38500"/>
    <s v="iSS01"/>
    <x v="2"/>
    <x v="57"/>
  </r>
  <r>
    <x v="1"/>
    <x v="3"/>
    <s v="110000359"/>
    <x v="11"/>
    <s v="110000359"/>
    <x v="37"/>
    <n v="7987.5"/>
    <s v="WSS03"/>
    <x v="10"/>
    <x v="37"/>
  </r>
  <r>
    <x v="1"/>
    <x v="3"/>
    <s v="110000359"/>
    <x v="11"/>
    <s v="110000492"/>
    <x v="62"/>
    <n v="10712.5"/>
    <s v="WSS03"/>
    <x v="10"/>
    <x v="62"/>
  </r>
  <r>
    <x v="1"/>
    <x v="3"/>
    <s v="110000359"/>
    <x v="11"/>
    <s v="160012869"/>
    <x v="48"/>
    <n v="96000"/>
    <s v="WSS03"/>
    <x v="0"/>
    <x v="48"/>
  </r>
  <r>
    <x v="1"/>
    <x v="3"/>
    <s v="110000376"/>
    <x v="17"/>
    <s v="160012692"/>
    <x v="22"/>
    <n v="5000"/>
    <s v="iSS01"/>
    <x v="0"/>
    <x v="22"/>
  </r>
  <r>
    <x v="1"/>
    <x v="3"/>
    <s v="110000378"/>
    <x v="5"/>
    <s v="160009895"/>
    <x v="2"/>
    <n v="2000.0000000000002"/>
    <s v="iSS01"/>
    <x v="2"/>
    <x v="2"/>
  </r>
  <r>
    <x v="1"/>
    <x v="3"/>
    <s v="110000378"/>
    <x v="5"/>
    <s v="160011808"/>
    <x v="31"/>
    <n v="5200"/>
    <s v="iSS01"/>
    <x v="8"/>
    <x v="31"/>
  </r>
  <r>
    <x v="1"/>
    <x v="3"/>
    <s v="110000378"/>
    <x v="5"/>
    <s v="160012293"/>
    <x v="10"/>
    <n v="104061.14499999997"/>
    <s v="iSS01"/>
    <x v="2"/>
    <x v="10"/>
  </r>
  <r>
    <x v="1"/>
    <x v="3"/>
    <s v="110000378"/>
    <x v="5"/>
    <s v="160012294"/>
    <x v="19"/>
    <n v="48519.999999999993"/>
    <s v="iSS01"/>
    <x v="2"/>
    <x v="19"/>
  </r>
  <r>
    <x v="1"/>
    <x v="3"/>
    <s v="110000378"/>
    <x v="5"/>
    <s v="160012296"/>
    <x v="4"/>
    <n v="522815.00000000017"/>
    <s v="iSS01"/>
    <x v="3"/>
    <x v="4"/>
  </r>
  <r>
    <x v="1"/>
    <x v="3"/>
    <s v="110000378"/>
    <x v="5"/>
    <s v="160012297"/>
    <x v="20"/>
    <n v="114754.99999999997"/>
    <s v="iSS01"/>
    <x v="3"/>
    <x v="20"/>
  </r>
  <r>
    <x v="1"/>
    <x v="3"/>
    <s v="110000378"/>
    <x v="5"/>
    <s v="160012358"/>
    <x v="32"/>
    <n v="63000"/>
    <s v="iSS01"/>
    <x v="0"/>
    <x v="32"/>
  </r>
  <r>
    <x v="1"/>
    <x v="3"/>
    <s v="110000378"/>
    <x v="5"/>
    <s v="160012659"/>
    <x v="8"/>
    <n v="9004.9999999999982"/>
    <s v="iSS01"/>
    <x v="2"/>
    <x v="8"/>
  </r>
  <r>
    <x v="1"/>
    <x v="3"/>
    <s v="110000378"/>
    <x v="5"/>
    <s v="160012693"/>
    <x v="63"/>
    <n v="30000"/>
    <s v="iSS01"/>
    <x v="0"/>
    <x v="63"/>
  </r>
  <r>
    <x v="1"/>
    <x v="3"/>
    <s v="110000378"/>
    <x v="5"/>
    <s v="160012717"/>
    <x v="43"/>
    <n v="43000"/>
    <s v="iSS01"/>
    <x v="4"/>
    <x v="43"/>
  </r>
  <r>
    <x v="1"/>
    <x v="3"/>
    <s v="110000378"/>
    <x v="5"/>
    <s v="160012718"/>
    <x v="44"/>
    <n v="17000"/>
    <s v="iSS01"/>
    <x v="4"/>
    <x v="44"/>
  </r>
  <r>
    <x v="1"/>
    <x v="3"/>
    <s v="110000378"/>
    <x v="5"/>
    <s v="160012719"/>
    <x v="45"/>
    <n v="18370"/>
    <s v="iSS01"/>
    <x v="4"/>
    <x v="45"/>
  </r>
  <r>
    <x v="1"/>
    <x v="3"/>
    <s v="110000378"/>
    <x v="5"/>
    <s v="160012917"/>
    <x v="61"/>
    <n v="99660.000000000029"/>
    <s v="iSS01"/>
    <x v="7"/>
    <x v="61"/>
  </r>
  <r>
    <x v="1"/>
    <x v="3"/>
    <s v="110000436"/>
    <x v="12"/>
    <s v="160012456"/>
    <x v="15"/>
    <n v="130773"/>
    <s v="WSS05"/>
    <x v="0"/>
    <x v="15"/>
  </r>
  <r>
    <x v="1"/>
    <x v="3"/>
    <s v="110000436"/>
    <x v="12"/>
    <s v="160012689"/>
    <x v="30"/>
    <n v="21100"/>
    <s v="WSS05"/>
    <x v="7"/>
    <x v="30"/>
  </r>
  <r>
    <x v="1"/>
    <x v="3"/>
    <s v="110000466"/>
    <x v="14"/>
    <s v="160012456"/>
    <x v="15"/>
    <n v="2100"/>
    <s v="WSS05"/>
    <x v="0"/>
    <x v="15"/>
  </r>
  <r>
    <x v="1"/>
    <x v="3"/>
    <s v="110000466"/>
    <x v="14"/>
    <s v="160012790"/>
    <x v="47"/>
    <n v="2000"/>
    <s v="WSS05"/>
    <x v="0"/>
    <x v="47"/>
  </r>
  <r>
    <x v="1"/>
    <x v="3"/>
    <s v="110000483"/>
    <x v="15"/>
    <s v="160009894"/>
    <x v="1"/>
    <n v="4500.0000000000009"/>
    <s v="iSS01"/>
    <x v="1"/>
    <x v="1"/>
  </r>
  <r>
    <x v="1"/>
    <x v="3"/>
    <s v="110000483"/>
    <x v="15"/>
    <s v="160012302"/>
    <x v="5"/>
    <n v="4500.0000000000009"/>
    <s v="iSS01"/>
    <x v="1"/>
    <x v="5"/>
  </r>
  <r>
    <x v="1"/>
    <x v="3"/>
    <s v="110000483"/>
    <x v="15"/>
    <s v="160012907"/>
    <x v="57"/>
    <n v="40100.000000000007"/>
    <s v="iSS01"/>
    <x v="2"/>
    <x v="57"/>
  </r>
  <r>
    <x v="1"/>
    <x v="3"/>
    <s v="110000483"/>
    <x v="15"/>
    <s v="160012908"/>
    <x v="58"/>
    <n v="2999.9999999999995"/>
    <s v="iSS01"/>
    <x v="2"/>
    <x v="58"/>
  </r>
  <r>
    <x v="1"/>
    <x v="3"/>
    <s v="110000483"/>
    <x v="15"/>
    <s v="160012909"/>
    <x v="59"/>
    <n v="16500"/>
    <s v="iSS01"/>
    <x v="2"/>
    <x v="59"/>
  </r>
  <r>
    <x v="1"/>
    <x v="3"/>
    <s v="110000499"/>
    <x v="18"/>
    <s v="160012400"/>
    <x v="12"/>
    <n v="6000"/>
    <s v="WSS01"/>
    <x v="0"/>
    <x v="12"/>
  </r>
  <r>
    <x v="1"/>
    <x v="3"/>
    <s v="110000499"/>
    <x v="18"/>
    <s v="160012428"/>
    <x v="0"/>
    <n v="12110"/>
    <s v="WSS01"/>
    <x v="0"/>
    <x v="0"/>
  </r>
  <r>
    <x v="1"/>
    <x v="3"/>
    <s v="110000499"/>
    <x v="18"/>
    <s v="160012652"/>
    <x v="13"/>
    <n v="10000"/>
    <s v="WSS01"/>
    <x v="0"/>
    <x v="13"/>
  </r>
  <r>
    <x v="1"/>
    <x v="4"/>
    <s v="110000332"/>
    <x v="1"/>
    <s v="160009895"/>
    <x v="2"/>
    <n v="328700"/>
    <s v="iSS01084"/>
    <x v="2"/>
    <x v="2"/>
  </r>
  <r>
    <x v="1"/>
    <x v="4"/>
    <s v="110000332"/>
    <x v="1"/>
    <s v="160011761"/>
    <x v="3"/>
    <n v="14499.999999999998"/>
    <s v="iSS01084"/>
    <x v="3"/>
    <x v="3"/>
  </r>
  <r>
    <x v="1"/>
    <x v="4"/>
    <s v="110000332"/>
    <x v="1"/>
    <s v="160012296"/>
    <x v="4"/>
    <n v="55500"/>
    <s v="iSS01084"/>
    <x v="3"/>
    <x v="4"/>
  </r>
  <r>
    <x v="1"/>
    <x v="4"/>
    <s v="110000332"/>
    <x v="1"/>
    <s v="160012659"/>
    <x v="8"/>
    <n v="10656.499999999998"/>
    <s v="iSS01084"/>
    <x v="2"/>
    <x v="8"/>
  </r>
  <r>
    <x v="1"/>
    <x v="4"/>
    <s v="110000332"/>
    <x v="1"/>
    <s v="160012660"/>
    <x v="9"/>
    <n v="61939.5"/>
    <s v="iSS01084"/>
    <x v="3"/>
    <x v="9"/>
  </r>
  <r>
    <x v="1"/>
    <x v="4"/>
    <s v="110000354"/>
    <x v="2"/>
    <s v="160009895"/>
    <x v="2"/>
    <n v="50000"/>
    <s v="WSS01"/>
    <x v="2"/>
    <x v="2"/>
  </r>
  <r>
    <x v="1"/>
    <x v="4"/>
    <s v="110000354"/>
    <x v="2"/>
    <s v="160011761"/>
    <x v="3"/>
    <n v="581644.00000000012"/>
    <s v="WSS01"/>
    <x v="3"/>
    <x v="3"/>
  </r>
  <r>
    <x v="1"/>
    <x v="4"/>
    <s v="110000354"/>
    <x v="2"/>
    <s v="160012293"/>
    <x v="10"/>
    <n v="254060.99999999997"/>
    <s v="WSS01"/>
    <x v="2"/>
    <x v="10"/>
  </r>
  <r>
    <x v="1"/>
    <x v="4"/>
    <s v="110000354"/>
    <x v="2"/>
    <s v="160012296"/>
    <x v="4"/>
    <n v="514700.50000000006"/>
    <s v="WSS01"/>
    <x v="3"/>
    <x v="4"/>
  </r>
  <r>
    <x v="1"/>
    <x v="4"/>
    <s v="110000354"/>
    <x v="2"/>
    <s v="160012653"/>
    <x v="14"/>
    <n v="194000"/>
    <s v="WSS01"/>
    <x v="0"/>
    <x v="14"/>
  </r>
  <r>
    <x v="1"/>
    <x v="4"/>
    <s v="110000354"/>
    <x v="2"/>
    <s v="160012659"/>
    <x v="8"/>
    <n v="6000"/>
    <s v="WSS01"/>
    <x v="2"/>
    <x v="8"/>
  </r>
  <r>
    <x v="1"/>
    <x v="4"/>
    <s v="110000354"/>
    <x v="2"/>
    <s v="160012660"/>
    <x v="9"/>
    <n v="50800.000000000007"/>
    <s v="WSS01"/>
    <x v="3"/>
    <x v="9"/>
  </r>
  <r>
    <x v="1"/>
    <x v="4"/>
    <s v="110000354"/>
    <x v="2"/>
    <s v="160012683"/>
    <x v="35"/>
    <n v="51100"/>
    <s v="WSS01"/>
    <x v="9"/>
    <x v="35"/>
  </r>
  <r>
    <x v="1"/>
    <x v="4"/>
    <s v="110000354"/>
    <x v="2"/>
    <s v="160012684"/>
    <x v="36"/>
    <n v="24485.999999999993"/>
    <s v="WSS01"/>
    <x v="9"/>
    <x v="36"/>
  </r>
  <r>
    <x v="1"/>
    <x v="4"/>
    <s v="110000354"/>
    <x v="2"/>
    <s v="160012907"/>
    <x v="57"/>
    <n v="5000"/>
    <s v="WSS01"/>
    <x v="2"/>
    <x v="57"/>
  </r>
  <r>
    <x v="1"/>
    <x v="4"/>
    <s v="110000354"/>
    <x v="2"/>
    <s v="160012909"/>
    <x v="59"/>
    <n v="19500"/>
    <s v="WSS01"/>
    <x v="2"/>
    <x v="59"/>
  </r>
  <r>
    <x v="1"/>
    <x v="4"/>
    <s v="110000355"/>
    <x v="3"/>
    <s v="110000332"/>
    <x v="64"/>
    <n v="4.5474735088646412E-13"/>
    <s v="iSS01"/>
    <x v="10"/>
    <x v="64"/>
  </r>
  <r>
    <x v="1"/>
    <x v="4"/>
    <s v="110000355"/>
    <x v="3"/>
    <s v="160009895"/>
    <x v="2"/>
    <n v="46098"/>
    <s v="iSS01"/>
    <x v="2"/>
    <x v="2"/>
  </r>
  <r>
    <x v="1"/>
    <x v="4"/>
    <s v="110000355"/>
    <x v="3"/>
    <s v="160011761"/>
    <x v="3"/>
    <n v="171885.99999999997"/>
    <s v="iSS01"/>
    <x v="3"/>
    <x v="3"/>
  </r>
  <r>
    <x v="1"/>
    <x v="4"/>
    <s v="110000355"/>
    <x v="3"/>
    <s v="160011808"/>
    <x v="31"/>
    <n v="10021.000000000002"/>
    <s v="iSS01"/>
    <x v="8"/>
    <x v="31"/>
  </r>
  <r>
    <x v="1"/>
    <x v="4"/>
    <s v="110000355"/>
    <x v="3"/>
    <s v="160012293"/>
    <x v="10"/>
    <n v="19195.000000000007"/>
    <s v="iSS01"/>
    <x v="2"/>
    <x v="10"/>
  </r>
  <r>
    <x v="1"/>
    <x v="4"/>
    <s v="110000355"/>
    <x v="3"/>
    <s v="160012296"/>
    <x v="4"/>
    <n v="223999.99999999994"/>
    <s v="iSS01"/>
    <x v="3"/>
    <x v="4"/>
  </r>
  <r>
    <x v="1"/>
    <x v="4"/>
    <s v="110000355"/>
    <x v="3"/>
    <s v="160012653"/>
    <x v="14"/>
    <n v="102000.00000000001"/>
    <s v="iSS01"/>
    <x v="0"/>
    <x v="14"/>
  </r>
  <r>
    <x v="1"/>
    <x v="4"/>
    <s v="110000355"/>
    <x v="3"/>
    <s v="160012659"/>
    <x v="8"/>
    <n v="3000"/>
    <s v="iSS01"/>
    <x v="2"/>
    <x v="8"/>
  </r>
  <r>
    <x v="1"/>
    <x v="4"/>
    <s v="110000355"/>
    <x v="3"/>
    <s v="160012660"/>
    <x v="9"/>
    <n v="10499.999999999998"/>
    <s v="iSS01"/>
    <x v="3"/>
    <x v="9"/>
  </r>
  <r>
    <x v="1"/>
    <x v="4"/>
    <s v="110000378"/>
    <x v="5"/>
    <s v="160009895"/>
    <x v="2"/>
    <n v="27786"/>
    <s v="iSS01"/>
    <x v="2"/>
    <x v="2"/>
  </r>
  <r>
    <x v="1"/>
    <x v="4"/>
    <s v="110000378"/>
    <x v="5"/>
    <s v="160011761"/>
    <x v="3"/>
    <n v="25800"/>
    <s v="iSS01"/>
    <x v="3"/>
    <x v="3"/>
  </r>
  <r>
    <x v="1"/>
    <x v="4"/>
    <s v="110000378"/>
    <x v="5"/>
    <s v="160012293"/>
    <x v="10"/>
    <n v="43656.999999999993"/>
    <s v="iSS01"/>
    <x v="2"/>
    <x v="10"/>
  </r>
  <r>
    <x v="1"/>
    <x v="4"/>
    <s v="110000378"/>
    <x v="5"/>
    <s v="160012294"/>
    <x v="19"/>
    <n v="22500"/>
    <s v="iSS01"/>
    <x v="2"/>
    <x v="19"/>
  </r>
  <r>
    <x v="1"/>
    <x v="4"/>
    <s v="110000378"/>
    <x v="5"/>
    <s v="160012296"/>
    <x v="4"/>
    <n v="348870.00000000006"/>
    <s v="iSS01"/>
    <x v="3"/>
    <x v="4"/>
  </r>
  <r>
    <x v="1"/>
    <x v="4"/>
    <s v="110000378"/>
    <x v="5"/>
    <s v="160012297"/>
    <x v="20"/>
    <n v="51950"/>
    <s v="iSS01"/>
    <x v="3"/>
    <x v="20"/>
  </r>
  <r>
    <x v="1"/>
    <x v="4"/>
    <s v="110000378"/>
    <x v="5"/>
    <s v="160012310"/>
    <x v="52"/>
    <n v="7944"/>
    <s v="iSS01"/>
    <x v="4"/>
    <x v="52"/>
  </r>
  <r>
    <x v="1"/>
    <x v="4"/>
    <s v="110000378"/>
    <x v="5"/>
    <s v="160012390"/>
    <x v="53"/>
    <n v="7988.0000000000009"/>
    <s v="iSS01"/>
    <x v="4"/>
    <x v="53"/>
  </r>
  <r>
    <x v="1"/>
    <x v="4"/>
    <s v="110000378"/>
    <x v="5"/>
    <s v="160012654"/>
    <x v="25"/>
    <n v="199000"/>
    <s v="iSS01"/>
    <x v="0"/>
    <x v="25"/>
  </r>
  <r>
    <x v="1"/>
    <x v="4"/>
    <s v="110000378"/>
    <x v="5"/>
    <s v="160012659"/>
    <x v="8"/>
    <n v="2000"/>
    <s v="iSS01"/>
    <x v="2"/>
    <x v="8"/>
  </r>
  <r>
    <x v="1"/>
    <x v="4"/>
    <s v="110000378"/>
    <x v="5"/>
    <s v="160012660"/>
    <x v="9"/>
    <n v="56102"/>
    <s v="iSS01"/>
    <x v="3"/>
    <x v="9"/>
  </r>
  <r>
    <x v="1"/>
    <x v="4"/>
    <s v="110000378"/>
    <x v="5"/>
    <s v="160012690"/>
    <x v="40"/>
    <n v="6000"/>
    <s v="iSS01"/>
    <x v="0"/>
    <x v="40"/>
  </r>
  <r>
    <x v="1"/>
    <x v="4"/>
    <s v="110000378"/>
    <x v="5"/>
    <s v="160012717"/>
    <x v="43"/>
    <n v="4574"/>
    <s v="iSS01"/>
    <x v="4"/>
    <x v="43"/>
  </r>
  <r>
    <x v="1"/>
    <x v="4"/>
    <s v="110000378"/>
    <x v="5"/>
    <s v="160012718"/>
    <x v="44"/>
    <n v="12800"/>
    <s v="iSS01"/>
    <x v="4"/>
    <x v="44"/>
  </r>
  <r>
    <x v="1"/>
    <x v="4"/>
    <s v="110000378"/>
    <x v="5"/>
    <s v="160012917"/>
    <x v="61"/>
    <n v="43377.999999999993"/>
    <s v="iSS01"/>
    <x v="7"/>
    <x v="61"/>
  </r>
  <r>
    <x v="1"/>
    <x v="4"/>
    <s v="110000436"/>
    <x v="12"/>
    <s v="160012456"/>
    <x v="15"/>
    <n v="37465"/>
    <s v="WSS05"/>
    <x v="0"/>
    <x v="15"/>
  </r>
  <r>
    <x v="1"/>
    <x v="4"/>
    <s v="110000436"/>
    <x v="12"/>
    <s v="160012719"/>
    <x v="45"/>
    <n v="48400.000000000007"/>
    <s v="WSS05"/>
    <x v="4"/>
    <x v="45"/>
  </r>
  <r>
    <x v="1"/>
    <x v="4"/>
    <s v="110000436"/>
    <x v="12"/>
    <s v="160012783"/>
    <x v="6"/>
    <n v="345"/>
    <s v="WSS05"/>
    <x v="4"/>
    <x v="65"/>
  </r>
  <r>
    <x v="1"/>
    <x v="4"/>
    <s v="110000483"/>
    <x v="15"/>
    <s v="160012273"/>
    <x v="18"/>
    <n v="10000"/>
    <s v="iSS01"/>
    <x v="0"/>
    <x v="18"/>
  </r>
  <r>
    <x v="1"/>
    <x v="4"/>
    <s v="110000499"/>
    <x v="18"/>
    <s v="160012428"/>
    <x v="0"/>
    <n v="30500"/>
    <s v="WSS01"/>
    <x v="0"/>
    <x v="0"/>
  </r>
  <r>
    <x v="1"/>
    <x v="5"/>
    <s v="110000329"/>
    <x v="0"/>
    <s v="160012428"/>
    <x v="0"/>
    <n v="74048"/>
    <s v="WSS01"/>
    <x v="0"/>
    <x v="0"/>
  </r>
  <r>
    <x v="1"/>
    <x v="5"/>
    <s v="110000332"/>
    <x v="1"/>
    <s v="160009895"/>
    <x v="2"/>
    <n v="157000"/>
    <s v="iSS01084"/>
    <x v="2"/>
    <x v="2"/>
  </r>
  <r>
    <x v="1"/>
    <x v="5"/>
    <s v="110000332"/>
    <x v="1"/>
    <s v="160011761"/>
    <x v="3"/>
    <n v="212050.5"/>
    <s v="iSS01084"/>
    <x v="3"/>
    <x v="3"/>
  </r>
  <r>
    <x v="1"/>
    <x v="5"/>
    <s v="110000332"/>
    <x v="1"/>
    <s v="160012660"/>
    <x v="9"/>
    <n v="25269.5"/>
    <s v="iSS01084"/>
    <x v="3"/>
    <x v="9"/>
  </r>
  <r>
    <x v="1"/>
    <x v="5"/>
    <s v="110000332"/>
    <x v="1"/>
    <s v="160012830"/>
    <x v="51"/>
    <n v="128080"/>
    <s v="iSS01084"/>
    <x v="2"/>
    <x v="51"/>
  </r>
  <r>
    <x v="1"/>
    <x v="5"/>
    <s v="110000354"/>
    <x v="2"/>
    <s v="160009895"/>
    <x v="2"/>
    <n v="98335"/>
    <s v="WSS01"/>
    <x v="2"/>
    <x v="2"/>
  </r>
  <r>
    <x v="1"/>
    <x v="5"/>
    <s v="110000354"/>
    <x v="2"/>
    <s v="160011761"/>
    <x v="3"/>
    <n v="365264.99999999988"/>
    <s v="WSS01"/>
    <x v="3"/>
    <x v="3"/>
  </r>
  <r>
    <x v="1"/>
    <x v="5"/>
    <s v="110000354"/>
    <x v="2"/>
    <s v="160011808"/>
    <x v="31"/>
    <n v="19700"/>
    <s v="WSS01"/>
    <x v="8"/>
    <x v="31"/>
  </r>
  <r>
    <x v="1"/>
    <x v="5"/>
    <s v="110000354"/>
    <x v="2"/>
    <s v="160012293"/>
    <x v="10"/>
    <n v="110877.50000000001"/>
    <s v="WSS01"/>
    <x v="2"/>
    <x v="10"/>
  </r>
  <r>
    <x v="1"/>
    <x v="5"/>
    <s v="110000354"/>
    <x v="2"/>
    <s v="160012296"/>
    <x v="4"/>
    <n v="383082.99999999977"/>
    <s v="WSS01"/>
    <x v="3"/>
    <x v="4"/>
  </r>
  <r>
    <x v="1"/>
    <x v="5"/>
    <s v="110000354"/>
    <x v="2"/>
    <s v="160012653"/>
    <x v="14"/>
    <n v="239500.00000000003"/>
    <s v="WSS01"/>
    <x v="0"/>
    <x v="14"/>
  </r>
  <r>
    <x v="1"/>
    <x v="5"/>
    <s v="110000354"/>
    <x v="2"/>
    <s v="160012659"/>
    <x v="8"/>
    <n v="13000"/>
    <s v="WSS01"/>
    <x v="2"/>
    <x v="8"/>
  </r>
  <r>
    <x v="1"/>
    <x v="5"/>
    <s v="110000354"/>
    <x v="2"/>
    <s v="160012660"/>
    <x v="9"/>
    <n v="114980.00000000001"/>
    <s v="WSS01"/>
    <x v="3"/>
    <x v="9"/>
  </r>
  <r>
    <x v="1"/>
    <x v="5"/>
    <s v="110000354"/>
    <x v="2"/>
    <s v="160012683"/>
    <x v="35"/>
    <n v="27280.000000000004"/>
    <s v="WSS01"/>
    <x v="9"/>
    <x v="35"/>
  </r>
  <r>
    <x v="1"/>
    <x v="5"/>
    <s v="110000354"/>
    <x v="2"/>
    <s v="160012684"/>
    <x v="36"/>
    <n v="63544.999999999978"/>
    <s v="WSS01"/>
    <x v="9"/>
    <x v="36"/>
  </r>
  <r>
    <x v="1"/>
    <x v="5"/>
    <s v="110000354"/>
    <x v="2"/>
    <s v="160012687"/>
    <x v="65"/>
    <n v="6500.0000000000009"/>
    <s v="WSS01"/>
    <x v="7"/>
    <x v="66"/>
  </r>
  <r>
    <x v="1"/>
    <x v="5"/>
    <s v="110000354"/>
    <x v="2"/>
    <s v="160012830"/>
    <x v="51"/>
    <n v="33370"/>
    <s v="WSS01"/>
    <x v="2"/>
    <x v="51"/>
  </r>
  <r>
    <x v="1"/>
    <x v="5"/>
    <s v="110000354"/>
    <x v="2"/>
    <s v="160012907"/>
    <x v="57"/>
    <n v="39000"/>
    <s v="WSS01"/>
    <x v="2"/>
    <x v="57"/>
  </r>
  <r>
    <x v="1"/>
    <x v="5"/>
    <s v="110000354"/>
    <x v="2"/>
    <s v="160012908"/>
    <x v="58"/>
    <n v="3000"/>
    <s v="WSS01"/>
    <x v="2"/>
    <x v="58"/>
  </r>
  <r>
    <x v="1"/>
    <x v="5"/>
    <s v="110000354"/>
    <x v="2"/>
    <s v="160012909"/>
    <x v="59"/>
    <n v="8000"/>
    <s v="WSS01"/>
    <x v="2"/>
    <x v="59"/>
  </r>
  <r>
    <x v="1"/>
    <x v="5"/>
    <s v="110000355"/>
    <x v="3"/>
    <s v="160009895"/>
    <x v="2"/>
    <n v="227769.99999999997"/>
    <s v="iSS01"/>
    <x v="2"/>
    <x v="2"/>
  </r>
  <r>
    <x v="1"/>
    <x v="5"/>
    <s v="110000355"/>
    <x v="3"/>
    <s v="160011761"/>
    <x v="3"/>
    <n v="252354.99999999997"/>
    <s v="iSS01"/>
    <x v="3"/>
    <x v="3"/>
  </r>
  <r>
    <x v="1"/>
    <x v="5"/>
    <s v="110000355"/>
    <x v="3"/>
    <s v="160012293"/>
    <x v="10"/>
    <n v="93420"/>
    <s v="iSS01"/>
    <x v="2"/>
    <x v="10"/>
  </r>
  <r>
    <x v="1"/>
    <x v="5"/>
    <s v="110000355"/>
    <x v="3"/>
    <s v="160012296"/>
    <x v="4"/>
    <n v="101000.00000000001"/>
    <s v="iSS01"/>
    <x v="3"/>
    <x v="4"/>
  </r>
  <r>
    <x v="1"/>
    <x v="5"/>
    <s v="110000355"/>
    <x v="3"/>
    <s v="160012653"/>
    <x v="14"/>
    <n v="98500.000000000015"/>
    <s v="iSS01"/>
    <x v="0"/>
    <x v="14"/>
  </r>
  <r>
    <x v="1"/>
    <x v="5"/>
    <s v="110000355"/>
    <x v="3"/>
    <s v="160012659"/>
    <x v="8"/>
    <n v="32499.999999999996"/>
    <s v="iSS01"/>
    <x v="2"/>
    <x v="8"/>
  </r>
  <r>
    <x v="1"/>
    <x v="5"/>
    <s v="110000355"/>
    <x v="3"/>
    <s v="160012660"/>
    <x v="9"/>
    <n v="10275"/>
    <s v="iSS01"/>
    <x v="3"/>
    <x v="9"/>
  </r>
  <r>
    <x v="1"/>
    <x v="5"/>
    <s v="110000359"/>
    <x v="11"/>
    <s v="110000359"/>
    <x v="37"/>
    <n v="300"/>
    <s v="WSS03"/>
    <x v="10"/>
    <x v="37"/>
  </r>
  <r>
    <x v="1"/>
    <x v="5"/>
    <s v="110000378"/>
    <x v="5"/>
    <s v="160009895"/>
    <x v="2"/>
    <n v="32000.000000000004"/>
    <s v="iSS01"/>
    <x v="2"/>
    <x v="2"/>
  </r>
  <r>
    <x v="1"/>
    <x v="5"/>
    <s v="110000378"/>
    <x v="5"/>
    <s v="160012293"/>
    <x v="10"/>
    <n v="38385.999999999993"/>
    <s v="iSS01"/>
    <x v="2"/>
    <x v="10"/>
  </r>
  <r>
    <x v="1"/>
    <x v="5"/>
    <s v="110000378"/>
    <x v="5"/>
    <s v="160012294"/>
    <x v="19"/>
    <n v="7000"/>
    <s v="iSS01"/>
    <x v="2"/>
    <x v="19"/>
  </r>
  <r>
    <x v="1"/>
    <x v="5"/>
    <s v="110000378"/>
    <x v="5"/>
    <s v="160012296"/>
    <x v="4"/>
    <n v="431452.50000000006"/>
    <s v="iSS01"/>
    <x v="3"/>
    <x v="4"/>
  </r>
  <r>
    <x v="1"/>
    <x v="5"/>
    <s v="110000378"/>
    <x v="5"/>
    <s v="160012297"/>
    <x v="20"/>
    <n v="52764.499999999993"/>
    <s v="iSS01"/>
    <x v="3"/>
    <x v="20"/>
  </r>
  <r>
    <x v="1"/>
    <x v="5"/>
    <s v="110000378"/>
    <x v="5"/>
    <s v="160012652"/>
    <x v="13"/>
    <n v="81000.000000000015"/>
    <s v="iSS01"/>
    <x v="0"/>
    <x v="13"/>
  </r>
  <r>
    <x v="1"/>
    <x v="5"/>
    <s v="110000378"/>
    <x v="5"/>
    <s v="160012654"/>
    <x v="25"/>
    <n v="500500.00000000012"/>
    <s v="iSS01"/>
    <x v="0"/>
    <x v="25"/>
  </r>
  <r>
    <x v="1"/>
    <x v="5"/>
    <s v="110000378"/>
    <x v="5"/>
    <s v="160012659"/>
    <x v="8"/>
    <n v="3500"/>
    <s v="iSS01"/>
    <x v="2"/>
    <x v="8"/>
  </r>
  <r>
    <x v="1"/>
    <x v="5"/>
    <s v="110000378"/>
    <x v="5"/>
    <s v="160012660"/>
    <x v="9"/>
    <n v="21225"/>
    <s v="iSS01"/>
    <x v="3"/>
    <x v="9"/>
  </r>
  <r>
    <x v="1"/>
    <x v="5"/>
    <s v="110000378"/>
    <x v="5"/>
    <s v="160012717"/>
    <x v="43"/>
    <n v="24426"/>
    <s v="iSS01"/>
    <x v="4"/>
    <x v="43"/>
  </r>
  <r>
    <x v="1"/>
    <x v="5"/>
    <s v="110000378"/>
    <x v="5"/>
    <s v="160012718"/>
    <x v="44"/>
    <n v="499.99999999999994"/>
    <s v="iSS01"/>
    <x v="4"/>
    <x v="44"/>
  </r>
  <r>
    <x v="1"/>
    <x v="5"/>
    <s v="110000378"/>
    <x v="5"/>
    <s v="160012917"/>
    <x v="61"/>
    <n v="106872.75000000001"/>
    <s v="iSS01"/>
    <x v="7"/>
    <x v="61"/>
  </r>
  <r>
    <x v="1"/>
    <x v="5"/>
    <s v="110000436"/>
    <x v="12"/>
    <s v="160012439"/>
    <x v="50"/>
    <n v="4250"/>
    <s v="WSS05"/>
    <x v="4"/>
    <x v="50"/>
  </r>
  <r>
    <x v="1"/>
    <x v="5"/>
    <s v="110000436"/>
    <x v="12"/>
    <s v="160012456"/>
    <x v="15"/>
    <n v="15400"/>
    <s v="WSS05"/>
    <x v="0"/>
    <x v="15"/>
  </r>
  <r>
    <x v="1"/>
    <x v="5"/>
    <s v="110000436"/>
    <x v="12"/>
    <s v="160012689"/>
    <x v="30"/>
    <n v="48300"/>
    <s v="WSS05"/>
    <x v="7"/>
    <x v="30"/>
  </r>
  <r>
    <x v="1"/>
    <x v="5"/>
    <s v="110000436"/>
    <x v="12"/>
    <s v="160012790"/>
    <x v="47"/>
    <n v="1000"/>
    <s v="WSS05"/>
    <x v="0"/>
    <x v="47"/>
  </r>
  <r>
    <x v="1"/>
    <x v="6"/>
    <s v="110000329"/>
    <x v="0"/>
    <s v="160012428"/>
    <x v="0"/>
    <n v="331507"/>
    <s v="WSS01"/>
    <x v="0"/>
    <x v="0"/>
  </r>
  <r>
    <x v="1"/>
    <x v="6"/>
    <s v="110000332"/>
    <x v="1"/>
    <s v="160009895"/>
    <x v="2"/>
    <n v="78118"/>
    <s v="iSS01084"/>
    <x v="2"/>
    <x v="2"/>
  </r>
  <r>
    <x v="1"/>
    <x v="6"/>
    <s v="110000332"/>
    <x v="1"/>
    <s v="160011761"/>
    <x v="3"/>
    <n v="148085"/>
    <s v="iSS01084"/>
    <x v="3"/>
    <x v="3"/>
  </r>
  <r>
    <x v="1"/>
    <x v="6"/>
    <s v="110000332"/>
    <x v="1"/>
    <s v="160012660"/>
    <x v="9"/>
    <n v="23200.000000000007"/>
    <s v="iSS01084"/>
    <x v="3"/>
    <x v="9"/>
  </r>
  <r>
    <x v="1"/>
    <x v="6"/>
    <s v="110000332"/>
    <x v="1"/>
    <s v="160012830"/>
    <x v="51"/>
    <n v="137499.99999999997"/>
    <s v="iSS01084"/>
    <x v="2"/>
    <x v="51"/>
  </r>
  <r>
    <x v="1"/>
    <x v="6"/>
    <s v="110000354"/>
    <x v="2"/>
    <s v="110000354"/>
    <x v="42"/>
    <n v="12100"/>
    <s v="WSS01"/>
    <x v="10"/>
    <x v="42"/>
  </r>
  <r>
    <x v="1"/>
    <x v="6"/>
    <s v="110000354"/>
    <x v="2"/>
    <s v="110000484"/>
    <x v="66"/>
    <n v="12200"/>
    <s v="WSS01"/>
    <x v="10"/>
    <x v="67"/>
  </r>
  <r>
    <x v="1"/>
    <x v="6"/>
    <s v="110000354"/>
    <x v="2"/>
    <s v="160009895"/>
    <x v="2"/>
    <n v="237300.00000000003"/>
    <s v="WSS01"/>
    <x v="2"/>
    <x v="2"/>
  </r>
  <r>
    <x v="1"/>
    <x v="6"/>
    <s v="110000354"/>
    <x v="2"/>
    <s v="160011761"/>
    <x v="3"/>
    <n v="507201.49999999988"/>
    <s v="WSS01"/>
    <x v="3"/>
    <x v="3"/>
  </r>
  <r>
    <x v="1"/>
    <x v="6"/>
    <s v="110000354"/>
    <x v="2"/>
    <s v="160012293"/>
    <x v="10"/>
    <n v="238170.00000000003"/>
    <s v="WSS01"/>
    <x v="2"/>
    <x v="10"/>
  </r>
  <r>
    <x v="1"/>
    <x v="6"/>
    <s v="110000354"/>
    <x v="2"/>
    <s v="160012296"/>
    <x v="4"/>
    <n v="476560.00000000006"/>
    <s v="WSS01"/>
    <x v="3"/>
    <x v="4"/>
  </r>
  <r>
    <x v="1"/>
    <x v="6"/>
    <s v="110000354"/>
    <x v="2"/>
    <s v="160012653"/>
    <x v="14"/>
    <n v="157000"/>
    <s v="WSS01"/>
    <x v="0"/>
    <x v="14"/>
  </r>
  <r>
    <x v="1"/>
    <x v="6"/>
    <s v="110000354"/>
    <x v="2"/>
    <s v="160012659"/>
    <x v="8"/>
    <n v="51500"/>
    <s v="WSS01"/>
    <x v="2"/>
    <x v="8"/>
  </r>
  <r>
    <x v="1"/>
    <x v="6"/>
    <s v="110000354"/>
    <x v="2"/>
    <s v="160012660"/>
    <x v="9"/>
    <n v="55499.999999999993"/>
    <s v="WSS01"/>
    <x v="3"/>
    <x v="9"/>
  </r>
  <r>
    <x v="1"/>
    <x v="6"/>
    <s v="110000354"/>
    <x v="2"/>
    <s v="160012683"/>
    <x v="35"/>
    <n v="27096.999999999996"/>
    <s v="WSS01"/>
    <x v="9"/>
    <x v="35"/>
  </r>
  <r>
    <x v="1"/>
    <x v="6"/>
    <s v="110000354"/>
    <x v="2"/>
    <s v="160012684"/>
    <x v="36"/>
    <n v="25200"/>
    <s v="WSS01"/>
    <x v="9"/>
    <x v="36"/>
  </r>
  <r>
    <x v="1"/>
    <x v="6"/>
    <s v="110000354"/>
    <x v="2"/>
    <s v="160012688"/>
    <x v="39"/>
    <n v="2873.9999999999995"/>
    <s v="WSS01"/>
    <x v="7"/>
    <x v="39"/>
  </r>
  <r>
    <x v="1"/>
    <x v="6"/>
    <s v="110000354"/>
    <x v="2"/>
    <s v="160012907"/>
    <x v="57"/>
    <n v="16500"/>
    <s v="WSS01"/>
    <x v="2"/>
    <x v="57"/>
  </r>
  <r>
    <x v="1"/>
    <x v="6"/>
    <s v="110000354"/>
    <x v="2"/>
    <s v="160012908"/>
    <x v="58"/>
    <n v="2000"/>
    <s v="WSS01"/>
    <x v="2"/>
    <x v="58"/>
  </r>
  <r>
    <x v="1"/>
    <x v="6"/>
    <s v="110000354"/>
    <x v="2"/>
    <s v="160012909"/>
    <x v="59"/>
    <n v="17000"/>
    <s v="WSS01"/>
    <x v="2"/>
    <x v="59"/>
  </r>
  <r>
    <x v="1"/>
    <x v="6"/>
    <s v="110000355"/>
    <x v="3"/>
    <s v="160011761"/>
    <x v="3"/>
    <n v="36000"/>
    <s v="iSS01"/>
    <x v="3"/>
    <x v="3"/>
  </r>
  <r>
    <x v="1"/>
    <x v="6"/>
    <s v="110000378"/>
    <x v="5"/>
    <s v="160011761"/>
    <x v="3"/>
    <n v="57215.999999999993"/>
    <s v="iSS01"/>
    <x v="3"/>
    <x v="3"/>
  </r>
  <r>
    <x v="1"/>
    <x v="6"/>
    <s v="110000378"/>
    <x v="5"/>
    <s v="160012273"/>
    <x v="18"/>
    <n v="15000"/>
    <s v="iSS01"/>
    <x v="0"/>
    <x v="18"/>
  </r>
  <r>
    <x v="1"/>
    <x v="6"/>
    <s v="110000378"/>
    <x v="5"/>
    <s v="160012293"/>
    <x v="10"/>
    <n v="31500"/>
    <s v="iSS01"/>
    <x v="2"/>
    <x v="10"/>
  </r>
  <r>
    <x v="1"/>
    <x v="6"/>
    <s v="110000378"/>
    <x v="5"/>
    <s v="160012294"/>
    <x v="19"/>
    <n v="39500"/>
    <s v="iSS01"/>
    <x v="2"/>
    <x v="19"/>
  </r>
  <r>
    <x v="1"/>
    <x v="6"/>
    <s v="110000378"/>
    <x v="5"/>
    <s v="160012296"/>
    <x v="4"/>
    <n v="498411"/>
    <s v="iSS01"/>
    <x v="3"/>
    <x v="4"/>
  </r>
  <r>
    <x v="1"/>
    <x v="6"/>
    <s v="110000378"/>
    <x v="5"/>
    <s v="160012297"/>
    <x v="20"/>
    <n v="121500"/>
    <s v="iSS01"/>
    <x v="3"/>
    <x v="20"/>
  </r>
  <r>
    <x v="1"/>
    <x v="6"/>
    <s v="110000378"/>
    <x v="5"/>
    <s v="160012654"/>
    <x v="25"/>
    <n v="125000.00000000001"/>
    <s v="iSS01"/>
    <x v="0"/>
    <x v="25"/>
  </r>
  <r>
    <x v="1"/>
    <x v="6"/>
    <s v="110000378"/>
    <x v="5"/>
    <s v="160012660"/>
    <x v="9"/>
    <n v="56500.000000000015"/>
    <s v="iSS01"/>
    <x v="3"/>
    <x v="9"/>
  </r>
  <r>
    <x v="1"/>
    <x v="6"/>
    <s v="110000378"/>
    <x v="5"/>
    <s v="160012687"/>
    <x v="65"/>
    <n v="15500"/>
    <s v="iSS01"/>
    <x v="7"/>
    <x v="66"/>
  </r>
  <r>
    <x v="1"/>
    <x v="6"/>
    <s v="110000378"/>
    <x v="5"/>
    <s v="160012688"/>
    <x v="39"/>
    <n v="162731"/>
    <s v="iSS01"/>
    <x v="7"/>
    <x v="39"/>
  </r>
  <r>
    <x v="1"/>
    <x v="6"/>
    <s v="110000378"/>
    <x v="5"/>
    <s v="160012917"/>
    <x v="61"/>
    <n v="104799.99999999997"/>
    <s v="iSS01"/>
    <x v="7"/>
    <x v="61"/>
  </r>
  <r>
    <x v="1"/>
    <x v="6"/>
    <s v="110000436"/>
    <x v="12"/>
    <s v="160012439"/>
    <x v="50"/>
    <n v="14200"/>
    <s v="WSS05"/>
    <x v="4"/>
    <x v="50"/>
  </r>
  <r>
    <x v="1"/>
    <x v="6"/>
    <s v="110000436"/>
    <x v="12"/>
    <s v="160012456"/>
    <x v="15"/>
    <n v="17900"/>
    <s v="WSS05"/>
    <x v="0"/>
    <x v="15"/>
  </r>
  <r>
    <x v="1"/>
    <x v="6"/>
    <s v="110000436"/>
    <x v="12"/>
    <s v="160012689"/>
    <x v="30"/>
    <n v="10000"/>
    <s v="WSS05"/>
    <x v="7"/>
    <x v="30"/>
  </r>
  <r>
    <x v="1"/>
    <x v="6"/>
    <s v="110000436"/>
    <x v="12"/>
    <s v="160012693"/>
    <x v="63"/>
    <n v="65000"/>
    <s v="WSS05"/>
    <x v="0"/>
    <x v="63"/>
  </r>
  <r>
    <x v="1"/>
    <x v="6"/>
    <s v="110000436"/>
    <x v="12"/>
    <s v="160012719"/>
    <x v="45"/>
    <n v="10000"/>
    <s v="WSS05"/>
    <x v="4"/>
    <x v="45"/>
  </r>
  <r>
    <x v="1"/>
    <x v="6"/>
    <s v="110000436"/>
    <x v="12"/>
    <s v="160012790"/>
    <x v="47"/>
    <n v="40000"/>
    <s v="WSS05"/>
    <x v="0"/>
    <x v="47"/>
  </r>
  <r>
    <x v="1"/>
    <x v="6"/>
    <s v="110000466"/>
    <x v="14"/>
    <s v="160012456"/>
    <x v="15"/>
    <n v="17500"/>
    <s v="WSS05"/>
    <x v="0"/>
    <x v="15"/>
  </r>
  <r>
    <x v="1"/>
    <x v="6"/>
    <s v="110000466"/>
    <x v="14"/>
    <s v="160012693"/>
    <x v="63"/>
    <n v="20000"/>
    <s v="WSS05"/>
    <x v="0"/>
    <x v="63"/>
  </r>
  <r>
    <x v="1"/>
    <x v="6"/>
    <s v="110000466"/>
    <x v="14"/>
    <s v="160012783"/>
    <x v="6"/>
    <n v="350"/>
    <s v="WSS05"/>
    <x v="4"/>
    <x v="65"/>
  </r>
  <r>
    <x v="1"/>
    <x v="6"/>
    <s v="110000466"/>
    <x v="14"/>
    <s v="160012790"/>
    <x v="47"/>
    <n v="49000"/>
    <s v="WSS05"/>
    <x v="0"/>
    <x v="47"/>
  </r>
  <r>
    <x v="1"/>
    <x v="6"/>
    <s v="110000497"/>
    <x v="16"/>
    <s v="160012914"/>
    <x v="56"/>
    <n v="179000"/>
    <s v="WSS01"/>
    <x v="0"/>
    <x v="56"/>
  </r>
  <r>
    <x v="1"/>
    <x v="7"/>
    <s v="110000329"/>
    <x v="0"/>
    <s v="160012428"/>
    <x v="0"/>
    <n v="197445"/>
    <s v="WSS01"/>
    <x v="0"/>
    <x v="0"/>
  </r>
  <r>
    <x v="1"/>
    <x v="7"/>
    <s v="110000332"/>
    <x v="1"/>
    <s v="160009895"/>
    <x v="2"/>
    <n v="200874.99999999997"/>
    <s v="iSS01084"/>
    <x v="2"/>
    <x v="2"/>
  </r>
  <r>
    <x v="1"/>
    <x v="7"/>
    <s v="110000332"/>
    <x v="1"/>
    <s v="160011761"/>
    <x v="3"/>
    <n v="184711"/>
    <s v="iSS01084"/>
    <x v="3"/>
    <x v="3"/>
  </r>
  <r>
    <x v="1"/>
    <x v="7"/>
    <s v="110000332"/>
    <x v="1"/>
    <s v="160012428"/>
    <x v="0"/>
    <n v="30000.000000000004"/>
    <s v="iSS01084"/>
    <x v="0"/>
    <x v="0"/>
  </r>
  <r>
    <x v="1"/>
    <x v="7"/>
    <s v="110000332"/>
    <x v="1"/>
    <s v="160012659"/>
    <x v="8"/>
    <n v="32000.000000000004"/>
    <s v="iSS01084"/>
    <x v="2"/>
    <x v="8"/>
  </r>
  <r>
    <x v="1"/>
    <x v="7"/>
    <s v="110000332"/>
    <x v="1"/>
    <s v="160012660"/>
    <x v="9"/>
    <n v="35999.999999999985"/>
    <s v="iSS01084"/>
    <x v="3"/>
    <x v="9"/>
  </r>
  <r>
    <x v="1"/>
    <x v="7"/>
    <s v="110000332"/>
    <x v="1"/>
    <s v="160012830"/>
    <x v="51"/>
    <n v="269485.00000000006"/>
    <s v="iSS01084"/>
    <x v="2"/>
    <x v="51"/>
  </r>
  <r>
    <x v="1"/>
    <x v="7"/>
    <s v="110000354"/>
    <x v="2"/>
    <s v="160009895"/>
    <x v="2"/>
    <n v="259225"/>
    <s v="WSS01"/>
    <x v="2"/>
    <x v="2"/>
  </r>
  <r>
    <x v="1"/>
    <x v="7"/>
    <s v="110000354"/>
    <x v="2"/>
    <s v="160011761"/>
    <x v="3"/>
    <n v="831868.99999999988"/>
    <s v="WSS01"/>
    <x v="3"/>
    <x v="3"/>
  </r>
  <r>
    <x v="1"/>
    <x v="7"/>
    <s v="110000354"/>
    <x v="2"/>
    <s v="160012293"/>
    <x v="10"/>
    <n v="333551"/>
    <s v="WSS01"/>
    <x v="2"/>
    <x v="10"/>
  </r>
  <r>
    <x v="1"/>
    <x v="7"/>
    <s v="110000354"/>
    <x v="2"/>
    <s v="160012296"/>
    <x v="4"/>
    <n v="374829.99999999994"/>
    <s v="WSS01"/>
    <x v="3"/>
    <x v="4"/>
  </r>
  <r>
    <x v="1"/>
    <x v="7"/>
    <s v="110000354"/>
    <x v="2"/>
    <s v="160012659"/>
    <x v="8"/>
    <n v="58999.999999999993"/>
    <s v="WSS01"/>
    <x v="2"/>
    <x v="8"/>
  </r>
  <r>
    <x v="1"/>
    <x v="7"/>
    <s v="110000354"/>
    <x v="2"/>
    <s v="160012660"/>
    <x v="9"/>
    <n v="95999.999999999985"/>
    <s v="WSS01"/>
    <x v="3"/>
    <x v="9"/>
  </r>
  <r>
    <x v="1"/>
    <x v="7"/>
    <s v="110000354"/>
    <x v="2"/>
    <s v="160012683"/>
    <x v="35"/>
    <n v="49107.000000000007"/>
    <s v="WSS01"/>
    <x v="9"/>
    <x v="35"/>
  </r>
  <r>
    <x v="1"/>
    <x v="7"/>
    <s v="110000354"/>
    <x v="2"/>
    <s v="160012684"/>
    <x v="36"/>
    <n v="61000"/>
    <s v="WSS01"/>
    <x v="9"/>
    <x v="36"/>
  </r>
  <r>
    <x v="1"/>
    <x v="7"/>
    <s v="110000378"/>
    <x v="5"/>
    <s v="160011761"/>
    <x v="3"/>
    <n v="44950"/>
    <s v="iSS01"/>
    <x v="3"/>
    <x v="3"/>
  </r>
  <r>
    <x v="1"/>
    <x v="7"/>
    <s v="110000378"/>
    <x v="5"/>
    <s v="160012293"/>
    <x v="10"/>
    <n v="366278.99999999994"/>
    <s v="iSS01"/>
    <x v="2"/>
    <x v="10"/>
  </r>
  <r>
    <x v="1"/>
    <x v="7"/>
    <s v="110000378"/>
    <x v="5"/>
    <s v="160012294"/>
    <x v="19"/>
    <n v="13250"/>
    <s v="iSS01"/>
    <x v="2"/>
    <x v="19"/>
  </r>
  <r>
    <x v="1"/>
    <x v="7"/>
    <s v="110000378"/>
    <x v="5"/>
    <s v="160012296"/>
    <x v="4"/>
    <n v="309434.24999999988"/>
    <s v="iSS01"/>
    <x v="3"/>
    <x v="4"/>
  </r>
  <r>
    <x v="1"/>
    <x v="7"/>
    <s v="110000378"/>
    <x v="5"/>
    <s v="160012297"/>
    <x v="20"/>
    <n v="57250"/>
    <s v="iSS01"/>
    <x v="3"/>
    <x v="20"/>
  </r>
  <r>
    <x v="1"/>
    <x v="7"/>
    <s v="110000378"/>
    <x v="5"/>
    <s v="160012652"/>
    <x v="13"/>
    <n v="10000"/>
    <s v="iSS01"/>
    <x v="0"/>
    <x v="13"/>
  </r>
  <r>
    <x v="1"/>
    <x v="7"/>
    <s v="110000378"/>
    <x v="5"/>
    <s v="160012660"/>
    <x v="9"/>
    <n v="35999.999999999993"/>
    <s v="iSS01"/>
    <x v="3"/>
    <x v="9"/>
  </r>
  <r>
    <x v="1"/>
    <x v="7"/>
    <s v="110000378"/>
    <x v="5"/>
    <s v="160012687"/>
    <x v="65"/>
    <n v="72263"/>
    <s v="iSS01"/>
    <x v="7"/>
    <x v="66"/>
  </r>
  <r>
    <x v="1"/>
    <x v="7"/>
    <s v="110000378"/>
    <x v="5"/>
    <s v="160012688"/>
    <x v="39"/>
    <n v="239495.00000000003"/>
    <s v="iSS01"/>
    <x v="7"/>
    <x v="39"/>
  </r>
  <r>
    <x v="1"/>
    <x v="7"/>
    <s v="110000378"/>
    <x v="5"/>
    <s v="160012690"/>
    <x v="40"/>
    <n v="5000"/>
    <s v="iSS01"/>
    <x v="0"/>
    <x v="40"/>
  </r>
  <r>
    <x v="1"/>
    <x v="7"/>
    <s v="110000378"/>
    <x v="5"/>
    <s v="160012917"/>
    <x v="61"/>
    <n v="30415"/>
    <s v="iSS01"/>
    <x v="7"/>
    <x v="61"/>
  </r>
  <r>
    <x v="1"/>
    <x v="7"/>
    <s v="110000436"/>
    <x v="12"/>
    <s v="160012456"/>
    <x v="15"/>
    <n v="1445"/>
    <s v="WSS05"/>
    <x v="0"/>
    <x v="15"/>
  </r>
  <r>
    <x v="1"/>
    <x v="7"/>
    <s v="110000436"/>
    <x v="12"/>
    <s v="160012652"/>
    <x v="13"/>
    <n v="10000"/>
    <s v="WSS05"/>
    <x v="0"/>
    <x v="13"/>
  </r>
  <r>
    <x v="1"/>
    <x v="7"/>
    <s v="110000436"/>
    <x v="12"/>
    <s v="160012689"/>
    <x v="30"/>
    <n v="4000"/>
    <s v="WSS05"/>
    <x v="7"/>
    <x v="30"/>
  </r>
  <r>
    <x v="1"/>
    <x v="7"/>
    <s v="110000436"/>
    <x v="12"/>
    <s v="160012693"/>
    <x v="63"/>
    <n v="10000"/>
    <s v="WSS05"/>
    <x v="0"/>
    <x v="63"/>
  </r>
  <r>
    <x v="1"/>
    <x v="7"/>
    <s v="110000436"/>
    <x v="12"/>
    <s v="160012719"/>
    <x v="45"/>
    <n v="28500"/>
    <s v="WSS05"/>
    <x v="4"/>
    <x v="45"/>
  </r>
  <r>
    <x v="1"/>
    <x v="7"/>
    <s v="110000436"/>
    <x v="12"/>
    <s v="160012783"/>
    <x v="6"/>
    <n v="20"/>
    <s v="WSS05"/>
    <x v="4"/>
    <x v="65"/>
  </r>
  <r>
    <x v="1"/>
    <x v="7"/>
    <s v="110000436"/>
    <x v="12"/>
    <s v="160012790"/>
    <x v="47"/>
    <n v="35000"/>
    <s v="WSS05"/>
    <x v="0"/>
    <x v="47"/>
  </r>
  <r>
    <x v="1"/>
    <x v="7"/>
    <s v="110000436"/>
    <x v="12"/>
    <s v="160012791"/>
    <x v="67"/>
    <n v="203000"/>
    <s v="WSS05"/>
    <x v="0"/>
    <x v="68"/>
  </r>
  <r>
    <x v="1"/>
    <x v="8"/>
    <s v="110000329"/>
    <x v="0"/>
    <s v="160012428"/>
    <x v="0"/>
    <n v="260300.00000000003"/>
    <s v="WSS01"/>
    <x v="0"/>
    <x v="0"/>
  </r>
  <r>
    <x v="1"/>
    <x v="8"/>
    <s v="110000332"/>
    <x v="1"/>
    <s v="160009895"/>
    <x v="2"/>
    <n v="109160"/>
    <s v="iSS01084"/>
    <x v="2"/>
    <x v="2"/>
  </r>
  <r>
    <x v="1"/>
    <x v="8"/>
    <s v="110000332"/>
    <x v="1"/>
    <s v="160011761"/>
    <x v="3"/>
    <n v="133990.00000000003"/>
    <s v="iSS01084"/>
    <x v="3"/>
    <x v="3"/>
  </r>
  <r>
    <x v="1"/>
    <x v="8"/>
    <s v="110000332"/>
    <x v="1"/>
    <s v="160012659"/>
    <x v="8"/>
    <n v="70999.999999999985"/>
    <s v="iSS01084"/>
    <x v="2"/>
    <x v="8"/>
  </r>
  <r>
    <x v="1"/>
    <x v="8"/>
    <s v="110000332"/>
    <x v="1"/>
    <s v="160012660"/>
    <x v="9"/>
    <n v="67500"/>
    <s v="iSS01084"/>
    <x v="3"/>
    <x v="9"/>
  </r>
  <r>
    <x v="1"/>
    <x v="8"/>
    <s v="110000332"/>
    <x v="1"/>
    <s v="160012830"/>
    <x v="51"/>
    <n v="21329.999999999996"/>
    <s v="iSS01084"/>
    <x v="2"/>
    <x v="51"/>
  </r>
  <r>
    <x v="1"/>
    <x v="8"/>
    <s v="110000354"/>
    <x v="2"/>
    <s v="160009895"/>
    <x v="2"/>
    <n v="63590.000000000007"/>
    <s v="WSS01"/>
    <x v="2"/>
    <x v="2"/>
  </r>
  <r>
    <x v="1"/>
    <x v="8"/>
    <s v="110000354"/>
    <x v="2"/>
    <s v="160011761"/>
    <x v="3"/>
    <n v="612723.00000000012"/>
    <s v="WSS01"/>
    <x v="3"/>
    <x v="3"/>
  </r>
  <r>
    <x v="1"/>
    <x v="8"/>
    <s v="110000354"/>
    <x v="2"/>
    <s v="160012293"/>
    <x v="10"/>
    <n v="128550.00000000001"/>
    <s v="WSS01"/>
    <x v="2"/>
    <x v="10"/>
  </r>
  <r>
    <x v="1"/>
    <x v="8"/>
    <s v="110000354"/>
    <x v="2"/>
    <s v="160012296"/>
    <x v="4"/>
    <n v="381290"/>
    <s v="WSS01"/>
    <x v="3"/>
    <x v="4"/>
  </r>
  <r>
    <x v="1"/>
    <x v="8"/>
    <s v="110000354"/>
    <x v="2"/>
    <s v="160012428"/>
    <x v="0"/>
    <n v="20000"/>
    <s v="WSS01"/>
    <x v="0"/>
    <x v="0"/>
  </r>
  <r>
    <x v="1"/>
    <x v="8"/>
    <s v="110000354"/>
    <x v="2"/>
    <s v="160012660"/>
    <x v="9"/>
    <n v="34500"/>
    <s v="WSS01"/>
    <x v="3"/>
    <x v="9"/>
  </r>
  <r>
    <x v="1"/>
    <x v="8"/>
    <s v="110000354"/>
    <x v="2"/>
    <s v="160012683"/>
    <x v="35"/>
    <n v="57824.000000000007"/>
    <s v="WSS01"/>
    <x v="9"/>
    <x v="35"/>
  </r>
  <r>
    <x v="1"/>
    <x v="8"/>
    <s v="110000354"/>
    <x v="2"/>
    <s v="160012684"/>
    <x v="36"/>
    <n v="36799.999999999993"/>
    <s v="WSS01"/>
    <x v="9"/>
    <x v="36"/>
  </r>
  <r>
    <x v="1"/>
    <x v="8"/>
    <s v="110000354"/>
    <x v="2"/>
    <s v="160012717"/>
    <x v="43"/>
    <n v="64354.999999999985"/>
    <s v="WSS01"/>
    <x v="4"/>
    <x v="43"/>
  </r>
  <r>
    <x v="1"/>
    <x v="8"/>
    <s v="110000354"/>
    <x v="2"/>
    <s v="160012718"/>
    <x v="44"/>
    <n v="25950"/>
    <s v="WSS01"/>
    <x v="4"/>
    <x v="44"/>
  </r>
  <r>
    <x v="1"/>
    <x v="8"/>
    <s v="110000359"/>
    <x v="11"/>
    <s v="110000507"/>
    <x v="68"/>
    <n v="1500"/>
    <s v="WSS03"/>
    <x v="12"/>
    <x v="69"/>
  </r>
  <r>
    <x v="1"/>
    <x v="8"/>
    <s v="110000359"/>
    <x v="11"/>
    <s v="160012869"/>
    <x v="48"/>
    <n v="166500"/>
    <s v="WSS03"/>
    <x v="0"/>
    <x v="48"/>
  </r>
  <r>
    <x v="1"/>
    <x v="8"/>
    <s v="110000378"/>
    <x v="5"/>
    <s v="160012293"/>
    <x v="10"/>
    <n v="152300"/>
    <s v="iSS01"/>
    <x v="2"/>
    <x v="10"/>
  </r>
  <r>
    <x v="1"/>
    <x v="8"/>
    <s v="110000378"/>
    <x v="5"/>
    <s v="160012294"/>
    <x v="19"/>
    <n v="15500.000000000004"/>
    <s v="iSS01"/>
    <x v="2"/>
    <x v="19"/>
  </r>
  <r>
    <x v="1"/>
    <x v="8"/>
    <s v="110000378"/>
    <x v="5"/>
    <s v="160012296"/>
    <x v="4"/>
    <n v="297089.99999999994"/>
    <s v="iSS01"/>
    <x v="3"/>
    <x v="4"/>
  </r>
  <r>
    <x v="1"/>
    <x v="8"/>
    <s v="110000378"/>
    <x v="5"/>
    <s v="160012297"/>
    <x v="20"/>
    <n v="140000.00000000003"/>
    <s v="iSS01"/>
    <x v="3"/>
    <x v="20"/>
  </r>
  <r>
    <x v="1"/>
    <x v="8"/>
    <s v="110000378"/>
    <x v="5"/>
    <s v="160012652"/>
    <x v="13"/>
    <n v="83000"/>
    <s v="iSS01"/>
    <x v="0"/>
    <x v="13"/>
  </r>
  <r>
    <x v="1"/>
    <x v="8"/>
    <s v="110000378"/>
    <x v="5"/>
    <s v="160012687"/>
    <x v="65"/>
    <n v="11500.000000000002"/>
    <s v="iSS01"/>
    <x v="7"/>
    <x v="66"/>
  </r>
  <r>
    <x v="1"/>
    <x v="8"/>
    <s v="110000378"/>
    <x v="5"/>
    <s v="160012688"/>
    <x v="39"/>
    <n v="76540"/>
    <s v="iSS01"/>
    <x v="7"/>
    <x v="39"/>
  </r>
  <r>
    <x v="1"/>
    <x v="8"/>
    <s v="110000378"/>
    <x v="5"/>
    <s v="160012917"/>
    <x v="61"/>
    <n v="122135"/>
    <s v="iSS01"/>
    <x v="7"/>
    <x v="61"/>
  </r>
  <r>
    <x v="1"/>
    <x v="8"/>
    <s v="110000436"/>
    <x v="12"/>
    <s v="110000436"/>
    <x v="69"/>
    <n v="2848"/>
    <s v="WSS05"/>
    <x v="10"/>
    <x v="70"/>
  </r>
  <r>
    <x v="1"/>
    <x v="8"/>
    <s v="110000436"/>
    <x v="12"/>
    <s v="160012456"/>
    <x v="15"/>
    <n v="37900"/>
    <s v="WSS05"/>
    <x v="0"/>
    <x v="15"/>
  </r>
  <r>
    <x v="1"/>
    <x v="8"/>
    <s v="110000436"/>
    <x v="12"/>
    <s v="160012718"/>
    <x v="44"/>
    <n v="21050"/>
    <s v="WSS05"/>
    <x v="4"/>
    <x v="44"/>
  </r>
  <r>
    <x v="1"/>
    <x v="8"/>
    <s v="110000436"/>
    <x v="12"/>
    <s v="160012719"/>
    <x v="45"/>
    <n v="47499.999999999993"/>
    <s v="WSS05"/>
    <x v="4"/>
    <x v="45"/>
  </r>
  <r>
    <x v="1"/>
    <x v="8"/>
    <s v="110000436"/>
    <x v="12"/>
    <s v="160012790"/>
    <x v="47"/>
    <n v="14649"/>
    <s v="WSS05"/>
    <x v="0"/>
    <x v="47"/>
  </r>
  <r>
    <x v="1"/>
    <x v="8"/>
    <s v="110000436"/>
    <x v="12"/>
    <s v="160012791"/>
    <x v="67"/>
    <n v="221999.99999999997"/>
    <s v="WSS05"/>
    <x v="0"/>
    <x v="68"/>
  </r>
  <r>
    <x v="1"/>
    <x v="8"/>
    <s v="110000497"/>
    <x v="16"/>
    <s v="160012914"/>
    <x v="56"/>
    <n v="53899.999999999993"/>
    <s v="WSS01"/>
    <x v="0"/>
    <x v="56"/>
  </r>
  <r>
    <x v="1"/>
    <x v="8"/>
    <s v="110000507"/>
    <x v="19"/>
    <s v="110000507"/>
    <x v="68"/>
    <n v="22000"/>
    <s v="Khác"/>
    <x v="12"/>
    <x v="69"/>
  </r>
  <r>
    <x v="1"/>
    <x v="9"/>
    <s v="110000329"/>
    <x v="0"/>
    <s v="160012428"/>
    <x v="0"/>
    <n v="429995"/>
    <s v="WSS01"/>
    <x v="0"/>
    <x v="0"/>
  </r>
  <r>
    <x v="1"/>
    <x v="9"/>
    <s v="110000332"/>
    <x v="1"/>
    <s v="160009895"/>
    <x v="2"/>
    <n v="248299.99999999997"/>
    <s v="iSS01084"/>
    <x v="2"/>
    <x v="2"/>
  </r>
  <r>
    <x v="1"/>
    <x v="9"/>
    <s v="110000332"/>
    <x v="1"/>
    <s v="160011761"/>
    <x v="3"/>
    <n v="85790"/>
    <s v="iSS01084"/>
    <x v="3"/>
    <x v="3"/>
  </r>
  <r>
    <x v="1"/>
    <x v="9"/>
    <s v="110000332"/>
    <x v="1"/>
    <s v="160012659"/>
    <x v="8"/>
    <n v="18000"/>
    <s v="iSS01084"/>
    <x v="2"/>
    <x v="8"/>
  </r>
  <r>
    <x v="1"/>
    <x v="9"/>
    <s v="110000332"/>
    <x v="1"/>
    <s v="160012660"/>
    <x v="9"/>
    <n v="2000"/>
    <s v="iSS01084"/>
    <x v="3"/>
    <x v="9"/>
  </r>
  <r>
    <x v="1"/>
    <x v="9"/>
    <s v="110000332"/>
    <x v="1"/>
    <s v="160012830"/>
    <x v="51"/>
    <n v="649925.00000000012"/>
    <s v="iSS01084"/>
    <x v="2"/>
    <x v="51"/>
  </r>
  <r>
    <x v="1"/>
    <x v="9"/>
    <s v="110000332"/>
    <x v="1"/>
    <s v="160012907"/>
    <x v="57"/>
    <n v="102000"/>
    <s v="iSS01084"/>
    <x v="2"/>
    <x v="57"/>
  </r>
  <r>
    <x v="1"/>
    <x v="9"/>
    <s v="110000332"/>
    <x v="1"/>
    <s v="160012908"/>
    <x v="58"/>
    <n v="8000"/>
    <s v="iSS01084"/>
    <x v="2"/>
    <x v="58"/>
  </r>
  <r>
    <x v="1"/>
    <x v="9"/>
    <s v="110000354"/>
    <x v="2"/>
    <s v="160009895"/>
    <x v="2"/>
    <n v="493270.00000000006"/>
    <s v="WSS01"/>
    <x v="2"/>
    <x v="2"/>
  </r>
  <r>
    <x v="1"/>
    <x v="9"/>
    <s v="110000354"/>
    <x v="2"/>
    <s v="160011761"/>
    <x v="3"/>
    <n v="510664.00000000006"/>
    <s v="WSS01"/>
    <x v="3"/>
    <x v="3"/>
  </r>
  <r>
    <x v="1"/>
    <x v="9"/>
    <s v="110000354"/>
    <x v="2"/>
    <s v="160012293"/>
    <x v="10"/>
    <n v="240700.00000000003"/>
    <s v="WSS01"/>
    <x v="2"/>
    <x v="10"/>
  </r>
  <r>
    <x v="1"/>
    <x v="9"/>
    <s v="110000354"/>
    <x v="2"/>
    <s v="160012296"/>
    <x v="4"/>
    <n v="481339.99999999983"/>
    <s v="WSS01"/>
    <x v="3"/>
    <x v="4"/>
  </r>
  <r>
    <x v="1"/>
    <x v="9"/>
    <s v="110000354"/>
    <x v="2"/>
    <s v="160012659"/>
    <x v="8"/>
    <n v="143800.00000000003"/>
    <s v="WSS01"/>
    <x v="2"/>
    <x v="8"/>
  </r>
  <r>
    <x v="1"/>
    <x v="9"/>
    <s v="110000354"/>
    <x v="2"/>
    <s v="160012660"/>
    <x v="9"/>
    <n v="98500"/>
    <s v="WSS01"/>
    <x v="3"/>
    <x v="9"/>
  </r>
  <r>
    <x v="1"/>
    <x v="9"/>
    <s v="110000354"/>
    <x v="2"/>
    <s v="160012683"/>
    <x v="35"/>
    <n v="36268"/>
    <s v="WSS01"/>
    <x v="9"/>
    <x v="35"/>
  </r>
  <r>
    <x v="1"/>
    <x v="9"/>
    <s v="110000354"/>
    <x v="2"/>
    <s v="160012684"/>
    <x v="36"/>
    <n v="37600.000000000015"/>
    <s v="WSS01"/>
    <x v="9"/>
    <x v="36"/>
  </r>
  <r>
    <x v="1"/>
    <x v="9"/>
    <s v="110000354"/>
    <x v="2"/>
    <s v="160012717"/>
    <x v="43"/>
    <n v="51525.000000000007"/>
    <s v="WSS01"/>
    <x v="4"/>
    <x v="43"/>
  </r>
  <r>
    <x v="1"/>
    <x v="9"/>
    <s v="110000354"/>
    <x v="2"/>
    <s v="160012718"/>
    <x v="44"/>
    <n v="11900.000000000002"/>
    <s v="WSS01"/>
    <x v="4"/>
    <x v="44"/>
  </r>
  <r>
    <x v="1"/>
    <x v="9"/>
    <s v="110000354"/>
    <x v="2"/>
    <s v="160012830"/>
    <x v="51"/>
    <n v="30000"/>
    <s v="WSS01"/>
    <x v="2"/>
    <x v="51"/>
  </r>
  <r>
    <x v="1"/>
    <x v="9"/>
    <s v="110000354"/>
    <x v="2"/>
    <s v="160012909"/>
    <x v="59"/>
    <n v="40000"/>
    <s v="WSS01"/>
    <x v="2"/>
    <x v="59"/>
  </r>
  <r>
    <x v="1"/>
    <x v="9"/>
    <s v="110000359"/>
    <x v="11"/>
    <s v="160011761"/>
    <x v="3"/>
    <n v="40000"/>
    <s v="WSS03"/>
    <x v="3"/>
    <x v="3"/>
  </r>
  <r>
    <x v="1"/>
    <x v="9"/>
    <s v="110000378"/>
    <x v="5"/>
    <s v="110000359"/>
    <x v="37"/>
    <n v="500"/>
    <s v="iSS01"/>
    <x v="10"/>
    <x v="37"/>
  </r>
  <r>
    <x v="1"/>
    <x v="9"/>
    <s v="110000378"/>
    <x v="5"/>
    <s v="160012293"/>
    <x v="10"/>
    <n v="17400"/>
    <s v="iSS01"/>
    <x v="2"/>
    <x v="10"/>
  </r>
  <r>
    <x v="1"/>
    <x v="9"/>
    <s v="110000378"/>
    <x v="5"/>
    <s v="160012294"/>
    <x v="19"/>
    <n v="17000"/>
    <s v="iSS01"/>
    <x v="2"/>
    <x v="19"/>
  </r>
  <r>
    <x v="1"/>
    <x v="9"/>
    <s v="110000378"/>
    <x v="5"/>
    <s v="160012296"/>
    <x v="4"/>
    <n v="39770"/>
    <s v="iSS01"/>
    <x v="3"/>
    <x v="4"/>
  </r>
  <r>
    <x v="1"/>
    <x v="9"/>
    <s v="110000378"/>
    <x v="5"/>
    <s v="160012297"/>
    <x v="20"/>
    <n v="21900.000000000004"/>
    <s v="iSS01"/>
    <x v="3"/>
    <x v="20"/>
  </r>
  <r>
    <x v="1"/>
    <x v="9"/>
    <s v="110000378"/>
    <x v="5"/>
    <s v="160012654"/>
    <x v="25"/>
    <n v="1500"/>
    <s v="iSS01"/>
    <x v="0"/>
    <x v="25"/>
  </r>
  <r>
    <x v="1"/>
    <x v="9"/>
    <s v="110000378"/>
    <x v="5"/>
    <s v="160012687"/>
    <x v="65"/>
    <n v="28636.999999999996"/>
    <s v="iSS01"/>
    <x v="7"/>
    <x v="66"/>
  </r>
  <r>
    <x v="1"/>
    <x v="9"/>
    <s v="110000378"/>
    <x v="5"/>
    <s v="160012688"/>
    <x v="39"/>
    <n v="10040"/>
    <s v="iSS01"/>
    <x v="7"/>
    <x v="39"/>
  </r>
  <r>
    <x v="1"/>
    <x v="9"/>
    <s v="110000378"/>
    <x v="5"/>
    <s v="160012917"/>
    <x v="61"/>
    <n v="800"/>
    <s v="iSS01"/>
    <x v="7"/>
    <x v="61"/>
  </r>
  <r>
    <x v="1"/>
    <x v="9"/>
    <s v="110000436"/>
    <x v="12"/>
    <s v="110000436"/>
    <x v="69"/>
    <n v="3150"/>
    <s v="WSS05"/>
    <x v="10"/>
    <x v="70"/>
  </r>
  <r>
    <x v="1"/>
    <x v="9"/>
    <s v="110000436"/>
    <x v="12"/>
    <s v="160012456"/>
    <x v="15"/>
    <n v="36850"/>
    <s v="WSS05"/>
    <x v="0"/>
    <x v="15"/>
  </r>
  <r>
    <x v="1"/>
    <x v="9"/>
    <s v="110000436"/>
    <x v="12"/>
    <s v="160012692"/>
    <x v="22"/>
    <n v="3500"/>
    <s v="WSS05"/>
    <x v="0"/>
    <x v="22"/>
  </r>
  <r>
    <x v="1"/>
    <x v="9"/>
    <s v="110000436"/>
    <x v="12"/>
    <s v="160012718"/>
    <x v="44"/>
    <n v="1000"/>
    <s v="WSS05"/>
    <x v="4"/>
    <x v="44"/>
  </r>
  <r>
    <x v="1"/>
    <x v="9"/>
    <s v="110000436"/>
    <x v="12"/>
    <s v="160012719"/>
    <x v="45"/>
    <n v="39998"/>
    <s v="WSS05"/>
    <x v="4"/>
    <x v="45"/>
  </r>
  <r>
    <x v="1"/>
    <x v="9"/>
    <s v="110000436"/>
    <x v="12"/>
    <s v="160012791"/>
    <x v="67"/>
    <n v="233069.99999999997"/>
    <s v="WSS05"/>
    <x v="0"/>
    <x v="68"/>
  </r>
  <r>
    <x v="1"/>
    <x v="9"/>
    <s v="110000497"/>
    <x v="16"/>
    <s v="160012914"/>
    <x v="56"/>
    <n v="152599.99999999997"/>
    <s v="WSS01"/>
    <x v="0"/>
    <x v="56"/>
  </r>
  <r>
    <x v="1"/>
    <x v="9"/>
    <s v="110000507"/>
    <x v="19"/>
    <s v="110000507"/>
    <x v="68"/>
    <n v="2000"/>
    <s v="Khác"/>
    <x v="12"/>
    <x v="69"/>
  </r>
  <r>
    <x v="1"/>
    <x v="10"/>
    <s v="110000329"/>
    <x v="0"/>
    <s v="160012428"/>
    <x v="0"/>
    <n v="139005"/>
    <s v="WSS01"/>
    <x v="0"/>
    <x v="0"/>
  </r>
  <r>
    <x v="1"/>
    <x v="10"/>
    <s v="110000332"/>
    <x v="1"/>
    <s v="110000359"/>
    <x v="37"/>
    <n v="30800"/>
    <s v="iSS01084"/>
    <x v="10"/>
    <x v="37"/>
  </r>
  <r>
    <x v="1"/>
    <x v="10"/>
    <s v="110000332"/>
    <x v="1"/>
    <s v="160009894"/>
    <x v="1"/>
    <n v="15499.999999999998"/>
    <s v="iSS01084"/>
    <x v="1"/>
    <x v="1"/>
  </r>
  <r>
    <x v="1"/>
    <x v="10"/>
    <s v="110000332"/>
    <x v="1"/>
    <s v="160009895"/>
    <x v="2"/>
    <n v="21000"/>
    <s v="iSS01084"/>
    <x v="2"/>
    <x v="2"/>
  </r>
  <r>
    <x v="1"/>
    <x v="10"/>
    <s v="110000332"/>
    <x v="1"/>
    <s v="160011761"/>
    <x v="3"/>
    <n v="530690"/>
    <s v="iSS01084"/>
    <x v="3"/>
    <x v="3"/>
  </r>
  <r>
    <x v="1"/>
    <x v="10"/>
    <s v="110000332"/>
    <x v="1"/>
    <s v="160012660"/>
    <x v="9"/>
    <n v="74500.000000000015"/>
    <s v="iSS01084"/>
    <x v="3"/>
    <x v="9"/>
  </r>
  <r>
    <x v="1"/>
    <x v="10"/>
    <s v="110000332"/>
    <x v="1"/>
    <s v="160012705"/>
    <x v="29"/>
    <n v="2000"/>
    <s v="iSS01084"/>
    <x v="1"/>
    <x v="29"/>
  </r>
  <r>
    <x v="1"/>
    <x v="10"/>
    <s v="110000332"/>
    <x v="1"/>
    <s v="160012830"/>
    <x v="51"/>
    <n v="504630.00000000006"/>
    <s v="iSS01084"/>
    <x v="2"/>
    <x v="51"/>
  </r>
  <r>
    <x v="1"/>
    <x v="10"/>
    <s v="110000354"/>
    <x v="2"/>
    <s v="160011761"/>
    <x v="3"/>
    <n v="34000"/>
    <s v="WSS01"/>
    <x v="3"/>
    <x v="3"/>
  </r>
  <r>
    <x v="1"/>
    <x v="10"/>
    <s v="110000354"/>
    <x v="2"/>
    <s v="160012296"/>
    <x v="4"/>
    <n v="179699.99999999997"/>
    <s v="WSS01"/>
    <x v="3"/>
    <x v="4"/>
  </r>
  <r>
    <x v="1"/>
    <x v="10"/>
    <s v="110000354"/>
    <x v="2"/>
    <s v="160012421"/>
    <x v="70"/>
    <n v="1293.0000000000002"/>
    <s v="WSS01"/>
    <x v="4"/>
    <x v="71"/>
  </r>
  <r>
    <x v="1"/>
    <x v="10"/>
    <s v="110000354"/>
    <x v="2"/>
    <s v="160012660"/>
    <x v="9"/>
    <n v="58499.999999999993"/>
    <s v="WSS01"/>
    <x v="3"/>
    <x v="9"/>
  </r>
  <r>
    <x v="1"/>
    <x v="10"/>
    <s v="110000354"/>
    <x v="2"/>
    <s v="160012683"/>
    <x v="35"/>
    <n v="15200.000000000002"/>
    <s v="WSS01"/>
    <x v="9"/>
    <x v="35"/>
  </r>
  <r>
    <x v="1"/>
    <x v="10"/>
    <s v="110000354"/>
    <x v="2"/>
    <s v="160012684"/>
    <x v="36"/>
    <n v="11600"/>
    <s v="WSS01"/>
    <x v="9"/>
    <x v="36"/>
  </r>
  <r>
    <x v="1"/>
    <x v="10"/>
    <s v="110000355"/>
    <x v="3"/>
    <s v="160012830"/>
    <x v="51"/>
    <n v="30130"/>
    <s v="iSS01"/>
    <x v="2"/>
    <x v="51"/>
  </r>
  <r>
    <x v="1"/>
    <x v="10"/>
    <s v="110000382"/>
    <x v="7"/>
    <s v="160012660"/>
    <x v="9"/>
    <n v="7500"/>
    <s v="WSS04"/>
    <x v="3"/>
    <x v="9"/>
  </r>
  <r>
    <x v="1"/>
    <x v="10"/>
    <s v="110000436"/>
    <x v="12"/>
    <s v="160012456"/>
    <x v="15"/>
    <n v="21850"/>
    <s v="WSS05"/>
    <x v="0"/>
    <x v="15"/>
  </r>
  <r>
    <x v="1"/>
    <x v="10"/>
    <s v="110000436"/>
    <x v="12"/>
    <s v="160012791"/>
    <x v="67"/>
    <n v="4500"/>
    <s v="WSS05"/>
    <x v="0"/>
    <x v="68"/>
  </r>
  <r>
    <x v="1"/>
    <x v="10"/>
    <s v="110000497"/>
    <x v="16"/>
    <s v="160012914"/>
    <x v="56"/>
    <n v="137500.00000000003"/>
    <s v="WSS01"/>
    <x v="0"/>
    <x v="56"/>
  </r>
  <r>
    <x v="1"/>
    <x v="11"/>
    <s v="110000329"/>
    <x v="0"/>
    <s v="160012428"/>
    <x v="0"/>
    <n v="249000.00000000003"/>
    <s v="WSS01"/>
    <x v="0"/>
    <x v="0"/>
  </r>
  <r>
    <x v="1"/>
    <x v="11"/>
    <s v="110000332"/>
    <x v="1"/>
    <s v="160009895"/>
    <x v="2"/>
    <n v="302000"/>
    <s v="iSS01084"/>
    <x v="2"/>
    <x v="2"/>
  </r>
  <r>
    <x v="1"/>
    <x v="11"/>
    <s v="110000332"/>
    <x v="1"/>
    <s v="160011761"/>
    <x v="3"/>
    <n v="616500"/>
    <s v="iSS01084"/>
    <x v="3"/>
    <x v="3"/>
  </r>
  <r>
    <x v="1"/>
    <x v="11"/>
    <s v="110000332"/>
    <x v="1"/>
    <s v="160012659"/>
    <x v="8"/>
    <n v="5499.9999999999991"/>
    <s v="iSS01084"/>
    <x v="2"/>
    <x v="8"/>
  </r>
  <r>
    <x v="1"/>
    <x v="11"/>
    <s v="110000332"/>
    <x v="1"/>
    <s v="160012660"/>
    <x v="9"/>
    <n v="96500.000000000044"/>
    <s v="iSS01084"/>
    <x v="3"/>
    <x v="9"/>
  </r>
  <r>
    <x v="1"/>
    <x v="11"/>
    <s v="110000354"/>
    <x v="2"/>
    <s v="110000492"/>
    <x v="62"/>
    <n v="3300.0000000000005"/>
    <s v="WSS01"/>
    <x v="10"/>
    <x v="62"/>
  </r>
  <r>
    <x v="1"/>
    <x v="11"/>
    <s v="110000354"/>
    <x v="2"/>
    <s v="160009895"/>
    <x v="2"/>
    <n v="20000"/>
    <s v="WSS01"/>
    <x v="2"/>
    <x v="2"/>
  </r>
  <r>
    <x v="1"/>
    <x v="11"/>
    <s v="110000354"/>
    <x v="2"/>
    <s v="160011761"/>
    <x v="3"/>
    <n v="264999.99999999994"/>
    <s v="WSS01"/>
    <x v="3"/>
    <x v="3"/>
  </r>
  <r>
    <x v="1"/>
    <x v="11"/>
    <s v="110000354"/>
    <x v="2"/>
    <s v="160012293"/>
    <x v="10"/>
    <n v="2999.9999999999995"/>
    <s v="WSS01"/>
    <x v="2"/>
    <x v="10"/>
  </r>
  <r>
    <x v="1"/>
    <x v="11"/>
    <s v="110000354"/>
    <x v="2"/>
    <s v="160012296"/>
    <x v="4"/>
    <n v="821200"/>
    <s v="WSS01"/>
    <x v="3"/>
    <x v="4"/>
  </r>
  <r>
    <x v="1"/>
    <x v="11"/>
    <s v="110000354"/>
    <x v="2"/>
    <s v="160012421"/>
    <x v="70"/>
    <n v="5999.9999999999991"/>
    <s v="WSS01"/>
    <x v="4"/>
    <x v="71"/>
  </r>
  <r>
    <x v="1"/>
    <x v="11"/>
    <s v="110000354"/>
    <x v="2"/>
    <s v="160012660"/>
    <x v="9"/>
    <n v="19500"/>
    <s v="WSS01"/>
    <x v="3"/>
    <x v="9"/>
  </r>
  <r>
    <x v="1"/>
    <x v="11"/>
    <s v="110000354"/>
    <x v="2"/>
    <s v="160012683"/>
    <x v="35"/>
    <n v="53400"/>
    <s v="WSS01"/>
    <x v="9"/>
    <x v="35"/>
  </r>
  <r>
    <x v="1"/>
    <x v="11"/>
    <s v="110000354"/>
    <x v="2"/>
    <s v="160012684"/>
    <x v="36"/>
    <n v="23399.999999999993"/>
    <s v="WSS01"/>
    <x v="9"/>
    <x v="36"/>
  </r>
  <r>
    <x v="1"/>
    <x v="11"/>
    <s v="110000354"/>
    <x v="2"/>
    <s v="160012695"/>
    <x v="24"/>
    <n v="10000"/>
    <s v="WSS01"/>
    <x v="0"/>
    <x v="24"/>
  </r>
  <r>
    <x v="1"/>
    <x v="11"/>
    <s v="110000354"/>
    <x v="2"/>
    <s v="160012717"/>
    <x v="43"/>
    <n v="25500.000000000004"/>
    <s v="WSS01"/>
    <x v="4"/>
    <x v="43"/>
  </r>
  <r>
    <x v="1"/>
    <x v="11"/>
    <s v="110000354"/>
    <x v="2"/>
    <s v="160012718"/>
    <x v="44"/>
    <n v="13499.999999999998"/>
    <s v="WSS01"/>
    <x v="4"/>
    <x v="44"/>
  </r>
  <r>
    <x v="1"/>
    <x v="11"/>
    <s v="110000354"/>
    <x v="2"/>
    <s v="160012962"/>
    <x v="71"/>
    <n v="84500"/>
    <s v="WSS01"/>
    <x v="2"/>
    <x v="72"/>
  </r>
  <r>
    <x v="1"/>
    <x v="11"/>
    <s v="110000354"/>
    <x v="2"/>
    <s v="160012963"/>
    <x v="72"/>
    <n v="40500"/>
    <s v="WSS01"/>
    <x v="2"/>
    <x v="73"/>
  </r>
  <r>
    <x v="1"/>
    <x v="11"/>
    <s v="110000355"/>
    <x v="3"/>
    <s v="160012907"/>
    <x v="57"/>
    <n v="17500"/>
    <s v="iSS01"/>
    <x v="2"/>
    <x v="57"/>
  </r>
  <r>
    <x v="1"/>
    <x v="11"/>
    <s v="110000355"/>
    <x v="3"/>
    <s v="160012908"/>
    <x v="58"/>
    <n v="2500"/>
    <s v="iSS01"/>
    <x v="2"/>
    <x v="58"/>
  </r>
  <r>
    <x v="1"/>
    <x v="11"/>
    <s v="110000355"/>
    <x v="3"/>
    <s v="160012909"/>
    <x v="59"/>
    <n v="12000"/>
    <s v="iSS01"/>
    <x v="2"/>
    <x v="59"/>
  </r>
  <r>
    <x v="1"/>
    <x v="11"/>
    <s v="110000359"/>
    <x v="11"/>
    <s v="160012869"/>
    <x v="48"/>
    <n v="558945"/>
    <s v="WSS03"/>
    <x v="0"/>
    <x v="48"/>
  </r>
  <r>
    <x v="1"/>
    <x v="11"/>
    <s v="110000436"/>
    <x v="12"/>
    <s v="160012456"/>
    <x v="15"/>
    <n v="10000"/>
    <s v="WSS05"/>
    <x v="0"/>
    <x v="15"/>
  </r>
  <r>
    <x v="1"/>
    <x v="11"/>
    <s v="110000497"/>
    <x v="16"/>
    <s v="160012914"/>
    <x v="56"/>
    <n v="40000"/>
    <s v="WSS01"/>
    <x v="0"/>
    <x v="56"/>
  </r>
  <r>
    <x v="2"/>
    <x v="0"/>
    <s v="110000329"/>
    <x v="0"/>
    <s v="160012428"/>
    <x v="0"/>
    <n v="36499.999999999993"/>
    <s v="WSS01"/>
    <x v="0"/>
    <x v="0"/>
  </r>
  <r>
    <x v="2"/>
    <x v="0"/>
    <s v="110000332"/>
    <x v="1"/>
    <s v="110000492"/>
    <x v="62"/>
    <n v="7382"/>
    <s v="iSS01084"/>
    <x v="10"/>
    <x v="62"/>
  </r>
  <r>
    <x v="2"/>
    <x v="0"/>
    <s v="110000332"/>
    <x v="1"/>
    <s v="160009895"/>
    <x v="2"/>
    <n v="150500"/>
    <s v="iSS01084"/>
    <x v="2"/>
    <x v="2"/>
  </r>
  <r>
    <x v="2"/>
    <x v="0"/>
    <s v="110000332"/>
    <x v="1"/>
    <s v="160011761"/>
    <x v="3"/>
    <n v="148900"/>
    <s v="iSS01084"/>
    <x v="3"/>
    <x v="3"/>
  </r>
  <r>
    <x v="2"/>
    <x v="0"/>
    <s v="110000332"/>
    <x v="1"/>
    <s v="160012659"/>
    <x v="8"/>
    <n v="10500"/>
    <s v="iSS01084"/>
    <x v="2"/>
    <x v="8"/>
  </r>
  <r>
    <x v="2"/>
    <x v="0"/>
    <s v="110000332"/>
    <x v="1"/>
    <s v="160012660"/>
    <x v="9"/>
    <n v="37000"/>
    <s v="iSS01084"/>
    <x v="3"/>
    <x v="9"/>
  </r>
  <r>
    <x v="2"/>
    <x v="0"/>
    <s v="110000354"/>
    <x v="2"/>
    <s v="110000492"/>
    <x v="62"/>
    <n v="61281.999999999993"/>
    <s v="WSS01"/>
    <x v="10"/>
    <x v="62"/>
  </r>
  <r>
    <x v="2"/>
    <x v="0"/>
    <s v="110000354"/>
    <x v="2"/>
    <s v="160009895"/>
    <x v="2"/>
    <n v="78000"/>
    <s v="WSS01"/>
    <x v="2"/>
    <x v="2"/>
  </r>
  <r>
    <x v="2"/>
    <x v="0"/>
    <s v="110000354"/>
    <x v="2"/>
    <s v="160011761"/>
    <x v="3"/>
    <n v="271940"/>
    <s v="WSS01"/>
    <x v="3"/>
    <x v="3"/>
  </r>
  <r>
    <x v="2"/>
    <x v="0"/>
    <s v="110000354"/>
    <x v="2"/>
    <s v="160012273"/>
    <x v="18"/>
    <n v="2000"/>
    <s v="WSS01"/>
    <x v="0"/>
    <x v="18"/>
  </r>
  <r>
    <x v="2"/>
    <x v="0"/>
    <s v="110000354"/>
    <x v="2"/>
    <s v="160012293"/>
    <x v="10"/>
    <n v="311500.00000000006"/>
    <s v="WSS01"/>
    <x v="2"/>
    <x v="10"/>
  </r>
  <r>
    <x v="2"/>
    <x v="0"/>
    <s v="110000354"/>
    <x v="2"/>
    <s v="160012296"/>
    <x v="4"/>
    <n v="733644"/>
    <s v="WSS01"/>
    <x v="3"/>
    <x v="4"/>
  </r>
  <r>
    <x v="2"/>
    <x v="0"/>
    <s v="110000354"/>
    <x v="2"/>
    <s v="160012400"/>
    <x v="12"/>
    <n v="30000"/>
    <s v="WSS01"/>
    <x v="0"/>
    <x v="12"/>
  </r>
  <r>
    <x v="2"/>
    <x v="0"/>
    <s v="110000354"/>
    <x v="2"/>
    <s v="160012421"/>
    <x v="70"/>
    <n v="3199.9999999999995"/>
    <s v="WSS01"/>
    <x v="4"/>
    <x v="71"/>
  </r>
  <r>
    <x v="2"/>
    <x v="0"/>
    <s v="110000354"/>
    <x v="2"/>
    <s v="160012653"/>
    <x v="14"/>
    <n v="8500"/>
    <s v="WSS01"/>
    <x v="0"/>
    <x v="14"/>
  </r>
  <r>
    <x v="2"/>
    <x v="0"/>
    <s v="110000354"/>
    <x v="2"/>
    <s v="160012659"/>
    <x v="8"/>
    <n v="40499.999999999993"/>
    <s v="WSS01"/>
    <x v="2"/>
    <x v="8"/>
  </r>
  <r>
    <x v="2"/>
    <x v="0"/>
    <s v="110000354"/>
    <x v="2"/>
    <s v="160012660"/>
    <x v="9"/>
    <n v="81999.999999999985"/>
    <s v="WSS01"/>
    <x v="3"/>
    <x v="9"/>
  </r>
  <r>
    <x v="2"/>
    <x v="0"/>
    <s v="110000354"/>
    <x v="2"/>
    <s v="160012683"/>
    <x v="35"/>
    <n v="34020"/>
    <s v="WSS01"/>
    <x v="9"/>
    <x v="35"/>
  </r>
  <r>
    <x v="2"/>
    <x v="0"/>
    <s v="110000354"/>
    <x v="2"/>
    <s v="160012684"/>
    <x v="36"/>
    <n v="16550"/>
    <s v="WSS01"/>
    <x v="9"/>
    <x v="36"/>
  </r>
  <r>
    <x v="2"/>
    <x v="0"/>
    <s v="110000354"/>
    <x v="2"/>
    <s v="160012688"/>
    <x v="39"/>
    <n v="78580"/>
    <s v="WSS01"/>
    <x v="7"/>
    <x v="39"/>
  </r>
  <r>
    <x v="2"/>
    <x v="0"/>
    <s v="110000354"/>
    <x v="2"/>
    <s v="160012695"/>
    <x v="24"/>
    <n v="500"/>
    <s v="WSS01"/>
    <x v="0"/>
    <x v="24"/>
  </r>
  <r>
    <x v="2"/>
    <x v="0"/>
    <s v="110000354"/>
    <x v="2"/>
    <s v="160012717"/>
    <x v="43"/>
    <n v="6500"/>
    <s v="WSS01"/>
    <x v="4"/>
    <x v="43"/>
  </r>
  <r>
    <x v="2"/>
    <x v="0"/>
    <s v="110000354"/>
    <x v="2"/>
    <s v="160012718"/>
    <x v="44"/>
    <n v="4500"/>
    <s v="WSS01"/>
    <x v="4"/>
    <x v="44"/>
  </r>
  <r>
    <x v="2"/>
    <x v="0"/>
    <s v="110000354"/>
    <x v="2"/>
    <s v="160012907"/>
    <x v="57"/>
    <n v="34500"/>
    <s v="WSS01"/>
    <x v="2"/>
    <x v="57"/>
  </r>
  <r>
    <x v="2"/>
    <x v="0"/>
    <s v="110000354"/>
    <x v="2"/>
    <s v="160012908"/>
    <x v="58"/>
    <n v="16000"/>
    <s v="WSS01"/>
    <x v="2"/>
    <x v="58"/>
  </r>
  <r>
    <x v="2"/>
    <x v="0"/>
    <s v="110000354"/>
    <x v="2"/>
    <s v="160012909"/>
    <x v="59"/>
    <n v="73499.999999999985"/>
    <s v="WSS01"/>
    <x v="2"/>
    <x v="59"/>
  </r>
  <r>
    <x v="2"/>
    <x v="0"/>
    <s v="110000354"/>
    <x v="2"/>
    <s v="160012963"/>
    <x v="72"/>
    <n v="49000"/>
    <s v="WSS01"/>
    <x v="2"/>
    <x v="73"/>
  </r>
  <r>
    <x v="2"/>
    <x v="0"/>
    <s v="110000359"/>
    <x v="11"/>
    <s v="110000492"/>
    <x v="62"/>
    <n v="12983.000000000002"/>
    <s v="WSS03"/>
    <x v="10"/>
    <x v="62"/>
  </r>
  <r>
    <x v="2"/>
    <x v="0"/>
    <s v="110000359"/>
    <x v="11"/>
    <s v="160012282"/>
    <x v="11"/>
    <n v="4500"/>
    <s v="WSS03"/>
    <x v="0"/>
    <x v="11"/>
  </r>
  <r>
    <x v="2"/>
    <x v="0"/>
    <s v="110000359"/>
    <x v="11"/>
    <s v="160012294"/>
    <x v="19"/>
    <n v="9000"/>
    <s v="WSS03"/>
    <x v="2"/>
    <x v="19"/>
  </r>
  <r>
    <x v="2"/>
    <x v="0"/>
    <s v="110000359"/>
    <x v="11"/>
    <s v="160012297"/>
    <x v="20"/>
    <n v="9800"/>
    <s v="WSS03"/>
    <x v="3"/>
    <x v="20"/>
  </r>
  <r>
    <x v="2"/>
    <x v="0"/>
    <s v="110000359"/>
    <x v="11"/>
    <s v="160012305"/>
    <x v="73"/>
    <n v="1000"/>
    <s v="WSS03"/>
    <x v="13"/>
    <x v="74"/>
  </r>
  <r>
    <x v="2"/>
    <x v="0"/>
    <s v="110000359"/>
    <x v="11"/>
    <s v="160012691"/>
    <x v="21"/>
    <n v="1000"/>
    <s v="WSS03"/>
    <x v="0"/>
    <x v="21"/>
  </r>
  <r>
    <x v="2"/>
    <x v="0"/>
    <s v="110000359"/>
    <x v="11"/>
    <s v="160012869"/>
    <x v="48"/>
    <n v="345500"/>
    <s v="WSS03"/>
    <x v="0"/>
    <x v="48"/>
  </r>
  <r>
    <x v="2"/>
    <x v="0"/>
    <s v="110000359"/>
    <x v="11"/>
    <s v="160012917"/>
    <x v="61"/>
    <n v="14500"/>
    <s v="WSS03"/>
    <x v="7"/>
    <x v="61"/>
  </r>
  <r>
    <x v="2"/>
    <x v="0"/>
    <s v="110000382"/>
    <x v="7"/>
    <s v="160012293"/>
    <x v="10"/>
    <n v="4500"/>
    <s v="WSS04"/>
    <x v="2"/>
    <x v="10"/>
  </r>
  <r>
    <x v="2"/>
    <x v="0"/>
    <s v="110000382"/>
    <x v="7"/>
    <s v="160012305"/>
    <x v="73"/>
    <n v="70"/>
    <s v="WSS04"/>
    <x v="13"/>
    <x v="74"/>
  </r>
  <r>
    <x v="2"/>
    <x v="0"/>
    <s v="110000382"/>
    <x v="7"/>
    <s v="160012659"/>
    <x v="8"/>
    <n v="6500"/>
    <s v="WSS04"/>
    <x v="2"/>
    <x v="8"/>
  </r>
  <r>
    <x v="2"/>
    <x v="0"/>
    <s v="110000382"/>
    <x v="7"/>
    <s v="160012688"/>
    <x v="39"/>
    <n v="500"/>
    <s v="WSS04"/>
    <x v="7"/>
    <x v="39"/>
  </r>
  <r>
    <x v="2"/>
    <x v="0"/>
    <s v="110000436"/>
    <x v="12"/>
    <s v="160012456"/>
    <x v="15"/>
    <n v="89400"/>
    <s v="WSS05"/>
    <x v="0"/>
    <x v="15"/>
  </r>
  <r>
    <x v="2"/>
    <x v="0"/>
    <s v="110000436"/>
    <x v="12"/>
    <s v="160012790"/>
    <x v="47"/>
    <n v="1351"/>
    <s v="WSS05"/>
    <x v="0"/>
    <x v="47"/>
  </r>
  <r>
    <x v="2"/>
    <x v="0"/>
    <s v="110000436"/>
    <x v="12"/>
    <s v="160012791"/>
    <x v="67"/>
    <n v="430"/>
    <s v="WSS05"/>
    <x v="0"/>
    <x v="68"/>
  </r>
  <r>
    <x v="2"/>
    <x v="0"/>
    <s v="160012659"/>
    <x v="20"/>
    <s v="160012659"/>
    <x v="8"/>
    <n v="6000"/>
    <s v="Khác"/>
    <x v="2"/>
    <x v="8"/>
  </r>
  <r>
    <x v="2"/>
    <x v="1"/>
    <s v="110000329"/>
    <x v="0"/>
    <s v="110000329"/>
    <x v="74"/>
    <n v="29655.300000000003"/>
    <s v="WSS01"/>
    <x v="10"/>
    <x v="75"/>
  </r>
  <r>
    <x v="2"/>
    <x v="1"/>
    <s v="110000332"/>
    <x v="1"/>
    <s v="110000492"/>
    <x v="62"/>
    <n v="13231.000000000002"/>
    <s v="iSS01084"/>
    <x v="10"/>
    <x v="62"/>
  </r>
  <r>
    <x v="2"/>
    <x v="1"/>
    <s v="110000332"/>
    <x v="1"/>
    <s v="160009895"/>
    <x v="2"/>
    <n v="147000"/>
    <s v="iSS01084"/>
    <x v="2"/>
    <x v="2"/>
  </r>
  <r>
    <x v="2"/>
    <x v="1"/>
    <s v="110000332"/>
    <x v="1"/>
    <s v="160011761"/>
    <x v="3"/>
    <n v="135850"/>
    <s v="iSS01084"/>
    <x v="3"/>
    <x v="3"/>
  </r>
  <r>
    <x v="2"/>
    <x v="1"/>
    <s v="110000332"/>
    <x v="1"/>
    <s v="160012273"/>
    <x v="18"/>
    <n v="30000"/>
    <s v="iSS01084"/>
    <x v="0"/>
    <x v="18"/>
  </r>
  <r>
    <x v="2"/>
    <x v="1"/>
    <s v="110000332"/>
    <x v="1"/>
    <s v="160012659"/>
    <x v="8"/>
    <n v="44000.000000000015"/>
    <s v="iSS01084"/>
    <x v="2"/>
    <x v="8"/>
  </r>
  <r>
    <x v="2"/>
    <x v="1"/>
    <s v="110000332"/>
    <x v="1"/>
    <s v="160012660"/>
    <x v="9"/>
    <n v="2500"/>
    <s v="iSS01084"/>
    <x v="3"/>
    <x v="9"/>
  </r>
  <r>
    <x v="2"/>
    <x v="1"/>
    <s v="110000354"/>
    <x v="2"/>
    <s v="110000492"/>
    <x v="62"/>
    <n v="40303.999999999993"/>
    <s v="WSS01"/>
    <x v="10"/>
    <x v="62"/>
  </r>
  <r>
    <x v="2"/>
    <x v="1"/>
    <s v="110000354"/>
    <x v="2"/>
    <s v="160009895"/>
    <x v="2"/>
    <n v="21999.999999999996"/>
    <s v="WSS01"/>
    <x v="2"/>
    <x v="2"/>
  </r>
  <r>
    <x v="2"/>
    <x v="1"/>
    <s v="110000354"/>
    <x v="2"/>
    <s v="160011761"/>
    <x v="3"/>
    <n v="313510.00000000012"/>
    <s v="WSS01"/>
    <x v="3"/>
    <x v="3"/>
  </r>
  <r>
    <x v="2"/>
    <x v="1"/>
    <s v="110000354"/>
    <x v="2"/>
    <s v="160012293"/>
    <x v="10"/>
    <n v="47500"/>
    <s v="WSS01"/>
    <x v="2"/>
    <x v="10"/>
  </r>
  <r>
    <x v="2"/>
    <x v="1"/>
    <s v="110000354"/>
    <x v="2"/>
    <s v="160012296"/>
    <x v="4"/>
    <n v="156999.99999999997"/>
    <s v="WSS01"/>
    <x v="3"/>
    <x v="4"/>
  </r>
  <r>
    <x v="2"/>
    <x v="1"/>
    <s v="110000354"/>
    <x v="2"/>
    <s v="160012297"/>
    <x v="20"/>
    <n v="162999.99999999997"/>
    <s v="WSS01"/>
    <x v="3"/>
    <x v="20"/>
  </r>
  <r>
    <x v="2"/>
    <x v="1"/>
    <s v="110000354"/>
    <x v="2"/>
    <s v="160012660"/>
    <x v="9"/>
    <n v="20000"/>
    <s v="WSS01"/>
    <x v="3"/>
    <x v="9"/>
  </r>
  <r>
    <x v="2"/>
    <x v="1"/>
    <s v="110000354"/>
    <x v="2"/>
    <s v="160012683"/>
    <x v="35"/>
    <n v="13000"/>
    <s v="WSS01"/>
    <x v="9"/>
    <x v="35"/>
  </r>
  <r>
    <x v="2"/>
    <x v="1"/>
    <s v="110000354"/>
    <x v="2"/>
    <s v="160012684"/>
    <x v="36"/>
    <n v="11200"/>
    <s v="WSS01"/>
    <x v="9"/>
    <x v="36"/>
  </r>
  <r>
    <x v="2"/>
    <x v="1"/>
    <s v="110000354"/>
    <x v="2"/>
    <s v="160012688"/>
    <x v="39"/>
    <n v="10600"/>
    <s v="WSS01"/>
    <x v="7"/>
    <x v="39"/>
  </r>
  <r>
    <x v="2"/>
    <x v="1"/>
    <s v="110000354"/>
    <x v="2"/>
    <s v="160012907"/>
    <x v="57"/>
    <n v="3499.9999999999995"/>
    <s v="WSS01"/>
    <x v="2"/>
    <x v="57"/>
  </r>
  <r>
    <x v="2"/>
    <x v="1"/>
    <s v="110000354"/>
    <x v="2"/>
    <s v="160012908"/>
    <x v="58"/>
    <n v="4000"/>
    <s v="WSS01"/>
    <x v="2"/>
    <x v="58"/>
  </r>
  <r>
    <x v="2"/>
    <x v="1"/>
    <s v="110000354"/>
    <x v="2"/>
    <s v="160012909"/>
    <x v="59"/>
    <n v="11000"/>
    <s v="WSS01"/>
    <x v="2"/>
    <x v="59"/>
  </r>
  <r>
    <x v="2"/>
    <x v="1"/>
    <s v="110000354"/>
    <x v="2"/>
    <s v="160012962"/>
    <x v="71"/>
    <n v="44500"/>
    <s v="WSS01"/>
    <x v="2"/>
    <x v="72"/>
  </r>
  <r>
    <x v="2"/>
    <x v="1"/>
    <s v="110000354"/>
    <x v="2"/>
    <s v="160012963"/>
    <x v="72"/>
    <n v="18500"/>
    <s v="WSS01"/>
    <x v="2"/>
    <x v="73"/>
  </r>
  <r>
    <x v="2"/>
    <x v="1"/>
    <s v="110000382"/>
    <x v="7"/>
    <s v="160012293"/>
    <x v="10"/>
    <n v="18500.000000000004"/>
    <s v="WSS04"/>
    <x v="2"/>
    <x v="10"/>
  </r>
  <r>
    <x v="2"/>
    <x v="2"/>
    <s v="110000329"/>
    <x v="0"/>
    <s v="160012428"/>
    <x v="0"/>
    <n v="138200"/>
    <s v="WSS01"/>
    <x v="0"/>
    <x v="0"/>
  </r>
  <r>
    <x v="2"/>
    <x v="2"/>
    <s v="110000332"/>
    <x v="1"/>
    <s v="110000492"/>
    <x v="62"/>
    <n v="32330"/>
    <s v="iSS01084"/>
    <x v="10"/>
    <x v="62"/>
  </r>
  <r>
    <x v="2"/>
    <x v="2"/>
    <s v="110000332"/>
    <x v="1"/>
    <s v="160009895"/>
    <x v="2"/>
    <n v="274920.00000000012"/>
    <s v="iSS01084"/>
    <x v="2"/>
    <x v="2"/>
  </r>
  <r>
    <x v="2"/>
    <x v="2"/>
    <s v="110000332"/>
    <x v="1"/>
    <s v="160011761"/>
    <x v="3"/>
    <n v="318580"/>
    <s v="iSS01084"/>
    <x v="3"/>
    <x v="3"/>
  </r>
  <r>
    <x v="2"/>
    <x v="2"/>
    <s v="110000332"/>
    <x v="1"/>
    <s v="160012659"/>
    <x v="8"/>
    <n v="19200"/>
    <s v="iSS01084"/>
    <x v="2"/>
    <x v="8"/>
  </r>
  <r>
    <x v="2"/>
    <x v="2"/>
    <s v="110000332"/>
    <x v="1"/>
    <s v="160012660"/>
    <x v="9"/>
    <n v="24800"/>
    <s v="iSS01084"/>
    <x v="3"/>
    <x v="9"/>
  </r>
  <r>
    <x v="2"/>
    <x v="2"/>
    <s v="110000332"/>
    <x v="1"/>
    <s v="160012895"/>
    <x v="75"/>
    <n v="2200.0000000000005"/>
    <s v="iSS01084"/>
    <x v="4"/>
    <x v="76"/>
  </r>
  <r>
    <x v="2"/>
    <x v="2"/>
    <s v="110000354"/>
    <x v="2"/>
    <s v="110000355"/>
    <x v="76"/>
    <n v="1100"/>
    <s v="WSS01"/>
    <x v="10"/>
    <x v="77"/>
  </r>
  <r>
    <x v="2"/>
    <x v="2"/>
    <s v="110000354"/>
    <x v="2"/>
    <s v="110000492"/>
    <x v="62"/>
    <n v="72883"/>
    <s v="WSS01"/>
    <x v="10"/>
    <x v="62"/>
  </r>
  <r>
    <x v="2"/>
    <x v="2"/>
    <s v="110000354"/>
    <x v="2"/>
    <s v="160009895"/>
    <x v="2"/>
    <n v="71500.000000000015"/>
    <s v="WSS01"/>
    <x v="2"/>
    <x v="2"/>
  </r>
  <r>
    <x v="2"/>
    <x v="2"/>
    <s v="110000354"/>
    <x v="2"/>
    <s v="160011761"/>
    <x v="3"/>
    <n v="406030"/>
    <s v="WSS01"/>
    <x v="3"/>
    <x v="3"/>
  </r>
  <r>
    <x v="2"/>
    <x v="2"/>
    <s v="110000354"/>
    <x v="2"/>
    <s v="160011808"/>
    <x v="31"/>
    <n v="46946"/>
    <s v="WSS01"/>
    <x v="8"/>
    <x v="31"/>
  </r>
  <r>
    <x v="2"/>
    <x v="2"/>
    <s v="110000354"/>
    <x v="2"/>
    <s v="160012248"/>
    <x v="38"/>
    <n v="54800"/>
    <s v="WSS01"/>
    <x v="0"/>
    <x v="38"/>
  </r>
  <r>
    <x v="2"/>
    <x v="2"/>
    <s v="110000354"/>
    <x v="2"/>
    <s v="160012293"/>
    <x v="10"/>
    <n v="352000.00000000006"/>
    <s v="WSS01"/>
    <x v="2"/>
    <x v="10"/>
  </r>
  <r>
    <x v="2"/>
    <x v="2"/>
    <s v="110000354"/>
    <x v="2"/>
    <s v="160012296"/>
    <x v="4"/>
    <n v="721337.99999999988"/>
    <s v="WSS01"/>
    <x v="3"/>
    <x v="4"/>
  </r>
  <r>
    <x v="2"/>
    <x v="2"/>
    <s v="110000354"/>
    <x v="2"/>
    <s v="160012659"/>
    <x v="8"/>
    <n v="99400"/>
    <s v="WSS01"/>
    <x v="2"/>
    <x v="8"/>
  </r>
  <r>
    <x v="2"/>
    <x v="2"/>
    <s v="110000354"/>
    <x v="2"/>
    <s v="160012660"/>
    <x v="9"/>
    <n v="56399.999999999993"/>
    <s v="WSS01"/>
    <x v="3"/>
    <x v="9"/>
  </r>
  <r>
    <x v="2"/>
    <x v="2"/>
    <s v="110000354"/>
    <x v="2"/>
    <s v="160012683"/>
    <x v="35"/>
    <n v="49436.000000000007"/>
    <s v="WSS01"/>
    <x v="9"/>
    <x v="35"/>
  </r>
  <r>
    <x v="2"/>
    <x v="2"/>
    <s v="110000354"/>
    <x v="2"/>
    <s v="160012684"/>
    <x v="36"/>
    <n v="5205.0000000000009"/>
    <s v="WSS01"/>
    <x v="9"/>
    <x v="36"/>
  </r>
  <r>
    <x v="2"/>
    <x v="2"/>
    <s v="110000354"/>
    <x v="2"/>
    <s v="160012687"/>
    <x v="65"/>
    <n v="8500"/>
    <s v="WSS01"/>
    <x v="7"/>
    <x v="66"/>
  </r>
  <r>
    <x v="2"/>
    <x v="2"/>
    <s v="110000354"/>
    <x v="2"/>
    <s v="160012688"/>
    <x v="39"/>
    <n v="77144"/>
    <s v="WSS01"/>
    <x v="7"/>
    <x v="39"/>
  </r>
  <r>
    <x v="2"/>
    <x v="2"/>
    <s v="110000354"/>
    <x v="2"/>
    <s v="160012717"/>
    <x v="43"/>
    <n v="51400"/>
    <s v="WSS01"/>
    <x v="4"/>
    <x v="43"/>
  </r>
  <r>
    <x v="2"/>
    <x v="2"/>
    <s v="110000354"/>
    <x v="2"/>
    <s v="160012718"/>
    <x v="44"/>
    <n v="6000"/>
    <s v="WSS01"/>
    <x v="4"/>
    <x v="44"/>
  </r>
  <r>
    <x v="2"/>
    <x v="2"/>
    <s v="110000354"/>
    <x v="2"/>
    <s v="160012895"/>
    <x v="75"/>
    <n v="28949"/>
    <s v="WSS01"/>
    <x v="4"/>
    <x v="76"/>
  </r>
  <r>
    <x v="2"/>
    <x v="2"/>
    <s v="110000354"/>
    <x v="2"/>
    <s v="160012914"/>
    <x v="56"/>
    <n v="15000"/>
    <s v="WSS01"/>
    <x v="0"/>
    <x v="56"/>
  </r>
  <r>
    <x v="2"/>
    <x v="2"/>
    <s v="110000354"/>
    <x v="2"/>
    <s v="160012962"/>
    <x v="71"/>
    <n v="136500"/>
    <s v="WSS01"/>
    <x v="2"/>
    <x v="72"/>
  </r>
  <r>
    <x v="2"/>
    <x v="2"/>
    <s v="110000354"/>
    <x v="2"/>
    <s v="160012963"/>
    <x v="72"/>
    <n v="84000.000000000015"/>
    <s v="WSS01"/>
    <x v="2"/>
    <x v="73"/>
  </r>
  <r>
    <x v="2"/>
    <x v="2"/>
    <s v="110000355"/>
    <x v="3"/>
    <s v="110000492"/>
    <x v="62"/>
    <n v="900"/>
    <s v="iSS01"/>
    <x v="10"/>
    <x v="62"/>
  </r>
  <r>
    <x v="2"/>
    <x v="2"/>
    <s v="110000355"/>
    <x v="3"/>
    <s v="160011761"/>
    <x v="3"/>
    <n v="48900"/>
    <s v="iSS01"/>
    <x v="3"/>
    <x v="3"/>
  </r>
  <r>
    <x v="2"/>
    <x v="2"/>
    <s v="110000355"/>
    <x v="3"/>
    <s v="160012296"/>
    <x v="4"/>
    <n v="127500.00000000001"/>
    <s v="iSS01"/>
    <x v="3"/>
    <x v="4"/>
  </r>
  <r>
    <x v="2"/>
    <x v="2"/>
    <s v="110000355"/>
    <x v="3"/>
    <s v="160012660"/>
    <x v="9"/>
    <n v="999.99999999999989"/>
    <s v="iSS01"/>
    <x v="3"/>
    <x v="9"/>
  </r>
  <r>
    <x v="2"/>
    <x v="2"/>
    <s v="110000355"/>
    <x v="3"/>
    <s v="160012683"/>
    <x v="35"/>
    <n v="600"/>
    <s v="iSS01"/>
    <x v="9"/>
    <x v="35"/>
  </r>
  <r>
    <x v="2"/>
    <x v="2"/>
    <s v="110000355"/>
    <x v="3"/>
    <s v="160012684"/>
    <x v="36"/>
    <n v="19400.000000000004"/>
    <s v="iSS01"/>
    <x v="9"/>
    <x v="36"/>
  </r>
  <r>
    <x v="2"/>
    <x v="2"/>
    <s v="110000355"/>
    <x v="3"/>
    <s v="160012895"/>
    <x v="75"/>
    <n v="8450.9999999999982"/>
    <s v="iSS01"/>
    <x v="4"/>
    <x v="76"/>
  </r>
  <r>
    <x v="2"/>
    <x v="2"/>
    <s v="110000359"/>
    <x v="11"/>
    <s v="160012282"/>
    <x v="11"/>
    <n v="19500"/>
    <s v="WSS03"/>
    <x v="0"/>
    <x v="11"/>
  </r>
  <r>
    <x v="2"/>
    <x v="2"/>
    <s v="110000359"/>
    <x v="11"/>
    <s v="160012294"/>
    <x v="19"/>
    <n v="400"/>
    <s v="WSS03"/>
    <x v="2"/>
    <x v="19"/>
  </r>
  <r>
    <x v="2"/>
    <x v="2"/>
    <s v="110000359"/>
    <x v="11"/>
    <s v="160012297"/>
    <x v="20"/>
    <n v="4000"/>
    <s v="WSS03"/>
    <x v="3"/>
    <x v="20"/>
  </r>
  <r>
    <x v="2"/>
    <x v="2"/>
    <s v="110000359"/>
    <x v="11"/>
    <s v="160012305"/>
    <x v="73"/>
    <n v="13292"/>
    <s v="WSS03"/>
    <x v="13"/>
    <x v="74"/>
  </r>
  <r>
    <x v="2"/>
    <x v="2"/>
    <s v="110000359"/>
    <x v="11"/>
    <s v="160012306"/>
    <x v="77"/>
    <n v="8588"/>
    <s v="WSS03"/>
    <x v="13"/>
    <x v="78"/>
  </r>
  <r>
    <x v="2"/>
    <x v="2"/>
    <s v="110000359"/>
    <x v="11"/>
    <s v="160012688"/>
    <x v="39"/>
    <n v="163100"/>
    <s v="WSS03"/>
    <x v="7"/>
    <x v="39"/>
  </r>
  <r>
    <x v="2"/>
    <x v="2"/>
    <s v="110000359"/>
    <x v="11"/>
    <s v="160012917"/>
    <x v="61"/>
    <n v="74498"/>
    <s v="WSS03"/>
    <x v="7"/>
    <x v="61"/>
  </r>
  <r>
    <x v="2"/>
    <x v="2"/>
    <s v="110000378"/>
    <x v="5"/>
    <s v="110000487"/>
    <x v="78"/>
    <n v="3000"/>
    <s v="iSS01"/>
    <x v="10"/>
    <x v="79"/>
  </r>
  <r>
    <x v="2"/>
    <x v="2"/>
    <s v="110000378"/>
    <x v="5"/>
    <s v="110000492"/>
    <x v="62"/>
    <n v="20919.999999999996"/>
    <s v="iSS01"/>
    <x v="10"/>
    <x v="62"/>
  </r>
  <r>
    <x v="2"/>
    <x v="2"/>
    <s v="110000378"/>
    <x v="5"/>
    <s v="160012293"/>
    <x v="10"/>
    <n v="41099.999999999993"/>
    <s v="iSS01"/>
    <x v="2"/>
    <x v="10"/>
  </r>
  <r>
    <x v="2"/>
    <x v="2"/>
    <s v="110000378"/>
    <x v="5"/>
    <s v="160012294"/>
    <x v="19"/>
    <n v="25099.999999999996"/>
    <s v="iSS01"/>
    <x v="2"/>
    <x v="19"/>
  </r>
  <r>
    <x v="2"/>
    <x v="2"/>
    <s v="110000378"/>
    <x v="5"/>
    <s v="160012296"/>
    <x v="4"/>
    <n v="76300.000000000015"/>
    <s v="iSS01"/>
    <x v="3"/>
    <x v="4"/>
  </r>
  <r>
    <x v="2"/>
    <x v="2"/>
    <s v="110000378"/>
    <x v="5"/>
    <s v="160012297"/>
    <x v="20"/>
    <n v="143267"/>
    <s v="iSS01"/>
    <x v="3"/>
    <x v="20"/>
  </r>
  <r>
    <x v="2"/>
    <x v="2"/>
    <s v="110000378"/>
    <x v="5"/>
    <s v="160012400"/>
    <x v="12"/>
    <n v="181999.99999999997"/>
    <s v="iSS01"/>
    <x v="0"/>
    <x v="12"/>
  </r>
  <r>
    <x v="2"/>
    <x v="2"/>
    <s v="110000378"/>
    <x v="5"/>
    <s v="160012688"/>
    <x v="39"/>
    <n v="18009"/>
    <s v="iSS01"/>
    <x v="7"/>
    <x v="39"/>
  </r>
  <r>
    <x v="2"/>
    <x v="2"/>
    <s v="110000378"/>
    <x v="5"/>
    <s v="160012859"/>
    <x v="79"/>
    <n v="700"/>
    <s v="iSS01"/>
    <x v="4"/>
    <x v="80"/>
  </r>
  <r>
    <x v="2"/>
    <x v="2"/>
    <s v="110000378"/>
    <x v="5"/>
    <s v="160012910"/>
    <x v="60"/>
    <n v="11500.000000000002"/>
    <s v="iSS01"/>
    <x v="2"/>
    <x v="60"/>
  </r>
  <r>
    <x v="2"/>
    <x v="2"/>
    <s v="110000378"/>
    <x v="5"/>
    <s v="160012917"/>
    <x v="61"/>
    <n v="88345.000000000015"/>
    <s v="iSS01"/>
    <x v="7"/>
    <x v="61"/>
  </r>
  <r>
    <x v="2"/>
    <x v="2"/>
    <s v="110000382"/>
    <x v="7"/>
    <s v="160012297"/>
    <x v="20"/>
    <n v="1050"/>
    <s v="WSS04"/>
    <x v="3"/>
    <x v="20"/>
  </r>
  <r>
    <x v="2"/>
    <x v="2"/>
    <s v="110000382"/>
    <x v="7"/>
    <s v="160012305"/>
    <x v="73"/>
    <n v="300"/>
    <s v="WSS04"/>
    <x v="13"/>
    <x v="74"/>
  </r>
  <r>
    <x v="2"/>
    <x v="2"/>
    <s v="110000382"/>
    <x v="7"/>
    <s v="160012688"/>
    <x v="39"/>
    <n v="2700"/>
    <s v="WSS04"/>
    <x v="7"/>
    <x v="39"/>
  </r>
  <r>
    <x v="2"/>
    <x v="2"/>
    <s v="110000382"/>
    <x v="7"/>
    <s v="160012917"/>
    <x v="61"/>
    <n v="450"/>
    <s v="WSS04"/>
    <x v="7"/>
    <x v="61"/>
  </r>
  <r>
    <x v="2"/>
    <x v="2"/>
    <s v="110000436"/>
    <x v="12"/>
    <s v="160012439"/>
    <x v="50"/>
    <n v="9000"/>
    <s v="WSS05"/>
    <x v="4"/>
    <x v="50"/>
  </r>
  <r>
    <x v="2"/>
    <x v="2"/>
    <s v="110000436"/>
    <x v="12"/>
    <s v="160012456"/>
    <x v="15"/>
    <n v="30681"/>
    <s v="WSS05"/>
    <x v="0"/>
    <x v="15"/>
  </r>
  <r>
    <x v="2"/>
    <x v="2"/>
    <s v="110000436"/>
    <x v="12"/>
    <s v="160012719"/>
    <x v="45"/>
    <n v="20000"/>
    <s v="WSS05"/>
    <x v="4"/>
    <x v="45"/>
  </r>
  <r>
    <x v="2"/>
    <x v="3"/>
    <s v="110000332"/>
    <x v="1"/>
    <s v="110000359"/>
    <x v="37"/>
    <n v="39599.999999999985"/>
    <s v="iSS01084"/>
    <x v="10"/>
    <x v="37"/>
  </r>
  <r>
    <x v="2"/>
    <x v="3"/>
    <s v="110000332"/>
    <x v="1"/>
    <s v="110000492"/>
    <x v="62"/>
    <n v="900.00000000000011"/>
    <s v="iSS01084"/>
    <x v="10"/>
    <x v="62"/>
  </r>
  <r>
    <x v="2"/>
    <x v="3"/>
    <s v="110000332"/>
    <x v="1"/>
    <s v="160009895"/>
    <x v="2"/>
    <n v="413000"/>
    <s v="iSS01084"/>
    <x v="2"/>
    <x v="2"/>
  </r>
  <r>
    <x v="2"/>
    <x v="3"/>
    <s v="110000332"/>
    <x v="1"/>
    <s v="160011761"/>
    <x v="3"/>
    <n v="417300.00000000012"/>
    <s v="iSS01084"/>
    <x v="3"/>
    <x v="3"/>
  </r>
  <r>
    <x v="2"/>
    <x v="3"/>
    <s v="110000332"/>
    <x v="1"/>
    <s v="160011808"/>
    <x v="31"/>
    <n v="19981.000000000004"/>
    <s v="iSS01084"/>
    <x v="8"/>
    <x v="31"/>
  </r>
  <r>
    <x v="2"/>
    <x v="3"/>
    <s v="110000332"/>
    <x v="1"/>
    <s v="160012659"/>
    <x v="8"/>
    <n v="23500.000000000004"/>
    <s v="iSS01084"/>
    <x v="2"/>
    <x v="8"/>
  </r>
  <r>
    <x v="2"/>
    <x v="3"/>
    <s v="110000332"/>
    <x v="1"/>
    <s v="160012660"/>
    <x v="9"/>
    <n v="49500"/>
    <s v="iSS01084"/>
    <x v="3"/>
    <x v="9"/>
  </r>
  <r>
    <x v="2"/>
    <x v="3"/>
    <s v="110000354"/>
    <x v="2"/>
    <s v="110000359"/>
    <x v="37"/>
    <n v="6599.9999999999991"/>
    <s v="WSS01"/>
    <x v="10"/>
    <x v="37"/>
  </r>
  <r>
    <x v="2"/>
    <x v="3"/>
    <s v="110000354"/>
    <x v="2"/>
    <s v="110000487"/>
    <x v="78"/>
    <n v="300"/>
    <s v="WSS01"/>
    <x v="10"/>
    <x v="79"/>
  </r>
  <r>
    <x v="2"/>
    <x v="3"/>
    <s v="110000354"/>
    <x v="2"/>
    <s v="110000488"/>
    <x v="80"/>
    <n v="725"/>
    <s v="WSS01"/>
    <x v="10"/>
    <x v="81"/>
  </r>
  <r>
    <x v="2"/>
    <x v="3"/>
    <s v="110000354"/>
    <x v="2"/>
    <s v="110000492"/>
    <x v="62"/>
    <n v="88037.89999999998"/>
    <s v="WSS01"/>
    <x v="10"/>
    <x v="62"/>
  </r>
  <r>
    <x v="2"/>
    <x v="3"/>
    <s v="110000354"/>
    <x v="2"/>
    <s v="160009895"/>
    <x v="2"/>
    <n v="342200"/>
    <s v="WSS01"/>
    <x v="2"/>
    <x v="2"/>
  </r>
  <r>
    <x v="2"/>
    <x v="3"/>
    <s v="110000354"/>
    <x v="2"/>
    <s v="160011761"/>
    <x v="3"/>
    <n v="228300.00000000003"/>
    <s v="WSS01"/>
    <x v="3"/>
    <x v="3"/>
  </r>
  <r>
    <x v="2"/>
    <x v="3"/>
    <s v="110000354"/>
    <x v="2"/>
    <s v="160011808"/>
    <x v="31"/>
    <n v="30873"/>
    <s v="WSS01"/>
    <x v="8"/>
    <x v="31"/>
  </r>
  <r>
    <x v="2"/>
    <x v="3"/>
    <s v="110000354"/>
    <x v="2"/>
    <s v="160012293"/>
    <x v="10"/>
    <n v="313500.00000000006"/>
    <s v="WSS01"/>
    <x v="2"/>
    <x v="10"/>
  </r>
  <r>
    <x v="2"/>
    <x v="3"/>
    <s v="110000354"/>
    <x v="2"/>
    <s v="160012296"/>
    <x v="4"/>
    <n v="540999.99999999988"/>
    <s v="WSS01"/>
    <x v="3"/>
    <x v="4"/>
  </r>
  <r>
    <x v="2"/>
    <x v="3"/>
    <s v="110000354"/>
    <x v="2"/>
    <s v="160012659"/>
    <x v="8"/>
    <n v="50099.999999999993"/>
    <s v="WSS01"/>
    <x v="2"/>
    <x v="8"/>
  </r>
  <r>
    <x v="2"/>
    <x v="3"/>
    <s v="110000354"/>
    <x v="2"/>
    <s v="160012660"/>
    <x v="9"/>
    <n v="51000"/>
    <s v="WSS01"/>
    <x v="3"/>
    <x v="9"/>
  </r>
  <r>
    <x v="2"/>
    <x v="3"/>
    <s v="110000354"/>
    <x v="2"/>
    <s v="160012683"/>
    <x v="35"/>
    <n v="49012.999999999993"/>
    <s v="WSS01"/>
    <x v="9"/>
    <x v="35"/>
  </r>
  <r>
    <x v="2"/>
    <x v="3"/>
    <s v="110000354"/>
    <x v="2"/>
    <s v="160012684"/>
    <x v="36"/>
    <n v="67893.999999999971"/>
    <s v="WSS01"/>
    <x v="9"/>
    <x v="36"/>
  </r>
  <r>
    <x v="2"/>
    <x v="3"/>
    <s v="110000354"/>
    <x v="2"/>
    <s v="160012687"/>
    <x v="65"/>
    <n v="6264.9999999999991"/>
    <s v="WSS01"/>
    <x v="7"/>
    <x v="66"/>
  </r>
  <r>
    <x v="2"/>
    <x v="3"/>
    <s v="110000354"/>
    <x v="2"/>
    <s v="160012688"/>
    <x v="39"/>
    <n v="19259"/>
    <s v="WSS01"/>
    <x v="7"/>
    <x v="39"/>
  </r>
  <r>
    <x v="2"/>
    <x v="3"/>
    <s v="110000354"/>
    <x v="2"/>
    <s v="160012717"/>
    <x v="43"/>
    <n v="34400"/>
    <s v="WSS01"/>
    <x v="4"/>
    <x v="43"/>
  </r>
  <r>
    <x v="2"/>
    <x v="3"/>
    <s v="110000354"/>
    <x v="2"/>
    <s v="160012718"/>
    <x v="44"/>
    <n v="14000"/>
    <s v="WSS01"/>
    <x v="4"/>
    <x v="44"/>
  </r>
  <r>
    <x v="2"/>
    <x v="3"/>
    <s v="110000354"/>
    <x v="2"/>
    <s v="160012926"/>
    <x v="81"/>
    <n v="62500"/>
    <s v="WSS01"/>
    <x v="2"/>
    <x v="82"/>
  </r>
  <r>
    <x v="2"/>
    <x v="3"/>
    <s v="110000354"/>
    <x v="2"/>
    <s v="160012962"/>
    <x v="71"/>
    <n v="159000"/>
    <s v="WSS01"/>
    <x v="2"/>
    <x v="72"/>
  </r>
  <r>
    <x v="2"/>
    <x v="3"/>
    <s v="110000354"/>
    <x v="2"/>
    <s v="160012963"/>
    <x v="72"/>
    <n v="107500"/>
    <s v="WSS01"/>
    <x v="2"/>
    <x v="73"/>
  </r>
  <r>
    <x v="2"/>
    <x v="3"/>
    <s v="110000359"/>
    <x v="11"/>
    <s v="160009898"/>
    <x v="82"/>
    <n v="3500"/>
    <s v="WSS03"/>
    <x v="13"/>
    <x v="83"/>
  </r>
  <r>
    <x v="2"/>
    <x v="3"/>
    <s v="110000359"/>
    <x v="11"/>
    <s v="160012305"/>
    <x v="73"/>
    <n v="39986"/>
    <s v="WSS03"/>
    <x v="13"/>
    <x v="74"/>
  </r>
  <r>
    <x v="2"/>
    <x v="3"/>
    <s v="110000359"/>
    <x v="11"/>
    <s v="160012306"/>
    <x v="77"/>
    <n v="57160"/>
    <s v="WSS03"/>
    <x v="13"/>
    <x v="78"/>
  </r>
  <r>
    <x v="2"/>
    <x v="3"/>
    <s v="110000359"/>
    <x v="11"/>
    <s v="160012685"/>
    <x v="54"/>
    <n v="1200"/>
    <s v="WSS03"/>
    <x v="9"/>
    <x v="54"/>
  </r>
  <r>
    <x v="2"/>
    <x v="3"/>
    <s v="110000359"/>
    <x v="11"/>
    <s v="160012687"/>
    <x v="65"/>
    <n v="11000"/>
    <s v="WSS03"/>
    <x v="7"/>
    <x v="66"/>
  </r>
  <r>
    <x v="2"/>
    <x v="3"/>
    <s v="110000359"/>
    <x v="11"/>
    <s v="160012688"/>
    <x v="39"/>
    <n v="470621.00000000006"/>
    <s v="WSS03"/>
    <x v="7"/>
    <x v="39"/>
  </r>
  <r>
    <x v="2"/>
    <x v="3"/>
    <s v="110000359"/>
    <x v="11"/>
    <s v="160012869"/>
    <x v="48"/>
    <n v="44000"/>
    <s v="WSS03"/>
    <x v="0"/>
    <x v="48"/>
  </r>
  <r>
    <x v="2"/>
    <x v="3"/>
    <s v="110000359"/>
    <x v="11"/>
    <s v="160012917"/>
    <x v="61"/>
    <n v="450724.99999999994"/>
    <s v="WSS03"/>
    <x v="7"/>
    <x v="61"/>
  </r>
  <r>
    <x v="2"/>
    <x v="3"/>
    <s v="110000382"/>
    <x v="7"/>
    <s v="160012683"/>
    <x v="35"/>
    <n v="1600"/>
    <s v="WSS04"/>
    <x v="9"/>
    <x v="35"/>
  </r>
  <r>
    <x v="2"/>
    <x v="3"/>
    <s v="110000436"/>
    <x v="12"/>
    <s v="160012456"/>
    <x v="15"/>
    <n v="39000"/>
    <s v="WSS05"/>
    <x v="0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C8828-5A4D-4915-BDF3-2AC335A340D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M92" firstHeaderRow="1" firstDataRow="3" firstDataCol="1"/>
  <pivotFields count="10">
    <pivotField axis="axisCol" showAll="0">
      <items count="4">
        <item sd="0" x="0"/>
        <item sd="0" x="1"/>
        <item sd="0" x="2"/>
        <item t="default" sd="0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descending">
      <items count="22">
        <item x="10"/>
        <item x="1"/>
        <item x="3"/>
        <item x="5"/>
        <item x="15"/>
        <item x="17"/>
        <item x="13"/>
        <item x="0"/>
        <item x="2"/>
        <item x="4"/>
        <item x="16"/>
        <item x="18"/>
        <item x="11"/>
        <item x="8"/>
        <item x="7"/>
        <item x="6"/>
        <item x="12"/>
        <item x="14"/>
        <item x="9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axis="axisRow" showAll="0">
      <items count="33">
        <item h="1" sd="0" x="2"/>
        <item h="1" sd="0" x="3"/>
        <item h="1" sd="0" m="1" x="16"/>
        <item h="1" sd="0" m="1" x="17"/>
        <item h="1" sd="0" x="1"/>
        <item h="1" sd="0" x="5"/>
        <item h="1" sd="0" x="6"/>
        <item h="1" sd="0" m="1" x="18"/>
        <item h="1" sd="0" x="13"/>
        <item h="1" sd="0" m="1" x="14"/>
        <item h="1" sd="0" m="1" x="15"/>
        <item h="1" sd="0" m="1" x="21"/>
        <item h="1" sd="0" m="1" x="19"/>
        <item h="1" sd="0" m="1" x="26"/>
        <item h="1" sd="0" x="10"/>
        <item h="1" sd="0" m="1" x="25"/>
        <item h="1" sd="0" m="1" x="24"/>
        <item h="1" sd="0" m="1" x="30"/>
        <item h="1" sd="0" m="1" x="29"/>
        <item h="1" sd="0" m="1" x="31"/>
        <item h="1" sd="0" m="1" x="28"/>
        <item h="1" sd="0" m="1" x="23"/>
        <item h="1" sd="0" m="1" x="20"/>
        <item h="1" sd="0" m="1" x="22"/>
        <item x="0"/>
        <item h="1" sd="0" m="1" x="27"/>
        <item h="1" sd="0" x="4"/>
        <item h="1" sd="0" x="12"/>
        <item h="1" sd="0" x="9"/>
        <item h="1" x="7"/>
        <item h="1" x="8"/>
        <item h="1" x="11"/>
        <item t="default" sd="0"/>
      </items>
    </pivotField>
    <pivotField axis="axisRow" showAll="0" sortType="descending">
      <items count="85">
        <item x="75"/>
        <item x="64"/>
        <item x="42"/>
        <item x="77"/>
        <item x="37"/>
        <item x="70"/>
        <item x="67"/>
        <item x="79"/>
        <item x="81"/>
        <item x="62"/>
        <item x="69"/>
        <item x="1"/>
        <item x="2"/>
        <item x="33"/>
        <item x="83"/>
        <item x="3"/>
        <item x="31"/>
        <item x="38"/>
        <item x="18"/>
        <item x="11"/>
        <item x="10"/>
        <item x="19"/>
        <item x="4"/>
        <item x="20"/>
        <item x="34"/>
        <item x="5"/>
        <item x="74"/>
        <item x="78"/>
        <item x="52"/>
        <item x="27"/>
        <item x="6"/>
        <item x="32"/>
        <item x="49"/>
        <item x="53"/>
        <item x="26"/>
        <item x="12"/>
        <item x="17"/>
        <item x="7"/>
        <item x="71"/>
        <item x="0"/>
        <item x="28"/>
        <item x="16"/>
        <item x="50"/>
        <item x="41"/>
        <item x="15"/>
        <item x="13"/>
        <item x="14"/>
        <item x="25"/>
        <item x="8"/>
        <item x="9"/>
        <item x="35"/>
        <item x="36"/>
        <item x="54"/>
        <item x="66"/>
        <item x="39"/>
        <item x="30"/>
        <item x="40"/>
        <item x="21"/>
        <item x="22"/>
        <item x="63"/>
        <item x="23"/>
        <item x="24"/>
        <item x="29"/>
        <item x="43"/>
        <item x="44"/>
        <item x="45"/>
        <item x="46"/>
        <item x="65"/>
        <item x="47"/>
        <item x="68"/>
        <item x="55"/>
        <item x="51"/>
        <item x="80"/>
        <item x="48"/>
        <item x="76"/>
        <item x="57"/>
        <item x="58"/>
        <item x="59"/>
        <item x="60"/>
        <item x="56"/>
        <item x="61"/>
        <item x="82"/>
        <item x="72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8"/>
    <field x="9"/>
    <field x="3"/>
  </rowFields>
  <rowItems count="87">
    <i>
      <x v="24"/>
    </i>
    <i r="1">
      <x v="39"/>
    </i>
    <i r="2">
      <x v="7"/>
    </i>
    <i r="2">
      <x v="8"/>
    </i>
    <i r="2">
      <x v="9"/>
    </i>
    <i r="2">
      <x v="11"/>
    </i>
    <i r="2">
      <x v="2"/>
    </i>
    <i r="2">
      <x v="1"/>
    </i>
    <i r="1">
      <x v="73"/>
    </i>
    <i r="2">
      <x v="12"/>
    </i>
    <i r="1">
      <x v="44"/>
    </i>
    <i r="2">
      <x v="16"/>
    </i>
    <i r="2">
      <x v="17"/>
    </i>
    <i r="2">
      <x v="13"/>
    </i>
    <i r="2">
      <x v="15"/>
    </i>
    <i r="2">
      <x v="18"/>
    </i>
    <i r="1">
      <x v="47"/>
    </i>
    <i r="2">
      <x v="3"/>
    </i>
    <i r="2">
      <x v="9"/>
    </i>
    <i r="2">
      <x v="8"/>
    </i>
    <i r="1">
      <x v="18"/>
    </i>
    <i r="2">
      <x v="8"/>
    </i>
    <i r="2">
      <x v="3"/>
    </i>
    <i r="2">
      <x v="9"/>
    </i>
    <i r="2">
      <x v="1"/>
    </i>
    <i r="2">
      <x v="4"/>
    </i>
    <i r="1">
      <x v="46"/>
    </i>
    <i r="2">
      <x v="8"/>
    </i>
    <i r="2">
      <x v="9"/>
    </i>
    <i r="2">
      <x v="2"/>
    </i>
    <i r="1">
      <x v="61"/>
    </i>
    <i r="2">
      <x v="9"/>
    </i>
    <i r="2">
      <x v="8"/>
    </i>
    <i r="2">
      <x v="3"/>
    </i>
    <i r="1">
      <x v="45"/>
    </i>
    <i r="2">
      <x v="9"/>
    </i>
    <i r="2">
      <x v="8"/>
    </i>
    <i r="2">
      <x v="3"/>
    </i>
    <i r="2">
      <x v="16"/>
    </i>
    <i r="2">
      <x v="11"/>
    </i>
    <i r="1">
      <x v="19"/>
    </i>
    <i r="2">
      <x v="9"/>
    </i>
    <i r="2">
      <x v="12"/>
    </i>
    <i r="1">
      <x v="60"/>
    </i>
    <i r="2">
      <x v="9"/>
    </i>
    <i r="2">
      <x v="8"/>
    </i>
    <i r="2">
      <x v="12"/>
    </i>
    <i r="1">
      <x v="31"/>
    </i>
    <i r="2">
      <x v="8"/>
    </i>
    <i r="2">
      <x v="3"/>
    </i>
    <i r="2">
      <x v="9"/>
    </i>
    <i r="2">
      <x v="16"/>
    </i>
    <i r="1">
      <x v="69"/>
    </i>
    <i r="2">
      <x v="16"/>
    </i>
    <i r="1">
      <x v="79"/>
    </i>
    <i r="2">
      <x v="10"/>
    </i>
    <i r="2">
      <x v="8"/>
    </i>
    <i r="1">
      <x v="58"/>
    </i>
    <i r="2">
      <x v="9"/>
    </i>
    <i r="2">
      <x v="5"/>
    </i>
    <i r="2">
      <x v="16"/>
    </i>
    <i r="1">
      <x v="57"/>
    </i>
    <i r="2">
      <x v="9"/>
    </i>
    <i r="2">
      <x v="12"/>
    </i>
    <i r="1">
      <x v="68"/>
    </i>
    <i r="2">
      <x v="17"/>
    </i>
    <i r="2">
      <x v="16"/>
    </i>
    <i r="1">
      <x v="35"/>
    </i>
    <i r="2">
      <x v="3"/>
    </i>
    <i r="2">
      <x v="8"/>
    </i>
    <i r="2">
      <x v="9"/>
    </i>
    <i r="2">
      <x v="11"/>
    </i>
    <i r="2">
      <x v="16"/>
    </i>
    <i r="1">
      <x v="17"/>
    </i>
    <i r="2">
      <x v="8"/>
    </i>
    <i r="2">
      <x v="7"/>
    </i>
    <i r="2">
      <x v="2"/>
    </i>
    <i r="2">
      <x v="9"/>
    </i>
    <i r="2">
      <x v="16"/>
    </i>
    <i r="1">
      <x v="59"/>
    </i>
    <i r="2">
      <x v="16"/>
    </i>
    <i r="2">
      <x v="3"/>
    </i>
    <i r="2">
      <x v="17"/>
    </i>
    <i r="1">
      <x v="56"/>
    </i>
    <i r="2">
      <x v="9"/>
    </i>
    <i r="2">
      <x v="3"/>
    </i>
    <i t="grand">
      <x/>
    </i>
  </rowItems>
  <colFields count="2">
    <field x="0"/>
    <field x="1"/>
  </colFields>
  <colItems count="4">
    <i>
      <x/>
    </i>
    <i>
      <x v="1"/>
    </i>
    <i>
      <x v="2"/>
    </i>
    <i t="grand">
      <x/>
    </i>
  </colItems>
  <dataFields count="1">
    <dataField name="Sum of Xuất-NX" fld="6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52F0B-BF1E-49A2-89D4-15BBED0709B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1" firstDataRow="3" firstDataCol="1"/>
  <pivotFields count="10">
    <pivotField axis="axisCol" showAll="0">
      <items count="4">
        <item sd="0" x="0"/>
        <item sd="0" x="1"/>
        <item sd="0" x="2"/>
        <item t="default" sd="0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 sortType="descending">
      <items count="84">
        <item x="64"/>
        <item x="80"/>
        <item x="76"/>
        <item x="78"/>
        <item x="75"/>
        <item x="74"/>
        <item x="42"/>
        <item x="66"/>
        <item x="37"/>
        <item x="62"/>
        <item x="69"/>
        <item x="46"/>
        <item x="6"/>
        <item x="41"/>
        <item x="70"/>
        <item x="28"/>
        <item x="27"/>
        <item x="79"/>
        <item x="68"/>
        <item x="18"/>
        <item x="32"/>
        <item x="71"/>
        <item x="72"/>
        <item x="57"/>
        <item x="58"/>
        <item x="59"/>
        <item x="60"/>
        <item x="2"/>
        <item x="51"/>
        <item x="3"/>
        <item x="8"/>
        <item x="9"/>
        <item x="10"/>
        <item x="4"/>
        <item x="19"/>
        <item x="20"/>
        <item x="81"/>
        <item x="23"/>
        <item x="24"/>
        <item x="40"/>
        <item x="21"/>
        <item x="0"/>
        <item x="13"/>
        <item x="25"/>
        <item x="14"/>
        <item x="33"/>
        <item x="34"/>
        <item x="35"/>
        <item x="36"/>
        <item x="54"/>
        <item x="1"/>
        <item x="29"/>
        <item x="5"/>
        <item x="17"/>
        <item x="7"/>
        <item x="12"/>
        <item x="26"/>
        <item x="82"/>
        <item x="73"/>
        <item x="77"/>
        <item x="65"/>
        <item x="39"/>
        <item x="61"/>
        <item x="30"/>
        <item x="31"/>
        <item x="63"/>
        <item x="49"/>
        <item x="22"/>
        <item x="55"/>
        <item x="43"/>
        <item x="44"/>
        <item x="45"/>
        <item x="11"/>
        <item x="38"/>
        <item x="16"/>
        <item x="50"/>
        <item x="56"/>
        <item x="48"/>
        <item x="67"/>
        <item x="47"/>
        <item x="52"/>
        <item x="5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axis="axisRow" showAll="0" sortType="descending">
      <items count="33">
        <item sd="0" x="2"/>
        <item sd="0" x="3"/>
        <item sd="0" m="1" x="16"/>
        <item sd="0" m="1" x="17"/>
        <item sd="0" x="1"/>
        <item sd="0" x="5"/>
        <item sd="0" x="6"/>
        <item sd="0" m="1" x="18"/>
        <item sd="0" x="13"/>
        <item sd="0" m="1" x="14"/>
        <item sd="0" m="1" x="15"/>
        <item sd="0" m="1" x="21"/>
        <item sd="0" m="1" x="19"/>
        <item sd="0" m="1" x="26"/>
        <item sd="0" x="10"/>
        <item sd="0" m="1" x="25"/>
        <item sd="0" m="1" x="24"/>
        <item sd="0" m="1" x="30"/>
        <item sd="0" m="1" x="29"/>
        <item sd="0" m="1" x="31"/>
        <item sd="0" m="1" x="28"/>
        <item sd="0" m="1" x="23"/>
        <item sd="0" m="1" x="20"/>
        <item sd="0" m="1" x="22"/>
        <item sd="0" x="0"/>
        <item sd="0" m="1" x="27"/>
        <item sd="0" x="4"/>
        <item sd="0" x="12"/>
        <item sd="0" x="9"/>
        <item sd="0" x="7"/>
        <item sd="0" x="8"/>
        <item sd="0"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8"/>
    <field x="5"/>
  </rowFields>
  <rowItems count="15">
    <i>
      <x v="1"/>
    </i>
    <i>
      <x v="24"/>
    </i>
    <i>
      <x/>
    </i>
    <i>
      <x v="29"/>
    </i>
    <i>
      <x v="28"/>
    </i>
    <i>
      <x v="26"/>
    </i>
    <i>
      <x v="14"/>
    </i>
    <i>
      <x v="4"/>
    </i>
    <i>
      <x v="30"/>
    </i>
    <i>
      <x v="5"/>
    </i>
    <i>
      <x v="8"/>
    </i>
    <i>
      <x v="27"/>
    </i>
    <i>
      <x v="31"/>
    </i>
    <i>
      <x v="6"/>
    </i>
    <i t="grand">
      <x/>
    </i>
  </rowItems>
  <colFields count="2">
    <field x="0"/>
    <field x="1"/>
  </colFields>
  <colItems count="4">
    <i>
      <x/>
    </i>
    <i>
      <x v="1"/>
    </i>
    <i>
      <x v="2"/>
    </i>
    <i t="grand">
      <x/>
    </i>
  </colItems>
  <dataFields count="1">
    <dataField name="Sum of Xuất-NX" fld="6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BC3FD-8C5F-4115-8C55-1FD669154C88}" name="PivotTable3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G144" firstHeaderRow="1" firstDataRow="2" firstDataCol="3"/>
  <pivotFields count="9"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numFmtId="164" showAll="0"/>
    <pivotField axis="axisRow" compact="0" showAll="0">
      <items count="14">
        <item sd="0" m="1" x="12"/>
        <item sd="0" x="0"/>
        <item sd="0" x="1"/>
        <item sd="0" x="6"/>
        <item sd="0" x="10"/>
        <item sd="0" x="3"/>
        <item sd="0" x="5"/>
        <item sd="0" x="2"/>
        <item sd="0" m="1" x="11"/>
        <item sd="0" x="9"/>
        <item sd="0" x="8"/>
        <item sd="0" x="7"/>
        <item x="4"/>
        <item t="default" sd="0"/>
      </items>
    </pivotField>
    <pivotField axis="axisRow" compact="0" showAll="0">
      <items count="21">
        <item x="17"/>
        <item x="4"/>
        <item x="8"/>
        <item x="10"/>
        <item x="16"/>
        <item x="0"/>
        <item x="2"/>
        <item x="7"/>
        <item x="5"/>
        <item x="3"/>
        <item x="19"/>
        <item x="14"/>
        <item x="13"/>
        <item x="18"/>
        <item x="9"/>
        <item x="6"/>
        <item x="15"/>
        <item x="11"/>
        <item x="1"/>
        <item x="12"/>
        <item t="default"/>
      </items>
    </pivotField>
    <pivotField axis="axisRow" compact="0" showAll="0">
      <items count="79">
        <item x="64"/>
        <item x="66"/>
        <item x="50"/>
        <item x="33"/>
        <item x="51"/>
        <item x="58"/>
        <item x="56"/>
        <item x="55"/>
        <item x="77"/>
        <item x="60"/>
        <item x="65"/>
        <item x="57"/>
        <item x="59"/>
        <item x="46"/>
        <item x="2"/>
        <item x="26"/>
        <item x="9"/>
        <item x="1"/>
        <item x="3"/>
        <item x="13"/>
        <item x="6"/>
        <item x="23"/>
        <item x="4"/>
        <item x="14"/>
        <item x="27"/>
        <item x="39"/>
        <item x="8"/>
        <item x="52"/>
        <item x="74"/>
        <item x="37"/>
        <item x="42"/>
        <item x="11"/>
        <item x="25"/>
        <item x="17"/>
        <item x="53"/>
        <item x="69"/>
        <item x="67"/>
        <item x="63"/>
        <item x="36"/>
        <item x="72"/>
        <item x="71"/>
        <item x="70"/>
        <item x="68"/>
        <item x="61"/>
        <item x="54"/>
        <item x="75"/>
        <item x="41"/>
        <item x="31"/>
        <item x="29"/>
        <item x="5"/>
        <item x="7"/>
        <item x="49"/>
        <item x="40"/>
        <item x="19"/>
        <item x="18"/>
        <item x="20"/>
        <item x="24"/>
        <item x="22"/>
        <item x="16"/>
        <item x="12"/>
        <item x="76"/>
        <item x="10"/>
        <item x="32"/>
        <item x="34"/>
        <item x="28"/>
        <item x="35"/>
        <item x="44"/>
        <item x="43"/>
        <item x="48"/>
        <item x="0"/>
        <item x="30"/>
        <item x="38"/>
        <item x="45"/>
        <item x="15"/>
        <item x="47"/>
        <item x="62"/>
        <item x="73"/>
        <item x="21"/>
        <item t="default"/>
      </items>
    </pivotField>
  </pivotFields>
  <rowFields count="3">
    <field x="7"/>
    <field x="6"/>
    <field x="8"/>
  </rowFields>
  <rowItems count="140">
    <i>
      <x/>
    </i>
    <i r="1">
      <x v="1"/>
    </i>
    <i r="1">
      <x v="2"/>
    </i>
    <i r="1">
      <x v="5"/>
    </i>
    <i r="1">
      <x v="6"/>
    </i>
    <i r="1">
      <x v="7"/>
    </i>
    <i>
      <x v="1"/>
    </i>
    <i r="1">
      <x v="1"/>
    </i>
    <i r="1">
      <x v="2"/>
    </i>
    <i r="1">
      <x v="3"/>
    </i>
    <i r="1">
      <x v="6"/>
    </i>
    <i r="1">
      <x v="7"/>
    </i>
    <i r="1">
      <x v="10"/>
    </i>
    <i r="1">
      <x v="11"/>
    </i>
    <i>
      <x v="2"/>
    </i>
    <i r="1">
      <x v="2"/>
    </i>
    <i r="1">
      <x v="3"/>
    </i>
    <i r="1">
      <x v="5"/>
    </i>
    <i r="1">
      <x v="6"/>
    </i>
    <i r="1">
      <x v="7"/>
    </i>
    <i>
      <x v="3"/>
    </i>
    <i r="1">
      <x v="1"/>
    </i>
    <i r="1">
      <x v="2"/>
    </i>
    <i r="1">
      <x v="3"/>
    </i>
    <i r="1">
      <x v="6"/>
    </i>
    <i r="1">
      <x v="11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 v="1"/>
    </i>
    <i r="1">
      <x v="2"/>
    </i>
    <i r="1">
      <x v="5"/>
    </i>
    <i r="1">
      <x v="7"/>
    </i>
    <i r="1">
      <x v="12"/>
    </i>
    <i r="2">
      <x v="19"/>
    </i>
    <i r="2">
      <x v="59"/>
    </i>
    <i r="2">
      <x v="61"/>
    </i>
    <i r="2">
      <x v="73"/>
    </i>
    <i>
      <x v="6"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1"/>
    </i>
    <i r="1">
      <x v="12"/>
    </i>
    <i r="2">
      <x v="66"/>
    </i>
    <i r="2">
      <x v="67"/>
    </i>
    <i>
      <x v="7"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>
      <x v="8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>
      <x v="9"/>
    </i>
    <i r="1">
      <x v="1"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1"/>
    </i>
    <i>
      <x v="10"/>
    </i>
    <i r="1">
      <x v="1"/>
    </i>
    <i r="1">
      <x v="2"/>
    </i>
    <i r="1">
      <x v="3"/>
    </i>
    <i r="1">
      <x v="6"/>
    </i>
    <i r="1">
      <x v="11"/>
    </i>
    <i>
      <x v="11"/>
    </i>
    <i r="1">
      <x v="1"/>
    </i>
    <i r="1">
      <x v="2"/>
    </i>
    <i r="1">
      <x v="9"/>
    </i>
    <i r="1">
      <x v="11"/>
    </i>
    <i>
      <x v="12"/>
    </i>
    <i r="1">
      <x v="2"/>
    </i>
    <i r="1">
      <x v="5"/>
    </i>
    <i r="1">
      <x v="6"/>
    </i>
    <i r="1">
      <x v="7"/>
    </i>
    <i r="1">
      <x v="9"/>
    </i>
    <i r="1">
      <x v="11"/>
    </i>
    <i r="1">
      <x v="12"/>
    </i>
    <i r="2">
      <x v="60"/>
    </i>
    <i>
      <x v="13"/>
    </i>
    <i r="1">
      <x v="2"/>
    </i>
    <i r="1">
      <x v="6"/>
    </i>
    <i r="1">
      <x v="11"/>
    </i>
    <i>
      <x v="14"/>
    </i>
    <i r="1">
      <x v="1"/>
    </i>
    <i r="1">
      <x v="2"/>
    </i>
    <i r="1">
      <x v="5"/>
    </i>
    <i r="1">
      <x v="6"/>
    </i>
    <i>
      <x v="15"/>
    </i>
    <i r="1">
      <x v="1"/>
    </i>
    <i r="1">
      <x v="2"/>
    </i>
    <i r="1">
      <x v="6"/>
    </i>
    <i r="1">
      <x v="7"/>
    </i>
    <i r="1">
      <x v="10"/>
    </i>
    <i r="1">
      <x v="11"/>
    </i>
    <i>
      <x v="16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>
      <x v="17"/>
    </i>
    <i r="1">
      <x v="5"/>
    </i>
    <i r="1">
      <x v="6"/>
    </i>
    <i>
      <x v="18"/>
    </i>
    <i r="1">
      <x v="1"/>
    </i>
    <i r="1">
      <x v="2"/>
    </i>
    <i r="1">
      <x v="3"/>
    </i>
    <i r="1">
      <x v="6"/>
    </i>
    <i>
      <x v="19"/>
    </i>
    <i r="1">
      <x v="1"/>
    </i>
    <i r="1">
      <x v="7"/>
    </i>
    <i r="1">
      <x v="12"/>
    </i>
    <i r="2">
      <x v="4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Tổng Xuất_Order_SKU" fld="5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C1A84-033C-4556-BFB4-F5449B15FF8C}" name="Data_Nhập" displayName="Data_Nhập" ref="A2:M1239" totalsRowShown="0" headerRowDxfId="31">
  <autoFilter ref="A2:M1239" xr:uid="{337C1A84-033C-4556-BFB4-F5449B15FF8C}"/>
  <tableColumns count="13">
    <tableColumn id="1" xr3:uid="{6C2923D1-BE5B-424C-B592-FD6DE6F9DC4B}" name="Year"/>
    <tableColumn id="2" xr3:uid="{45FECEFF-4C70-42F1-BD0D-1A35D3E4333A}" name="Month"/>
    <tableColumn id="3" xr3:uid="{EDD6FC0E-B528-483F-A714-8050FF9E4773}" name="Main SKU"/>
    <tableColumn id="4" xr3:uid="{08DDFE18-3CB6-47C1-8E97-4B0F104802F1}" name="Main SKU name"/>
    <tableColumn id="5" xr3:uid="{E2A0ED2D-93DD-465B-BB22-06E125CF0169}" name="Material-Nhập"/>
    <tableColumn id="6" xr3:uid="{7DD62EC4-A3B7-4894-8935-25B758B60F1E}" name="Material description-Nhập"/>
    <tableColumn id="7" xr3:uid="{6ADBB7F8-C855-4D9D-B7B8-CBF5977C1D62}" name="Nhập-SPC-NX" dataDxfId="30" dataCellStyle="Comma"/>
    <tableColumn id="8" xr3:uid="{5B4785B8-56E3-4D7D-B91E-F919341409DC}" name="Nhập-SPP-NX" dataDxfId="29" dataCellStyle="Comma"/>
    <tableColumn id="9" xr3:uid="{6F3CF361-D90C-44EA-AB34-5331F2DEF262}" name="Nhập-SPC+SPP-NX" dataDxfId="28" dataCellStyle="Comma"/>
    <tableColumn id="12" xr3:uid="{C8FB9CBD-91DF-44FE-9C5E-B736C9AB56A1}" name="Nhập-PS-NX" dataDxfId="27" dataCellStyle="Comma"/>
    <tableColumn id="13" xr3:uid="{5FAD004F-BB67-40E7-ADC4-37A8664093D1}" name="Tổng Nhập-NX" dataDxfId="26" dataCellStyle="Comma"/>
    <tableColumn id="10" xr3:uid="{B3BAC7AC-3730-482D-B995-BE2B0094AA1A}" name="Main SKU name_GOM" dataDxfId="25" dataCellStyle="Comma">
      <calculatedColumnFormula>_xlfn.XLOOKUP(Data_Nhập[[#This Row],[Main SKU]],MD_Main_SKU[Main SKU],MD_Main_SKU[SKU name_gom])</calculatedColumnFormula>
    </tableColumn>
    <tableColumn id="11" xr3:uid="{87698C3B-E2D0-4954-B210-0DB7B10EFB05}" name="SKU name_NHẬP_GOM" dataDxfId="24" dataCellStyle="Comma">
      <calculatedColumnFormula>_xlfn.XLOOKUP(Data_Nhập[[#This Row],[Material-Nhập]],MD_Main_SKU[Main SKU],MD_Main_SKU[SKU name_gom])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81734B-7D7D-4661-B769-C34D543963AD}" name="Data_Xuất" displayName="Data_Xuất" ref="A2:Y936" totalsRowShown="0" headerRowDxfId="23">
  <autoFilter ref="A2:Y936" xr:uid="{421D94A4-312C-4C82-B0FA-22EF29621402}">
    <filterColumn colId="0">
      <filters>
        <filter val="2024"/>
      </filters>
    </filterColumn>
  </autoFilter>
  <tableColumns count="25">
    <tableColumn id="1" xr3:uid="{3A44302B-11CD-4EDC-9EB0-6D4A0DBB749F}" name="Year"/>
    <tableColumn id="2" xr3:uid="{F48D3F8D-731B-4F90-B192-0D2A0742314B}" name="Month"/>
    <tableColumn id="3" xr3:uid="{47344A49-F72A-4D6B-B2E8-2E804F9A288E}" name="Main SKU"/>
    <tableColumn id="4" xr3:uid="{8FA05A08-3D5F-4646-AF89-5B654800AB50}" name="Main SKU name"/>
    <tableColumn id="5" xr3:uid="{DEC173F5-A9FD-43BF-8F92-079E116443FA}" name="Material-Xuất"/>
    <tableColumn id="6" xr3:uid="{82CC640B-81FD-4902-BC61-CBBC25E5D7B1}" name="Material description-Xuất"/>
    <tableColumn id="7" xr3:uid="{A7703616-B496-438D-9C78-0A43EF72D098}" name="Xuất-NX" dataDxfId="22" dataCellStyle="Comma"/>
    <tableColumn id="8" xr3:uid="{1936EC27-1986-4D88-894A-04E05CCC6D36}" name="Main SKU name_GOM">
      <calculatedColumnFormula>_xlfn.XLOOKUP(Data_Xuất[[#This Row],[Main SKU]],MD_Main_SKU[Main SKU],MD_Main_SKU[SKU name_gom])</calculatedColumnFormula>
    </tableColumn>
    <tableColumn id="9" xr3:uid="{549B66F4-2D40-4F01-8ADA-2EC7B2EC8C6C}" name="SKU_Xuất_GOM">
      <calculatedColumnFormula>_xlfn.XLOOKUP(Data_Xuất[[#This Row],[Material-Xuất]],MD_NVL[Material-Xuất],MD_NVL[SKU name_gom])</calculatedColumnFormula>
    </tableColumn>
    <tableColumn id="10" xr3:uid="{476E5A76-EE45-4218-A898-57DD600ECF5D}" name="Material-Xuất | Name">
      <calculatedColumnFormula>Data_Xuất[[#This Row],[Material-Xuất]]&amp;" | "&amp;Data_Xuất[[#This Row],[Material description-Xuất]]</calculatedColumnFormula>
    </tableColumn>
    <tableColumn id="11" xr3:uid="{5862C62F-9D17-4041-9594-C78FA689D8A9}" name="B1_MN" dataDxfId="21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calculatedColumnFormula>
    </tableColumn>
    <tableColumn id="12" xr3:uid="{D0DDE76B-2655-4764-A96D-6816E00C5605}" name="Vảy trộn" dataDxfId="20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calculatedColumnFormula>
    </tableColumn>
    <tableColumn id="13" xr3:uid="{89B89DC9-8440-4F20-A1BA-BC22956EA3B5}" name="B1_DT" dataDxfId="19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calculatedColumnFormula>
    </tableColumn>
    <tableColumn id="14" xr3:uid="{B42445EA-F0CB-415C-8616-C7290BA8BEF1}" name="B6_DT" dataDxfId="18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calculatedColumnFormula>
    </tableColumn>
    <tableColumn id="15" xr3:uid="{C19EB890-D543-4C54-9F5A-5FA554282572}" name="B2_DT" dataDxfId="17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calculatedColumnFormula>
    </tableColumn>
    <tableColumn id="16" xr3:uid="{926DFADC-61A5-468C-84D4-A653EE08CE33}" name="Phó sản" dataDxfId="16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calculatedColumnFormula>
    </tableColumn>
    <tableColumn id="17" xr3:uid="{528FE164-55AA-4AAC-8CB8-146F2D960B8F}" name="Hạt" dataDxfId="15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calculatedColumnFormula>
    </tableColumn>
    <tableColumn id="18" xr3:uid="{E84A1555-84DD-43EB-A84D-B87DF4786FCA}" name="B3_DT" dataDxfId="14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calculatedColumnFormula>
    </tableColumn>
    <tableColumn id="19" xr3:uid="{8714348B-7E71-4365-9FF6-34D2496D7AFB}" name="B7_DT" dataDxfId="13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calculatedColumnFormula>
    </tableColumn>
    <tableColumn id="20" xr3:uid="{BAD1C00C-394B-4BDB-9EB7-2366280869DC}" name="B3_MN" dataDxfId="12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calculatedColumnFormula>
    </tableColumn>
    <tableColumn id="21" xr3:uid="{C60A3BAE-955A-4E23-AC20-1739BE0B1961}" name="B5_DT" dataDxfId="11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calculatedColumnFormula>
    </tableColumn>
    <tableColumn id="22" xr3:uid="{47048D1E-6993-4E32-9589-8F1D892AAF7B}" name="Khác" dataDxfId="10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calculatedColumnFormula>
    </tableColumn>
    <tableColumn id="23" xr3:uid="{6C31ECD3-BC41-4F2B-93CD-89872977C57C}" name="B8_DT" dataDxfId="9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calculatedColumnFormula>
    </tableColumn>
    <tableColumn id="24" xr3:uid="{6C5EA988-E1D8-4FA6-82DB-E2D39DB24625}" name="B4_DT" dataDxfId="8" dataCellStyle="Comma">
      <calculatedColumnFormula array="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calculatedColumnFormula>
    </tableColumn>
    <tableColumn id="25" xr3:uid="{337B4760-1080-4A69-B66A-A232F8980494}" name="Check" dataDxfId="7" dataCellStyle="Comma">
      <calculatedColumnFormula>SUM(Data_Xuất[[#This Row],[B1_MN]:[B4_DT]])-Data_Xuất[[#This Row],[Xuất-NX]]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756284-7F0C-45DD-A305-6866A267204A}" name="Data_CoCau" displayName="Data_CoCau" ref="A2:I391" totalsRowShown="0" headerRowDxfId="6">
  <autoFilter ref="A2:I391" xr:uid="{64756284-7F0C-45DD-A305-6866A267204A}">
    <filterColumn colId="6">
      <filters>
        <filter val="#N/A"/>
      </filters>
    </filterColumn>
  </autoFilter>
  <tableColumns count="9">
    <tableColumn id="1" xr3:uid="{7A80C9A9-04BB-40B7-9489-9EAC3692777B}" name="Year"/>
    <tableColumn id="2" xr3:uid="{C9107A8E-C7C6-47CA-B937-4296576E85EF}" name="Main SKU" dataDxfId="5"/>
    <tableColumn id="3" xr3:uid="{81FEBFB4-784E-4092-8332-AFB85E73AA2A}" name="Main SKU name"/>
    <tableColumn id="4" xr3:uid="{DCE38DC9-AEBE-43B5-8C5F-08C90936408F}" name="Material-Xuất" dataDxfId="4" dataCellStyle="Comma"/>
    <tableColumn id="5" xr3:uid="{1906F635-B96E-4FFC-BA4D-E83EF15CD6B7}" name="Material description-Xuất"/>
    <tableColumn id="6" xr3:uid="{1107DCC4-C91D-4917-B3C8-B2E635EE89D8}" name="Tổng Xuất_Order_SKU" dataDxfId="3" dataCellStyle="Comma"/>
    <tableColumn id="10" xr3:uid="{349D2637-FB22-424C-B812-57686A74CB9F}" name="SKU_Xuất_GOM" dataDxfId="2" dataCellStyle="Comma">
      <calculatedColumnFormula>_xlfn.XLOOKUP(Data_CoCau[[#This Row],[Material-Xuất]],MD_NVL[Material-Xuất],MD_NVL[SKU name_gom])</calculatedColumnFormula>
    </tableColumn>
    <tableColumn id="7" xr3:uid="{98D40362-D96D-4228-B36D-C0A9ED981112}" name="Main SKU | Name">
      <calculatedColumnFormula>Data_CoCau[[#This Row],[Main SKU]]&amp;" | "&amp;Data_CoCau[[#This Row],[Main SKU name]]</calculatedColumnFormula>
    </tableColumn>
    <tableColumn id="8" xr3:uid="{FD72BC44-D48C-4DE1-A748-4B5170BE4206}" name="Material-Xuất | Name">
      <calculatedColumnFormula>Data_CoCau[[#This Row],[Material-Xuất]]&amp;" | "&amp;Data_CoCau[[#This Row],[Material description-Xuất]]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BC0F-4348-446C-867E-0FE9BFD787F9}" name="MD_Main_SKU" displayName="MD_Main_SKU" ref="A2:C61" totalsRowShown="0" headerRowDxfId="1">
  <autoFilter ref="A2:C61" xr:uid="{2A2FBC0F-4348-446C-867E-0FE9BFD787F9}"/>
  <tableColumns count="3">
    <tableColumn id="1" xr3:uid="{72585A5C-D81A-4D3E-8FEE-F498CC4EDF64}" name="Main SKU"/>
    <tableColumn id="2" xr3:uid="{632A3170-3063-4DB1-9FEB-199E5562BC3A}" name="Main SKU name"/>
    <tableColumn id="3" xr3:uid="{67931DDE-0FA2-4CD3-BB08-A71ED74A5807}" name="SKU name_gom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CD14C1-C6A0-435B-86EC-72E5E32C2C66}" name="MD_NVL" displayName="MD_NVL" ref="E2:H125" totalsRowShown="0" headerRowDxfId="0">
  <autoFilter ref="E2:H125" xr:uid="{7FCD14C1-C6A0-435B-86EC-72E5E32C2C66}"/>
  <tableColumns count="4">
    <tableColumn id="1" xr3:uid="{EDB51F2E-5A88-46B4-B6E5-B6F1E81BD6B7}" name="Material-Xuất"/>
    <tableColumn id="2" xr3:uid="{F641D441-19E4-4D8B-BD18-F724F0D803D2}" name="Material description-Xuất"/>
    <tableColumn id="3" xr3:uid="{48F57164-694D-42CA-AA4F-190076D5210E}" name="SKU name_gom"/>
    <tableColumn id="4" xr3:uid="{8D87A80B-657E-484C-BF54-4AA6DB3CDF57}" name="Ghi chú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FD02-1132-4018-BE3D-0F75E66F3270}">
  <sheetPr>
    <tabColor theme="1"/>
  </sheetPr>
  <dimension ref="A1"/>
  <sheetViews>
    <sheetView showGridLines="0" workbookViewId="0">
      <selection activeCell="F28" sqref="F28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7BFC-FE14-4BA0-8E58-B711DA8A9363}">
  <dimension ref="A1:IB4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BZ19" sqref="BZ19"/>
    </sheetView>
  </sheetViews>
  <sheetFormatPr defaultRowHeight="14.5" outlineLevelRow="1" outlineLevelCol="1" x14ac:dyDescent="0.35"/>
  <cols>
    <col min="1" max="1" width="3.08203125" style="5" customWidth="1" outlineLevel="1"/>
    <col min="2" max="2" width="14.83203125" customWidth="1"/>
    <col min="3" max="3" width="0.75" customWidth="1"/>
    <col min="4" max="4" width="12.5" bestFit="1" customWidth="1"/>
    <col min="5" max="12" width="12.5" hidden="1" customWidth="1" outlineLevel="1"/>
    <col min="13" max="13" width="17.08203125" hidden="1" customWidth="1" outlineLevel="1"/>
    <col min="14" max="19" width="12.5" hidden="1" customWidth="1" outlineLevel="1"/>
    <col min="20" max="20" width="12.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customWidth="1" outlineLevel="1"/>
    <col min="87" max="91" width="13" customWidth="1" outlineLevel="1"/>
    <col min="92" max="92" width="12.25" bestFit="1" customWidth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  <c r="GP1" s="5">
        <v>2026</v>
      </c>
      <c r="GQ1" s="5">
        <v>2026</v>
      </c>
      <c r="GT1" s="5">
        <v>2026</v>
      </c>
      <c r="GU1" s="5">
        <v>2026</v>
      </c>
      <c r="GV1" s="5">
        <v>2026</v>
      </c>
      <c r="GW1" s="5">
        <v>2026</v>
      </c>
      <c r="GX1" s="5">
        <v>2026</v>
      </c>
      <c r="GY1" s="5">
        <v>2026</v>
      </c>
      <c r="GZ1" s="5">
        <v>2026</v>
      </c>
      <c r="HA1" s="5">
        <v>2026</v>
      </c>
      <c r="HB1" s="5">
        <v>2026</v>
      </c>
      <c r="HC1" s="5">
        <v>2026</v>
      </c>
      <c r="HD1" s="5">
        <v>2026</v>
      </c>
      <c r="HE1" s="5">
        <v>2026</v>
      </c>
      <c r="HF1" s="5">
        <v>2026</v>
      </c>
      <c r="HG1" s="5">
        <v>2026</v>
      </c>
      <c r="HH1" s="5">
        <v>2026</v>
      </c>
      <c r="HI1" s="5">
        <v>2026</v>
      </c>
      <c r="HL1" s="5">
        <v>2026</v>
      </c>
      <c r="HM1" s="5">
        <v>2026</v>
      </c>
      <c r="HN1" s="5">
        <v>2026</v>
      </c>
      <c r="HO1" s="5">
        <v>2026</v>
      </c>
      <c r="HP1" s="5">
        <v>2026</v>
      </c>
      <c r="HQ1" s="5">
        <v>2026</v>
      </c>
      <c r="HR1" s="5">
        <v>2026</v>
      </c>
      <c r="HS1" s="5">
        <v>2026</v>
      </c>
      <c r="HT1" s="5">
        <v>2026</v>
      </c>
      <c r="HU1" s="5">
        <v>2026</v>
      </c>
      <c r="HV1" s="5">
        <v>2026</v>
      </c>
      <c r="HW1" s="5">
        <v>2026</v>
      </c>
      <c r="HX1" s="5">
        <v>2026</v>
      </c>
      <c r="HY1" s="5">
        <v>2026</v>
      </c>
      <c r="HZ1" s="5">
        <v>2026</v>
      </c>
      <c r="IA1" s="5">
        <v>2026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74" t="s">
        <v>79</v>
      </c>
      <c r="D4" s="76" t="s">
        <v>81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V4" s="73" t="str">
        <f>"THÁNG "&amp;W2&amp;"-THU HỒI"</f>
        <v>THÁNG 1-THU HỒI</v>
      </c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N4" s="73" t="str">
        <f>"THÁNG "&amp;AO2&amp;"-THU HỒI"</f>
        <v>THÁNG 2-THU HỒI</v>
      </c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F4" s="73" t="str">
        <f>"THÁNG "&amp;BG2&amp;"-THU HỒI"</f>
        <v>THÁNG 3-THU HỒI</v>
      </c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X4" s="73" t="str">
        <f>"THÁNG "&amp;BY2&amp;"-THU HỒI"</f>
        <v>THÁNG 4-THU HỒI</v>
      </c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P4" s="73" t="str">
        <f>"THÁNG "&amp;CQ2&amp;"-THU HỒI"</f>
        <v>THÁNG 5-THU HỒI</v>
      </c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H4" s="73" t="str">
        <f>"THÁNG "&amp;DI2&amp;"-THU HỒI"</f>
        <v>THÁNG 6-THU HỒI</v>
      </c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Z4" s="73" t="str">
        <f>"THÁNG "&amp;EA2&amp;"-THU HỒI"</f>
        <v>THÁNG 7-THU HỒI</v>
      </c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R4" s="73" t="str">
        <f>"THÁNG "&amp;ES2&amp;"-THU HỒI"</f>
        <v>THÁNG 8-THU HỒI</v>
      </c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J4" s="73" t="str">
        <f>"THÁNG "&amp;FK2&amp;"-THU HỒI"</f>
        <v>THÁNG 9-THU HỒI</v>
      </c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B4" s="73" t="str">
        <f>"THÁNG "&amp;GC2&amp;"-THU HỒI"</f>
        <v>THÁNG 10-THU HỒI</v>
      </c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T4" s="73" t="str">
        <f>"THÁNG "&amp;GU2&amp;"-THU HỒI"</f>
        <v>THÁNG 11-THU HỒI</v>
      </c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L4" s="73" t="str">
        <f>"THÁNG "&amp;HM2&amp;"-THU HỒI"</f>
        <v>THÁNG 12-THU HỒI</v>
      </c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</row>
    <row r="5" spans="1:236" x14ac:dyDescent="0.35">
      <c r="B5" s="75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32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2362674</v>
      </c>
      <c r="E6" s="31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2068000</v>
      </c>
      <c r="F6" s="31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40700</v>
      </c>
      <c r="G6" s="31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47300</v>
      </c>
      <c r="H6" s="31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0</v>
      </c>
      <c r="I6" s="31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72600</v>
      </c>
      <c r="J6" s="31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31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31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31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2200</v>
      </c>
      <c r="N6" s="31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15400</v>
      </c>
      <c r="O6" s="31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0</v>
      </c>
      <c r="P6" s="31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4400</v>
      </c>
      <c r="Q6" s="31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31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76510</v>
      </c>
      <c r="S6" s="31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2">
        <f>SUM(E6:S6)</f>
        <v>2327110</v>
      </c>
      <c r="V6" s="32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354282</v>
      </c>
      <c r="W6" s="31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301399.99999999994</v>
      </c>
      <c r="X6" s="31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1100</v>
      </c>
      <c r="Y6" s="31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0</v>
      </c>
      <c r="Z6" s="31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0</v>
      </c>
      <c r="AA6" s="31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27500</v>
      </c>
      <c r="AB6" s="31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31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31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31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0</v>
      </c>
      <c r="AF6" s="31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2200</v>
      </c>
      <c r="AG6" s="31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31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31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31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15941.999999999998</v>
      </c>
      <c r="AK6" s="31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2">
        <f>SUM(W6:AK6)</f>
        <v>348141.99999999994</v>
      </c>
      <c r="AN6" s="32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372581</v>
      </c>
      <c r="AO6" s="31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300300</v>
      </c>
      <c r="AP6" s="31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25300</v>
      </c>
      <c r="AQ6" s="31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0</v>
      </c>
      <c r="AR6" s="31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0</v>
      </c>
      <c r="AS6" s="31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23100</v>
      </c>
      <c r="AT6" s="31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31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31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31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0</v>
      </c>
      <c r="AX6" s="31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4400</v>
      </c>
      <c r="AY6" s="31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31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2200</v>
      </c>
      <c r="BA6" s="31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31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11574</v>
      </c>
      <c r="BC6" s="31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2">
        <f>SUM(AO6:BC6)</f>
        <v>366874</v>
      </c>
      <c r="BF6" s="32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672030.00000000012</v>
      </c>
      <c r="BG6" s="31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616000</v>
      </c>
      <c r="BH6" s="31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1100</v>
      </c>
      <c r="BI6" s="31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0</v>
      </c>
      <c r="BJ6" s="31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31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8800</v>
      </c>
      <c r="BL6" s="31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31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31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31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31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6600.0000000000009</v>
      </c>
      <c r="BQ6" s="31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31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31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31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29171</v>
      </c>
      <c r="BU6" s="31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2">
        <f>SUM(BG6:BU6)</f>
        <v>661671</v>
      </c>
      <c r="BX6" s="32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963781.00000000012</v>
      </c>
      <c r="BY6" s="31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850300.00000000012</v>
      </c>
      <c r="BZ6" s="31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13199.999999999998</v>
      </c>
      <c r="CA6" s="31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47300</v>
      </c>
      <c r="CB6" s="31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31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13200</v>
      </c>
      <c r="CD6" s="31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31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31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31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2200</v>
      </c>
      <c r="CH6" s="31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2200</v>
      </c>
      <c r="CI6" s="31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31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2200</v>
      </c>
      <c r="CK6" s="31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31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19822.999999999996</v>
      </c>
      <c r="CM6" s="31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2">
        <f>SUM(BY6:CM6)</f>
        <v>950423.00000000012</v>
      </c>
      <c r="CP6" s="32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0</v>
      </c>
      <c r="CQ6" s="31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0</v>
      </c>
      <c r="CR6" s="31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0</v>
      </c>
      <c r="CS6" s="31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31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0</v>
      </c>
      <c r="CU6" s="31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0</v>
      </c>
      <c r="CV6" s="31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31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31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31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0</v>
      </c>
      <c r="CZ6" s="31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31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0</v>
      </c>
      <c r="DB6" s="31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31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31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0</v>
      </c>
      <c r="DE6" s="31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2">
        <f>SUM(CQ6:DE6)</f>
        <v>0</v>
      </c>
      <c r="DH6" s="32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0</v>
      </c>
      <c r="DI6" s="31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0</v>
      </c>
      <c r="DJ6" s="31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0</v>
      </c>
      <c r="DK6" s="31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31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31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0</v>
      </c>
      <c r="DN6" s="31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31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31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31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0</v>
      </c>
      <c r="DR6" s="31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0</v>
      </c>
      <c r="DS6" s="31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0</v>
      </c>
      <c r="DT6" s="31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0</v>
      </c>
      <c r="DU6" s="31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31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0</v>
      </c>
      <c r="DW6" s="31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2">
        <f>SUM(DI6:DW6)</f>
        <v>0</v>
      </c>
      <c r="DZ6" s="32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0</v>
      </c>
      <c r="EA6" s="31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0</v>
      </c>
      <c r="EB6" s="31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0</v>
      </c>
      <c r="EC6" s="31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0</v>
      </c>
      <c r="ED6" s="31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31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0</v>
      </c>
      <c r="EF6" s="31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31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31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31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0</v>
      </c>
      <c r="EJ6" s="31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31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31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0</v>
      </c>
      <c r="EM6" s="31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31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0</v>
      </c>
      <c r="EO6" s="31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2">
        <f>SUM(EA6:EO6)</f>
        <v>0</v>
      </c>
      <c r="ER6" s="32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0</v>
      </c>
      <c r="ES6" s="31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0</v>
      </c>
      <c r="ET6" s="31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0</v>
      </c>
      <c r="EU6" s="31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0</v>
      </c>
      <c r="EV6" s="31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31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0</v>
      </c>
      <c r="EX6" s="31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31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31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31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31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0</v>
      </c>
      <c r="FC6" s="31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0</v>
      </c>
      <c r="FD6" s="31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0</v>
      </c>
      <c r="FE6" s="31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31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0</v>
      </c>
      <c r="FG6" s="31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2">
        <f>SUM(ES6:FG6)</f>
        <v>0</v>
      </c>
      <c r="FJ6" s="32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0</v>
      </c>
      <c r="FK6" s="31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0</v>
      </c>
      <c r="FL6" s="31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0</v>
      </c>
      <c r="FM6" s="31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0</v>
      </c>
      <c r="FN6" s="31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31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0</v>
      </c>
      <c r="FP6" s="31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31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31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31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31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31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31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0</v>
      </c>
      <c r="FW6" s="31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31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0</v>
      </c>
      <c r="FY6" s="31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2">
        <f>SUM(FK6:FY6)</f>
        <v>0</v>
      </c>
      <c r="GB6" s="32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0</v>
      </c>
      <c r="GC6" s="31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0</v>
      </c>
      <c r="GD6" s="31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0</v>
      </c>
      <c r="GE6" s="31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0</v>
      </c>
      <c r="GF6" s="31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0</v>
      </c>
      <c r="GG6" s="31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0</v>
      </c>
      <c r="GH6" s="31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31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31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31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0</v>
      </c>
      <c r="GL6" s="31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31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0</v>
      </c>
      <c r="GN6" s="31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0</v>
      </c>
      <c r="GO6" s="31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31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0</v>
      </c>
      <c r="GQ6" s="31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2">
        <f>SUM(GC6:GQ6)</f>
        <v>0</v>
      </c>
      <c r="GT6" s="32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0</v>
      </c>
      <c r="GU6" s="31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0</v>
      </c>
      <c r="GV6" s="31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0</v>
      </c>
      <c r="GW6" s="31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0</v>
      </c>
      <c r="GX6" s="31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31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0</v>
      </c>
      <c r="GZ6" s="31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31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31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31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0</v>
      </c>
      <c r="HD6" s="31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31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31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0</v>
      </c>
      <c r="HG6" s="31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31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0</v>
      </c>
      <c r="HI6" s="31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2">
        <f>SUM(GU6:HI6)</f>
        <v>0</v>
      </c>
      <c r="HL6" s="32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0</v>
      </c>
      <c r="HM6" s="31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0</v>
      </c>
      <c r="HN6" s="31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0</v>
      </c>
      <c r="HO6" s="31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0</v>
      </c>
      <c r="HP6" s="31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31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0</v>
      </c>
      <c r="HR6" s="31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31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31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31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0</v>
      </c>
      <c r="HV6" s="31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0</v>
      </c>
      <c r="HW6" s="31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31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0</v>
      </c>
      <c r="HY6" s="31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31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0</v>
      </c>
      <c r="IA6" s="31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2">
        <f>SUM(HM6:IA6)</f>
        <v>0</v>
      </c>
    </row>
    <row r="7" spans="1:236" x14ac:dyDescent="0.35">
      <c r="A7" s="5" t="s">
        <v>69</v>
      </c>
      <c r="B7" s="24" t="s">
        <v>69</v>
      </c>
      <c r="D7" s="27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816992</v>
      </c>
      <c r="E7" s="26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0</v>
      </c>
      <c r="F7" s="26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711700</v>
      </c>
      <c r="G7" s="26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37400</v>
      </c>
      <c r="H7" s="26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6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5499.9999999999991</v>
      </c>
      <c r="J7" s="26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6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6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6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0</v>
      </c>
      <c r="N7" s="26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13200</v>
      </c>
      <c r="O7" s="26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0</v>
      </c>
      <c r="P7" s="26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0</v>
      </c>
      <c r="Q7" s="26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6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33566</v>
      </c>
      <c r="S7" s="26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3500</v>
      </c>
      <c r="T7" s="27">
        <f t="shared" ref="T7:T12" si="12">SUM(E7:S7)</f>
        <v>804866</v>
      </c>
      <c r="V7" s="27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0</v>
      </c>
      <c r="W7" s="26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0</v>
      </c>
      <c r="X7" s="26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0</v>
      </c>
      <c r="Y7" s="26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0</v>
      </c>
      <c r="Z7" s="26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6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0</v>
      </c>
      <c r="AB7" s="26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6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6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6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6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0</v>
      </c>
      <c r="AG7" s="26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6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0</v>
      </c>
      <c r="AI7" s="26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6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0</v>
      </c>
      <c r="AK7" s="26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7">
        <f t="shared" ref="AL7:AL12" si="13">SUM(W7:AK7)</f>
        <v>0</v>
      </c>
      <c r="AN7" s="27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0</v>
      </c>
      <c r="AO7" s="26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0</v>
      </c>
      <c r="AP7" s="26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0</v>
      </c>
      <c r="AQ7" s="26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0</v>
      </c>
      <c r="AR7" s="26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6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0</v>
      </c>
      <c r="AT7" s="26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6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6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6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6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0</v>
      </c>
      <c r="AY7" s="26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6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0</v>
      </c>
      <c r="BA7" s="26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6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0</v>
      </c>
      <c r="BC7" s="26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7">
        <f t="shared" ref="BD7:BD12" si="14">SUM(AO7:BC7)</f>
        <v>0</v>
      </c>
      <c r="BF7" s="27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816992</v>
      </c>
      <c r="BG7" s="26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0</v>
      </c>
      <c r="BH7" s="26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711700</v>
      </c>
      <c r="BI7" s="26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37400</v>
      </c>
      <c r="BJ7" s="26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6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5499.9999999999991</v>
      </c>
      <c r="BL7" s="26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6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6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6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6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13200</v>
      </c>
      <c r="BQ7" s="26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0</v>
      </c>
      <c r="BR7" s="26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0</v>
      </c>
      <c r="BS7" s="26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6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33566</v>
      </c>
      <c r="BU7" s="26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3500</v>
      </c>
      <c r="BV7" s="27">
        <f t="shared" ref="BV7:BV12" si="15">SUM(BG7:BU7)</f>
        <v>804866</v>
      </c>
      <c r="BX7" s="27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0</v>
      </c>
      <c r="BY7" s="26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6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0</v>
      </c>
      <c r="CA7" s="26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0</v>
      </c>
      <c r="CB7" s="26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6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0</v>
      </c>
      <c r="CD7" s="26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6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6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6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6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0</v>
      </c>
      <c r="CI7" s="26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0</v>
      </c>
      <c r="CJ7" s="26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0</v>
      </c>
      <c r="CK7" s="26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6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0</v>
      </c>
      <c r="CM7" s="26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7">
        <f t="shared" ref="CN7:CN12" si="16">SUM(BY7:CM7)</f>
        <v>0</v>
      </c>
      <c r="CP7" s="27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0</v>
      </c>
      <c r="CQ7" s="26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0</v>
      </c>
      <c r="CR7" s="26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0</v>
      </c>
      <c r="CS7" s="26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0</v>
      </c>
      <c r="CT7" s="26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6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0</v>
      </c>
      <c r="CV7" s="26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6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6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6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6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0</v>
      </c>
      <c r="DA7" s="26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0</v>
      </c>
      <c r="DB7" s="26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0</v>
      </c>
      <c r="DC7" s="26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6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0</v>
      </c>
      <c r="DE7" s="26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7">
        <f t="shared" ref="DF7:DF12" si="17">SUM(CQ7:DE7)</f>
        <v>0</v>
      </c>
      <c r="DH7" s="27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0</v>
      </c>
      <c r="DI7" s="26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0</v>
      </c>
      <c r="DJ7" s="26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0</v>
      </c>
      <c r="DK7" s="26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0</v>
      </c>
      <c r="DL7" s="26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6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0</v>
      </c>
      <c r="DN7" s="26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6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6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6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6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0</v>
      </c>
      <c r="DS7" s="26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0</v>
      </c>
      <c r="DT7" s="26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0</v>
      </c>
      <c r="DU7" s="26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6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0</v>
      </c>
      <c r="DW7" s="26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7">
        <f t="shared" ref="DX7:DX12" si="18">SUM(DI7:DW7)</f>
        <v>0</v>
      </c>
      <c r="DZ7" s="27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0</v>
      </c>
      <c r="EA7" s="26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0</v>
      </c>
      <c r="EB7" s="26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0</v>
      </c>
      <c r="EC7" s="26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0</v>
      </c>
      <c r="ED7" s="26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6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0</v>
      </c>
      <c r="EF7" s="26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6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6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6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6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0</v>
      </c>
      <c r="EK7" s="26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6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6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6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0</v>
      </c>
      <c r="EO7" s="26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7">
        <f t="shared" ref="EP7:EP12" si="19">SUM(EA7:EO7)</f>
        <v>0</v>
      </c>
      <c r="ER7" s="27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0</v>
      </c>
      <c r="ES7" s="26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0</v>
      </c>
      <c r="ET7" s="26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0</v>
      </c>
      <c r="EU7" s="26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0</v>
      </c>
      <c r="EV7" s="26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6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0</v>
      </c>
      <c r="EX7" s="26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6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6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6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6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0</v>
      </c>
      <c r="FC7" s="26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0</v>
      </c>
      <c r="FD7" s="26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0</v>
      </c>
      <c r="FE7" s="26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6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0</v>
      </c>
      <c r="FG7" s="26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7">
        <f t="shared" ref="FH7:FH12" si="20">SUM(ES7:FG7)</f>
        <v>0</v>
      </c>
      <c r="FJ7" s="27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0</v>
      </c>
      <c r="FK7" s="26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6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0</v>
      </c>
      <c r="FM7" s="26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0</v>
      </c>
      <c r="FN7" s="26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6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0</v>
      </c>
      <c r="FP7" s="26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6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6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6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6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0</v>
      </c>
      <c r="FU7" s="26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6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6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6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0</v>
      </c>
      <c r="FY7" s="26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7">
        <f t="shared" ref="FZ7:FZ12" si="21">SUM(FK7:FY7)</f>
        <v>0</v>
      </c>
      <c r="GB7" s="27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0</v>
      </c>
      <c r="GC7" s="26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0</v>
      </c>
      <c r="GD7" s="26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0</v>
      </c>
      <c r="GE7" s="26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0</v>
      </c>
      <c r="GF7" s="26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6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0</v>
      </c>
      <c r="GH7" s="26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6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6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6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6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0</v>
      </c>
      <c r="GM7" s="26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6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6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6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0</v>
      </c>
      <c r="GQ7" s="26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7">
        <f t="shared" ref="GR7:GR12" si="22">SUM(GC7:GQ7)</f>
        <v>0</v>
      </c>
      <c r="GT7" s="27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0</v>
      </c>
      <c r="GU7" s="26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0</v>
      </c>
      <c r="GV7" s="26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0</v>
      </c>
      <c r="GW7" s="26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0</v>
      </c>
      <c r="GX7" s="26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6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0</v>
      </c>
      <c r="GZ7" s="26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6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6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6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6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6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6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6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6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0</v>
      </c>
      <c r="HI7" s="26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7">
        <f t="shared" ref="HJ7:HJ12" si="23">SUM(GU7:HI7)</f>
        <v>0</v>
      </c>
      <c r="HL7" s="27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0</v>
      </c>
      <c r="HM7" s="26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6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0</v>
      </c>
      <c r="HO7" s="26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0</v>
      </c>
      <c r="HP7" s="26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6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6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6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6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6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0</v>
      </c>
      <c r="HV7" s="26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6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6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6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6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0</v>
      </c>
      <c r="IA7" s="26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7">
        <f t="shared" ref="IB7:IB12" si="24">SUM(HM7:IA7)</f>
        <v>0</v>
      </c>
    </row>
    <row r="8" spans="1:236" x14ac:dyDescent="0.35">
      <c r="A8" s="5" t="s">
        <v>70</v>
      </c>
      <c r="B8" s="24" t="s">
        <v>70</v>
      </c>
      <c r="D8" s="27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7537183.2000000002</v>
      </c>
      <c r="E8" s="26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0</v>
      </c>
      <c r="F8" s="26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144100</v>
      </c>
      <c r="G8" s="26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6842000</v>
      </c>
      <c r="H8" s="26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0</v>
      </c>
      <c r="I8" s="26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104500</v>
      </c>
      <c r="J8" s="26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6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6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6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0</v>
      </c>
      <c r="N8" s="26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6600</v>
      </c>
      <c r="O8" s="26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57200</v>
      </c>
      <c r="P8" s="26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18672.25</v>
      </c>
      <c r="Q8" s="26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6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245501</v>
      </c>
      <c r="S8" s="26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7">
        <f t="shared" si="12"/>
        <v>7418573.25</v>
      </c>
      <c r="V8" s="27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1972716</v>
      </c>
      <c r="W8" s="26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0</v>
      </c>
      <c r="X8" s="26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0</v>
      </c>
      <c r="Y8" s="26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1846899.9999999995</v>
      </c>
      <c r="Z8" s="26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0</v>
      </c>
      <c r="AA8" s="26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15400.000000000004</v>
      </c>
      <c r="AB8" s="26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6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6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6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6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2200</v>
      </c>
      <c r="AG8" s="26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13200</v>
      </c>
      <c r="AH8" s="26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7672.2500000000009</v>
      </c>
      <c r="AI8" s="26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6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56058</v>
      </c>
      <c r="AK8" s="26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7">
        <f t="shared" si="13"/>
        <v>1941430.2499999995</v>
      </c>
      <c r="AN8" s="27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909269.3</v>
      </c>
      <c r="AO8" s="26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6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90200</v>
      </c>
      <c r="AQ8" s="26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717200.00000000012</v>
      </c>
      <c r="AR8" s="26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0</v>
      </c>
      <c r="AS8" s="26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11000</v>
      </c>
      <c r="AT8" s="26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6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6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6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6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1100</v>
      </c>
      <c r="AY8" s="26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31900</v>
      </c>
      <c r="AZ8" s="26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7699.9999999999991</v>
      </c>
      <c r="BA8" s="26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6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35393</v>
      </c>
      <c r="BC8" s="26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7">
        <f t="shared" si="14"/>
        <v>894493.00000000012</v>
      </c>
      <c r="BF8" s="27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2482731</v>
      </c>
      <c r="BG8" s="26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6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20900</v>
      </c>
      <c r="BI8" s="26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2295700</v>
      </c>
      <c r="BJ8" s="26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0</v>
      </c>
      <c r="BK8" s="26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38499.999999999993</v>
      </c>
      <c r="BL8" s="26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6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6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6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6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3300</v>
      </c>
      <c r="BQ8" s="26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6600</v>
      </c>
      <c r="BR8" s="26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3300</v>
      </c>
      <c r="BS8" s="26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6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74971.999999999985</v>
      </c>
      <c r="BU8" s="26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7">
        <f t="shared" si="15"/>
        <v>2443272</v>
      </c>
      <c r="BX8" s="27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2172466.9</v>
      </c>
      <c r="BY8" s="26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0</v>
      </c>
      <c r="BZ8" s="26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32999.999999999993</v>
      </c>
      <c r="CA8" s="26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1982200.0000000005</v>
      </c>
      <c r="CB8" s="26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0</v>
      </c>
      <c r="CC8" s="26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39600</v>
      </c>
      <c r="CD8" s="26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6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6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6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6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6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5500.0000000000009</v>
      </c>
      <c r="CJ8" s="26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0</v>
      </c>
      <c r="CK8" s="26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6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79078.000000000015</v>
      </c>
      <c r="CM8" s="26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7">
        <f t="shared" si="16"/>
        <v>2139378.0000000005</v>
      </c>
      <c r="CP8" s="27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0</v>
      </c>
      <c r="CQ8" s="26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6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0</v>
      </c>
      <c r="CS8" s="26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0</v>
      </c>
      <c r="CT8" s="26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0</v>
      </c>
      <c r="CU8" s="26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0</v>
      </c>
      <c r="CV8" s="26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6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6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6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6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6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0</v>
      </c>
      <c r="DB8" s="26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0</v>
      </c>
      <c r="DC8" s="26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6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0</v>
      </c>
      <c r="DE8" s="26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7">
        <f t="shared" si="17"/>
        <v>0</v>
      </c>
      <c r="DH8" s="27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0</v>
      </c>
      <c r="DI8" s="26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0</v>
      </c>
      <c r="DJ8" s="26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0</v>
      </c>
      <c r="DK8" s="26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0</v>
      </c>
      <c r="DL8" s="26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0</v>
      </c>
      <c r="DM8" s="26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0</v>
      </c>
      <c r="DN8" s="26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6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6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6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0</v>
      </c>
      <c r="DR8" s="26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6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0</v>
      </c>
      <c r="DT8" s="26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0</v>
      </c>
      <c r="DU8" s="26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6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0</v>
      </c>
      <c r="DW8" s="26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7">
        <f t="shared" si="18"/>
        <v>0</v>
      </c>
      <c r="DZ8" s="27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0</v>
      </c>
      <c r="EA8" s="26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0</v>
      </c>
      <c r="EB8" s="26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0</v>
      </c>
      <c r="EC8" s="26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0</v>
      </c>
      <c r="ED8" s="26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0</v>
      </c>
      <c r="EE8" s="26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0</v>
      </c>
      <c r="EF8" s="26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6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6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6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6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6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0</v>
      </c>
      <c r="EL8" s="26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0</v>
      </c>
      <c r="EM8" s="26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6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0</v>
      </c>
      <c r="EO8" s="26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7">
        <f t="shared" si="19"/>
        <v>0</v>
      </c>
      <c r="ER8" s="27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0</v>
      </c>
      <c r="ES8" s="26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0</v>
      </c>
      <c r="ET8" s="26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0</v>
      </c>
      <c r="EU8" s="26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0</v>
      </c>
      <c r="EV8" s="26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0</v>
      </c>
      <c r="EW8" s="26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0</v>
      </c>
      <c r="EX8" s="26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6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6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6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6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6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0</v>
      </c>
      <c r="FD8" s="26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0</v>
      </c>
      <c r="FE8" s="26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6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0</v>
      </c>
      <c r="FG8" s="26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7">
        <f t="shared" si="20"/>
        <v>0</v>
      </c>
      <c r="FJ8" s="27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0</v>
      </c>
      <c r="FK8" s="26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0</v>
      </c>
      <c r="FL8" s="26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0</v>
      </c>
      <c r="FM8" s="26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0</v>
      </c>
      <c r="FN8" s="26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0</v>
      </c>
      <c r="FO8" s="26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0</v>
      </c>
      <c r="FP8" s="26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6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6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6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6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0</v>
      </c>
      <c r="FU8" s="26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0</v>
      </c>
      <c r="FV8" s="26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0</v>
      </c>
      <c r="FW8" s="26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6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0</v>
      </c>
      <c r="FY8" s="26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7">
        <f t="shared" si="21"/>
        <v>0</v>
      </c>
      <c r="GB8" s="27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0</v>
      </c>
      <c r="GC8" s="26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0</v>
      </c>
      <c r="GD8" s="26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0</v>
      </c>
      <c r="GE8" s="26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0</v>
      </c>
      <c r="GF8" s="26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0</v>
      </c>
      <c r="GG8" s="26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0</v>
      </c>
      <c r="GH8" s="26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6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6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6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6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6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0</v>
      </c>
      <c r="GN8" s="26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0</v>
      </c>
      <c r="GO8" s="26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6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0</v>
      </c>
      <c r="GQ8" s="26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7">
        <f t="shared" si="22"/>
        <v>0</v>
      </c>
      <c r="GT8" s="27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0</v>
      </c>
      <c r="GU8" s="26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6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0</v>
      </c>
      <c r="GW8" s="26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0</v>
      </c>
      <c r="GX8" s="26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0</v>
      </c>
      <c r="GY8" s="26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0</v>
      </c>
      <c r="GZ8" s="26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6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6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6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6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6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0</v>
      </c>
      <c r="HF8" s="26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0</v>
      </c>
      <c r="HG8" s="26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6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0</v>
      </c>
      <c r="HI8" s="26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7">
        <f t="shared" si="23"/>
        <v>0</v>
      </c>
      <c r="HL8" s="27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0</v>
      </c>
      <c r="HM8" s="26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0</v>
      </c>
      <c r="HN8" s="26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0</v>
      </c>
      <c r="HO8" s="26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0</v>
      </c>
      <c r="HP8" s="26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0</v>
      </c>
      <c r="HQ8" s="26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0</v>
      </c>
      <c r="HR8" s="26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6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6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6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6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6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0</v>
      </c>
      <c r="HX8" s="26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0</v>
      </c>
      <c r="HY8" s="26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6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0</v>
      </c>
      <c r="IA8" s="26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7">
        <f t="shared" si="24"/>
        <v>0</v>
      </c>
    </row>
    <row r="9" spans="1:236" x14ac:dyDescent="0.35">
      <c r="A9" s="5" t="s">
        <v>71</v>
      </c>
      <c r="B9" s="24" t="s">
        <v>71</v>
      </c>
      <c r="D9" s="27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1759853</v>
      </c>
      <c r="E9" s="26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6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6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6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0</v>
      </c>
      <c r="I9" s="26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1655500</v>
      </c>
      <c r="J9" s="26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6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0</v>
      </c>
      <c r="L9" s="26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6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6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6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6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33000</v>
      </c>
      <c r="Q9" s="26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6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46566</v>
      </c>
      <c r="S9" s="26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7">
        <f t="shared" si="12"/>
        <v>1735066</v>
      </c>
      <c r="V9" s="27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398283</v>
      </c>
      <c r="W9" s="26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6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6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6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6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376200</v>
      </c>
      <c r="AB9" s="26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6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0</v>
      </c>
      <c r="AD9" s="26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6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6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6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6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2200</v>
      </c>
      <c r="AI9" s="26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6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13789</v>
      </c>
      <c r="AK9" s="26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7">
        <f t="shared" si="13"/>
        <v>392189</v>
      </c>
      <c r="AN9" s="27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0</v>
      </c>
      <c r="AO9" s="26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6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6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6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6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0</v>
      </c>
      <c r="AT9" s="26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6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0</v>
      </c>
      <c r="AV9" s="26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6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6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6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6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0</v>
      </c>
      <c r="BA9" s="26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6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0</v>
      </c>
      <c r="BC9" s="26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7">
        <f t="shared" si="14"/>
        <v>0</v>
      </c>
      <c r="BF9" s="27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283378</v>
      </c>
      <c r="BG9" s="26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6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6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6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6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248600.00000000003</v>
      </c>
      <c r="BL9" s="26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6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6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6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6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6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6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23100</v>
      </c>
      <c r="BS9" s="26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6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7437.9999999999991</v>
      </c>
      <c r="BU9" s="26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7">
        <f t="shared" si="15"/>
        <v>279138</v>
      </c>
      <c r="BX9" s="27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1078192</v>
      </c>
      <c r="BY9" s="26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6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6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6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6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1030700</v>
      </c>
      <c r="CD9" s="26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6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6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6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6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6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6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7700</v>
      </c>
      <c r="CK9" s="26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6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25339</v>
      </c>
      <c r="CM9" s="26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7">
        <f t="shared" si="16"/>
        <v>1063739</v>
      </c>
      <c r="CP9" s="27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0</v>
      </c>
      <c r="CQ9" s="26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6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6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6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6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0</v>
      </c>
      <c r="CV9" s="26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6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6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6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6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6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6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6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6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6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7">
        <f t="shared" si="17"/>
        <v>0</v>
      </c>
      <c r="DH9" s="27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0</v>
      </c>
      <c r="DI9" s="26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6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6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6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6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0</v>
      </c>
      <c r="DN9" s="26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6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6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6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6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6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6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6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6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6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7">
        <f t="shared" si="18"/>
        <v>0</v>
      </c>
      <c r="DZ9" s="27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6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6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6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6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6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6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6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6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6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6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6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6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6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6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6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7">
        <f t="shared" si="19"/>
        <v>0</v>
      </c>
      <c r="ER9" s="27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6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6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6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6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6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6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6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6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6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6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6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6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6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6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6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7">
        <f t="shared" si="20"/>
        <v>0</v>
      </c>
      <c r="FJ9" s="27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0</v>
      </c>
      <c r="FK9" s="26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6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6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6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6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0</v>
      </c>
      <c r="FP9" s="26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6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6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6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6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6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6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6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6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0</v>
      </c>
      <c r="FY9" s="26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7">
        <f t="shared" si="21"/>
        <v>0</v>
      </c>
      <c r="GB9" s="27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0</v>
      </c>
      <c r="GC9" s="26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6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6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6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6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0</v>
      </c>
      <c r="GH9" s="26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6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6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6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6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6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6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0</v>
      </c>
      <c r="GO9" s="26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6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0</v>
      </c>
      <c r="GQ9" s="26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7">
        <f t="shared" si="22"/>
        <v>0</v>
      </c>
      <c r="GT9" s="27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0</v>
      </c>
      <c r="GU9" s="26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6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6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6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0</v>
      </c>
      <c r="GY9" s="26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0</v>
      </c>
      <c r="GZ9" s="26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6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6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6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6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6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6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6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6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0</v>
      </c>
      <c r="HI9" s="26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7">
        <f t="shared" si="23"/>
        <v>0</v>
      </c>
      <c r="HL9" s="27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0</v>
      </c>
      <c r="HM9" s="26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6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6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6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0</v>
      </c>
      <c r="HQ9" s="26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0</v>
      </c>
      <c r="HR9" s="26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6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6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6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6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6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6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0</v>
      </c>
      <c r="HY9" s="26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6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0</v>
      </c>
      <c r="IA9" s="26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7">
        <f t="shared" si="24"/>
        <v>0</v>
      </c>
    </row>
    <row r="10" spans="1:236" x14ac:dyDescent="0.35">
      <c r="A10" s="5" t="s">
        <v>148</v>
      </c>
      <c r="B10" s="24" t="s">
        <v>148</v>
      </c>
      <c r="D10" s="27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36170</v>
      </c>
      <c r="E10" s="26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6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6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6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6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6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15238</v>
      </c>
      <c r="K10" s="26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13700</v>
      </c>
      <c r="L10" s="26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6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6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6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6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6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1402</v>
      </c>
      <c r="R10" s="26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3669</v>
      </c>
      <c r="S10" s="26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7">
        <f t="shared" si="12"/>
        <v>34009</v>
      </c>
      <c r="V10" s="27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11570</v>
      </c>
      <c r="W10" s="26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6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6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6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6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6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1365</v>
      </c>
      <c r="AC10" s="26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7225</v>
      </c>
      <c r="AD10" s="26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6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6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6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6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6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6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1750</v>
      </c>
      <c r="AK10" s="26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7">
        <f t="shared" si="13"/>
        <v>10340</v>
      </c>
      <c r="AN10" s="27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18500.000000000004</v>
      </c>
      <c r="AO10" s="26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6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6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6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6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6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11550</v>
      </c>
      <c r="AU10" s="26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4782</v>
      </c>
      <c r="AV10" s="26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6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6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6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6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6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6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1424</v>
      </c>
      <c r="BC10" s="26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7">
        <f t="shared" si="14"/>
        <v>17756</v>
      </c>
      <c r="BF10" s="27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4500</v>
      </c>
      <c r="BG10" s="26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6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6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6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6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6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2323</v>
      </c>
      <c r="BM10" s="26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1693</v>
      </c>
      <c r="BN10" s="26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6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6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6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6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6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6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375</v>
      </c>
      <c r="BU10" s="26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7">
        <f t="shared" si="15"/>
        <v>4391</v>
      </c>
      <c r="BX10" s="27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1600</v>
      </c>
      <c r="BY10" s="26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6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6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6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6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6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6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6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6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6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6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6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6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1402</v>
      </c>
      <c r="CL10" s="26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120</v>
      </c>
      <c r="CM10" s="26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7">
        <f t="shared" si="16"/>
        <v>1522</v>
      </c>
      <c r="CP10" s="27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6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6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6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6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6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6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6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6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6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6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6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6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6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6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6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7">
        <f t="shared" si="17"/>
        <v>0</v>
      </c>
      <c r="DH10" s="27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6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6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6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6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6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6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6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6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6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6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6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6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6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6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6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7">
        <f t="shared" si="18"/>
        <v>0</v>
      </c>
      <c r="DZ10" s="27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6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6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6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6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6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6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6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6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6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6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6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6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6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6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6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7">
        <f t="shared" si="19"/>
        <v>0</v>
      </c>
      <c r="ER10" s="27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6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6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6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6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6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6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6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6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6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6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6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6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6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6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6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7">
        <f t="shared" si="20"/>
        <v>0</v>
      </c>
      <c r="FJ10" s="27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0</v>
      </c>
      <c r="FK10" s="26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6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6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6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6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6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0</v>
      </c>
      <c r="FQ10" s="26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0</v>
      </c>
      <c r="FR10" s="26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6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6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6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6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6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6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0</v>
      </c>
      <c r="FY10" s="26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7">
        <f t="shared" si="21"/>
        <v>0</v>
      </c>
      <c r="GB10" s="27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6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6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6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6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6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6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6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6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6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6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6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6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6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6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6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7">
        <f t="shared" si="22"/>
        <v>0</v>
      </c>
      <c r="GT10" s="27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0</v>
      </c>
      <c r="GU10" s="26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6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6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6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6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6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0</v>
      </c>
      <c r="HA10" s="26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0</v>
      </c>
      <c r="HB10" s="26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6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6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6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6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6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6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0</v>
      </c>
      <c r="HI10" s="26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7">
        <f t="shared" si="23"/>
        <v>0</v>
      </c>
      <c r="HL10" s="27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0</v>
      </c>
      <c r="HM10" s="26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6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6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6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6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6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0</v>
      </c>
      <c r="HS10" s="26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6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6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6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6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6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6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6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0</v>
      </c>
      <c r="IA10" s="26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7">
        <f t="shared" si="24"/>
        <v>0</v>
      </c>
    </row>
    <row r="11" spans="1:236" x14ac:dyDescent="0.35">
      <c r="A11" s="5" t="s">
        <v>147</v>
      </c>
      <c r="B11" s="24" t="s">
        <v>147</v>
      </c>
      <c r="D11" s="27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189862</v>
      </c>
      <c r="E11" s="26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6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6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6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6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6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6300</v>
      </c>
      <c r="K11" s="26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124250</v>
      </c>
      <c r="L11" s="26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1223.4999999999998</v>
      </c>
      <c r="M11" s="26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6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6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6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6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31260</v>
      </c>
      <c r="R11" s="26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11287</v>
      </c>
      <c r="S11" s="26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7">
        <f t="shared" si="12"/>
        <v>174320.5</v>
      </c>
      <c r="V11" s="27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91181</v>
      </c>
      <c r="W11" s="26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6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6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6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6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6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5250</v>
      </c>
      <c r="AC11" s="26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37800</v>
      </c>
      <c r="AD11" s="26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1223.4999999999998</v>
      </c>
      <c r="AE11" s="26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6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6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6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6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27300</v>
      </c>
      <c r="AJ11" s="26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6532</v>
      </c>
      <c r="AK11" s="26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7">
        <f t="shared" si="13"/>
        <v>78105.5</v>
      </c>
      <c r="AN11" s="27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0</v>
      </c>
      <c r="AO11" s="26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6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6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6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6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6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6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0</v>
      </c>
      <c r="AV11" s="26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0</v>
      </c>
      <c r="AW11" s="26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6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6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6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6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6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0</v>
      </c>
      <c r="BC11" s="26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7">
        <f t="shared" si="14"/>
        <v>0</v>
      </c>
      <c r="BF11" s="27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59681</v>
      </c>
      <c r="BG11" s="26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6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6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6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6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6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1050</v>
      </c>
      <c r="BM11" s="26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50750</v>
      </c>
      <c r="BN11" s="26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6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6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6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6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6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3505</v>
      </c>
      <c r="BT11" s="26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2700</v>
      </c>
      <c r="BU11" s="26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7">
        <f t="shared" si="15"/>
        <v>58005</v>
      </c>
      <c r="BX11" s="27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39000</v>
      </c>
      <c r="BY11" s="26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6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6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6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6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6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6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35700</v>
      </c>
      <c r="CF11" s="26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0</v>
      </c>
      <c r="CG11" s="26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6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6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6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6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455</v>
      </c>
      <c r="CL11" s="26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2055</v>
      </c>
      <c r="CM11" s="26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7">
        <f t="shared" si="16"/>
        <v>38210</v>
      </c>
      <c r="CP11" s="27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0</v>
      </c>
      <c r="CQ11" s="26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6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6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6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6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6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6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0</v>
      </c>
      <c r="CX11" s="26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0</v>
      </c>
      <c r="CY11" s="26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6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6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6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6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6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0</v>
      </c>
      <c r="DE11" s="26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7">
        <f t="shared" si="17"/>
        <v>0</v>
      </c>
      <c r="DH11" s="27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0</v>
      </c>
      <c r="DI11" s="26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6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6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6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6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6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6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0</v>
      </c>
      <c r="DP11" s="26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6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6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6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6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6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6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0</v>
      </c>
      <c r="DW11" s="26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7">
        <f t="shared" si="18"/>
        <v>0</v>
      </c>
      <c r="DZ11" s="27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0</v>
      </c>
      <c r="EA11" s="26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6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6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6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6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6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6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0</v>
      </c>
      <c r="EH11" s="26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0</v>
      </c>
      <c r="EI11" s="26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6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6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6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6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6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0</v>
      </c>
      <c r="EO11" s="26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7">
        <f t="shared" si="19"/>
        <v>0</v>
      </c>
      <c r="ER11" s="27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0</v>
      </c>
      <c r="ES11" s="26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6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6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6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6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6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6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0</v>
      </c>
      <c r="EZ11" s="26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0</v>
      </c>
      <c r="FA11" s="26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6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6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6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6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6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0</v>
      </c>
      <c r="FG11" s="26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7">
        <f t="shared" si="20"/>
        <v>0</v>
      </c>
      <c r="FJ11" s="27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0</v>
      </c>
      <c r="FK11" s="26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6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6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6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6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6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6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0</v>
      </c>
      <c r="FR11" s="26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0</v>
      </c>
      <c r="FS11" s="26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6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6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6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6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6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0</v>
      </c>
      <c r="FY11" s="26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7">
        <f t="shared" si="21"/>
        <v>0</v>
      </c>
      <c r="GB11" s="27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0</v>
      </c>
      <c r="GC11" s="26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6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6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6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6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6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6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0</v>
      </c>
      <c r="GJ11" s="26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0</v>
      </c>
      <c r="GK11" s="26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6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6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6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6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6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0</v>
      </c>
      <c r="GQ11" s="26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7">
        <f t="shared" si="22"/>
        <v>0</v>
      </c>
      <c r="GT11" s="27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0</v>
      </c>
      <c r="GU11" s="26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6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6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6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6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6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6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0</v>
      </c>
      <c r="HB11" s="26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0</v>
      </c>
      <c r="HC11" s="26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6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6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6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6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6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0</v>
      </c>
      <c r="HI11" s="26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7">
        <f t="shared" si="23"/>
        <v>0</v>
      </c>
      <c r="HL11" s="27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0</v>
      </c>
      <c r="HM11" s="26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6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6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6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6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6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6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0</v>
      </c>
      <c r="HT11" s="26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0</v>
      </c>
      <c r="HU11" s="26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6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6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6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6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6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0</v>
      </c>
      <c r="IA11" s="26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7">
        <f t="shared" si="24"/>
        <v>0</v>
      </c>
    </row>
    <row r="12" spans="1:236" ht="15" thickBot="1" x14ac:dyDescent="0.4">
      <c r="A12" s="5" t="s">
        <v>76</v>
      </c>
      <c r="B12" s="25" t="s">
        <v>76</v>
      </c>
      <c r="D12" s="29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6000</v>
      </c>
      <c r="E12" s="28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8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8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8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8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8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8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8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8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8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8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8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8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8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0</v>
      </c>
      <c r="S12" s="28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6000</v>
      </c>
      <c r="T12" s="29">
        <f t="shared" si="12"/>
        <v>6000</v>
      </c>
      <c r="V12" s="29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6000</v>
      </c>
      <c r="W12" s="28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8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8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8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8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8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8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8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8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8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8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8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8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8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8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6000</v>
      </c>
      <c r="AL12" s="29">
        <f t="shared" si="13"/>
        <v>6000</v>
      </c>
      <c r="AN12" s="29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8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8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8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8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8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8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8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8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8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8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8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8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8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8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8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9">
        <f t="shared" si="14"/>
        <v>0</v>
      </c>
      <c r="BF12" s="29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8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8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8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8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8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8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8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8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8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8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8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8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8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8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8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9">
        <f t="shared" si="15"/>
        <v>0</v>
      </c>
      <c r="BX12" s="29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8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8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8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8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8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8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8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8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8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8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8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8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8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8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8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9">
        <f t="shared" si="16"/>
        <v>0</v>
      </c>
      <c r="CP12" s="29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8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8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8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8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8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8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8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8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8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8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8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8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8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8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8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9">
        <f t="shared" si="17"/>
        <v>0</v>
      </c>
      <c r="DH12" s="29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8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8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8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8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8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8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8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8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8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8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8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8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8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8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8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9">
        <f t="shared" si="18"/>
        <v>0</v>
      </c>
      <c r="DZ12" s="29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8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8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8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8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8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8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8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8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8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8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8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8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8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8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8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9">
        <f t="shared" si="19"/>
        <v>0</v>
      </c>
      <c r="ER12" s="29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8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8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8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8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8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8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8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8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8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8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8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8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8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8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8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9">
        <f t="shared" si="20"/>
        <v>0</v>
      </c>
      <c r="FJ12" s="29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0</v>
      </c>
      <c r="FK12" s="28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8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8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8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8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8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8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8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8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8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8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8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8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8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0</v>
      </c>
      <c r="FY12" s="28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0</v>
      </c>
      <c r="FZ12" s="29">
        <f t="shared" si="21"/>
        <v>0</v>
      </c>
      <c r="GB12" s="29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0</v>
      </c>
      <c r="GC12" s="28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8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8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8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8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8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8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8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8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8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8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8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8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8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0</v>
      </c>
      <c r="GQ12" s="28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0</v>
      </c>
      <c r="GR12" s="29">
        <f t="shared" si="22"/>
        <v>0</v>
      </c>
      <c r="GT12" s="29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8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8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8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8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8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8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8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8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8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8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8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8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8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8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8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9">
        <f t="shared" si="23"/>
        <v>0</v>
      </c>
      <c r="HL12" s="29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8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8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8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8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8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8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8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8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8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8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8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8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8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8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8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12708734.199999999</v>
      </c>
      <c r="E13" s="8">
        <f>SUM(E6:E12)</f>
        <v>2068000</v>
      </c>
      <c r="F13" s="8">
        <f t="shared" ref="F13:T13" si="25">SUM(F6:F12)</f>
        <v>896500</v>
      </c>
      <c r="G13" s="8">
        <f t="shared" si="25"/>
        <v>6926700</v>
      </c>
      <c r="H13" s="8">
        <f t="shared" si="25"/>
        <v>0</v>
      </c>
      <c r="I13" s="8">
        <f t="shared" si="25"/>
        <v>1838100</v>
      </c>
      <c r="J13" s="8">
        <f t="shared" si="25"/>
        <v>21538</v>
      </c>
      <c r="K13" s="8">
        <f t="shared" si="25"/>
        <v>137950</v>
      </c>
      <c r="L13" s="8">
        <f t="shared" si="25"/>
        <v>1223.4999999999998</v>
      </c>
      <c r="M13" s="8">
        <f t="shared" si="25"/>
        <v>2200</v>
      </c>
      <c r="N13" s="8">
        <f t="shared" si="25"/>
        <v>35200</v>
      </c>
      <c r="O13" s="8">
        <f t="shared" si="25"/>
        <v>57200</v>
      </c>
      <c r="P13" s="8">
        <f t="shared" si="25"/>
        <v>56072.25</v>
      </c>
      <c r="Q13" s="8">
        <f t="shared" si="25"/>
        <v>32662</v>
      </c>
      <c r="R13" s="8">
        <f t="shared" si="25"/>
        <v>417099</v>
      </c>
      <c r="S13" s="8">
        <f t="shared" si="25"/>
        <v>9500</v>
      </c>
      <c r="T13" s="8">
        <f t="shared" si="25"/>
        <v>12499944.75</v>
      </c>
      <c r="V13" s="8">
        <f>SUM(V6:V12)</f>
        <v>2834032</v>
      </c>
      <c r="W13" s="8">
        <f>SUM(W6:W12)</f>
        <v>301399.99999999994</v>
      </c>
      <c r="X13" s="8">
        <f t="shared" ref="X13:AL13" si="26">SUM(X6:X12)</f>
        <v>1100</v>
      </c>
      <c r="Y13" s="8">
        <f t="shared" si="26"/>
        <v>1846899.9999999995</v>
      </c>
      <c r="Z13" s="8">
        <f t="shared" si="26"/>
        <v>0</v>
      </c>
      <c r="AA13" s="8">
        <f t="shared" si="26"/>
        <v>419100</v>
      </c>
      <c r="AB13" s="8">
        <f t="shared" si="26"/>
        <v>6615</v>
      </c>
      <c r="AC13" s="8">
        <f t="shared" si="26"/>
        <v>45025</v>
      </c>
      <c r="AD13" s="8">
        <f t="shared" si="26"/>
        <v>1223.4999999999998</v>
      </c>
      <c r="AE13" s="8">
        <f t="shared" si="26"/>
        <v>0</v>
      </c>
      <c r="AF13" s="8">
        <f t="shared" si="26"/>
        <v>4400</v>
      </c>
      <c r="AG13" s="8">
        <f t="shared" si="26"/>
        <v>13200</v>
      </c>
      <c r="AH13" s="8">
        <f t="shared" si="26"/>
        <v>9872.25</v>
      </c>
      <c r="AI13" s="8">
        <f t="shared" si="26"/>
        <v>27300</v>
      </c>
      <c r="AJ13" s="8">
        <f t="shared" si="26"/>
        <v>94071</v>
      </c>
      <c r="AK13" s="8">
        <f t="shared" si="26"/>
        <v>6000</v>
      </c>
      <c r="AL13" s="8">
        <f t="shared" si="26"/>
        <v>2776206.7499999995</v>
      </c>
      <c r="AN13" s="8">
        <f>SUM(AN6:AN12)</f>
        <v>1300350.3</v>
      </c>
      <c r="AO13" s="8">
        <f>SUM(AO6:AO12)</f>
        <v>300300</v>
      </c>
      <c r="AP13" s="8">
        <f t="shared" ref="AP13:BD13" si="27">SUM(AP6:AP12)</f>
        <v>115500</v>
      </c>
      <c r="AQ13" s="8">
        <f t="shared" si="27"/>
        <v>717200.00000000012</v>
      </c>
      <c r="AR13" s="8">
        <f t="shared" si="27"/>
        <v>0</v>
      </c>
      <c r="AS13" s="8">
        <f t="shared" si="27"/>
        <v>34100</v>
      </c>
      <c r="AT13" s="8">
        <f t="shared" si="27"/>
        <v>11550</v>
      </c>
      <c r="AU13" s="8">
        <f t="shared" si="27"/>
        <v>4782</v>
      </c>
      <c r="AV13" s="8">
        <f t="shared" si="27"/>
        <v>0</v>
      </c>
      <c r="AW13" s="8">
        <f t="shared" si="27"/>
        <v>0</v>
      </c>
      <c r="AX13" s="8">
        <f t="shared" si="27"/>
        <v>5500</v>
      </c>
      <c r="AY13" s="8">
        <f t="shared" si="27"/>
        <v>31900</v>
      </c>
      <c r="AZ13" s="8">
        <f t="shared" si="27"/>
        <v>9900</v>
      </c>
      <c r="BA13" s="8">
        <f t="shared" si="27"/>
        <v>0</v>
      </c>
      <c r="BB13" s="8">
        <f t="shared" si="27"/>
        <v>48391</v>
      </c>
      <c r="BC13" s="8">
        <f t="shared" si="27"/>
        <v>0</v>
      </c>
      <c r="BD13" s="8">
        <f t="shared" si="27"/>
        <v>1279123</v>
      </c>
      <c r="BF13" s="8">
        <f>SUM(BF6:BF12)</f>
        <v>4319312</v>
      </c>
      <c r="BG13" s="8">
        <f>SUM(BG6:BG12)</f>
        <v>616000</v>
      </c>
      <c r="BH13" s="8">
        <f t="shared" ref="BH13:BV13" si="28">SUM(BH6:BH12)</f>
        <v>733700</v>
      </c>
      <c r="BI13" s="8">
        <f t="shared" si="28"/>
        <v>2333100</v>
      </c>
      <c r="BJ13" s="8">
        <f t="shared" si="28"/>
        <v>0</v>
      </c>
      <c r="BK13" s="8">
        <f t="shared" si="28"/>
        <v>301400</v>
      </c>
      <c r="BL13" s="8">
        <f t="shared" si="28"/>
        <v>3373</v>
      </c>
      <c r="BM13" s="8">
        <f t="shared" si="28"/>
        <v>52443</v>
      </c>
      <c r="BN13" s="8">
        <f t="shared" si="28"/>
        <v>0</v>
      </c>
      <c r="BO13" s="8">
        <f t="shared" si="28"/>
        <v>0</v>
      </c>
      <c r="BP13" s="8">
        <f t="shared" si="28"/>
        <v>23100</v>
      </c>
      <c r="BQ13" s="8">
        <f t="shared" si="28"/>
        <v>6600</v>
      </c>
      <c r="BR13" s="8">
        <f t="shared" si="28"/>
        <v>26400</v>
      </c>
      <c r="BS13" s="8">
        <f t="shared" si="28"/>
        <v>3505</v>
      </c>
      <c r="BT13" s="8">
        <f t="shared" si="28"/>
        <v>148222</v>
      </c>
      <c r="BU13" s="8">
        <f t="shared" si="28"/>
        <v>3500</v>
      </c>
      <c r="BV13" s="8">
        <f t="shared" si="28"/>
        <v>4251343</v>
      </c>
      <c r="BX13" s="8">
        <f>SUM(BX6:BX12)</f>
        <v>4255039.9000000004</v>
      </c>
      <c r="BY13" s="8">
        <f>SUM(BY6:BY12)</f>
        <v>850300.00000000012</v>
      </c>
      <c r="BZ13" s="8">
        <f t="shared" ref="BZ13:CN13" si="29">SUM(BZ6:BZ12)</f>
        <v>46199.999999999993</v>
      </c>
      <c r="CA13" s="8">
        <f t="shared" si="29"/>
        <v>2029500.0000000005</v>
      </c>
      <c r="CB13" s="8">
        <f t="shared" si="29"/>
        <v>0</v>
      </c>
      <c r="CC13" s="8">
        <f t="shared" si="29"/>
        <v>1083500</v>
      </c>
      <c r="CD13" s="8">
        <f t="shared" si="29"/>
        <v>0</v>
      </c>
      <c r="CE13" s="8">
        <f t="shared" si="29"/>
        <v>35700</v>
      </c>
      <c r="CF13" s="8">
        <f t="shared" si="29"/>
        <v>0</v>
      </c>
      <c r="CG13" s="8">
        <f t="shared" si="29"/>
        <v>2200</v>
      </c>
      <c r="CH13" s="8">
        <f t="shared" si="29"/>
        <v>2200</v>
      </c>
      <c r="CI13" s="8">
        <f t="shared" si="29"/>
        <v>5500.0000000000009</v>
      </c>
      <c r="CJ13" s="8">
        <f t="shared" si="29"/>
        <v>9900</v>
      </c>
      <c r="CK13" s="8">
        <f t="shared" si="29"/>
        <v>1857</v>
      </c>
      <c r="CL13" s="8">
        <f t="shared" si="29"/>
        <v>126415.00000000001</v>
      </c>
      <c r="CM13" s="8">
        <f t="shared" si="29"/>
        <v>0</v>
      </c>
      <c r="CN13" s="8">
        <f t="shared" si="29"/>
        <v>4193272.0000000005</v>
      </c>
      <c r="CP13" s="8">
        <f>SUM(CP6:CP12)</f>
        <v>0</v>
      </c>
      <c r="CQ13" s="8">
        <f>SUM(CQ6:CQ12)</f>
        <v>0</v>
      </c>
      <c r="CR13" s="8">
        <f t="shared" ref="CR13:DF13" si="30">SUM(CR6:CR12)</f>
        <v>0</v>
      </c>
      <c r="CS13" s="8">
        <f t="shared" si="30"/>
        <v>0</v>
      </c>
      <c r="CT13" s="8">
        <f t="shared" si="30"/>
        <v>0</v>
      </c>
      <c r="CU13" s="8">
        <f t="shared" si="30"/>
        <v>0</v>
      </c>
      <c r="CV13" s="8">
        <f t="shared" si="30"/>
        <v>0</v>
      </c>
      <c r="CW13" s="8">
        <f t="shared" si="30"/>
        <v>0</v>
      </c>
      <c r="CX13" s="8">
        <f t="shared" si="30"/>
        <v>0</v>
      </c>
      <c r="CY13" s="8">
        <f t="shared" si="30"/>
        <v>0</v>
      </c>
      <c r="CZ13" s="8">
        <f t="shared" si="30"/>
        <v>0</v>
      </c>
      <c r="DA13" s="8">
        <f t="shared" si="30"/>
        <v>0</v>
      </c>
      <c r="DB13" s="8">
        <f t="shared" si="30"/>
        <v>0</v>
      </c>
      <c r="DC13" s="8">
        <f t="shared" si="30"/>
        <v>0</v>
      </c>
      <c r="DD13" s="8">
        <f t="shared" si="30"/>
        <v>0</v>
      </c>
      <c r="DE13" s="8">
        <f t="shared" si="30"/>
        <v>0</v>
      </c>
      <c r="DF13" s="8">
        <f t="shared" si="30"/>
        <v>0</v>
      </c>
      <c r="DH13" s="8">
        <f>SUM(DH6:DH12)</f>
        <v>0</v>
      </c>
      <c r="DI13" s="8">
        <f>SUM(DI6:DI12)</f>
        <v>0</v>
      </c>
      <c r="DJ13" s="8">
        <f t="shared" ref="DJ13:DX13" si="31">SUM(DJ6:DJ12)</f>
        <v>0</v>
      </c>
      <c r="DK13" s="8">
        <f t="shared" si="31"/>
        <v>0</v>
      </c>
      <c r="DL13" s="8">
        <f t="shared" si="31"/>
        <v>0</v>
      </c>
      <c r="DM13" s="8">
        <f t="shared" si="31"/>
        <v>0</v>
      </c>
      <c r="DN13" s="8">
        <f t="shared" si="31"/>
        <v>0</v>
      </c>
      <c r="DO13" s="8">
        <f t="shared" si="31"/>
        <v>0</v>
      </c>
      <c r="DP13" s="8">
        <f t="shared" si="31"/>
        <v>0</v>
      </c>
      <c r="DQ13" s="8">
        <f t="shared" si="31"/>
        <v>0</v>
      </c>
      <c r="DR13" s="8">
        <f t="shared" si="31"/>
        <v>0</v>
      </c>
      <c r="DS13" s="8">
        <f t="shared" si="31"/>
        <v>0</v>
      </c>
      <c r="DT13" s="8">
        <f t="shared" si="31"/>
        <v>0</v>
      </c>
      <c r="DU13" s="8">
        <f t="shared" si="31"/>
        <v>0</v>
      </c>
      <c r="DV13" s="8">
        <f t="shared" si="31"/>
        <v>0</v>
      </c>
      <c r="DW13" s="8">
        <f t="shared" si="31"/>
        <v>0</v>
      </c>
      <c r="DX13" s="8">
        <f t="shared" si="31"/>
        <v>0</v>
      </c>
      <c r="DZ13" s="8">
        <f>SUM(DZ6:DZ12)</f>
        <v>0</v>
      </c>
      <c r="EA13" s="8">
        <f>SUM(EA6:EA12)</f>
        <v>0</v>
      </c>
      <c r="EB13" s="8">
        <f t="shared" ref="EB13:EP13" si="32">SUM(EB6:EB12)</f>
        <v>0</v>
      </c>
      <c r="EC13" s="8">
        <f t="shared" si="32"/>
        <v>0</v>
      </c>
      <c r="ED13" s="8">
        <f t="shared" si="32"/>
        <v>0</v>
      </c>
      <c r="EE13" s="8">
        <f t="shared" si="32"/>
        <v>0</v>
      </c>
      <c r="EF13" s="8">
        <f t="shared" si="32"/>
        <v>0</v>
      </c>
      <c r="EG13" s="8">
        <f t="shared" si="32"/>
        <v>0</v>
      </c>
      <c r="EH13" s="8">
        <f t="shared" si="32"/>
        <v>0</v>
      </c>
      <c r="EI13" s="8">
        <f t="shared" si="32"/>
        <v>0</v>
      </c>
      <c r="EJ13" s="8">
        <f t="shared" si="32"/>
        <v>0</v>
      </c>
      <c r="EK13" s="8">
        <f t="shared" si="32"/>
        <v>0</v>
      </c>
      <c r="EL13" s="8">
        <f t="shared" si="32"/>
        <v>0</v>
      </c>
      <c r="EM13" s="8">
        <f t="shared" si="32"/>
        <v>0</v>
      </c>
      <c r="EN13" s="8">
        <f t="shared" si="32"/>
        <v>0</v>
      </c>
      <c r="EO13" s="8">
        <f t="shared" si="32"/>
        <v>0</v>
      </c>
      <c r="EP13" s="8">
        <f t="shared" si="32"/>
        <v>0</v>
      </c>
      <c r="ER13" s="8">
        <f>SUM(ER6:ER12)</f>
        <v>0</v>
      </c>
      <c r="ES13" s="8">
        <f>SUM(ES6:ES12)</f>
        <v>0</v>
      </c>
      <c r="ET13" s="8">
        <f t="shared" ref="ET13:FH13" si="33">SUM(ET6:ET12)</f>
        <v>0</v>
      </c>
      <c r="EU13" s="8">
        <f t="shared" si="33"/>
        <v>0</v>
      </c>
      <c r="EV13" s="8">
        <f t="shared" si="33"/>
        <v>0</v>
      </c>
      <c r="EW13" s="8">
        <f t="shared" si="33"/>
        <v>0</v>
      </c>
      <c r="EX13" s="8">
        <f t="shared" si="33"/>
        <v>0</v>
      </c>
      <c r="EY13" s="8">
        <f t="shared" si="33"/>
        <v>0</v>
      </c>
      <c r="EZ13" s="8">
        <f t="shared" si="33"/>
        <v>0</v>
      </c>
      <c r="FA13" s="8">
        <f t="shared" si="33"/>
        <v>0</v>
      </c>
      <c r="FB13" s="8">
        <f t="shared" si="33"/>
        <v>0</v>
      </c>
      <c r="FC13" s="8">
        <f t="shared" si="33"/>
        <v>0</v>
      </c>
      <c r="FD13" s="8">
        <f t="shared" si="33"/>
        <v>0</v>
      </c>
      <c r="FE13" s="8">
        <f t="shared" si="33"/>
        <v>0</v>
      </c>
      <c r="FF13" s="8">
        <f t="shared" si="33"/>
        <v>0</v>
      </c>
      <c r="FG13" s="8">
        <f t="shared" si="33"/>
        <v>0</v>
      </c>
      <c r="FH13" s="8">
        <f t="shared" si="33"/>
        <v>0</v>
      </c>
      <c r="FJ13" s="8">
        <f>SUM(FJ6:FJ12)</f>
        <v>0</v>
      </c>
      <c r="FK13" s="8">
        <f>SUM(FK6:FK12)</f>
        <v>0</v>
      </c>
      <c r="FL13" s="8">
        <f t="shared" ref="FL13:FZ13" si="34">SUM(FL6:FL12)</f>
        <v>0</v>
      </c>
      <c r="FM13" s="8">
        <f t="shared" si="34"/>
        <v>0</v>
      </c>
      <c r="FN13" s="8">
        <f t="shared" si="34"/>
        <v>0</v>
      </c>
      <c r="FO13" s="8">
        <f t="shared" si="34"/>
        <v>0</v>
      </c>
      <c r="FP13" s="8">
        <f t="shared" si="34"/>
        <v>0</v>
      </c>
      <c r="FQ13" s="8">
        <f t="shared" si="34"/>
        <v>0</v>
      </c>
      <c r="FR13" s="8">
        <f t="shared" si="34"/>
        <v>0</v>
      </c>
      <c r="FS13" s="8">
        <f t="shared" si="34"/>
        <v>0</v>
      </c>
      <c r="FT13" s="8">
        <f t="shared" si="34"/>
        <v>0</v>
      </c>
      <c r="FU13" s="8">
        <f t="shared" si="34"/>
        <v>0</v>
      </c>
      <c r="FV13" s="8">
        <f t="shared" si="34"/>
        <v>0</v>
      </c>
      <c r="FW13" s="8">
        <f t="shared" si="34"/>
        <v>0</v>
      </c>
      <c r="FX13" s="8">
        <f t="shared" si="34"/>
        <v>0</v>
      </c>
      <c r="FY13" s="8">
        <f t="shared" si="34"/>
        <v>0</v>
      </c>
      <c r="FZ13" s="8">
        <f t="shared" si="34"/>
        <v>0</v>
      </c>
      <c r="GB13" s="8">
        <f>SUM(GB6:GB12)</f>
        <v>0</v>
      </c>
      <c r="GC13" s="8">
        <f>SUM(GC6:GC12)</f>
        <v>0</v>
      </c>
      <c r="GD13" s="8">
        <f t="shared" ref="GD13:GR13" si="35">SUM(GD6:GD12)</f>
        <v>0</v>
      </c>
      <c r="GE13" s="8">
        <f t="shared" si="35"/>
        <v>0</v>
      </c>
      <c r="GF13" s="8">
        <f t="shared" si="35"/>
        <v>0</v>
      </c>
      <c r="GG13" s="8">
        <f t="shared" si="35"/>
        <v>0</v>
      </c>
      <c r="GH13" s="8">
        <f t="shared" si="35"/>
        <v>0</v>
      </c>
      <c r="GI13" s="8">
        <f t="shared" si="35"/>
        <v>0</v>
      </c>
      <c r="GJ13" s="8">
        <f t="shared" si="35"/>
        <v>0</v>
      </c>
      <c r="GK13" s="8">
        <f t="shared" si="35"/>
        <v>0</v>
      </c>
      <c r="GL13" s="8">
        <f t="shared" si="35"/>
        <v>0</v>
      </c>
      <c r="GM13" s="8">
        <f t="shared" si="35"/>
        <v>0</v>
      </c>
      <c r="GN13" s="8">
        <f t="shared" si="35"/>
        <v>0</v>
      </c>
      <c r="GO13" s="8">
        <f t="shared" si="35"/>
        <v>0</v>
      </c>
      <c r="GP13" s="8">
        <f t="shared" si="35"/>
        <v>0</v>
      </c>
      <c r="GQ13" s="8">
        <f t="shared" si="35"/>
        <v>0</v>
      </c>
      <c r="GR13" s="8">
        <f t="shared" si="35"/>
        <v>0</v>
      </c>
      <c r="GT13" s="8">
        <f>SUM(GT6:GT12)</f>
        <v>0</v>
      </c>
      <c r="GU13" s="8">
        <f>SUM(GU6:GU12)</f>
        <v>0</v>
      </c>
      <c r="GV13" s="8">
        <f t="shared" ref="GV13:HJ13" si="36">SUM(GV6:GV12)</f>
        <v>0</v>
      </c>
      <c r="GW13" s="8">
        <f t="shared" si="36"/>
        <v>0</v>
      </c>
      <c r="GX13" s="8">
        <f t="shared" si="36"/>
        <v>0</v>
      </c>
      <c r="GY13" s="8">
        <f t="shared" si="36"/>
        <v>0</v>
      </c>
      <c r="GZ13" s="8">
        <f t="shared" si="36"/>
        <v>0</v>
      </c>
      <c r="HA13" s="8">
        <f t="shared" si="36"/>
        <v>0</v>
      </c>
      <c r="HB13" s="8">
        <f t="shared" si="36"/>
        <v>0</v>
      </c>
      <c r="HC13" s="8">
        <f t="shared" si="36"/>
        <v>0</v>
      </c>
      <c r="HD13" s="8">
        <f t="shared" si="36"/>
        <v>0</v>
      </c>
      <c r="HE13" s="8">
        <f t="shared" si="36"/>
        <v>0</v>
      </c>
      <c r="HF13" s="8">
        <f t="shared" si="36"/>
        <v>0</v>
      </c>
      <c r="HG13" s="8">
        <f t="shared" si="36"/>
        <v>0</v>
      </c>
      <c r="HH13" s="8">
        <f t="shared" si="36"/>
        <v>0</v>
      </c>
      <c r="HI13" s="8">
        <f t="shared" si="36"/>
        <v>0</v>
      </c>
      <c r="HJ13" s="8">
        <f t="shared" si="36"/>
        <v>0</v>
      </c>
      <c r="HL13" s="8">
        <f>SUM(HL6:HL12)</f>
        <v>0</v>
      </c>
      <c r="HM13" s="8">
        <f>SUM(HM6:HM12)</f>
        <v>0</v>
      </c>
      <c r="HN13" s="8">
        <f t="shared" ref="HN13:IB13" si="37">SUM(HN6:HN12)</f>
        <v>0</v>
      </c>
      <c r="HO13" s="8">
        <f t="shared" si="37"/>
        <v>0</v>
      </c>
      <c r="HP13" s="8">
        <f t="shared" si="37"/>
        <v>0</v>
      </c>
      <c r="HQ13" s="8">
        <f t="shared" si="37"/>
        <v>0</v>
      </c>
      <c r="HR13" s="8">
        <f t="shared" si="37"/>
        <v>0</v>
      </c>
      <c r="HS13" s="8">
        <f t="shared" si="37"/>
        <v>0</v>
      </c>
      <c r="HT13" s="8">
        <f t="shared" si="37"/>
        <v>0</v>
      </c>
      <c r="HU13" s="8">
        <f t="shared" si="37"/>
        <v>0</v>
      </c>
      <c r="HV13" s="8">
        <f t="shared" si="37"/>
        <v>0</v>
      </c>
      <c r="HW13" s="8">
        <f t="shared" si="37"/>
        <v>0</v>
      </c>
      <c r="HX13" s="8">
        <f t="shared" si="37"/>
        <v>0</v>
      </c>
      <c r="HY13" s="8">
        <f t="shared" si="37"/>
        <v>0</v>
      </c>
      <c r="HZ13" s="8">
        <f t="shared" si="37"/>
        <v>0</v>
      </c>
      <c r="IA13" s="8">
        <f t="shared" si="37"/>
        <v>0</v>
      </c>
      <c r="IB13" s="8">
        <f t="shared" si="37"/>
        <v>0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16"/>
      <c r="E17" s="15">
        <f t="shared" ref="E17:E23" si="38">IFERROR(E6/T6,0)</f>
        <v>0.88865588648581284</v>
      </c>
      <c r="F17" s="16">
        <f t="shared" ref="F17:F23" si="39">IFERROR(F6/T6,0)</f>
        <v>1.7489504148922912E-2</v>
      </c>
      <c r="G17" s="16">
        <f t="shared" ref="G17:G23" si="40">IFERROR(G6/T6,0)</f>
        <v>2.0325639956856358E-2</v>
      </c>
      <c r="H17" s="16">
        <f t="shared" ref="H17:H23" si="41">IFERROR(H6/T6,0)</f>
        <v>0</v>
      </c>
      <c r="I17" s="16">
        <f t="shared" ref="I17:I23" si="42">IFERROR(I6/T6,0)</f>
        <v>3.1197493887267898E-2</v>
      </c>
      <c r="J17" s="16">
        <f t="shared" ref="J17:J23" si="43">IFERROR(J6/T6,0)</f>
        <v>0</v>
      </c>
      <c r="K17" s="16">
        <f t="shared" ref="K17:K23" si="44">IFERROR(K6/T6,0)</f>
        <v>0</v>
      </c>
      <c r="L17" s="16">
        <f t="shared" ref="L17:L23" si="45">IFERROR(L6/T6,0)</f>
        <v>0</v>
      </c>
      <c r="M17" s="16">
        <f t="shared" ref="M17:M23" si="46">IFERROR(M6/T6,0)</f>
        <v>9.4537860264448182E-4</v>
      </c>
      <c r="N17" s="16">
        <f t="shared" ref="N17:N23" si="47">IFERROR(N6/T6,0)</f>
        <v>6.6176502185113723E-3</v>
      </c>
      <c r="O17" s="16">
        <f t="shared" ref="O17:O23" si="48">IFERROR(O6/T6,0)</f>
        <v>0</v>
      </c>
      <c r="P17" s="16">
        <f t="shared" ref="P17:P23" si="49">IFERROR(P6/T6,0)</f>
        <v>1.8907572052889636E-3</v>
      </c>
      <c r="Q17" s="16">
        <f t="shared" ref="Q17:Q23" si="50">IFERROR(Q6/T6,0)</f>
        <v>0</v>
      </c>
      <c r="R17" s="16">
        <f t="shared" ref="R17:R23" si="51">IFERROR(R6/T6,0)</f>
        <v>3.2877689494695134E-2</v>
      </c>
      <c r="S17" s="16">
        <f t="shared" ref="S17:S23" si="52">IFERROR(S6/T6,0)</f>
        <v>0</v>
      </c>
      <c r="T17" s="17">
        <f t="shared" ref="T17:T23" si="53">IFERROR(T6/T6,0)</f>
        <v>1</v>
      </c>
      <c r="V17" s="16"/>
      <c r="W17" s="15">
        <f t="shared" ref="W17:W23" si="54">IFERROR(W6/AL6,0)</f>
        <v>0.86573869283223515</v>
      </c>
      <c r="X17" s="16">
        <f t="shared" ref="X17:X23" si="55">IFERROR(X6/AL6,0)</f>
        <v>3.1596302658110777E-3</v>
      </c>
      <c r="Y17" s="16">
        <f t="shared" ref="Y17:Y23" si="56">IFERROR(Y6/AL6,0)</f>
        <v>0</v>
      </c>
      <c r="Z17" s="16">
        <f t="shared" ref="Z17:Z23" si="57">IFERROR(Z6/AL6,0)</f>
        <v>0</v>
      </c>
      <c r="AA17" s="16">
        <f t="shared" ref="AA17:AA23" si="58">IFERROR(AA6/AL6,0)</f>
        <v>7.8990756645276938E-2</v>
      </c>
      <c r="AB17" s="16">
        <f t="shared" ref="AB17:AB23" si="59">IFERROR(AB6/AL6,0)</f>
        <v>0</v>
      </c>
      <c r="AC17" s="16">
        <f t="shared" ref="AC17:AC23" si="60">IFERROR(AC6/AL6,0)</f>
        <v>0</v>
      </c>
      <c r="AD17" s="16">
        <f t="shared" ref="AD17:AD23" si="61">IFERROR(AD6/AL6,0)</f>
        <v>0</v>
      </c>
      <c r="AE17" s="16">
        <f t="shared" ref="AE17:AE23" si="62">IFERROR(AE6/AL6,0)</f>
        <v>0</v>
      </c>
      <c r="AF17" s="16">
        <f t="shared" ref="AF17:AF23" si="63">IFERROR(AF6/AL6,0)</f>
        <v>6.3192605316221553E-3</v>
      </c>
      <c r="AG17" s="16">
        <f t="shared" ref="AG17:AG23" si="64">IFERROR(AG6/AL6,0)</f>
        <v>0</v>
      </c>
      <c r="AH17" s="16">
        <f t="shared" ref="AH17:AH23" si="65">IFERROR(AH6/AL6,0)</f>
        <v>0</v>
      </c>
      <c r="AI17" s="16">
        <f t="shared" ref="AI17:AI23" si="66">IFERROR(AI6/AL6,0)</f>
        <v>0</v>
      </c>
      <c r="AJ17" s="16">
        <f t="shared" ref="AJ17:AJ23" si="67">IFERROR(AJ6/AL6,0)</f>
        <v>4.5791659725054723E-2</v>
      </c>
      <c r="AK17" s="16">
        <f t="shared" ref="AK17:AK23" si="68">IFERROR(AK6/AL6,0)</f>
        <v>0</v>
      </c>
      <c r="AL17" s="17">
        <f t="shared" ref="AL17:AL23" si="69">IFERROR(AL6/AL6,0)</f>
        <v>1</v>
      </c>
      <c r="AN17" s="16"/>
      <c r="AO17" s="15">
        <f t="shared" ref="AO17:AO23" si="70">IFERROR(AO6/BD6,0)</f>
        <v>0.81853715444539543</v>
      </c>
      <c r="AP17" s="16">
        <f t="shared" ref="AP17:AP23" si="71">IFERROR(AP6/BD6,0)</f>
        <v>6.8961005685875806E-2</v>
      </c>
      <c r="AQ17" s="16">
        <f t="shared" ref="AQ17:AQ23" si="72">IFERROR(AQ6/BD6,0)</f>
        <v>0</v>
      </c>
      <c r="AR17" s="16">
        <f t="shared" ref="AR17:AR23" si="73">IFERROR(AR6/BD6,0)</f>
        <v>0</v>
      </c>
      <c r="AS17" s="16">
        <f t="shared" ref="AS17:AS23" si="74">IFERROR(AS6/BD6,0)</f>
        <v>6.2964396495799643E-2</v>
      </c>
      <c r="AT17" s="16">
        <f t="shared" ref="AT17:AT23" si="75">IFERROR(AT6/BD6,0)</f>
        <v>0</v>
      </c>
      <c r="AU17" s="16">
        <f t="shared" ref="AU17:AU23" si="76">IFERROR(AU6/BD6,0)</f>
        <v>0</v>
      </c>
      <c r="AV17" s="16">
        <f t="shared" ref="AV17:AV23" si="77">IFERROR(AV6/BD6,0)</f>
        <v>0</v>
      </c>
      <c r="AW17" s="16">
        <f t="shared" ref="AW17:AW23" si="78">IFERROR(AW6/BD6,0)</f>
        <v>0</v>
      </c>
      <c r="AX17" s="16">
        <f t="shared" ref="AX17:AX23" si="79">IFERROR(AX6/BD6,0)</f>
        <v>1.1993218380152314E-2</v>
      </c>
      <c r="AY17" s="16">
        <f t="shared" ref="AY17:AY23" si="80">IFERROR(AY6/BD6,0)</f>
        <v>0</v>
      </c>
      <c r="AZ17" s="16">
        <f t="shared" ref="AZ17:AZ23" si="81">IFERROR(AZ6/BD6,0)</f>
        <v>5.996609190076157E-3</v>
      </c>
      <c r="BA17" s="16">
        <f t="shared" ref="BA17:BA23" si="82">IFERROR(BA6/BD6,0)</f>
        <v>0</v>
      </c>
      <c r="BB17" s="16">
        <f t="shared" ref="BB17:BB23" si="83">IFERROR(BB6/BD6,0)</f>
        <v>3.1547615802700657E-2</v>
      </c>
      <c r="BC17" s="16">
        <f t="shared" ref="BC17:BC23" si="84">IFERROR(BC6/BD6,0)</f>
        <v>0</v>
      </c>
      <c r="BD17" s="17">
        <f t="shared" ref="BD17:BD23" si="85">IFERROR(BD6/BD6,0)</f>
        <v>1</v>
      </c>
      <c r="BF17" s="16"/>
      <c r="BG17" s="15">
        <f t="shared" ref="BG17:BG23" si="86">IFERROR(BG6/BV6,0)</f>
        <v>0.93097627068437339</v>
      </c>
      <c r="BH17" s="16">
        <f t="shared" ref="BH17:BH23" si="87">IFERROR(BH6/BV6,0)</f>
        <v>1.6624576262220952E-3</v>
      </c>
      <c r="BI17" s="16">
        <f t="shared" ref="BI17:BI23" si="88">IFERROR(BI6/BV6,0)</f>
        <v>0</v>
      </c>
      <c r="BJ17" s="16">
        <f t="shared" ref="BJ17:BJ23" si="89">IFERROR(BJ6/BV6,0)</f>
        <v>0</v>
      </c>
      <c r="BK17" s="16">
        <f t="shared" ref="BK17:BK23" si="90">IFERROR(BK6/BV6,0)</f>
        <v>1.3299661009776762E-2</v>
      </c>
      <c r="BL17" s="16">
        <f t="shared" ref="BL17:BL23" si="91">IFERROR(BL6/BV6,0)</f>
        <v>0</v>
      </c>
      <c r="BM17" s="16">
        <f t="shared" ref="BM17:BM23" si="92">IFERROR(BM6/BV6,0)</f>
        <v>0</v>
      </c>
      <c r="BN17" s="16">
        <f t="shared" ref="BN17:BN23" si="93">IFERROR(BN6/BV6,0)</f>
        <v>0</v>
      </c>
      <c r="BO17" s="16">
        <f t="shared" ref="BO17:BO23" si="94">IFERROR(BO6/BV6,0)</f>
        <v>0</v>
      </c>
      <c r="BP17" s="16">
        <f t="shared" ref="BP17:BP23" si="95">IFERROR(BP6/BV6,0)</f>
        <v>9.9747457573325735E-3</v>
      </c>
      <c r="BQ17" s="16">
        <f t="shared" ref="BQ17:BQ23" si="96">IFERROR(BQ6/BV6,0)</f>
        <v>0</v>
      </c>
      <c r="BR17" s="16">
        <f t="shared" ref="BR17:BR23" si="97">IFERROR(BR6/BV6,0)</f>
        <v>0</v>
      </c>
      <c r="BS17" s="16">
        <f t="shared" ref="BS17:BS23" si="98">IFERROR(BS6/BV6,0)</f>
        <v>0</v>
      </c>
      <c r="BT17" s="16">
        <f t="shared" ref="BT17:BT23" si="99">IFERROR(BT6/BV6,0)</f>
        <v>4.4086864922295216E-2</v>
      </c>
      <c r="BU17" s="16">
        <f t="shared" ref="BU17:BU23" si="100">IFERROR(BU6/BV6,0)</f>
        <v>0</v>
      </c>
      <c r="BV17" s="17">
        <f t="shared" ref="BV17:BV23" si="101">IFERROR(BV6/BV6,0)</f>
        <v>1</v>
      </c>
      <c r="BX17" s="16"/>
      <c r="BY17" s="15">
        <f t="shared" ref="BY17:BY23" si="102">IFERROR(BY6/CN6,0)</f>
        <v>0.89465427499124073</v>
      </c>
      <c r="BZ17" s="16">
        <f t="shared" ref="BZ17:BZ23" si="103">IFERROR(BZ6/CN6,0)</f>
        <v>1.3888552781235299E-2</v>
      </c>
      <c r="CA17" s="16">
        <f t="shared" ref="CA17:CA23" si="104">IFERROR(CA6/CN6,0)</f>
        <v>4.9767314132759831E-2</v>
      </c>
      <c r="CB17" s="16">
        <f t="shared" ref="CB17:CB23" si="105">IFERROR(CB6/CN6,0)</f>
        <v>0</v>
      </c>
      <c r="CC17" s="16">
        <f t="shared" ref="CC17:CC23" si="106">IFERROR(CC6/CN6,0)</f>
        <v>1.3888552781235301E-2</v>
      </c>
      <c r="CD17" s="16">
        <f t="shared" ref="CD17:CD23" si="107">IFERROR(CD6/CN6,0)</f>
        <v>0</v>
      </c>
      <c r="CE17" s="16">
        <f t="shared" ref="CE17:CE23" si="108">IFERROR(CE6/CN6,0)</f>
        <v>0</v>
      </c>
      <c r="CF17" s="16">
        <f t="shared" ref="CF17:CF23" si="109">IFERROR(CF6/CN6,0)</f>
        <v>0</v>
      </c>
      <c r="CG17" s="16">
        <f t="shared" ref="CG17:CG23" si="110">IFERROR(CG6/CN6,0)</f>
        <v>2.3147587968725502E-3</v>
      </c>
      <c r="CH17" s="16">
        <f t="shared" ref="CH17:CH23" si="111">IFERROR(CH6/CN6,0)</f>
        <v>2.3147587968725502E-3</v>
      </c>
      <c r="CI17" s="16">
        <f t="shared" ref="CI17:CI23" si="112">IFERROR(CI6/CN6,0)</f>
        <v>0</v>
      </c>
      <c r="CJ17" s="16">
        <f t="shared" ref="CJ17:CJ23" si="113">IFERROR(CJ6/CN6,0)</f>
        <v>2.3147587968725502E-3</v>
      </c>
      <c r="CK17" s="16">
        <f t="shared" ref="CK17:CK23" si="114">IFERROR(CK6/CN6,0)</f>
        <v>0</v>
      </c>
      <c r="CL17" s="16">
        <f t="shared" ref="CL17:CL23" si="115">IFERROR(CL6/CN6,0)</f>
        <v>2.085702892291116E-2</v>
      </c>
      <c r="CM17" s="16">
        <f t="shared" ref="CM17:CM23" si="116">IFERROR(CM6/CN6,0)</f>
        <v>0</v>
      </c>
      <c r="CN17" s="17">
        <f t="shared" ref="CN17:CN23" si="117">IFERROR(CN6/CN6,0)</f>
        <v>1</v>
      </c>
      <c r="CP17" s="16"/>
      <c r="CQ17" s="15">
        <f t="shared" ref="CQ17:CQ23" si="118">IFERROR(CQ6/DF6,0)</f>
        <v>0</v>
      </c>
      <c r="CR17" s="16">
        <f t="shared" ref="CR17:CR23" si="119">IFERROR(CR6/DF6,0)</f>
        <v>0</v>
      </c>
      <c r="CS17" s="16">
        <f t="shared" ref="CS17:CS23" si="120">IFERROR(CS6/DF6,0)</f>
        <v>0</v>
      </c>
      <c r="CT17" s="16">
        <f t="shared" ref="CT17:CT23" si="121">IFERROR(CT6/DF6,0)</f>
        <v>0</v>
      </c>
      <c r="CU17" s="16">
        <f t="shared" ref="CU17:CU23" si="122">IFERROR(CU6/DF6,0)</f>
        <v>0</v>
      </c>
      <c r="CV17" s="16">
        <f t="shared" ref="CV17:CV23" si="123">IFERROR(CV6/DF6,0)</f>
        <v>0</v>
      </c>
      <c r="CW17" s="16">
        <f t="shared" ref="CW17:CW23" si="124">IFERROR(CW6/DF6,0)</f>
        <v>0</v>
      </c>
      <c r="CX17" s="16">
        <f t="shared" ref="CX17:CX23" si="125">IFERROR(CX6/DF6,0)</f>
        <v>0</v>
      </c>
      <c r="CY17" s="16">
        <f t="shared" ref="CY17:CY23" si="126">IFERROR(CY6/DF6,0)</f>
        <v>0</v>
      </c>
      <c r="CZ17" s="16">
        <f t="shared" ref="CZ17:CZ23" si="127">IFERROR(CZ6/DF6,0)</f>
        <v>0</v>
      </c>
      <c r="DA17" s="16">
        <f t="shared" ref="DA17:DA23" si="128">IFERROR(DA6/DF6,0)</f>
        <v>0</v>
      </c>
      <c r="DB17" s="16">
        <f t="shared" ref="DB17:DB23" si="129">IFERROR(DB6/DF6,0)</f>
        <v>0</v>
      </c>
      <c r="DC17" s="16">
        <f t="shared" ref="DC17:DC23" si="130">IFERROR(DC6/DF6,0)</f>
        <v>0</v>
      </c>
      <c r="DD17" s="16">
        <f t="shared" ref="DD17:DD23" si="131">IFERROR(DD6/DF6,0)</f>
        <v>0</v>
      </c>
      <c r="DE17" s="16">
        <f t="shared" ref="DE17:DE23" si="132">IFERROR(DE6/DF6,0)</f>
        <v>0</v>
      </c>
      <c r="DF17" s="17">
        <f t="shared" ref="DF17:DF23" si="133">IFERROR(DF6/DF6,0)</f>
        <v>0</v>
      </c>
      <c r="DH17" s="16"/>
      <c r="DI17" s="15">
        <f t="shared" ref="DI17:DI23" si="134">IFERROR(DI6/DX6,0)</f>
        <v>0</v>
      </c>
      <c r="DJ17" s="16">
        <f t="shared" ref="DJ17:DJ23" si="135">IFERROR(DJ6/DX6,0)</f>
        <v>0</v>
      </c>
      <c r="DK17" s="16">
        <f t="shared" ref="DK17:DK23" si="136">IFERROR(DK6/DX6,0)</f>
        <v>0</v>
      </c>
      <c r="DL17" s="16">
        <f t="shared" ref="DL17:DL23" si="137">IFERROR(DL6/DX6,0)</f>
        <v>0</v>
      </c>
      <c r="DM17" s="16">
        <f t="shared" ref="DM17:DM23" si="138">IFERROR(DM6/DX6,0)</f>
        <v>0</v>
      </c>
      <c r="DN17" s="16">
        <f t="shared" ref="DN17:DN23" si="139">IFERROR(DN6/DX6,0)</f>
        <v>0</v>
      </c>
      <c r="DO17" s="16">
        <f t="shared" ref="DO17:DO23" si="140">IFERROR(DO6/DX6,0)</f>
        <v>0</v>
      </c>
      <c r="DP17" s="16">
        <f t="shared" ref="DP17:DP23" si="141">IFERROR(DP6/DX6,0)</f>
        <v>0</v>
      </c>
      <c r="DQ17" s="16">
        <f t="shared" ref="DQ17:DQ23" si="142">IFERROR(DQ6/DX6,0)</f>
        <v>0</v>
      </c>
      <c r="DR17" s="16">
        <f t="shared" ref="DR17:DR23" si="143">IFERROR(DR6/DX6,0)</f>
        <v>0</v>
      </c>
      <c r="DS17" s="16">
        <f t="shared" ref="DS17:DS23" si="144">IFERROR(DS6/DX6,0)</f>
        <v>0</v>
      </c>
      <c r="DT17" s="16">
        <f t="shared" ref="DT17:DT23" si="145">IFERROR(DT6/DX6,0)</f>
        <v>0</v>
      </c>
      <c r="DU17" s="16">
        <f t="shared" ref="DU17:DU23" si="146">IFERROR(DU6/DX6,0)</f>
        <v>0</v>
      </c>
      <c r="DV17" s="16">
        <f t="shared" ref="DV17:DV23" si="147">IFERROR(DV6/DX6,0)</f>
        <v>0</v>
      </c>
      <c r="DW17" s="16">
        <f t="shared" ref="DW17:DW23" si="148">IFERROR(DW6/DX6,0)</f>
        <v>0</v>
      </c>
      <c r="DX17" s="17">
        <f t="shared" ref="DX17:DX23" si="149">IFERROR(DX6/DX6,0)</f>
        <v>0</v>
      </c>
      <c r="DZ17" s="16"/>
      <c r="EA17" s="15">
        <f t="shared" ref="EA17:EA23" si="150">IFERROR(EA6/EP6,0)</f>
        <v>0</v>
      </c>
      <c r="EB17" s="16">
        <f t="shared" ref="EB17:EB23" si="151">IFERROR(EB6/EP6,0)</f>
        <v>0</v>
      </c>
      <c r="EC17" s="16">
        <f t="shared" ref="EC17:EC23" si="152">IFERROR(EC6/EP6,0)</f>
        <v>0</v>
      </c>
      <c r="ED17" s="16">
        <f t="shared" ref="ED17:ED23" si="153">IFERROR(ED6/EP6,0)</f>
        <v>0</v>
      </c>
      <c r="EE17" s="16">
        <f t="shared" ref="EE17:EE23" si="154">IFERROR(EE6/EP6,0)</f>
        <v>0</v>
      </c>
      <c r="EF17" s="16">
        <f t="shared" ref="EF17:EF23" si="155">IFERROR(EF6/EP6,0)</f>
        <v>0</v>
      </c>
      <c r="EG17" s="16">
        <f t="shared" ref="EG17:EG23" si="156">IFERROR(EG6/EP6,0)</f>
        <v>0</v>
      </c>
      <c r="EH17" s="16">
        <f t="shared" ref="EH17:EH23" si="157">IFERROR(EH6/EP6,0)</f>
        <v>0</v>
      </c>
      <c r="EI17" s="16">
        <f t="shared" ref="EI17:EI23" si="158">IFERROR(EI6/EP6,0)</f>
        <v>0</v>
      </c>
      <c r="EJ17" s="16">
        <f t="shared" ref="EJ17:EJ23" si="159">IFERROR(EJ6/EP6,0)</f>
        <v>0</v>
      </c>
      <c r="EK17" s="16">
        <f t="shared" ref="EK17:EK23" si="160">IFERROR(EK6/EP6,0)</f>
        <v>0</v>
      </c>
      <c r="EL17" s="16">
        <f t="shared" ref="EL17:EL23" si="161">IFERROR(EL6/EP6,0)</f>
        <v>0</v>
      </c>
      <c r="EM17" s="16">
        <f t="shared" ref="EM17:EM23" si="162">IFERROR(EM6/EP6,0)</f>
        <v>0</v>
      </c>
      <c r="EN17" s="16">
        <f t="shared" ref="EN17:EN23" si="163">IFERROR(EN6/EP6,0)</f>
        <v>0</v>
      </c>
      <c r="EO17" s="16">
        <f t="shared" ref="EO17:EO23" si="164">IFERROR(EO6/EP6,0)</f>
        <v>0</v>
      </c>
      <c r="EP17" s="17">
        <f t="shared" ref="EP17:EP23" si="165">IFERROR(EP6/EP6,0)</f>
        <v>0</v>
      </c>
      <c r="ER17" s="16"/>
      <c r="ES17" s="15">
        <f t="shared" ref="ES17:ES23" si="166">IFERROR(ES6/FH6,0)</f>
        <v>0</v>
      </c>
      <c r="ET17" s="16">
        <f t="shared" ref="ET17:ET23" si="167">IFERROR(ET6/FH6,0)</f>
        <v>0</v>
      </c>
      <c r="EU17" s="16">
        <f t="shared" ref="EU17:EU23" si="168">IFERROR(EU6/FH6,0)</f>
        <v>0</v>
      </c>
      <c r="EV17" s="16">
        <f t="shared" ref="EV17:EV23" si="169">IFERROR(EV6/FH6,0)</f>
        <v>0</v>
      </c>
      <c r="EW17" s="16">
        <f t="shared" ref="EW17:EW23" si="170">IFERROR(EW6/FH6,0)</f>
        <v>0</v>
      </c>
      <c r="EX17" s="16">
        <f t="shared" ref="EX17:EX23" si="171">IFERROR(EX6/FH6,0)</f>
        <v>0</v>
      </c>
      <c r="EY17" s="16">
        <f t="shared" ref="EY17:EY23" si="172">IFERROR(EY6/FH6,0)</f>
        <v>0</v>
      </c>
      <c r="EZ17" s="16">
        <f t="shared" ref="EZ17:EZ23" si="173">IFERROR(EZ6/FH6,0)</f>
        <v>0</v>
      </c>
      <c r="FA17" s="16">
        <f t="shared" ref="FA17:FA23" si="174">IFERROR(FA6/FH6,0)</f>
        <v>0</v>
      </c>
      <c r="FB17" s="16">
        <f t="shared" ref="FB17:FB23" si="175">IFERROR(FB6/FH6,0)</f>
        <v>0</v>
      </c>
      <c r="FC17" s="16">
        <f t="shared" ref="FC17:FC23" si="176">IFERROR(FC6/FH6,0)</f>
        <v>0</v>
      </c>
      <c r="FD17" s="16">
        <f t="shared" ref="FD17:FD23" si="177">IFERROR(FD6/FH6,0)</f>
        <v>0</v>
      </c>
      <c r="FE17" s="16">
        <f t="shared" ref="FE17:FE23" si="178">IFERROR(FE6/FH6,0)</f>
        <v>0</v>
      </c>
      <c r="FF17" s="16">
        <f t="shared" ref="FF17:FF23" si="179">IFERROR(FF6/FH6,0)</f>
        <v>0</v>
      </c>
      <c r="FG17" s="16">
        <f t="shared" ref="FG17:FG23" si="180">IFERROR(FG6/FH6,0)</f>
        <v>0</v>
      </c>
      <c r="FH17" s="17">
        <f t="shared" ref="FH17:FH23" si="181">IFERROR(FH6/FH6,0)</f>
        <v>0</v>
      </c>
      <c r="FJ17" s="16"/>
      <c r="FK17" s="15">
        <f t="shared" ref="FK17:FK23" si="182">IFERROR(FK6/FZ6,0)</f>
        <v>0</v>
      </c>
      <c r="FL17" s="16">
        <f t="shared" ref="FL17:FL23" si="183">IFERROR(FL6/FZ6,0)</f>
        <v>0</v>
      </c>
      <c r="FM17" s="16">
        <f t="shared" ref="FM17:FM23" si="184">IFERROR(FM6/FZ6,0)</f>
        <v>0</v>
      </c>
      <c r="FN17" s="16">
        <f t="shared" ref="FN17:FN23" si="185">IFERROR(FN6/FZ6,0)</f>
        <v>0</v>
      </c>
      <c r="FO17" s="16">
        <f t="shared" ref="FO17:FO23" si="186">IFERROR(FO6/FZ6,0)</f>
        <v>0</v>
      </c>
      <c r="FP17" s="16">
        <f t="shared" ref="FP17:FP23" si="187">IFERROR(FP6/FZ6,0)</f>
        <v>0</v>
      </c>
      <c r="FQ17" s="16">
        <f t="shared" ref="FQ17:FQ23" si="188">IFERROR(FQ6/FZ6,0)</f>
        <v>0</v>
      </c>
      <c r="FR17" s="16">
        <f t="shared" ref="FR17:FR23" si="189">IFERROR(FR6/FZ6,0)</f>
        <v>0</v>
      </c>
      <c r="FS17" s="16">
        <f t="shared" ref="FS17:FS23" si="190">IFERROR(FS6/FZ6,0)</f>
        <v>0</v>
      </c>
      <c r="FT17" s="16">
        <f t="shared" ref="FT17:FT23" si="191">IFERROR(FT6/FZ6,0)</f>
        <v>0</v>
      </c>
      <c r="FU17" s="16">
        <f t="shared" ref="FU17:FU23" si="192">IFERROR(FU6/FZ6,0)</f>
        <v>0</v>
      </c>
      <c r="FV17" s="16">
        <f t="shared" ref="FV17:FV23" si="193">IFERROR(FV6/FZ6,0)</f>
        <v>0</v>
      </c>
      <c r="FW17" s="16">
        <f t="shared" ref="FW17:FW23" si="194">IFERROR(FW6/FZ6,0)</f>
        <v>0</v>
      </c>
      <c r="FX17" s="16">
        <f t="shared" ref="FX17:FX23" si="195">IFERROR(FX6/FZ6,0)</f>
        <v>0</v>
      </c>
      <c r="FY17" s="16">
        <f t="shared" ref="FY17:FY23" si="196">IFERROR(FY6/FZ6,0)</f>
        <v>0</v>
      </c>
      <c r="FZ17" s="17">
        <f t="shared" ref="FZ17:FZ23" si="197">IFERROR(FZ6/FZ6,0)</f>
        <v>0</v>
      </c>
      <c r="GB17" s="16"/>
      <c r="GC17" s="15">
        <f t="shared" ref="GC17:GC23" si="198">IFERROR(GC6/GR6,0)</f>
        <v>0</v>
      </c>
      <c r="GD17" s="16">
        <f t="shared" ref="GD17:GD23" si="199">IFERROR(GD6/GR6,0)</f>
        <v>0</v>
      </c>
      <c r="GE17" s="16">
        <f t="shared" ref="GE17:GE23" si="200">IFERROR(GE6/GR6,0)</f>
        <v>0</v>
      </c>
      <c r="GF17" s="16">
        <f t="shared" ref="GF17:GF23" si="201">IFERROR(GF6/GR6,0)</f>
        <v>0</v>
      </c>
      <c r="GG17" s="16">
        <f t="shared" ref="GG17:GG23" si="202">IFERROR(GG6/GR6,0)</f>
        <v>0</v>
      </c>
      <c r="GH17" s="16">
        <f t="shared" ref="GH17:GH23" si="203">IFERROR(GH6/GR6,0)</f>
        <v>0</v>
      </c>
      <c r="GI17" s="16">
        <f t="shared" ref="GI17:GI23" si="204">IFERROR(GI6/GR6,0)</f>
        <v>0</v>
      </c>
      <c r="GJ17" s="16">
        <f t="shared" ref="GJ17:GJ23" si="205">IFERROR(GJ6/GR6,0)</f>
        <v>0</v>
      </c>
      <c r="GK17" s="16">
        <f t="shared" ref="GK17:GK23" si="206">IFERROR(GK6/GR6,0)</f>
        <v>0</v>
      </c>
      <c r="GL17" s="16">
        <f t="shared" ref="GL17:GL23" si="207">IFERROR(GL6/GR6,0)</f>
        <v>0</v>
      </c>
      <c r="GM17" s="16">
        <f t="shared" ref="GM17:GM23" si="208">IFERROR(GM6/GR6,0)</f>
        <v>0</v>
      </c>
      <c r="GN17" s="16">
        <f t="shared" ref="GN17:GN23" si="209">IFERROR(GN6/GR6,0)</f>
        <v>0</v>
      </c>
      <c r="GO17" s="16">
        <f t="shared" ref="GO17:GO23" si="210">IFERROR(GO6/GR6,0)</f>
        <v>0</v>
      </c>
      <c r="GP17" s="16">
        <f t="shared" ref="GP17:GP23" si="211">IFERROR(GP6/GR6,0)</f>
        <v>0</v>
      </c>
      <c r="GQ17" s="16">
        <f t="shared" ref="GQ17:GQ23" si="212">IFERROR(GQ6/GR6,0)</f>
        <v>0</v>
      </c>
      <c r="GR17" s="17">
        <f t="shared" ref="GR17:GR23" si="213">IFERROR(GR6/GR6,0)</f>
        <v>0</v>
      </c>
      <c r="GT17" s="16"/>
      <c r="GU17" s="15">
        <f t="shared" ref="GU17:GU23" si="214">IFERROR(GU6/HJ6,0)</f>
        <v>0</v>
      </c>
      <c r="GV17" s="16">
        <f t="shared" ref="GV17:GV23" si="215">IFERROR(GV6/HJ6,0)</f>
        <v>0</v>
      </c>
      <c r="GW17" s="16">
        <f t="shared" ref="GW17:GW23" si="216">IFERROR(GW6/HJ6,0)</f>
        <v>0</v>
      </c>
      <c r="GX17" s="16">
        <f t="shared" ref="GX17:GX23" si="217">IFERROR(GX6/HJ6,0)</f>
        <v>0</v>
      </c>
      <c r="GY17" s="16">
        <f t="shared" ref="GY17:GY23" si="218">IFERROR(GY6/HJ6,0)</f>
        <v>0</v>
      </c>
      <c r="GZ17" s="16">
        <f t="shared" ref="GZ17:GZ23" si="219">IFERROR(GZ6/HJ6,0)</f>
        <v>0</v>
      </c>
      <c r="HA17" s="16">
        <f t="shared" ref="HA17:HA23" si="220">IFERROR(HA6/HJ6,0)</f>
        <v>0</v>
      </c>
      <c r="HB17" s="16">
        <f t="shared" ref="HB17:HB23" si="221">IFERROR(HB6/HJ6,0)</f>
        <v>0</v>
      </c>
      <c r="HC17" s="16">
        <f t="shared" ref="HC17:HC23" si="222">IFERROR(HC6/HJ6,0)</f>
        <v>0</v>
      </c>
      <c r="HD17" s="16">
        <f t="shared" ref="HD17:HD23" si="223">IFERROR(HD6/HJ6,0)</f>
        <v>0</v>
      </c>
      <c r="HE17" s="16">
        <f t="shared" ref="HE17:HE23" si="224">IFERROR(HE6/HJ6,0)</f>
        <v>0</v>
      </c>
      <c r="HF17" s="16">
        <f t="shared" ref="HF17:HF23" si="225">IFERROR(HF6/HJ6,0)</f>
        <v>0</v>
      </c>
      <c r="HG17" s="16">
        <f t="shared" ref="HG17:HG23" si="226">IFERROR(HG6/HJ6,0)</f>
        <v>0</v>
      </c>
      <c r="HH17" s="16">
        <f t="shared" ref="HH17:HH23" si="227">IFERROR(HH6/HJ6,0)</f>
        <v>0</v>
      </c>
      <c r="HI17" s="16">
        <f t="shared" ref="HI17:HI23" si="228">IFERROR(HI6/HJ6,0)</f>
        <v>0</v>
      </c>
      <c r="HJ17" s="17">
        <f t="shared" ref="HJ17:HJ23" si="229">IFERROR(HJ6/HJ6,0)</f>
        <v>0</v>
      </c>
      <c r="HL17" s="16"/>
      <c r="HM17" s="15">
        <f t="shared" ref="HM17:HM23" si="230">IFERROR(HM6/IB6,0)</f>
        <v>0</v>
      </c>
      <c r="HN17" s="16">
        <f t="shared" ref="HN17:HN23" si="231">IFERROR(HN6/IB6,0)</f>
        <v>0</v>
      </c>
      <c r="HO17" s="16">
        <f t="shared" ref="HO17:HO23" si="232">IFERROR(HO6/IB6,0)</f>
        <v>0</v>
      </c>
      <c r="HP17" s="16">
        <f t="shared" ref="HP17:HP23" si="233">IFERROR(HP6/IB6,0)</f>
        <v>0</v>
      </c>
      <c r="HQ17" s="16">
        <f t="shared" ref="HQ17:HQ23" si="234">IFERROR(HQ6/IB6,0)</f>
        <v>0</v>
      </c>
      <c r="HR17" s="16">
        <f t="shared" ref="HR17:HR23" si="235">IFERROR(HR6/IB6,0)</f>
        <v>0</v>
      </c>
      <c r="HS17" s="16">
        <f t="shared" ref="HS17:HS23" si="236">IFERROR(HS6/IB6,0)</f>
        <v>0</v>
      </c>
      <c r="HT17" s="16">
        <f t="shared" ref="HT17:HT23" si="237">IFERROR(HT6/IB6,0)</f>
        <v>0</v>
      </c>
      <c r="HU17" s="16">
        <f t="shared" ref="HU17:HU23" si="238">IFERROR(HU6/IB6,0)</f>
        <v>0</v>
      </c>
      <c r="HV17" s="16">
        <f t="shared" ref="HV17:HV23" si="239">IFERROR(HV6/IB6,0)</f>
        <v>0</v>
      </c>
      <c r="HW17" s="16">
        <f t="shared" ref="HW17:HW23" si="240">IFERROR(HW6/IB6,0)</f>
        <v>0</v>
      </c>
      <c r="HX17" s="16">
        <f t="shared" ref="HX17:HX23" si="241">IFERROR(HX6/IB6,0)</f>
        <v>0</v>
      </c>
      <c r="HY17" s="16">
        <f t="shared" ref="HY17:HY23" si="242">IFERROR(HY6/IB6,0)</f>
        <v>0</v>
      </c>
      <c r="HZ17" s="16">
        <f t="shared" ref="HZ17:HZ23" si="243">IFERROR(HZ6/IB6,0)</f>
        <v>0</v>
      </c>
      <c r="IA17" s="16">
        <f t="shared" ref="IA17:IA23" si="244">IFERROR(IA6/IB6,0)</f>
        <v>0</v>
      </c>
      <c r="IB17" s="17">
        <f t="shared" ref="IB17:IB23" si="245">IFERROR(IB6/IB6,0)</f>
        <v>0</v>
      </c>
    </row>
    <row r="18" spans="2:236" s="11" customFormat="1" x14ac:dyDescent="0.35">
      <c r="B18" s="18" t="s">
        <v>69</v>
      </c>
      <c r="C18" s="18"/>
      <c r="D18" s="19"/>
      <c r="E18" s="19">
        <f t="shared" si="38"/>
        <v>0</v>
      </c>
      <c r="F18" s="20">
        <f t="shared" si="39"/>
        <v>0.8842465702365363</v>
      </c>
      <c r="G18" s="19">
        <f t="shared" si="40"/>
        <v>4.6467362268998814E-2</v>
      </c>
      <c r="H18" s="19">
        <f t="shared" si="41"/>
        <v>0</v>
      </c>
      <c r="I18" s="19">
        <f t="shared" si="42"/>
        <v>6.8334356277939424E-3</v>
      </c>
      <c r="J18" s="19">
        <f t="shared" si="43"/>
        <v>0</v>
      </c>
      <c r="K18" s="19">
        <f t="shared" si="44"/>
        <v>0</v>
      </c>
      <c r="L18" s="19">
        <f t="shared" si="45"/>
        <v>0</v>
      </c>
      <c r="M18" s="19">
        <f t="shared" si="46"/>
        <v>0</v>
      </c>
      <c r="N18" s="19">
        <f t="shared" si="47"/>
        <v>1.6400245506705463E-2</v>
      </c>
      <c r="O18" s="19">
        <f t="shared" si="48"/>
        <v>0</v>
      </c>
      <c r="P18" s="19">
        <f t="shared" si="49"/>
        <v>0</v>
      </c>
      <c r="Q18" s="19">
        <f t="shared" si="50"/>
        <v>0</v>
      </c>
      <c r="R18" s="19">
        <f t="shared" si="51"/>
        <v>4.1703836415005725E-2</v>
      </c>
      <c r="S18" s="19">
        <f t="shared" si="52"/>
        <v>4.3485499449597825E-3</v>
      </c>
      <c r="T18" s="21">
        <f t="shared" si="53"/>
        <v>1</v>
      </c>
      <c r="V18" s="19"/>
      <c r="W18" s="19">
        <f t="shared" si="54"/>
        <v>0</v>
      </c>
      <c r="X18" s="20">
        <f t="shared" si="55"/>
        <v>0</v>
      </c>
      <c r="Y18" s="19">
        <f t="shared" si="56"/>
        <v>0</v>
      </c>
      <c r="Z18" s="19">
        <f t="shared" si="57"/>
        <v>0</v>
      </c>
      <c r="AA18" s="19">
        <f t="shared" si="58"/>
        <v>0</v>
      </c>
      <c r="AB18" s="19">
        <f t="shared" si="59"/>
        <v>0</v>
      </c>
      <c r="AC18" s="19">
        <f t="shared" si="60"/>
        <v>0</v>
      </c>
      <c r="AD18" s="19">
        <f t="shared" si="61"/>
        <v>0</v>
      </c>
      <c r="AE18" s="19">
        <f t="shared" si="62"/>
        <v>0</v>
      </c>
      <c r="AF18" s="19">
        <f t="shared" si="63"/>
        <v>0</v>
      </c>
      <c r="AG18" s="19">
        <f t="shared" si="64"/>
        <v>0</v>
      </c>
      <c r="AH18" s="19">
        <f t="shared" si="65"/>
        <v>0</v>
      </c>
      <c r="AI18" s="19">
        <f t="shared" si="66"/>
        <v>0</v>
      </c>
      <c r="AJ18" s="19">
        <f t="shared" si="67"/>
        <v>0</v>
      </c>
      <c r="AK18" s="19">
        <f t="shared" si="68"/>
        <v>0</v>
      </c>
      <c r="AL18" s="21">
        <f t="shared" si="69"/>
        <v>0</v>
      </c>
      <c r="AN18" s="19"/>
      <c r="AO18" s="19">
        <f t="shared" si="70"/>
        <v>0</v>
      </c>
      <c r="AP18" s="20">
        <f t="shared" si="71"/>
        <v>0</v>
      </c>
      <c r="AQ18" s="19">
        <f t="shared" si="72"/>
        <v>0</v>
      </c>
      <c r="AR18" s="19">
        <f t="shared" si="73"/>
        <v>0</v>
      </c>
      <c r="AS18" s="19">
        <f t="shared" si="74"/>
        <v>0</v>
      </c>
      <c r="AT18" s="19">
        <f t="shared" si="75"/>
        <v>0</v>
      </c>
      <c r="AU18" s="19">
        <f t="shared" si="76"/>
        <v>0</v>
      </c>
      <c r="AV18" s="19">
        <f t="shared" si="77"/>
        <v>0</v>
      </c>
      <c r="AW18" s="19">
        <f t="shared" si="78"/>
        <v>0</v>
      </c>
      <c r="AX18" s="19">
        <f t="shared" si="79"/>
        <v>0</v>
      </c>
      <c r="AY18" s="19">
        <f t="shared" si="80"/>
        <v>0</v>
      </c>
      <c r="AZ18" s="19">
        <f t="shared" si="81"/>
        <v>0</v>
      </c>
      <c r="BA18" s="19">
        <f t="shared" si="82"/>
        <v>0</v>
      </c>
      <c r="BB18" s="19">
        <f t="shared" si="83"/>
        <v>0</v>
      </c>
      <c r="BC18" s="19">
        <f t="shared" si="84"/>
        <v>0</v>
      </c>
      <c r="BD18" s="21">
        <f t="shared" si="85"/>
        <v>0</v>
      </c>
      <c r="BF18" s="19"/>
      <c r="BG18" s="19">
        <f t="shared" si="86"/>
        <v>0</v>
      </c>
      <c r="BH18" s="20">
        <f t="shared" si="87"/>
        <v>0.8842465702365363</v>
      </c>
      <c r="BI18" s="19">
        <f t="shared" si="88"/>
        <v>4.6467362268998814E-2</v>
      </c>
      <c r="BJ18" s="19">
        <f t="shared" si="89"/>
        <v>0</v>
      </c>
      <c r="BK18" s="19">
        <f t="shared" si="90"/>
        <v>6.8334356277939424E-3</v>
      </c>
      <c r="BL18" s="19">
        <f t="shared" si="91"/>
        <v>0</v>
      </c>
      <c r="BM18" s="19">
        <f t="shared" si="92"/>
        <v>0</v>
      </c>
      <c r="BN18" s="19">
        <f t="shared" si="93"/>
        <v>0</v>
      </c>
      <c r="BO18" s="19">
        <f t="shared" si="94"/>
        <v>0</v>
      </c>
      <c r="BP18" s="19">
        <f t="shared" si="95"/>
        <v>1.6400245506705463E-2</v>
      </c>
      <c r="BQ18" s="19">
        <f t="shared" si="96"/>
        <v>0</v>
      </c>
      <c r="BR18" s="19">
        <f t="shared" si="97"/>
        <v>0</v>
      </c>
      <c r="BS18" s="19">
        <f t="shared" si="98"/>
        <v>0</v>
      </c>
      <c r="BT18" s="19">
        <f t="shared" si="99"/>
        <v>4.1703836415005725E-2</v>
      </c>
      <c r="BU18" s="19">
        <f t="shared" si="100"/>
        <v>4.3485499449597825E-3</v>
      </c>
      <c r="BV18" s="21">
        <f t="shared" si="101"/>
        <v>1</v>
      </c>
      <c r="BX18" s="19"/>
      <c r="BY18" s="19">
        <f t="shared" si="102"/>
        <v>0</v>
      </c>
      <c r="BZ18" s="20">
        <f t="shared" si="103"/>
        <v>0</v>
      </c>
      <c r="CA18" s="19">
        <f t="shared" si="104"/>
        <v>0</v>
      </c>
      <c r="CB18" s="19">
        <f t="shared" si="105"/>
        <v>0</v>
      </c>
      <c r="CC18" s="19">
        <f t="shared" si="106"/>
        <v>0</v>
      </c>
      <c r="CD18" s="19">
        <f t="shared" si="107"/>
        <v>0</v>
      </c>
      <c r="CE18" s="19">
        <f t="shared" si="108"/>
        <v>0</v>
      </c>
      <c r="CF18" s="19">
        <f t="shared" si="109"/>
        <v>0</v>
      </c>
      <c r="CG18" s="19">
        <f t="shared" si="110"/>
        <v>0</v>
      </c>
      <c r="CH18" s="19">
        <f t="shared" si="111"/>
        <v>0</v>
      </c>
      <c r="CI18" s="19">
        <f t="shared" si="112"/>
        <v>0</v>
      </c>
      <c r="CJ18" s="19">
        <f t="shared" si="113"/>
        <v>0</v>
      </c>
      <c r="CK18" s="19">
        <f t="shared" si="114"/>
        <v>0</v>
      </c>
      <c r="CL18" s="19">
        <f t="shared" si="115"/>
        <v>0</v>
      </c>
      <c r="CM18" s="19">
        <f t="shared" si="116"/>
        <v>0</v>
      </c>
      <c r="CN18" s="21">
        <f t="shared" si="117"/>
        <v>0</v>
      </c>
      <c r="CP18" s="19"/>
      <c r="CQ18" s="19">
        <f t="shared" si="118"/>
        <v>0</v>
      </c>
      <c r="CR18" s="20">
        <f t="shared" si="119"/>
        <v>0</v>
      </c>
      <c r="CS18" s="19">
        <f t="shared" si="120"/>
        <v>0</v>
      </c>
      <c r="CT18" s="19">
        <f t="shared" si="121"/>
        <v>0</v>
      </c>
      <c r="CU18" s="19">
        <f t="shared" si="122"/>
        <v>0</v>
      </c>
      <c r="CV18" s="19">
        <f t="shared" si="123"/>
        <v>0</v>
      </c>
      <c r="CW18" s="19">
        <f t="shared" si="124"/>
        <v>0</v>
      </c>
      <c r="CX18" s="19">
        <f t="shared" si="125"/>
        <v>0</v>
      </c>
      <c r="CY18" s="19">
        <f t="shared" si="126"/>
        <v>0</v>
      </c>
      <c r="CZ18" s="19">
        <f t="shared" si="127"/>
        <v>0</v>
      </c>
      <c r="DA18" s="19">
        <f t="shared" si="128"/>
        <v>0</v>
      </c>
      <c r="DB18" s="19">
        <f t="shared" si="129"/>
        <v>0</v>
      </c>
      <c r="DC18" s="19">
        <f t="shared" si="130"/>
        <v>0</v>
      </c>
      <c r="DD18" s="19">
        <f t="shared" si="131"/>
        <v>0</v>
      </c>
      <c r="DE18" s="19">
        <f t="shared" si="132"/>
        <v>0</v>
      </c>
      <c r="DF18" s="21">
        <f t="shared" si="133"/>
        <v>0</v>
      </c>
      <c r="DH18" s="19"/>
      <c r="DI18" s="19">
        <f t="shared" si="134"/>
        <v>0</v>
      </c>
      <c r="DJ18" s="20">
        <f t="shared" si="135"/>
        <v>0</v>
      </c>
      <c r="DK18" s="19">
        <f t="shared" si="136"/>
        <v>0</v>
      </c>
      <c r="DL18" s="19">
        <f t="shared" si="137"/>
        <v>0</v>
      </c>
      <c r="DM18" s="19">
        <f t="shared" si="138"/>
        <v>0</v>
      </c>
      <c r="DN18" s="19">
        <f t="shared" si="139"/>
        <v>0</v>
      </c>
      <c r="DO18" s="19">
        <f t="shared" si="140"/>
        <v>0</v>
      </c>
      <c r="DP18" s="19">
        <f t="shared" si="141"/>
        <v>0</v>
      </c>
      <c r="DQ18" s="19">
        <f t="shared" si="142"/>
        <v>0</v>
      </c>
      <c r="DR18" s="19">
        <f t="shared" si="143"/>
        <v>0</v>
      </c>
      <c r="DS18" s="19">
        <f t="shared" si="144"/>
        <v>0</v>
      </c>
      <c r="DT18" s="19">
        <f t="shared" si="145"/>
        <v>0</v>
      </c>
      <c r="DU18" s="19">
        <f t="shared" si="146"/>
        <v>0</v>
      </c>
      <c r="DV18" s="19">
        <f t="shared" si="147"/>
        <v>0</v>
      </c>
      <c r="DW18" s="19">
        <f t="shared" si="148"/>
        <v>0</v>
      </c>
      <c r="DX18" s="21">
        <f t="shared" si="149"/>
        <v>0</v>
      </c>
      <c r="DZ18" s="19"/>
      <c r="EA18" s="19">
        <f t="shared" si="150"/>
        <v>0</v>
      </c>
      <c r="EB18" s="20">
        <f t="shared" si="151"/>
        <v>0</v>
      </c>
      <c r="EC18" s="19">
        <f t="shared" si="152"/>
        <v>0</v>
      </c>
      <c r="ED18" s="19">
        <f t="shared" si="153"/>
        <v>0</v>
      </c>
      <c r="EE18" s="19">
        <f t="shared" si="154"/>
        <v>0</v>
      </c>
      <c r="EF18" s="19">
        <f t="shared" si="155"/>
        <v>0</v>
      </c>
      <c r="EG18" s="19">
        <f t="shared" si="156"/>
        <v>0</v>
      </c>
      <c r="EH18" s="19">
        <f t="shared" si="157"/>
        <v>0</v>
      </c>
      <c r="EI18" s="19">
        <f t="shared" si="158"/>
        <v>0</v>
      </c>
      <c r="EJ18" s="19">
        <f t="shared" si="159"/>
        <v>0</v>
      </c>
      <c r="EK18" s="19">
        <f t="shared" si="160"/>
        <v>0</v>
      </c>
      <c r="EL18" s="19">
        <f t="shared" si="161"/>
        <v>0</v>
      </c>
      <c r="EM18" s="19">
        <f t="shared" si="162"/>
        <v>0</v>
      </c>
      <c r="EN18" s="19">
        <f t="shared" si="163"/>
        <v>0</v>
      </c>
      <c r="EO18" s="19">
        <f t="shared" si="164"/>
        <v>0</v>
      </c>
      <c r="EP18" s="21">
        <f t="shared" si="165"/>
        <v>0</v>
      </c>
      <c r="ER18" s="19"/>
      <c r="ES18" s="19">
        <f t="shared" si="166"/>
        <v>0</v>
      </c>
      <c r="ET18" s="20">
        <f t="shared" si="167"/>
        <v>0</v>
      </c>
      <c r="EU18" s="19">
        <f t="shared" si="168"/>
        <v>0</v>
      </c>
      <c r="EV18" s="19">
        <f t="shared" si="169"/>
        <v>0</v>
      </c>
      <c r="EW18" s="19">
        <f t="shared" si="170"/>
        <v>0</v>
      </c>
      <c r="EX18" s="19">
        <f t="shared" si="171"/>
        <v>0</v>
      </c>
      <c r="EY18" s="19">
        <f t="shared" si="172"/>
        <v>0</v>
      </c>
      <c r="EZ18" s="19">
        <f t="shared" si="173"/>
        <v>0</v>
      </c>
      <c r="FA18" s="19">
        <f t="shared" si="174"/>
        <v>0</v>
      </c>
      <c r="FB18" s="19">
        <f t="shared" si="175"/>
        <v>0</v>
      </c>
      <c r="FC18" s="19">
        <f t="shared" si="176"/>
        <v>0</v>
      </c>
      <c r="FD18" s="19">
        <f t="shared" si="177"/>
        <v>0</v>
      </c>
      <c r="FE18" s="19">
        <f t="shared" si="178"/>
        <v>0</v>
      </c>
      <c r="FF18" s="19">
        <f t="shared" si="179"/>
        <v>0</v>
      </c>
      <c r="FG18" s="19">
        <f t="shared" si="180"/>
        <v>0</v>
      </c>
      <c r="FH18" s="21">
        <f t="shared" si="181"/>
        <v>0</v>
      </c>
      <c r="FJ18" s="19"/>
      <c r="FK18" s="19">
        <f t="shared" si="182"/>
        <v>0</v>
      </c>
      <c r="FL18" s="20">
        <f t="shared" si="183"/>
        <v>0</v>
      </c>
      <c r="FM18" s="19">
        <f t="shared" si="184"/>
        <v>0</v>
      </c>
      <c r="FN18" s="19">
        <f t="shared" si="185"/>
        <v>0</v>
      </c>
      <c r="FO18" s="19">
        <f t="shared" si="186"/>
        <v>0</v>
      </c>
      <c r="FP18" s="19">
        <f t="shared" si="187"/>
        <v>0</v>
      </c>
      <c r="FQ18" s="19">
        <f t="shared" si="188"/>
        <v>0</v>
      </c>
      <c r="FR18" s="19">
        <f t="shared" si="189"/>
        <v>0</v>
      </c>
      <c r="FS18" s="19">
        <f t="shared" si="190"/>
        <v>0</v>
      </c>
      <c r="FT18" s="19">
        <f t="shared" si="191"/>
        <v>0</v>
      </c>
      <c r="FU18" s="19">
        <f t="shared" si="192"/>
        <v>0</v>
      </c>
      <c r="FV18" s="19">
        <f t="shared" si="193"/>
        <v>0</v>
      </c>
      <c r="FW18" s="19">
        <f t="shared" si="194"/>
        <v>0</v>
      </c>
      <c r="FX18" s="19">
        <f t="shared" si="195"/>
        <v>0</v>
      </c>
      <c r="FY18" s="19">
        <f t="shared" si="196"/>
        <v>0</v>
      </c>
      <c r="FZ18" s="21">
        <f t="shared" si="197"/>
        <v>0</v>
      </c>
      <c r="GB18" s="19"/>
      <c r="GC18" s="19">
        <f t="shared" si="198"/>
        <v>0</v>
      </c>
      <c r="GD18" s="20">
        <f t="shared" si="199"/>
        <v>0</v>
      </c>
      <c r="GE18" s="19">
        <f t="shared" si="200"/>
        <v>0</v>
      </c>
      <c r="GF18" s="19">
        <f t="shared" si="201"/>
        <v>0</v>
      </c>
      <c r="GG18" s="19">
        <f t="shared" si="202"/>
        <v>0</v>
      </c>
      <c r="GH18" s="19">
        <f t="shared" si="203"/>
        <v>0</v>
      </c>
      <c r="GI18" s="19">
        <f t="shared" si="204"/>
        <v>0</v>
      </c>
      <c r="GJ18" s="19">
        <f t="shared" si="205"/>
        <v>0</v>
      </c>
      <c r="GK18" s="19">
        <f t="shared" si="206"/>
        <v>0</v>
      </c>
      <c r="GL18" s="19">
        <f t="shared" si="207"/>
        <v>0</v>
      </c>
      <c r="GM18" s="19">
        <f t="shared" si="208"/>
        <v>0</v>
      </c>
      <c r="GN18" s="19">
        <f t="shared" si="209"/>
        <v>0</v>
      </c>
      <c r="GO18" s="19">
        <f t="shared" si="210"/>
        <v>0</v>
      </c>
      <c r="GP18" s="19">
        <f t="shared" si="211"/>
        <v>0</v>
      </c>
      <c r="GQ18" s="19">
        <f t="shared" si="212"/>
        <v>0</v>
      </c>
      <c r="GR18" s="21">
        <f t="shared" si="213"/>
        <v>0</v>
      </c>
      <c r="GT18" s="19"/>
      <c r="GU18" s="19">
        <f t="shared" si="214"/>
        <v>0</v>
      </c>
      <c r="GV18" s="20">
        <f t="shared" si="215"/>
        <v>0</v>
      </c>
      <c r="GW18" s="19">
        <f t="shared" si="216"/>
        <v>0</v>
      </c>
      <c r="GX18" s="19">
        <f t="shared" si="217"/>
        <v>0</v>
      </c>
      <c r="GY18" s="19">
        <f t="shared" si="218"/>
        <v>0</v>
      </c>
      <c r="GZ18" s="19">
        <f t="shared" si="219"/>
        <v>0</v>
      </c>
      <c r="HA18" s="19">
        <f t="shared" si="220"/>
        <v>0</v>
      </c>
      <c r="HB18" s="19">
        <f t="shared" si="221"/>
        <v>0</v>
      </c>
      <c r="HC18" s="19">
        <f t="shared" si="222"/>
        <v>0</v>
      </c>
      <c r="HD18" s="19">
        <f t="shared" si="223"/>
        <v>0</v>
      </c>
      <c r="HE18" s="19">
        <f t="shared" si="224"/>
        <v>0</v>
      </c>
      <c r="HF18" s="19">
        <f t="shared" si="225"/>
        <v>0</v>
      </c>
      <c r="HG18" s="19">
        <f t="shared" si="226"/>
        <v>0</v>
      </c>
      <c r="HH18" s="19">
        <f t="shared" si="227"/>
        <v>0</v>
      </c>
      <c r="HI18" s="19">
        <f t="shared" si="228"/>
        <v>0</v>
      </c>
      <c r="HJ18" s="21">
        <f t="shared" si="229"/>
        <v>0</v>
      </c>
      <c r="HL18" s="19"/>
      <c r="HM18" s="19">
        <f t="shared" si="230"/>
        <v>0</v>
      </c>
      <c r="HN18" s="20">
        <f t="shared" si="231"/>
        <v>0</v>
      </c>
      <c r="HO18" s="19">
        <f t="shared" si="232"/>
        <v>0</v>
      </c>
      <c r="HP18" s="19">
        <f t="shared" si="233"/>
        <v>0</v>
      </c>
      <c r="HQ18" s="19">
        <f t="shared" si="234"/>
        <v>0</v>
      </c>
      <c r="HR18" s="19">
        <f t="shared" si="235"/>
        <v>0</v>
      </c>
      <c r="HS18" s="19">
        <f t="shared" si="236"/>
        <v>0</v>
      </c>
      <c r="HT18" s="19">
        <f t="shared" si="237"/>
        <v>0</v>
      </c>
      <c r="HU18" s="19">
        <f t="shared" si="238"/>
        <v>0</v>
      </c>
      <c r="HV18" s="19">
        <f t="shared" si="239"/>
        <v>0</v>
      </c>
      <c r="HW18" s="19">
        <f t="shared" si="240"/>
        <v>0</v>
      </c>
      <c r="HX18" s="19">
        <f t="shared" si="241"/>
        <v>0</v>
      </c>
      <c r="HY18" s="19">
        <f t="shared" si="242"/>
        <v>0</v>
      </c>
      <c r="HZ18" s="19">
        <f t="shared" si="243"/>
        <v>0</v>
      </c>
      <c r="IA18" s="19">
        <f t="shared" si="244"/>
        <v>0</v>
      </c>
      <c r="IB18" s="21">
        <f t="shared" si="245"/>
        <v>0</v>
      </c>
    </row>
    <row r="19" spans="2:236" s="11" customFormat="1" x14ac:dyDescent="0.35">
      <c r="B19" s="18" t="s">
        <v>70</v>
      </c>
      <c r="C19" s="18"/>
      <c r="D19" s="19"/>
      <c r="E19" s="19">
        <f t="shared" si="38"/>
        <v>0</v>
      </c>
      <c r="F19" s="19">
        <f t="shared" si="39"/>
        <v>1.9424220149069769E-2</v>
      </c>
      <c r="G19" s="20">
        <f t="shared" si="40"/>
        <v>0.9222797658565951</v>
      </c>
      <c r="H19" s="19">
        <f t="shared" si="41"/>
        <v>0</v>
      </c>
      <c r="I19" s="19">
        <f t="shared" si="42"/>
        <v>1.4086266520317772E-2</v>
      </c>
      <c r="J19" s="19">
        <f t="shared" si="43"/>
        <v>0</v>
      </c>
      <c r="K19" s="19">
        <f t="shared" si="44"/>
        <v>0</v>
      </c>
      <c r="L19" s="19">
        <f t="shared" si="45"/>
        <v>0</v>
      </c>
      <c r="M19" s="19">
        <f t="shared" si="46"/>
        <v>0</v>
      </c>
      <c r="N19" s="19">
        <f t="shared" si="47"/>
        <v>8.8965893812533294E-4</v>
      </c>
      <c r="O19" s="19">
        <f t="shared" si="48"/>
        <v>7.7103774637528851E-3</v>
      </c>
      <c r="P19" s="19">
        <f t="shared" si="49"/>
        <v>2.5169597132440528E-3</v>
      </c>
      <c r="Q19" s="19">
        <f t="shared" si="50"/>
        <v>0</v>
      </c>
      <c r="R19" s="19">
        <f t="shared" si="51"/>
        <v>3.3092751358895056E-2</v>
      </c>
      <c r="S19" s="19">
        <f t="shared" si="52"/>
        <v>0</v>
      </c>
      <c r="T19" s="21">
        <f t="shared" si="53"/>
        <v>1</v>
      </c>
      <c r="V19" s="19"/>
      <c r="W19" s="19">
        <f t="shared" si="54"/>
        <v>0</v>
      </c>
      <c r="X19" s="19">
        <f t="shared" si="55"/>
        <v>0</v>
      </c>
      <c r="Y19" s="20">
        <f t="shared" si="56"/>
        <v>0.95130896410004939</v>
      </c>
      <c r="Z19" s="19">
        <f t="shared" si="57"/>
        <v>0</v>
      </c>
      <c r="AA19" s="19">
        <f t="shared" si="58"/>
        <v>7.9322963057776637E-3</v>
      </c>
      <c r="AB19" s="19">
        <f t="shared" si="59"/>
        <v>0</v>
      </c>
      <c r="AC19" s="19">
        <f t="shared" si="60"/>
        <v>0</v>
      </c>
      <c r="AD19" s="19">
        <f t="shared" si="61"/>
        <v>0</v>
      </c>
      <c r="AE19" s="19">
        <f t="shared" si="62"/>
        <v>0</v>
      </c>
      <c r="AF19" s="19">
        <f t="shared" si="63"/>
        <v>1.133185186539666E-3</v>
      </c>
      <c r="AG19" s="19">
        <f t="shared" si="64"/>
        <v>6.7991111192379963E-3</v>
      </c>
      <c r="AH19" s="19">
        <f t="shared" si="65"/>
        <v>3.9518545670131607E-3</v>
      </c>
      <c r="AI19" s="19">
        <f t="shared" si="66"/>
        <v>0</v>
      </c>
      <c r="AJ19" s="19">
        <f t="shared" si="67"/>
        <v>2.8874588721382093E-2</v>
      </c>
      <c r="AK19" s="19">
        <f t="shared" si="68"/>
        <v>0</v>
      </c>
      <c r="AL19" s="21">
        <f t="shared" si="69"/>
        <v>1</v>
      </c>
      <c r="AN19" s="19"/>
      <c r="AO19" s="19">
        <f t="shared" si="70"/>
        <v>0</v>
      </c>
      <c r="AP19" s="19">
        <f t="shared" si="71"/>
        <v>0.10083924636637737</v>
      </c>
      <c r="AQ19" s="20">
        <f t="shared" si="72"/>
        <v>0.80179498330339094</v>
      </c>
      <c r="AR19" s="19">
        <f t="shared" si="73"/>
        <v>0</v>
      </c>
      <c r="AS19" s="19">
        <f t="shared" si="74"/>
        <v>1.2297469069070411E-2</v>
      </c>
      <c r="AT19" s="19">
        <f t="shared" si="75"/>
        <v>0</v>
      </c>
      <c r="AU19" s="19">
        <f t="shared" si="76"/>
        <v>0</v>
      </c>
      <c r="AV19" s="19">
        <f t="shared" si="77"/>
        <v>0</v>
      </c>
      <c r="AW19" s="19">
        <f t="shared" si="78"/>
        <v>0</v>
      </c>
      <c r="AX19" s="19">
        <f t="shared" si="79"/>
        <v>1.2297469069070411E-3</v>
      </c>
      <c r="AY19" s="19">
        <f t="shared" si="80"/>
        <v>3.566266030030419E-2</v>
      </c>
      <c r="AZ19" s="19">
        <f t="shared" si="81"/>
        <v>8.6082283483492859E-3</v>
      </c>
      <c r="BA19" s="19">
        <f t="shared" si="82"/>
        <v>0</v>
      </c>
      <c r="BB19" s="19">
        <f t="shared" si="83"/>
        <v>3.9567665705600823E-2</v>
      </c>
      <c r="BC19" s="19">
        <f t="shared" si="84"/>
        <v>0</v>
      </c>
      <c r="BD19" s="21">
        <f t="shared" si="85"/>
        <v>1</v>
      </c>
      <c r="BF19" s="19"/>
      <c r="BG19" s="19">
        <f t="shared" si="86"/>
        <v>0</v>
      </c>
      <c r="BH19" s="19">
        <f t="shared" si="87"/>
        <v>8.5541028587893617E-3</v>
      </c>
      <c r="BI19" s="20">
        <f t="shared" si="88"/>
        <v>0.93960066664702091</v>
      </c>
      <c r="BJ19" s="19">
        <f t="shared" si="89"/>
        <v>0</v>
      </c>
      <c r="BK19" s="19">
        <f t="shared" si="90"/>
        <v>1.5757557897769874E-2</v>
      </c>
      <c r="BL19" s="19">
        <f t="shared" si="91"/>
        <v>0</v>
      </c>
      <c r="BM19" s="19">
        <f t="shared" si="92"/>
        <v>0</v>
      </c>
      <c r="BN19" s="19">
        <f t="shared" si="93"/>
        <v>0</v>
      </c>
      <c r="BO19" s="19">
        <f t="shared" si="94"/>
        <v>0</v>
      </c>
      <c r="BP19" s="19">
        <f t="shared" si="95"/>
        <v>1.3506478198088464E-3</v>
      </c>
      <c r="BQ19" s="19">
        <f t="shared" si="96"/>
        <v>2.7012956396176928E-3</v>
      </c>
      <c r="BR19" s="19">
        <f t="shared" si="97"/>
        <v>1.3506478198088464E-3</v>
      </c>
      <c r="BS19" s="19">
        <f t="shared" si="98"/>
        <v>0</v>
      </c>
      <c r="BT19" s="19">
        <f t="shared" si="99"/>
        <v>3.068508131718449E-2</v>
      </c>
      <c r="BU19" s="19">
        <f t="shared" si="100"/>
        <v>0</v>
      </c>
      <c r="BV19" s="21">
        <f t="shared" si="101"/>
        <v>1</v>
      </c>
      <c r="BX19" s="19"/>
      <c r="BY19" s="19">
        <f t="shared" si="102"/>
        <v>0</v>
      </c>
      <c r="BZ19" s="19">
        <f t="shared" si="103"/>
        <v>1.5425044101603357E-2</v>
      </c>
      <c r="CA19" s="20">
        <f t="shared" si="104"/>
        <v>0.92653098236964204</v>
      </c>
      <c r="CB19" s="19">
        <f t="shared" si="105"/>
        <v>0</v>
      </c>
      <c r="CC19" s="19">
        <f t="shared" si="106"/>
        <v>1.8510052921924033E-2</v>
      </c>
      <c r="CD19" s="19">
        <f t="shared" si="107"/>
        <v>0</v>
      </c>
      <c r="CE19" s="19">
        <f t="shared" si="108"/>
        <v>0</v>
      </c>
      <c r="CF19" s="19">
        <f t="shared" si="109"/>
        <v>0</v>
      </c>
      <c r="CG19" s="19">
        <f t="shared" si="110"/>
        <v>0</v>
      </c>
      <c r="CH19" s="19">
        <f t="shared" si="111"/>
        <v>0</v>
      </c>
      <c r="CI19" s="19">
        <f t="shared" si="112"/>
        <v>2.5708406836005603E-3</v>
      </c>
      <c r="CJ19" s="19">
        <f t="shared" si="113"/>
        <v>0</v>
      </c>
      <c r="CK19" s="19">
        <f t="shared" si="114"/>
        <v>0</v>
      </c>
      <c r="CL19" s="19">
        <f t="shared" si="115"/>
        <v>3.6963079923230023E-2</v>
      </c>
      <c r="CM19" s="19">
        <f t="shared" si="116"/>
        <v>0</v>
      </c>
      <c r="CN19" s="21">
        <f t="shared" si="117"/>
        <v>1</v>
      </c>
      <c r="CP19" s="19"/>
      <c r="CQ19" s="19">
        <f t="shared" si="118"/>
        <v>0</v>
      </c>
      <c r="CR19" s="19">
        <f t="shared" si="119"/>
        <v>0</v>
      </c>
      <c r="CS19" s="20">
        <f t="shared" si="120"/>
        <v>0</v>
      </c>
      <c r="CT19" s="19">
        <f t="shared" si="121"/>
        <v>0</v>
      </c>
      <c r="CU19" s="19">
        <f t="shared" si="122"/>
        <v>0</v>
      </c>
      <c r="CV19" s="19">
        <f t="shared" si="123"/>
        <v>0</v>
      </c>
      <c r="CW19" s="19">
        <f t="shared" si="124"/>
        <v>0</v>
      </c>
      <c r="CX19" s="19">
        <f t="shared" si="125"/>
        <v>0</v>
      </c>
      <c r="CY19" s="19">
        <f t="shared" si="126"/>
        <v>0</v>
      </c>
      <c r="CZ19" s="19">
        <f t="shared" si="127"/>
        <v>0</v>
      </c>
      <c r="DA19" s="19">
        <f t="shared" si="128"/>
        <v>0</v>
      </c>
      <c r="DB19" s="19">
        <f t="shared" si="129"/>
        <v>0</v>
      </c>
      <c r="DC19" s="19">
        <f t="shared" si="130"/>
        <v>0</v>
      </c>
      <c r="DD19" s="19">
        <f t="shared" si="131"/>
        <v>0</v>
      </c>
      <c r="DE19" s="19">
        <f t="shared" si="132"/>
        <v>0</v>
      </c>
      <c r="DF19" s="21">
        <f t="shared" si="133"/>
        <v>0</v>
      </c>
      <c r="DH19" s="19"/>
      <c r="DI19" s="19">
        <f t="shared" si="134"/>
        <v>0</v>
      </c>
      <c r="DJ19" s="19">
        <f t="shared" si="135"/>
        <v>0</v>
      </c>
      <c r="DK19" s="20">
        <f t="shared" si="136"/>
        <v>0</v>
      </c>
      <c r="DL19" s="19">
        <f t="shared" si="137"/>
        <v>0</v>
      </c>
      <c r="DM19" s="19">
        <f t="shared" si="138"/>
        <v>0</v>
      </c>
      <c r="DN19" s="19">
        <f t="shared" si="139"/>
        <v>0</v>
      </c>
      <c r="DO19" s="19">
        <f t="shared" si="140"/>
        <v>0</v>
      </c>
      <c r="DP19" s="19">
        <f t="shared" si="141"/>
        <v>0</v>
      </c>
      <c r="DQ19" s="19">
        <f t="shared" si="142"/>
        <v>0</v>
      </c>
      <c r="DR19" s="19">
        <f t="shared" si="143"/>
        <v>0</v>
      </c>
      <c r="DS19" s="19">
        <f t="shared" si="144"/>
        <v>0</v>
      </c>
      <c r="DT19" s="19">
        <f t="shared" si="145"/>
        <v>0</v>
      </c>
      <c r="DU19" s="19">
        <f t="shared" si="146"/>
        <v>0</v>
      </c>
      <c r="DV19" s="19">
        <f t="shared" si="147"/>
        <v>0</v>
      </c>
      <c r="DW19" s="19">
        <f t="shared" si="148"/>
        <v>0</v>
      </c>
      <c r="DX19" s="21">
        <f t="shared" si="149"/>
        <v>0</v>
      </c>
      <c r="DZ19" s="19"/>
      <c r="EA19" s="19">
        <f t="shared" si="150"/>
        <v>0</v>
      </c>
      <c r="EB19" s="19">
        <f t="shared" si="151"/>
        <v>0</v>
      </c>
      <c r="EC19" s="20">
        <f t="shared" si="152"/>
        <v>0</v>
      </c>
      <c r="ED19" s="19">
        <f t="shared" si="153"/>
        <v>0</v>
      </c>
      <c r="EE19" s="19">
        <f t="shared" si="154"/>
        <v>0</v>
      </c>
      <c r="EF19" s="19">
        <f t="shared" si="155"/>
        <v>0</v>
      </c>
      <c r="EG19" s="19">
        <f t="shared" si="156"/>
        <v>0</v>
      </c>
      <c r="EH19" s="19">
        <f t="shared" si="157"/>
        <v>0</v>
      </c>
      <c r="EI19" s="19">
        <f t="shared" si="158"/>
        <v>0</v>
      </c>
      <c r="EJ19" s="19">
        <f t="shared" si="159"/>
        <v>0</v>
      </c>
      <c r="EK19" s="19">
        <f t="shared" si="160"/>
        <v>0</v>
      </c>
      <c r="EL19" s="19">
        <f t="shared" si="161"/>
        <v>0</v>
      </c>
      <c r="EM19" s="19">
        <f t="shared" si="162"/>
        <v>0</v>
      </c>
      <c r="EN19" s="19">
        <f t="shared" si="163"/>
        <v>0</v>
      </c>
      <c r="EO19" s="19">
        <f t="shared" si="164"/>
        <v>0</v>
      </c>
      <c r="EP19" s="21">
        <f t="shared" si="165"/>
        <v>0</v>
      </c>
      <c r="ER19" s="19"/>
      <c r="ES19" s="19">
        <f t="shared" si="166"/>
        <v>0</v>
      </c>
      <c r="ET19" s="19">
        <f t="shared" si="167"/>
        <v>0</v>
      </c>
      <c r="EU19" s="20">
        <f t="shared" si="168"/>
        <v>0</v>
      </c>
      <c r="EV19" s="19">
        <f t="shared" si="169"/>
        <v>0</v>
      </c>
      <c r="EW19" s="19">
        <f t="shared" si="170"/>
        <v>0</v>
      </c>
      <c r="EX19" s="19">
        <f t="shared" si="171"/>
        <v>0</v>
      </c>
      <c r="EY19" s="19">
        <f t="shared" si="172"/>
        <v>0</v>
      </c>
      <c r="EZ19" s="19">
        <f t="shared" si="173"/>
        <v>0</v>
      </c>
      <c r="FA19" s="19">
        <f t="shared" si="174"/>
        <v>0</v>
      </c>
      <c r="FB19" s="19">
        <f t="shared" si="175"/>
        <v>0</v>
      </c>
      <c r="FC19" s="19">
        <f t="shared" si="176"/>
        <v>0</v>
      </c>
      <c r="FD19" s="19">
        <f t="shared" si="177"/>
        <v>0</v>
      </c>
      <c r="FE19" s="19">
        <f t="shared" si="178"/>
        <v>0</v>
      </c>
      <c r="FF19" s="19">
        <f t="shared" si="179"/>
        <v>0</v>
      </c>
      <c r="FG19" s="19">
        <f t="shared" si="180"/>
        <v>0</v>
      </c>
      <c r="FH19" s="21">
        <f t="shared" si="181"/>
        <v>0</v>
      </c>
      <c r="FJ19" s="19"/>
      <c r="FK19" s="19">
        <f t="shared" si="182"/>
        <v>0</v>
      </c>
      <c r="FL19" s="19">
        <f t="shared" si="183"/>
        <v>0</v>
      </c>
      <c r="FM19" s="20">
        <f t="shared" si="184"/>
        <v>0</v>
      </c>
      <c r="FN19" s="19">
        <f t="shared" si="185"/>
        <v>0</v>
      </c>
      <c r="FO19" s="19">
        <f t="shared" si="186"/>
        <v>0</v>
      </c>
      <c r="FP19" s="19">
        <f t="shared" si="187"/>
        <v>0</v>
      </c>
      <c r="FQ19" s="19">
        <f t="shared" si="188"/>
        <v>0</v>
      </c>
      <c r="FR19" s="19">
        <f t="shared" si="189"/>
        <v>0</v>
      </c>
      <c r="FS19" s="19">
        <f t="shared" si="190"/>
        <v>0</v>
      </c>
      <c r="FT19" s="19">
        <f t="shared" si="191"/>
        <v>0</v>
      </c>
      <c r="FU19" s="19">
        <f t="shared" si="192"/>
        <v>0</v>
      </c>
      <c r="FV19" s="19">
        <f t="shared" si="193"/>
        <v>0</v>
      </c>
      <c r="FW19" s="19">
        <f t="shared" si="194"/>
        <v>0</v>
      </c>
      <c r="FX19" s="19">
        <f t="shared" si="195"/>
        <v>0</v>
      </c>
      <c r="FY19" s="19">
        <f t="shared" si="196"/>
        <v>0</v>
      </c>
      <c r="FZ19" s="21">
        <f t="shared" si="197"/>
        <v>0</v>
      </c>
      <c r="GB19" s="19"/>
      <c r="GC19" s="19">
        <f t="shared" si="198"/>
        <v>0</v>
      </c>
      <c r="GD19" s="19">
        <f t="shared" si="199"/>
        <v>0</v>
      </c>
      <c r="GE19" s="20">
        <f t="shared" si="200"/>
        <v>0</v>
      </c>
      <c r="GF19" s="19">
        <f t="shared" si="201"/>
        <v>0</v>
      </c>
      <c r="GG19" s="19">
        <f t="shared" si="202"/>
        <v>0</v>
      </c>
      <c r="GH19" s="19">
        <f t="shared" si="203"/>
        <v>0</v>
      </c>
      <c r="GI19" s="19">
        <f t="shared" si="204"/>
        <v>0</v>
      </c>
      <c r="GJ19" s="19">
        <f t="shared" si="205"/>
        <v>0</v>
      </c>
      <c r="GK19" s="19">
        <f t="shared" si="206"/>
        <v>0</v>
      </c>
      <c r="GL19" s="19">
        <f t="shared" si="207"/>
        <v>0</v>
      </c>
      <c r="GM19" s="19">
        <f t="shared" si="208"/>
        <v>0</v>
      </c>
      <c r="GN19" s="19">
        <f t="shared" si="209"/>
        <v>0</v>
      </c>
      <c r="GO19" s="19">
        <f t="shared" si="210"/>
        <v>0</v>
      </c>
      <c r="GP19" s="19">
        <f t="shared" si="211"/>
        <v>0</v>
      </c>
      <c r="GQ19" s="19">
        <f t="shared" si="212"/>
        <v>0</v>
      </c>
      <c r="GR19" s="21">
        <f t="shared" si="213"/>
        <v>0</v>
      </c>
      <c r="GT19" s="19"/>
      <c r="GU19" s="19">
        <f t="shared" si="214"/>
        <v>0</v>
      </c>
      <c r="GV19" s="19">
        <f t="shared" si="215"/>
        <v>0</v>
      </c>
      <c r="GW19" s="20">
        <f t="shared" si="216"/>
        <v>0</v>
      </c>
      <c r="GX19" s="19">
        <f t="shared" si="217"/>
        <v>0</v>
      </c>
      <c r="GY19" s="19">
        <f t="shared" si="218"/>
        <v>0</v>
      </c>
      <c r="GZ19" s="19">
        <f t="shared" si="219"/>
        <v>0</v>
      </c>
      <c r="HA19" s="19">
        <f t="shared" si="220"/>
        <v>0</v>
      </c>
      <c r="HB19" s="19">
        <f t="shared" si="221"/>
        <v>0</v>
      </c>
      <c r="HC19" s="19">
        <f t="shared" si="222"/>
        <v>0</v>
      </c>
      <c r="HD19" s="19">
        <f t="shared" si="223"/>
        <v>0</v>
      </c>
      <c r="HE19" s="19">
        <f t="shared" si="224"/>
        <v>0</v>
      </c>
      <c r="HF19" s="19">
        <f t="shared" si="225"/>
        <v>0</v>
      </c>
      <c r="HG19" s="19">
        <f t="shared" si="226"/>
        <v>0</v>
      </c>
      <c r="HH19" s="19">
        <f t="shared" si="227"/>
        <v>0</v>
      </c>
      <c r="HI19" s="19">
        <f t="shared" si="228"/>
        <v>0</v>
      </c>
      <c r="HJ19" s="21">
        <f t="shared" si="229"/>
        <v>0</v>
      </c>
      <c r="HL19" s="19"/>
      <c r="HM19" s="19">
        <f t="shared" si="230"/>
        <v>0</v>
      </c>
      <c r="HN19" s="19">
        <f t="shared" si="231"/>
        <v>0</v>
      </c>
      <c r="HO19" s="20">
        <f t="shared" si="232"/>
        <v>0</v>
      </c>
      <c r="HP19" s="19">
        <f t="shared" si="233"/>
        <v>0</v>
      </c>
      <c r="HQ19" s="19">
        <f t="shared" si="234"/>
        <v>0</v>
      </c>
      <c r="HR19" s="19">
        <f t="shared" si="235"/>
        <v>0</v>
      </c>
      <c r="HS19" s="19">
        <f t="shared" si="236"/>
        <v>0</v>
      </c>
      <c r="HT19" s="19">
        <f t="shared" si="237"/>
        <v>0</v>
      </c>
      <c r="HU19" s="19">
        <f t="shared" si="238"/>
        <v>0</v>
      </c>
      <c r="HV19" s="19">
        <f t="shared" si="239"/>
        <v>0</v>
      </c>
      <c r="HW19" s="19">
        <f t="shared" si="240"/>
        <v>0</v>
      </c>
      <c r="HX19" s="19">
        <f t="shared" si="241"/>
        <v>0</v>
      </c>
      <c r="HY19" s="19">
        <f t="shared" si="242"/>
        <v>0</v>
      </c>
      <c r="HZ19" s="19">
        <f t="shared" si="243"/>
        <v>0</v>
      </c>
      <c r="IA19" s="19">
        <f t="shared" si="244"/>
        <v>0</v>
      </c>
      <c r="IB19" s="21">
        <f t="shared" si="245"/>
        <v>0</v>
      </c>
    </row>
    <row r="20" spans="2:236" s="11" customFormat="1" x14ac:dyDescent="0.35">
      <c r="B20" s="18" t="s">
        <v>71</v>
      </c>
      <c r="C20" s="18"/>
      <c r="D20" s="19"/>
      <c r="E20" s="19">
        <f t="shared" si="38"/>
        <v>0</v>
      </c>
      <c r="F20" s="19">
        <f t="shared" si="39"/>
        <v>0</v>
      </c>
      <c r="G20" s="19">
        <f t="shared" si="40"/>
        <v>0</v>
      </c>
      <c r="H20" s="19">
        <f t="shared" si="41"/>
        <v>0</v>
      </c>
      <c r="I20" s="20">
        <f t="shared" si="42"/>
        <v>0.95414237844554617</v>
      </c>
      <c r="J20" s="19">
        <f t="shared" si="43"/>
        <v>0</v>
      </c>
      <c r="K20" s="19">
        <f t="shared" si="44"/>
        <v>0</v>
      </c>
      <c r="L20" s="19">
        <f t="shared" si="45"/>
        <v>0</v>
      </c>
      <c r="M20" s="19">
        <f t="shared" si="46"/>
        <v>0</v>
      </c>
      <c r="N20" s="19">
        <f t="shared" si="47"/>
        <v>0</v>
      </c>
      <c r="O20" s="19">
        <f t="shared" si="48"/>
        <v>0</v>
      </c>
      <c r="P20" s="19">
        <f t="shared" si="49"/>
        <v>1.9019449404230157E-2</v>
      </c>
      <c r="Q20" s="19">
        <f t="shared" si="50"/>
        <v>0</v>
      </c>
      <c r="R20" s="19">
        <f t="shared" si="51"/>
        <v>2.6838172150223681E-2</v>
      </c>
      <c r="S20" s="19">
        <f t="shared" si="52"/>
        <v>0</v>
      </c>
      <c r="T20" s="21">
        <f t="shared" si="53"/>
        <v>1</v>
      </c>
      <c r="V20" s="19"/>
      <c r="W20" s="19">
        <f t="shared" si="54"/>
        <v>0</v>
      </c>
      <c r="X20" s="19">
        <f t="shared" si="55"/>
        <v>0</v>
      </c>
      <c r="Y20" s="19">
        <f t="shared" si="56"/>
        <v>0</v>
      </c>
      <c r="Z20" s="19">
        <f t="shared" si="57"/>
        <v>0</v>
      </c>
      <c r="AA20" s="20">
        <f t="shared" si="58"/>
        <v>0.95923139098750854</v>
      </c>
      <c r="AB20" s="19">
        <f t="shared" si="59"/>
        <v>0</v>
      </c>
      <c r="AC20" s="19">
        <f t="shared" si="60"/>
        <v>0</v>
      </c>
      <c r="AD20" s="19">
        <f t="shared" si="61"/>
        <v>0</v>
      </c>
      <c r="AE20" s="19">
        <f t="shared" si="62"/>
        <v>0</v>
      </c>
      <c r="AF20" s="19">
        <f t="shared" si="63"/>
        <v>0</v>
      </c>
      <c r="AG20" s="19">
        <f t="shared" si="64"/>
        <v>0</v>
      </c>
      <c r="AH20" s="19">
        <f t="shared" si="65"/>
        <v>5.6095402981725644E-3</v>
      </c>
      <c r="AI20" s="19">
        <f t="shared" si="66"/>
        <v>0</v>
      </c>
      <c r="AJ20" s="19">
        <f t="shared" si="67"/>
        <v>3.5159068714318863E-2</v>
      </c>
      <c r="AK20" s="19">
        <f t="shared" si="68"/>
        <v>0</v>
      </c>
      <c r="AL20" s="21">
        <f t="shared" si="69"/>
        <v>1</v>
      </c>
      <c r="AN20" s="19"/>
      <c r="AO20" s="19">
        <f t="shared" si="70"/>
        <v>0</v>
      </c>
      <c r="AP20" s="19">
        <f t="shared" si="71"/>
        <v>0</v>
      </c>
      <c r="AQ20" s="19">
        <f t="shared" si="72"/>
        <v>0</v>
      </c>
      <c r="AR20" s="19">
        <f t="shared" si="73"/>
        <v>0</v>
      </c>
      <c r="AS20" s="20">
        <f t="shared" si="74"/>
        <v>0</v>
      </c>
      <c r="AT20" s="19">
        <f t="shared" si="75"/>
        <v>0</v>
      </c>
      <c r="AU20" s="19">
        <f t="shared" si="76"/>
        <v>0</v>
      </c>
      <c r="AV20" s="19">
        <f t="shared" si="77"/>
        <v>0</v>
      </c>
      <c r="AW20" s="19">
        <f t="shared" si="78"/>
        <v>0</v>
      </c>
      <c r="AX20" s="19">
        <f t="shared" si="79"/>
        <v>0</v>
      </c>
      <c r="AY20" s="19">
        <f t="shared" si="80"/>
        <v>0</v>
      </c>
      <c r="AZ20" s="19">
        <f t="shared" si="81"/>
        <v>0</v>
      </c>
      <c r="BA20" s="19">
        <f t="shared" si="82"/>
        <v>0</v>
      </c>
      <c r="BB20" s="19">
        <f t="shared" si="83"/>
        <v>0</v>
      </c>
      <c r="BC20" s="19">
        <f t="shared" si="84"/>
        <v>0</v>
      </c>
      <c r="BD20" s="21">
        <f t="shared" si="85"/>
        <v>0</v>
      </c>
      <c r="BF20" s="19"/>
      <c r="BG20" s="19">
        <f t="shared" si="86"/>
        <v>0</v>
      </c>
      <c r="BH20" s="19">
        <f t="shared" si="87"/>
        <v>0</v>
      </c>
      <c r="BI20" s="19">
        <f t="shared" si="88"/>
        <v>0</v>
      </c>
      <c r="BJ20" s="19">
        <f t="shared" si="89"/>
        <v>0</v>
      </c>
      <c r="BK20" s="20">
        <f t="shared" si="90"/>
        <v>0.89059891523189261</v>
      </c>
      <c r="BL20" s="19">
        <f t="shared" si="91"/>
        <v>0</v>
      </c>
      <c r="BM20" s="19">
        <f t="shared" si="92"/>
        <v>0</v>
      </c>
      <c r="BN20" s="19">
        <f t="shared" si="93"/>
        <v>0</v>
      </c>
      <c r="BO20" s="19">
        <f t="shared" si="94"/>
        <v>0</v>
      </c>
      <c r="BP20" s="19">
        <f t="shared" si="95"/>
        <v>0</v>
      </c>
      <c r="BQ20" s="19">
        <f t="shared" si="96"/>
        <v>0</v>
      </c>
      <c r="BR20" s="19">
        <f t="shared" si="97"/>
        <v>8.2754766459600629E-2</v>
      </c>
      <c r="BS20" s="19">
        <f t="shared" si="98"/>
        <v>0</v>
      </c>
      <c r="BT20" s="19">
        <f t="shared" si="99"/>
        <v>2.6646318308506899E-2</v>
      </c>
      <c r="BU20" s="19">
        <f t="shared" si="100"/>
        <v>0</v>
      </c>
      <c r="BV20" s="21">
        <f t="shared" si="101"/>
        <v>1</v>
      </c>
      <c r="BX20" s="19"/>
      <c r="BY20" s="19">
        <f t="shared" si="102"/>
        <v>0</v>
      </c>
      <c r="BZ20" s="19">
        <f t="shared" si="103"/>
        <v>0</v>
      </c>
      <c r="CA20" s="19">
        <f t="shared" si="104"/>
        <v>0</v>
      </c>
      <c r="CB20" s="19">
        <f t="shared" si="105"/>
        <v>0</v>
      </c>
      <c r="CC20" s="20">
        <f t="shared" si="106"/>
        <v>0.96894068939843325</v>
      </c>
      <c r="CD20" s="19">
        <f t="shared" si="107"/>
        <v>0</v>
      </c>
      <c r="CE20" s="19">
        <f t="shared" si="108"/>
        <v>0</v>
      </c>
      <c r="CF20" s="19">
        <f t="shared" si="109"/>
        <v>0</v>
      </c>
      <c r="CG20" s="19">
        <f t="shared" si="110"/>
        <v>0</v>
      </c>
      <c r="CH20" s="19">
        <f t="shared" si="111"/>
        <v>0</v>
      </c>
      <c r="CI20" s="19">
        <f t="shared" si="112"/>
        <v>0</v>
      </c>
      <c r="CJ20" s="19">
        <f t="shared" si="113"/>
        <v>7.2386177436382423E-3</v>
      </c>
      <c r="CK20" s="19">
        <f t="shared" si="114"/>
        <v>0</v>
      </c>
      <c r="CL20" s="19">
        <f t="shared" si="115"/>
        <v>2.3820692857928497E-2</v>
      </c>
      <c r="CM20" s="19">
        <f t="shared" si="116"/>
        <v>0</v>
      </c>
      <c r="CN20" s="21">
        <f t="shared" si="117"/>
        <v>1</v>
      </c>
      <c r="CP20" s="19"/>
      <c r="CQ20" s="19">
        <f t="shared" si="118"/>
        <v>0</v>
      </c>
      <c r="CR20" s="19">
        <f t="shared" si="119"/>
        <v>0</v>
      </c>
      <c r="CS20" s="19">
        <f t="shared" si="120"/>
        <v>0</v>
      </c>
      <c r="CT20" s="19">
        <f t="shared" si="121"/>
        <v>0</v>
      </c>
      <c r="CU20" s="20">
        <f t="shared" si="122"/>
        <v>0</v>
      </c>
      <c r="CV20" s="19">
        <f t="shared" si="123"/>
        <v>0</v>
      </c>
      <c r="CW20" s="19">
        <f t="shared" si="124"/>
        <v>0</v>
      </c>
      <c r="CX20" s="19">
        <f t="shared" si="125"/>
        <v>0</v>
      </c>
      <c r="CY20" s="19">
        <f t="shared" si="126"/>
        <v>0</v>
      </c>
      <c r="CZ20" s="19">
        <f t="shared" si="127"/>
        <v>0</v>
      </c>
      <c r="DA20" s="19">
        <f t="shared" si="128"/>
        <v>0</v>
      </c>
      <c r="DB20" s="19">
        <f t="shared" si="129"/>
        <v>0</v>
      </c>
      <c r="DC20" s="19">
        <f t="shared" si="130"/>
        <v>0</v>
      </c>
      <c r="DD20" s="19">
        <f t="shared" si="131"/>
        <v>0</v>
      </c>
      <c r="DE20" s="19">
        <f t="shared" si="132"/>
        <v>0</v>
      </c>
      <c r="DF20" s="21">
        <f t="shared" si="133"/>
        <v>0</v>
      </c>
      <c r="DH20" s="19"/>
      <c r="DI20" s="19">
        <f t="shared" si="134"/>
        <v>0</v>
      </c>
      <c r="DJ20" s="19">
        <f t="shared" si="135"/>
        <v>0</v>
      </c>
      <c r="DK20" s="19">
        <f t="shared" si="136"/>
        <v>0</v>
      </c>
      <c r="DL20" s="19">
        <f t="shared" si="137"/>
        <v>0</v>
      </c>
      <c r="DM20" s="20">
        <f t="shared" si="138"/>
        <v>0</v>
      </c>
      <c r="DN20" s="19">
        <f t="shared" si="139"/>
        <v>0</v>
      </c>
      <c r="DO20" s="19">
        <f t="shared" si="140"/>
        <v>0</v>
      </c>
      <c r="DP20" s="19">
        <f t="shared" si="141"/>
        <v>0</v>
      </c>
      <c r="DQ20" s="19">
        <f t="shared" si="142"/>
        <v>0</v>
      </c>
      <c r="DR20" s="19">
        <f t="shared" si="143"/>
        <v>0</v>
      </c>
      <c r="DS20" s="19">
        <f t="shared" si="144"/>
        <v>0</v>
      </c>
      <c r="DT20" s="19">
        <f t="shared" si="145"/>
        <v>0</v>
      </c>
      <c r="DU20" s="19">
        <f t="shared" si="146"/>
        <v>0</v>
      </c>
      <c r="DV20" s="19">
        <f t="shared" si="147"/>
        <v>0</v>
      </c>
      <c r="DW20" s="19">
        <f t="shared" si="148"/>
        <v>0</v>
      </c>
      <c r="DX20" s="21">
        <f t="shared" si="149"/>
        <v>0</v>
      </c>
      <c r="DZ20" s="19"/>
      <c r="EA20" s="19">
        <f t="shared" si="150"/>
        <v>0</v>
      </c>
      <c r="EB20" s="19">
        <f t="shared" si="151"/>
        <v>0</v>
      </c>
      <c r="EC20" s="19">
        <f t="shared" si="152"/>
        <v>0</v>
      </c>
      <c r="ED20" s="19">
        <f t="shared" si="153"/>
        <v>0</v>
      </c>
      <c r="EE20" s="20">
        <f t="shared" si="154"/>
        <v>0</v>
      </c>
      <c r="EF20" s="19">
        <f t="shared" si="155"/>
        <v>0</v>
      </c>
      <c r="EG20" s="19">
        <f t="shared" si="156"/>
        <v>0</v>
      </c>
      <c r="EH20" s="19">
        <f t="shared" si="157"/>
        <v>0</v>
      </c>
      <c r="EI20" s="19">
        <f t="shared" si="158"/>
        <v>0</v>
      </c>
      <c r="EJ20" s="19">
        <f t="shared" si="159"/>
        <v>0</v>
      </c>
      <c r="EK20" s="19">
        <f t="shared" si="160"/>
        <v>0</v>
      </c>
      <c r="EL20" s="19">
        <f t="shared" si="161"/>
        <v>0</v>
      </c>
      <c r="EM20" s="19">
        <f t="shared" si="162"/>
        <v>0</v>
      </c>
      <c r="EN20" s="19">
        <f t="shared" si="163"/>
        <v>0</v>
      </c>
      <c r="EO20" s="19">
        <f t="shared" si="164"/>
        <v>0</v>
      </c>
      <c r="EP20" s="21">
        <f t="shared" si="165"/>
        <v>0</v>
      </c>
      <c r="ER20" s="19"/>
      <c r="ES20" s="19">
        <f t="shared" si="166"/>
        <v>0</v>
      </c>
      <c r="ET20" s="19">
        <f t="shared" si="167"/>
        <v>0</v>
      </c>
      <c r="EU20" s="19">
        <f t="shared" si="168"/>
        <v>0</v>
      </c>
      <c r="EV20" s="19">
        <f t="shared" si="169"/>
        <v>0</v>
      </c>
      <c r="EW20" s="20">
        <f t="shared" si="170"/>
        <v>0</v>
      </c>
      <c r="EX20" s="19">
        <f t="shared" si="171"/>
        <v>0</v>
      </c>
      <c r="EY20" s="19">
        <f t="shared" si="172"/>
        <v>0</v>
      </c>
      <c r="EZ20" s="19">
        <f t="shared" si="173"/>
        <v>0</v>
      </c>
      <c r="FA20" s="19">
        <f t="shared" si="174"/>
        <v>0</v>
      </c>
      <c r="FB20" s="19">
        <f t="shared" si="175"/>
        <v>0</v>
      </c>
      <c r="FC20" s="19">
        <f t="shared" si="176"/>
        <v>0</v>
      </c>
      <c r="FD20" s="19">
        <f t="shared" si="177"/>
        <v>0</v>
      </c>
      <c r="FE20" s="19">
        <f t="shared" si="178"/>
        <v>0</v>
      </c>
      <c r="FF20" s="19">
        <f t="shared" si="179"/>
        <v>0</v>
      </c>
      <c r="FG20" s="19">
        <f t="shared" si="180"/>
        <v>0</v>
      </c>
      <c r="FH20" s="21">
        <f t="shared" si="181"/>
        <v>0</v>
      </c>
      <c r="FJ20" s="19"/>
      <c r="FK20" s="19">
        <f t="shared" si="182"/>
        <v>0</v>
      </c>
      <c r="FL20" s="19">
        <f t="shared" si="183"/>
        <v>0</v>
      </c>
      <c r="FM20" s="19">
        <f t="shared" si="184"/>
        <v>0</v>
      </c>
      <c r="FN20" s="19">
        <f t="shared" si="185"/>
        <v>0</v>
      </c>
      <c r="FO20" s="20">
        <f t="shared" si="186"/>
        <v>0</v>
      </c>
      <c r="FP20" s="19">
        <f t="shared" si="187"/>
        <v>0</v>
      </c>
      <c r="FQ20" s="19">
        <f t="shared" si="188"/>
        <v>0</v>
      </c>
      <c r="FR20" s="19">
        <f t="shared" si="189"/>
        <v>0</v>
      </c>
      <c r="FS20" s="19">
        <f t="shared" si="190"/>
        <v>0</v>
      </c>
      <c r="FT20" s="19">
        <f t="shared" si="191"/>
        <v>0</v>
      </c>
      <c r="FU20" s="19">
        <f t="shared" si="192"/>
        <v>0</v>
      </c>
      <c r="FV20" s="19">
        <f t="shared" si="193"/>
        <v>0</v>
      </c>
      <c r="FW20" s="19">
        <f t="shared" si="194"/>
        <v>0</v>
      </c>
      <c r="FX20" s="19">
        <f t="shared" si="195"/>
        <v>0</v>
      </c>
      <c r="FY20" s="19">
        <f t="shared" si="196"/>
        <v>0</v>
      </c>
      <c r="FZ20" s="21">
        <f t="shared" si="197"/>
        <v>0</v>
      </c>
      <c r="GB20" s="19"/>
      <c r="GC20" s="19">
        <f t="shared" si="198"/>
        <v>0</v>
      </c>
      <c r="GD20" s="19">
        <f t="shared" si="199"/>
        <v>0</v>
      </c>
      <c r="GE20" s="19">
        <f t="shared" si="200"/>
        <v>0</v>
      </c>
      <c r="GF20" s="19">
        <f t="shared" si="201"/>
        <v>0</v>
      </c>
      <c r="GG20" s="20">
        <f t="shared" si="202"/>
        <v>0</v>
      </c>
      <c r="GH20" s="19">
        <f t="shared" si="203"/>
        <v>0</v>
      </c>
      <c r="GI20" s="19">
        <f t="shared" si="204"/>
        <v>0</v>
      </c>
      <c r="GJ20" s="19">
        <f t="shared" si="205"/>
        <v>0</v>
      </c>
      <c r="GK20" s="19">
        <f t="shared" si="206"/>
        <v>0</v>
      </c>
      <c r="GL20" s="19">
        <f t="shared" si="207"/>
        <v>0</v>
      </c>
      <c r="GM20" s="19">
        <f t="shared" si="208"/>
        <v>0</v>
      </c>
      <c r="GN20" s="19">
        <f t="shared" si="209"/>
        <v>0</v>
      </c>
      <c r="GO20" s="19">
        <f t="shared" si="210"/>
        <v>0</v>
      </c>
      <c r="GP20" s="19">
        <f t="shared" si="211"/>
        <v>0</v>
      </c>
      <c r="GQ20" s="19">
        <f t="shared" si="212"/>
        <v>0</v>
      </c>
      <c r="GR20" s="21">
        <f t="shared" si="213"/>
        <v>0</v>
      </c>
      <c r="GT20" s="19"/>
      <c r="GU20" s="19">
        <f t="shared" si="214"/>
        <v>0</v>
      </c>
      <c r="GV20" s="19">
        <f t="shared" si="215"/>
        <v>0</v>
      </c>
      <c r="GW20" s="19">
        <f t="shared" si="216"/>
        <v>0</v>
      </c>
      <c r="GX20" s="19">
        <f t="shared" si="217"/>
        <v>0</v>
      </c>
      <c r="GY20" s="20">
        <f t="shared" si="218"/>
        <v>0</v>
      </c>
      <c r="GZ20" s="19">
        <f t="shared" si="219"/>
        <v>0</v>
      </c>
      <c r="HA20" s="19">
        <f t="shared" si="220"/>
        <v>0</v>
      </c>
      <c r="HB20" s="19">
        <f t="shared" si="221"/>
        <v>0</v>
      </c>
      <c r="HC20" s="19">
        <f t="shared" si="222"/>
        <v>0</v>
      </c>
      <c r="HD20" s="19">
        <f t="shared" si="223"/>
        <v>0</v>
      </c>
      <c r="HE20" s="19">
        <f t="shared" si="224"/>
        <v>0</v>
      </c>
      <c r="HF20" s="19">
        <f t="shared" si="225"/>
        <v>0</v>
      </c>
      <c r="HG20" s="19">
        <f t="shared" si="226"/>
        <v>0</v>
      </c>
      <c r="HH20" s="19">
        <f t="shared" si="227"/>
        <v>0</v>
      </c>
      <c r="HI20" s="19">
        <f t="shared" si="228"/>
        <v>0</v>
      </c>
      <c r="HJ20" s="21">
        <f t="shared" si="229"/>
        <v>0</v>
      </c>
      <c r="HL20" s="19"/>
      <c r="HM20" s="19">
        <f t="shared" si="230"/>
        <v>0</v>
      </c>
      <c r="HN20" s="19">
        <f t="shared" si="231"/>
        <v>0</v>
      </c>
      <c r="HO20" s="19">
        <f t="shared" si="232"/>
        <v>0</v>
      </c>
      <c r="HP20" s="19">
        <f t="shared" si="233"/>
        <v>0</v>
      </c>
      <c r="HQ20" s="20">
        <f t="shared" si="234"/>
        <v>0</v>
      </c>
      <c r="HR20" s="19">
        <f t="shared" si="235"/>
        <v>0</v>
      </c>
      <c r="HS20" s="19">
        <f t="shared" si="236"/>
        <v>0</v>
      </c>
      <c r="HT20" s="19">
        <f t="shared" si="237"/>
        <v>0</v>
      </c>
      <c r="HU20" s="19">
        <f t="shared" si="238"/>
        <v>0</v>
      </c>
      <c r="HV20" s="19">
        <f t="shared" si="239"/>
        <v>0</v>
      </c>
      <c r="HW20" s="19">
        <f t="shared" si="240"/>
        <v>0</v>
      </c>
      <c r="HX20" s="19">
        <f t="shared" si="241"/>
        <v>0</v>
      </c>
      <c r="HY20" s="19">
        <f t="shared" si="242"/>
        <v>0</v>
      </c>
      <c r="HZ20" s="19">
        <f t="shared" si="243"/>
        <v>0</v>
      </c>
      <c r="IA20" s="19">
        <f t="shared" si="244"/>
        <v>0</v>
      </c>
      <c r="IB20" s="21">
        <f t="shared" si="245"/>
        <v>0</v>
      </c>
    </row>
    <row r="21" spans="2:236" s="11" customFormat="1" x14ac:dyDescent="0.35">
      <c r="B21" s="18" t="s">
        <v>148</v>
      </c>
      <c r="C21" s="18"/>
      <c r="D21" s="19"/>
      <c r="E21" s="19">
        <f t="shared" si="38"/>
        <v>0</v>
      </c>
      <c r="F21" s="19">
        <f t="shared" si="39"/>
        <v>0</v>
      </c>
      <c r="G21" s="19">
        <f t="shared" si="40"/>
        <v>0</v>
      </c>
      <c r="H21" s="19">
        <f t="shared" si="41"/>
        <v>0</v>
      </c>
      <c r="I21" s="19">
        <f t="shared" si="42"/>
        <v>0</v>
      </c>
      <c r="J21" s="20">
        <f t="shared" si="43"/>
        <v>0.44805786703519657</v>
      </c>
      <c r="K21" s="19">
        <f t="shared" si="44"/>
        <v>0.40283454379723016</v>
      </c>
      <c r="L21" s="19">
        <f t="shared" si="45"/>
        <v>0</v>
      </c>
      <c r="M21" s="19">
        <f t="shared" si="46"/>
        <v>0</v>
      </c>
      <c r="N21" s="19">
        <f t="shared" si="47"/>
        <v>0</v>
      </c>
      <c r="O21" s="19">
        <f t="shared" si="48"/>
        <v>0</v>
      </c>
      <c r="P21" s="19">
        <f t="shared" si="49"/>
        <v>0</v>
      </c>
      <c r="Q21" s="19">
        <f t="shared" si="50"/>
        <v>4.1224381781293187E-2</v>
      </c>
      <c r="R21" s="19">
        <f t="shared" si="51"/>
        <v>0.1078832073862801</v>
      </c>
      <c r="S21" s="19">
        <f t="shared" si="52"/>
        <v>0</v>
      </c>
      <c r="T21" s="21">
        <f t="shared" si="53"/>
        <v>1</v>
      </c>
      <c r="V21" s="19"/>
      <c r="W21" s="19">
        <f t="shared" si="54"/>
        <v>0</v>
      </c>
      <c r="X21" s="19">
        <f t="shared" si="55"/>
        <v>0</v>
      </c>
      <c r="Y21" s="19">
        <f t="shared" si="56"/>
        <v>0</v>
      </c>
      <c r="Z21" s="19">
        <f t="shared" si="57"/>
        <v>0</v>
      </c>
      <c r="AA21" s="19">
        <f t="shared" si="58"/>
        <v>0</v>
      </c>
      <c r="AB21" s="20">
        <f t="shared" si="59"/>
        <v>0.13201160541586074</v>
      </c>
      <c r="AC21" s="19">
        <f t="shared" si="60"/>
        <v>0.69874274661508706</v>
      </c>
      <c r="AD21" s="19">
        <f t="shared" si="61"/>
        <v>0</v>
      </c>
      <c r="AE21" s="19">
        <f t="shared" si="62"/>
        <v>0</v>
      </c>
      <c r="AF21" s="19">
        <f t="shared" si="63"/>
        <v>0</v>
      </c>
      <c r="AG21" s="19">
        <f t="shared" si="64"/>
        <v>0</v>
      </c>
      <c r="AH21" s="19">
        <f t="shared" si="65"/>
        <v>0</v>
      </c>
      <c r="AI21" s="19">
        <f t="shared" si="66"/>
        <v>0</v>
      </c>
      <c r="AJ21" s="19">
        <f t="shared" si="67"/>
        <v>0.16924564796905223</v>
      </c>
      <c r="AK21" s="19">
        <f t="shared" si="68"/>
        <v>0</v>
      </c>
      <c r="AL21" s="21">
        <f t="shared" si="69"/>
        <v>1</v>
      </c>
      <c r="AN21" s="19"/>
      <c r="AO21" s="19">
        <f t="shared" si="70"/>
        <v>0</v>
      </c>
      <c r="AP21" s="19">
        <f t="shared" si="71"/>
        <v>0</v>
      </c>
      <c r="AQ21" s="19">
        <f t="shared" si="72"/>
        <v>0</v>
      </c>
      <c r="AR21" s="19">
        <f t="shared" si="73"/>
        <v>0</v>
      </c>
      <c r="AS21" s="19">
        <f t="shared" si="74"/>
        <v>0</v>
      </c>
      <c r="AT21" s="20">
        <f t="shared" si="75"/>
        <v>0.6504843433205677</v>
      </c>
      <c r="AU21" s="19">
        <f t="shared" si="76"/>
        <v>0.26931741383194413</v>
      </c>
      <c r="AV21" s="19">
        <f t="shared" si="77"/>
        <v>0</v>
      </c>
      <c r="AW21" s="19">
        <f t="shared" si="78"/>
        <v>0</v>
      </c>
      <c r="AX21" s="19">
        <f t="shared" si="79"/>
        <v>0</v>
      </c>
      <c r="AY21" s="19">
        <f t="shared" si="80"/>
        <v>0</v>
      </c>
      <c r="AZ21" s="19">
        <f t="shared" si="81"/>
        <v>0</v>
      </c>
      <c r="BA21" s="19">
        <f t="shared" si="82"/>
        <v>0</v>
      </c>
      <c r="BB21" s="19">
        <f t="shared" si="83"/>
        <v>8.019824284748818E-2</v>
      </c>
      <c r="BC21" s="19">
        <f t="shared" si="84"/>
        <v>0</v>
      </c>
      <c r="BD21" s="21">
        <f t="shared" si="85"/>
        <v>1</v>
      </c>
      <c r="BF21" s="19"/>
      <c r="BG21" s="19">
        <f t="shared" si="86"/>
        <v>0</v>
      </c>
      <c r="BH21" s="19">
        <f t="shared" si="87"/>
        <v>0</v>
      </c>
      <c r="BI21" s="19">
        <f t="shared" si="88"/>
        <v>0</v>
      </c>
      <c r="BJ21" s="19">
        <f t="shared" si="89"/>
        <v>0</v>
      </c>
      <c r="BK21" s="19">
        <f t="shared" si="90"/>
        <v>0</v>
      </c>
      <c r="BL21" s="20">
        <f t="shared" si="91"/>
        <v>0.52903666590753817</v>
      </c>
      <c r="BM21" s="19">
        <f t="shared" si="92"/>
        <v>0.38556137554087905</v>
      </c>
      <c r="BN21" s="19">
        <f t="shared" si="93"/>
        <v>0</v>
      </c>
      <c r="BO21" s="19">
        <f t="shared" si="94"/>
        <v>0</v>
      </c>
      <c r="BP21" s="19">
        <f t="shared" si="95"/>
        <v>0</v>
      </c>
      <c r="BQ21" s="19">
        <f t="shared" si="96"/>
        <v>0</v>
      </c>
      <c r="BR21" s="19">
        <f t="shared" si="97"/>
        <v>0</v>
      </c>
      <c r="BS21" s="19">
        <f t="shared" si="98"/>
        <v>0</v>
      </c>
      <c r="BT21" s="19">
        <f t="shared" si="99"/>
        <v>8.5401958551582779E-2</v>
      </c>
      <c r="BU21" s="19">
        <f t="shared" si="100"/>
        <v>0</v>
      </c>
      <c r="BV21" s="21">
        <f t="shared" si="101"/>
        <v>1</v>
      </c>
      <c r="BX21" s="19"/>
      <c r="BY21" s="19">
        <f t="shared" si="102"/>
        <v>0</v>
      </c>
      <c r="BZ21" s="19">
        <f t="shared" si="103"/>
        <v>0</v>
      </c>
      <c r="CA21" s="19">
        <f t="shared" si="104"/>
        <v>0</v>
      </c>
      <c r="CB21" s="19">
        <f t="shared" si="105"/>
        <v>0</v>
      </c>
      <c r="CC21" s="19">
        <f t="shared" si="106"/>
        <v>0</v>
      </c>
      <c r="CD21" s="20">
        <f t="shared" si="107"/>
        <v>0</v>
      </c>
      <c r="CE21" s="19">
        <f t="shared" si="108"/>
        <v>0</v>
      </c>
      <c r="CF21" s="19">
        <f t="shared" si="109"/>
        <v>0</v>
      </c>
      <c r="CG21" s="19">
        <f t="shared" si="110"/>
        <v>0</v>
      </c>
      <c r="CH21" s="19">
        <f t="shared" si="111"/>
        <v>0</v>
      </c>
      <c r="CI21" s="19">
        <f t="shared" si="112"/>
        <v>0</v>
      </c>
      <c r="CJ21" s="19">
        <f t="shared" si="113"/>
        <v>0</v>
      </c>
      <c r="CK21" s="19">
        <f t="shared" si="114"/>
        <v>0.9211563731931669</v>
      </c>
      <c r="CL21" s="19">
        <f t="shared" si="115"/>
        <v>7.8843626806833114E-2</v>
      </c>
      <c r="CM21" s="19">
        <f t="shared" si="116"/>
        <v>0</v>
      </c>
      <c r="CN21" s="21">
        <f t="shared" si="117"/>
        <v>1</v>
      </c>
      <c r="CP21" s="19"/>
      <c r="CQ21" s="19">
        <f t="shared" si="118"/>
        <v>0</v>
      </c>
      <c r="CR21" s="19">
        <f t="shared" si="119"/>
        <v>0</v>
      </c>
      <c r="CS21" s="19">
        <f t="shared" si="120"/>
        <v>0</v>
      </c>
      <c r="CT21" s="19">
        <f t="shared" si="121"/>
        <v>0</v>
      </c>
      <c r="CU21" s="19">
        <f t="shared" si="122"/>
        <v>0</v>
      </c>
      <c r="CV21" s="20">
        <f t="shared" si="123"/>
        <v>0</v>
      </c>
      <c r="CW21" s="19">
        <f t="shared" si="124"/>
        <v>0</v>
      </c>
      <c r="CX21" s="19">
        <f t="shared" si="125"/>
        <v>0</v>
      </c>
      <c r="CY21" s="19">
        <f t="shared" si="126"/>
        <v>0</v>
      </c>
      <c r="CZ21" s="19">
        <f t="shared" si="127"/>
        <v>0</v>
      </c>
      <c r="DA21" s="19">
        <f t="shared" si="128"/>
        <v>0</v>
      </c>
      <c r="DB21" s="19">
        <f t="shared" si="129"/>
        <v>0</v>
      </c>
      <c r="DC21" s="19">
        <f t="shared" si="130"/>
        <v>0</v>
      </c>
      <c r="DD21" s="19">
        <f t="shared" si="131"/>
        <v>0</v>
      </c>
      <c r="DE21" s="19">
        <f t="shared" si="132"/>
        <v>0</v>
      </c>
      <c r="DF21" s="21">
        <f t="shared" si="133"/>
        <v>0</v>
      </c>
      <c r="DH21" s="19"/>
      <c r="DI21" s="19">
        <f t="shared" si="134"/>
        <v>0</v>
      </c>
      <c r="DJ21" s="19">
        <f t="shared" si="135"/>
        <v>0</v>
      </c>
      <c r="DK21" s="19">
        <f t="shared" si="136"/>
        <v>0</v>
      </c>
      <c r="DL21" s="19">
        <f t="shared" si="137"/>
        <v>0</v>
      </c>
      <c r="DM21" s="19">
        <f t="shared" si="138"/>
        <v>0</v>
      </c>
      <c r="DN21" s="20">
        <f t="shared" si="139"/>
        <v>0</v>
      </c>
      <c r="DO21" s="19">
        <f t="shared" si="140"/>
        <v>0</v>
      </c>
      <c r="DP21" s="19">
        <f t="shared" si="141"/>
        <v>0</v>
      </c>
      <c r="DQ21" s="19">
        <f t="shared" si="142"/>
        <v>0</v>
      </c>
      <c r="DR21" s="19">
        <f t="shared" si="143"/>
        <v>0</v>
      </c>
      <c r="DS21" s="19">
        <f t="shared" si="144"/>
        <v>0</v>
      </c>
      <c r="DT21" s="19">
        <f t="shared" si="145"/>
        <v>0</v>
      </c>
      <c r="DU21" s="19">
        <f t="shared" si="146"/>
        <v>0</v>
      </c>
      <c r="DV21" s="19">
        <f t="shared" si="147"/>
        <v>0</v>
      </c>
      <c r="DW21" s="19">
        <f t="shared" si="148"/>
        <v>0</v>
      </c>
      <c r="DX21" s="21">
        <f t="shared" si="149"/>
        <v>0</v>
      </c>
      <c r="DZ21" s="19"/>
      <c r="EA21" s="19">
        <f t="shared" si="150"/>
        <v>0</v>
      </c>
      <c r="EB21" s="19">
        <f t="shared" si="151"/>
        <v>0</v>
      </c>
      <c r="EC21" s="19">
        <f t="shared" si="152"/>
        <v>0</v>
      </c>
      <c r="ED21" s="19">
        <f t="shared" si="153"/>
        <v>0</v>
      </c>
      <c r="EE21" s="19">
        <f t="shared" si="154"/>
        <v>0</v>
      </c>
      <c r="EF21" s="20">
        <f t="shared" si="155"/>
        <v>0</v>
      </c>
      <c r="EG21" s="19">
        <f t="shared" si="156"/>
        <v>0</v>
      </c>
      <c r="EH21" s="19">
        <f t="shared" si="157"/>
        <v>0</v>
      </c>
      <c r="EI21" s="19">
        <f t="shared" si="158"/>
        <v>0</v>
      </c>
      <c r="EJ21" s="19">
        <f t="shared" si="159"/>
        <v>0</v>
      </c>
      <c r="EK21" s="19">
        <f t="shared" si="160"/>
        <v>0</v>
      </c>
      <c r="EL21" s="19">
        <f t="shared" si="161"/>
        <v>0</v>
      </c>
      <c r="EM21" s="19">
        <f t="shared" si="162"/>
        <v>0</v>
      </c>
      <c r="EN21" s="19">
        <f t="shared" si="163"/>
        <v>0</v>
      </c>
      <c r="EO21" s="19">
        <f t="shared" si="164"/>
        <v>0</v>
      </c>
      <c r="EP21" s="21">
        <f t="shared" si="165"/>
        <v>0</v>
      </c>
      <c r="ER21" s="19"/>
      <c r="ES21" s="19">
        <f t="shared" si="166"/>
        <v>0</v>
      </c>
      <c r="ET21" s="19">
        <f t="shared" si="167"/>
        <v>0</v>
      </c>
      <c r="EU21" s="19">
        <f t="shared" si="168"/>
        <v>0</v>
      </c>
      <c r="EV21" s="19">
        <f t="shared" si="169"/>
        <v>0</v>
      </c>
      <c r="EW21" s="19">
        <f t="shared" si="170"/>
        <v>0</v>
      </c>
      <c r="EX21" s="20">
        <f t="shared" si="171"/>
        <v>0</v>
      </c>
      <c r="EY21" s="19">
        <f t="shared" si="172"/>
        <v>0</v>
      </c>
      <c r="EZ21" s="19">
        <f t="shared" si="173"/>
        <v>0</v>
      </c>
      <c r="FA21" s="19">
        <f t="shared" si="174"/>
        <v>0</v>
      </c>
      <c r="FB21" s="19">
        <f t="shared" si="175"/>
        <v>0</v>
      </c>
      <c r="FC21" s="19">
        <f t="shared" si="176"/>
        <v>0</v>
      </c>
      <c r="FD21" s="19">
        <f t="shared" si="177"/>
        <v>0</v>
      </c>
      <c r="FE21" s="19">
        <f t="shared" si="178"/>
        <v>0</v>
      </c>
      <c r="FF21" s="19">
        <f t="shared" si="179"/>
        <v>0</v>
      </c>
      <c r="FG21" s="19">
        <f t="shared" si="180"/>
        <v>0</v>
      </c>
      <c r="FH21" s="21">
        <f t="shared" si="181"/>
        <v>0</v>
      </c>
      <c r="FJ21" s="19"/>
      <c r="FK21" s="19">
        <f t="shared" si="182"/>
        <v>0</v>
      </c>
      <c r="FL21" s="19">
        <f t="shared" si="183"/>
        <v>0</v>
      </c>
      <c r="FM21" s="19">
        <f t="shared" si="184"/>
        <v>0</v>
      </c>
      <c r="FN21" s="19">
        <f t="shared" si="185"/>
        <v>0</v>
      </c>
      <c r="FO21" s="19">
        <f t="shared" si="186"/>
        <v>0</v>
      </c>
      <c r="FP21" s="20">
        <f t="shared" si="187"/>
        <v>0</v>
      </c>
      <c r="FQ21" s="19">
        <f t="shared" si="188"/>
        <v>0</v>
      </c>
      <c r="FR21" s="19">
        <f t="shared" si="189"/>
        <v>0</v>
      </c>
      <c r="FS21" s="19">
        <f t="shared" si="190"/>
        <v>0</v>
      </c>
      <c r="FT21" s="19">
        <f t="shared" si="191"/>
        <v>0</v>
      </c>
      <c r="FU21" s="19">
        <f t="shared" si="192"/>
        <v>0</v>
      </c>
      <c r="FV21" s="19">
        <f t="shared" si="193"/>
        <v>0</v>
      </c>
      <c r="FW21" s="19">
        <f t="shared" si="194"/>
        <v>0</v>
      </c>
      <c r="FX21" s="19">
        <f t="shared" si="195"/>
        <v>0</v>
      </c>
      <c r="FY21" s="19">
        <f t="shared" si="196"/>
        <v>0</v>
      </c>
      <c r="FZ21" s="21">
        <f t="shared" si="197"/>
        <v>0</v>
      </c>
      <c r="GB21" s="19"/>
      <c r="GC21" s="19">
        <f t="shared" si="198"/>
        <v>0</v>
      </c>
      <c r="GD21" s="19">
        <f t="shared" si="199"/>
        <v>0</v>
      </c>
      <c r="GE21" s="19">
        <f t="shared" si="200"/>
        <v>0</v>
      </c>
      <c r="GF21" s="19">
        <f t="shared" si="201"/>
        <v>0</v>
      </c>
      <c r="GG21" s="19">
        <f t="shared" si="202"/>
        <v>0</v>
      </c>
      <c r="GH21" s="20">
        <f t="shared" si="203"/>
        <v>0</v>
      </c>
      <c r="GI21" s="19">
        <f t="shared" si="204"/>
        <v>0</v>
      </c>
      <c r="GJ21" s="19">
        <f t="shared" si="205"/>
        <v>0</v>
      </c>
      <c r="GK21" s="19">
        <f t="shared" si="206"/>
        <v>0</v>
      </c>
      <c r="GL21" s="19">
        <f t="shared" si="207"/>
        <v>0</v>
      </c>
      <c r="GM21" s="19">
        <f t="shared" si="208"/>
        <v>0</v>
      </c>
      <c r="GN21" s="19">
        <f t="shared" si="209"/>
        <v>0</v>
      </c>
      <c r="GO21" s="19">
        <f t="shared" si="210"/>
        <v>0</v>
      </c>
      <c r="GP21" s="19">
        <f t="shared" si="211"/>
        <v>0</v>
      </c>
      <c r="GQ21" s="19">
        <f t="shared" si="212"/>
        <v>0</v>
      </c>
      <c r="GR21" s="21">
        <f t="shared" si="213"/>
        <v>0</v>
      </c>
      <c r="GT21" s="19"/>
      <c r="GU21" s="19">
        <f t="shared" si="214"/>
        <v>0</v>
      </c>
      <c r="GV21" s="19">
        <f t="shared" si="215"/>
        <v>0</v>
      </c>
      <c r="GW21" s="19">
        <f t="shared" si="216"/>
        <v>0</v>
      </c>
      <c r="GX21" s="19">
        <f t="shared" si="217"/>
        <v>0</v>
      </c>
      <c r="GY21" s="19">
        <f t="shared" si="218"/>
        <v>0</v>
      </c>
      <c r="GZ21" s="20">
        <f t="shared" si="219"/>
        <v>0</v>
      </c>
      <c r="HA21" s="19">
        <f t="shared" si="220"/>
        <v>0</v>
      </c>
      <c r="HB21" s="19">
        <f t="shared" si="221"/>
        <v>0</v>
      </c>
      <c r="HC21" s="19">
        <f t="shared" si="222"/>
        <v>0</v>
      </c>
      <c r="HD21" s="19">
        <f t="shared" si="223"/>
        <v>0</v>
      </c>
      <c r="HE21" s="19">
        <f t="shared" si="224"/>
        <v>0</v>
      </c>
      <c r="HF21" s="19">
        <f t="shared" si="225"/>
        <v>0</v>
      </c>
      <c r="HG21" s="19">
        <f t="shared" si="226"/>
        <v>0</v>
      </c>
      <c r="HH21" s="19">
        <f t="shared" si="227"/>
        <v>0</v>
      </c>
      <c r="HI21" s="19">
        <f t="shared" si="228"/>
        <v>0</v>
      </c>
      <c r="HJ21" s="21">
        <f t="shared" si="229"/>
        <v>0</v>
      </c>
      <c r="HL21" s="19"/>
      <c r="HM21" s="19">
        <f t="shared" si="230"/>
        <v>0</v>
      </c>
      <c r="HN21" s="19">
        <f t="shared" si="231"/>
        <v>0</v>
      </c>
      <c r="HO21" s="19">
        <f t="shared" si="232"/>
        <v>0</v>
      </c>
      <c r="HP21" s="19">
        <f t="shared" si="233"/>
        <v>0</v>
      </c>
      <c r="HQ21" s="19">
        <f t="shared" si="234"/>
        <v>0</v>
      </c>
      <c r="HR21" s="20">
        <f t="shared" si="235"/>
        <v>0</v>
      </c>
      <c r="HS21" s="19">
        <f t="shared" si="236"/>
        <v>0</v>
      </c>
      <c r="HT21" s="19">
        <f t="shared" si="237"/>
        <v>0</v>
      </c>
      <c r="HU21" s="19">
        <f t="shared" si="238"/>
        <v>0</v>
      </c>
      <c r="HV21" s="19">
        <f t="shared" si="239"/>
        <v>0</v>
      </c>
      <c r="HW21" s="19">
        <f t="shared" si="240"/>
        <v>0</v>
      </c>
      <c r="HX21" s="19">
        <f t="shared" si="241"/>
        <v>0</v>
      </c>
      <c r="HY21" s="19">
        <f t="shared" si="242"/>
        <v>0</v>
      </c>
      <c r="HZ21" s="19">
        <f t="shared" si="243"/>
        <v>0</v>
      </c>
      <c r="IA21" s="19">
        <f t="shared" si="244"/>
        <v>0</v>
      </c>
      <c r="IB21" s="21">
        <f t="shared" si="245"/>
        <v>0</v>
      </c>
    </row>
    <row r="22" spans="2:236" s="11" customFormat="1" x14ac:dyDescent="0.35">
      <c r="B22" s="18" t="s">
        <v>147</v>
      </c>
      <c r="C22" s="18"/>
      <c r="D22" s="19"/>
      <c r="E22" s="19">
        <f t="shared" si="38"/>
        <v>0</v>
      </c>
      <c r="F22" s="19">
        <f t="shared" si="39"/>
        <v>0</v>
      </c>
      <c r="G22" s="19">
        <f t="shared" si="40"/>
        <v>0</v>
      </c>
      <c r="H22" s="19">
        <f t="shared" si="41"/>
        <v>0</v>
      </c>
      <c r="I22" s="19">
        <f t="shared" si="42"/>
        <v>0</v>
      </c>
      <c r="J22" s="19">
        <f t="shared" si="43"/>
        <v>3.6140327729670352E-2</v>
      </c>
      <c r="K22" s="20">
        <f t="shared" si="44"/>
        <v>0.71276757466849849</v>
      </c>
      <c r="L22" s="19">
        <f t="shared" si="45"/>
        <v>7.0186811075002636E-3</v>
      </c>
      <c r="M22" s="19">
        <f t="shared" si="46"/>
        <v>0</v>
      </c>
      <c r="N22" s="19">
        <f t="shared" si="47"/>
        <v>0</v>
      </c>
      <c r="O22" s="19">
        <f t="shared" si="48"/>
        <v>0</v>
      </c>
      <c r="P22" s="22">
        <f t="shared" si="49"/>
        <v>0</v>
      </c>
      <c r="Q22" s="22">
        <f t="shared" si="50"/>
        <v>0.17932486425865002</v>
      </c>
      <c r="R22" s="22">
        <f t="shared" si="51"/>
        <v>6.4748552235680823E-2</v>
      </c>
      <c r="S22" s="19">
        <f t="shared" si="52"/>
        <v>0</v>
      </c>
      <c r="T22" s="21">
        <f t="shared" si="53"/>
        <v>1</v>
      </c>
      <c r="V22" s="19"/>
      <c r="W22" s="19">
        <f t="shared" si="54"/>
        <v>0</v>
      </c>
      <c r="X22" s="19">
        <f t="shared" si="55"/>
        <v>0</v>
      </c>
      <c r="Y22" s="19">
        <f t="shared" si="56"/>
        <v>0</v>
      </c>
      <c r="Z22" s="19">
        <f t="shared" si="57"/>
        <v>0</v>
      </c>
      <c r="AA22" s="19">
        <f t="shared" si="58"/>
        <v>0</v>
      </c>
      <c r="AB22" s="19">
        <f t="shared" si="59"/>
        <v>6.721677730761598E-2</v>
      </c>
      <c r="AC22" s="20">
        <f t="shared" si="60"/>
        <v>0.48396079661483504</v>
      </c>
      <c r="AD22" s="19">
        <f t="shared" si="61"/>
        <v>1.5664709911593931E-2</v>
      </c>
      <c r="AE22" s="19">
        <f t="shared" si="62"/>
        <v>0</v>
      </c>
      <c r="AF22" s="19">
        <f t="shared" si="63"/>
        <v>0</v>
      </c>
      <c r="AG22" s="19">
        <f t="shared" si="64"/>
        <v>0</v>
      </c>
      <c r="AH22" s="22">
        <f t="shared" si="65"/>
        <v>0</v>
      </c>
      <c r="AI22" s="22">
        <f t="shared" si="66"/>
        <v>0.34952724199960311</v>
      </c>
      <c r="AJ22" s="22">
        <f t="shared" si="67"/>
        <v>8.3630474166351915E-2</v>
      </c>
      <c r="AK22" s="19">
        <f t="shared" si="68"/>
        <v>0</v>
      </c>
      <c r="AL22" s="21">
        <f t="shared" si="69"/>
        <v>1</v>
      </c>
      <c r="AN22" s="19"/>
      <c r="AO22" s="19">
        <f t="shared" si="70"/>
        <v>0</v>
      </c>
      <c r="AP22" s="19">
        <f t="shared" si="71"/>
        <v>0</v>
      </c>
      <c r="AQ22" s="19">
        <f t="shared" si="72"/>
        <v>0</v>
      </c>
      <c r="AR22" s="19">
        <f t="shared" si="73"/>
        <v>0</v>
      </c>
      <c r="AS22" s="19">
        <f t="shared" si="74"/>
        <v>0</v>
      </c>
      <c r="AT22" s="19">
        <f t="shared" si="75"/>
        <v>0</v>
      </c>
      <c r="AU22" s="20">
        <f t="shared" si="76"/>
        <v>0</v>
      </c>
      <c r="AV22" s="19">
        <f t="shared" si="77"/>
        <v>0</v>
      </c>
      <c r="AW22" s="19">
        <f t="shared" si="78"/>
        <v>0</v>
      </c>
      <c r="AX22" s="19">
        <f t="shared" si="79"/>
        <v>0</v>
      </c>
      <c r="AY22" s="19">
        <f t="shared" si="80"/>
        <v>0</v>
      </c>
      <c r="AZ22" s="22">
        <f t="shared" si="81"/>
        <v>0</v>
      </c>
      <c r="BA22" s="22">
        <f t="shared" si="82"/>
        <v>0</v>
      </c>
      <c r="BB22" s="22">
        <f t="shared" si="83"/>
        <v>0</v>
      </c>
      <c r="BC22" s="19">
        <f t="shared" si="84"/>
        <v>0</v>
      </c>
      <c r="BD22" s="21">
        <f t="shared" si="85"/>
        <v>0</v>
      </c>
      <c r="BF22" s="19"/>
      <c r="BG22" s="19">
        <f t="shared" si="86"/>
        <v>0</v>
      </c>
      <c r="BH22" s="19">
        <f t="shared" si="87"/>
        <v>0</v>
      </c>
      <c r="BI22" s="19">
        <f t="shared" si="88"/>
        <v>0</v>
      </c>
      <c r="BJ22" s="19">
        <f t="shared" si="89"/>
        <v>0</v>
      </c>
      <c r="BK22" s="19">
        <f t="shared" si="90"/>
        <v>0</v>
      </c>
      <c r="BL22" s="19">
        <f t="shared" si="91"/>
        <v>1.8101887768295837E-2</v>
      </c>
      <c r="BM22" s="20">
        <f t="shared" si="92"/>
        <v>0.87492457546763214</v>
      </c>
      <c r="BN22" s="19">
        <f t="shared" si="93"/>
        <v>0</v>
      </c>
      <c r="BO22" s="19">
        <f t="shared" si="94"/>
        <v>0</v>
      </c>
      <c r="BP22" s="19">
        <f t="shared" si="95"/>
        <v>0</v>
      </c>
      <c r="BQ22" s="19">
        <f t="shared" si="96"/>
        <v>0</v>
      </c>
      <c r="BR22" s="22">
        <f t="shared" si="97"/>
        <v>0</v>
      </c>
      <c r="BS22" s="22">
        <f t="shared" si="98"/>
        <v>6.0425825359882772E-2</v>
      </c>
      <c r="BT22" s="22">
        <f t="shared" si="99"/>
        <v>4.6547711404189292E-2</v>
      </c>
      <c r="BU22" s="19">
        <f t="shared" si="100"/>
        <v>0</v>
      </c>
      <c r="BV22" s="21">
        <f t="shared" si="101"/>
        <v>1</v>
      </c>
      <c r="BX22" s="19"/>
      <c r="BY22" s="19">
        <f t="shared" si="102"/>
        <v>0</v>
      </c>
      <c r="BZ22" s="19">
        <f t="shared" si="103"/>
        <v>0</v>
      </c>
      <c r="CA22" s="19">
        <f t="shared" si="104"/>
        <v>0</v>
      </c>
      <c r="CB22" s="19">
        <f t="shared" si="105"/>
        <v>0</v>
      </c>
      <c r="CC22" s="19">
        <f t="shared" si="106"/>
        <v>0</v>
      </c>
      <c r="CD22" s="19">
        <f t="shared" si="107"/>
        <v>0</v>
      </c>
      <c r="CE22" s="20">
        <f t="shared" si="108"/>
        <v>0.93431038995027482</v>
      </c>
      <c r="CF22" s="19">
        <f t="shared" si="109"/>
        <v>0</v>
      </c>
      <c r="CG22" s="19">
        <f t="shared" si="110"/>
        <v>0</v>
      </c>
      <c r="CH22" s="19">
        <f t="shared" si="111"/>
        <v>0</v>
      </c>
      <c r="CI22" s="19">
        <f t="shared" si="112"/>
        <v>0</v>
      </c>
      <c r="CJ22" s="22">
        <f t="shared" si="113"/>
        <v>0</v>
      </c>
      <c r="CK22" s="22">
        <f t="shared" si="114"/>
        <v>1.190787751897409E-2</v>
      </c>
      <c r="CL22" s="22">
        <f t="shared" si="115"/>
        <v>5.3781732530751115E-2</v>
      </c>
      <c r="CM22" s="19">
        <f t="shared" si="116"/>
        <v>0</v>
      </c>
      <c r="CN22" s="21">
        <f t="shared" si="117"/>
        <v>1</v>
      </c>
      <c r="CP22" s="19"/>
      <c r="CQ22" s="19">
        <f t="shared" si="118"/>
        <v>0</v>
      </c>
      <c r="CR22" s="19">
        <f t="shared" si="119"/>
        <v>0</v>
      </c>
      <c r="CS22" s="19">
        <f t="shared" si="120"/>
        <v>0</v>
      </c>
      <c r="CT22" s="19">
        <f t="shared" si="121"/>
        <v>0</v>
      </c>
      <c r="CU22" s="19">
        <f t="shared" si="122"/>
        <v>0</v>
      </c>
      <c r="CV22" s="19">
        <f t="shared" si="123"/>
        <v>0</v>
      </c>
      <c r="CW22" s="20">
        <f t="shared" si="124"/>
        <v>0</v>
      </c>
      <c r="CX22" s="19">
        <f t="shared" si="125"/>
        <v>0</v>
      </c>
      <c r="CY22" s="19">
        <f t="shared" si="126"/>
        <v>0</v>
      </c>
      <c r="CZ22" s="19">
        <f t="shared" si="127"/>
        <v>0</v>
      </c>
      <c r="DA22" s="19">
        <f t="shared" si="128"/>
        <v>0</v>
      </c>
      <c r="DB22" s="22">
        <f t="shared" si="129"/>
        <v>0</v>
      </c>
      <c r="DC22" s="22">
        <f t="shared" si="130"/>
        <v>0</v>
      </c>
      <c r="DD22" s="22">
        <f t="shared" si="131"/>
        <v>0</v>
      </c>
      <c r="DE22" s="19">
        <f t="shared" si="132"/>
        <v>0</v>
      </c>
      <c r="DF22" s="21">
        <f t="shared" si="133"/>
        <v>0</v>
      </c>
      <c r="DH22" s="19"/>
      <c r="DI22" s="19">
        <f t="shared" si="134"/>
        <v>0</v>
      </c>
      <c r="DJ22" s="19">
        <f t="shared" si="135"/>
        <v>0</v>
      </c>
      <c r="DK22" s="19">
        <f t="shared" si="136"/>
        <v>0</v>
      </c>
      <c r="DL22" s="19">
        <f t="shared" si="137"/>
        <v>0</v>
      </c>
      <c r="DM22" s="19">
        <f t="shared" si="138"/>
        <v>0</v>
      </c>
      <c r="DN22" s="19">
        <f t="shared" si="139"/>
        <v>0</v>
      </c>
      <c r="DO22" s="20">
        <f t="shared" si="140"/>
        <v>0</v>
      </c>
      <c r="DP22" s="19">
        <f t="shared" si="141"/>
        <v>0</v>
      </c>
      <c r="DQ22" s="19">
        <f t="shared" si="142"/>
        <v>0</v>
      </c>
      <c r="DR22" s="19">
        <f t="shared" si="143"/>
        <v>0</v>
      </c>
      <c r="DS22" s="19">
        <f t="shared" si="144"/>
        <v>0</v>
      </c>
      <c r="DT22" s="22">
        <f t="shared" si="145"/>
        <v>0</v>
      </c>
      <c r="DU22" s="22">
        <f t="shared" si="146"/>
        <v>0</v>
      </c>
      <c r="DV22" s="22">
        <f t="shared" si="147"/>
        <v>0</v>
      </c>
      <c r="DW22" s="19">
        <f t="shared" si="148"/>
        <v>0</v>
      </c>
      <c r="DX22" s="21">
        <f t="shared" si="149"/>
        <v>0</v>
      </c>
      <c r="DZ22" s="19"/>
      <c r="EA22" s="19">
        <f t="shared" si="150"/>
        <v>0</v>
      </c>
      <c r="EB22" s="19">
        <f t="shared" si="151"/>
        <v>0</v>
      </c>
      <c r="EC22" s="19">
        <f t="shared" si="152"/>
        <v>0</v>
      </c>
      <c r="ED22" s="19">
        <f t="shared" si="153"/>
        <v>0</v>
      </c>
      <c r="EE22" s="19">
        <f t="shared" si="154"/>
        <v>0</v>
      </c>
      <c r="EF22" s="19">
        <f t="shared" si="155"/>
        <v>0</v>
      </c>
      <c r="EG22" s="20">
        <f t="shared" si="156"/>
        <v>0</v>
      </c>
      <c r="EH22" s="19">
        <f t="shared" si="157"/>
        <v>0</v>
      </c>
      <c r="EI22" s="19">
        <f t="shared" si="158"/>
        <v>0</v>
      </c>
      <c r="EJ22" s="19">
        <f t="shared" si="159"/>
        <v>0</v>
      </c>
      <c r="EK22" s="19">
        <f t="shared" si="160"/>
        <v>0</v>
      </c>
      <c r="EL22" s="22">
        <f t="shared" si="161"/>
        <v>0</v>
      </c>
      <c r="EM22" s="22">
        <f t="shared" si="162"/>
        <v>0</v>
      </c>
      <c r="EN22" s="22">
        <f t="shared" si="163"/>
        <v>0</v>
      </c>
      <c r="EO22" s="19">
        <f t="shared" si="164"/>
        <v>0</v>
      </c>
      <c r="EP22" s="21">
        <f t="shared" si="165"/>
        <v>0</v>
      </c>
      <c r="ER22" s="19"/>
      <c r="ES22" s="19">
        <f t="shared" si="166"/>
        <v>0</v>
      </c>
      <c r="ET22" s="19">
        <f t="shared" si="167"/>
        <v>0</v>
      </c>
      <c r="EU22" s="19">
        <f t="shared" si="168"/>
        <v>0</v>
      </c>
      <c r="EV22" s="19">
        <f t="shared" si="169"/>
        <v>0</v>
      </c>
      <c r="EW22" s="19">
        <f t="shared" si="170"/>
        <v>0</v>
      </c>
      <c r="EX22" s="19">
        <f t="shared" si="171"/>
        <v>0</v>
      </c>
      <c r="EY22" s="20">
        <f t="shared" si="172"/>
        <v>0</v>
      </c>
      <c r="EZ22" s="19">
        <f t="shared" si="173"/>
        <v>0</v>
      </c>
      <c r="FA22" s="19">
        <f t="shared" si="174"/>
        <v>0</v>
      </c>
      <c r="FB22" s="19">
        <f t="shared" si="175"/>
        <v>0</v>
      </c>
      <c r="FC22" s="19">
        <f t="shared" si="176"/>
        <v>0</v>
      </c>
      <c r="FD22" s="22">
        <f t="shared" si="177"/>
        <v>0</v>
      </c>
      <c r="FE22" s="22">
        <f t="shared" si="178"/>
        <v>0</v>
      </c>
      <c r="FF22" s="22">
        <f t="shared" si="179"/>
        <v>0</v>
      </c>
      <c r="FG22" s="19">
        <f t="shared" si="180"/>
        <v>0</v>
      </c>
      <c r="FH22" s="21">
        <f t="shared" si="181"/>
        <v>0</v>
      </c>
      <c r="FJ22" s="19"/>
      <c r="FK22" s="19">
        <f t="shared" si="182"/>
        <v>0</v>
      </c>
      <c r="FL22" s="19">
        <f t="shared" si="183"/>
        <v>0</v>
      </c>
      <c r="FM22" s="19">
        <f t="shared" si="184"/>
        <v>0</v>
      </c>
      <c r="FN22" s="19">
        <f t="shared" si="185"/>
        <v>0</v>
      </c>
      <c r="FO22" s="19">
        <f t="shared" si="186"/>
        <v>0</v>
      </c>
      <c r="FP22" s="19">
        <f t="shared" si="187"/>
        <v>0</v>
      </c>
      <c r="FQ22" s="20">
        <f t="shared" si="188"/>
        <v>0</v>
      </c>
      <c r="FR22" s="19">
        <f t="shared" si="189"/>
        <v>0</v>
      </c>
      <c r="FS22" s="19">
        <f t="shared" si="190"/>
        <v>0</v>
      </c>
      <c r="FT22" s="19">
        <f t="shared" si="191"/>
        <v>0</v>
      </c>
      <c r="FU22" s="19">
        <f t="shared" si="192"/>
        <v>0</v>
      </c>
      <c r="FV22" s="22">
        <f t="shared" si="193"/>
        <v>0</v>
      </c>
      <c r="FW22" s="22">
        <f t="shared" si="194"/>
        <v>0</v>
      </c>
      <c r="FX22" s="22">
        <f t="shared" si="195"/>
        <v>0</v>
      </c>
      <c r="FY22" s="19">
        <f t="shared" si="196"/>
        <v>0</v>
      </c>
      <c r="FZ22" s="21">
        <f t="shared" si="197"/>
        <v>0</v>
      </c>
      <c r="GB22" s="19"/>
      <c r="GC22" s="19">
        <f t="shared" si="198"/>
        <v>0</v>
      </c>
      <c r="GD22" s="19">
        <f t="shared" si="199"/>
        <v>0</v>
      </c>
      <c r="GE22" s="19">
        <f t="shared" si="200"/>
        <v>0</v>
      </c>
      <c r="GF22" s="19">
        <f t="shared" si="201"/>
        <v>0</v>
      </c>
      <c r="GG22" s="19">
        <f t="shared" si="202"/>
        <v>0</v>
      </c>
      <c r="GH22" s="19">
        <f t="shared" si="203"/>
        <v>0</v>
      </c>
      <c r="GI22" s="20">
        <f t="shared" si="204"/>
        <v>0</v>
      </c>
      <c r="GJ22" s="19">
        <f t="shared" si="205"/>
        <v>0</v>
      </c>
      <c r="GK22" s="19">
        <f t="shared" si="206"/>
        <v>0</v>
      </c>
      <c r="GL22" s="19">
        <f t="shared" si="207"/>
        <v>0</v>
      </c>
      <c r="GM22" s="19">
        <f t="shared" si="208"/>
        <v>0</v>
      </c>
      <c r="GN22" s="22">
        <f t="shared" si="209"/>
        <v>0</v>
      </c>
      <c r="GO22" s="22">
        <f t="shared" si="210"/>
        <v>0</v>
      </c>
      <c r="GP22" s="22">
        <f t="shared" si="211"/>
        <v>0</v>
      </c>
      <c r="GQ22" s="19">
        <f t="shared" si="212"/>
        <v>0</v>
      </c>
      <c r="GR22" s="21">
        <f t="shared" si="213"/>
        <v>0</v>
      </c>
      <c r="GT22" s="19"/>
      <c r="GU22" s="19">
        <f t="shared" si="214"/>
        <v>0</v>
      </c>
      <c r="GV22" s="19">
        <f t="shared" si="215"/>
        <v>0</v>
      </c>
      <c r="GW22" s="19">
        <f t="shared" si="216"/>
        <v>0</v>
      </c>
      <c r="GX22" s="19">
        <f t="shared" si="217"/>
        <v>0</v>
      </c>
      <c r="GY22" s="19">
        <f t="shared" si="218"/>
        <v>0</v>
      </c>
      <c r="GZ22" s="19">
        <f t="shared" si="219"/>
        <v>0</v>
      </c>
      <c r="HA22" s="20">
        <f t="shared" si="220"/>
        <v>0</v>
      </c>
      <c r="HB22" s="19">
        <f t="shared" si="221"/>
        <v>0</v>
      </c>
      <c r="HC22" s="19">
        <f t="shared" si="222"/>
        <v>0</v>
      </c>
      <c r="HD22" s="19">
        <f t="shared" si="223"/>
        <v>0</v>
      </c>
      <c r="HE22" s="19">
        <f t="shared" si="224"/>
        <v>0</v>
      </c>
      <c r="HF22" s="22">
        <f t="shared" si="225"/>
        <v>0</v>
      </c>
      <c r="HG22" s="22">
        <f t="shared" si="226"/>
        <v>0</v>
      </c>
      <c r="HH22" s="22">
        <f t="shared" si="227"/>
        <v>0</v>
      </c>
      <c r="HI22" s="19">
        <f t="shared" si="228"/>
        <v>0</v>
      </c>
      <c r="HJ22" s="21">
        <f t="shared" si="229"/>
        <v>0</v>
      </c>
      <c r="HL22" s="19"/>
      <c r="HM22" s="19">
        <f t="shared" si="230"/>
        <v>0</v>
      </c>
      <c r="HN22" s="19">
        <f t="shared" si="231"/>
        <v>0</v>
      </c>
      <c r="HO22" s="19">
        <f t="shared" si="232"/>
        <v>0</v>
      </c>
      <c r="HP22" s="19">
        <f t="shared" si="233"/>
        <v>0</v>
      </c>
      <c r="HQ22" s="19">
        <f t="shared" si="234"/>
        <v>0</v>
      </c>
      <c r="HR22" s="19">
        <f t="shared" si="235"/>
        <v>0</v>
      </c>
      <c r="HS22" s="20">
        <f t="shared" si="236"/>
        <v>0</v>
      </c>
      <c r="HT22" s="19">
        <f t="shared" si="237"/>
        <v>0</v>
      </c>
      <c r="HU22" s="19">
        <f t="shared" si="238"/>
        <v>0</v>
      </c>
      <c r="HV22" s="19">
        <f t="shared" si="239"/>
        <v>0</v>
      </c>
      <c r="HW22" s="19">
        <f t="shared" si="240"/>
        <v>0</v>
      </c>
      <c r="HX22" s="22">
        <f t="shared" si="241"/>
        <v>0</v>
      </c>
      <c r="HY22" s="22">
        <f t="shared" si="242"/>
        <v>0</v>
      </c>
      <c r="HZ22" s="22">
        <f t="shared" si="243"/>
        <v>0</v>
      </c>
      <c r="IA22" s="19">
        <f t="shared" si="244"/>
        <v>0</v>
      </c>
      <c r="IB22" s="21">
        <f t="shared" si="245"/>
        <v>0</v>
      </c>
    </row>
    <row r="23" spans="2:236" s="11" customFormat="1" x14ac:dyDescent="0.35">
      <c r="B23" s="18" t="s">
        <v>76</v>
      </c>
      <c r="C23" s="18"/>
      <c r="D23" s="19"/>
      <c r="E23" s="19">
        <f t="shared" si="38"/>
        <v>0</v>
      </c>
      <c r="F23" s="19">
        <f t="shared" si="39"/>
        <v>0</v>
      </c>
      <c r="G23" s="19">
        <f t="shared" si="40"/>
        <v>0</v>
      </c>
      <c r="H23" s="19">
        <f t="shared" si="41"/>
        <v>0</v>
      </c>
      <c r="I23" s="19">
        <f t="shared" si="42"/>
        <v>0</v>
      </c>
      <c r="J23" s="19">
        <f t="shared" si="43"/>
        <v>0</v>
      </c>
      <c r="K23" s="19">
        <f t="shared" si="44"/>
        <v>0</v>
      </c>
      <c r="L23" s="19">
        <f t="shared" si="45"/>
        <v>0</v>
      </c>
      <c r="M23" s="19">
        <f t="shared" si="46"/>
        <v>0</v>
      </c>
      <c r="N23" s="19">
        <f t="shared" si="47"/>
        <v>0</v>
      </c>
      <c r="O23" s="19">
        <f t="shared" si="48"/>
        <v>0</v>
      </c>
      <c r="P23" s="22">
        <f t="shared" si="49"/>
        <v>0</v>
      </c>
      <c r="Q23" s="22">
        <f t="shared" si="50"/>
        <v>0</v>
      </c>
      <c r="R23" s="22">
        <f t="shared" si="51"/>
        <v>0</v>
      </c>
      <c r="S23" s="19">
        <f t="shared" si="52"/>
        <v>1</v>
      </c>
      <c r="T23" s="21">
        <f t="shared" si="53"/>
        <v>1</v>
      </c>
      <c r="V23" s="19"/>
      <c r="W23" s="19">
        <f t="shared" si="54"/>
        <v>0</v>
      </c>
      <c r="X23" s="19">
        <f t="shared" si="55"/>
        <v>0</v>
      </c>
      <c r="Y23" s="19">
        <f t="shared" si="56"/>
        <v>0</v>
      </c>
      <c r="Z23" s="19">
        <f t="shared" si="57"/>
        <v>0</v>
      </c>
      <c r="AA23" s="19">
        <f t="shared" si="58"/>
        <v>0</v>
      </c>
      <c r="AB23" s="19">
        <f t="shared" si="59"/>
        <v>0</v>
      </c>
      <c r="AC23" s="19">
        <f t="shared" si="60"/>
        <v>0</v>
      </c>
      <c r="AD23" s="19">
        <f t="shared" si="61"/>
        <v>0</v>
      </c>
      <c r="AE23" s="19">
        <f t="shared" si="62"/>
        <v>0</v>
      </c>
      <c r="AF23" s="19">
        <f t="shared" si="63"/>
        <v>0</v>
      </c>
      <c r="AG23" s="19">
        <f t="shared" si="64"/>
        <v>0</v>
      </c>
      <c r="AH23" s="22">
        <f t="shared" si="65"/>
        <v>0</v>
      </c>
      <c r="AI23" s="22">
        <f t="shared" si="66"/>
        <v>0</v>
      </c>
      <c r="AJ23" s="22">
        <f t="shared" si="67"/>
        <v>0</v>
      </c>
      <c r="AK23" s="19">
        <f t="shared" si="68"/>
        <v>1</v>
      </c>
      <c r="AL23" s="21">
        <f t="shared" si="69"/>
        <v>1</v>
      </c>
      <c r="AN23" s="19"/>
      <c r="AO23" s="19">
        <f t="shared" si="70"/>
        <v>0</v>
      </c>
      <c r="AP23" s="19">
        <f t="shared" si="71"/>
        <v>0</v>
      </c>
      <c r="AQ23" s="19">
        <f t="shared" si="72"/>
        <v>0</v>
      </c>
      <c r="AR23" s="19">
        <f t="shared" si="73"/>
        <v>0</v>
      </c>
      <c r="AS23" s="19">
        <f t="shared" si="74"/>
        <v>0</v>
      </c>
      <c r="AT23" s="19">
        <f t="shared" si="75"/>
        <v>0</v>
      </c>
      <c r="AU23" s="19">
        <f t="shared" si="76"/>
        <v>0</v>
      </c>
      <c r="AV23" s="19">
        <f t="shared" si="77"/>
        <v>0</v>
      </c>
      <c r="AW23" s="19">
        <f t="shared" si="78"/>
        <v>0</v>
      </c>
      <c r="AX23" s="19">
        <f t="shared" si="79"/>
        <v>0</v>
      </c>
      <c r="AY23" s="19">
        <f t="shared" si="80"/>
        <v>0</v>
      </c>
      <c r="AZ23" s="22">
        <f t="shared" si="81"/>
        <v>0</v>
      </c>
      <c r="BA23" s="22">
        <f t="shared" si="82"/>
        <v>0</v>
      </c>
      <c r="BB23" s="22">
        <f t="shared" si="83"/>
        <v>0</v>
      </c>
      <c r="BC23" s="19">
        <f t="shared" si="84"/>
        <v>0</v>
      </c>
      <c r="BD23" s="21">
        <f t="shared" si="85"/>
        <v>0</v>
      </c>
      <c r="BF23" s="19"/>
      <c r="BG23" s="19">
        <f t="shared" si="86"/>
        <v>0</v>
      </c>
      <c r="BH23" s="19">
        <f t="shared" si="87"/>
        <v>0</v>
      </c>
      <c r="BI23" s="19">
        <f t="shared" si="88"/>
        <v>0</v>
      </c>
      <c r="BJ23" s="19">
        <f t="shared" si="89"/>
        <v>0</v>
      </c>
      <c r="BK23" s="19">
        <f t="shared" si="90"/>
        <v>0</v>
      </c>
      <c r="BL23" s="19">
        <f t="shared" si="91"/>
        <v>0</v>
      </c>
      <c r="BM23" s="19">
        <f t="shared" si="92"/>
        <v>0</v>
      </c>
      <c r="BN23" s="19">
        <f t="shared" si="93"/>
        <v>0</v>
      </c>
      <c r="BO23" s="19">
        <f t="shared" si="94"/>
        <v>0</v>
      </c>
      <c r="BP23" s="19">
        <f t="shared" si="95"/>
        <v>0</v>
      </c>
      <c r="BQ23" s="19">
        <f t="shared" si="96"/>
        <v>0</v>
      </c>
      <c r="BR23" s="22">
        <f t="shared" si="97"/>
        <v>0</v>
      </c>
      <c r="BS23" s="22">
        <f t="shared" si="98"/>
        <v>0</v>
      </c>
      <c r="BT23" s="22">
        <f t="shared" si="99"/>
        <v>0</v>
      </c>
      <c r="BU23" s="19">
        <f t="shared" si="100"/>
        <v>0</v>
      </c>
      <c r="BV23" s="21">
        <f t="shared" si="101"/>
        <v>0</v>
      </c>
      <c r="BX23" s="19"/>
      <c r="BY23" s="19">
        <f t="shared" si="102"/>
        <v>0</v>
      </c>
      <c r="BZ23" s="19">
        <f t="shared" si="103"/>
        <v>0</v>
      </c>
      <c r="CA23" s="19">
        <f t="shared" si="104"/>
        <v>0</v>
      </c>
      <c r="CB23" s="19">
        <f t="shared" si="105"/>
        <v>0</v>
      </c>
      <c r="CC23" s="19">
        <f t="shared" si="106"/>
        <v>0</v>
      </c>
      <c r="CD23" s="19">
        <f t="shared" si="107"/>
        <v>0</v>
      </c>
      <c r="CE23" s="19">
        <f t="shared" si="108"/>
        <v>0</v>
      </c>
      <c r="CF23" s="19">
        <f t="shared" si="109"/>
        <v>0</v>
      </c>
      <c r="CG23" s="19">
        <f t="shared" si="110"/>
        <v>0</v>
      </c>
      <c r="CH23" s="19">
        <f t="shared" si="111"/>
        <v>0</v>
      </c>
      <c r="CI23" s="19">
        <f t="shared" si="112"/>
        <v>0</v>
      </c>
      <c r="CJ23" s="22">
        <f t="shared" si="113"/>
        <v>0</v>
      </c>
      <c r="CK23" s="22">
        <f t="shared" si="114"/>
        <v>0</v>
      </c>
      <c r="CL23" s="22">
        <f t="shared" si="115"/>
        <v>0</v>
      </c>
      <c r="CM23" s="19">
        <f t="shared" si="116"/>
        <v>0</v>
      </c>
      <c r="CN23" s="21">
        <f t="shared" si="117"/>
        <v>0</v>
      </c>
      <c r="CP23" s="19"/>
      <c r="CQ23" s="19">
        <f t="shared" si="118"/>
        <v>0</v>
      </c>
      <c r="CR23" s="19">
        <f t="shared" si="119"/>
        <v>0</v>
      </c>
      <c r="CS23" s="19">
        <f t="shared" si="120"/>
        <v>0</v>
      </c>
      <c r="CT23" s="19">
        <f t="shared" si="121"/>
        <v>0</v>
      </c>
      <c r="CU23" s="19">
        <f t="shared" si="122"/>
        <v>0</v>
      </c>
      <c r="CV23" s="19">
        <f t="shared" si="123"/>
        <v>0</v>
      </c>
      <c r="CW23" s="19">
        <f t="shared" si="124"/>
        <v>0</v>
      </c>
      <c r="CX23" s="19">
        <f t="shared" si="125"/>
        <v>0</v>
      </c>
      <c r="CY23" s="19">
        <f t="shared" si="126"/>
        <v>0</v>
      </c>
      <c r="CZ23" s="19">
        <f t="shared" si="127"/>
        <v>0</v>
      </c>
      <c r="DA23" s="19">
        <f t="shared" si="128"/>
        <v>0</v>
      </c>
      <c r="DB23" s="22">
        <f t="shared" si="129"/>
        <v>0</v>
      </c>
      <c r="DC23" s="22">
        <f t="shared" si="130"/>
        <v>0</v>
      </c>
      <c r="DD23" s="22">
        <f t="shared" si="131"/>
        <v>0</v>
      </c>
      <c r="DE23" s="19">
        <f t="shared" si="132"/>
        <v>0</v>
      </c>
      <c r="DF23" s="21">
        <f t="shared" si="133"/>
        <v>0</v>
      </c>
      <c r="DH23" s="19"/>
      <c r="DI23" s="19">
        <f t="shared" si="134"/>
        <v>0</v>
      </c>
      <c r="DJ23" s="19">
        <f t="shared" si="135"/>
        <v>0</v>
      </c>
      <c r="DK23" s="19">
        <f t="shared" si="136"/>
        <v>0</v>
      </c>
      <c r="DL23" s="19">
        <f t="shared" si="137"/>
        <v>0</v>
      </c>
      <c r="DM23" s="19">
        <f t="shared" si="138"/>
        <v>0</v>
      </c>
      <c r="DN23" s="19">
        <f t="shared" si="139"/>
        <v>0</v>
      </c>
      <c r="DO23" s="19">
        <f t="shared" si="140"/>
        <v>0</v>
      </c>
      <c r="DP23" s="19">
        <f t="shared" si="141"/>
        <v>0</v>
      </c>
      <c r="DQ23" s="19">
        <f t="shared" si="142"/>
        <v>0</v>
      </c>
      <c r="DR23" s="19">
        <f t="shared" si="143"/>
        <v>0</v>
      </c>
      <c r="DS23" s="19">
        <f t="shared" si="144"/>
        <v>0</v>
      </c>
      <c r="DT23" s="22">
        <f t="shared" si="145"/>
        <v>0</v>
      </c>
      <c r="DU23" s="22">
        <f t="shared" si="146"/>
        <v>0</v>
      </c>
      <c r="DV23" s="22">
        <f t="shared" si="147"/>
        <v>0</v>
      </c>
      <c r="DW23" s="19">
        <f t="shared" si="148"/>
        <v>0</v>
      </c>
      <c r="DX23" s="21">
        <f t="shared" si="149"/>
        <v>0</v>
      </c>
      <c r="DZ23" s="19"/>
      <c r="EA23" s="19">
        <f t="shared" si="150"/>
        <v>0</v>
      </c>
      <c r="EB23" s="19">
        <f t="shared" si="151"/>
        <v>0</v>
      </c>
      <c r="EC23" s="19">
        <f t="shared" si="152"/>
        <v>0</v>
      </c>
      <c r="ED23" s="19">
        <f t="shared" si="153"/>
        <v>0</v>
      </c>
      <c r="EE23" s="19">
        <f t="shared" si="154"/>
        <v>0</v>
      </c>
      <c r="EF23" s="19">
        <f t="shared" si="155"/>
        <v>0</v>
      </c>
      <c r="EG23" s="19">
        <f t="shared" si="156"/>
        <v>0</v>
      </c>
      <c r="EH23" s="19">
        <f t="shared" si="157"/>
        <v>0</v>
      </c>
      <c r="EI23" s="19">
        <f t="shared" si="158"/>
        <v>0</v>
      </c>
      <c r="EJ23" s="19">
        <f t="shared" si="159"/>
        <v>0</v>
      </c>
      <c r="EK23" s="19">
        <f t="shared" si="160"/>
        <v>0</v>
      </c>
      <c r="EL23" s="22">
        <f t="shared" si="161"/>
        <v>0</v>
      </c>
      <c r="EM23" s="22">
        <f t="shared" si="162"/>
        <v>0</v>
      </c>
      <c r="EN23" s="22">
        <f t="shared" si="163"/>
        <v>0</v>
      </c>
      <c r="EO23" s="19">
        <f t="shared" si="164"/>
        <v>0</v>
      </c>
      <c r="EP23" s="21">
        <f t="shared" si="165"/>
        <v>0</v>
      </c>
      <c r="ER23" s="19"/>
      <c r="ES23" s="19">
        <f t="shared" si="166"/>
        <v>0</v>
      </c>
      <c r="ET23" s="19">
        <f t="shared" si="167"/>
        <v>0</v>
      </c>
      <c r="EU23" s="19">
        <f t="shared" si="168"/>
        <v>0</v>
      </c>
      <c r="EV23" s="19">
        <f t="shared" si="169"/>
        <v>0</v>
      </c>
      <c r="EW23" s="19">
        <f t="shared" si="170"/>
        <v>0</v>
      </c>
      <c r="EX23" s="19">
        <f t="shared" si="171"/>
        <v>0</v>
      </c>
      <c r="EY23" s="19">
        <f t="shared" si="172"/>
        <v>0</v>
      </c>
      <c r="EZ23" s="19">
        <f t="shared" si="173"/>
        <v>0</v>
      </c>
      <c r="FA23" s="19">
        <f t="shared" si="174"/>
        <v>0</v>
      </c>
      <c r="FB23" s="19">
        <f t="shared" si="175"/>
        <v>0</v>
      </c>
      <c r="FC23" s="19">
        <f t="shared" si="176"/>
        <v>0</v>
      </c>
      <c r="FD23" s="22">
        <f t="shared" si="177"/>
        <v>0</v>
      </c>
      <c r="FE23" s="22">
        <f t="shared" si="178"/>
        <v>0</v>
      </c>
      <c r="FF23" s="22">
        <f t="shared" si="179"/>
        <v>0</v>
      </c>
      <c r="FG23" s="19">
        <f t="shared" si="180"/>
        <v>0</v>
      </c>
      <c r="FH23" s="21">
        <f t="shared" si="181"/>
        <v>0</v>
      </c>
      <c r="FJ23" s="19"/>
      <c r="FK23" s="19">
        <f t="shared" si="182"/>
        <v>0</v>
      </c>
      <c r="FL23" s="19">
        <f t="shared" si="183"/>
        <v>0</v>
      </c>
      <c r="FM23" s="19">
        <f t="shared" si="184"/>
        <v>0</v>
      </c>
      <c r="FN23" s="19">
        <f t="shared" si="185"/>
        <v>0</v>
      </c>
      <c r="FO23" s="19">
        <f t="shared" si="186"/>
        <v>0</v>
      </c>
      <c r="FP23" s="19">
        <f t="shared" si="187"/>
        <v>0</v>
      </c>
      <c r="FQ23" s="19">
        <f t="shared" si="188"/>
        <v>0</v>
      </c>
      <c r="FR23" s="19">
        <f t="shared" si="189"/>
        <v>0</v>
      </c>
      <c r="FS23" s="19">
        <f t="shared" si="190"/>
        <v>0</v>
      </c>
      <c r="FT23" s="19">
        <f t="shared" si="191"/>
        <v>0</v>
      </c>
      <c r="FU23" s="19">
        <f t="shared" si="192"/>
        <v>0</v>
      </c>
      <c r="FV23" s="22">
        <f t="shared" si="193"/>
        <v>0</v>
      </c>
      <c r="FW23" s="22">
        <f t="shared" si="194"/>
        <v>0</v>
      </c>
      <c r="FX23" s="22">
        <f t="shared" si="195"/>
        <v>0</v>
      </c>
      <c r="FY23" s="19">
        <f t="shared" si="196"/>
        <v>0</v>
      </c>
      <c r="FZ23" s="21">
        <f t="shared" si="197"/>
        <v>0</v>
      </c>
      <c r="GB23" s="19"/>
      <c r="GC23" s="19">
        <f t="shared" si="198"/>
        <v>0</v>
      </c>
      <c r="GD23" s="19">
        <f t="shared" si="199"/>
        <v>0</v>
      </c>
      <c r="GE23" s="19">
        <f t="shared" si="200"/>
        <v>0</v>
      </c>
      <c r="GF23" s="19">
        <f t="shared" si="201"/>
        <v>0</v>
      </c>
      <c r="GG23" s="19">
        <f t="shared" si="202"/>
        <v>0</v>
      </c>
      <c r="GH23" s="19">
        <f t="shared" si="203"/>
        <v>0</v>
      </c>
      <c r="GI23" s="19">
        <f t="shared" si="204"/>
        <v>0</v>
      </c>
      <c r="GJ23" s="19">
        <f t="shared" si="205"/>
        <v>0</v>
      </c>
      <c r="GK23" s="19">
        <f t="shared" si="206"/>
        <v>0</v>
      </c>
      <c r="GL23" s="19">
        <f t="shared" si="207"/>
        <v>0</v>
      </c>
      <c r="GM23" s="19">
        <f t="shared" si="208"/>
        <v>0</v>
      </c>
      <c r="GN23" s="22">
        <f t="shared" si="209"/>
        <v>0</v>
      </c>
      <c r="GO23" s="22">
        <f t="shared" si="210"/>
        <v>0</v>
      </c>
      <c r="GP23" s="22">
        <f t="shared" si="211"/>
        <v>0</v>
      </c>
      <c r="GQ23" s="19">
        <f t="shared" si="212"/>
        <v>0</v>
      </c>
      <c r="GR23" s="21">
        <f t="shared" si="213"/>
        <v>0</v>
      </c>
      <c r="GT23" s="19"/>
      <c r="GU23" s="19">
        <f t="shared" si="214"/>
        <v>0</v>
      </c>
      <c r="GV23" s="19">
        <f t="shared" si="215"/>
        <v>0</v>
      </c>
      <c r="GW23" s="19">
        <f t="shared" si="216"/>
        <v>0</v>
      </c>
      <c r="GX23" s="19">
        <f t="shared" si="217"/>
        <v>0</v>
      </c>
      <c r="GY23" s="19">
        <f t="shared" si="218"/>
        <v>0</v>
      </c>
      <c r="GZ23" s="19">
        <f t="shared" si="219"/>
        <v>0</v>
      </c>
      <c r="HA23" s="19">
        <f t="shared" si="220"/>
        <v>0</v>
      </c>
      <c r="HB23" s="19">
        <f t="shared" si="221"/>
        <v>0</v>
      </c>
      <c r="HC23" s="19">
        <f t="shared" si="222"/>
        <v>0</v>
      </c>
      <c r="HD23" s="19">
        <f t="shared" si="223"/>
        <v>0</v>
      </c>
      <c r="HE23" s="19">
        <f t="shared" si="224"/>
        <v>0</v>
      </c>
      <c r="HF23" s="22">
        <f t="shared" si="225"/>
        <v>0</v>
      </c>
      <c r="HG23" s="22">
        <f t="shared" si="226"/>
        <v>0</v>
      </c>
      <c r="HH23" s="22">
        <f t="shared" si="227"/>
        <v>0</v>
      </c>
      <c r="HI23" s="19">
        <f t="shared" si="228"/>
        <v>0</v>
      </c>
      <c r="HJ23" s="21">
        <f t="shared" si="229"/>
        <v>0</v>
      </c>
      <c r="HL23" s="19"/>
      <c r="HM23" s="19">
        <f t="shared" si="230"/>
        <v>0</v>
      </c>
      <c r="HN23" s="19">
        <f t="shared" si="231"/>
        <v>0</v>
      </c>
      <c r="HO23" s="19">
        <f t="shared" si="232"/>
        <v>0</v>
      </c>
      <c r="HP23" s="19">
        <f t="shared" si="233"/>
        <v>0</v>
      </c>
      <c r="HQ23" s="19">
        <f t="shared" si="234"/>
        <v>0</v>
      </c>
      <c r="HR23" s="19">
        <f t="shared" si="235"/>
        <v>0</v>
      </c>
      <c r="HS23" s="19">
        <f t="shared" si="236"/>
        <v>0</v>
      </c>
      <c r="HT23" s="19">
        <f t="shared" si="237"/>
        <v>0</v>
      </c>
      <c r="HU23" s="19">
        <f t="shared" si="238"/>
        <v>0</v>
      </c>
      <c r="HV23" s="19">
        <f t="shared" si="239"/>
        <v>0</v>
      </c>
      <c r="HW23" s="19">
        <f t="shared" si="240"/>
        <v>0</v>
      </c>
      <c r="HX23" s="22">
        <f t="shared" si="241"/>
        <v>0</v>
      </c>
      <c r="HY23" s="22">
        <f t="shared" si="242"/>
        <v>0</v>
      </c>
      <c r="HZ23" s="22">
        <f t="shared" si="243"/>
        <v>0</v>
      </c>
      <c r="IA23" s="19">
        <f t="shared" si="244"/>
        <v>0</v>
      </c>
      <c r="IB23" s="21">
        <f t="shared" si="245"/>
        <v>0</v>
      </c>
    </row>
    <row r="24" spans="2:236" x14ac:dyDescent="0.35">
      <c r="P24" s="2"/>
      <c r="Q24" s="2"/>
      <c r="R24" s="2"/>
    </row>
    <row r="25" spans="2:236" x14ac:dyDescent="0.35">
      <c r="P25" s="2"/>
      <c r="Q25" s="2"/>
      <c r="R25" s="2"/>
    </row>
    <row r="26" spans="2:236" x14ac:dyDescent="0.35">
      <c r="P26" s="2"/>
      <c r="Q26" s="2"/>
      <c r="R26" s="2"/>
    </row>
    <row r="27" spans="2:236" x14ac:dyDescent="0.35">
      <c r="P27" s="2"/>
      <c r="Q27" s="2"/>
      <c r="R27" s="2"/>
    </row>
    <row r="28" spans="2:236" x14ac:dyDescent="0.35">
      <c r="P28" s="2"/>
      <c r="Q28" s="2"/>
      <c r="R28" s="2"/>
    </row>
    <row r="29" spans="2:236" x14ac:dyDescent="0.35">
      <c r="P29" s="2"/>
      <c r="Q29" s="2"/>
      <c r="R29" s="2"/>
    </row>
    <row r="30" spans="2:236" x14ac:dyDescent="0.35">
      <c r="P30" s="2"/>
      <c r="Q30" s="2"/>
      <c r="R30" s="2"/>
    </row>
    <row r="31" spans="2:236" x14ac:dyDescent="0.35">
      <c r="P31" s="2"/>
      <c r="Q31" s="2"/>
      <c r="R31" s="2"/>
    </row>
    <row r="32" spans="2:236" x14ac:dyDescent="0.35">
      <c r="P32" s="2"/>
      <c r="Q32" s="2"/>
      <c r="R32" s="2"/>
    </row>
    <row r="33" spans="16:18" x14ac:dyDescent="0.35">
      <c r="P33" s="2"/>
      <c r="Q33" s="2"/>
      <c r="R33" s="2"/>
    </row>
    <row r="34" spans="16:18" x14ac:dyDescent="0.35">
      <c r="P34" s="2"/>
      <c r="Q34" s="2"/>
      <c r="R34" s="2"/>
    </row>
    <row r="35" spans="16:18" x14ac:dyDescent="0.35">
      <c r="P35" s="2"/>
      <c r="Q35" s="2"/>
      <c r="R35" s="2"/>
    </row>
    <row r="36" spans="16:18" x14ac:dyDescent="0.35">
      <c r="P36" s="2"/>
      <c r="Q36" s="2"/>
      <c r="R36" s="2"/>
    </row>
    <row r="37" spans="16:18" x14ac:dyDescent="0.35">
      <c r="P37" s="2"/>
      <c r="Q37" s="2"/>
      <c r="R37" s="2"/>
    </row>
    <row r="38" spans="16:18" x14ac:dyDescent="0.35">
      <c r="P38" s="2"/>
      <c r="Q38" s="2"/>
      <c r="R38" s="2"/>
    </row>
    <row r="39" spans="16:18" x14ac:dyDescent="0.35">
      <c r="P39" s="2"/>
      <c r="Q39" s="2"/>
      <c r="R39" s="2"/>
    </row>
    <row r="40" spans="16:18" x14ac:dyDescent="0.35">
      <c r="P40" s="2"/>
      <c r="Q40" s="2"/>
      <c r="R40" s="2"/>
    </row>
    <row r="41" spans="16:18" x14ac:dyDescent="0.35">
      <c r="P41" s="2"/>
      <c r="Q41" s="2"/>
      <c r="R41" s="2"/>
    </row>
    <row r="42" spans="16:18" x14ac:dyDescent="0.35">
      <c r="P42" s="2"/>
      <c r="Q42" s="2"/>
      <c r="R42" s="2"/>
    </row>
    <row r="43" spans="16:18" x14ac:dyDescent="0.35">
      <c r="P43" s="2"/>
      <c r="Q43" s="2"/>
      <c r="R43" s="2"/>
    </row>
    <row r="44" spans="16:18" x14ac:dyDescent="0.35">
      <c r="P44" s="2"/>
      <c r="Q44" s="2"/>
      <c r="R44" s="2"/>
    </row>
  </sheetData>
  <mergeCells count="14">
    <mergeCell ref="GT4:HJ4"/>
    <mergeCell ref="HL4:IB4"/>
    <mergeCell ref="CP4:DF4"/>
    <mergeCell ref="DH4:DX4"/>
    <mergeCell ref="DZ4:EP4"/>
    <mergeCell ref="ER4:FH4"/>
    <mergeCell ref="FJ4:FZ4"/>
    <mergeCell ref="GB4:GR4"/>
    <mergeCell ref="BX4:CN4"/>
    <mergeCell ref="B4:B5"/>
    <mergeCell ref="D4:T4"/>
    <mergeCell ref="V4:AL4"/>
    <mergeCell ref="AN4:BD4"/>
    <mergeCell ref="BF4:BV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3B96-A559-4ED8-86DF-9BE77678C8B6}">
  <dimension ref="A1:IB44"/>
  <sheetViews>
    <sheetView showGridLines="0" zoomScaleNormal="100" workbookViewId="0">
      <pane xSplit="2" ySplit="5" topLeftCell="AP6" activePane="bottomRight" state="frozen"/>
      <selection pane="topRight" activeCell="C1" sqref="C1"/>
      <selection pane="bottomLeft" activeCell="A4" sqref="A4"/>
      <selection pane="bottomRight" activeCell="CP4" sqref="CP4:DF4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83203125" customWidth="1" collapsed="1"/>
    <col min="3" max="3" width="0.75" customWidth="1"/>
    <col min="4" max="4" width="12.5" bestFit="1" customWidth="1"/>
    <col min="5" max="12" width="12.5" hidden="1" customWidth="1" outlineLevel="1"/>
    <col min="13" max="13" width="17.08203125" hidden="1" customWidth="1" outlineLevel="1"/>
    <col min="14" max="19" width="12.5" hidden="1" customWidth="1" outlineLevel="1"/>
    <col min="20" max="20" width="12.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hidden="1" customWidth="1" outlineLevel="1"/>
    <col min="87" max="91" width="13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>
        <v>2025</v>
      </c>
      <c r="S1" s="5">
        <v>2025</v>
      </c>
      <c r="T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>
        <v>2025</v>
      </c>
      <c r="AH1" s="5">
        <v>2025</v>
      </c>
      <c r="AI1" s="5">
        <v>2025</v>
      </c>
      <c r="AJ1" s="5">
        <v>2025</v>
      </c>
      <c r="AK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>
        <v>2025</v>
      </c>
      <c r="AW1" s="5">
        <v>2025</v>
      </c>
      <c r="AX1" s="5">
        <v>2025</v>
      </c>
      <c r="AY1" s="5">
        <v>2025</v>
      </c>
      <c r="AZ1" s="5">
        <v>2025</v>
      </c>
      <c r="BA1" s="5">
        <v>2025</v>
      </c>
      <c r="BB1" s="5">
        <v>2025</v>
      </c>
      <c r="BC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>
        <v>2025</v>
      </c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X1" s="5">
        <v>2025</v>
      </c>
      <c r="BY1" s="5">
        <v>2025</v>
      </c>
      <c r="BZ1" s="5">
        <v>2025</v>
      </c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>
        <v>2025</v>
      </c>
      <c r="DE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>
        <v>2025</v>
      </c>
      <c r="DT1" s="5">
        <v>2025</v>
      </c>
      <c r="DU1" s="5">
        <v>2025</v>
      </c>
      <c r="DV1" s="5">
        <v>2025</v>
      </c>
      <c r="DW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>
        <v>2025</v>
      </c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>
        <v>2025</v>
      </c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J1" s="5">
        <v>2025</v>
      </c>
      <c r="FK1" s="5">
        <v>2025</v>
      </c>
      <c r="FL1" s="5">
        <v>2025</v>
      </c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  <c r="GP1" s="5">
        <v>2025</v>
      </c>
      <c r="GQ1" s="5">
        <v>2025</v>
      </c>
      <c r="GT1" s="5">
        <v>2025</v>
      </c>
      <c r="GU1" s="5">
        <v>2025</v>
      </c>
      <c r="GV1" s="5">
        <v>2025</v>
      </c>
      <c r="GW1" s="5">
        <v>2025</v>
      </c>
      <c r="GX1" s="5">
        <v>2025</v>
      </c>
      <c r="GY1" s="5">
        <v>2025</v>
      </c>
      <c r="GZ1" s="5">
        <v>2025</v>
      </c>
      <c r="HA1" s="5">
        <v>2025</v>
      </c>
      <c r="HB1" s="5">
        <v>2025</v>
      </c>
      <c r="HC1" s="5">
        <v>2025</v>
      </c>
      <c r="HD1" s="5">
        <v>2025</v>
      </c>
      <c r="HE1" s="5">
        <v>2025</v>
      </c>
      <c r="HF1" s="5">
        <v>2025</v>
      </c>
      <c r="HG1" s="5">
        <v>2025</v>
      </c>
      <c r="HH1" s="5">
        <v>2025</v>
      </c>
      <c r="HI1" s="5">
        <v>2025</v>
      </c>
      <c r="HL1" s="5">
        <v>2025</v>
      </c>
      <c r="HM1" s="5">
        <v>2025</v>
      </c>
      <c r="HN1" s="5">
        <v>2025</v>
      </c>
      <c r="HO1" s="5">
        <v>2025</v>
      </c>
      <c r="HP1" s="5">
        <v>2025</v>
      </c>
      <c r="HQ1" s="5">
        <v>2025</v>
      </c>
      <c r="HR1" s="5">
        <v>2025</v>
      </c>
      <c r="HS1" s="5">
        <v>2025</v>
      </c>
      <c r="HT1" s="5">
        <v>2025</v>
      </c>
      <c r="HU1" s="5">
        <v>2025</v>
      </c>
      <c r="HV1" s="5">
        <v>2025</v>
      </c>
      <c r="HW1" s="5">
        <v>2025</v>
      </c>
      <c r="HX1" s="5">
        <v>2025</v>
      </c>
      <c r="HY1" s="5">
        <v>2025</v>
      </c>
      <c r="HZ1" s="5">
        <v>2025</v>
      </c>
      <c r="IA1" s="5">
        <v>2025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74" t="s">
        <v>79</v>
      </c>
      <c r="D4" s="76" t="s">
        <v>81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V4" s="73" t="str">
        <f>"THÁNG "&amp;W2&amp;"-THU HỒI"</f>
        <v>THÁNG 1-THU HỒI</v>
      </c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N4" s="73" t="str">
        <f>"THÁNG "&amp;AO2&amp;"-THU HỒI"</f>
        <v>THÁNG 2-THU HỒI</v>
      </c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F4" s="73" t="str">
        <f>"THÁNG "&amp;BG2&amp;"-THU HỒI"</f>
        <v>THÁNG 3-THU HỒI</v>
      </c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X4" s="73" t="str">
        <f>"THÁNG "&amp;BY2&amp;"-THU HỒI"</f>
        <v>THÁNG 4-THU HỒI</v>
      </c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P4" s="73" t="str">
        <f>"THÁNG "&amp;CQ2&amp;"-THU HỒI"</f>
        <v>THÁNG 5-THU HỒI</v>
      </c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H4" s="73" t="str">
        <f>"THÁNG "&amp;DI2&amp;"-THU HỒI"</f>
        <v>THÁNG 6-THU HỒI</v>
      </c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Z4" s="73" t="str">
        <f>"THÁNG "&amp;EA2&amp;"-THU HỒI"</f>
        <v>THÁNG 7-THU HỒI</v>
      </c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R4" s="73" t="str">
        <f>"THÁNG "&amp;ES2&amp;"-THU HỒI"</f>
        <v>THÁNG 8-THU HỒI</v>
      </c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J4" s="73" t="str">
        <f>"THÁNG "&amp;FK2&amp;"-THU HỒI"</f>
        <v>THÁNG 9-THU HỒI</v>
      </c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B4" s="73" t="str">
        <f>"THÁNG "&amp;GC2&amp;"-THU HỒI"</f>
        <v>THÁNG 10-THU HỒI</v>
      </c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T4" s="73" t="str">
        <f>"THÁNG "&amp;GU2&amp;"-THU HỒI"</f>
        <v>THÁNG 11-THU HỒI</v>
      </c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L4" s="73" t="str">
        <f>"THÁNG "&amp;HM2&amp;"-THU HỒI"</f>
        <v>THÁNG 12-THU HỒI</v>
      </c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</row>
    <row r="5" spans="1:236" x14ac:dyDescent="0.35">
      <c r="B5" s="75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32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6854590</v>
      </c>
      <c r="E6" s="31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5643800</v>
      </c>
      <c r="F6" s="31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229900</v>
      </c>
      <c r="G6" s="31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138600</v>
      </c>
      <c r="H6" s="31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0</v>
      </c>
      <c r="I6" s="31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316800</v>
      </c>
      <c r="J6" s="31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31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31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31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88000</v>
      </c>
      <c r="N6" s="31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7700</v>
      </c>
      <c r="O6" s="31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39600</v>
      </c>
      <c r="P6" s="31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64300</v>
      </c>
      <c r="Q6" s="31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31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242094.4</v>
      </c>
      <c r="S6" s="31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2">
        <f>SUM(E6:S6)</f>
        <v>6770794.4000000004</v>
      </c>
      <c r="V6" s="32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396200</v>
      </c>
      <c r="W6" s="31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363000</v>
      </c>
      <c r="X6" s="31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4400</v>
      </c>
      <c r="Y6" s="31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0</v>
      </c>
      <c r="Z6" s="31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0</v>
      </c>
      <c r="AA6" s="31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16500</v>
      </c>
      <c r="AB6" s="31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31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31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31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1100</v>
      </c>
      <c r="AF6" s="31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0</v>
      </c>
      <c r="AG6" s="31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31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31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31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10814</v>
      </c>
      <c r="AK6" s="31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2">
        <f>SUM(W6:AK6)</f>
        <v>395814</v>
      </c>
      <c r="AN6" s="32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603200</v>
      </c>
      <c r="AO6" s="31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534600</v>
      </c>
      <c r="AP6" s="31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1100</v>
      </c>
      <c r="AQ6" s="31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0</v>
      </c>
      <c r="AR6" s="31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0</v>
      </c>
      <c r="AS6" s="31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31899.999999999996</v>
      </c>
      <c r="AT6" s="31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31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31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31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4400</v>
      </c>
      <c r="AX6" s="31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0</v>
      </c>
      <c r="AY6" s="31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31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2200</v>
      </c>
      <c r="BA6" s="31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31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28659</v>
      </c>
      <c r="BC6" s="31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2">
        <f>SUM(AO6:BC6)</f>
        <v>602859</v>
      </c>
      <c r="BF6" s="32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0</v>
      </c>
      <c r="BG6" s="31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0</v>
      </c>
      <c r="BH6" s="31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0</v>
      </c>
      <c r="BI6" s="31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0</v>
      </c>
      <c r="BJ6" s="31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31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0</v>
      </c>
      <c r="BL6" s="31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31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31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31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31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0</v>
      </c>
      <c r="BQ6" s="31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31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31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31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0</v>
      </c>
      <c r="BU6" s="31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2">
        <f>SUM(BG6:BU6)</f>
        <v>0</v>
      </c>
      <c r="BX6" s="32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4905</v>
      </c>
      <c r="BY6" s="31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3300</v>
      </c>
      <c r="BZ6" s="31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0</v>
      </c>
      <c r="CA6" s="31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0</v>
      </c>
      <c r="CB6" s="31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31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1100</v>
      </c>
      <c r="CD6" s="31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31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31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31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0</v>
      </c>
      <c r="CH6" s="31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0</v>
      </c>
      <c r="CI6" s="31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31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0</v>
      </c>
      <c r="CK6" s="31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31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500</v>
      </c>
      <c r="CM6" s="31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2">
        <f>SUM(BY6:CM6)</f>
        <v>4900</v>
      </c>
      <c r="CP6" s="32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471296</v>
      </c>
      <c r="CQ6" s="31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329999.99999999994</v>
      </c>
      <c r="CR6" s="31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86900</v>
      </c>
      <c r="CS6" s="31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31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0</v>
      </c>
      <c r="CU6" s="31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12100</v>
      </c>
      <c r="CV6" s="31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31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31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31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1100</v>
      </c>
      <c r="CZ6" s="31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31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14300</v>
      </c>
      <c r="DB6" s="31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31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31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23220</v>
      </c>
      <c r="DE6" s="31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2">
        <f>SUM(CQ6:DE6)</f>
        <v>467619.99999999994</v>
      </c>
      <c r="DH6" s="32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522400</v>
      </c>
      <c r="DI6" s="31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461999.99999999994</v>
      </c>
      <c r="DJ6" s="31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8800</v>
      </c>
      <c r="DK6" s="31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31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31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6600</v>
      </c>
      <c r="DN6" s="31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31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31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31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6600</v>
      </c>
      <c r="DR6" s="31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4400</v>
      </c>
      <c r="DS6" s="31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2200</v>
      </c>
      <c r="DT6" s="31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6600</v>
      </c>
      <c r="DU6" s="31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31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16335</v>
      </c>
      <c r="DW6" s="31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2">
        <f>SUM(DI6:DW6)</f>
        <v>513534.99999999994</v>
      </c>
      <c r="DZ6" s="32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386903</v>
      </c>
      <c r="EA6" s="31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323400</v>
      </c>
      <c r="EB6" s="31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0</v>
      </c>
      <c r="EC6" s="31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0</v>
      </c>
      <c r="ED6" s="31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31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24200</v>
      </c>
      <c r="EF6" s="31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31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31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31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11000</v>
      </c>
      <c r="EJ6" s="31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31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31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6599.9999999999991</v>
      </c>
      <c r="EM6" s="31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31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16207</v>
      </c>
      <c r="EO6" s="31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2">
        <f>SUM(EA6:EO6)</f>
        <v>381407</v>
      </c>
      <c r="ER6" s="32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753071</v>
      </c>
      <c r="ES6" s="31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624800</v>
      </c>
      <c r="ET6" s="31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29700</v>
      </c>
      <c r="EU6" s="31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1100</v>
      </c>
      <c r="EV6" s="31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31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40699.999999999993</v>
      </c>
      <c r="EX6" s="31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31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31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31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31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1100</v>
      </c>
      <c r="FC6" s="31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6599.9999999999991</v>
      </c>
      <c r="FD6" s="31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10400</v>
      </c>
      <c r="FE6" s="31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31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27566</v>
      </c>
      <c r="FG6" s="31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2">
        <f>SUM(ES6:FG6)</f>
        <v>741966</v>
      </c>
      <c r="FJ6" s="32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402980</v>
      </c>
      <c r="FK6" s="31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358600</v>
      </c>
      <c r="FL6" s="31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3300</v>
      </c>
      <c r="FM6" s="31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3300</v>
      </c>
      <c r="FN6" s="31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31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19800</v>
      </c>
      <c r="FP6" s="31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31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31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31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31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31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31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1100</v>
      </c>
      <c r="FW6" s="31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31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11113</v>
      </c>
      <c r="FY6" s="31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2">
        <f>SUM(FK6:FY6)</f>
        <v>397213</v>
      </c>
      <c r="GB6" s="32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1114015</v>
      </c>
      <c r="GC6" s="31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731500</v>
      </c>
      <c r="GD6" s="31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69300</v>
      </c>
      <c r="GE6" s="31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105600</v>
      </c>
      <c r="GF6" s="31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0</v>
      </c>
      <c r="GG6" s="31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57200</v>
      </c>
      <c r="GH6" s="31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31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31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31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59400</v>
      </c>
      <c r="GL6" s="31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31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16500</v>
      </c>
      <c r="GN6" s="31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20900.000000000004</v>
      </c>
      <c r="GO6" s="31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31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38543.399999999994</v>
      </c>
      <c r="GQ6" s="31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2">
        <f>SUM(GC6:GQ6)</f>
        <v>1098943.3999999999</v>
      </c>
      <c r="GT6" s="32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1179120</v>
      </c>
      <c r="GU6" s="31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1013900</v>
      </c>
      <c r="GV6" s="31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19800</v>
      </c>
      <c r="GW6" s="31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12100</v>
      </c>
      <c r="GX6" s="31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31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79200</v>
      </c>
      <c r="GZ6" s="31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31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31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31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2200</v>
      </c>
      <c r="HD6" s="31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31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31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7700</v>
      </c>
      <c r="HG6" s="31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31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26861.000000000004</v>
      </c>
      <c r="HI6" s="31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2">
        <f>SUM(GU6:HI6)</f>
        <v>1161761</v>
      </c>
      <c r="HL6" s="32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1020500</v>
      </c>
      <c r="HM6" s="31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898700</v>
      </c>
      <c r="HN6" s="31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6600</v>
      </c>
      <c r="HO6" s="31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16500</v>
      </c>
      <c r="HP6" s="31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31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27499.999999999996</v>
      </c>
      <c r="HR6" s="31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31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31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31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2200</v>
      </c>
      <c r="HV6" s="31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2199.9999999999995</v>
      </c>
      <c r="HW6" s="31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31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8800</v>
      </c>
      <c r="HY6" s="31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31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42276</v>
      </c>
      <c r="IA6" s="31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2">
        <f>SUM(HM6:IA6)</f>
        <v>1004776</v>
      </c>
    </row>
    <row r="7" spans="1:236" x14ac:dyDescent="0.35">
      <c r="A7" s="5" t="s">
        <v>69</v>
      </c>
      <c r="B7" s="24" t="s">
        <v>69</v>
      </c>
      <c r="D7" s="27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11258882</v>
      </c>
      <c r="E7" s="26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60500</v>
      </c>
      <c r="F7" s="26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9956876</v>
      </c>
      <c r="G7" s="26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277200</v>
      </c>
      <c r="H7" s="26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6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106160</v>
      </c>
      <c r="J7" s="26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6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6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6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0</v>
      </c>
      <c r="N7" s="26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128700.00000000001</v>
      </c>
      <c r="O7" s="26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16500</v>
      </c>
      <c r="P7" s="26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28650</v>
      </c>
      <c r="Q7" s="26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6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569652</v>
      </c>
      <c r="S7" s="26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0</v>
      </c>
      <c r="T7" s="27">
        <f t="shared" ref="T7:T12" si="12">SUM(E7:S7)</f>
        <v>11144238</v>
      </c>
      <c r="V7" s="27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236000.00000000003</v>
      </c>
      <c r="W7" s="26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8800</v>
      </c>
      <c r="X7" s="26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212300</v>
      </c>
      <c r="Y7" s="26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0</v>
      </c>
      <c r="Z7" s="26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6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3300</v>
      </c>
      <c r="AB7" s="26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6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6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6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6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1100</v>
      </c>
      <c r="AG7" s="26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6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2200</v>
      </c>
      <c r="AI7" s="26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6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7690</v>
      </c>
      <c r="AK7" s="26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7">
        <f t="shared" ref="AL7:AL12" si="13">SUM(W7:AK7)</f>
        <v>235390</v>
      </c>
      <c r="AN7" s="27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857700</v>
      </c>
      <c r="AO7" s="26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1100</v>
      </c>
      <c r="AP7" s="26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737440</v>
      </c>
      <c r="AQ7" s="26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6600</v>
      </c>
      <c r="AR7" s="26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6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19800</v>
      </c>
      <c r="AT7" s="26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6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6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6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6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24200</v>
      </c>
      <c r="AY7" s="26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6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5500</v>
      </c>
      <c r="BA7" s="26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6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61044</v>
      </c>
      <c r="BC7" s="26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7">
        <f t="shared" ref="BD7:BD12" si="14">SUM(AO7:BC7)</f>
        <v>855684</v>
      </c>
      <c r="BF7" s="27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1309507</v>
      </c>
      <c r="BG7" s="26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11000</v>
      </c>
      <c r="BH7" s="26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1203400</v>
      </c>
      <c r="BI7" s="26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2200</v>
      </c>
      <c r="BJ7" s="26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6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17515.000000000004</v>
      </c>
      <c r="BL7" s="26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6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6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6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6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0</v>
      </c>
      <c r="BQ7" s="26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1100</v>
      </c>
      <c r="BR7" s="26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1100</v>
      </c>
      <c r="BS7" s="26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6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70319</v>
      </c>
      <c r="BU7" s="26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0</v>
      </c>
      <c r="BV7" s="27">
        <f t="shared" ref="BV7:BV12" si="15">SUM(BG7:BU7)</f>
        <v>1306634</v>
      </c>
      <c r="BX7" s="27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1737443.0000000002</v>
      </c>
      <c r="BY7" s="26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6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1502936</v>
      </c>
      <c r="CA7" s="26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39600</v>
      </c>
      <c r="CB7" s="26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6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12744.999999999996</v>
      </c>
      <c r="CD7" s="26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6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6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6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6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33000.000000000015</v>
      </c>
      <c r="CI7" s="26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7700</v>
      </c>
      <c r="CJ7" s="26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12150.000000000002</v>
      </c>
      <c r="CK7" s="26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6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118923.00000000001</v>
      </c>
      <c r="CM7" s="26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7">
        <f t="shared" ref="CN7:CN12" si="16">SUM(BY7:CM7)</f>
        <v>1727054</v>
      </c>
      <c r="CP7" s="27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1457049</v>
      </c>
      <c r="CQ7" s="26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2200</v>
      </c>
      <c r="CR7" s="26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1322200</v>
      </c>
      <c r="CS7" s="26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23100</v>
      </c>
      <c r="CT7" s="26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6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18700</v>
      </c>
      <c r="CV7" s="26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6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6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6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6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11000</v>
      </c>
      <c r="DA7" s="26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2200</v>
      </c>
      <c r="DB7" s="26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1100</v>
      </c>
      <c r="DC7" s="26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6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58401</v>
      </c>
      <c r="DE7" s="26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7">
        <f t="shared" ref="DF7:DF12" si="17">SUM(CQ7:DE7)</f>
        <v>1438901</v>
      </c>
      <c r="DH7" s="27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2115446.75</v>
      </c>
      <c r="DI7" s="26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37400</v>
      </c>
      <c r="DJ7" s="26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1905200</v>
      </c>
      <c r="DK7" s="26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27500</v>
      </c>
      <c r="DL7" s="26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6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4400</v>
      </c>
      <c r="DN7" s="26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6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6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6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6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12100</v>
      </c>
      <c r="DS7" s="26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2200</v>
      </c>
      <c r="DT7" s="26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4400</v>
      </c>
      <c r="DU7" s="26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6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91173</v>
      </c>
      <c r="DW7" s="26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7">
        <f t="shared" ref="DX7:DX12" si="18">SUM(DI7:DW7)</f>
        <v>2084373</v>
      </c>
      <c r="DZ7" s="27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1263658</v>
      </c>
      <c r="EA7" s="26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0</v>
      </c>
      <c r="EB7" s="26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1091200</v>
      </c>
      <c r="EC7" s="26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68200</v>
      </c>
      <c r="ED7" s="26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6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19800.000000000007</v>
      </c>
      <c r="EF7" s="26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6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6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6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6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12100</v>
      </c>
      <c r="EK7" s="26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6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6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6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55827</v>
      </c>
      <c r="EO7" s="26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7">
        <f t="shared" ref="EP7:EP12" si="19">SUM(EA7:EO7)</f>
        <v>1247127</v>
      </c>
      <c r="ER7" s="27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1184336.2499999998</v>
      </c>
      <c r="ES7" s="26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0</v>
      </c>
      <c r="ET7" s="26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1014200</v>
      </c>
      <c r="EU7" s="26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69300</v>
      </c>
      <c r="EV7" s="26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6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7699.9999999999991</v>
      </c>
      <c r="EX7" s="26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6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6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6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6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14299.999999999998</v>
      </c>
      <c r="FC7" s="26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3300</v>
      </c>
      <c r="FD7" s="26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2200</v>
      </c>
      <c r="FE7" s="26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6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56491</v>
      </c>
      <c r="FG7" s="26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7">
        <f t="shared" ref="FH7:FH12" si="20">SUM(ES7:FG7)</f>
        <v>1167491</v>
      </c>
      <c r="FJ7" s="27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898065</v>
      </c>
      <c r="FK7" s="26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6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806300</v>
      </c>
      <c r="FM7" s="26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35200.000000000007</v>
      </c>
      <c r="FN7" s="26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6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1100</v>
      </c>
      <c r="FP7" s="26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6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6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6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6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8800</v>
      </c>
      <c r="FU7" s="26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6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6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6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33240</v>
      </c>
      <c r="FY7" s="26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7">
        <f t="shared" ref="FZ7:FZ12" si="21">SUM(FK7:FY7)</f>
        <v>884640</v>
      </c>
      <c r="GB7" s="27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137547</v>
      </c>
      <c r="GC7" s="26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0</v>
      </c>
      <c r="GD7" s="26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112200</v>
      </c>
      <c r="GE7" s="26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0</v>
      </c>
      <c r="GF7" s="26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6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0</v>
      </c>
      <c r="GH7" s="26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6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6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6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6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12100</v>
      </c>
      <c r="GM7" s="26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6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6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6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11420</v>
      </c>
      <c r="GQ7" s="26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7">
        <f t="shared" ref="GR7:GR12" si="22">SUM(GC7:GQ7)</f>
        <v>135720</v>
      </c>
      <c r="GT7" s="27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30130</v>
      </c>
      <c r="GU7" s="26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0</v>
      </c>
      <c r="GV7" s="26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23100</v>
      </c>
      <c r="GW7" s="26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2200</v>
      </c>
      <c r="GX7" s="26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6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1100</v>
      </c>
      <c r="GZ7" s="26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6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6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6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6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6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6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6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6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3290</v>
      </c>
      <c r="HI7" s="26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7">
        <f t="shared" ref="HJ7:HJ12" si="23">SUM(GU7:HI7)</f>
        <v>29690</v>
      </c>
      <c r="HL7" s="27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32000</v>
      </c>
      <c r="HM7" s="26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6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26400</v>
      </c>
      <c r="HO7" s="26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3300</v>
      </c>
      <c r="HP7" s="26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6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6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6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6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6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0</v>
      </c>
      <c r="HV7" s="26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6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6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6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6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1834</v>
      </c>
      <c r="IA7" s="26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7">
        <f t="shared" ref="IB7:IB12" si="24">SUM(HM7:IA7)</f>
        <v>31534</v>
      </c>
    </row>
    <row r="8" spans="1:236" x14ac:dyDescent="0.35">
      <c r="A8" s="5" t="s">
        <v>70</v>
      </c>
      <c r="B8" s="24" t="s">
        <v>70</v>
      </c>
      <c r="D8" s="27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21305173</v>
      </c>
      <c r="E8" s="26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55000</v>
      </c>
      <c r="F8" s="26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877800</v>
      </c>
      <c r="G8" s="26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18354622</v>
      </c>
      <c r="H8" s="26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0</v>
      </c>
      <c r="I8" s="26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141692</v>
      </c>
      <c r="J8" s="26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6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6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6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2199.9999999999995</v>
      </c>
      <c r="N8" s="26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4400</v>
      </c>
      <c r="O8" s="26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473000</v>
      </c>
      <c r="P8" s="26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134200</v>
      </c>
      <c r="Q8" s="26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6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1011685</v>
      </c>
      <c r="S8" s="26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7">
        <f t="shared" si="12"/>
        <v>21054599</v>
      </c>
      <c r="V8" s="27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1351713.0000000002</v>
      </c>
      <c r="W8" s="26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0</v>
      </c>
      <c r="X8" s="26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37400</v>
      </c>
      <c r="Y8" s="26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1247742</v>
      </c>
      <c r="Z8" s="26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0</v>
      </c>
      <c r="AA8" s="26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8592</v>
      </c>
      <c r="AB8" s="26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6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6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6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6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3300</v>
      </c>
      <c r="AG8" s="26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5500</v>
      </c>
      <c r="AH8" s="26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9900</v>
      </c>
      <c r="AI8" s="26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6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36535</v>
      </c>
      <c r="AK8" s="26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7">
        <f t="shared" si="13"/>
        <v>1348969</v>
      </c>
      <c r="AN8" s="27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707100.00000000012</v>
      </c>
      <c r="AO8" s="26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6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13200</v>
      </c>
      <c r="AQ8" s="26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599080</v>
      </c>
      <c r="AR8" s="26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0</v>
      </c>
      <c r="AS8" s="26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5500</v>
      </c>
      <c r="AT8" s="26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6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6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6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6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0</v>
      </c>
      <c r="AY8" s="26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19800</v>
      </c>
      <c r="AZ8" s="26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1100</v>
      </c>
      <c r="BA8" s="26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6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67315</v>
      </c>
      <c r="BC8" s="26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7">
        <f t="shared" si="14"/>
        <v>705995</v>
      </c>
      <c r="BF8" s="27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1538494</v>
      </c>
      <c r="BG8" s="26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6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35200</v>
      </c>
      <c r="BI8" s="26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1379399.9999999995</v>
      </c>
      <c r="BJ8" s="26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0</v>
      </c>
      <c r="BK8" s="26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8800.0000000000018</v>
      </c>
      <c r="BL8" s="26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6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6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6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6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0</v>
      </c>
      <c r="BQ8" s="26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8800</v>
      </c>
      <c r="BR8" s="26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3300</v>
      </c>
      <c r="BS8" s="26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6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100272</v>
      </c>
      <c r="BU8" s="26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7">
        <f t="shared" si="15"/>
        <v>1535771.9999999995</v>
      </c>
      <c r="BX8" s="27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2963312.5000000005</v>
      </c>
      <c r="BY8" s="26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2200</v>
      </c>
      <c r="BZ8" s="26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132000.00000000006</v>
      </c>
      <c r="CA8" s="26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2627900.0000000005</v>
      </c>
      <c r="CB8" s="26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0</v>
      </c>
      <c r="CC8" s="26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14300.000000000002</v>
      </c>
      <c r="CD8" s="26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6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6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6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6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6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12100</v>
      </c>
      <c r="CJ8" s="26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11000</v>
      </c>
      <c r="CK8" s="26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6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142708.00000000003</v>
      </c>
      <c r="CM8" s="26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7">
        <f t="shared" si="16"/>
        <v>2942208.0000000005</v>
      </c>
      <c r="CP8" s="27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1781791.5000000002</v>
      </c>
      <c r="CQ8" s="26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6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153999.99999999997</v>
      </c>
      <c r="CS8" s="26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1481700</v>
      </c>
      <c r="CT8" s="26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0</v>
      </c>
      <c r="CU8" s="26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11000.000000000002</v>
      </c>
      <c r="CV8" s="26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6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6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6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6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6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18700</v>
      </c>
      <c r="DB8" s="26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6599.9999999999991</v>
      </c>
      <c r="DC8" s="26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6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84941</v>
      </c>
      <c r="DE8" s="26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7">
        <f t="shared" si="17"/>
        <v>1756941</v>
      </c>
      <c r="DH8" s="27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1599483.4999999995</v>
      </c>
      <c r="DI8" s="26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16500.000000000004</v>
      </c>
      <c r="DJ8" s="26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91300</v>
      </c>
      <c r="DK8" s="26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1326599.9999999998</v>
      </c>
      <c r="DL8" s="26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0</v>
      </c>
      <c r="DM8" s="26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12100.000000000002</v>
      </c>
      <c r="DN8" s="26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6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6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6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2199.9999999999995</v>
      </c>
      <c r="DR8" s="26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6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27500.000000000004</v>
      </c>
      <c r="DT8" s="26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7700.0000000000018</v>
      </c>
      <c r="DU8" s="26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6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90558</v>
      </c>
      <c r="DW8" s="26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7">
        <f t="shared" si="18"/>
        <v>1574457.9999999998</v>
      </c>
      <c r="DZ8" s="27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2348709.5</v>
      </c>
      <c r="EA8" s="26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1100</v>
      </c>
      <c r="EB8" s="26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78100.000000000015</v>
      </c>
      <c r="EC8" s="26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1998800</v>
      </c>
      <c r="ED8" s="26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0</v>
      </c>
      <c r="EE8" s="26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4400</v>
      </c>
      <c r="EF8" s="26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6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6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6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6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6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113300.00000000001</v>
      </c>
      <c r="EL8" s="26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9900</v>
      </c>
      <c r="EM8" s="26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6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110075</v>
      </c>
      <c r="EO8" s="26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7">
        <f t="shared" si="19"/>
        <v>2315675</v>
      </c>
      <c r="ER8" s="27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2262027</v>
      </c>
      <c r="ES8" s="26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2200</v>
      </c>
      <c r="ET8" s="26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192500</v>
      </c>
      <c r="EU8" s="26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1802899.9999999998</v>
      </c>
      <c r="EV8" s="26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0</v>
      </c>
      <c r="EW8" s="26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15400</v>
      </c>
      <c r="EX8" s="26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6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6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6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6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6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94600.000000000015</v>
      </c>
      <c r="FD8" s="26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15400</v>
      </c>
      <c r="FE8" s="26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6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99880</v>
      </c>
      <c r="FG8" s="26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7">
        <f t="shared" si="20"/>
        <v>2222880</v>
      </c>
      <c r="FJ8" s="27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1739782.0000000002</v>
      </c>
      <c r="FK8" s="26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8800</v>
      </c>
      <c r="FL8" s="26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27500</v>
      </c>
      <c r="FM8" s="26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1565300</v>
      </c>
      <c r="FN8" s="26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0</v>
      </c>
      <c r="FO8" s="26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8800</v>
      </c>
      <c r="FP8" s="26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6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6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6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6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1100</v>
      </c>
      <c r="FU8" s="26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24200</v>
      </c>
      <c r="FV8" s="26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7700.0000000000009</v>
      </c>
      <c r="FW8" s="26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6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70581</v>
      </c>
      <c r="FY8" s="26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7">
        <f t="shared" si="21"/>
        <v>1713981</v>
      </c>
      <c r="GB8" s="27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2758162</v>
      </c>
      <c r="GC8" s="26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12100</v>
      </c>
      <c r="GD8" s="26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60500.000000000007</v>
      </c>
      <c r="GE8" s="26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2459599.9999999991</v>
      </c>
      <c r="GF8" s="26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0</v>
      </c>
      <c r="GG8" s="26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20900</v>
      </c>
      <c r="GH8" s="26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6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6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6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6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6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27500.000000000004</v>
      </c>
      <c r="GN8" s="26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33000</v>
      </c>
      <c r="GO8" s="26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6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105839</v>
      </c>
      <c r="GQ8" s="26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7">
        <f t="shared" si="22"/>
        <v>2719438.9999999991</v>
      </c>
      <c r="GT8" s="27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576798</v>
      </c>
      <c r="GU8" s="26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6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3300</v>
      </c>
      <c r="GW8" s="26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436700</v>
      </c>
      <c r="GX8" s="26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0</v>
      </c>
      <c r="GY8" s="26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11000</v>
      </c>
      <c r="GZ8" s="26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6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6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6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6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6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81400</v>
      </c>
      <c r="HF8" s="26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11000</v>
      </c>
      <c r="HG8" s="26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6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25182</v>
      </c>
      <c r="HI8" s="26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7">
        <f t="shared" si="23"/>
        <v>568582</v>
      </c>
      <c r="HL8" s="27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1677800</v>
      </c>
      <c r="HM8" s="26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12100</v>
      </c>
      <c r="HN8" s="26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52800</v>
      </c>
      <c r="HO8" s="26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1428900</v>
      </c>
      <c r="HP8" s="26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0</v>
      </c>
      <c r="HQ8" s="26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20900</v>
      </c>
      <c r="HR8" s="26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6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6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6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6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6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39600</v>
      </c>
      <c r="HX8" s="26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17600</v>
      </c>
      <c r="HY8" s="26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6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77799</v>
      </c>
      <c r="IA8" s="26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7">
        <f t="shared" si="24"/>
        <v>1649699</v>
      </c>
    </row>
    <row r="9" spans="1:236" x14ac:dyDescent="0.35">
      <c r="A9" s="5" t="s">
        <v>71</v>
      </c>
      <c r="B9" s="24" t="s">
        <v>71</v>
      </c>
      <c r="D9" s="27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1318945</v>
      </c>
      <c r="E9" s="26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6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6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6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0</v>
      </c>
      <c r="I9" s="26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1167400</v>
      </c>
      <c r="J9" s="26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6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0</v>
      </c>
      <c r="L9" s="26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6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6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6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6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41800</v>
      </c>
      <c r="Q9" s="26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6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96956</v>
      </c>
      <c r="S9" s="26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7">
        <f t="shared" si="12"/>
        <v>1306156</v>
      </c>
      <c r="V9" s="27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0</v>
      </c>
      <c r="W9" s="26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6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6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6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6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0</v>
      </c>
      <c r="AB9" s="26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6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0</v>
      </c>
      <c r="AD9" s="26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6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6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6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6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0</v>
      </c>
      <c r="AI9" s="26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6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0</v>
      </c>
      <c r="AK9" s="26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7">
        <f t="shared" si="13"/>
        <v>0</v>
      </c>
      <c r="AN9" s="27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9000</v>
      </c>
      <c r="AO9" s="26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6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6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6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6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5500</v>
      </c>
      <c r="AT9" s="26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6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0</v>
      </c>
      <c r="AV9" s="26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6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6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6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6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2200</v>
      </c>
      <c r="BA9" s="26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6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1250</v>
      </c>
      <c r="BC9" s="26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7">
        <f t="shared" si="14"/>
        <v>8950</v>
      </c>
      <c r="BF9" s="27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428000</v>
      </c>
      <c r="BG9" s="26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6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6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6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6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390500</v>
      </c>
      <c r="BL9" s="26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6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6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6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6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6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6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0</v>
      </c>
      <c r="BS9" s="26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6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36413</v>
      </c>
      <c r="BU9" s="26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7">
        <f t="shared" si="15"/>
        <v>426913</v>
      </c>
      <c r="BX9" s="27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114700</v>
      </c>
      <c r="BY9" s="26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6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6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6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6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106700</v>
      </c>
      <c r="CD9" s="26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6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6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6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6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6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6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0</v>
      </c>
      <c r="CK9" s="26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6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7820</v>
      </c>
      <c r="CM9" s="26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7">
        <f t="shared" si="16"/>
        <v>114520</v>
      </c>
      <c r="CP9" s="27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0</v>
      </c>
      <c r="CQ9" s="26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6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6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6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6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0</v>
      </c>
      <c r="CV9" s="26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6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6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6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6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6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6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6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6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6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7">
        <f t="shared" si="17"/>
        <v>0</v>
      </c>
      <c r="DH9" s="27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300</v>
      </c>
      <c r="DI9" s="26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6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6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6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6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300</v>
      </c>
      <c r="DN9" s="26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6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6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6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6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6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6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6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6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6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7">
        <f t="shared" si="18"/>
        <v>300</v>
      </c>
      <c r="DZ9" s="27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6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6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6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6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6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6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6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6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6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6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6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6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6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6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6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7">
        <f t="shared" si="19"/>
        <v>0</v>
      </c>
      <c r="ER9" s="27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6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6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6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6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6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6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6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6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6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6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6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6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6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6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6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7">
        <f t="shared" si="20"/>
        <v>0</v>
      </c>
      <c r="FJ9" s="27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168000</v>
      </c>
      <c r="FK9" s="26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6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6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6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6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157300</v>
      </c>
      <c r="FP9" s="26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6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6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6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6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6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6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6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6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8220</v>
      </c>
      <c r="FY9" s="26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7">
        <f t="shared" si="21"/>
        <v>165520</v>
      </c>
      <c r="GB9" s="27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40000</v>
      </c>
      <c r="GC9" s="26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6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6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6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6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0</v>
      </c>
      <c r="GH9" s="26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6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6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6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6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6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6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33000</v>
      </c>
      <c r="GO9" s="26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6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6400</v>
      </c>
      <c r="GQ9" s="26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7">
        <f t="shared" si="22"/>
        <v>39400</v>
      </c>
      <c r="GT9" s="27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0</v>
      </c>
      <c r="GU9" s="26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6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6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6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0</v>
      </c>
      <c r="GY9" s="26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0</v>
      </c>
      <c r="GZ9" s="26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6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6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6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6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6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6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6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6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0</v>
      </c>
      <c r="HI9" s="26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7">
        <f t="shared" si="23"/>
        <v>0</v>
      </c>
      <c r="HL9" s="27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558945</v>
      </c>
      <c r="HM9" s="26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6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6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6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0</v>
      </c>
      <c r="HQ9" s="26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507100</v>
      </c>
      <c r="HR9" s="26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6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6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6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6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6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6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6600</v>
      </c>
      <c r="HY9" s="26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6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36853</v>
      </c>
      <c r="IA9" s="26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7">
        <f t="shared" si="24"/>
        <v>550553</v>
      </c>
    </row>
    <row r="10" spans="1:236" x14ac:dyDescent="0.35">
      <c r="A10" s="5" t="s">
        <v>148</v>
      </c>
      <c r="B10" s="24" t="s">
        <v>148</v>
      </c>
      <c r="D10" s="27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10000</v>
      </c>
      <c r="E10" s="26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6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6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6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6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6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3950</v>
      </c>
      <c r="K10" s="26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5250</v>
      </c>
      <c r="L10" s="26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6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6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6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6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6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0</v>
      </c>
      <c r="R10" s="26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750</v>
      </c>
      <c r="S10" s="26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7">
        <f t="shared" si="12"/>
        <v>9950</v>
      </c>
      <c r="V10" s="27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0</v>
      </c>
      <c r="W10" s="26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6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6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6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6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6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0</v>
      </c>
      <c r="AC10" s="26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0</v>
      </c>
      <c r="AD10" s="26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6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6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6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6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6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6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0</v>
      </c>
      <c r="AK10" s="26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7">
        <f t="shared" si="13"/>
        <v>0</v>
      </c>
      <c r="AN10" s="27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0</v>
      </c>
      <c r="AO10" s="26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6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6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6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6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6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0</v>
      </c>
      <c r="AU10" s="26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0</v>
      </c>
      <c r="AV10" s="26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6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6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6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6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6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6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0</v>
      </c>
      <c r="BC10" s="26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7">
        <f t="shared" si="14"/>
        <v>0</v>
      </c>
      <c r="BF10" s="27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2500</v>
      </c>
      <c r="BG10" s="26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6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6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6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6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6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2100</v>
      </c>
      <c r="BM10" s="26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0</v>
      </c>
      <c r="BN10" s="26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6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6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6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6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6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6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400</v>
      </c>
      <c r="BU10" s="26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7">
        <f t="shared" si="15"/>
        <v>2500</v>
      </c>
      <c r="BX10" s="27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0</v>
      </c>
      <c r="BY10" s="26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6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6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6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6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6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6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6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6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6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6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6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6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0</v>
      </c>
      <c r="CL10" s="26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0</v>
      </c>
      <c r="CM10" s="26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7">
        <f t="shared" si="16"/>
        <v>0</v>
      </c>
      <c r="CP10" s="27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6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6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6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6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6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6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6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6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6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6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6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6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6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6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6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7">
        <f t="shared" si="17"/>
        <v>0</v>
      </c>
      <c r="DH10" s="27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6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6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6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6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6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6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6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6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6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6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6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6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6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6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6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7">
        <f t="shared" si="18"/>
        <v>0</v>
      </c>
      <c r="DZ10" s="27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6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6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6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6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6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6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6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6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6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6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6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6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6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6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6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7">
        <f t="shared" si="19"/>
        <v>0</v>
      </c>
      <c r="ER10" s="27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6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6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6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6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6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6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6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6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6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6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6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6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6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6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6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7">
        <f t="shared" si="20"/>
        <v>0</v>
      </c>
      <c r="FJ10" s="27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0</v>
      </c>
      <c r="FK10" s="26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6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6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6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6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6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0</v>
      </c>
      <c r="FQ10" s="26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0</v>
      </c>
      <c r="FR10" s="26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6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6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6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6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6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6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0</v>
      </c>
      <c r="FY10" s="26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7">
        <f t="shared" si="21"/>
        <v>0</v>
      </c>
      <c r="GB10" s="27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6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6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6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6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6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6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6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6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6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6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6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6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6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6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6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7">
        <f t="shared" si="22"/>
        <v>0</v>
      </c>
      <c r="GT10" s="27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7500</v>
      </c>
      <c r="GU10" s="26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6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6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6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6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6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1850</v>
      </c>
      <c r="HA10" s="26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5250</v>
      </c>
      <c r="HB10" s="26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6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6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6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6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6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6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350</v>
      </c>
      <c r="HI10" s="26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7">
        <f t="shared" si="23"/>
        <v>7450</v>
      </c>
      <c r="HL10" s="27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0</v>
      </c>
      <c r="HM10" s="26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6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6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6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6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6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0</v>
      </c>
      <c r="HS10" s="26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6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6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6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6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6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6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6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0</v>
      </c>
      <c r="IA10" s="26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7">
        <f t="shared" si="24"/>
        <v>0</v>
      </c>
    </row>
    <row r="11" spans="1:236" x14ac:dyDescent="0.35">
      <c r="A11" s="5" t="s">
        <v>147</v>
      </c>
      <c r="B11" s="24" t="s">
        <v>147</v>
      </c>
      <c r="D11" s="27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2310461</v>
      </c>
      <c r="E11" s="26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6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6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6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6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6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0</v>
      </c>
      <c r="K11" s="26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1997104</v>
      </c>
      <c r="L11" s="26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92180</v>
      </c>
      <c r="M11" s="26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6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6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6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6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0</v>
      </c>
      <c r="R11" s="26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196130</v>
      </c>
      <c r="S11" s="26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7">
        <f t="shared" si="12"/>
        <v>2285414</v>
      </c>
      <c r="V11" s="27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115200</v>
      </c>
      <c r="W11" s="26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6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6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6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6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6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0</v>
      </c>
      <c r="AC11" s="26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104500</v>
      </c>
      <c r="AD11" s="26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0</v>
      </c>
      <c r="AE11" s="26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6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6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6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6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0</v>
      </c>
      <c r="AJ11" s="26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10650</v>
      </c>
      <c r="AK11" s="26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7">
        <f t="shared" si="13"/>
        <v>115150</v>
      </c>
      <c r="AN11" s="27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253700</v>
      </c>
      <c r="AO11" s="26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6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6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6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6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6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6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222420</v>
      </c>
      <c r="AV11" s="26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2100</v>
      </c>
      <c r="AW11" s="26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6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6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6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6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6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27134</v>
      </c>
      <c r="BC11" s="26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7">
        <f t="shared" si="14"/>
        <v>251654</v>
      </c>
      <c r="BF11" s="27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394648</v>
      </c>
      <c r="BG11" s="26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6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6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6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6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6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0</v>
      </c>
      <c r="BM11" s="26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351750</v>
      </c>
      <c r="BN11" s="26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6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6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6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6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6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0</v>
      </c>
      <c r="BT11" s="26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41688</v>
      </c>
      <c r="BU11" s="26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7">
        <f t="shared" si="15"/>
        <v>393438</v>
      </c>
      <c r="BX11" s="27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155973</v>
      </c>
      <c r="BY11" s="26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6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6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6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6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6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6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140628</v>
      </c>
      <c r="CF11" s="26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3150</v>
      </c>
      <c r="CG11" s="26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6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6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6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6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0</v>
      </c>
      <c r="CL11" s="26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10580</v>
      </c>
      <c r="CM11" s="26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7">
        <f t="shared" si="16"/>
        <v>154358</v>
      </c>
      <c r="CP11" s="27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86210</v>
      </c>
      <c r="CQ11" s="26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6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6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6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6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6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6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75150</v>
      </c>
      <c r="CX11" s="26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1050</v>
      </c>
      <c r="CY11" s="26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6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6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6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6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6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9904</v>
      </c>
      <c r="DE11" s="26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7">
        <f t="shared" si="17"/>
        <v>86104</v>
      </c>
      <c r="DH11" s="27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68950</v>
      </c>
      <c r="DI11" s="26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6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6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6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6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6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6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64408</v>
      </c>
      <c r="DP11" s="26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6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6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6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6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6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6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3710</v>
      </c>
      <c r="DW11" s="26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7">
        <f t="shared" si="18"/>
        <v>68118</v>
      </c>
      <c r="DZ11" s="27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243950</v>
      </c>
      <c r="EA11" s="26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6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6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6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6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6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6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194700</v>
      </c>
      <c r="EH11" s="26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17850</v>
      </c>
      <c r="EI11" s="26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6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6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6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6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6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27790</v>
      </c>
      <c r="EO11" s="26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7">
        <f t="shared" si="19"/>
        <v>240340</v>
      </c>
      <c r="ER11" s="27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291965</v>
      </c>
      <c r="ES11" s="26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6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6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6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6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6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6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259850</v>
      </c>
      <c r="EZ11" s="26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2100</v>
      </c>
      <c r="FA11" s="26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6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6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6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6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6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25073</v>
      </c>
      <c r="FG11" s="26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7">
        <f t="shared" si="20"/>
        <v>287023</v>
      </c>
      <c r="FJ11" s="27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345947</v>
      </c>
      <c r="FK11" s="26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6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6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6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6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6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6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305448</v>
      </c>
      <c r="FR11" s="26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11550</v>
      </c>
      <c r="FS11" s="26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6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6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6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6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6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24405</v>
      </c>
      <c r="FY11" s="26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7">
        <f t="shared" si="21"/>
        <v>341403</v>
      </c>
      <c r="GB11" s="27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317568</v>
      </c>
      <c r="GC11" s="26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6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6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6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6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6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6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258300</v>
      </c>
      <c r="GJ11" s="26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44050</v>
      </c>
      <c r="GK11" s="26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6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6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6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6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6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10881</v>
      </c>
      <c r="GQ11" s="26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7">
        <f t="shared" si="22"/>
        <v>313231</v>
      </c>
      <c r="GT11" s="27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26350</v>
      </c>
      <c r="GU11" s="26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6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6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6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6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6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6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11550</v>
      </c>
      <c r="HB11" s="26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10330</v>
      </c>
      <c r="HC11" s="26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6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6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6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6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6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3995</v>
      </c>
      <c r="HI11" s="26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7">
        <f t="shared" si="23"/>
        <v>25875</v>
      </c>
      <c r="HL11" s="27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10000</v>
      </c>
      <c r="HM11" s="26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6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6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6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6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6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6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8400</v>
      </c>
      <c r="HT11" s="26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0</v>
      </c>
      <c r="HU11" s="26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6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6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6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6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6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320</v>
      </c>
      <c r="IA11" s="26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7">
        <f t="shared" si="24"/>
        <v>8720</v>
      </c>
    </row>
    <row r="12" spans="1:236" ht="15" thickBot="1" x14ac:dyDescent="0.4">
      <c r="A12" s="5" t="s">
        <v>76</v>
      </c>
      <c r="B12" s="25" t="s">
        <v>76</v>
      </c>
      <c r="D12" s="29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24000</v>
      </c>
      <c r="E12" s="28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8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8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8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8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8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8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8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8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8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8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8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8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8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755</v>
      </c>
      <c r="S12" s="28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22925</v>
      </c>
      <c r="T12" s="29">
        <f t="shared" si="12"/>
        <v>23680</v>
      </c>
      <c r="V12" s="29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0</v>
      </c>
      <c r="W12" s="28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8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8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8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8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8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8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8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8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8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8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8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8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8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8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0</v>
      </c>
      <c r="AL12" s="29">
        <f t="shared" si="13"/>
        <v>0</v>
      </c>
      <c r="AN12" s="29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8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8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8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8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8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8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8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8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8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8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8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8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8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8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8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9">
        <f t="shared" si="14"/>
        <v>0</v>
      </c>
      <c r="BF12" s="29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8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8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8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8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8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8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8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8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8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8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8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8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8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8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8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9">
        <f t="shared" si="15"/>
        <v>0</v>
      </c>
      <c r="BX12" s="29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8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8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8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8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8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8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8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8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8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8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8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8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8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8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8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9">
        <f t="shared" si="16"/>
        <v>0</v>
      </c>
      <c r="CP12" s="29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8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8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8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8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8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8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8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8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8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8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8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8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8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8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8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9">
        <f t="shared" si="17"/>
        <v>0</v>
      </c>
      <c r="DH12" s="29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8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8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8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8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8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8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8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8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8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8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8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8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8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8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8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9">
        <f t="shared" si="18"/>
        <v>0</v>
      </c>
      <c r="DZ12" s="29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8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8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8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8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8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8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8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8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8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8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8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8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8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8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8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9">
        <f t="shared" si="19"/>
        <v>0</v>
      </c>
      <c r="ER12" s="29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8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8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8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8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8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8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8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8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8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8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8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8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8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8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8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9">
        <f t="shared" si="20"/>
        <v>0</v>
      </c>
      <c r="FJ12" s="29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22000</v>
      </c>
      <c r="FK12" s="28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8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8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8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8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8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8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8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8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8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8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8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8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8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700</v>
      </c>
      <c r="FY12" s="28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21000</v>
      </c>
      <c r="FZ12" s="29">
        <f t="shared" si="21"/>
        <v>21700</v>
      </c>
      <c r="GB12" s="29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2000</v>
      </c>
      <c r="GC12" s="28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8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8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8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8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8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8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8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8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8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8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8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8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8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55</v>
      </c>
      <c r="GQ12" s="28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1925</v>
      </c>
      <c r="GR12" s="29">
        <f t="shared" si="22"/>
        <v>1980</v>
      </c>
      <c r="GT12" s="29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8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8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8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8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8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8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8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8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8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8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8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8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8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8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8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9">
        <f t="shared" si="23"/>
        <v>0</v>
      </c>
      <c r="HL12" s="29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8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8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8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8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8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8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8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8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8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8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8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8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8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8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8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43082051</v>
      </c>
      <c r="E13" s="8">
        <f>SUM(E6:E12)</f>
        <v>5759300</v>
      </c>
      <c r="F13" s="8">
        <f t="shared" ref="F13:T13" si="25">SUM(F6:F12)</f>
        <v>11064576</v>
      </c>
      <c r="G13" s="8">
        <f t="shared" si="25"/>
        <v>18770422</v>
      </c>
      <c r="H13" s="8">
        <f t="shared" si="25"/>
        <v>0</v>
      </c>
      <c r="I13" s="8">
        <f t="shared" si="25"/>
        <v>1732052</v>
      </c>
      <c r="J13" s="8">
        <f t="shared" si="25"/>
        <v>3950</v>
      </c>
      <c r="K13" s="8">
        <f t="shared" si="25"/>
        <v>2002354</v>
      </c>
      <c r="L13" s="8">
        <f t="shared" si="25"/>
        <v>92180</v>
      </c>
      <c r="M13" s="8">
        <f t="shared" si="25"/>
        <v>90200</v>
      </c>
      <c r="N13" s="8">
        <f t="shared" si="25"/>
        <v>140800</v>
      </c>
      <c r="O13" s="8">
        <f t="shared" si="25"/>
        <v>529100</v>
      </c>
      <c r="P13" s="8">
        <f t="shared" si="25"/>
        <v>268950</v>
      </c>
      <c r="Q13" s="8">
        <f t="shared" si="25"/>
        <v>0</v>
      </c>
      <c r="R13" s="8">
        <f t="shared" si="25"/>
        <v>2118022.4</v>
      </c>
      <c r="S13" s="8">
        <f t="shared" si="25"/>
        <v>22925</v>
      </c>
      <c r="T13" s="8">
        <f t="shared" si="25"/>
        <v>42594831.399999999</v>
      </c>
      <c r="V13" s="8">
        <f>SUM(V6:V12)</f>
        <v>2099113</v>
      </c>
      <c r="W13" s="8">
        <f>SUM(W6:W12)</f>
        <v>371800</v>
      </c>
      <c r="X13" s="8">
        <f t="shared" ref="X13:AL13" si="26">SUM(X6:X12)</f>
        <v>254100</v>
      </c>
      <c r="Y13" s="8">
        <f t="shared" si="26"/>
        <v>1247742</v>
      </c>
      <c r="Z13" s="8">
        <f t="shared" si="26"/>
        <v>0</v>
      </c>
      <c r="AA13" s="8">
        <f t="shared" si="26"/>
        <v>28392</v>
      </c>
      <c r="AB13" s="8">
        <f t="shared" si="26"/>
        <v>0</v>
      </c>
      <c r="AC13" s="8">
        <f t="shared" si="26"/>
        <v>104500</v>
      </c>
      <c r="AD13" s="8">
        <f t="shared" si="26"/>
        <v>0</v>
      </c>
      <c r="AE13" s="8">
        <f t="shared" si="26"/>
        <v>1100</v>
      </c>
      <c r="AF13" s="8">
        <f t="shared" si="26"/>
        <v>4400</v>
      </c>
      <c r="AG13" s="8">
        <f t="shared" si="26"/>
        <v>5500</v>
      </c>
      <c r="AH13" s="8">
        <f t="shared" si="26"/>
        <v>12100</v>
      </c>
      <c r="AI13" s="8">
        <f t="shared" si="26"/>
        <v>0</v>
      </c>
      <c r="AJ13" s="8">
        <f t="shared" si="26"/>
        <v>65689</v>
      </c>
      <c r="AK13" s="8">
        <f t="shared" si="26"/>
        <v>0</v>
      </c>
      <c r="AL13" s="8">
        <f t="shared" si="26"/>
        <v>2095323</v>
      </c>
      <c r="AN13" s="8">
        <f>SUM(AN6:AN12)</f>
        <v>2430700</v>
      </c>
      <c r="AO13" s="8">
        <f>SUM(AO6:AO12)</f>
        <v>535700</v>
      </c>
      <c r="AP13" s="8">
        <f t="shared" ref="AP13:BD13" si="27">SUM(AP6:AP12)</f>
        <v>751740</v>
      </c>
      <c r="AQ13" s="8">
        <f t="shared" si="27"/>
        <v>605680</v>
      </c>
      <c r="AR13" s="8">
        <f t="shared" si="27"/>
        <v>0</v>
      </c>
      <c r="AS13" s="8">
        <f t="shared" si="27"/>
        <v>62700</v>
      </c>
      <c r="AT13" s="8">
        <f t="shared" si="27"/>
        <v>0</v>
      </c>
      <c r="AU13" s="8">
        <f t="shared" si="27"/>
        <v>222420</v>
      </c>
      <c r="AV13" s="8">
        <f t="shared" si="27"/>
        <v>2100</v>
      </c>
      <c r="AW13" s="8">
        <f t="shared" si="27"/>
        <v>4400</v>
      </c>
      <c r="AX13" s="8">
        <f t="shared" si="27"/>
        <v>24200</v>
      </c>
      <c r="AY13" s="8">
        <f t="shared" si="27"/>
        <v>19800</v>
      </c>
      <c r="AZ13" s="8">
        <f t="shared" si="27"/>
        <v>11000</v>
      </c>
      <c r="BA13" s="8">
        <f t="shared" si="27"/>
        <v>0</v>
      </c>
      <c r="BB13" s="8">
        <f t="shared" si="27"/>
        <v>185402</v>
      </c>
      <c r="BC13" s="8">
        <f t="shared" si="27"/>
        <v>0</v>
      </c>
      <c r="BD13" s="8">
        <f t="shared" si="27"/>
        <v>2425142</v>
      </c>
      <c r="BF13" s="8">
        <f>SUM(BF6:BF12)</f>
        <v>3673149</v>
      </c>
      <c r="BG13" s="8">
        <f>SUM(BG6:BG12)</f>
        <v>11000</v>
      </c>
      <c r="BH13" s="8">
        <f t="shared" ref="BH13:BV13" si="28">SUM(BH6:BH12)</f>
        <v>1238600</v>
      </c>
      <c r="BI13" s="8">
        <f t="shared" si="28"/>
        <v>1381599.9999999995</v>
      </c>
      <c r="BJ13" s="8">
        <f t="shared" si="28"/>
        <v>0</v>
      </c>
      <c r="BK13" s="8">
        <f t="shared" si="28"/>
        <v>416815</v>
      </c>
      <c r="BL13" s="8">
        <f t="shared" si="28"/>
        <v>2100</v>
      </c>
      <c r="BM13" s="8">
        <f t="shared" si="28"/>
        <v>351750</v>
      </c>
      <c r="BN13" s="8">
        <f t="shared" si="28"/>
        <v>0</v>
      </c>
      <c r="BO13" s="8">
        <f t="shared" si="28"/>
        <v>0</v>
      </c>
      <c r="BP13" s="8">
        <f t="shared" si="28"/>
        <v>0</v>
      </c>
      <c r="BQ13" s="8">
        <f t="shared" si="28"/>
        <v>9900</v>
      </c>
      <c r="BR13" s="8">
        <f t="shared" si="28"/>
        <v>4400</v>
      </c>
      <c r="BS13" s="8">
        <f t="shared" si="28"/>
        <v>0</v>
      </c>
      <c r="BT13" s="8">
        <f t="shared" si="28"/>
        <v>249092</v>
      </c>
      <c r="BU13" s="8">
        <f t="shared" si="28"/>
        <v>0</v>
      </c>
      <c r="BV13" s="8">
        <f t="shared" si="28"/>
        <v>3665256.9999999995</v>
      </c>
      <c r="BX13" s="8">
        <f>SUM(BX6:BX12)</f>
        <v>4976333.5000000009</v>
      </c>
      <c r="BY13" s="8">
        <f>SUM(BY6:BY12)</f>
        <v>5500</v>
      </c>
      <c r="BZ13" s="8">
        <f t="shared" ref="BZ13:CN13" si="29">SUM(BZ6:BZ12)</f>
        <v>1634936</v>
      </c>
      <c r="CA13" s="8">
        <f t="shared" si="29"/>
        <v>2667500.0000000005</v>
      </c>
      <c r="CB13" s="8">
        <f t="shared" si="29"/>
        <v>0</v>
      </c>
      <c r="CC13" s="8">
        <f t="shared" si="29"/>
        <v>134845</v>
      </c>
      <c r="CD13" s="8">
        <f t="shared" si="29"/>
        <v>0</v>
      </c>
      <c r="CE13" s="8">
        <f t="shared" si="29"/>
        <v>140628</v>
      </c>
      <c r="CF13" s="8">
        <f t="shared" si="29"/>
        <v>3150</v>
      </c>
      <c r="CG13" s="8">
        <f t="shared" si="29"/>
        <v>0</v>
      </c>
      <c r="CH13" s="8">
        <f t="shared" si="29"/>
        <v>33000.000000000015</v>
      </c>
      <c r="CI13" s="8">
        <f t="shared" si="29"/>
        <v>19800</v>
      </c>
      <c r="CJ13" s="8">
        <f t="shared" si="29"/>
        <v>23150</v>
      </c>
      <c r="CK13" s="8">
        <f t="shared" si="29"/>
        <v>0</v>
      </c>
      <c r="CL13" s="8">
        <f t="shared" si="29"/>
        <v>280531.00000000006</v>
      </c>
      <c r="CM13" s="8">
        <f t="shared" si="29"/>
        <v>0</v>
      </c>
      <c r="CN13" s="8">
        <f t="shared" si="29"/>
        <v>4943040</v>
      </c>
      <c r="CP13" s="8">
        <f>SUM(CP6:CP12)</f>
        <v>3796346.5</v>
      </c>
      <c r="CQ13" s="8">
        <f>SUM(CQ6:CQ12)</f>
        <v>332199.99999999994</v>
      </c>
      <c r="CR13" s="8">
        <f t="shared" ref="CR13:DF13" si="30">SUM(CR6:CR12)</f>
        <v>1563100</v>
      </c>
      <c r="CS13" s="8">
        <f t="shared" si="30"/>
        <v>1504800</v>
      </c>
      <c r="CT13" s="8">
        <f t="shared" si="30"/>
        <v>0</v>
      </c>
      <c r="CU13" s="8">
        <f t="shared" si="30"/>
        <v>41800</v>
      </c>
      <c r="CV13" s="8">
        <f t="shared" si="30"/>
        <v>0</v>
      </c>
      <c r="CW13" s="8">
        <f t="shared" si="30"/>
        <v>75150</v>
      </c>
      <c r="CX13" s="8">
        <f t="shared" si="30"/>
        <v>1050</v>
      </c>
      <c r="CY13" s="8">
        <f t="shared" si="30"/>
        <v>1100</v>
      </c>
      <c r="CZ13" s="8">
        <f t="shared" si="30"/>
        <v>11000</v>
      </c>
      <c r="DA13" s="8">
        <f t="shared" si="30"/>
        <v>35200</v>
      </c>
      <c r="DB13" s="8">
        <f t="shared" si="30"/>
        <v>7699.9999999999991</v>
      </c>
      <c r="DC13" s="8">
        <f t="shared" si="30"/>
        <v>0</v>
      </c>
      <c r="DD13" s="8">
        <f t="shared" si="30"/>
        <v>176466</v>
      </c>
      <c r="DE13" s="8">
        <f t="shared" si="30"/>
        <v>0</v>
      </c>
      <c r="DF13" s="8">
        <f t="shared" si="30"/>
        <v>3749566</v>
      </c>
      <c r="DH13" s="8">
        <f>SUM(DH6:DH12)</f>
        <v>4306580.25</v>
      </c>
      <c r="DI13" s="8">
        <f>SUM(DI6:DI12)</f>
        <v>515899.99999999994</v>
      </c>
      <c r="DJ13" s="8">
        <f t="shared" ref="DJ13:DX13" si="31">SUM(DJ6:DJ12)</f>
        <v>2005300</v>
      </c>
      <c r="DK13" s="8">
        <f t="shared" si="31"/>
        <v>1354099.9999999998</v>
      </c>
      <c r="DL13" s="8">
        <f t="shared" si="31"/>
        <v>0</v>
      </c>
      <c r="DM13" s="8">
        <f t="shared" si="31"/>
        <v>23400</v>
      </c>
      <c r="DN13" s="8">
        <f t="shared" si="31"/>
        <v>0</v>
      </c>
      <c r="DO13" s="8">
        <f t="shared" si="31"/>
        <v>64408</v>
      </c>
      <c r="DP13" s="8">
        <f t="shared" si="31"/>
        <v>0</v>
      </c>
      <c r="DQ13" s="8">
        <f t="shared" si="31"/>
        <v>8800</v>
      </c>
      <c r="DR13" s="8">
        <f t="shared" si="31"/>
        <v>16500</v>
      </c>
      <c r="DS13" s="8">
        <f t="shared" si="31"/>
        <v>31900.000000000004</v>
      </c>
      <c r="DT13" s="8">
        <f t="shared" si="31"/>
        <v>18700</v>
      </c>
      <c r="DU13" s="8">
        <f t="shared" si="31"/>
        <v>0</v>
      </c>
      <c r="DV13" s="8">
        <f t="shared" si="31"/>
        <v>201776</v>
      </c>
      <c r="DW13" s="8">
        <f t="shared" si="31"/>
        <v>0</v>
      </c>
      <c r="DX13" s="8">
        <f t="shared" si="31"/>
        <v>4240784</v>
      </c>
      <c r="DZ13" s="8">
        <f>SUM(DZ6:DZ12)</f>
        <v>4243220.5</v>
      </c>
      <c r="EA13" s="8">
        <f>SUM(EA6:EA12)</f>
        <v>324500</v>
      </c>
      <c r="EB13" s="8">
        <f t="shared" ref="EB13:EP13" si="32">SUM(EB6:EB12)</f>
        <v>1169300</v>
      </c>
      <c r="EC13" s="8">
        <f t="shared" si="32"/>
        <v>2067000</v>
      </c>
      <c r="ED13" s="8">
        <f t="shared" si="32"/>
        <v>0</v>
      </c>
      <c r="EE13" s="8">
        <f t="shared" si="32"/>
        <v>48400.000000000007</v>
      </c>
      <c r="EF13" s="8">
        <f t="shared" si="32"/>
        <v>0</v>
      </c>
      <c r="EG13" s="8">
        <f t="shared" si="32"/>
        <v>194700</v>
      </c>
      <c r="EH13" s="8">
        <f t="shared" si="32"/>
        <v>17850</v>
      </c>
      <c r="EI13" s="8">
        <f t="shared" si="32"/>
        <v>11000</v>
      </c>
      <c r="EJ13" s="8">
        <f t="shared" si="32"/>
        <v>12100</v>
      </c>
      <c r="EK13" s="8">
        <f t="shared" si="32"/>
        <v>113300.00000000001</v>
      </c>
      <c r="EL13" s="8">
        <f t="shared" si="32"/>
        <v>16500</v>
      </c>
      <c r="EM13" s="8">
        <f t="shared" si="32"/>
        <v>0</v>
      </c>
      <c r="EN13" s="8">
        <f t="shared" si="32"/>
        <v>209899</v>
      </c>
      <c r="EO13" s="8">
        <f t="shared" si="32"/>
        <v>0</v>
      </c>
      <c r="EP13" s="8">
        <f t="shared" si="32"/>
        <v>4184549</v>
      </c>
      <c r="ER13" s="8">
        <f>SUM(ER6:ER12)</f>
        <v>4491399.25</v>
      </c>
      <c r="ES13" s="8">
        <f>SUM(ES6:ES12)</f>
        <v>627000</v>
      </c>
      <c r="ET13" s="8">
        <f t="shared" ref="ET13:FH13" si="33">SUM(ET6:ET12)</f>
        <v>1236400</v>
      </c>
      <c r="EU13" s="8">
        <f t="shared" si="33"/>
        <v>1873299.9999999998</v>
      </c>
      <c r="EV13" s="8">
        <f t="shared" si="33"/>
        <v>0</v>
      </c>
      <c r="EW13" s="8">
        <f t="shared" si="33"/>
        <v>63799.999999999993</v>
      </c>
      <c r="EX13" s="8">
        <f t="shared" si="33"/>
        <v>0</v>
      </c>
      <c r="EY13" s="8">
        <f t="shared" si="33"/>
        <v>259850</v>
      </c>
      <c r="EZ13" s="8">
        <f t="shared" si="33"/>
        <v>2100</v>
      </c>
      <c r="FA13" s="8">
        <f t="shared" si="33"/>
        <v>0</v>
      </c>
      <c r="FB13" s="8">
        <f t="shared" si="33"/>
        <v>15399.999999999998</v>
      </c>
      <c r="FC13" s="8">
        <f t="shared" si="33"/>
        <v>104500.00000000001</v>
      </c>
      <c r="FD13" s="8">
        <f t="shared" si="33"/>
        <v>28000</v>
      </c>
      <c r="FE13" s="8">
        <f t="shared" si="33"/>
        <v>0</v>
      </c>
      <c r="FF13" s="8">
        <f t="shared" si="33"/>
        <v>209010</v>
      </c>
      <c r="FG13" s="8">
        <f t="shared" si="33"/>
        <v>0</v>
      </c>
      <c r="FH13" s="8">
        <f t="shared" si="33"/>
        <v>4419360</v>
      </c>
      <c r="FJ13" s="8">
        <f>SUM(FJ6:FJ12)</f>
        <v>3576774</v>
      </c>
      <c r="FK13" s="8">
        <f>SUM(FK6:FK12)</f>
        <v>367400</v>
      </c>
      <c r="FL13" s="8">
        <f t="shared" ref="FL13:FZ13" si="34">SUM(FL6:FL12)</f>
        <v>837100</v>
      </c>
      <c r="FM13" s="8">
        <f t="shared" si="34"/>
        <v>1603800</v>
      </c>
      <c r="FN13" s="8">
        <f t="shared" si="34"/>
        <v>0</v>
      </c>
      <c r="FO13" s="8">
        <f t="shared" si="34"/>
        <v>187000</v>
      </c>
      <c r="FP13" s="8">
        <f t="shared" si="34"/>
        <v>0</v>
      </c>
      <c r="FQ13" s="8">
        <f t="shared" si="34"/>
        <v>305448</v>
      </c>
      <c r="FR13" s="8">
        <f t="shared" si="34"/>
        <v>11550</v>
      </c>
      <c r="FS13" s="8">
        <f t="shared" si="34"/>
        <v>0</v>
      </c>
      <c r="FT13" s="8">
        <f t="shared" si="34"/>
        <v>9900</v>
      </c>
      <c r="FU13" s="8">
        <f t="shared" si="34"/>
        <v>24200</v>
      </c>
      <c r="FV13" s="8">
        <f t="shared" si="34"/>
        <v>8800</v>
      </c>
      <c r="FW13" s="8">
        <f t="shared" si="34"/>
        <v>0</v>
      </c>
      <c r="FX13" s="8">
        <f t="shared" si="34"/>
        <v>148259</v>
      </c>
      <c r="FY13" s="8">
        <f t="shared" si="34"/>
        <v>21000</v>
      </c>
      <c r="FZ13" s="8">
        <f t="shared" si="34"/>
        <v>3524457</v>
      </c>
      <c r="GB13" s="8">
        <f>SUM(GB6:GB12)</f>
        <v>4369292</v>
      </c>
      <c r="GC13" s="8">
        <f>SUM(GC6:GC12)</f>
        <v>743600</v>
      </c>
      <c r="GD13" s="8">
        <f t="shared" ref="GD13:GR13" si="35">SUM(GD6:GD12)</f>
        <v>242000</v>
      </c>
      <c r="GE13" s="8">
        <f t="shared" si="35"/>
        <v>2565199.9999999991</v>
      </c>
      <c r="GF13" s="8">
        <f t="shared" si="35"/>
        <v>0</v>
      </c>
      <c r="GG13" s="8">
        <f t="shared" si="35"/>
        <v>78100</v>
      </c>
      <c r="GH13" s="8">
        <f t="shared" si="35"/>
        <v>0</v>
      </c>
      <c r="GI13" s="8">
        <f t="shared" si="35"/>
        <v>258300</v>
      </c>
      <c r="GJ13" s="8">
        <f t="shared" si="35"/>
        <v>44050</v>
      </c>
      <c r="GK13" s="8">
        <f t="shared" si="35"/>
        <v>59400</v>
      </c>
      <c r="GL13" s="8">
        <f t="shared" si="35"/>
        <v>12100</v>
      </c>
      <c r="GM13" s="8">
        <f t="shared" si="35"/>
        <v>44000</v>
      </c>
      <c r="GN13" s="8">
        <f t="shared" si="35"/>
        <v>86900</v>
      </c>
      <c r="GO13" s="8">
        <f t="shared" si="35"/>
        <v>0</v>
      </c>
      <c r="GP13" s="8">
        <f t="shared" si="35"/>
        <v>173138.4</v>
      </c>
      <c r="GQ13" s="8">
        <f t="shared" si="35"/>
        <v>1925</v>
      </c>
      <c r="GR13" s="8">
        <f t="shared" si="35"/>
        <v>4308713.3999999985</v>
      </c>
      <c r="GT13" s="8">
        <f>SUM(GT6:GT12)</f>
        <v>1819898</v>
      </c>
      <c r="GU13" s="8">
        <f>SUM(GU6:GU12)</f>
        <v>1013900</v>
      </c>
      <c r="GV13" s="8">
        <f t="shared" ref="GV13:HJ13" si="36">SUM(GV6:GV12)</f>
        <v>46200</v>
      </c>
      <c r="GW13" s="8">
        <f t="shared" si="36"/>
        <v>451000</v>
      </c>
      <c r="GX13" s="8">
        <f t="shared" si="36"/>
        <v>0</v>
      </c>
      <c r="GY13" s="8">
        <f t="shared" si="36"/>
        <v>91300</v>
      </c>
      <c r="GZ13" s="8">
        <f t="shared" si="36"/>
        <v>1850</v>
      </c>
      <c r="HA13" s="8">
        <f t="shared" si="36"/>
        <v>16800</v>
      </c>
      <c r="HB13" s="8">
        <f t="shared" si="36"/>
        <v>10330</v>
      </c>
      <c r="HC13" s="8">
        <f t="shared" si="36"/>
        <v>2200</v>
      </c>
      <c r="HD13" s="8">
        <f t="shared" si="36"/>
        <v>0</v>
      </c>
      <c r="HE13" s="8">
        <f t="shared" si="36"/>
        <v>81400</v>
      </c>
      <c r="HF13" s="8">
        <f t="shared" si="36"/>
        <v>18700</v>
      </c>
      <c r="HG13" s="8">
        <f t="shared" si="36"/>
        <v>0</v>
      </c>
      <c r="HH13" s="8">
        <f t="shared" si="36"/>
        <v>59678</v>
      </c>
      <c r="HI13" s="8">
        <f t="shared" si="36"/>
        <v>0</v>
      </c>
      <c r="HJ13" s="8">
        <f t="shared" si="36"/>
        <v>1793358</v>
      </c>
      <c r="HL13" s="8">
        <f>SUM(HL6:HL12)</f>
        <v>3299245</v>
      </c>
      <c r="HM13" s="8">
        <f>SUM(HM6:HM12)</f>
        <v>910800</v>
      </c>
      <c r="HN13" s="8">
        <f t="shared" ref="HN13:IB13" si="37">SUM(HN6:HN12)</f>
        <v>85800</v>
      </c>
      <c r="HO13" s="8">
        <f t="shared" si="37"/>
        <v>1448700</v>
      </c>
      <c r="HP13" s="8">
        <f t="shared" si="37"/>
        <v>0</v>
      </c>
      <c r="HQ13" s="8">
        <f t="shared" si="37"/>
        <v>555500</v>
      </c>
      <c r="HR13" s="8">
        <f t="shared" si="37"/>
        <v>0</v>
      </c>
      <c r="HS13" s="8">
        <f t="shared" si="37"/>
        <v>8400</v>
      </c>
      <c r="HT13" s="8">
        <f t="shared" si="37"/>
        <v>0</v>
      </c>
      <c r="HU13" s="8">
        <f t="shared" si="37"/>
        <v>2200</v>
      </c>
      <c r="HV13" s="8">
        <f t="shared" si="37"/>
        <v>2199.9999999999995</v>
      </c>
      <c r="HW13" s="8">
        <f t="shared" si="37"/>
        <v>39600</v>
      </c>
      <c r="HX13" s="8">
        <f t="shared" si="37"/>
        <v>33000</v>
      </c>
      <c r="HY13" s="8">
        <f t="shared" si="37"/>
        <v>0</v>
      </c>
      <c r="HZ13" s="8">
        <f t="shared" si="37"/>
        <v>159082</v>
      </c>
      <c r="IA13" s="8">
        <f t="shared" si="37"/>
        <v>0</v>
      </c>
      <c r="IB13" s="8">
        <f t="shared" si="37"/>
        <v>3245282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16"/>
      <c r="E17" s="15">
        <f t="shared" ref="E17:E23" si="38">IFERROR(E6/T6,0)</f>
        <v>0.83355063919826011</v>
      </c>
      <c r="F17" s="16">
        <f t="shared" ref="F17:F23" si="39">IFERROR(F6/T6,0)</f>
        <v>3.3954656782961834E-2</v>
      </c>
      <c r="G17" s="16">
        <f t="shared" ref="G17:G23" si="40">IFERROR(G6/T6,0)</f>
        <v>2.047027155336455E-2</v>
      </c>
      <c r="H17" s="16">
        <f t="shared" ref="H17:H23" si="41">IFERROR(H6/T6,0)</f>
        <v>0</v>
      </c>
      <c r="I17" s="16">
        <f t="shared" ref="I17:I23" si="42">IFERROR(I6/T6,0)</f>
        <v>4.678919212197611E-2</v>
      </c>
      <c r="J17" s="16">
        <f t="shared" ref="J17:J23" si="43">IFERROR(J6/T6,0)</f>
        <v>0</v>
      </c>
      <c r="K17" s="16">
        <f t="shared" ref="K17:K23" si="44">IFERROR(K6/T6,0)</f>
        <v>0</v>
      </c>
      <c r="L17" s="16">
        <f t="shared" ref="L17:L23" si="45">IFERROR(L6/T6,0)</f>
        <v>0</v>
      </c>
      <c r="M17" s="16">
        <f t="shared" ref="M17:M23" si="46">IFERROR(M6/T6,0)</f>
        <v>1.2996997811660031E-2</v>
      </c>
      <c r="N17" s="16">
        <f t="shared" ref="N17:N23" si="47">IFERROR(N6/T6,0)</f>
        <v>1.1372373085202527E-3</v>
      </c>
      <c r="O17" s="16">
        <f t="shared" ref="O17:O23" si="48">IFERROR(O6/T6,0)</f>
        <v>5.8486490152470138E-3</v>
      </c>
      <c r="P17" s="16">
        <f t="shared" ref="P17:P23" si="49">IFERROR(P6/T6,0)</f>
        <v>9.4966699919288647E-3</v>
      </c>
      <c r="Q17" s="16">
        <f t="shared" ref="Q17:Q23" si="50">IFERROR(Q6/T6,0)</f>
        <v>0</v>
      </c>
      <c r="R17" s="16">
        <f t="shared" ref="R17:R23" si="51">IFERROR(R6/T6,0)</f>
        <v>3.5755686216081231E-2</v>
      </c>
      <c r="S17" s="16">
        <f t="shared" ref="S17:S23" si="52">IFERROR(S6/T6,0)</f>
        <v>0</v>
      </c>
      <c r="T17" s="17">
        <f t="shared" ref="T17:T23" si="53">IFERROR(T6/T6,0)</f>
        <v>1</v>
      </c>
      <c r="V17" s="16"/>
      <c r="W17" s="15">
        <f t="shared" ref="W17:W23" si="54">IFERROR(W6/AL6,0)</f>
        <v>0.91709742454789367</v>
      </c>
      <c r="X17" s="16">
        <f t="shared" ref="X17:X23" si="55">IFERROR(X6/AL6,0)</f>
        <v>1.1116332418762347E-2</v>
      </c>
      <c r="Y17" s="16">
        <f t="shared" ref="Y17:Y23" si="56">IFERROR(Y6/AL6,0)</f>
        <v>0</v>
      </c>
      <c r="Z17" s="16">
        <f t="shared" ref="Z17:Z23" si="57">IFERROR(Z6/AL6,0)</f>
        <v>0</v>
      </c>
      <c r="AA17" s="16">
        <f t="shared" ref="AA17:AA23" si="58">IFERROR(AA6/AL6,0)</f>
        <v>4.1686246570358805E-2</v>
      </c>
      <c r="AB17" s="16">
        <f t="shared" ref="AB17:AB23" si="59">IFERROR(AB6/AL6,0)</f>
        <v>0</v>
      </c>
      <c r="AC17" s="16">
        <f t="shared" ref="AC17:AC23" si="60">IFERROR(AC6/AL6,0)</f>
        <v>0</v>
      </c>
      <c r="AD17" s="16">
        <f t="shared" ref="AD17:AD23" si="61">IFERROR(AD6/AL6,0)</f>
        <v>0</v>
      </c>
      <c r="AE17" s="16">
        <f t="shared" ref="AE17:AE23" si="62">IFERROR(AE6/AL6,0)</f>
        <v>2.7790831046905868E-3</v>
      </c>
      <c r="AF17" s="16">
        <f t="shared" ref="AF17:AF23" si="63">IFERROR(AF6/AL6,0)</f>
        <v>0</v>
      </c>
      <c r="AG17" s="16">
        <f t="shared" ref="AG17:AG23" si="64">IFERROR(AG6/AL6,0)</f>
        <v>0</v>
      </c>
      <c r="AH17" s="16">
        <f t="shared" ref="AH17:AH23" si="65">IFERROR(AH6/AL6,0)</f>
        <v>0</v>
      </c>
      <c r="AI17" s="16">
        <f t="shared" ref="AI17:AI23" si="66">IFERROR(AI6/AL6,0)</f>
        <v>0</v>
      </c>
      <c r="AJ17" s="16">
        <f t="shared" ref="AJ17:AJ23" si="67">IFERROR(AJ6/AL6,0)</f>
        <v>2.7320913358294553E-2</v>
      </c>
      <c r="AK17" s="16">
        <f t="shared" ref="AK17:AK23" si="68">IFERROR(AK6/AL6,0)</f>
        <v>0</v>
      </c>
      <c r="AL17" s="17">
        <f t="shared" ref="AL17:AL23" si="69">IFERROR(AL6/AL6,0)</f>
        <v>1</v>
      </c>
      <c r="AN17" s="16"/>
      <c r="AO17" s="15">
        <f t="shared" ref="AO17:AO23" si="70">IFERROR(AO6/BD6,0)</f>
        <v>0.88677451941498764</v>
      </c>
      <c r="AP17" s="16">
        <f t="shared" ref="AP17:AP23" si="71">IFERROR(AP6/BD6,0)</f>
        <v>1.8246389288374229E-3</v>
      </c>
      <c r="AQ17" s="16">
        <f t="shared" ref="AQ17:AQ23" si="72">IFERROR(AQ6/BD6,0)</f>
        <v>0</v>
      </c>
      <c r="AR17" s="16">
        <f t="shared" ref="AR17:AR23" si="73">IFERROR(AR6/BD6,0)</f>
        <v>0</v>
      </c>
      <c r="AS17" s="16">
        <f t="shared" ref="AS17:AS23" si="74">IFERROR(AS6/BD6,0)</f>
        <v>5.291452893628526E-2</v>
      </c>
      <c r="AT17" s="16">
        <f t="shared" ref="AT17:AT23" si="75">IFERROR(AT6/BD6,0)</f>
        <v>0</v>
      </c>
      <c r="AU17" s="16">
        <f t="shared" ref="AU17:AU23" si="76">IFERROR(AU6/BD6,0)</f>
        <v>0</v>
      </c>
      <c r="AV17" s="16">
        <f t="shared" ref="AV17:AV23" si="77">IFERROR(AV6/BD6,0)</f>
        <v>0</v>
      </c>
      <c r="AW17" s="16">
        <f t="shared" ref="AW17:AW23" si="78">IFERROR(AW6/BD6,0)</f>
        <v>7.2985557153496918E-3</v>
      </c>
      <c r="AX17" s="16">
        <f t="shared" ref="AX17:AX23" si="79">IFERROR(AX6/BD6,0)</f>
        <v>0</v>
      </c>
      <c r="AY17" s="16">
        <f t="shared" ref="AY17:AY23" si="80">IFERROR(AY6/BD6,0)</f>
        <v>0</v>
      </c>
      <c r="AZ17" s="16">
        <f t="shared" ref="AZ17:AZ23" si="81">IFERROR(AZ6/BD6,0)</f>
        <v>3.6492778576748459E-3</v>
      </c>
      <c r="BA17" s="16">
        <f t="shared" ref="BA17:BA23" si="82">IFERROR(BA6/BD6,0)</f>
        <v>0</v>
      </c>
      <c r="BB17" s="16">
        <f t="shared" ref="BB17:BB23" si="83">IFERROR(BB6/BD6,0)</f>
        <v>4.7538479146865188E-2</v>
      </c>
      <c r="BC17" s="16">
        <f t="shared" ref="BC17:BC23" si="84">IFERROR(BC6/BD6,0)</f>
        <v>0</v>
      </c>
      <c r="BD17" s="17">
        <f t="shared" ref="BD17:BD23" si="85">IFERROR(BD6/BD6,0)</f>
        <v>1</v>
      </c>
      <c r="BF17" s="16"/>
      <c r="BG17" s="15">
        <f t="shared" ref="BG17:BG23" si="86">IFERROR(BG6/BV6,0)</f>
        <v>0</v>
      </c>
      <c r="BH17" s="16">
        <f t="shared" ref="BH17:BH23" si="87">IFERROR(BH6/BV6,0)</f>
        <v>0</v>
      </c>
      <c r="BI17" s="16">
        <f t="shared" ref="BI17:BI23" si="88">IFERROR(BI6/BV6,0)</f>
        <v>0</v>
      </c>
      <c r="BJ17" s="16">
        <f t="shared" ref="BJ17:BJ23" si="89">IFERROR(BJ6/BV6,0)</f>
        <v>0</v>
      </c>
      <c r="BK17" s="16">
        <f t="shared" ref="BK17:BK23" si="90">IFERROR(BK6/BV6,0)</f>
        <v>0</v>
      </c>
      <c r="BL17" s="16">
        <f t="shared" ref="BL17:BL23" si="91">IFERROR(BL6/BV6,0)</f>
        <v>0</v>
      </c>
      <c r="BM17" s="16">
        <f t="shared" ref="BM17:BM23" si="92">IFERROR(BM6/BV6,0)</f>
        <v>0</v>
      </c>
      <c r="BN17" s="16">
        <f t="shared" ref="BN17:BN23" si="93">IFERROR(BN6/BV6,0)</f>
        <v>0</v>
      </c>
      <c r="BO17" s="16">
        <f t="shared" ref="BO17:BO23" si="94">IFERROR(BO6/BV6,0)</f>
        <v>0</v>
      </c>
      <c r="BP17" s="16">
        <f t="shared" ref="BP17:BP23" si="95">IFERROR(BP6/BV6,0)</f>
        <v>0</v>
      </c>
      <c r="BQ17" s="16">
        <f t="shared" ref="BQ17:BQ23" si="96">IFERROR(BQ6/BV6,0)</f>
        <v>0</v>
      </c>
      <c r="BR17" s="16">
        <f t="shared" ref="BR17:BR23" si="97">IFERROR(BR6/BV6,0)</f>
        <v>0</v>
      </c>
      <c r="BS17" s="16">
        <f t="shared" ref="BS17:BS23" si="98">IFERROR(BS6/BV6,0)</f>
        <v>0</v>
      </c>
      <c r="BT17" s="16">
        <f t="shared" ref="BT17:BT23" si="99">IFERROR(BT6/BV6,0)</f>
        <v>0</v>
      </c>
      <c r="BU17" s="16">
        <f t="shared" ref="BU17:BU23" si="100">IFERROR(BU6/BV6,0)</f>
        <v>0</v>
      </c>
      <c r="BV17" s="17">
        <f t="shared" ref="BV17:BV23" si="101">IFERROR(BV6/BV6,0)</f>
        <v>0</v>
      </c>
      <c r="BX17" s="16"/>
      <c r="BY17" s="15">
        <f t="shared" ref="BY17:BY23" si="102">IFERROR(BY6/CN6,0)</f>
        <v>0.67346938775510201</v>
      </c>
      <c r="BZ17" s="16">
        <f t="shared" ref="BZ17:BZ23" si="103">IFERROR(BZ6/CN6,0)</f>
        <v>0</v>
      </c>
      <c r="CA17" s="16">
        <f t="shared" ref="CA17:CA23" si="104">IFERROR(CA6/CN6,0)</f>
        <v>0</v>
      </c>
      <c r="CB17" s="16">
        <f t="shared" ref="CB17:CB23" si="105">IFERROR(CB6/CN6,0)</f>
        <v>0</v>
      </c>
      <c r="CC17" s="16">
        <f t="shared" ref="CC17:CC23" si="106">IFERROR(CC6/CN6,0)</f>
        <v>0.22448979591836735</v>
      </c>
      <c r="CD17" s="16">
        <f t="shared" ref="CD17:CD23" si="107">IFERROR(CD6/CN6,0)</f>
        <v>0</v>
      </c>
      <c r="CE17" s="16">
        <f t="shared" ref="CE17:CE23" si="108">IFERROR(CE6/CN6,0)</f>
        <v>0</v>
      </c>
      <c r="CF17" s="16">
        <f t="shared" ref="CF17:CF23" si="109">IFERROR(CF6/CN6,0)</f>
        <v>0</v>
      </c>
      <c r="CG17" s="16">
        <f t="shared" ref="CG17:CG23" si="110">IFERROR(CG6/CN6,0)</f>
        <v>0</v>
      </c>
      <c r="CH17" s="16">
        <f t="shared" ref="CH17:CH23" si="111">IFERROR(CH6/CN6,0)</f>
        <v>0</v>
      </c>
      <c r="CI17" s="16">
        <f t="shared" ref="CI17:CI23" si="112">IFERROR(CI6/CN6,0)</f>
        <v>0</v>
      </c>
      <c r="CJ17" s="16">
        <f t="shared" ref="CJ17:CJ23" si="113">IFERROR(CJ6/CN6,0)</f>
        <v>0</v>
      </c>
      <c r="CK17" s="16">
        <f t="shared" ref="CK17:CK23" si="114">IFERROR(CK6/CN6,0)</f>
        <v>0</v>
      </c>
      <c r="CL17" s="16">
        <f t="shared" ref="CL17:CL23" si="115">IFERROR(CL6/CN6,0)</f>
        <v>0.10204081632653061</v>
      </c>
      <c r="CM17" s="16">
        <f t="shared" ref="CM17:CM23" si="116">IFERROR(CM6/CN6,0)</f>
        <v>0</v>
      </c>
      <c r="CN17" s="17">
        <f t="shared" ref="CN17:CN23" si="117">IFERROR(CN6/CN6,0)</f>
        <v>1</v>
      </c>
      <c r="CP17" s="16"/>
      <c r="CQ17" s="15">
        <f t="shared" ref="CQ17:CQ23" si="118">IFERROR(CQ6/DF6,0)</f>
        <v>0.70570121038450018</v>
      </c>
      <c r="CR17" s="16">
        <f t="shared" ref="CR17:CR23" si="119">IFERROR(CR6/DF6,0)</f>
        <v>0.18583465206791841</v>
      </c>
      <c r="CS17" s="16">
        <f t="shared" ref="CS17:CS23" si="120">IFERROR(CS6/DF6,0)</f>
        <v>0</v>
      </c>
      <c r="CT17" s="16">
        <f t="shared" ref="CT17:CT23" si="121">IFERROR(CT6/DF6,0)</f>
        <v>0</v>
      </c>
      <c r="CU17" s="16">
        <f t="shared" ref="CU17:CU23" si="122">IFERROR(CU6/DF6,0)</f>
        <v>2.5875711047431679E-2</v>
      </c>
      <c r="CV17" s="16">
        <f t="shared" ref="CV17:CV23" si="123">IFERROR(CV6/DF6,0)</f>
        <v>0</v>
      </c>
      <c r="CW17" s="16">
        <f t="shared" ref="CW17:CW23" si="124">IFERROR(CW6/DF6,0)</f>
        <v>0</v>
      </c>
      <c r="CX17" s="16">
        <f t="shared" ref="CX17:CX23" si="125">IFERROR(CX6/DF6,0)</f>
        <v>0</v>
      </c>
      <c r="CY17" s="16">
        <f t="shared" ref="CY17:CY23" si="126">IFERROR(CY6/DF6,0)</f>
        <v>2.3523373679483345E-3</v>
      </c>
      <c r="CZ17" s="16">
        <f t="shared" ref="CZ17:CZ23" si="127">IFERROR(CZ6/DF6,0)</f>
        <v>0</v>
      </c>
      <c r="DA17" s="16">
        <f t="shared" ref="DA17:DA23" si="128">IFERROR(DA6/DF6,0)</f>
        <v>3.0580385783328348E-2</v>
      </c>
      <c r="DB17" s="16">
        <f t="shared" ref="DB17:DB23" si="129">IFERROR(DB6/DF6,0)</f>
        <v>0</v>
      </c>
      <c r="DC17" s="16">
        <f t="shared" ref="DC17:DC23" si="130">IFERROR(DC6/DF6,0)</f>
        <v>0</v>
      </c>
      <c r="DD17" s="16">
        <f t="shared" ref="DD17:DD23" si="131">IFERROR(DD6/DF6,0)</f>
        <v>4.9655703348873023E-2</v>
      </c>
      <c r="DE17" s="16">
        <f t="shared" ref="DE17:DE23" si="132">IFERROR(DE6/DF6,0)</f>
        <v>0</v>
      </c>
      <c r="DF17" s="17">
        <f t="shared" ref="DF17:DF23" si="133">IFERROR(DF6/DF6,0)</f>
        <v>1</v>
      </c>
      <c r="DH17" s="16"/>
      <c r="DI17" s="15">
        <f t="shared" ref="DI17:DI23" si="134">IFERROR(DI6/DX6,0)</f>
        <v>0.8996465674199422</v>
      </c>
      <c r="DJ17" s="16">
        <f t="shared" ref="DJ17:DJ23" si="135">IFERROR(DJ6/DX6,0)</f>
        <v>1.7136125093713185E-2</v>
      </c>
      <c r="DK17" s="16">
        <f t="shared" ref="DK17:DK23" si="136">IFERROR(DK6/DX6,0)</f>
        <v>0</v>
      </c>
      <c r="DL17" s="16">
        <f t="shared" ref="DL17:DL23" si="137">IFERROR(DL6/DX6,0)</f>
        <v>0</v>
      </c>
      <c r="DM17" s="16">
        <f t="shared" ref="DM17:DM23" si="138">IFERROR(DM6/DX6,0)</f>
        <v>1.2852093820284889E-2</v>
      </c>
      <c r="DN17" s="16">
        <f t="shared" ref="DN17:DN23" si="139">IFERROR(DN6/DX6,0)</f>
        <v>0</v>
      </c>
      <c r="DO17" s="16">
        <f t="shared" ref="DO17:DO23" si="140">IFERROR(DO6/DX6,0)</f>
        <v>0</v>
      </c>
      <c r="DP17" s="16">
        <f t="shared" ref="DP17:DP23" si="141">IFERROR(DP6/DX6,0)</f>
        <v>0</v>
      </c>
      <c r="DQ17" s="16">
        <f t="shared" ref="DQ17:DQ23" si="142">IFERROR(DQ6/DX6,0)</f>
        <v>1.2852093820284889E-2</v>
      </c>
      <c r="DR17" s="16">
        <f t="shared" ref="DR17:DR23" si="143">IFERROR(DR6/DX6,0)</f>
        <v>8.5680625468565925E-3</v>
      </c>
      <c r="DS17" s="16">
        <f t="shared" ref="DS17:DS23" si="144">IFERROR(DS6/DX6,0)</f>
        <v>4.2840312734282963E-3</v>
      </c>
      <c r="DT17" s="16">
        <f t="shared" ref="DT17:DT23" si="145">IFERROR(DT6/DX6,0)</f>
        <v>1.2852093820284889E-2</v>
      </c>
      <c r="DU17" s="16">
        <f t="shared" ref="DU17:DU23" si="146">IFERROR(DU6/DX6,0)</f>
        <v>0</v>
      </c>
      <c r="DV17" s="16">
        <f t="shared" ref="DV17:DV23" si="147">IFERROR(DV6/DX6,0)</f>
        <v>3.1808932205205101E-2</v>
      </c>
      <c r="DW17" s="16">
        <f t="shared" ref="DW17:DW23" si="148">IFERROR(DW6/DX6,0)</f>
        <v>0</v>
      </c>
      <c r="DX17" s="17">
        <f t="shared" ref="DX17:DX23" si="149">IFERROR(DX6/DX6,0)</f>
        <v>1</v>
      </c>
      <c r="DZ17" s="16"/>
      <c r="EA17" s="15">
        <f t="shared" ref="EA17:EA23" si="150">IFERROR(EA6/EP6,0)</f>
        <v>0.84791312167841704</v>
      </c>
      <c r="EB17" s="16">
        <f t="shared" ref="EB17:EB23" si="151">IFERROR(EB6/EP6,0)</f>
        <v>0</v>
      </c>
      <c r="EC17" s="16">
        <f t="shared" ref="EC17:EC23" si="152">IFERROR(EC6/EP6,0)</f>
        <v>0</v>
      </c>
      <c r="ED17" s="16">
        <f t="shared" ref="ED17:ED23" si="153">IFERROR(ED6/EP6,0)</f>
        <v>0</v>
      </c>
      <c r="EE17" s="16">
        <f t="shared" ref="EE17:EE23" si="154">IFERROR(EE6/EP6,0)</f>
        <v>6.3449281214031206E-2</v>
      </c>
      <c r="EF17" s="16">
        <f t="shared" ref="EF17:EF23" si="155">IFERROR(EF6/EP6,0)</f>
        <v>0</v>
      </c>
      <c r="EG17" s="16">
        <f t="shared" ref="EG17:EG23" si="156">IFERROR(EG6/EP6,0)</f>
        <v>0</v>
      </c>
      <c r="EH17" s="16">
        <f t="shared" ref="EH17:EH23" si="157">IFERROR(EH6/EP6,0)</f>
        <v>0</v>
      </c>
      <c r="EI17" s="16">
        <f t="shared" ref="EI17:EI23" si="158">IFERROR(EI6/EP6,0)</f>
        <v>2.8840582370014186E-2</v>
      </c>
      <c r="EJ17" s="16">
        <f t="shared" ref="EJ17:EJ23" si="159">IFERROR(EJ6/EP6,0)</f>
        <v>0</v>
      </c>
      <c r="EK17" s="16">
        <f t="shared" ref="EK17:EK23" si="160">IFERROR(EK6/EP6,0)</f>
        <v>0</v>
      </c>
      <c r="EL17" s="16">
        <f t="shared" ref="EL17:EL23" si="161">IFERROR(EL6/EP6,0)</f>
        <v>1.7304349422008508E-2</v>
      </c>
      <c r="EM17" s="16">
        <f t="shared" ref="EM17:EM23" si="162">IFERROR(EM6/EP6,0)</f>
        <v>0</v>
      </c>
      <c r="EN17" s="16">
        <f t="shared" ref="EN17:EN23" si="163">IFERROR(EN6/EP6,0)</f>
        <v>4.2492665315529081E-2</v>
      </c>
      <c r="EO17" s="16">
        <f t="shared" ref="EO17:EO23" si="164">IFERROR(EO6/EP6,0)</f>
        <v>0</v>
      </c>
      <c r="EP17" s="17">
        <f t="shared" ref="EP17:EP23" si="165">IFERROR(EP6/EP6,0)</f>
        <v>1</v>
      </c>
      <c r="ER17" s="16"/>
      <c r="ES17" s="15">
        <f t="shared" ref="ES17:ES23" si="166">IFERROR(ES6/FH6,0)</f>
        <v>0.8420871037217339</v>
      </c>
      <c r="ET17" s="16">
        <f t="shared" ref="ET17:ET23" si="167">IFERROR(ET6/FH6,0)</f>
        <v>4.0028788381138755E-2</v>
      </c>
      <c r="EU17" s="16">
        <f t="shared" ref="EU17:EU23" si="168">IFERROR(EU6/FH6,0)</f>
        <v>1.4825477178199539E-3</v>
      </c>
      <c r="EV17" s="16">
        <f t="shared" ref="EV17:EV23" si="169">IFERROR(EV6/FH6,0)</f>
        <v>0</v>
      </c>
      <c r="EW17" s="16">
        <f t="shared" ref="EW17:EW23" si="170">IFERROR(EW6/FH6,0)</f>
        <v>5.485426555933829E-2</v>
      </c>
      <c r="EX17" s="16">
        <f t="shared" ref="EX17:EX23" si="171">IFERROR(EX6/FH6,0)</f>
        <v>0</v>
      </c>
      <c r="EY17" s="16">
        <f t="shared" ref="EY17:EY23" si="172">IFERROR(EY6/FH6,0)</f>
        <v>0</v>
      </c>
      <c r="EZ17" s="16">
        <f t="shared" ref="EZ17:EZ23" si="173">IFERROR(EZ6/FH6,0)</f>
        <v>0</v>
      </c>
      <c r="FA17" s="16">
        <f t="shared" ref="FA17:FA23" si="174">IFERROR(FA6/FH6,0)</f>
        <v>0</v>
      </c>
      <c r="FB17" s="16">
        <f t="shared" ref="FB17:FB23" si="175">IFERROR(FB6/FH6,0)</f>
        <v>1.4825477178199539E-3</v>
      </c>
      <c r="FC17" s="16">
        <f t="shared" ref="FC17:FC23" si="176">IFERROR(FC6/FH6,0)</f>
        <v>8.8952863069197228E-3</v>
      </c>
      <c r="FD17" s="16">
        <f t="shared" ref="FD17:FD23" si="177">IFERROR(FD6/FH6,0)</f>
        <v>1.4016814786661383E-2</v>
      </c>
      <c r="FE17" s="16">
        <f t="shared" ref="FE17:FE23" si="178">IFERROR(FE6/FH6,0)</f>
        <v>0</v>
      </c>
      <c r="FF17" s="16">
        <f t="shared" ref="FF17:FF23" si="179">IFERROR(FF6/FH6,0)</f>
        <v>3.7152645808568051E-2</v>
      </c>
      <c r="FG17" s="16">
        <f t="shared" ref="FG17:FG23" si="180">IFERROR(FG6/FH6,0)</f>
        <v>0</v>
      </c>
      <c r="FH17" s="17">
        <f t="shared" ref="FH17:FH23" si="181">IFERROR(FH6/FH6,0)</f>
        <v>1</v>
      </c>
      <c r="FJ17" s="16"/>
      <c r="FK17" s="15">
        <f t="shared" ref="FK17:FK23" si="182">IFERROR(FK6/FZ6,0)</f>
        <v>0.9027901906533774</v>
      </c>
      <c r="FL17" s="16">
        <f t="shared" ref="FL17:FL23" si="183">IFERROR(FL6/FZ6,0)</f>
        <v>8.3078851900617555E-3</v>
      </c>
      <c r="FM17" s="16">
        <f t="shared" ref="FM17:FM23" si="184">IFERROR(FM6/FZ6,0)</f>
        <v>8.3078851900617555E-3</v>
      </c>
      <c r="FN17" s="16">
        <f t="shared" ref="FN17:FN23" si="185">IFERROR(FN6/FZ6,0)</f>
        <v>0</v>
      </c>
      <c r="FO17" s="16">
        <f t="shared" ref="FO17:FO23" si="186">IFERROR(FO6/FZ6,0)</f>
        <v>4.9847311140370533E-2</v>
      </c>
      <c r="FP17" s="16">
        <f t="shared" ref="FP17:FP23" si="187">IFERROR(FP6/FZ6,0)</f>
        <v>0</v>
      </c>
      <c r="FQ17" s="16">
        <f t="shared" ref="FQ17:FQ23" si="188">IFERROR(FQ6/FZ6,0)</f>
        <v>0</v>
      </c>
      <c r="FR17" s="16">
        <f t="shared" ref="FR17:FR23" si="189">IFERROR(FR6/FZ6,0)</f>
        <v>0</v>
      </c>
      <c r="FS17" s="16">
        <f t="shared" ref="FS17:FS23" si="190">IFERROR(FS6/FZ6,0)</f>
        <v>0</v>
      </c>
      <c r="FT17" s="16">
        <f t="shared" ref="FT17:FT23" si="191">IFERROR(FT6/FZ6,0)</f>
        <v>0</v>
      </c>
      <c r="FU17" s="16">
        <f t="shared" ref="FU17:FU23" si="192">IFERROR(FU6/FZ6,0)</f>
        <v>0</v>
      </c>
      <c r="FV17" s="16">
        <f t="shared" ref="FV17:FV23" si="193">IFERROR(FV6/FZ6,0)</f>
        <v>2.7692950633539186E-3</v>
      </c>
      <c r="FW17" s="16">
        <f t="shared" ref="FW17:FW23" si="194">IFERROR(FW6/FZ6,0)</f>
        <v>0</v>
      </c>
      <c r="FX17" s="16">
        <f t="shared" ref="FX17:FX23" si="195">IFERROR(FX6/FZ6,0)</f>
        <v>2.7977432762774632E-2</v>
      </c>
      <c r="FY17" s="16">
        <f t="shared" ref="FY17:FY23" si="196">IFERROR(FY6/FZ6,0)</f>
        <v>0</v>
      </c>
      <c r="FZ17" s="17">
        <f t="shared" ref="FZ17:FZ23" si="197">IFERROR(FZ6/FZ6,0)</f>
        <v>1</v>
      </c>
      <c r="GB17" s="16"/>
      <c r="GC17" s="15">
        <f t="shared" ref="GC17:GC23" si="198">IFERROR(GC6/GR6,0)</f>
        <v>0.66563937687782648</v>
      </c>
      <c r="GD17" s="16">
        <f t="shared" ref="GD17:GD23" si="199">IFERROR(GD6/GR6,0)</f>
        <v>6.3060572546320401E-2</v>
      </c>
      <c r="GE17" s="16">
        <f t="shared" ref="GE17:GE23" si="200">IFERROR(GE6/GR6,0)</f>
        <v>9.6092301022964427E-2</v>
      </c>
      <c r="GF17" s="16">
        <f t="shared" ref="GF17:GF23" si="201">IFERROR(GF6/GR6,0)</f>
        <v>0</v>
      </c>
      <c r="GG17" s="16">
        <f t="shared" ref="GG17:GG23" si="202">IFERROR(GG6/GR6,0)</f>
        <v>5.2049996387439068E-2</v>
      </c>
      <c r="GH17" s="16">
        <f t="shared" ref="GH17:GH23" si="203">IFERROR(GH6/GR6,0)</f>
        <v>0</v>
      </c>
      <c r="GI17" s="16">
        <f t="shared" ref="GI17:GI23" si="204">IFERROR(GI6/GR6,0)</f>
        <v>0</v>
      </c>
      <c r="GJ17" s="16">
        <f t="shared" ref="GJ17:GJ23" si="205">IFERROR(GJ6/GR6,0)</f>
        <v>0</v>
      </c>
      <c r="GK17" s="16">
        <f t="shared" ref="GK17:GK23" si="206">IFERROR(GK6/GR6,0)</f>
        <v>5.4051919325417495E-2</v>
      </c>
      <c r="GL17" s="16">
        <f t="shared" ref="GL17:GL23" si="207">IFERROR(GL6/GR6,0)</f>
        <v>0</v>
      </c>
      <c r="GM17" s="16">
        <f t="shared" ref="GM17:GM23" si="208">IFERROR(GM6/GR6,0)</f>
        <v>1.5014422034838193E-2</v>
      </c>
      <c r="GN17" s="16">
        <f t="shared" ref="GN17:GN23" si="209">IFERROR(GN6/GR6,0)</f>
        <v>1.9018267910795045E-2</v>
      </c>
      <c r="GO17" s="16">
        <f t="shared" ref="GO17:GO23" si="210">IFERROR(GO6/GR6,0)</f>
        <v>0</v>
      </c>
      <c r="GP17" s="16">
        <f t="shared" ref="GP17:GP23" si="211">IFERROR(GP6/GR6,0)</f>
        <v>3.5073143894398924E-2</v>
      </c>
      <c r="GQ17" s="16">
        <f t="shared" ref="GQ17:GQ23" si="212">IFERROR(GQ6/GR6,0)</f>
        <v>0</v>
      </c>
      <c r="GR17" s="17">
        <f t="shared" ref="GR17:GR23" si="213">IFERROR(GR6/GR6,0)</f>
        <v>1</v>
      </c>
      <c r="GT17" s="16"/>
      <c r="GU17" s="15">
        <f t="shared" ref="GU17:GU23" si="214">IFERROR(GU6/HJ6,0)</f>
        <v>0.87272683452104172</v>
      </c>
      <c r="GV17" s="16">
        <f t="shared" ref="GV17:GV23" si="215">IFERROR(GV6/HJ6,0)</f>
        <v>1.7043092339990757E-2</v>
      </c>
      <c r="GW17" s="16">
        <f t="shared" ref="GW17:GW23" si="216">IFERROR(GW6/HJ6,0)</f>
        <v>1.0415223096661017E-2</v>
      </c>
      <c r="GX17" s="16">
        <f t="shared" ref="GX17:GX23" si="217">IFERROR(GX6/HJ6,0)</f>
        <v>0</v>
      </c>
      <c r="GY17" s="16">
        <f t="shared" ref="GY17:GY23" si="218">IFERROR(GY6/HJ6,0)</f>
        <v>6.8172369359963028E-2</v>
      </c>
      <c r="GZ17" s="16">
        <f t="shared" ref="GZ17:GZ23" si="219">IFERROR(GZ6/HJ6,0)</f>
        <v>0</v>
      </c>
      <c r="HA17" s="16">
        <f t="shared" ref="HA17:HA23" si="220">IFERROR(HA6/HJ6,0)</f>
        <v>0</v>
      </c>
      <c r="HB17" s="16">
        <f t="shared" ref="HB17:HB23" si="221">IFERROR(HB6/HJ6,0)</f>
        <v>0</v>
      </c>
      <c r="HC17" s="16">
        <f t="shared" ref="HC17:HC23" si="222">IFERROR(HC6/HJ6,0)</f>
        <v>1.8936769266656396E-3</v>
      </c>
      <c r="HD17" s="16">
        <f t="shared" ref="HD17:HD23" si="223">IFERROR(HD6/HJ6,0)</f>
        <v>0</v>
      </c>
      <c r="HE17" s="16">
        <f t="shared" ref="HE17:HE23" si="224">IFERROR(HE6/HJ6,0)</f>
        <v>0</v>
      </c>
      <c r="HF17" s="16">
        <f t="shared" ref="HF17:HF23" si="225">IFERROR(HF6/HJ6,0)</f>
        <v>6.6278692433297381E-3</v>
      </c>
      <c r="HG17" s="16">
        <f t="shared" ref="HG17:HG23" si="226">IFERROR(HG6/HJ6,0)</f>
        <v>0</v>
      </c>
      <c r="HH17" s="16">
        <f t="shared" ref="HH17:HH23" si="227">IFERROR(HH6/HJ6,0)</f>
        <v>2.3120934512348069E-2</v>
      </c>
      <c r="HI17" s="16">
        <f t="shared" ref="HI17:HI23" si="228">IFERROR(HI6/HJ6,0)</f>
        <v>0</v>
      </c>
      <c r="HJ17" s="17">
        <f t="shared" ref="HJ17:HJ23" si="229">IFERROR(HJ6/HJ6,0)</f>
        <v>1</v>
      </c>
      <c r="HL17" s="16"/>
      <c r="HM17" s="15">
        <f t="shared" ref="HM17:HM23" si="230">IFERROR(HM6/IB6,0)</f>
        <v>0.8944282108649092</v>
      </c>
      <c r="HN17" s="16">
        <f t="shared" ref="HN17:HN23" si="231">IFERROR(HN6/IB6,0)</f>
        <v>6.5686282315660406E-3</v>
      </c>
      <c r="HO17" s="16">
        <f t="shared" ref="HO17:HO23" si="232">IFERROR(HO6/IB6,0)</f>
        <v>1.64215705789151E-2</v>
      </c>
      <c r="HP17" s="16">
        <f t="shared" ref="HP17:HP23" si="233">IFERROR(HP6/IB6,0)</f>
        <v>0</v>
      </c>
      <c r="HQ17" s="16">
        <f t="shared" ref="HQ17:HQ23" si="234">IFERROR(HQ6/IB6,0)</f>
        <v>2.7369284298191833E-2</v>
      </c>
      <c r="HR17" s="16">
        <f t="shared" ref="HR17:HR23" si="235">IFERROR(HR6/IB6,0)</f>
        <v>0</v>
      </c>
      <c r="HS17" s="16">
        <f t="shared" ref="HS17:HS23" si="236">IFERROR(HS6/IB6,0)</f>
        <v>0</v>
      </c>
      <c r="HT17" s="16">
        <f t="shared" ref="HT17:HT23" si="237">IFERROR(HT6/IB6,0)</f>
        <v>0</v>
      </c>
      <c r="HU17" s="16">
        <f t="shared" ref="HU17:HU23" si="238">IFERROR(HU6/IB6,0)</f>
        <v>2.1895427438553467E-3</v>
      </c>
      <c r="HV17" s="16">
        <f t="shared" ref="HV17:HV23" si="239">IFERROR(HV6/IB6,0)</f>
        <v>2.1895427438553463E-3</v>
      </c>
      <c r="HW17" s="16">
        <f t="shared" ref="HW17:HW23" si="240">IFERROR(HW6/IB6,0)</f>
        <v>0</v>
      </c>
      <c r="HX17" s="16">
        <f t="shared" ref="HX17:HX23" si="241">IFERROR(HX6/IB6,0)</f>
        <v>8.7581709754213869E-3</v>
      </c>
      <c r="HY17" s="16">
        <f t="shared" ref="HY17:HY23" si="242">IFERROR(HY6/IB6,0)</f>
        <v>0</v>
      </c>
      <c r="HZ17" s="16">
        <f t="shared" ref="HZ17:HZ23" si="243">IFERROR(HZ6/IB6,0)</f>
        <v>4.2075049563285748E-2</v>
      </c>
      <c r="IA17" s="16">
        <f t="shared" ref="IA17:IA23" si="244">IFERROR(IA6/IB6,0)</f>
        <v>0</v>
      </c>
      <c r="IB17" s="17">
        <f t="shared" ref="IB17:IB23" si="245">IFERROR(IB6/IB6,0)</f>
        <v>1</v>
      </c>
    </row>
    <row r="18" spans="2:236" s="11" customFormat="1" x14ac:dyDescent="0.35">
      <c r="B18" s="18" t="s">
        <v>69</v>
      </c>
      <c r="C18" s="18"/>
      <c r="D18" s="19"/>
      <c r="E18" s="19">
        <f t="shared" si="38"/>
        <v>5.4288144240997004E-3</v>
      </c>
      <c r="F18" s="20">
        <f t="shared" si="39"/>
        <v>0.89345507516978728</v>
      </c>
      <c r="G18" s="19">
        <f t="shared" si="40"/>
        <v>2.4873840634056812E-2</v>
      </c>
      <c r="H18" s="19">
        <f t="shared" si="41"/>
        <v>0</v>
      </c>
      <c r="I18" s="19">
        <f t="shared" si="42"/>
        <v>9.5259989960731276E-3</v>
      </c>
      <c r="J18" s="19">
        <f t="shared" si="43"/>
        <v>0</v>
      </c>
      <c r="K18" s="19">
        <f t="shared" si="44"/>
        <v>0</v>
      </c>
      <c r="L18" s="19">
        <f t="shared" si="45"/>
        <v>0</v>
      </c>
      <c r="M18" s="19">
        <f t="shared" si="46"/>
        <v>0</v>
      </c>
      <c r="N18" s="19">
        <f t="shared" si="47"/>
        <v>1.1548568865812093E-2</v>
      </c>
      <c r="O18" s="19">
        <f t="shared" si="48"/>
        <v>1.4805857520271911E-3</v>
      </c>
      <c r="P18" s="19">
        <f t="shared" si="49"/>
        <v>2.5708352603381226E-3</v>
      </c>
      <c r="Q18" s="19">
        <f t="shared" si="50"/>
        <v>0</v>
      </c>
      <c r="R18" s="19">
        <f t="shared" si="51"/>
        <v>5.1116280897805663E-2</v>
      </c>
      <c r="S18" s="19">
        <f t="shared" si="52"/>
        <v>0</v>
      </c>
      <c r="T18" s="21">
        <f t="shared" si="53"/>
        <v>1</v>
      </c>
      <c r="V18" s="19"/>
      <c r="W18" s="19">
        <f t="shared" si="54"/>
        <v>3.7384765707973999E-2</v>
      </c>
      <c r="X18" s="20">
        <f t="shared" si="55"/>
        <v>0.90190747270487281</v>
      </c>
      <c r="Y18" s="19">
        <f t="shared" si="56"/>
        <v>0</v>
      </c>
      <c r="Z18" s="19">
        <f t="shared" si="57"/>
        <v>0</v>
      </c>
      <c r="AA18" s="19">
        <f t="shared" si="58"/>
        <v>1.401928714049025E-2</v>
      </c>
      <c r="AB18" s="19">
        <f t="shared" si="59"/>
        <v>0</v>
      </c>
      <c r="AC18" s="19">
        <f t="shared" si="60"/>
        <v>0</v>
      </c>
      <c r="AD18" s="19">
        <f t="shared" si="61"/>
        <v>0</v>
      </c>
      <c r="AE18" s="19">
        <f t="shared" si="62"/>
        <v>0</v>
      </c>
      <c r="AF18" s="19">
        <f t="shared" si="63"/>
        <v>4.6730957134967499E-3</v>
      </c>
      <c r="AG18" s="19">
        <f t="shared" si="64"/>
        <v>0</v>
      </c>
      <c r="AH18" s="19">
        <f t="shared" si="65"/>
        <v>9.3461914269934998E-3</v>
      </c>
      <c r="AI18" s="19">
        <f t="shared" si="66"/>
        <v>0</v>
      </c>
      <c r="AJ18" s="19">
        <f t="shared" si="67"/>
        <v>3.2669187306172735E-2</v>
      </c>
      <c r="AK18" s="19">
        <f t="shared" si="68"/>
        <v>0</v>
      </c>
      <c r="AL18" s="21">
        <f t="shared" si="69"/>
        <v>1</v>
      </c>
      <c r="AN18" s="19"/>
      <c r="AO18" s="19">
        <f t="shared" si="70"/>
        <v>1.2855212905698832E-3</v>
      </c>
      <c r="AP18" s="20">
        <f t="shared" si="71"/>
        <v>0.8618134731980498</v>
      </c>
      <c r="AQ18" s="19">
        <f t="shared" si="72"/>
        <v>7.7131277434192994E-3</v>
      </c>
      <c r="AR18" s="19">
        <f t="shared" si="73"/>
        <v>0</v>
      </c>
      <c r="AS18" s="19">
        <f t="shared" si="74"/>
        <v>2.3139383230257899E-2</v>
      </c>
      <c r="AT18" s="19">
        <f t="shared" si="75"/>
        <v>0</v>
      </c>
      <c r="AU18" s="19">
        <f t="shared" si="76"/>
        <v>0</v>
      </c>
      <c r="AV18" s="19">
        <f t="shared" si="77"/>
        <v>0</v>
      </c>
      <c r="AW18" s="19">
        <f t="shared" si="78"/>
        <v>0</v>
      </c>
      <c r="AX18" s="19">
        <f t="shared" si="79"/>
        <v>2.8281468392537434E-2</v>
      </c>
      <c r="AY18" s="19">
        <f t="shared" si="80"/>
        <v>0</v>
      </c>
      <c r="AZ18" s="19">
        <f t="shared" si="81"/>
        <v>6.4276064528494166E-3</v>
      </c>
      <c r="BA18" s="19">
        <f t="shared" si="82"/>
        <v>0</v>
      </c>
      <c r="BB18" s="19">
        <f t="shared" si="83"/>
        <v>7.1339419692316317E-2</v>
      </c>
      <c r="BC18" s="19">
        <f t="shared" si="84"/>
        <v>0</v>
      </c>
      <c r="BD18" s="21">
        <f t="shared" si="85"/>
        <v>1</v>
      </c>
      <c r="BF18" s="19"/>
      <c r="BG18" s="19">
        <f t="shared" si="86"/>
        <v>8.4185778113840606E-3</v>
      </c>
      <c r="BH18" s="20">
        <f t="shared" si="87"/>
        <v>0.9209924125654162</v>
      </c>
      <c r="BI18" s="19">
        <f t="shared" si="88"/>
        <v>1.683715562276812E-3</v>
      </c>
      <c r="BJ18" s="19">
        <f t="shared" si="89"/>
        <v>0</v>
      </c>
      <c r="BK18" s="19">
        <f t="shared" si="90"/>
        <v>1.3404671851490168E-2</v>
      </c>
      <c r="BL18" s="19">
        <f t="shared" si="91"/>
        <v>0</v>
      </c>
      <c r="BM18" s="19">
        <f t="shared" si="92"/>
        <v>0</v>
      </c>
      <c r="BN18" s="19">
        <f t="shared" si="93"/>
        <v>0</v>
      </c>
      <c r="BO18" s="19">
        <f t="shared" si="94"/>
        <v>0</v>
      </c>
      <c r="BP18" s="19">
        <f t="shared" si="95"/>
        <v>0</v>
      </c>
      <c r="BQ18" s="19">
        <f t="shared" si="96"/>
        <v>8.4185778113840602E-4</v>
      </c>
      <c r="BR18" s="19">
        <f t="shared" si="97"/>
        <v>8.4185778113840602E-4</v>
      </c>
      <c r="BS18" s="19">
        <f t="shared" si="98"/>
        <v>0</v>
      </c>
      <c r="BT18" s="19">
        <f t="shared" si="99"/>
        <v>5.3816906647155972E-2</v>
      </c>
      <c r="BU18" s="19">
        <f t="shared" si="100"/>
        <v>0</v>
      </c>
      <c r="BV18" s="21">
        <f t="shared" si="101"/>
        <v>1</v>
      </c>
      <c r="BX18" s="19"/>
      <c r="BY18" s="19">
        <f t="shared" si="102"/>
        <v>0</v>
      </c>
      <c r="BZ18" s="20">
        <f t="shared" si="103"/>
        <v>0.87023104083601321</v>
      </c>
      <c r="CA18" s="19">
        <f t="shared" si="104"/>
        <v>2.292921935272435E-2</v>
      </c>
      <c r="CB18" s="19">
        <f t="shared" si="105"/>
        <v>0</v>
      </c>
      <c r="CC18" s="19">
        <f t="shared" si="106"/>
        <v>7.3796187032947411E-3</v>
      </c>
      <c r="CD18" s="19">
        <f t="shared" si="107"/>
        <v>0</v>
      </c>
      <c r="CE18" s="19">
        <f t="shared" si="108"/>
        <v>0</v>
      </c>
      <c r="CF18" s="19">
        <f t="shared" si="109"/>
        <v>0</v>
      </c>
      <c r="CG18" s="19">
        <f t="shared" si="110"/>
        <v>0</v>
      </c>
      <c r="CH18" s="19">
        <f t="shared" si="111"/>
        <v>1.9107682793936966E-2</v>
      </c>
      <c r="CI18" s="19">
        <f t="shared" si="112"/>
        <v>4.4584593185852906E-3</v>
      </c>
      <c r="CJ18" s="19">
        <f t="shared" si="113"/>
        <v>7.0351013923131544E-3</v>
      </c>
      <c r="CK18" s="19">
        <f t="shared" si="114"/>
        <v>0</v>
      </c>
      <c r="CL18" s="19">
        <f t="shared" si="115"/>
        <v>6.8858877603132279E-2</v>
      </c>
      <c r="CM18" s="19">
        <f t="shared" si="116"/>
        <v>0</v>
      </c>
      <c r="CN18" s="21">
        <f t="shared" si="117"/>
        <v>1</v>
      </c>
      <c r="CP18" s="19"/>
      <c r="CQ18" s="19">
        <f t="shared" si="118"/>
        <v>1.5289446598480369E-3</v>
      </c>
      <c r="CR18" s="20">
        <f t="shared" si="119"/>
        <v>0.91889574056867007</v>
      </c>
      <c r="CS18" s="19">
        <f t="shared" si="120"/>
        <v>1.6053918928404385E-2</v>
      </c>
      <c r="CT18" s="19">
        <f t="shared" si="121"/>
        <v>0</v>
      </c>
      <c r="CU18" s="19">
        <f t="shared" si="122"/>
        <v>1.2996029608708312E-2</v>
      </c>
      <c r="CV18" s="19">
        <f t="shared" si="123"/>
        <v>0</v>
      </c>
      <c r="CW18" s="19">
        <f t="shared" si="124"/>
        <v>0</v>
      </c>
      <c r="CX18" s="19">
        <f t="shared" si="125"/>
        <v>0</v>
      </c>
      <c r="CY18" s="19">
        <f t="shared" si="126"/>
        <v>0</v>
      </c>
      <c r="CZ18" s="19">
        <f t="shared" si="127"/>
        <v>7.6447232992401838E-3</v>
      </c>
      <c r="DA18" s="19">
        <f t="shared" si="128"/>
        <v>1.5289446598480369E-3</v>
      </c>
      <c r="DB18" s="19">
        <f t="shared" si="129"/>
        <v>7.6447232992401843E-4</v>
      </c>
      <c r="DC18" s="19">
        <f t="shared" si="130"/>
        <v>0</v>
      </c>
      <c r="DD18" s="19">
        <f t="shared" si="131"/>
        <v>4.0587225945356908E-2</v>
      </c>
      <c r="DE18" s="19">
        <f t="shared" si="132"/>
        <v>0</v>
      </c>
      <c r="DF18" s="21">
        <f t="shared" si="133"/>
        <v>1</v>
      </c>
      <c r="DH18" s="19"/>
      <c r="DI18" s="19">
        <f t="shared" si="134"/>
        <v>1.7943045702472637E-2</v>
      </c>
      <c r="DJ18" s="20">
        <f t="shared" si="135"/>
        <v>0.91403985754948847</v>
      </c>
      <c r="DK18" s="19">
        <f t="shared" si="136"/>
        <v>1.3193415957700469E-2</v>
      </c>
      <c r="DL18" s="19">
        <f t="shared" si="137"/>
        <v>0</v>
      </c>
      <c r="DM18" s="19">
        <f t="shared" si="138"/>
        <v>2.110946553232075E-3</v>
      </c>
      <c r="DN18" s="19">
        <f t="shared" si="139"/>
        <v>0</v>
      </c>
      <c r="DO18" s="19">
        <f t="shared" si="140"/>
        <v>0</v>
      </c>
      <c r="DP18" s="19">
        <f t="shared" si="141"/>
        <v>0</v>
      </c>
      <c r="DQ18" s="19">
        <f t="shared" si="142"/>
        <v>0</v>
      </c>
      <c r="DR18" s="19">
        <f t="shared" si="143"/>
        <v>5.8051030213882061E-3</v>
      </c>
      <c r="DS18" s="19">
        <f t="shared" si="144"/>
        <v>1.0554732766160375E-3</v>
      </c>
      <c r="DT18" s="19">
        <f t="shared" si="145"/>
        <v>2.110946553232075E-3</v>
      </c>
      <c r="DU18" s="19">
        <f t="shared" si="146"/>
        <v>0</v>
      </c>
      <c r="DV18" s="19">
        <f t="shared" si="147"/>
        <v>4.3741211385869998E-2</v>
      </c>
      <c r="DW18" s="19">
        <f t="shared" si="148"/>
        <v>0</v>
      </c>
      <c r="DX18" s="21">
        <f t="shared" si="149"/>
        <v>1</v>
      </c>
      <c r="DZ18" s="19"/>
      <c r="EA18" s="19">
        <f t="shared" si="150"/>
        <v>0</v>
      </c>
      <c r="EB18" s="20">
        <f t="shared" si="151"/>
        <v>0.87497103342321991</v>
      </c>
      <c r="EC18" s="19">
        <f t="shared" si="152"/>
        <v>5.4685689588951245E-2</v>
      </c>
      <c r="ED18" s="19">
        <f t="shared" si="153"/>
        <v>0</v>
      </c>
      <c r="EE18" s="19">
        <f t="shared" si="154"/>
        <v>1.5876490525824561E-2</v>
      </c>
      <c r="EF18" s="19">
        <f t="shared" si="155"/>
        <v>0</v>
      </c>
      <c r="EG18" s="19">
        <f t="shared" si="156"/>
        <v>0</v>
      </c>
      <c r="EH18" s="19">
        <f t="shared" si="157"/>
        <v>0</v>
      </c>
      <c r="EI18" s="19">
        <f t="shared" si="158"/>
        <v>0</v>
      </c>
      <c r="EJ18" s="19">
        <f t="shared" si="159"/>
        <v>9.7022997657816717E-3</v>
      </c>
      <c r="EK18" s="19">
        <f t="shared" si="160"/>
        <v>0</v>
      </c>
      <c r="EL18" s="19">
        <f t="shared" si="161"/>
        <v>0</v>
      </c>
      <c r="EM18" s="19">
        <f t="shared" si="162"/>
        <v>0</v>
      </c>
      <c r="EN18" s="19">
        <f t="shared" si="163"/>
        <v>4.47644866962226E-2</v>
      </c>
      <c r="EO18" s="19">
        <f t="shared" si="164"/>
        <v>0</v>
      </c>
      <c r="EP18" s="21">
        <f t="shared" si="165"/>
        <v>1</v>
      </c>
      <c r="ER18" s="19"/>
      <c r="ES18" s="19">
        <f t="shared" si="166"/>
        <v>0</v>
      </c>
      <c r="ET18" s="20">
        <f t="shared" si="167"/>
        <v>0.86870048677034772</v>
      </c>
      <c r="EU18" s="19">
        <f t="shared" si="168"/>
        <v>5.9358059291249356E-2</v>
      </c>
      <c r="EV18" s="19">
        <f t="shared" si="169"/>
        <v>0</v>
      </c>
      <c r="EW18" s="19">
        <f t="shared" si="170"/>
        <v>6.5953399212499274E-3</v>
      </c>
      <c r="EX18" s="19">
        <f t="shared" si="171"/>
        <v>0</v>
      </c>
      <c r="EY18" s="19">
        <f t="shared" si="172"/>
        <v>0</v>
      </c>
      <c r="EZ18" s="19">
        <f t="shared" si="173"/>
        <v>0</v>
      </c>
      <c r="FA18" s="19">
        <f t="shared" si="174"/>
        <v>0</v>
      </c>
      <c r="FB18" s="19">
        <f t="shared" si="175"/>
        <v>1.2248488425178436E-2</v>
      </c>
      <c r="FC18" s="19">
        <f t="shared" si="176"/>
        <v>2.8265742519642551E-3</v>
      </c>
      <c r="FD18" s="19">
        <f t="shared" si="177"/>
        <v>1.8843828346428366E-3</v>
      </c>
      <c r="FE18" s="19">
        <f t="shared" si="178"/>
        <v>0</v>
      </c>
      <c r="FF18" s="19">
        <f t="shared" si="179"/>
        <v>4.8386668505367492E-2</v>
      </c>
      <c r="FG18" s="19">
        <f t="shared" si="180"/>
        <v>0</v>
      </c>
      <c r="FH18" s="21">
        <f t="shared" si="181"/>
        <v>1</v>
      </c>
      <c r="FJ18" s="19"/>
      <c r="FK18" s="19">
        <f t="shared" si="182"/>
        <v>0</v>
      </c>
      <c r="FL18" s="20">
        <f t="shared" si="183"/>
        <v>0.91144420329173448</v>
      </c>
      <c r="FM18" s="19">
        <f t="shared" si="184"/>
        <v>3.9790197142340396E-2</v>
      </c>
      <c r="FN18" s="19">
        <f t="shared" si="185"/>
        <v>0</v>
      </c>
      <c r="FO18" s="19">
        <f t="shared" si="186"/>
        <v>1.2434436606981372E-3</v>
      </c>
      <c r="FP18" s="19">
        <f t="shared" si="187"/>
        <v>0</v>
      </c>
      <c r="FQ18" s="19">
        <f t="shared" si="188"/>
        <v>0</v>
      </c>
      <c r="FR18" s="19">
        <f t="shared" si="189"/>
        <v>0</v>
      </c>
      <c r="FS18" s="19">
        <f t="shared" si="190"/>
        <v>0</v>
      </c>
      <c r="FT18" s="19">
        <f t="shared" si="191"/>
        <v>9.9475492855850972E-3</v>
      </c>
      <c r="FU18" s="19">
        <f t="shared" si="192"/>
        <v>0</v>
      </c>
      <c r="FV18" s="19">
        <f t="shared" si="193"/>
        <v>0</v>
      </c>
      <c r="FW18" s="19">
        <f t="shared" si="194"/>
        <v>0</v>
      </c>
      <c r="FX18" s="19">
        <f t="shared" si="195"/>
        <v>3.757460661964189E-2</v>
      </c>
      <c r="FY18" s="19">
        <f t="shared" si="196"/>
        <v>0</v>
      </c>
      <c r="FZ18" s="21">
        <f t="shared" si="197"/>
        <v>1</v>
      </c>
      <c r="GB18" s="19"/>
      <c r="GC18" s="19">
        <f t="shared" si="198"/>
        <v>0</v>
      </c>
      <c r="GD18" s="20">
        <f t="shared" si="199"/>
        <v>0.8267020335985853</v>
      </c>
      <c r="GE18" s="19">
        <f t="shared" si="200"/>
        <v>0</v>
      </c>
      <c r="GF18" s="19">
        <f t="shared" si="201"/>
        <v>0</v>
      </c>
      <c r="GG18" s="19">
        <f t="shared" si="202"/>
        <v>0</v>
      </c>
      <c r="GH18" s="19">
        <f t="shared" si="203"/>
        <v>0</v>
      </c>
      <c r="GI18" s="19">
        <f t="shared" si="204"/>
        <v>0</v>
      </c>
      <c r="GJ18" s="19">
        <f t="shared" si="205"/>
        <v>0</v>
      </c>
      <c r="GK18" s="19">
        <f t="shared" si="206"/>
        <v>0</v>
      </c>
      <c r="GL18" s="19">
        <f t="shared" si="207"/>
        <v>8.9154140878278804E-2</v>
      </c>
      <c r="GM18" s="19">
        <f t="shared" si="208"/>
        <v>0</v>
      </c>
      <c r="GN18" s="19">
        <f t="shared" si="209"/>
        <v>0</v>
      </c>
      <c r="GO18" s="19">
        <f t="shared" si="210"/>
        <v>0</v>
      </c>
      <c r="GP18" s="19">
        <f t="shared" si="211"/>
        <v>8.4143825523135873E-2</v>
      </c>
      <c r="GQ18" s="19">
        <f t="shared" si="212"/>
        <v>0</v>
      </c>
      <c r="GR18" s="21">
        <f t="shared" si="213"/>
        <v>1</v>
      </c>
      <c r="GT18" s="19"/>
      <c r="GU18" s="19">
        <f t="shared" si="214"/>
        <v>0</v>
      </c>
      <c r="GV18" s="20">
        <f t="shared" si="215"/>
        <v>0.77803974402155607</v>
      </c>
      <c r="GW18" s="19">
        <f t="shared" si="216"/>
        <v>7.4099023240148193E-2</v>
      </c>
      <c r="GX18" s="19">
        <f t="shared" si="217"/>
        <v>0</v>
      </c>
      <c r="GY18" s="19">
        <f t="shared" si="218"/>
        <v>3.7049511620074096E-2</v>
      </c>
      <c r="GZ18" s="19">
        <f t="shared" si="219"/>
        <v>0</v>
      </c>
      <c r="HA18" s="19">
        <f t="shared" si="220"/>
        <v>0</v>
      </c>
      <c r="HB18" s="19">
        <f t="shared" si="221"/>
        <v>0</v>
      </c>
      <c r="HC18" s="19">
        <f t="shared" si="222"/>
        <v>0</v>
      </c>
      <c r="HD18" s="19">
        <f t="shared" si="223"/>
        <v>0</v>
      </c>
      <c r="HE18" s="19">
        <f t="shared" si="224"/>
        <v>0</v>
      </c>
      <c r="HF18" s="19">
        <f t="shared" si="225"/>
        <v>0</v>
      </c>
      <c r="HG18" s="19">
        <f t="shared" si="226"/>
        <v>0</v>
      </c>
      <c r="HH18" s="19">
        <f t="shared" si="227"/>
        <v>0.11081172111822163</v>
      </c>
      <c r="HI18" s="19">
        <f t="shared" si="228"/>
        <v>0</v>
      </c>
      <c r="HJ18" s="21">
        <f t="shared" si="229"/>
        <v>1</v>
      </c>
      <c r="HL18" s="19"/>
      <c r="HM18" s="19">
        <f t="shared" si="230"/>
        <v>0</v>
      </c>
      <c r="HN18" s="20">
        <f t="shared" si="231"/>
        <v>0.8371916027145303</v>
      </c>
      <c r="HO18" s="19">
        <f t="shared" si="232"/>
        <v>0.10464895033931629</v>
      </c>
      <c r="HP18" s="19">
        <f t="shared" si="233"/>
        <v>0</v>
      </c>
      <c r="HQ18" s="19">
        <f t="shared" si="234"/>
        <v>0</v>
      </c>
      <c r="HR18" s="19">
        <f t="shared" si="235"/>
        <v>0</v>
      </c>
      <c r="HS18" s="19">
        <f t="shared" si="236"/>
        <v>0</v>
      </c>
      <c r="HT18" s="19">
        <f t="shared" si="237"/>
        <v>0</v>
      </c>
      <c r="HU18" s="19">
        <f t="shared" si="238"/>
        <v>0</v>
      </c>
      <c r="HV18" s="19">
        <f t="shared" si="239"/>
        <v>0</v>
      </c>
      <c r="HW18" s="19">
        <f t="shared" si="240"/>
        <v>0</v>
      </c>
      <c r="HX18" s="19">
        <f t="shared" si="241"/>
        <v>0</v>
      </c>
      <c r="HY18" s="19">
        <f t="shared" si="242"/>
        <v>0</v>
      </c>
      <c r="HZ18" s="19">
        <f t="shared" si="243"/>
        <v>5.8159446946153361E-2</v>
      </c>
      <c r="IA18" s="19">
        <f t="shared" si="244"/>
        <v>0</v>
      </c>
      <c r="IB18" s="21">
        <f t="shared" si="245"/>
        <v>1</v>
      </c>
    </row>
    <row r="19" spans="2:236" s="11" customFormat="1" x14ac:dyDescent="0.35">
      <c r="B19" s="18" t="s">
        <v>70</v>
      </c>
      <c r="C19" s="18"/>
      <c r="D19" s="19"/>
      <c r="E19" s="19">
        <f t="shared" si="38"/>
        <v>2.6122558781575466E-3</v>
      </c>
      <c r="F19" s="19">
        <f t="shared" si="39"/>
        <v>4.169160381539444E-2</v>
      </c>
      <c r="G19" s="20">
        <f t="shared" si="40"/>
        <v>0.87176307656108765</v>
      </c>
      <c r="H19" s="19">
        <f t="shared" si="41"/>
        <v>0</v>
      </c>
      <c r="I19" s="19">
        <f t="shared" si="42"/>
        <v>6.7297410888708924E-3</v>
      </c>
      <c r="J19" s="19">
        <f t="shared" si="43"/>
        <v>0</v>
      </c>
      <c r="K19" s="19">
        <f t="shared" si="44"/>
        <v>0</v>
      </c>
      <c r="L19" s="19">
        <f t="shared" si="45"/>
        <v>0</v>
      </c>
      <c r="M19" s="19">
        <f t="shared" si="46"/>
        <v>1.0449023512630184E-4</v>
      </c>
      <c r="N19" s="19">
        <f t="shared" si="47"/>
        <v>2.0898047025260372E-4</v>
      </c>
      <c r="O19" s="19">
        <f t="shared" si="48"/>
        <v>2.2465400552154898E-2</v>
      </c>
      <c r="P19" s="19">
        <f t="shared" si="49"/>
        <v>6.3739043427044131E-3</v>
      </c>
      <c r="Q19" s="19">
        <f t="shared" si="50"/>
        <v>0</v>
      </c>
      <c r="R19" s="19">
        <f t="shared" si="51"/>
        <v>4.8050547056251225E-2</v>
      </c>
      <c r="S19" s="19">
        <f t="shared" si="52"/>
        <v>0</v>
      </c>
      <c r="T19" s="21">
        <f t="shared" si="53"/>
        <v>1</v>
      </c>
      <c r="V19" s="19"/>
      <c r="W19" s="19">
        <f t="shared" si="54"/>
        <v>0</v>
      </c>
      <c r="X19" s="19">
        <f t="shared" si="55"/>
        <v>2.7724877295178762E-2</v>
      </c>
      <c r="Y19" s="20">
        <f t="shared" si="56"/>
        <v>0.9249597285037684</v>
      </c>
      <c r="Z19" s="19">
        <f t="shared" si="57"/>
        <v>0</v>
      </c>
      <c r="AA19" s="19">
        <f t="shared" si="58"/>
        <v>6.3693087090956127E-3</v>
      </c>
      <c r="AB19" s="19">
        <f t="shared" si="59"/>
        <v>0</v>
      </c>
      <c r="AC19" s="19">
        <f t="shared" si="60"/>
        <v>0</v>
      </c>
      <c r="AD19" s="19">
        <f t="shared" si="61"/>
        <v>0</v>
      </c>
      <c r="AE19" s="19">
        <f t="shared" si="62"/>
        <v>0</v>
      </c>
      <c r="AF19" s="19">
        <f t="shared" si="63"/>
        <v>2.446312702515773E-3</v>
      </c>
      <c r="AG19" s="19">
        <f t="shared" si="64"/>
        <v>4.0771878375262883E-3</v>
      </c>
      <c r="AH19" s="19">
        <f t="shared" si="65"/>
        <v>7.3389381075473197E-3</v>
      </c>
      <c r="AI19" s="19">
        <f t="shared" si="66"/>
        <v>0</v>
      </c>
      <c r="AJ19" s="19">
        <f t="shared" si="67"/>
        <v>2.7083646844367811E-2</v>
      </c>
      <c r="AK19" s="19">
        <f t="shared" si="68"/>
        <v>0</v>
      </c>
      <c r="AL19" s="21">
        <f t="shared" si="69"/>
        <v>1</v>
      </c>
      <c r="AN19" s="19"/>
      <c r="AO19" s="19">
        <f t="shared" si="70"/>
        <v>0</v>
      </c>
      <c r="AP19" s="19">
        <f t="shared" si="71"/>
        <v>1.8697016267820592E-2</v>
      </c>
      <c r="AQ19" s="20">
        <f t="shared" si="72"/>
        <v>0.84856125043378494</v>
      </c>
      <c r="AR19" s="19">
        <f t="shared" si="73"/>
        <v>0</v>
      </c>
      <c r="AS19" s="19">
        <f t="shared" si="74"/>
        <v>7.7904234449252471E-3</v>
      </c>
      <c r="AT19" s="19">
        <f t="shared" si="75"/>
        <v>0</v>
      </c>
      <c r="AU19" s="19">
        <f t="shared" si="76"/>
        <v>0</v>
      </c>
      <c r="AV19" s="19">
        <f t="shared" si="77"/>
        <v>0</v>
      </c>
      <c r="AW19" s="19">
        <f t="shared" si="78"/>
        <v>0</v>
      </c>
      <c r="AX19" s="19">
        <f t="shared" si="79"/>
        <v>0</v>
      </c>
      <c r="AY19" s="19">
        <f t="shared" si="80"/>
        <v>2.804552440173089E-2</v>
      </c>
      <c r="AZ19" s="19">
        <f t="shared" si="81"/>
        <v>1.5580846889850495E-3</v>
      </c>
      <c r="BA19" s="19">
        <f t="shared" si="82"/>
        <v>0</v>
      </c>
      <c r="BB19" s="19">
        <f t="shared" si="83"/>
        <v>9.5347700762753271E-2</v>
      </c>
      <c r="BC19" s="19">
        <f t="shared" si="84"/>
        <v>0</v>
      </c>
      <c r="BD19" s="21">
        <f t="shared" si="85"/>
        <v>1</v>
      </c>
      <c r="BF19" s="19"/>
      <c r="BG19" s="19">
        <f t="shared" si="86"/>
        <v>0</v>
      </c>
      <c r="BH19" s="19">
        <f t="shared" si="87"/>
        <v>2.2920068864388733E-2</v>
      </c>
      <c r="BI19" s="20">
        <f t="shared" si="88"/>
        <v>0.89818019862323306</v>
      </c>
      <c r="BJ19" s="19">
        <f t="shared" si="89"/>
        <v>0</v>
      </c>
      <c r="BK19" s="19">
        <f t="shared" si="90"/>
        <v>5.730017216097184E-3</v>
      </c>
      <c r="BL19" s="19">
        <f t="shared" si="91"/>
        <v>0</v>
      </c>
      <c r="BM19" s="19">
        <f t="shared" si="92"/>
        <v>0</v>
      </c>
      <c r="BN19" s="19">
        <f t="shared" si="93"/>
        <v>0</v>
      </c>
      <c r="BO19" s="19">
        <f t="shared" si="94"/>
        <v>0</v>
      </c>
      <c r="BP19" s="19">
        <f t="shared" si="95"/>
        <v>0</v>
      </c>
      <c r="BQ19" s="19">
        <f t="shared" si="96"/>
        <v>5.7300172160971831E-3</v>
      </c>
      <c r="BR19" s="19">
        <f t="shared" si="97"/>
        <v>2.1487564560364433E-3</v>
      </c>
      <c r="BS19" s="19">
        <f t="shared" si="98"/>
        <v>0</v>
      </c>
      <c r="BT19" s="19">
        <f t="shared" si="99"/>
        <v>6.529094162414735E-2</v>
      </c>
      <c r="BU19" s="19">
        <f t="shared" si="100"/>
        <v>0</v>
      </c>
      <c r="BV19" s="21">
        <f t="shared" si="101"/>
        <v>1</v>
      </c>
      <c r="BX19" s="19"/>
      <c r="BY19" s="19">
        <f t="shared" si="102"/>
        <v>7.4773775341512212E-4</v>
      </c>
      <c r="BZ19" s="19">
        <f t="shared" si="103"/>
        <v>4.4864265204907348E-2</v>
      </c>
      <c r="CA19" s="20">
        <f t="shared" si="104"/>
        <v>0.89317274645436351</v>
      </c>
      <c r="CB19" s="19">
        <f t="shared" si="105"/>
        <v>0</v>
      </c>
      <c r="CC19" s="19">
        <f t="shared" si="106"/>
        <v>4.8602953971982948E-3</v>
      </c>
      <c r="CD19" s="19">
        <f t="shared" si="107"/>
        <v>0</v>
      </c>
      <c r="CE19" s="19">
        <f t="shared" si="108"/>
        <v>0</v>
      </c>
      <c r="CF19" s="19">
        <f t="shared" si="109"/>
        <v>0</v>
      </c>
      <c r="CG19" s="19">
        <f t="shared" si="110"/>
        <v>0</v>
      </c>
      <c r="CH19" s="19">
        <f t="shared" si="111"/>
        <v>0</v>
      </c>
      <c r="CI19" s="19">
        <f t="shared" si="112"/>
        <v>4.1125576437831719E-3</v>
      </c>
      <c r="CJ19" s="19">
        <f t="shared" si="113"/>
        <v>3.7386887670756105E-3</v>
      </c>
      <c r="CK19" s="19">
        <f t="shared" si="114"/>
        <v>0</v>
      </c>
      <c r="CL19" s="19">
        <f t="shared" si="115"/>
        <v>4.8503708779256943E-2</v>
      </c>
      <c r="CM19" s="19">
        <f t="shared" si="116"/>
        <v>0</v>
      </c>
      <c r="CN19" s="21">
        <f t="shared" si="117"/>
        <v>1</v>
      </c>
      <c r="CP19" s="19"/>
      <c r="CQ19" s="19">
        <f t="shared" si="118"/>
        <v>0</v>
      </c>
      <c r="CR19" s="19">
        <f t="shared" si="119"/>
        <v>8.7652345753215372E-2</v>
      </c>
      <c r="CS19" s="20">
        <f t="shared" si="120"/>
        <v>0.84334078378272237</v>
      </c>
      <c r="CT19" s="19">
        <f t="shared" si="121"/>
        <v>0</v>
      </c>
      <c r="CU19" s="19">
        <f t="shared" si="122"/>
        <v>6.2608818395153863E-3</v>
      </c>
      <c r="CV19" s="19">
        <f t="shared" si="123"/>
        <v>0</v>
      </c>
      <c r="CW19" s="19">
        <f t="shared" si="124"/>
        <v>0</v>
      </c>
      <c r="CX19" s="19">
        <f t="shared" si="125"/>
        <v>0</v>
      </c>
      <c r="CY19" s="19">
        <f t="shared" si="126"/>
        <v>0</v>
      </c>
      <c r="CZ19" s="19">
        <f t="shared" si="127"/>
        <v>0</v>
      </c>
      <c r="DA19" s="19">
        <f t="shared" si="128"/>
        <v>1.0643499127176154E-2</v>
      </c>
      <c r="DB19" s="19">
        <f t="shared" si="129"/>
        <v>3.7565291037092306E-3</v>
      </c>
      <c r="DC19" s="19">
        <f t="shared" si="130"/>
        <v>0</v>
      </c>
      <c r="DD19" s="19">
        <f t="shared" si="131"/>
        <v>4.8345960393661486E-2</v>
      </c>
      <c r="DE19" s="19">
        <f t="shared" si="132"/>
        <v>0</v>
      </c>
      <c r="DF19" s="21">
        <f t="shared" si="133"/>
        <v>1</v>
      </c>
      <c r="DH19" s="19"/>
      <c r="DI19" s="19">
        <f t="shared" si="134"/>
        <v>1.0479796857077169E-2</v>
      </c>
      <c r="DJ19" s="19">
        <f t="shared" si="135"/>
        <v>5.7988209275826992E-2</v>
      </c>
      <c r="DK19" s="20">
        <f t="shared" si="136"/>
        <v>0.84257566730900413</v>
      </c>
      <c r="DL19" s="19">
        <f t="shared" si="137"/>
        <v>0</v>
      </c>
      <c r="DM19" s="19">
        <f t="shared" si="138"/>
        <v>7.6851843618565901E-3</v>
      </c>
      <c r="DN19" s="19">
        <f t="shared" si="139"/>
        <v>0</v>
      </c>
      <c r="DO19" s="19">
        <f t="shared" si="140"/>
        <v>0</v>
      </c>
      <c r="DP19" s="19">
        <f t="shared" si="141"/>
        <v>0</v>
      </c>
      <c r="DQ19" s="19">
        <f t="shared" si="142"/>
        <v>1.3973062476102887E-3</v>
      </c>
      <c r="DR19" s="19">
        <f t="shared" si="143"/>
        <v>0</v>
      </c>
      <c r="DS19" s="19">
        <f t="shared" si="144"/>
        <v>1.7466328095128613E-2</v>
      </c>
      <c r="DT19" s="19">
        <f t="shared" si="145"/>
        <v>4.8905718666360128E-3</v>
      </c>
      <c r="DU19" s="19">
        <f t="shared" si="146"/>
        <v>0</v>
      </c>
      <c r="DV19" s="19">
        <f t="shared" si="147"/>
        <v>5.7516935986860251E-2</v>
      </c>
      <c r="DW19" s="19">
        <f t="shared" si="148"/>
        <v>0</v>
      </c>
      <c r="DX19" s="21">
        <f t="shared" si="149"/>
        <v>1</v>
      </c>
      <c r="DZ19" s="19"/>
      <c r="EA19" s="19">
        <f t="shared" si="150"/>
        <v>4.7502348127435846E-4</v>
      </c>
      <c r="EB19" s="19">
        <f t="shared" si="151"/>
        <v>3.3726667170479459E-2</v>
      </c>
      <c r="EC19" s="20">
        <f t="shared" si="152"/>
        <v>0.86316084942835247</v>
      </c>
      <c r="ED19" s="19">
        <f t="shared" si="153"/>
        <v>0</v>
      </c>
      <c r="EE19" s="19">
        <f t="shared" si="154"/>
        <v>1.9000939250974338E-3</v>
      </c>
      <c r="EF19" s="19">
        <f t="shared" si="155"/>
        <v>0</v>
      </c>
      <c r="EG19" s="19">
        <f t="shared" si="156"/>
        <v>0</v>
      </c>
      <c r="EH19" s="19">
        <f t="shared" si="157"/>
        <v>0</v>
      </c>
      <c r="EI19" s="19">
        <f t="shared" si="158"/>
        <v>0</v>
      </c>
      <c r="EJ19" s="19">
        <f t="shared" si="159"/>
        <v>0</v>
      </c>
      <c r="EK19" s="19">
        <f t="shared" si="160"/>
        <v>4.8927418571258929E-2</v>
      </c>
      <c r="EL19" s="19">
        <f t="shared" si="161"/>
        <v>4.2752113314692263E-3</v>
      </c>
      <c r="EM19" s="19">
        <f t="shared" si="162"/>
        <v>0</v>
      </c>
      <c r="EN19" s="19">
        <f t="shared" si="163"/>
        <v>4.7534736092068187E-2</v>
      </c>
      <c r="EO19" s="19">
        <f t="shared" si="164"/>
        <v>0</v>
      </c>
      <c r="EP19" s="21">
        <f t="shared" si="165"/>
        <v>1</v>
      </c>
      <c r="ER19" s="19"/>
      <c r="ES19" s="19">
        <f t="shared" si="166"/>
        <v>9.897070467141725E-4</v>
      </c>
      <c r="ET19" s="19">
        <f t="shared" si="167"/>
        <v>8.6599366587490109E-2</v>
      </c>
      <c r="EU19" s="20">
        <f t="shared" si="168"/>
        <v>0.81106492478226433</v>
      </c>
      <c r="EV19" s="19">
        <f t="shared" si="169"/>
        <v>0</v>
      </c>
      <c r="EW19" s="19">
        <f t="shared" si="170"/>
        <v>6.9279493269992082E-3</v>
      </c>
      <c r="EX19" s="19">
        <f t="shared" si="171"/>
        <v>0</v>
      </c>
      <c r="EY19" s="19">
        <f t="shared" si="172"/>
        <v>0</v>
      </c>
      <c r="EZ19" s="19">
        <f t="shared" si="173"/>
        <v>0</v>
      </c>
      <c r="FA19" s="19">
        <f t="shared" si="174"/>
        <v>0</v>
      </c>
      <c r="FB19" s="19">
        <f t="shared" si="175"/>
        <v>0</v>
      </c>
      <c r="FC19" s="19">
        <f t="shared" si="176"/>
        <v>4.255740300870943E-2</v>
      </c>
      <c r="FD19" s="19">
        <f t="shared" si="177"/>
        <v>6.9279493269992082E-3</v>
      </c>
      <c r="FE19" s="19">
        <f t="shared" si="178"/>
        <v>0</v>
      </c>
      <c r="FF19" s="19">
        <f t="shared" si="179"/>
        <v>4.4932699920823438E-2</v>
      </c>
      <c r="FG19" s="19">
        <f t="shared" si="180"/>
        <v>0</v>
      </c>
      <c r="FH19" s="21">
        <f t="shared" si="181"/>
        <v>1</v>
      </c>
      <c r="FJ19" s="19"/>
      <c r="FK19" s="19">
        <f t="shared" si="182"/>
        <v>5.1342459455501546E-3</v>
      </c>
      <c r="FL19" s="19">
        <f t="shared" si="183"/>
        <v>1.6044518579844232E-2</v>
      </c>
      <c r="FM19" s="20">
        <f t="shared" si="184"/>
        <v>0.9132539975647338</v>
      </c>
      <c r="FN19" s="19">
        <f t="shared" si="185"/>
        <v>0</v>
      </c>
      <c r="FO19" s="19">
        <f t="shared" si="186"/>
        <v>5.1342459455501546E-3</v>
      </c>
      <c r="FP19" s="19">
        <f t="shared" si="187"/>
        <v>0</v>
      </c>
      <c r="FQ19" s="19">
        <f t="shared" si="188"/>
        <v>0</v>
      </c>
      <c r="FR19" s="19">
        <f t="shared" si="189"/>
        <v>0</v>
      </c>
      <c r="FS19" s="19">
        <f t="shared" si="190"/>
        <v>0</v>
      </c>
      <c r="FT19" s="19">
        <f t="shared" si="191"/>
        <v>6.4178074319376933E-4</v>
      </c>
      <c r="FU19" s="19">
        <f t="shared" si="192"/>
        <v>1.4119176350262925E-2</v>
      </c>
      <c r="FV19" s="19">
        <f t="shared" si="193"/>
        <v>4.4924652023563862E-3</v>
      </c>
      <c r="FW19" s="19">
        <f t="shared" si="194"/>
        <v>0</v>
      </c>
      <c r="FX19" s="19">
        <f t="shared" si="195"/>
        <v>4.1179569668508574E-2</v>
      </c>
      <c r="FY19" s="19">
        <f t="shared" si="196"/>
        <v>0</v>
      </c>
      <c r="FZ19" s="21">
        <f t="shared" si="197"/>
        <v>1</v>
      </c>
      <c r="GB19" s="19"/>
      <c r="GC19" s="19">
        <f t="shared" si="198"/>
        <v>4.4494471102311927E-3</v>
      </c>
      <c r="GD19" s="19">
        <f t="shared" si="199"/>
        <v>2.2247235551155965E-2</v>
      </c>
      <c r="GE19" s="20">
        <f t="shared" si="200"/>
        <v>0.90445124895244933</v>
      </c>
      <c r="GF19" s="19">
        <f t="shared" si="201"/>
        <v>0</v>
      </c>
      <c r="GG19" s="19">
        <f t="shared" si="202"/>
        <v>7.6854086449447872E-3</v>
      </c>
      <c r="GH19" s="19">
        <f t="shared" si="203"/>
        <v>0</v>
      </c>
      <c r="GI19" s="19">
        <f t="shared" si="204"/>
        <v>0</v>
      </c>
      <c r="GJ19" s="19">
        <f t="shared" si="205"/>
        <v>0</v>
      </c>
      <c r="GK19" s="19">
        <f t="shared" si="206"/>
        <v>0</v>
      </c>
      <c r="GL19" s="19">
        <f t="shared" si="207"/>
        <v>0</v>
      </c>
      <c r="GM19" s="19">
        <f t="shared" si="208"/>
        <v>1.0112379795979985E-2</v>
      </c>
      <c r="GN19" s="19">
        <f t="shared" si="209"/>
        <v>1.2134855755175979E-2</v>
      </c>
      <c r="GO19" s="19">
        <f t="shared" si="210"/>
        <v>0</v>
      </c>
      <c r="GP19" s="19">
        <f t="shared" si="211"/>
        <v>3.8919424190062744E-2</v>
      </c>
      <c r="GQ19" s="19">
        <f t="shared" si="212"/>
        <v>0</v>
      </c>
      <c r="GR19" s="21">
        <f t="shared" si="213"/>
        <v>1</v>
      </c>
      <c r="GT19" s="19"/>
      <c r="GU19" s="19">
        <f t="shared" si="214"/>
        <v>0</v>
      </c>
      <c r="GV19" s="19">
        <f t="shared" si="215"/>
        <v>5.803912188567348E-3</v>
      </c>
      <c r="GW19" s="20">
        <f t="shared" si="216"/>
        <v>0.7680510462870791</v>
      </c>
      <c r="GX19" s="19">
        <f t="shared" si="217"/>
        <v>0</v>
      </c>
      <c r="GY19" s="19">
        <f t="shared" si="218"/>
        <v>1.9346373961891161E-2</v>
      </c>
      <c r="GZ19" s="19">
        <f t="shared" si="219"/>
        <v>0</v>
      </c>
      <c r="HA19" s="19">
        <f t="shared" si="220"/>
        <v>0</v>
      </c>
      <c r="HB19" s="19">
        <f t="shared" si="221"/>
        <v>0</v>
      </c>
      <c r="HC19" s="19">
        <f t="shared" si="222"/>
        <v>0</v>
      </c>
      <c r="HD19" s="19">
        <f t="shared" si="223"/>
        <v>0</v>
      </c>
      <c r="HE19" s="19">
        <f t="shared" si="224"/>
        <v>0.14316316731799458</v>
      </c>
      <c r="HF19" s="19">
        <f t="shared" si="225"/>
        <v>1.9346373961891161E-2</v>
      </c>
      <c r="HG19" s="19">
        <f t="shared" si="226"/>
        <v>0</v>
      </c>
      <c r="HH19" s="19">
        <f t="shared" si="227"/>
        <v>4.4289126282576655E-2</v>
      </c>
      <c r="HI19" s="19">
        <f t="shared" si="228"/>
        <v>0</v>
      </c>
      <c r="HJ19" s="21">
        <f t="shared" si="229"/>
        <v>1</v>
      </c>
      <c r="HL19" s="19"/>
      <c r="HM19" s="19">
        <f t="shared" si="230"/>
        <v>7.3346713551987359E-3</v>
      </c>
      <c r="HN19" s="19">
        <f t="shared" si="231"/>
        <v>3.2005838640867215E-2</v>
      </c>
      <c r="HO19" s="20">
        <f t="shared" si="232"/>
        <v>0.866158008218469</v>
      </c>
      <c r="HP19" s="19">
        <f t="shared" si="233"/>
        <v>0</v>
      </c>
      <c r="HQ19" s="19">
        <f t="shared" si="234"/>
        <v>1.2668977795343272E-2</v>
      </c>
      <c r="HR19" s="19">
        <f t="shared" si="235"/>
        <v>0</v>
      </c>
      <c r="HS19" s="19">
        <f t="shared" si="236"/>
        <v>0</v>
      </c>
      <c r="HT19" s="19">
        <f t="shared" si="237"/>
        <v>0</v>
      </c>
      <c r="HU19" s="19">
        <f t="shared" si="238"/>
        <v>0</v>
      </c>
      <c r="HV19" s="19">
        <f t="shared" si="239"/>
        <v>0</v>
      </c>
      <c r="HW19" s="19">
        <f t="shared" si="240"/>
        <v>2.4004378980650408E-2</v>
      </c>
      <c r="HX19" s="19">
        <f t="shared" si="241"/>
        <v>1.0668612880289072E-2</v>
      </c>
      <c r="HY19" s="19">
        <f t="shared" si="242"/>
        <v>0</v>
      </c>
      <c r="HZ19" s="19">
        <f t="shared" si="243"/>
        <v>4.7159512129182353E-2</v>
      </c>
      <c r="IA19" s="19">
        <f t="shared" si="244"/>
        <v>0</v>
      </c>
      <c r="IB19" s="21">
        <f t="shared" si="245"/>
        <v>1</v>
      </c>
    </row>
    <row r="20" spans="2:236" s="11" customFormat="1" x14ac:dyDescent="0.35">
      <c r="B20" s="18" t="s">
        <v>71</v>
      </c>
      <c r="C20" s="18"/>
      <c r="D20" s="19"/>
      <c r="E20" s="19">
        <f t="shared" si="38"/>
        <v>0</v>
      </c>
      <c r="F20" s="19">
        <f t="shared" si="39"/>
        <v>0</v>
      </c>
      <c r="G20" s="19">
        <f t="shared" si="40"/>
        <v>0</v>
      </c>
      <c r="H20" s="19">
        <f t="shared" si="41"/>
        <v>0</v>
      </c>
      <c r="I20" s="20">
        <f t="shared" si="42"/>
        <v>0.89376766634307081</v>
      </c>
      <c r="J20" s="19">
        <f t="shared" si="43"/>
        <v>0</v>
      </c>
      <c r="K20" s="19">
        <f t="shared" si="44"/>
        <v>0</v>
      </c>
      <c r="L20" s="19">
        <f t="shared" si="45"/>
        <v>0</v>
      </c>
      <c r="M20" s="19">
        <f t="shared" si="46"/>
        <v>0</v>
      </c>
      <c r="N20" s="19">
        <f t="shared" si="47"/>
        <v>0</v>
      </c>
      <c r="O20" s="19">
        <f t="shared" si="48"/>
        <v>0</v>
      </c>
      <c r="P20" s="19">
        <f t="shared" si="49"/>
        <v>3.2002302940843205E-2</v>
      </c>
      <c r="Q20" s="19">
        <f t="shared" si="50"/>
        <v>0</v>
      </c>
      <c r="R20" s="19">
        <f t="shared" si="51"/>
        <v>7.4230030716085985E-2</v>
      </c>
      <c r="S20" s="19">
        <f t="shared" si="52"/>
        <v>0</v>
      </c>
      <c r="T20" s="21">
        <f t="shared" si="53"/>
        <v>1</v>
      </c>
      <c r="V20" s="19"/>
      <c r="W20" s="19">
        <f t="shared" si="54"/>
        <v>0</v>
      </c>
      <c r="X20" s="19">
        <f t="shared" si="55"/>
        <v>0</v>
      </c>
      <c r="Y20" s="19">
        <f t="shared" si="56"/>
        <v>0</v>
      </c>
      <c r="Z20" s="19">
        <f t="shared" si="57"/>
        <v>0</v>
      </c>
      <c r="AA20" s="20">
        <f t="shared" si="58"/>
        <v>0</v>
      </c>
      <c r="AB20" s="19">
        <f t="shared" si="59"/>
        <v>0</v>
      </c>
      <c r="AC20" s="19">
        <f t="shared" si="60"/>
        <v>0</v>
      </c>
      <c r="AD20" s="19">
        <f t="shared" si="61"/>
        <v>0</v>
      </c>
      <c r="AE20" s="19">
        <f t="shared" si="62"/>
        <v>0</v>
      </c>
      <c r="AF20" s="19">
        <f t="shared" si="63"/>
        <v>0</v>
      </c>
      <c r="AG20" s="19">
        <f t="shared" si="64"/>
        <v>0</v>
      </c>
      <c r="AH20" s="19">
        <f t="shared" si="65"/>
        <v>0</v>
      </c>
      <c r="AI20" s="19">
        <f t="shared" si="66"/>
        <v>0</v>
      </c>
      <c r="AJ20" s="19">
        <f t="shared" si="67"/>
        <v>0</v>
      </c>
      <c r="AK20" s="19">
        <f t="shared" si="68"/>
        <v>0</v>
      </c>
      <c r="AL20" s="21">
        <f t="shared" si="69"/>
        <v>0</v>
      </c>
      <c r="AN20" s="19"/>
      <c r="AO20" s="19">
        <f t="shared" si="70"/>
        <v>0</v>
      </c>
      <c r="AP20" s="19">
        <f t="shared" si="71"/>
        <v>0</v>
      </c>
      <c r="AQ20" s="19">
        <f t="shared" si="72"/>
        <v>0</v>
      </c>
      <c r="AR20" s="19">
        <f t="shared" si="73"/>
        <v>0</v>
      </c>
      <c r="AS20" s="20">
        <f t="shared" si="74"/>
        <v>0.61452513966480449</v>
      </c>
      <c r="AT20" s="19">
        <f t="shared" si="75"/>
        <v>0</v>
      </c>
      <c r="AU20" s="19">
        <f t="shared" si="76"/>
        <v>0</v>
      </c>
      <c r="AV20" s="19">
        <f t="shared" si="77"/>
        <v>0</v>
      </c>
      <c r="AW20" s="19">
        <f t="shared" si="78"/>
        <v>0</v>
      </c>
      <c r="AX20" s="19">
        <f t="shared" si="79"/>
        <v>0</v>
      </c>
      <c r="AY20" s="19">
        <f t="shared" si="80"/>
        <v>0</v>
      </c>
      <c r="AZ20" s="19">
        <f t="shared" si="81"/>
        <v>0.24581005586592178</v>
      </c>
      <c r="BA20" s="19">
        <f t="shared" si="82"/>
        <v>0</v>
      </c>
      <c r="BB20" s="19">
        <f t="shared" si="83"/>
        <v>0.13966480446927373</v>
      </c>
      <c r="BC20" s="19">
        <f t="shared" si="84"/>
        <v>0</v>
      </c>
      <c r="BD20" s="21">
        <f t="shared" si="85"/>
        <v>1</v>
      </c>
      <c r="BF20" s="19"/>
      <c r="BG20" s="19">
        <f t="shared" si="86"/>
        <v>0</v>
      </c>
      <c r="BH20" s="19">
        <f t="shared" si="87"/>
        <v>0</v>
      </c>
      <c r="BI20" s="19">
        <f t="shared" si="88"/>
        <v>0</v>
      </c>
      <c r="BJ20" s="19">
        <f t="shared" si="89"/>
        <v>0</v>
      </c>
      <c r="BK20" s="20">
        <f t="shared" si="90"/>
        <v>0.91470627504901469</v>
      </c>
      <c r="BL20" s="19">
        <f t="shared" si="91"/>
        <v>0</v>
      </c>
      <c r="BM20" s="19">
        <f t="shared" si="92"/>
        <v>0</v>
      </c>
      <c r="BN20" s="19">
        <f t="shared" si="93"/>
        <v>0</v>
      </c>
      <c r="BO20" s="19">
        <f t="shared" si="94"/>
        <v>0</v>
      </c>
      <c r="BP20" s="19">
        <f t="shared" si="95"/>
        <v>0</v>
      </c>
      <c r="BQ20" s="19">
        <f t="shared" si="96"/>
        <v>0</v>
      </c>
      <c r="BR20" s="19">
        <f t="shared" si="97"/>
        <v>0</v>
      </c>
      <c r="BS20" s="19">
        <f t="shared" si="98"/>
        <v>0</v>
      </c>
      <c r="BT20" s="19">
        <f t="shared" si="99"/>
        <v>8.5293724950985333E-2</v>
      </c>
      <c r="BU20" s="19">
        <f t="shared" si="100"/>
        <v>0</v>
      </c>
      <c r="BV20" s="21">
        <f t="shared" si="101"/>
        <v>1</v>
      </c>
      <c r="BX20" s="19"/>
      <c r="BY20" s="19">
        <f t="shared" si="102"/>
        <v>0</v>
      </c>
      <c r="BZ20" s="19">
        <f t="shared" si="103"/>
        <v>0</v>
      </c>
      <c r="CA20" s="19">
        <f t="shared" si="104"/>
        <v>0</v>
      </c>
      <c r="CB20" s="19">
        <f t="shared" si="105"/>
        <v>0</v>
      </c>
      <c r="CC20" s="20">
        <f t="shared" si="106"/>
        <v>0.93171498428222144</v>
      </c>
      <c r="CD20" s="19">
        <f t="shared" si="107"/>
        <v>0</v>
      </c>
      <c r="CE20" s="19">
        <f t="shared" si="108"/>
        <v>0</v>
      </c>
      <c r="CF20" s="19">
        <f t="shared" si="109"/>
        <v>0</v>
      </c>
      <c r="CG20" s="19">
        <f t="shared" si="110"/>
        <v>0</v>
      </c>
      <c r="CH20" s="19">
        <f t="shared" si="111"/>
        <v>0</v>
      </c>
      <c r="CI20" s="19">
        <f t="shared" si="112"/>
        <v>0</v>
      </c>
      <c r="CJ20" s="19">
        <f t="shared" si="113"/>
        <v>0</v>
      </c>
      <c r="CK20" s="19">
        <f t="shared" si="114"/>
        <v>0</v>
      </c>
      <c r="CL20" s="19">
        <f t="shared" si="115"/>
        <v>6.8285015717778549E-2</v>
      </c>
      <c r="CM20" s="19">
        <f t="shared" si="116"/>
        <v>0</v>
      </c>
      <c r="CN20" s="21">
        <f t="shared" si="117"/>
        <v>1</v>
      </c>
      <c r="CP20" s="19"/>
      <c r="CQ20" s="19">
        <f t="shared" si="118"/>
        <v>0</v>
      </c>
      <c r="CR20" s="19">
        <f t="shared" si="119"/>
        <v>0</v>
      </c>
      <c r="CS20" s="19">
        <f t="shared" si="120"/>
        <v>0</v>
      </c>
      <c r="CT20" s="19">
        <f t="shared" si="121"/>
        <v>0</v>
      </c>
      <c r="CU20" s="20">
        <f t="shared" si="122"/>
        <v>0</v>
      </c>
      <c r="CV20" s="19">
        <f t="shared" si="123"/>
        <v>0</v>
      </c>
      <c r="CW20" s="19">
        <f t="shared" si="124"/>
        <v>0</v>
      </c>
      <c r="CX20" s="19">
        <f t="shared" si="125"/>
        <v>0</v>
      </c>
      <c r="CY20" s="19">
        <f t="shared" si="126"/>
        <v>0</v>
      </c>
      <c r="CZ20" s="19">
        <f t="shared" si="127"/>
        <v>0</v>
      </c>
      <c r="DA20" s="19">
        <f t="shared" si="128"/>
        <v>0</v>
      </c>
      <c r="DB20" s="19">
        <f t="shared" si="129"/>
        <v>0</v>
      </c>
      <c r="DC20" s="19">
        <f t="shared" si="130"/>
        <v>0</v>
      </c>
      <c r="DD20" s="19">
        <f t="shared" si="131"/>
        <v>0</v>
      </c>
      <c r="DE20" s="19">
        <f t="shared" si="132"/>
        <v>0</v>
      </c>
      <c r="DF20" s="21">
        <f t="shared" si="133"/>
        <v>0</v>
      </c>
      <c r="DH20" s="19"/>
      <c r="DI20" s="19">
        <f t="shared" si="134"/>
        <v>0</v>
      </c>
      <c r="DJ20" s="19">
        <f t="shared" si="135"/>
        <v>0</v>
      </c>
      <c r="DK20" s="19">
        <f t="shared" si="136"/>
        <v>0</v>
      </c>
      <c r="DL20" s="19">
        <f t="shared" si="137"/>
        <v>0</v>
      </c>
      <c r="DM20" s="20">
        <f t="shared" si="138"/>
        <v>1</v>
      </c>
      <c r="DN20" s="19">
        <f t="shared" si="139"/>
        <v>0</v>
      </c>
      <c r="DO20" s="19">
        <f t="shared" si="140"/>
        <v>0</v>
      </c>
      <c r="DP20" s="19">
        <f t="shared" si="141"/>
        <v>0</v>
      </c>
      <c r="DQ20" s="19">
        <f t="shared" si="142"/>
        <v>0</v>
      </c>
      <c r="DR20" s="19">
        <f t="shared" si="143"/>
        <v>0</v>
      </c>
      <c r="DS20" s="19">
        <f t="shared" si="144"/>
        <v>0</v>
      </c>
      <c r="DT20" s="19">
        <f t="shared" si="145"/>
        <v>0</v>
      </c>
      <c r="DU20" s="19">
        <f t="shared" si="146"/>
        <v>0</v>
      </c>
      <c r="DV20" s="19">
        <f t="shared" si="147"/>
        <v>0</v>
      </c>
      <c r="DW20" s="19">
        <f t="shared" si="148"/>
        <v>0</v>
      </c>
      <c r="DX20" s="21">
        <f t="shared" si="149"/>
        <v>1</v>
      </c>
      <c r="DZ20" s="19"/>
      <c r="EA20" s="19">
        <f t="shared" si="150"/>
        <v>0</v>
      </c>
      <c r="EB20" s="19">
        <f t="shared" si="151"/>
        <v>0</v>
      </c>
      <c r="EC20" s="19">
        <f t="shared" si="152"/>
        <v>0</v>
      </c>
      <c r="ED20" s="19">
        <f t="shared" si="153"/>
        <v>0</v>
      </c>
      <c r="EE20" s="20">
        <f t="shared" si="154"/>
        <v>0</v>
      </c>
      <c r="EF20" s="19">
        <f t="shared" si="155"/>
        <v>0</v>
      </c>
      <c r="EG20" s="19">
        <f t="shared" si="156"/>
        <v>0</v>
      </c>
      <c r="EH20" s="19">
        <f t="shared" si="157"/>
        <v>0</v>
      </c>
      <c r="EI20" s="19">
        <f t="shared" si="158"/>
        <v>0</v>
      </c>
      <c r="EJ20" s="19">
        <f t="shared" si="159"/>
        <v>0</v>
      </c>
      <c r="EK20" s="19">
        <f t="shared" si="160"/>
        <v>0</v>
      </c>
      <c r="EL20" s="19">
        <f t="shared" si="161"/>
        <v>0</v>
      </c>
      <c r="EM20" s="19">
        <f t="shared" si="162"/>
        <v>0</v>
      </c>
      <c r="EN20" s="19">
        <f t="shared" si="163"/>
        <v>0</v>
      </c>
      <c r="EO20" s="19">
        <f t="shared" si="164"/>
        <v>0</v>
      </c>
      <c r="EP20" s="21">
        <f t="shared" si="165"/>
        <v>0</v>
      </c>
      <c r="ER20" s="19"/>
      <c r="ES20" s="19">
        <f t="shared" si="166"/>
        <v>0</v>
      </c>
      <c r="ET20" s="19">
        <f t="shared" si="167"/>
        <v>0</v>
      </c>
      <c r="EU20" s="19">
        <f t="shared" si="168"/>
        <v>0</v>
      </c>
      <c r="EV20" s="19">
        <f t="shared" si="169"/>
        <v>0</v>
      </c>
      <c r="EW20" s="20">
        <f t="shared" si="170"/>
        <v>0</v>
      </c>
      <c r="EX20" s="19">
        <f t="shared" si="171"/>
        <v>0</v>
      </c>
      <c r="EY20" s="19">
        <f t="shared" si="172"/>
        <v>0</v>
      </c>
      <c r="EZ20" s="19">
        <f t="shared" si="173"/>
        <v>0</v>
      </c>
      <c r="FA20" s="19">
        <f t="shared" si="174"/>
        <v>0</v>
      </c>
      <c r="FB20" s="19">
        <f t="shared" si="175"/>
        <v>0</v>
      </c>
      <c r="FC20" s="19">
        <f t="shared" si="176"/>
        <v>0</v>
      </c>
      <c r="FD20" s="19">
        <f t="shared" si="177"/>
        <v>0</v>
      </c>
      <c r="FE20" s="19">
        <f t="shared" si="178"/>
        <v>0</v>
      </c>
      <c r="FF20" s="19">
        <f t="shared" si="179"/>
        <v>0</v>
      </c>
      <c r="FG20" s="19">
        <f t="shared" si="180"/>
        <v>0</v>
      </c>
      <c r="FH20" s="21">
        <f t="shared" si="181"/>
        <v>0</v>
      </c>
      <c r="FJ20" s="19"/>
      <c r="FK20" s="19">
        <f t="shared" si="182"/>
        <v>0</v>
      </c>
      <c r="FL20" s="19">
        <f t="shared" si="183"/>
        <v>0</v>
      </c>
      <c r="FM20" s="19">
        <f t="shared" si="184"/>
        <v>0</v>
      </c>
      <c r="FN20" s="19">
        <f t="shared" si="185"/>
        <v>0</v>
      </c>
      <c r="FO20" s="20">
        <f t="shared" si="186"/>
        <v>0.95033832769453841</v>
      </c>
      <c r="FP20" s="19">
        <f t="shared" si="187"/>
        <v>0</v>
      </c>
      <c r="FQ20" s="19">
        <f t="shared" si="188"/>
        <v>0</v>
      </c>
      <c r="FR20" s="19">
        <f t="shared" si="189"/>
        <v>0</v>
      </c>
      <c r="FS20" s="19">
        <f t="shared" si="190"/>
        <v>0</v>
      </c>
      <c r="FT20" s="19">
        <f t="shared" si="191"/>
        <v>0</v>
      </c>
      <c r="FU20" s="19">
        <f t="shared" si="192"/>
        <v>0</v>
      </c>
      <c r="FV20" s="19">
        <f t="shared" si="193"/>
        <v>0</v>
      </c>
      <c r="FW20" s="19">
        <f t="shared" si="194"/>
        <v>0</v>
      </c>
      <c r="FX20" s="19">
        <f t="shared" si="195"/>
        <v>4.9661672305461577E-2</v>
      </c>
      <c r="FY20" s="19">
        <f t="shared" si="196"/>
        <v>0</v>
      </c>
      <c r="FZ20" s="21">
        <f t="shared" si="197"/>
        <v>1</v>
      </c>
      <c r="GB20" s="19"/>
      <c r="GC20" s="19">
        <f t="shared" si="198"/>
        <v>0</v>
      </c>
      <c r="GD20" s="19">
        <f t="shared" si="199"/>
        <v>0</v>
      </c>
      <c r="GE20" s="19">
        <f t="shared" si="200"/>
        <v>0</v>
      </c>
      <c r="GF20" s="19">
        <f t="shared" si="201"/>
        <v>0</v>
      </c>
      <c r="GG20" s="20">
        <f t="shared" si="202"/>
        <v>0</v>
      </c>
      <c r="GH20" s="19">
        <f t="shared" si="203"/>
        <v>0</v>
      </c>
      <c r="GI20" s="19">
        <f t="shared" si="204"/>
        <v>0</v>
      </c>
      <c r="GJ20" s="19">
        <f t="shared" si="205"/>
        <v>0</v>
      </c>
      <c r="GK20" s="19">
        <f t="shared" si="206"/>
        <v>0</v>
      </c>
      <c r="GL20" s="19">
        <f t="shared" si="207"/>
        <v>0</v>
      </c>
      <c r="GM20" s="19">
        <f t="shared" si="208"/>
        <v>0</v>
      </c>
      <c r="GN20" s="19">
        <f t="shared" si="209"/>
        <v>0.8375634517766497</v>
      </c>
      <c r="GO20" s="19">
        <f t="shared" si="210"/>
        <v>0</v>
      </c>
      <c r="GP20" s="19">
        <f t="shared" si="211"/>
        <v>0.16243654822335024</v>
      </c>
      <c r="GQ20" s="19">
        <f t="shared" si="212"/>
        <v>0</v>
      </c>
      <c r="GR20" s="21">
        <f t="shared" si="213"/>
        <v>1</v>
      </c>
      <c r="GT20" s="19"/>
      <c r="GU20" s="19">
        <f t="shared" si="214"/>
        <v>0</v>
      </c>
      <c r="GV20" s="19">
        <f t="shared" si="215"/>
        <v>0</v>
      </c>
      <c r="GW20" s="19">
        <f t="shared" si="216"/>
        <v>0</v>
      </c>
      <c r="GX20" s="19">
        <f t="shared" si="217"/>
        <v>0</v>
      </c>
      <c r="GY20" s="20">
        <f t="shared" si="218"/>
        <v>0</v>
      </c>
      <c r="GZ20" s="19">
        <f t="shared" si="219"/>
        <v>0</v>
      </c>
      <c r="HA20" s="19">
        <f t="shared" si="220"/>
        <v>0</v>
      </c>
      <c r="HB20" s="19">
        <f t="shared" si="221"/>
        <v>0</v>
      </c>
      <c r="HC20" s="19">
        <f t="shared" si="222"/>
        <v>0</v>
      </c>
      <c r="HD20" s="19">
        <f t="shared" si="223"/>
        <v>0</v>
      </c>
      <c r="HE20" s="19">
        <f t="shared" si="224"/>
        <v>0</v>
      </c>
      <c r="HF20" s="19">
        <f t="shared" si="225"/>
        <v>0</v>
      </c>
      <c r="HG20" s="19">
        <f t="shared" si="226"/>
        <v>0</v>
      </c>
      <c r="HH20" s="19">
        <f t="shared" si="227"/>
        <v>0</v>
      </c>
      <c r="HI20" s="19">
        <f t="shared" si="228"/>
        <v>0</v>
      </c>
      <c r="HJ20" s="21">
        <f t="shared" si="229"/>
        <v>0</v>
      </c>
      <c r="HL20" s="19"/>
      <c r="HM20" s="19">
        <f t="shared" si="230"/>
        <v>0</v>
      </c>
      <c r="HN20" s="19">
        <f t="shared" si="231"/>
        <v>0</v>
      </c>
      <c r="HO20" s="19">
        <f t="shared" si="232"/>
        <v>0</v>
      </c>
      <c r="HP20" s="19">
        <f t="shared" si="233"/>
        <v>0</v>
      </c>
      <c r="HQ20" s="20">
        <f t="shared" si="234"/>
        <v>0.92107390205847572</v>
      </c>
      <c r="HR20" s="19">
        <f t="shared" si="235"/>
        <v>0</v>
      </c>
      <c r="HS20" s="19">
        <f t="shared" si="236"/>
        <v>0</v>
      </c>
      <c r="HT20" s="19">
        <f t="shared" si="237"/>
        <v>0</v>
      </c>
      <c r="HU20" s="19">
        <f t="shared" si="238"/>
        <v>0</v>
      </c>
      <c r="HV20" s="19">
        <f t="shared" si="239"/>
        <v>0</v>
      </c>
      <c r="HW20" s="19">
        <f t="shared" si="240"/>
        <v>0</v>
      </c>
      <c r="HX20" s="19">
        <f t="shared" si="241"/>
        <v>1.1987946664535476E-2</v>
      </c>
      <c r="HY20" s="19">
        <f t="shared" si="242"/>
        <v>0</v>
      </c>
      <c r="HZ20" s="19">
        <f t="shared" si="243"/>
        <v>6.6938151276988767E-2</v>
      </c>
      <c r="IA20" s="19">
        <f t="shared" si="244"/>
        <v>0</v>
      </c>
      <c r="IB20" s="21">
        <f t="shared" si="245"/>
        <v>1</v>
      </c>
    </row>
    <row r="21" spans="2:236" s="11" customFormat="1" x14ac:dyDescent="0.35">
      <c r="B21" s="18" t="s">
        <v>148</v>
      </c>
      <c r="C21" s="18"/>
      <c r="D21" s="19"/>
      <c r="E21" s="19">
        <f t="shared" si="38"/>
        <v>0</v>
      </c>
      <c r="F21" s="19">
        <f t="shared" si="39"/>
        <v>0</v>
      </c>
      <c r="G21" s="19">
        <f t="shared" si="40"/>
        <v>0</v>
      </c>
      <c r="H21" s="19">
        <f t="shared" si="41"/>
        <v>0</v>
      </c>
      <c r="I21" s="19">
        <f t="shared" si="42"/>
        <v>0</v>
      </c>
      <c r="J21" s="20">
        <f t="shared" si="43"/>
        <v>0.39698492462311558</v>
      </c>
      <c r="K21" s="19">
        <f t="shared" si="44"/>
        <v>0.52763819095477382</v>
      </c>
      <c r="L21" s="19">
        <f t="shared" si="45"/>
        <v>0</v>
      </c>
      <c r="M21" s="19">
        <f t="shared" si="46"/>
        <v>0</v>
      </c>
      <c r="N21" s="19">
        <f t="shared" si="47"/>
        <v>0</v>
      </c>
      <c r="O21" s="19">
        <f t="shared" si="48"/>
        <v>0</v>
      </c>
      <c r="P21" s="19">
        <f t="shared" si="49"/>
        <v>0</v>
      </c>
      <c r="Q21" s="19">
        <f t="shared" si="50"/>
        <v>0</v>
      </c>
      <c r="R21" s="19">
        <f t="shared" si="51"/>
        <v>7.5376884422110546E-2</v>
      </c>
      <c r="S21" s="19">
        <f t="shared" si="52"/>
        <v>0</v>
      </c>
      <c r="T21" s="21">
        <f t="shared" si="53"/>
        <v>1</v>
      </c>
      <c r="V21" s="19"/>
      <c r="W21" s="19">
        <f t="shared" si="54"/>
        <v>0</v>
      </c>
      <c r="X21" s="19">
        <f t="shared" si="55"/>
        <v>0</v>
      </c>
      <c r="Y21" s="19">
        <f t="shared" si="56"/>
        <v>0</v>
      </c>
      <c r="Z21" s="19">
        <f t="shared" si="57"/>
        <v>0</v>
      </c>
      <c r="AA21" s="19">
        <f t="shared" si="58"/>
        <v>0</v>
      </c>
      <c r="AB21" s="20">
        <f t="shared" si="59"/>
        <v>0</v>
      </c>
      <c r="AC21" s="19">
        <f t="shared" si="60"/>
        <v>0</v>
      </c>
      <c r="AD21" s="19">
        <f t="shared" si="61"/>
        <v>0</v>
      </c>
      <c r="AE21" s="19">
        <f t="shared" si="62"/>
        <v>0</v>
      </c>
      <c r="AF21" s="19">
        <f t="shared" si="63"/>
        <v>0</v>
      </c>
      <c r="AG21" s="19">
        <f t="shared" si="64"/>
        <v>0</v>
      </c>
      <c r="AH21" s="19">
        <f t="shared" si="65"/>
        <v>0</v>
      </c>
      <c r="AI21" s="19">
        <f t="shared" si="66"/>
        <v>0</v>
      </c>
      <c r="AJ21" s="19">
        <f t="shared" si="67"/>
        <v>0</v>
      </c>
      <c r="AK21" s="19">
        <f t="shared" si="68"/>
        <v>0</v>
      </c>
      <c r="AL21" s="21">
        <f t="shared" si="69"/>
        <v>0</v>
      </c>
      <c r="AN21" s="19"/>
      <c r="AO21" s="19">
        <f t="shared" si="70"/>
        <v>0</v>
      </c>
      <c r="AP21" s="19">
        <f t="shared" si="71"/>
        <v>0</v>
      </c>
      <c r="AQ21" s="19">
        <f t="shared" si="72"/>
        <v>0</v>
      </c>
      <c r="AR21" s="19">
        <f t="shared" si="73"/>
        <v>0</v>
      </c>
      <c r="AS21" s="19">
        <f t="shared" si="74"/>
        <v>0</v>
      </c>
      <c r="AT21" s="20">
        <f t="shared" si="75"/>
        <v>0</v>
      </c>
      <c r="AU21" s="19">
        <f t="shared" si="76"/>
        <v>0</v>
      </c>
      <c r="AV21" s="19">
        <f t="shared" si="77"/>
        <v>0</v>
      </c>
      <c r="AW21" s="19">
        <f t="shared" si="78"/>
        <v>0</v>
      </c>
      <c r="AX21" s="19">
        <f t="shared" si="79"/>
        <v>0</v>
      </c>
      <c r="AY21" s="19">
        <f t="shared" si="80"/>
        <v>0</v>
      </c>
      <c r="AZ21" s="19">
        <f t="shared" si="81"/>
        <v>0</v>
      </c>
      <c r="BA21" s="19">
        <f t="shared" si="82"/>
        <v>0</v>
      </c>
      <c r="BB21" s="19">
        <f t="shared" si="83"/>
        <v>0</v>
      </c>
      <c r="BC21" s="19">
        <f t="shared" si="84"/>
        <v>0</v>
      </c>
      <c r="BD21" s="21">
        <f t="shared" si="85"/>
        <v>0</v>
      </c>
      <c r="BF21" s="19"/>
      <c r="BG21" s="19">
        <f t="shared" si="86"/>
        <v>0</v>
      </c>
      <c r="BH21" s="19">
        <f t="shared" si="87"/>
        <v>0</v>
      </c>
      <c r="BI21" s="19">
        <f t="shared" si="88"/>
        <v>0</v>
      </c>
      <c r="BJ21" s="19">
        <f t="shared" si="89"/>
        <v>0</v>
      </c>
      <c r="BK21" s="19">
        <f t="shared" si="90"/>
        <v>0</v>
      </c>
      <c r="BL21" s="20">
        <f t="shared" si="91"/>
        <v>0.84</v>
      </c>
      <c r="BM21" s="19">
        <f t="shared" si="92"/>
        <v>0</v>
      </c>
      <c r="BN21" s="19">
        <f t="shared" si="93"/>
        <v>0</v>
      </c>
      <c r="BO21" s="19">
        <f t="shared" si="94"/>
        <v>0</v>
      </c>
      <c r="BP21" s="19">
        <f t="shared" si="95"/>
        <v>0</v>
      </c>
      <c r="BQ21" s="19">
        <f t="shared" si="96"/>
        <v>0</v>
      </c>
      <c r="BR21" s="19">
        <f t="shared" si="97"/>
        <v>0</v>
      </c>
      <c r="BS21" s="19">
        <f t="shared" si="98"/>
        <v>0</v>
      </c>
      <c r="BT21" s="19">
        <f t="shared" si="99"/>
        <v>0.16</v>
      </c>
      <c r="BU21" s="19">
        <f t="shared" si="100"/>
        <v>0</v>
      </c>
      <c r="BV21" s="21">
        <f t="shared" si="101"/>
        <v>1</v>
      </c>
      <c r="BX21" s="19"/>
      <c r="BY21" s="19">
        <f t="shared" si="102"/>
        <v>0</v>
      </c>
      <c r="BZ21" s="19">
        <f t="shared" si="103"/>
        <v>0</v>
      </c>
      <c r="CA21" s="19">
        <f t="shared" si="104"/>
        <v>0</v>
      </c>
      <c r="CB21" s="19">
        <f t="shared" si="105"/>
        <v>0</v>
      </c>
      <c r="CC21" s="19">
        <f t="shared" si="106"/>
        <v>0</v>
      </c>
      <c r="CD21" s="20">
        <f t="shared" si="107"/>
        <v>0</v>
      </c>
      <c r="CE21" s="19">
        <f t="shared" si="108"/>
        <v>0</v>
      </c>
      <c r="CF21" s="19">
        <f t="shared" si="109"/>
        <v>0</v>
      </c>
      <c r="CG21" s="19">
        <f t="shared" si="110"/>
        <v>0</v>
      </c>
      <c r="CH21" s="19">
        <f t="shared" si="111"/>
        <v>0</v>
      </c>
      <c r="CI21" s="19">
        <f t="shared" si="112"/>
        <v>0</v>
      </c>
      <c r="CJ21" s="19">
        <f t="shared" si="113"/>
        <v>0</v>
      </c>
      <c r="CK21" s="19">
        <f t="shared" si="114"/>
        <v>0</v>
      </c>
      <c r="CL21" s="19">
        <f t="shared" si="115"/>
        <v>0</v>
      </c>
      <c r="CM21" s="19">
        <f t="shared" si="116"/>
        <v>0</v>
      </c>
      <c r="CN21" s="21">
        <f t="shared" si="117"/>
        <v>0</v>
      </c>
      <c r="CP21" s="19"/>
      <c r="CQ21" s="19">
        <f t="shared" si="118"/>
        <v>0</v>
      </c>
      <c r="CR21" s="19">
        <f t="shared" si="119"/>
        <v>0</v>
      </c>
      <c r="CS21" s="19">
        <f t="shared" si="120"/>
        <v>0</v>
      </c>
      <c r="CT21" s="19">
        <f t="shared" si="121"/>
        <v>0</v>
      </c>
      <c r="CU21" s="19">
        <f t="shared" si="122"/>
        <v>0</v>
      </c>
      <c r="CV21" s="20">
        <f t="shared" si="123"/>
        <v>0</v>
      </c>
      <c r="CW21" s="19">
        <f t="shared" si="124"/>
        <v>0</v>
      </c>
      <c r="CX21" s="19">
        <f t="shared" si="125"/>
        <v>0</v>
      </c>
      <c r="CY21" s="19">
        <f t="shared" si="126"/>
        <v>0</v>
      </c>
      <c r="CZ21" s="19">
        <f t="shared" si="127"/>
        <v>0</v>
      </c>
      <c r="DA21" s="19">
        <f t="shared" si="128"/>
        <v>0</v>
      </c>
      <c r="DB21" s="19">
        <f t="shared" si="129"/>
        <v>0</v>
      </c>
      <c r="DC21" s="19">
        <f t="shared" si="130"/>
        <v>0</v>
      </c>
      <c r="DD21" s="19">
        <f t="shared" si="131"/>
        <v>0</v>
      </c>
      <c r="DE21" s="19">
        <f t="shared" si="132"/>
        <v>0</v>
      </c>
      <c r="DF21" s="21">
        <f t="shared" si="133"/>
        <v>0</v>
      </c>
      <c r="DH21" s="19"/>
      <c r="DI21" s="19">
        <f t="shared" si="134"/>
        <v>0</v>
      </c>
      <c r="DJ21" s="19">
        <f t="shared" si="135"/>
        <v>0</v>
      </c>
      <c r="DK21" s="19">
        <f t="shared" si="136"/>
        <v>0</v>
      </c>
      <c r="DL21" s="19">
        <f t="shared" si="137"/>
        <v>0</v>
      </c>
      <c r="DM21" s="19">
        <f t="shared" si="138"/>
        <v>0</v>
      </c>
      <c r="DN21" s="20">
        <f t="shared" si="139"/>
        <v>0</v>
      </c>
      <c r="DO21" s="19">
        <f t="shared" si="140"/>
        <v>0</v>
      </c>
      <c r="DP21" s="19">
        <f t="shared" si="141"/>
        <v>0</v>
      </c>
      <c r="DQ21" s="19">
        <f t="shared" si="142"/>
        <v>0</v>
      </c>
      <c r="DR21" s="19">
        <f t="shared" si="143"/>
        <v>0</v>
      </c>
      <c r="DS21" s="19">
        <f t="shared" si="144"/>
        <v>0</v>
      </c>
      <c r="DT21" s="19">
        <f t="shared" si="145"/>
        <v>0</v>
      </c>
      <c r="DU21" s="19">
        <f t="shared" si="146"/>
        <v>0</v>
      </c>
      <c r="DV21" s="19">
        <f t="shared" si="147"/>
        <v>0</v>
      </c>
      <c r="DW21" s="19">
        <f t="shared" si="148"/>
        <v>0</v>
      </c>
      <c r="DX21" s="21">
        <f t="shared" si="149"/>
        <v>0</v>
      </c>
      <c r="DZ21" s="19"/>
      <c r="EA21" s="19">
        <f t="shared" si="150"/>
        <v>0</v>
      </c>
      <c r="EB21" s="19">
        <f t="shared" si="151"/>
        <v>0</v>
      </c>
      <c r="EC21" s="19">
        <f t="shared" si="152"/>
        <v>0</v>
      </c>
      <c r="ED21" s="19">
        <f t="shared" si="153"/>
        <v>0</v>
      </c>
      <c r="EE21" s="19">
        <f t="shared" si="154"/>
        <v>0</v>
      </c>
      <c r="EF21" s="20">
        <f t="shared" si="155"/>
        <v>0</v>
      </c>
      <c r="EG21" s="19">
        <f t="shared" si="156"/>
        <v>0</v>
      </c>
      <c r="EH21" s="19">
        <f t="shared" si="157"/>
        <v>0</v>
      </c>
      <c r="EI21" s="19">
        <f t="shared" si="158"/>
        <v>0</v>
      </c>
      <c r="EJ21" s="19">
        <f t="shared" si="159"/>
        <v>0</v>
      </c>
      <c r="EK21" s="19">
        <f t="shared" si="160"/>
        <v>0</v>
      </c>
      <c r="EL21" s="19">
        <f t="shared" si="161"/>
        <v>0</v>
      </c>
      <c r="EM21" s="19">
        <f t="shared" si="162"/>
        <v>0</v>
      </c>
      <c r="EN21" s="19">
        <f t="shared" si="163"/>
        <v>0</v>
      </c>
      <c r="EO21" s="19">
        <f t="shared" si="164"/>
        <v>0</v>
      </c>
      <c r="EP21" s="21">
        <f t="shared" si="165"/>
        <v>0</v>
      </c>
      <c r="ER21" s="19"/>
      <c r="ES21" s="19">
        <f t="shared" si="166"/>
        <v>0</v>
      </c>
      <c r="ET21" s="19">
        <f t="shared" si="167"/>
        <v>0</v>
      </c>
      <c r="EU21" s="19">
        <f t="shared" si="168"/>
        <v>0</v>
      </c>
      <c r="EV21" s="19">
        <f t="shared" si="169"/>
        <v>0</v>
      </c>
      <c r="EW21" s="19">
        <f t="shared" si="170"/>
        <v>0</v>
      </c>
      <c r="EX21" s="20">
        <f t="shared" si="171"/>
        <v>0</v>
      </c>
      <c r="EY21" s="19">
        <f t="shared" si="172"/>
        <v>0</v>
      </c>
      <c r="EZ21" s="19">
        <f t="shared" si="173"/>
        <v>0</v>
      </c>
      <c r="FA21" s="19">
        <f t="shared" si="174"/>
        <v>0</v>
      </c>
      <c r="FB21" s="19">
        <f t="shared" si="175"/>
        <v>0</v>
      </c>
      <c r="FC21" s="19">
        <f t="shared" si="176"/>
        <v>0</v>
      </c>
      <c r="FD21" s="19">
        <f t="shared" si="177"/>
        <v>0</v>
      </c>
      <c r="FE21" s="19">
        <f t="shared" si="178"/>
        <v>0</v>
      </c>
      <c r="FF21" s="19">
        <f t="shared" si="179"/>
        <v>0</v>
      </c>
      <c r="FG21" s="19">
        <f t="shared" si="180"/>
        <v>0</v>
      </c>
      <c r="FH21" s="21">
        <f t="shared" si="181"/>
        <v>0</v>
      </c>
      <c r="FJ21" s="19"/>
      <c r="FK21" s="19">
        <f t="shared" si="182"/>
        <v>0</v>
      </c>
      <c r="FL21" s="19">
        <f t="shared" si="183"/>
        <v>0</v>
      </c>
      <c r="FM21" s="19">
        <f t="shared" si="184"/>
        <v>0</v>
      </c>
      <c r="FN21" s="19">
        <f t="shared" si="185"/>
        <v>0</v>
      </c>
      <c r="FO21" s="19">
        <f t="shared" si="186"/>
        <v>0</v>
      </c>
      <c r="FP21" s="20">
        <f t="shared" si="187"/>
        <v>0</v>
      </c>
      <c r="FQ21" s="19">
        <f t="shared" si="188"/>
        <v>0</v>
      </c>
      <c r="FR21" s="19">
        <f t="shared" si="189"/>
        <v>0</v>
      </c>
      <c r="FS21" s="19">
        <f t="shared" si="190"/>
        <v>0</v>
      </c>
      <c r="FT21" s="19">
        <f t="shared" si="191"/>
        <v>0</v>
      </c>
      <c r="FU21" s="19">
        <f t="shared" si="192"/>
        <v>0</v>
      </c>
      <c r="FV21" s="19">
        <f t="shared" si="193"/>
        <v>0</v>
      </c>
      <c r="FW21" s="19">
        <f t="shared" si="194"/>
        <v>0</v>
      </c>
      <c r="FX21" s="19">
        <f t="shared" si="195"/>
        <v>0</v>
      </c>
      <c r="FY21" s="19">
        <f t="shared" si="196"/>
        <v>0</v>
      </c>
      <c r="FZ21" s="21">
        <f t="shared" si="197"/>
        <v>0</v>
      </c>
      <c r="GB21" s="19"/>
      <c r="GC21" s="19">
        <f t="shared" si="198"/>
        <v>0</v>
      </c>
      <c r="GD21" s="19">
        <f t="shared" si="199"/>
        <v>0</v>
      </c>
      <c r="GE21" s="19">
        <f t="shared" si="200"/>
        <v>0</v>
      </c>
      <c r="GF21" s="19">
        <f t="shared" si="201"/>
        <v>0</v>
      </c>
      <c r="GG21" s="19">
        <f t="shared" si="202"/>
        <v>0</v>
      </c>
      <c r="GH21" s="20">
        <f t="shared" si="203"/>
        <v>0</v>
      </c>
      <c r="GI21" s="19">
        <f t="shared" si="204"/>
        <v>0</v>
      </c>
      <c r="GJ21" s="19">
        <f t="shared" si="205"/>
        <v>0</v>
      </c>
      <c r="GK21" s="19">
        <f t="shared" si="206"/>
        <v>0</v>
      </c>
      <c r="GL21" s="19">
        <f t="shared" si="207"/>
        <v>0</v>
      </c>
      <c r="GM21" s="19">
        <f t="shared" si="208"/>
        <v>0</v>
      </c>
      <c r="GN21" s="19">
        <f t="shared" si="209"/>
        <v>0</v>
      </c>
      <c r="GO21" s="19">
        <f t="shared" si="210"/>
        <v>0</v>
      </c>
      <c r="GP21" s="19">
        <f t="shared" si="211"/>
        <v>0</v>
      </c>
      <c r="GQ21" s="19">
        <f t="shared" si="212"/>
        <v>0</v>
      </c>
      <c r="GR21" s="21">
        <f t="shared" si="213"/>
        <v>0</v>
      </c>
      <c r="GT21" s="19"/>
      <c r="GU21" s="19">
        <f t="shared" si="214"/>
        <v>0</v>
      </c>
      <c r="GV21" s="19">
        <f t="shared" si="215"/>
        <v>0</v>
      </c>
      <c r="GW21" s="19">
        <f t="shared" si="216"/>
        <v>0</v>
      </c>
      <c r="GX21" s="19">
        <f t="shared" si="217"/>
        <v>0</v>
      </c>
      <c r="GY21" s="19">
        <f t="shared" si="218"/>
        <v>0</v>
      </c>
      <c r="GZ21" s="20">
        <f t="shared" si="219"/>
        <v>0.24832214765100671</v>
      </c>
      <c r="HA21" s="19">
        <f t="shared" si="220"/>
        <v>0.70469798657718119</v>
      </c>
      <c r="HB21" s="19">
        <f t="shared" si="221"/>
        <v>0</v>
      </c>
      <c r="HC21" s="19">
        <f t="shared" si="222"/>
        <v>0</v>
      </c>
      <c r="HD21" s="19">
        <f t="shared" si="223"/>
        <v>0</v>
      </c>
      <c r="HE21" s="19">
        <f t="shared" si="224"/>
        <v>0</v>
      </c>
      <c r="HF21" s="19">
        <f t="shared" si="225"/>
        <v>0</v>
      </c>
      <c r="HG21" s="19">
        <f t="shared" si="226"/>
        <v>0</v>
      </c>
      <c r="HH21" s="19">
        <f t="shared" si="227"/>
        <v>4.6979865771812082E-2</v>
      </c>
      <c r="HI21" s="19">
        <f t="shared" si="228"/>
        <v>0</v>
      </c>
      <c r="HJ21" s="21">
        <f t="shared" si="229"/>
        <v>1</v>
      </c>
      <c r="HL21" s="19"/>
      <c r="HM21" s="19">
        <f t="shared" si="230"/>
        <v>0</v>
      </c>
      <c r="HN21" s="19">
        <f t="shared" si="231"/>
        <v>0</v>
      </c>
      <c r="HO21" s="19">
        <f t="shared" si="232"/>
        <v>0</v>
      </c>
      <c r="HP21" s="19">
        <f t="shared" si="233"/>
        <v>0</v>
      </c>
      <c r="HQ21" s="19">
        <f t="shared" si="234"/>
        <v>0</v>
      </c>
      <c r="HR21" s="20">
        <f t="shared" si="235"/>
        <v>0</v>
      </c>
      <c r="HS21" s="19">
        <f t="shared" si="236"/>
        <v>0</v>
      </c>
      <c r="HT21" s="19">
        <f t="shared" si="237"/>
        <v>0</v>
      </c>
      <c r="HU21" s="19">
        <f t="shared" si="238"/>
        <v>0</v>
      </c>
      <c r="HV21" s="19">
        <f t="shared" si="239"/>
        <v>0</v>
      </c>
      <c r="HW21" s="19">
        <f t="shared" si="240"/>
        <v>0</v>
      </c>
      <c r="HX21" s="19">
        <f t="shared" si="241"/>
        <v>0</v>
      </c>
      <c r="HY21" s="19">
        <f t="shared" si="242"/>
        <v>0</v>
      </c>
      <c r="HZ21" s="19">
        <f t="shared" si="243"/>
        <v>0</v>
      </c>
      <c r="IA21" s="19">
        <f t="shared" si="244"/>
        <v>0</v>
      </c>
      <c r="IB21" s="21">
        <f t="shared" si="245"/>
        <v>0</v>
      </c>
    </row>
    <row r="22" spans="2:236" s="11" customFormat="1" x14ac:dyDescent="0.35">
      <c r="B22" s="18" t="s">
        <v>147</v>
      </c>
      <c r="C22" s="18"/>
      <c r="D22" s="19"/>
      <c r="E22" s="19">
        <f t="shared" si="38"/>
        <v>0</v>
      </c>
      <c r="F22" s="19">
        <f t="shared" si="39"/>
        <v>0</v>
      </c>
      <c r="G22" s="19">
        <f t="shared" si="40"/>
        <v>0</v>
      </c>
      <c r="H22" s="19">
        <f t="shared" si="41"/>
        <v>0</v>
      </c>
      <c r="I22" s="19">
        <f t="shared" si="42"/>
        <v>0</v>
      </c>
      <c r="J22" s="19">
        <f t="shared" si="43"/>
        <v>0</v>
      </c>
      <c r="K22" s="20">
        <f t="shared" si="44"/>
        <v>0.87384780175495558</v>
      </c>
      <c r="L22" s="19">
        <f t="shared" si="45"/>
        <v>4.0334048885672352E-2</v>
      </c>
      <c r="M22" s="19">
        <f t="shared" si="46"/>
        <v>0</v>
      </c>
      <c r="N22" s="19">
        <f t="shared" si="47"/>
        <v>0</v>
      </c>
      <c r="O22" s="19">
        <f t="shared" si="48"/>
        <v>0</v>
      </c>
      <c r="P22" s="22">
        <f t="shared" si="49"/>
        <v>0</v>
      </c>
      <c r="Q22" s="22">
        <f t="shared" si="50"/>
        <v>0</v>
      </c>
      <c r="R22" s="22">
        <f t="shared" si="51"/>
        <v>8.5818149359372084E-2</v>
      </c>
      <c r="S22" s="19">
        <f t="shared" si="52"/>
        <v>0</v>
      </c>
      <c r="T22" s="21">
        <f t="shared" si="53"/>
        <v>1</v>
      </c>
      <c r="V22" s="19"/>
      <c r="W22" s="19">
        <f t="shared" si="54"/>
        <v>0</v>
      </c>
      <c r="X22" s="19">
        <f t="shared" si="55"/>
        <v>0</v>
      </c>
      <c r="Y22" s="19">
        <f t="shared" si="56"/>
        <v>0</v>
      </c>
      <c r="Z22" s="19">
        <f t="shared" si="57"/>
        <v>0</v>
      </c>
      <c r="AA22" s="19">
        <f t="shared" si="58"/>
        <v>0</v>
      </c>
      <c r="AB22" s="19">
        <f t="shared" si="59"/>
        <v>0</v>
      </c>
      <c r="AC22" s="20">
        <f t="shared" si="60"/>
        <v>0.90751194094659138</v>
      </c>
      <c r="AD22" s="19">
        <f t="shared" si="61"/>
        <v>0</v>
      </c>
      <c r="AE22" s="19">
        <f t="shared" si="62"/>
        <v>0</v>
      </c>
      <c r="AF22" s="19">
        <f t="shared" si="63"/>
        <v>0</v>
      </c>
      <c r="AG22" s="19">
        <f t="shared" si="64"/>
        <v>0</v>
      </c>
      <c r="AH22" s="22">
        <f t="shared" si="65"/>
        <v>0</v>
      </c>
      <c r="AI22" s="22">
        <f t="shared" si="66"/>
        <v>0</v>
      </c>
      <c r="AJ22" s="22">
        <f t="shared" si="67"/>
        <v>9.2488059053408594E-2</v>
      </c>
      <c r="AK22" s="19">
        <f t="shared" si="68"/>
        <v>0</v>
      </c>
      <c r="AL22" s="21">
        <f t="shared" si="69"/>
        <v>1</v>
      </c>
      <c r="AN22" s="19"/>
      <c r="AO22" s="19">
        <f t="shared" si="70"/>
        <v>0</v>
      </c>
      <c r="AP22" s="19">
        <f t="shared" si="71"/>
        <v>0</v>
      </c>
      <c r="AQ22" s="19">
        <f t="shared" si="72"/>
        <v>0</v>
      </c>
      <c r="AR22" s="19">
        <f t="shared" si="73"/>
        <v>0</v>
      </c>
      <c r="AS22" s="19">
        <f t="shared" si="74"/>
        <v>0</v>
      </c>
      <c r="AT22" s="19">
        <f t="shared" si="75"/>
        <v>0</v>
      </c>
      <c r="AU22" s="20">
        <f t="shared" si="76"/>
        <v>0.88383256375817587</v>
      </c>
      <c r="AV22" s="19">
        <f t="shared" si="77"/>
        <v>8.3447908636461177E-3</v>
      </c>
      <c r="AW22" s="19">
        <f t="shared" si="78"/>
        <v>0</v>
      </c>
      <c r="AX22" s="19">
        <f t="shared" si="79"/>
        <v>0</v>
      </c>
      <c r="AY22" s="19">
        <f t="shared" si="80"/>
        <v>0</v>
      </c>
      <c r="AZ22" s="22">
        <f t="shared" si="81"/>
        <v>0</v>
      </c>
      <c r="BA22" s="22">
        <f t="shared" si="82"/>
        <v>0</v>
      </c>
      <c r="BB22" s="22">
        <f t="shared" si="83"/>
        <v>0.10782264537817797</v>
      </c>
      <c r="BC22" s="19">
        <f t="shared" si="84"/>
        <v>0</v>
      </c>
      <c r="BD22" s="21">
        <f t="shared" si="85"/>
        <v>1</v>
      </c>
      <c r="BF22" s="19"/>
      <c r="BG22" s="19">
        <f t="shared" si="86"/>
        <v>0</v>
      </c>
      <c r="BH22" s="19">
        <f t="shared" si="87"/>
        <v>0</v>
      </c>
      <c r="BI22" s="19">
        <f t="shared" si="88"/>
        <v>0</v>
      </c>
      <c r="BJ22" s="19">
        <f t="shared" si="89"/>
        <v>0</v>
      </c>
      <c r="BK22" s="19">
        <f t="shared" si="90"/>
        <v>0</v>
      </c>
      <c r="BL22" s="19">
        <f t="shared" si="91"/>
        <v>0</v>
      </c>
      <c r="BM22" s="20">
        <f t="shared" si="92"/>
        <v>0.89404175499062111</v>
      </c>
      <c r="BN22" s="19">
        <f t="shared" si="93"/>
        <v>0</v>
      </c>
      <c r="BO22" s="19">
        <f t="shared" si="94"/>
        <v>0</v>
      </c>
      <c r="BP22" s="19">
        <f t="shared" si="95"/>
        <v>0</v>
      </c>
      <c r="BQ22" s="19">
        <f t="shared" si="96"/>
        <v>0</v>
      </c>
      <c r="BR22" s="22">
        <f t="shared" si="97"/>
        <v>0</v>
      </c>
      <c r="BS22" s="22">
        <f t="shared" si="98"/>
        <v>0</v>
      </c>
      <c r="BT22" s="22">
        <f t="shared" si="99"/>
        <v>0.10595824500937887</v>
      </c>
      <c r="BU22" s="19">
        <f t="shared" si="100"/>
        <v>0</v>
      </c>
      <c r="BV22" s="21">
        <f t="shared" si="101"/>
        <v>1</v>
      </c>
      <c r="BX22" s="19"/>
      <c r="BY22" s="19">
        <f t="shared" si="102"/>
        <v>0</v>
      </c>
      <c r="BZ22" s="19">
        <f t="shared" si="103"/>
        <v>0</v>
      </c>
      <c r="CA22" s="19">
        <f t="shared" si="104"/>
        <v>0</v>
      </c>
      <c r="CB22" s="19">
        <f t="shared" si="105"/>
        <v>0</v>
      </c>
      <c r="CC22" s="19">
        <f t="shared" si="106"/>
        <v>0</v>
      </c>
      <c r="CD22" s="19">
        <f t="shared" si="107"/>
        <v>0</v>
      </c>
      <c r="CE22" s="20">
        <f t="shared" si="108"/>
        <v>0.91105093354409883</v>
      </c>
      <c r="CF22" s="19">
        <f t="shared" si="109"/>
        <v>2.0407105559802536E-2</v>
      </c>
      <c r="CG22" s="19">
        <f t="shared" si="110"/>
        <v>0</v>
      </c>
      <c r="CH22" s="19">
        <f t="shared" si="111"/>
        <v>0</v>
      </c>
      <c r="CI22" s="19">
        <f t="shared" si="112"/>
        <v>0</v>
      </c>
      <c r="CJ22" s="22">
        <f t="shared" si="113"/>
        <v>0</v>
      </c>
      <c r="CK22" s="22">
        <f t="shared" si="114"/>
        <v>0</v>
      </c>
      <c r="CL22" s="22">
        <f t="shared" si="115"/>
        <v>6.854196089609868E-2</v>
      </c>
      <c r="CM22" s="19">
        <f t="shared" si="116"/>
        <v>0</v>
      </c>
      <c r="CN22" s="21">
        <f t="shared" si="117"/>
        <v>1</v>
      </c>
      <c r="CP22" s="19"/>
      <c r="CQ22" s="19">
        <f t="shared" si="118"/>
        <v>0</v>
      </c>
      <c r="CR22" s="19">
        <f t="shared" si="119"/>
        <v>0</v>
      </c>
      <c r="CS22" s="19">
        <f t="shared" si="120"/>
        <v>0</v>
      </c>
      <c r="CT22" s="19">
        <f t="shared" si="121"/>
        <v>0</v>
      </c>
      <c r="CU22" s="19">
        <f t="shared" si="122"/>
        <v>0</v>
      </c>
      <c r="CV22" s="19">
        <f t="shared" si="123"/>
        <v>0</v>
      </c>
      <c r="CW22" s="20">
        <f t="shared" si="124"/>
        <v>0.87278175229954469</v>
      </c>
      <c r="CX22" s="19">
        <f t="shared" si="125"/>
        <v>1.2194555421350924E-2</v>
      </c>
      <c r="CY22" s="19">
        <f t="shared" si="126"/>
        <v>0</v>
      </c>
      <c r="CZ22" s="19">
        <f t="shared" si="127"/>
        <v>0</v>
      </c>
      <c r="DA22" s="19">
        <f t="shared" si="128"/>
        <v>0</v>
      </c>
      <c r="DB22" s="22">
        <f t="shared" si="129"/>
        <v>0</v>
      </c>
      <c r="DC22" s="22">
        <f t="shared" si="130"/>
        <v>0</v>
      </c>
      <c r="DD22" s="22">
        <f t="shared" si="131"/>
        <v>0.11502369227910433</v>
      </c>
      <c r="DE22" s="19">
        <f t="shared" si="132"/>
        <v>0</v>
      </c>
      <c r="DF22" s="21">
        <f t="shared" si="133"/>
        <v>1</v>
      </c>
      <c r="DH22" s="19"/>
      <c r="DI22" s="19">
        <f t="shared" si="134"/>
        <v>0</v>
      </c>
      <c r="DJ22" s="19">
        <f t="shared" si="135"/>
        <v>0</v>
      </c>
      <c r="DK22" s="19">
        <f t="shared" si="136"/>
        <v>0</v>
      </c>
      <c r="DL22" s="19">
        <f t="shared" si="137"/>
        <v>0</v>
      </c>
      <c r="DM22" s="19">
        <f t="shared" si="138"/>
        <v>0</v>
      </c>
      <c r="DN22" s="19">
        <f t="shared" si="139"/>
        <v>0</v>
      </c>
      <c r="DO22" s="20">
        <f t="shared" si="140"/>
        <v>0.94553568807070087</v>
      </c>
      <c r="DP22" s="19">
        <f t="shared" si="141"/>
        <v>0</v>
      </c>
      <c r="DQ22" s="19">
        <f t="shared" si="142"/>
        <v>0</v>
      </c>
      <c r="DR22" s="19">
        <f t="shared" si="143"/>
        <v>0</v>
      </c>
      <c r="DS22" s="19">
        <f t="shared" si="144"/>
        <v>0</v>
      </c>
      <c r="DT22" s="22">
        <f t="shared" si="145"/>
        <v>0</v>
      </c>
      <c r="DU22" s="22">
        <f t="shared" si="146"/>
        <v>0</v>
      </c>
      <c r="DV22" s="22">
        <f t="shared" si="147"/>
        <v>5.446431192929916E-2</v>
      </c>
      <c r="DW22" s="19">
        <f t="shared" si="148"/>
        <v>0</v>
      </c>
      <c r="DX22" s="21">
        <f t="shared" si="149"/>
        <v>1</v>
      </c>
      <c r="DZ22" s="19"/>
      <c r="EA22" s="19">
        <f t="shared" si="150"/>
        <v>0</v>
      </c>
      <c r="EB22" s="19">
        <f t="shared" si="151"/>
        <v>0</v>
      </c>
      <c r="EC22" s="19">
        <f t="shared" si="152"/>
        <v>0</v>
      </c>
      <c r="ED22" s="19">
        <f t="shared" si="153"/>
        <v>0</v>
      </c>
      <c r="EE22" s="19">
        <f t="shared" si="154"/>
        <v>0</v>
      </c>
      <c r="EF22" s="19">
        <f t="shared" si="155"/>
        <v>0</v>
      </c>
      <c r="EG22" s="20">
        <f t="shared" si="156"/>
        <v>0.81010235499708749</v>
      </c>
      <c r="EH22" s="19">
        <f t="shared" si="157"/>
        <v>7.4269784471998002E-2</v>
      </c>
      <c r="EI22" s="19">
        <f t="shared" si="158"/>
        <v>0</v>
      </c>
      <c r="EJ22" s="19">
        <f t="shared" si="159"/>
        <v>0</v>
      </c>
      <c r="EK22" s="19">
        <f t="shared" si="160"/>
        <v>0</v>
      </c>
      <c r="EL22" s="22">
        <f t="shared" si="161"/>
        <v>0</v>
      </c>
      <c r="EM22" s="22">
        <f t="shared" si="162"/>
        <v>0</v>
      </c>
      <c r="EN22" s="22">
        <f t="shared" si="163"/>
        <v>0.11562786053091453</v>
      </c>
      <c r="EO22" s="19">
        <f t="shared" si="164"/>
        <v>0</v>
      </c>
      <c r="EP22" s="21">
        <f t="shared" si="165"/>
        <v>1</v>
      </c>
      <c r="ER22" s="19"/>
      <c r="ES22" s="19">
        <f t="shared" si="166"/>
        <v>0</v>
      </c>
      <c r="ET22" s="19">
        <f t="shared" si="167"/>
        <v>0</v>
      </c>
      <c r="EU22" s="19">
        <f t="shared" si="168"/>
        <v>0</v>
      </c>
      <c r="EV22" s="19">
        <f t="shared" si="169"/>
        <v>0</v>
      </c>
      <c r="EW22" s="19">
        <f t="shared" si="170"/>
        <v>0</v>
      </c>
      <c r="EX22" s="19">
        <f t="shared" si="171"/>
        <v>0</v>
      </c>
      <c r="EY22" s="20">
        <f t="shared" si="172"/>
        <v>0.90532814443441811</v>
      </c>
      <c r="EZ22" s="19">
        <f t="shared" si="173"/>
        <v>7.3164868320657233E-3</v>
      </c>
      <c r="FA22" s="19">
        <f t="shared" si="174"/>
        <v>0</v>
      </c>
      <c r="FB22" s="19">
        <f t="shared" si="175"/>
        <v>0</v>
      </c>
      <c r="FC22" s="19">
        <f t="shared" si="176"/>
        <v>0</v>
      </c>
      <c r="FD22" s="22">
        <f t="shared" si="177"/>
        <v>0</v>
      </c>
      <c r="FE22" s="22">
        <f t="shared" si="178"/>
        <v>0</v>
      </c>
      <c r="FF22" s="22">
        <f t="shared" si="179"/>
        <v>8.7355368733516126E-2</v>
      </c>
      <c r="FG22" s="19">
        <f t="shared" si="180"/>
        <v>0</v>
      </c>
      <c r="FH22" s="21">
        <f t="shared" si="181"/>
        <v>1</v>
      </c>
      <c r="FJ22" s="19"/>
      <c r="FK22" s="19">
        <f t="shared" si="182"/>
        <v>0</v>
      </c>
      <c r="FL22" s="19">
        <f t="shared" si="183"/>
        <v>0</v>
      </c>
      <c r="FM22" s="19">
        <f t="shared" si="184"/>
        <v>0</v>
      </c>
      <c r="FN22" s="19">
        <f t="shared" si="185"/>
        <v>0</v>
      </c>
      <c r="FO22" s="19">
        <f t="shared" si="186"/>
        <v>0</v>
      </c>
      <c r="FP22" s="19">
        <f t="shared" si="187"/>
        <v>0</v>
      </c>
      <c r="FQ22" s="20">
        <f t="shared" si="188"/>
        <v>0.89468458097907755</v>
      </c>
      <c r="FR22" s="19">
        <f t="shared" si="189"/>
        <v>3.3830985667964254E-2</v>
      </c>
      <c r="FS22" s="19">
        <f t="shared" si="190"/>
        <v>0</v>
      </c>
      <c r="FT22" s="19">
        <f t="shared" si="191"/>
        <v>0</v>
      </c>
      <c r="FU22" s="19">
        <f t="shared" si="192"/>
        <v>0</v>
      </c>
      <c r="FV22" s="22">
        <f t="shared" si="193"/>
        <v>0</v>
      </c>
      <c r="FW22" s="22">
        <f t="shared" si="194"/>
        <v>0</v>
      </c>
      <c r="FX22" s="22">
        <f t="shared" si="195"/>
        <v>7.1484433352958232E-2</v>
      </c>
      <c r="FY22" s="19">
        <f t="shared" si="196"/>
        <v>0</v>
      </c>
      <c r="FZ22" s="21">
        <f t="shared" si="197"/>
        <v>1</v>
      </c>
      <c r="GB22" s="19"/>
      <c r="GC22" s="19">
        <f t="shared" si="198"/>
        <v>0</v>
      </c>
      <c r="GD22" s="19">
        <f t="shared" si="199"/>
        <v>0</v>
      </c>
      <c r="GE22" s="19">
        <f t="shared" si="200"/>
        <v>0</v>
      </c>
      <c r="GF22" s="19">
        <f t="shared" si="201"/>
        <v>0</v>
      </c>
      <c r="GG22" s="19">
        <f t="shared" si="202"/>
        <v>0</v>
      </c>
      <c r="GH22" s="19">
        <f t="shared" si="203"/>
        <v>0</v>
      </c>
      <c r="GI22" s="20">
        <f t="shared" si="204"/>
        <v>0.82463102311073933</v>
      </c>
      <c r="GJ22" s="19">
        <f t="shared" si="205"/>
        <v>0.14063103588086748</v>
      </c>
      <c r="GK22" s="19">
        <f t="shared" si="206"/>
        <v>0</v>
      </c>
      <c r="GL22" s="19">
        <f t="shared" si="207"/>
        <v>0</v>
      </c>
      <c r="GM22" s="19">
        <f t="shared" si="208"/>
        <v>0</v>
      </c>
      <c r="GN22" s="22">
        <f t="shared" si="209"/>
        <v>0</v>
      </c>
      <c r="GO22" s="22">
        <f t="shared" si="210"/>
        <v>0</v>
      </c>
      <c r="GP22" s="22">
        <f t="shared" si="211"/>
        <v>3.4737941008393169E-2</v>
      </c>
      <c r="GQ22" s="19">
        <f t="shared" si="212"/>
        <v>0</v>
      </c>
      <c r="GR22" s="21">
        <f t="shared" si="213"/>
        <v>1</v>
      </c>
      <c r="GT22" s="19"/>
      <c r="GU22" s="19">
        <f t="shared" si="214"/>
        <v>0</v>
      </c>
      <c r="GV22" s="19">
        <f t="shared" si="215"/>
        <v>0</v>
      </c>
      <c r="GW22" s="19">
        <f t="shared" si="216"/>
        <v>0</v>
      </c>
      <c r="GX22" s="19">
        <f t="shared" si="217"/>
        <v>0</v>
      </c>
      <c r="GY22" s="19">
        <f t="shared" si="218"/>
        <v>0</v>
      </c>
      <c r="GZ22" s="19">
        <f t="shared" si="219"/>
        <v>0</v>
      </c>
      <c r="HA22" s="20">
        <f t="shared" si="220"/>
        <v>0.44637681159420289</v>
      </c>
      <c r="HB22" s="19">
        <f t="shared" si="221"/>
        <v>0.3992270531400966</v>
      </c>
      <c r="HC22" s="19">
        <f t="shared" si="222"/>
        <v>0</v>
      </c>
      <c r="HD22" s="19">
        <f t="shared" si="223"/>
        <v>0</v>
      </c>
      <c r="HE22" s="19">
        <f t="shared" si="224"/>
        <v>0</v>
      </c>
      <c r="HF22" s="22">
        <f t="shared" si="225"/>
        <v>0</v>
      </c>
      <c r="HG22" s="22">
        <f t="shared" si="226"/>
        <v>0</v>
      </c>
      <c r="HH22" s="22">
        <f t="shared" si="227"/>
        <v>0.15439613526570048</v>
      </c>
      <c r="HI22" s="19">
        <f t="shared" si="228"/>
        <v>0</v>
      </c>
      <c r="HJ22" s="21">
        <f t="shared" si="229"/>
        <v>1</v>
      </c>
      <c r="HL22" s="19"/>
      <c r="HM22" s="19">
        <f t="shared" si="230"/>
        <v>0</v>
      </c>
      <c r="HN22" s="19">
        <f t="shared" si="231"/>
        <v>0</v>
      </c>
      <c r="HO22" s="19">
        <f t="shared" si="232"/>
        <v>0</v>
      </c>
      <c r="HP22" s="19">
        <f t="shared" si="233"/>
        <v>0</v>
      </c>
      <c r="HQ22" s="19">
        <f t="shared" si="234"/>
        <v>0</v>
      </c>
      <c r="HR22" s="19">
        <f t="shared" si="235"/>
        <v>0</v>
      </c>
      <c r="HS22" s="20">
        <f t="shared" si="236"/>
        <v>0.96330275229357798</v>
      </c>
      <c r="HT22" s="19">
        <f t="shared" si="237"/>
        <v>0</v>
      </c>
      <c r="HU22" s="19">
        <f t="shared" si="238"/>
        <v>0</v>
      </c>
      <c r="HV22" s="19">
        <f t="shared" si="239"/>
        <v>0</v>
      </c>
      <c r="HW22" s="19">
        <f t="shared" si="240"/>
        <v>0</v>
      </c>
      <c r="HX22" s="22">
        <f t="shared" si="241"/>
        <v>0</v>
      </c>
      <c r="HY22" s="22">
        <f t="shared" si="242"/>
        <v>0</v>
      </c>
      <c r="HZ22" s="22">
        <f t="shared" si="243"/>
        <v>3.669724770642202E-2</v>
      </c>
      <c r="IA22" s="19">
        <f t="shared" si="244"/>
        <v>0</v>
      </c>
      <c r="IB22" s="21">
        <f t="shared" si="245"/>
        <v>1</v>
      </c>
    </row>
    <row r="23" spans="2:236" s="11" customFormat="1" x14ac:dyDescent="0.35">
      <c r="B23" s="18" t="s">
        <v>76</v>
      </c>
      <c r="C23" s="18"/>
      <c r="D23" s="19"/>
      <c r="E23" s="19">
        <f t="shared" si="38"/>
        <v>0</v>
      </c>
      <c r="F23" s="19">
        <f t="shared" si="39"/>
        <v>0</v>
      </c>
      <c r="G23" s="19">
        <f t="shared" si="40"/>
        <v>0</v>
      </c>
      <c r="H23" s="19">
        <f t="shared" si="41"/>
        <v>0</v>
      </c>
      <c r="I23" s="19">
        <f t="shared" si="42"/>
        <v>0</v>
      </c>
      <c r="J23" s="19">
        <f t="shared" si="43"/>
        <v>0</v>
      </c>
      <c r="K23" s="19">
        <f t="shared" si="44"/>
        <v>0</v>
      </c>
      <c r="L23" s="19">
        <f t="shared" si="45"/>
        <v>0</v>
      </c>
      <c r="M23" s="19">
        <f t="shared" si="46"/>
        <v>0</v>
      </c>
      <c r="N23" s="19">
        <f t="shared" si="47"/>
        <v>0</v>
      </c>
      <c r="O23" s="19">
        <f t="shared" si="48"/>
        <v>0</v>
      </c>
      <c r="P23" s="22">
        <f t="shared" si="49"/>
        <v>0</v>
      </c>
      <c r="Q23" s="22">
        <f t="shared" si="50"/>
        <v>0</v>
      </c>
      <c r="R23" s="22">
        <f t="shared" si="51"/>
        <v>3.1883445945945943E-2</v>
      </c>
      <c r="S23" s="19">
        <f t="shared" si="52"/>
        <v>0.96811655405405406</v>
      </c>
      <c r="T23" s="21">
        <f t="shared" si="53"/>
        <v>1</v>
      </c>
      <c r="V23" s="19"/>
      <c r="W23" s="19">
        <f t="shared" si="54"/>
        <v>0</v>
      </c>
      <c r="X23" s="19">
        <f t="shared" si="55"/>
        <v>0</v>
      </c>
      <c r="Y23" s="19">
        <f t="shared" si="56"/>
        <v>0</v>
      </c>
      <c r="Z23" s="19">
        <f t="shared" si="57"/>
        <v>0</v>
      </c>
      <c r="AA23" s="19">
        <f t="shared" si="58"/>
        <v>0</v>
      </c>
      <c r="AB23" s="19">
        <f t="shared" si="59"/>
        <v>0</v>
      </c>
      <c r="AC23" s="19">
        <f t="shared" si="60"/>
        <v>0</v>
      </c>
      <c r="AD23" s="19">
        <f t="shared" si="61"/>
        <v>0</v>
      </c>
      <c r="AE23" s="19">
        <f t="shared" si="62"/>
        <v>0</v>
      </c>
      <c r="AF23" s="19">
        <f t="shared" si="63"/>
        <v>0</v>
      </c>
      <c r="AG23" s="19">
        <f t="shared" si="64"/>
        <v>0</v>
      </c>
      <c r="AH23" s="22">
        <f t="shared" si="65"/>
        <v>0</v>
      </c>
      <c r="AI23" s="22">
        <f t="shared" si="66"/>
        <v>0</v>
      </c>
      <c r="AJ23" s="22">
        <f t="shared" si="67"/>
        <v>0</v>
      </c>
      <c r="AK23" s="19">
        <f t="shared" si="68"/>
        <v>0</v>
      </c>
      <c r="AL23" s="21">
        <f t="shared" si="69"/>
        <v>0</v>
      </c>
      <c r="AN23" s="19"/>
      <c r="AO23" s="19">
        <f t="shared" si="70"/>
        <v>0</v>
      </c>
      <c r="AP23" s="19">
        <f t="shared" si="71"/>
        <v>0</v>
      </c>
      <c r="AQ23" s="19">
        <f t="shared" si="72"/>
        <v>0</v>
      </c>
      <c r="AR23" s="19">
        <f t="shared" si="73"/>
        <v>0</v>
      </c>
      <c r="AS23" s="19">
        <f t="shared" si="74"/>
        <v>0</v>
      </c>
      <c r="AT23" s="19">
        <f t="shared" si="75"/>
        <v>0</v>
      </c>
      <c r="AU23" s="19">
        <f t="shared" si="76"/>
        <v>0</v>
      </c>
      <c r="AV23" s="19">
        <f t="shared" si="77"/>
        <v>0</v>
      </c>
      <c r="AW23" s="19">
        <f t="shared" si="78"/>
        <v>0</v>
      </c>
      <c r="AX23" s="19">
        <f t="shared" si="79"/>
        <v>0</v>
      </c>
      <c r="AY23" s="19">
        <f t="shared" si="80"/>
        <v>0</v>
      </c>
      <c r="AZ23" s="22">
        <f t="shared" si="81"/>
        <v>0</v>
      </c>
      <c r="BA23" s="22">
        <f t="shared" si="82"/>
        <v>0</v>
      </c>
      <c r="BB23" s="22">
        <f t="shared" si="83"/>
        <v>0</v>
      </c>
      <c r="BC23" s="19">
        <f t="shared" si="84"/>
        <v>0</v>
      </c>
      <c r="BD23" s="21">
        <f t="shared" si="85"/>
        <v>0</v>
      </c>
      <c r="BF23" s="19"/>
      <c r="BG23" s="19">
        <f t="shared" si="86"/>
        <v>0</v>
      </c>
      <c r="BH23" s="19">
        <f t="shared" si="87"/>
        <v>0</v>
      </c>
      <c r="BI23" s="19">
        <f t="shared" si="88"/>
        <v>0</v>
      </c>
      <c r="BJ23" s="19">
        <f t="shared" si="89"/>
        <v>0</v>
      </c>
      <c r="BK23" s="19">
        <f t="shared" si="90"/>
        <v>0</v>
      </c>
      <c r="BL23" s="19">
        <f t="shared" si="91"/>
        <v>0</v>
      </c>
      <c r="BM23" s="19">
        <f t="shared" si="92"/>
        <v>0</v>
      </c>
      <c r="BN23" s="19">
        <f t="shared" si="93"/>
        <v>0</v>
      </c>
      <c r="BO23" s="19">
        <f t="shared" si="94"/>
        <v>0</v>
      </c>
      <c r="BP23" s="19">
        <f t="shared" si="95"/>
        <v>0</v>
      </c>
      <c r="BQ23" s="19">
        <f t="shared" si="96"/>
        <v>0</v>
      </c>
      <c r="BR23" s="22">
        <f t="shared" si="97"/>
        <v>0</v>
      </c>
      <c r="BS23" s="22">
        <f t="shared" si="98"/>
        <v>0</v>
      </c>
      <c r="BT23" s="22">
        <f t="shared" si="99"/>
        <v>0</v>
      </c>
      <c r="BU23" s="19">
        <f t="shared" si="100"/>
        <v>0</v>
      </c>
      <c r="BV23" s="21">
        <f t="shared" si="101"/>
        <v>0</v>
      </c>
      <c r="BX23" s="19"/>
      <c r="BY23" s="19">
        <f t="shared" si="102"/>
        <v>0</v>
      </c>
      <c r="BZ23" s="19">
        <f t="shared" si="103"/>
        <v>0</v>
      </c>
      <c r="CA23" s="19">
        <f t="shared" si="104"/>
        <v>0</v>
      </c>
      <c r="CB23" s="19">
        <f t="shared" si="105"/>
        <v>0</v>
      </c>
      <c r="CC23" s="19">
        <f t="shared" si="106"/>
        <v>0</v>
      </c>
      <c r="CD23" s="19">
        <f t="shared" si="107"/>
        <v>0</v>
      </c>
      <c r="CE23" s="19">
        <f t="shared" si="108"/>
        <v>0</v>
      </c>
      <c r="CF23" s="19">
        <f t="shared" si="109"/>
        <v>0</v>
      </c>
      <c r="CG23" s="19">
        <f t="shared" si="110"/>
        <v>0</v>
      </c>
      <c r="CH23" s="19">
        <f t="shared" si="111"/>
        <v>0</v>
      </c>
      <c r="CI23" s="19">
        <f t="shared" si="112"/>
        <v>0</v>
      </c>
      <c r="CJ23" s="22">
        <f t="shared" si="113"/>
        <v>0</v>
      </c>
      <c r="CK23" s="22">
        <f t="shared" si="114"/>
        <v>0</v>
      </c>
      <c r="CL23" s="22">
        <f t="shared" si="115"/>
        <v>0</v>
      </c>
      <c r="CM23" s="19">
        <f t="shared" si="116"/>
        <v>0</v>
      </c>
      <c r="CN23" s="21">
        <f t="shared" si="117"/>
        <v>0</v>
      </c>
      <c r="CP23" s="19"/>
      <c r="CQ23" s="19">
        <f t="shared" si="118"/>
        <v>0</v>
      </c>
      <c r="CR23" s="19">
        <f t="shared" si="119"/>
        <v>0</v>
      </c>
      <c r="CS23" s="19">
        <f t="shared" si="120"/>
        <v>0</v>
      </c>
      <c r="CT23" s="19">
        <f t="shared" si="121"/>
        <v>0</v>
      </c>
      <c r="CU23" s="19">
        <f t="shared" si="122"/>
        <v>0</v>
      </c>
      <c r="CV23" s="19">
        <f t="shared" si="123"/>
        <v>0</v>
      </c>
      <c r="CW23" s="19">
        <f t="shared" si="124"/>
        <v>0</v>
      </c>
      <c r="CX23" s="19">
        <f t="shared" si="125"/>
        <v>0</v>
      </c>
      <c r="CY23" s="19">
        <f t="shared" si="126"/>
        <v>0</v>
      </c>
      <c r="CZ23" s="19">
        <f t="shared" si="127"/>
        <v>0</v>
      </c>
      <c r="DA23" s="19">
        <f t="shared" si="128"/>
        <v>0</v>
      </c>
      <c r="DB23" s="22">
        <f t="shared" si="129"/>
        <v>0</v>
      </c>
      <c r="DC23" s="22">
        <f t="shared" si="130"/>
        <v>0</v>
      </c>
      <c r="DD23" s="22">
        <f t="shared" si="131"/>
        <v>0</v>
      </c>
      <c r="DE23" s="19">
        <f t="shared" si="132"/>
        <v>0</v>
      </c>
      <c r="DF23" s="21">
        <f t="shared" si="133"/>
        <v>0</v>
      </c>
      <c r="DH23" s="19"/>
      <c r="DI23" s="19">
        <f t="shared" si="134"/>
        <v>0</v>
      </c>
      <c r="DJ23" s="19">
        <f t="shared" si="135"/>
        <v>0</v>
      </c>
      <c r="DK23" s="19">
        <f t="shared" si="136"/>
        <v>0</v>
      </c>
      <c r="DL23" s="19">
        <f t="shared" si="137"/>
        <v>0</v>
      </c>
      <c r="DM23" s="19">
        <f t="shared" si="138"/>
        <v>0</v>
      </c>
      <c r="DN23" s="19">
        <f t="shared" si="139"/>
        <v>0</v>
      </c>
      <c r="DO23" s="19">
        <f t="shared" si="140"/>
        <v>0</v>
      </c>
      <c r="DP23" s="19">
        <f t="shared" si="141"/>
        <v>0</v>
      </c>
      <c r="DQ23" s="19">
        <f t="shared" si="142"/>
        <v>0</v>
      </c>
      <c r="DR23" s="19">
        <f t="shared" si="143"/>
        <v>0</v>
      </c>
      <c r="DS23" s="19">
        <f t="shared" si="144"/>
        <v>0</v>
      </c>
      <c r="DT23" s="22">
        <f t="shared" si="145"/>
        <v>0</v>
      </c>
      <c r="DU23" s="22">
        <f t="shared" si="146"/>
        <v>0</v>
      </c>
      <c r="DV23" s="22">
        <f t="shared" si="147"/>
        <v>0</v>
      </c>
      <c r="DW23" s="19">
        <f t="shared" si="148"/>
        <v>0</v>
      </c>
      <c r="DX23" s="21">
        <f t="shared" si="149"/>
        <v>0</v>
      </c>
      <c r="DZ23" s="19"/>
      <c r="EA23" s="19">
        <f t="shared" si="150"/>
        <v>0</v>
      </c>
      <c r="EB23" s="19">
        <f t="shared" si="151"/>
        <v>0</v>
      </c>
      <c r="EC23" s="19">
        <f t="shared" si="152"/>
        <v>0</v>
      </c>
      <c r="ED23" s="19">
        <f t="shared" si="153"/>
        <v>0</v>
      </c>
      <c r="EE23" s="19">
        <f t="shared" si="154"/>
        <v>0</v>
      </c>
      <c r="EF23" s="19">
        <f t="shared" si="155"/>
        <v>0</v>
      </c>
      <c r="EG23" s="19">
        <f t="shared" si="156"/>
        <v>0</v>
      </c>
      <c r="EH23" s="19">
        <f t="shared" si="157"/>
        <v>0</v>
      </c>
      <c r="EI23" s="19">
        <f t="shared" si="158"/>
        <v>0</v>
      </c>
      <c r="EJ23" s="19">
        <f t="shared" si="159"/>
        <v>0</v>
      </c>
      <c r="EK23" s="19">
        <f t="shared" si="160"/>
        <v>0</v>
      </c>
      <c r="EL23" s="22">
        <f t="shared" si="161"/>
        <v>0</v>
      </c>
      <c r="EM23" s="22">
        <f t="shared" si="162"/>
        <v>0</v>
      </c>
      <c r="EN23" s="22">
        <f t="shared" si="163"/>
        <v>0</v>
      </c>
      <c r="EO23" s="19">
        <f t="shared" si="164"/>
        <v>0</v>
      </c>
      <c r="EP23" s="21">
        <f t="shared" si="165"/>
        <v>0</v>
      </c>
      <c r="ER23" s="19"/>
      <c r="ES23" s="19">
        <f t="shared" si="166"/>
        <v>0</v>
      </c>
      <c r="ET23" s="19">
        <f t="shared" si="167"/>
        <v>0</v>
      </c>
      <c r="EU23" s="19">
        <f t="shared" si="168"/>
        <v>0</v>
      </c>
      <c r="EV23" s="19">
        <f t="shared" si="169"/>
        <v>0</v>
      </c>
      <c r="EW23" s="19">
        <f t="shared" si="170"/>
        <v>0</v>
      </c>
      <c r="EX23" s="19">
        <f t="shared" si="171"/>
        <v>0</v>
      </c>
      <c r="EY23" s="19">
        <f t="shared" si="172"/>
        <v>0</v>
      </c>
      <c r="EZ23" s="19">
        <f t="shared" si="173"/>
        <v>0</v>
      </c>
      <c r="FA23" s="19">
        <f t="shared" si="174"/>
        <v>0</v>
      </c>
      <c r="FB23" s="19">
        <f t="shared" si="175"/>
        <v>0</v>
      </c>
      <c r="FC23" s="19">
        <f t="shared" si="176"/>
        <v>0</v>
      </c>
      <c r="FD23" s="22">
        <f t="shared" si="177"/>
        <v>0</v>
      </c>
      <c r="FE23" s="22">
        <f t="shared" si="178"/>
        <v>0</v>
      </c>
      <c r="FF23" s="22">
        <f t="shared" si="179"/>
        <v>0</v>
      </c>
      <c r="FG23" s="19">
        <f t="shared" si="180"/>
        <v>0</v>
      </c>
      <c r="FH23" s="21">
        <f t="shared" si="181"/>
        <v>0</v>
      </c>
      <c r="FJ23" s="19"/>
      <c r="FK23" s="19">
        <f t="shared" si="182"/>
        <v>0</v>
      </c>
      <c r="FL23" s="19">
        <f t="shared" si="183"/>
        <v>0</v>
      </c>
      <c r="FM23" s="19">
        <f t="shared" si="184"/>
        <v>0</v>
      </c>
      <c r="FN23" s="19">
        <f t="shared" si="185"/>
        <v>0</v>
      </c>
      <c r="FO23" s="19">
        <f t="shared" si="186"/>
        <v>0</v>
      </c>
      <c r="FP23" s="19">
        <f t="shared" si="187"/>
        <v>0</v>
      </c>
      <c r="FQ23" s="19">
        <f t="shared" si="188"/>
        <v>0</v>
      </c>
      <c r="FR23" s="19">
        <f t="shared" si="189"/>
        <v>0</v>
      </c>
      <c r="FS23" s="19">
        <f t="shared" si="190"/>
        <v>0</v>
      </c>
      <c r="FT23" s="19">
        <f t="shared" si="191"/>
        <v>0</v>
      </c>
      <c r="FU23" s="19">
        <f t="shared" si="192"/>
        <v>0</v>
      </c>
      <c r="FV23" s="22">
        <f t="shared" si="193"/>
        <v>0</v>
      </c>
      <c r="FW23" s="22">
        <f t="shared" si="194"/>
        <v>0</v>
      </c>
      <c r="FX23" s="22">
        <f t="shared" si="195"/>
        <v>3.2258064516129031E-2</v>
      </c>
      <c r="FY23" s="19">
        <f t="shared" si="196"/>
        <v>0.967741935483871</v>
      </c>
      <c r="FZ23" s="21">
        <f t="shared" si="197"/>
        <v>1</v>
      </c>
      <c r="GB23" s="19"/>
      <c r="GC23" s="19">
        <f t="shared" si="198"/>
        <v>0</v>
      </c>
      <c r="GD23" s="19">
        <f t="shared" si="199"/>
        <v>0</v>
      </c>
      <c r="GE23" s="19">
        <f t="shared" si="200"/>
        <v>0</v>
      </c>
      <c r="GF23" s="19">
        <f t="shared" si="201"/>
        <v>0</v>
      </c>
      <c r="GG23" s="19">
        <f t="shared" si="202"/>
        <v>0</v>
      </c>
      <c r="GH23" s="19">
        <f t="shared" si="203"/>
        <v>0</v>
      </c>
      <c r="GI23" s="19">
        <f t="shared" si="204"/>
        <v>0</v>
      </c>
      <c r="GJ23" s="19">
        <f t="shared" si="205"/>
        <v>0</v>
      </c>
      <c r="GK23" s="19">
        <f t="shared" si="206"/>
        <v>0</v>
      </c>
      <c r="GL23" s="19">
        <f t="shared" si="207"/>
        <v>0</v>
      </c>
      <c r="GM23" s="19">
        <f t="shared" si="208"/>
        <v>0</v>
      </c>
      <c r="GN23" s="22">
        <f t="shared" si="209"/>
        <v>0</v>
      </c>
      <c r="GO23" s="22">
        <f t="shared" si="210"/>
        <v>0</v>
      </c>
      <c r="GP23" s="22">
        <f t="shared" si="211"/>
        <v>2.7777777777777776E-2</v>
      </c>
      <c r="GQ23" s="19">
        <f t="shared" si="212"/>
        <v>0.97222222222222221</v>
      </c>
      <c r="GR23" s="21">
        <f t="shared" si="213"/>
        <v>1</v>
      </c>
      <c r="GT23" s="19"/>
      <c r="GU23" s="19">
        <f t="shared" si="214"/>
        <v>0</v>
      </c>
      <c r="GV23" s="19">
        <f t="shared" si="215"/>
        <v>0</v>
      </c>
      <c r="GW23" s="19">
        <f t="shared" si="216"/>
        <v>0</v>
      </c>
      <c r="GX23" s="19">
        <f t="shared" si="217"/>
        <v>0</v>
      </c>
      <c r="GY23" s="19">
        <f t="shared" si="218"/>
        <v>0</v>
      </c>
      <c r="GZ23" s="19">
        <f t="shared" si="219"/>
        <v>0</v>
      </c>
      <c r="HA23" s="19">
        <f t="shared" si="220"/>
        <v>0</v>
      </c>
      <c r="HB23" s="19">
        <f t="shared" si="221"/>
        <v>0</v>
      </c>
      <c r="HC23" s="19">
        <f t="shared" si="222"/>
        <v>0</v>
      </c>
      <c r="HD23" s="19">
        <f t="shared" si="223"/>
        <v>0</v>
      </c>
      <c r="HE23" s="19">
        <f t="shared" si="224"/>
        <v>0</v>
      </c>
      <c r="HF23" s="22">
        <f t="shared" si="225"/>
        <v>0</v>
      </c>
      <c r="HG23" s="22">
        <f t="shared" si="226"/>
        <v>0</v>
      </c>
      <c r="HH23" s="22">
        <f t="shared" si="227"/>
        <v>0</v>
      </c>
      <c r="HI23" s="19">
        <f t="shared" si="228"/>
        <v>0</v>
      </c>
      <c r="HJ23" s="21">
        <f t="shared" si="229"/>
        <v>0</v>
      </c>
      <c r="HL23" s="19"/>
      <c r="HM23" s="19">
        <f t="shared" si="230"/>
        <v>0</v>
      </c>
      <c r="HN23" s="19">
        <f t="shared" si="231"/>
        <v>0</v>
      </c>
      <c r="HO23" s="19">
        <f t="shared" si="232"/>
        <v>0</v>
      </c>
      <c r="HP23" s="19">
        <f t="shared" si="233"/>
        <v>0</v>
      </c>
      <c r="HQ23" s="19">
        <f t="shared" si="234"/>
        <v>0</v>
      </c>
      <c r="HR23" s="19">
        <f t="shared" si="235"/>
        <v>0</v>
      </c>
      <c r="HS23" s="19">
        <f t="shared" si="236"/>
        <v>0</v>
      </c>
      <c r="HT23" s="19">
        <f t="shared" si="237"/>
        <v>0</v>
      </c>
      <c r="HU23" s="19">
        <f t="shared" si="238"/>
        <v>0</v>
      </c>
      <c r="HV23" s="19">
        <f t="shared" si="239"/>
        <v>0</v>
      </c>
      <c r="HW23" s="19">
        <f t="shared" si="240"/>
        <v>0</v>
      </c>
      <c r="HX23" s="22">
        <f t="shared" si="241"/>
        <v>0</v>
      </c>
      <c r="HY23" s="22">
        <f t="shared" si="242"/>
        <v>0</v>
      </c>
      <c r="HZ23" s="22">
        <f t="shared" si="243"/>
        <v>0</v>
      </c>
      <c r="IA23" s="19">
        <f t="shared" si="244"/>
        <v>0</v>
      </c>
      <c r="IB23" s="21">
        <f t="shared" si="245"/>
        <v>0</v>
      </c>
    </row>
    <row r="24" spans="2:236" x14ac:dyDescent="0.35">
      <c r="P24" s="2"/>
      <c r="Q24" s="2"/>
      <c r="R24" s="2"/>
    </row>
    <row r="25" spans="2:236" x14ac:dyDescent="0.35">
      <c r="P25" s="2"/>
      <c r="Q25" s="2"/>
      <c r="R25" s="2"/>
    </row>
    <row r="26" spans="2:236" x14ac:dyDescent="0.35">
      <c r="P26" s="2"/>
      <c r="Q26" s="2"/>
      <c r="R26" s="2"/>
    </row>
    <row r="27" spans="2:236" x14ac:dyDescent="0.35">
      <c r="P27" s="2"/>
      <c r="Q27" s="2"/>
      <c r="R27" s="2"/>
    </row>
    <row r="28" spans="2:236" x14ac:dyDescent="0.35">
      <c r="P28" s="2"/>
      <c r="Q28" s="2"/>
      <c r="R28" s="2"/>
    </row>
    <row r="29" spans="2:236" x14ac:dyDescent="0.35">
      <c r="P29" s="2"/>
      <c r="Q29" s="2"/>
      <c r="R29" s="2"/>
    </row>
    <row r="30" spans="2:236" x14ac:dyDescent="0.35">
      <c r="P30" s="2"/>
      <c r="Q30" s="2"/>
      <c r="R30" s="2"/>
    </row>
    <row r="31" spans="2:236" x14ac:dyDescent="0.35">
      <c r="P31" s="2"/>
      <c r="Q31" s="2"/>
      <c r="R31" s="2"/>
    </row>
    <row r="32" spans="2:236" x14ac:dyDescent="0.35">
      <c r="P32" s="2"/>
      <c r="Q32" s="2"/>
      <c r="R32" s="2"/>
    </row>
    <row r="33" spans="16:18" x14ac:dyDescent="0.35">
      <c r="P33" s="2"/>
      <c r="Q33" s="2"/>
      <c r="R33" s="2"/>
    </row>
    <row r="34" spans="16:18" x14ac:dyDescent="0.35">
      <c r="P34" s="2"/>
      <c r="Q34" s="2"/>
      <c r="R34" s="2"/>
    </row>
    <row r="35" spans="16:18" x14ac:dyDescent="0.35">
      <c r="P35" s="2"/>
      <c r="Q35" s="2"/>
      <c r="R35" s="2"/>
    </row>
    <row r="36" spans="16:18" x14ac:dyDescent="0.35">
      <c r="P36" s="2"/>
      <c r="Q36" s="2"/>
      <c r="R36" s="2"/>
    </row>
    <row r="37" spans="16:18" x14ac:dyDescent="0.35">
      <c r="P37" s="2"/>
      <c r="Q37" s="2"/>
      <c r="R37" s="2"/>
    </row>
    <row r="38" spans="16:18" x14ac:dyDescent="0.35">
      <c r="P38" s="2"/>
      <c r="Q38" s="2"/>
      <c r="R38" s="2"/>
    </row>
    <row r="39" spans="16:18" x14ac:dyDescent="0.35">
      <c r="P39" s="2"/>
      <c r="Q39" s="2"/>
      <c r="R39" s="2"/>
    </row>
    <row r="40" spans="16:18" x14ac:dyDescent="0.35">
      <c r="P40" s="2"/>
      <c r="Q40" s="2"/>
      <c r="R40" s="2"/>
    </row>
    <row r="41" spans="16:18" x14ac:dyDescent="0.35">
      <c r="P41" s="2"/>
      <c r="Q41" s="2"/>
      <c r="R41" s="2"/>
    </row>
    <row r="42" spans="16:18" x14ac:dyDescent="0.35">
      <c r="P42" s="2"/>
      <c r="Q42" s="2"/>
      <c r="R42" s="2"/>
    </row>
    <row r="43" spans="16:18" x14ac:dyDescent="0.35">
      <c r="P43" s="2"/>
      <c r="Q43" s="2"/>
      <c r="R43" s="2"/>
    </row>
    <row r="44" spans="16:18" x14ac:dyDescent="0.35">
      <c r="P44" s="2"/>
      <c r="Q44" s="2"/>
      <c r="R44" s="2"/>
    </row>
  </sheetData>
  <mergeCells count="14">
    <mergeCell ref="GT4:HJ4"/>
    <mergeCell ref="HL4:IB4"/>
    <mergeCell ref="CP4:DF4"/>
    <mergeCell ref="DH4:DX4"/>
    <mergeCell ref="DZ4:EP4"/>
    <mergeCell ref="ER4:FH4"/>
    <mergeCell ref="FJ4:FZ4"/>
    <mergeCell ref="GB4:GR4"/>
    <mergeCell ref="BX4:CN4"/>
    <mergeCell ref="B4:B5"/>
    <mergeCell ref="D4:T4"/>
    <mergeCell ref="V4:AL4"/>
    <mergeCell ref="AN4:BD4"/>
    <mergeCell ref="BF4:BV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B50-AA33-445D-91E1-4173FCEDFD91}">
  <dimension ref="A1:IB4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T21" sqref="T21"/>
    </sheetView>
  </sheetViews>
  <sheetFormatPr defaultRowHeight="14.5" outlineLevelRow="1" outlineLevelCol="1" x14ac:dyDescent="0.35"/>
  <cols>
    <col min="1" max="1" width="3.08203125" style="5" customWidth="1" outlineLevel="1"/>
    <col min="2" max="2" width="14.83203125" customWidth="1"/>
    <col min="3" max="3" width="0.75" customWidth="1"/>
    <col min="4" max="4" width="12.5" bestFit="1" customWidth="1"/>
    <col min="5" max="12" width="12.5" hidden="1" customWidth="1" outlineLevel="1"/>
    <col min="13" max="13" width="17.08203125" hidden="1" customWidth="1" outlineLevel="1"/>
    <col min="14" max="19" width="12.5" hidden="1" customWidth="1" outlineLevel="1"/>
    <col min="20" max="20" width="12.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hidden="1" customWidth="1" outlineLevel="1"/>
    <col min="87" max="91" width="13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>
        <v>2024</v>
      </c>
      <c r="S1" s="5">
        <v>2024</v>
      </c>
      <c r="T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>
        <v>2024</v>
      </c>
      <c r="AH1" s="5">
        <v>2024</v>
      </c>
      <c r="AI1" s="5">
        <v>2024</v>
      </c>
      <c r="AJ1" s="5">
        <v>2024</v>
      </c>
      <c r="AK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>
        <v>2024</v>
      </c>
      <c r="AW1" s="5">
        <v>2024</v>
      </c>
      <c r="AX1" s="5">
        <v>2024</v>
      </c>
      <c r="AY1" s="5">
        <v>2024</v>
      </c>
      <c r="AZ1" s="5">
        <v>2024</v>
      </c>
      <c r="BA1" s="5">
        <v>2024</v>
      </c>
      <c r="BB1" s="5">
        <v>2024</v>
      </c>
      <c r="BC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>
        <v>2024</v>
      </c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X1" s="5">
        <v>2024</v>
      </c>
      <c r="BY1" s="5">
        <v>2024</v>
      </c>
      <c r="BZ1" s="5">
        <v>2024</v>
      </c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>
        <v>2024</v>
      </c>
      <c r="DE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>
        <v>2024</v>
      </c>
      <c r="DT1" s="5">
        <v>2024</v>
      </c>
      <c r="DU1" s="5">
        <v>2024</v>
      </c>
      <c r="DV1" s="5">
        <v>2024</v>
      </c>
      <c r="DW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>
        <v>2024</v>
      </c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>
        <v>2024</v>
      </c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J1" s="5">
        <v>2024</v>
      </c>
      <c r="FK1" s="5">
        <v>2024</v>
      </c>
      <c r="FL1" s="5">
        <v>2024</v>
      </c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  <c r="GP1" s="5">
        <v>2024</v>
      </c>
      <c r="GQ1" s="5">
        <v>2024</v>
      </c>
      <c r="GT1" s="5">
        <v>2024</v>
      </c>
      <c r="GU1" s="5">
        <v>2024</v>
      </c>
      <c r="GV1" s="5">
        <v>2024</v>
      </c>
      <c r="GW1" s="5">
        <v>2024</v>
      </c>
      <c r="GX1" s="5">
        <v>2024</v>
      </c>
      <c r="GY1" s="5">
        <v>2024</v>
      </c>
      <c r="GZ1" s="5">
        <v>2024</v>
      </c>
      <c r="HA1" s="5">
        <v>2024</v>
      </c>
      <c r="HB1" s="5">
        <v>2024</v>
      </c>
      <c r="HC1" s="5">
        <v>2024</v>
      </c>
      <c r="HD1" s="5">
        <v>2024</v>
      </c>
      <c r="HE1" s="5">
        <v>2024</v>
      </c>
      <c r="HF1" s="5">
        <v>2024</v>
      </c>
      <c r="HG1" s="5">
        <v>2024</v>
      </c>
      <c r="HH1" s="5">
        <v>2024</v>
      </c>
      <c r="HI1" s="5">
        <v>2024</v>
      </c>
      <c r="HL1" s="5">
        <v>2024</v>
      </c>
      <c r="HM1" s="5">
        <v>2024</v>
      </c>
      <c r="HN1" s="5">
        <v>2024</v>
      </c>
      <c r="HO1" s="5">
        <v>2024</v>
      </c>
      <c r="HP1" s="5">
        <v>2024</v>
      </c>
      <c r="HQ1" s="5">
        <v>2024</v>
      </c>
      <c r="HR1" s="5">
        <v>2024</v>
      </c>
      <c r="HS1" s="5">
        <v>2024</v>
      </c>
      <c r="HT1" s="5">
        <v>2024</v>
      </c>
      <c r="HU1" s="5">
        <v>2024</v>
      </c>
      <c r="HV1" s="5">
        <v>2024</v>
      </c>
      <c r="HW1" s="5">
        <v>2024</v>
      </c>
      <c r="HX1" s="5">
        <v>2024</v>
      </c>
      <c r="HY1" s="5">
        <v>2024</v>
      </c>
      <c r="HZ1" s="5">
        <v>2024</v>
      </c>
      <c r="IA1" s="5">
        <v>2024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74" t="s">
        <v>79</v>
      </c>
      <c r="D4" s="76" t="s">
        <v>81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V4" s="73" t="str">
        <f>"THÁNG "&amp;W2&amp;"-THU HỒI"</f>
        <v>THÁNG 1-THU HỒI</v>
      </c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N4" s="73" t="str">
        <f>"THÁNG "&amp;AO2&amp;"-THU HỒI"</f>
        <v>THÁNG 2-THU HỒI</v>
      </c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F4" s="73" t="str">
        <f>"THÁNG "&amp;BG2&amp;"-THU HỒI"</f>
        <v>THÁNG 3-THU HỒI</v>
      </c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X4" s="73" t="str">
        <f>"THÁNG "&amp;BY2&amp;"-THU HỒI"</f>
        <v>THÁNG 4-THU HỒI</v>
      </c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P4" s="73" t="str">
        <f>"THÁNG "&amp;CQ2&amp;"-THU HỒI"</f>
        <v>THÁNG 5-THU HỒI</v>
      </c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H4" s="73" t="str">
        <f>"THÁNG "&amp;DI2&amp;"-THU HỒI"</f>
        <v>THÁNG 6-THU HỒI</v>
      </c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Z4" s="73" t="str">
        <f>"THÁNG "&amp;EA2&amp;"-THU HỒI"</f>
        <v>THÁNG 7-THU HỒI</v>
      </c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R4" s="73" t="str">
        <f>"THÁNG "&amp;ES2&amp;"-THU HỒI"</f>
        <v>THÁNG 8-THU HỒI</v>
      </c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J4" s="73" t="str">
        <f>"THÁNG "&amp;FK2&amp;"-THU HỒI"</f>
        <v>THÁNG 9-THU HỒI</v>
      </c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B4" s="73" t="str">
        <f>"THÁNG "&amp;GC2&amp;"-THU HỒI"</f>
        <v>THÁNG 10-THU HỒI</v>
      </c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T4" s="73" t="str">
        <f>"THÁNG "&amp;GU2&amp;"-THU HỒI"</f>
        <v>THÁNG 11-THU HỒI</v>
      </c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L4" s="73" t="str">
        <f>"THÁNG "&amp;HM2&amp;"-THU HỒI"</f>
        <v>THÁNG 12-THU HỒI</v>
      </c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</row>
    <row r="5" spans="1:236" x14ac:dyDescent="0.35">
      <c r="B5" s="75"/>
      <c r="D5" s="9" t="s">
        <v>153</v>
      </c>
      <c r="E5" s="33" t="s">
        <v>68</v>
      </c>
      <c r="F5" s="33" t="s">
        <v>69</v>
      </c>
      <c r="G5" s="33" t="s">
        <v>70</v>
      </c>
      <c r="H5" s="33" t="s">
        <v>67</v>
      </c>
      <c r="I5" s="33" t="s">
        <v>71</v>
      </c>
      <c r="J5" s="33" t="s">
        <v>148</v>
      </c>
      <c r="K5" s="33" t="s">
        <v>147</v>
      </c>
      <c r="L5" s="33" t="s">
        <v>149</v>
      </c>
      <c r="M5" s="33" t="s">
        <v>72</v>
      </c>
      <c r="N5" s="33" t="s">
        <v>73</v>
      </c>
      <c r="O5" s="33" t="s">
        <v>74</v>
      </c>
      <c r="P5" s="33" t="s">
        <v>75</v>
      </c>
      <c r="Q5" s="33" t="s">
        <v>150</v>
      </c>
      <c r="R5" s="33" t="s">
        <v>146</v>
      </c>
      <c r="S5" s="33" t="s">
        <v>76</v>
      </c>
      <c r="T5" s="9" t="s">
        <v>152</v>
      </c>
      <c r="V5" s="10" t="s">
        <v>153</v>
      </c>
      <c r="W5" s="34" t="s">
        <v>68</v>
      </c>
      <c r="X5" s="34" t="s">
        <v>69</v>
      </c>
      <c r="Y5" s="34" t="s">
        <v>70</v>
      </c>
      <c r="Z5" s="34" t="s">
        <v>67</v>
      </c>
      <c r="AA5" s="34" t="s">
        <v>71</v>
      </c>
      <c r="AB5" s="34" t="s">
        <v>148</v>
      </c>
      <c r="AC5" s="34" t="s">
        <v>147</v>
      </c>
      <c r="AD5" s="34" t="s">
        <v>149</v>
      </c>
      <c r="AE5" s="34" t="s">
        <v>72</v>
      </c>
      <c r="AF5" s="34" t="s">
        <v>73</v>
      </c>
      <c r="AG5" s="34" t="s">
        <v>74</v>
      </c>
      <c r="AH5" s="34" t="s">
        <v>75</v>
      </c>
      <c r="AI5" s="34" t="s">
        <v>150</v>
      </c>
      <c r="AJ5" s="34" t="s">
        <v>146</v>
      </c>
      <c r="AK5" s="34" t="s">
        <v>76</v>
      </c>
      <c r="AL5" s="10" t="s">
        <v>152</v>
      </c>
      <c r="AN5" s="10" t="s">
        <v>153</v>
      </c>
      <c r="AO5" s="34" t="s">
        <v>68</v>
      </c>
      <c r="AP5" s="34" t="s">
        <v>69</v>
      </c>
      <c r="AQ5" s="34" t="s">
        <v>70</v>
      </c>
      <c r="AR5" s="34" t="s">
        <v>67</v>
      </c>
      <c r="AS5" s="34" t="s">
        <v>71</v>
      </c>
      <c r="AT5" s="34" t="s">
        <v>148</v>
      </c>
      <c r="AU5" s="34" t="s">
        <v>147</v>
      </c>
      <c r="AV5" s="34" t="s">
        <v>149</v>
      </c>
      <c r="AW5" s="34" t="s">
        <v>72</v>
      </c>
      <c r="AX5" s="34" t="s">
        <v>73</v>
      </c>
      <c r="AY5" s="34" t="s">
        <v>74</v>
      </c>
      <c r="AZ5" s="34" t="s">
        <v>75</v>
      </c>
      <c r="BA5" s="34" t="s">
        <v>150</v>
      </c>
      <c r="BB5" s="34" t="s">
        <v>146</v>
      </c>
      <c r="BC5" s="34" t="s">
        <v>76</v>
      </c>
      <c r="BD5" s="10" t="s">
        <v>152</v>
      </c>
      <c r="BF5" s="10" t="s">
        <v>153</v>
      </c>
      <c r="BG5" s="34" t="s">
        <v>68</v>
      </c>
      <c r="BH5" s="34" t="s">
        <v>69</v>
      </c>
      <c r="BI5" s="34" t="s">
        <v>70</v>
      </c>
      <c r="BJ5" s="34" t="s">
        <v>67</v>
      </c>
      <c r="BK5" s="34" t="s">
        <v>71</v>
      </c>
      <c r="BL5" s="34" t="s">
        <v>148</v>
      </c>
      <c r="BM5" s="34" t="s">
        <v>147</v>
      </c>
      <c r="BN5" s="34" t="s">
        <v>149</v>
      </c>
      <c r="BO5" s="34" t="s">
        <v>72</v>
      </c>
      <c r="BP5" s="34" t="s">
        <v>73</v>
      </c>
      <c r="BQ5" s="34" t="s">
        <v>74</v>
      </c>
      <c r="BR5" s="34" t="s">
        <v>75</v>
      </c>
      <c r="BS5" s="34" t="s">
        <v>150</v>
      </c>
      <c r="BT5" s="34" t="s">
        <v>146</v>
      </c>
      <c r="BU5" s="34" t="s">
        <v>76</v>
      </c>
      <c r="BV5" s="10" t="s">
        <v>152</v>
      </c>
      <c r="BX5" s="10" t="s">
        <v>153</v>
      </c>
      <c r="BY5" s="34" t="s">
        <v>68</v>
      </c>
      <c r="BZ5" s="34" t="s">
        <v>69</v>
      </c>
      <c r="CA5" s="34" t="s">
        <v>70</v>
      </c>
      <c r="CB5" s="34" t="s">
        <v>67</v>
      </c>
      <c r="CC5" s="34" t="s">
        <v>71</v>
      </c>
      <c r="CD5" s="34" t="s">
        <v>148</v>
      </c>
      <c r="CE5" s="34" t="s">
        <v>147</v>
      </c>
      <c r="CF5" s="34" t="s">
        <v>149</v>
      </c>
      <c r="CG5" s="34" t="s">
        <v>72</v>
      </c>
      <c r="CH5" s="34" t="s">
        <v>73</v>
      </c>
      <c r="CI5" s="34" t="s">
        <v>74</v>
      </c>
      <c r="CJ5" s="34" t="s">
        <v>75</v>
      </c>
      <c r="CK5" s="34" t="s">
        <v>150</v>
      </c>
      <c r="CL5" s="34" t="s">
        <v>146</v>
      </c>
      <c r="CM5" s="34" t="s">
        <v>76</v>
      </c>
      <c r="CN5" s="10" t="s">
        <v>152</v>
      </c>
      <c r="CP5" s="10" t="s">
        <v>153</v>
      </c>
      <c r="CQ5" s="34" t="s">
        <v>68</v>
      </c>
      <c r="CR5" s="34" t="s">
        <v>69</v>
      </c>
      <c r="CS5" s="34" t="s">
        <v>70</v>
      </c>
      <c r="CT5" s="34" t="s">
        <v>67</v>
      </c>
      <c r="CU5" s="34" t="s">
        <v>71</v>
      </c>
      <c r="CV5" s="34" t="s">
        <v>148</v>
      </c>
      <c r="CW5" s="34" t="s">
        <v>147</v>
      </c>
      <c r="CX5" s="34" t="s">
        <v>149</v>
      </c>
      <c r="CY5" s="34" t="s">
        <v>72</v>
      </c>
      <c r="CZ5" s="34" t="s">
        <v>73</v>
      </c>
      <c r="DA5" s="34" t="s">
        <v>74</v>
      </c>
      <c r="DB5" s="34" t="s">
        <v>75</v>
      </c>
      <c r="DC5" s="34" t="s">
        <v>150</v>
      </c>
      <c r="DD5" s="34" t="s">
        <v>146</v>
      </c>
      <c r="DE5" s="34" t="s">
        <v>76</v>
      </c>
      <c r="DF5" s="10" t="s">
        <v>152</v>
      </c>
      <c r="DH5" s="10" t="s">
        <v>153</v>
      </c>
      <c r="DI5" s="34" t="s">
        <v>68</v>
      </c>
      <c r="DJ5" s="34" t="s">
        <v>69</v>
      </c>
      <c r="DK5" s="34" t="s">
        <v>70</v>
      </c>
      <c r="DL5" s="34" t="s">
        <v>67</v>
      </c>
      <c r="DM5" s="34" t="s">
        <v>71</v>
      </c>
      <c r="DN5" s="34" t="s">
        <v>148</v>
      </c>
      <c r="DO5" s="34" t="s">
        <v>147</v>
      </c>
      <c r="DP5" s="34" t="s">
        <v>149</v>
      </c>
      <c r="DQ5" s="34" t="s">
        <v>72</v>
      </c>
      <c r="DR5" s="34" t="s">
        <v>73</v>
      </c>
      <c r="DS5" s="34" t="s">
        <v>74</v>
      </c>
      <c r="DT5" s="34" t="s">
        <v>75</v>
      </c>
      <c r="DU5" s="34" t="s">
        <v>150</v>
      </c>
      <c r="DV5" s="34" t="s">
        <v>146</v>
      </c>
      <c r="DW5" s="34" t="s">
        <v>76</v>
      </c>
      <c r="DX5" s="10" t="s">
        <v>152</v>
      </c>
      <c r="DZ5" s="10" t="s">
        <v>153</v>
      </c>
      <c r="EA5" s="34" t="s">
        <v>68</v>
      </c>
      <c r="EB5" s="34" t="s">
        <v>69</v>
      </c>
      <c r="EC5" s="34" t="s">
        <v>70</v>
      </c>
      <c r="ED5" s="34" t="s">
        <v>67</v>
      </c>
      <c r="EE5" s="34" t="s">
        <v>71</v>
      </c>
      <c r="EF5" s="34" t="s">
        <v>148</v>
      </c>
      <c r="EG5" s="34" t="s">
        <v>147</v>
      </c>
      <c r="EH5" s="34" t="s">
        <v>149</v>
      </c>
      <c r="EI5" s="34" t="s">
        <v>72</v>
      </c>
      <c r="EJ5" s="34" t="s">
        <v>73</v>
      </c>
      <c r="EK5" s="34" t="s">
        <v>74</v>
      </c>
      <c r="EL5" s="34" t="s">
        <v>75</v>
      </c>
      <c r="EM5" s="34" t="s">
        <v>150</v>
      </c>
      <c r="EN5" s="34" t="s">
        <v>146</v>
      </c>
      <c r="EO5" s="34" t="s">
        <v>76</v>
      </c>
      <c r="EP5" s="10" t="s">
        <v>152</v>
      </c>
      <c r="ER5" s="10" t="s">
        <v>153</v>
      </c>
      <c r="ES5" s="34" t="s">
        <v>68</v>
      </c>
      <c r="ET5" s="34" t="s">
        <v>69</v>
      </c>
      <c r="EU5" s="34" t="s">
        <v>70</v>
      </c>
      <c r="EV5" s="34" t="s">
        <v>67</v>
      </c>
      <c r="EW5" s="34" t="s">
        <v>71</v>
      </c>
      <c r="EX5" s="34" t="s">
        <v>148</v>
      </c>
      <c r="EY5" s="34" t="s">
        <v>147</v>
      </c>
      <c r="EZ5" s="34" t="s">
        <v>149</v>
      </c>
      <c r="FA5" s="34" t="s">
        <v>72</v>
      </c>
      <c r="FB5" s="34" t="s">
        <v>73</v>
      </c>
      <c r="FC5" s="34" t="s">
        <v>74</v>
      </c>
      <c r="FD5" s="34" t="s">
        <v>75</v>
      </c>
      <c r="FE5" s="34" t="s">
        <v>150</v>
      </c>
      <c r="FF5" s="34" t="s">
        <v>146</v>
      </c>
      <c r="FG5" s="34" t="s">
        <v>76</v>
      </c>
      <c r="FH5" s="10" t="s">
        <v>152</v>
      </c>
      <c r="FJ5" s="10" t="s">
        <v>153</v>
      </c>
      <c r="FK5" s="34" t="s">
        <v>68</v>
      </c>
      <c r="FL5" s="34" t="s">
        <v>69</v>
      </c>
      <c r="FM5" s="34" t="s">
        <v>70</v>
      </c>
      <c r="FN5" s="34" t="s">
        <v>67</v>
      </c>
      <c r="FO5" s="34" t="s">
        <v>71</v>
      </c>
      <c r="FP5" s="34" t="s">
        <v>148</v>
      </c>
      <c r="FQ5" s="34" t="s">
        <v>147</v>
      </c>
      <c r="FR5" s="34" t="s">
        <v>149</v>
      </c>
      <c r="FS5" s="34" t="s">
        <v>72</v>
      </c>
      <c r="FT5" s="34" t="s">
        <v>73</v>
      </c>
      <c r="FU5" s="34" t="s">
        <v>74</v>
      </c>
      <c r="FV5" s="34" t="s">
        <v>75</v>
      </c>
      <c r="FW5" s="34" t="s">
        <v>150</v>
      </c>
      <c r="FX5" s="34" t="s">
        <v>146</v>
      </c>
      <c r="FY5" s="34" t="s">
        <v>76</v>
      </c>
      <c r="FZ5" s="10" t="s">
        <v>152</v>
      </c>
      <c r="GB5" s="10" t="s">
        <v>153</v>
      </c>
      <c r="GC5" s="34" t="s">
        <v>68</v>
      </c>
      <c r="GD5" s="34" t="s">
        <v>69</v>
      </c>
      <c r="GE5" s="34" t="s">
        <v>70</v>
      </c>
      <c r="GF5" s="34" t="s">
        <v>67</v>
      </c>
      <c r="GG5" s="34" t="s">
        <v>71</v>
      </c>
      <c r="GH5" s="34" t="s">
        <v>148</v>
      </c>
      <c r="GI5" s="34" t="s">
        <v>147</v>
      </c>
      <c r="GJ5" s="34" t="s">
        <v>149</v>
      </c>
      <c r="GK5" s="34" t="s">
        <v>72</v>
      </c>
      <c r="GL5" s="34" t="s">
        <v>73</v>
      </c>
      <c r="GM5" s="34" t="s">
        <v>74</v>
      </c>
      <c r="GN5" s="34" t="s">
        <v>75</v>
      </c>
      <c r="GO5" s="34" t="s">
        <v>150</v>
      </c>
      <c r="GP5" s="34" t="s">
        <v>146</v>
      </c>
      <c r="GQ5" s="34" t="s">
        <v>76</v>
      </c>
      <c r="GR5" s="10" t="s">
        <v>152</v>
      </c>
      <c r="GT5" s="10" t="s">
        <v>153</v>
      </c>
      <c r="GU5" s="34" t="s">
        <v>68</v>
      </c>
      <c r="GV5" s="34" t="s">
        <v>69</v>
      </c>
      <c r="GW5" s="34" t="s">
        <v>70</v>
      </c>
      <c r="GX5" s="34" t="s">
        <v>67</v>
      </c>
      <c r="GY5" s="34" t="s">
        <v>71</v>
      </c>
      <c r="GZ5" s="34" t="s">
        <v>148</v>
      </c>
      <c r="HA5" s="34" t="s">
        <v>147</v>
      </c>
      <c r="HB5" s="34" t="s">
        <v>149</v>
      </c>
      <c r="HC5" s="34" t="s">
        <v>72</v>
      </c>
      <c r="HD5" s="34" t="s">
        <v>73</v>
      </c>
      <c r="HE5" s="34" t="s">
        <v>74</v>
      </c>
      <c r="HF5" s="34" t="s">
        <v>75</v>
      </c>
      <c r="HG5" s="34" t="s">
        <v>150</v>
      </c>
      <c r="HH5" s="34" t="s">
        <v>146</v>
      </c>
      <c r="HI5" s="34" t="s">
        <v>76</v>
      </c>
      <c r="HJ5" s="10" t="s">
        <v>152</v>
      </c>
      <c r="HL5" s="10" t="s">
        <v>153</v>
      </c>
      <c r="HM5" s="34" t="s">
        <v>68</v>
      </c>
      <c r="HN5" s="34" t="s">
        <v>69</v>
      </c>
      <c r="HO5" s="34" t="s">
        <v>70</v>
      </c>
      <c r="HP5" s="34" t="s">
        <v>67</v>
      </c>
      <c r="HQ5" s="34" t="s">
        <v>71</v>
      </c>
      <c r="HR5" s="34" t="s">
        <v>148</v>
      </c>
      <c r="HS5" s="34" t="s">
        <v>147</v>
      </c>
      <c r="HT5" s="34" t="s">
        <v>149</v>
      </c>
      <c r="HU5" s="34" t="s">
        <v>72</v>
      </c>
      <c r="HV5" s="34" t="s">
        <v>73</v>
      </c>
      <c r="HW5" s="34" t="s">
        <v>74</v>
      </c>
      <c r="HX5" s="34" t="s">
        <v>75</v>
      </c>
      <c r="HY5" s="34" t="s">
        <v>150</v>
      </c>
      <c r="HZ5" s="34" t="s">
        <v>146</v>
      </c>
      <c r="IA5" s="34" t="s">
        <v>76</v>
      </c>
      <c r="IB5" s="10" t="s">
        <v>152</v>
      </c>
    </row>
    <row r="6" spans="1:236" x14ac:dyDescent="0.35">
      <c r="A6" s="5" t="s">
        <v>68</v>
      </c>
      <c r="B6" s="30" t="s">
        <v>68</v>
      </c>
      <c r="D6" s="32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6711418.0070000002</v>
      </c>
      <c r="E6" s="31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5628933</v>
      </c>
      <c r="F6" s="31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332800</v>
      </c>
      <c r="G6" s="31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13161</v>
      </c>
      <c r="H6" s="31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17600</v>
      </c>
      <c r="I6" s="31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400603.5</v>
      </c>
      <c r="J6" s="31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31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31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31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13200</v>
      </c>
      <c r="N6" s="31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0</v>
      </c>
      <c r="O6" s="31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0</v>
      </c>
      <c r="P6" s="31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3300</v>
      </c>
      <c r="Q6" s="31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31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286330.84499999997</v>
      </c>
      <c r="S6" s="31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2">
        <f>SUM(E6:S6)</f>
        <v>6695928.3449999997</v>
      </c>
      <c r="V6" s="32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258014</v>
      </c>
      <c r="W6" s="31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231098</v>
      </c>
      <c r="X6" s="31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12100.000000000002</v>
      </c>
      <c r="Y6" s="31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2161</v>
      </c>
      <c r="Z6" s="31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5500</v>
      </c>
      <c r="AA6" s="31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0</v>
      </c>
      <c r="AB6" s="31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31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31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31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0</v>
      </c>
      <c r="AF6" s="31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0</v>
      </c>
      <c r="AG6" s="31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31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31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31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6879</v>
      </c>
      <c r="AK6" s="31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2">
        <f>SUM(W6:AK6)</f>
        <v>257738</v>
      </c>
      <c r="AN6" s="32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295000</v>
      </c>
      <c r="AO6" s="31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232233</v>
      </c>
      <c r="AP6" s="31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38500</v>
      </c>
      <c r="AQ6" s="31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2200</v>
      </c>
      <c r="AR6" s="31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6600</v>
      </c>
      <c r="AS6" s="31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2200</v>
      </c>
      <c r="AT6" s="31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31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31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31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0</v>
      </c>
      <c r="AX6" s="31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0</v>
      </c>
      <c r="AY6" s="31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31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0</v>
      </c>
      <c r="BA6" s="31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31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10395</v>
      </c>
      <c r="BC6" s="31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2">
        <f>SUM(AO6:BC6)</f>
        <v>292128</v>
      </c>
      <c r="BF6" s="32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42000</v>
      </c>
      <c r="BG6" s="31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28600</v>
      </c>
      <c r="BH6" s="31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9900</v>
      </c>
      <c r="BI6" s="31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1100</v>
      </c>
      <c r="BJ6" s="31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31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2200</v>
      </c>
      <c r="BL6" s="31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31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31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31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31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0</v>
      </c>
      <c r="BQ6" s="31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31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31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31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414</v>
      </c>
      <c r="BU6" s="31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2">
        <f>SUM(BG6:BU6)</f>
        <v>42214</v>
      </c>
      <c r="BX6" s="32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142400</v>
      </c>
      <c r="BY6" s="31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126500.00000000001</v>
      </c>
      <c r="BZ6" s="31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7700</v>
      </c>
      <c r="CA6" s="31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0</v>
      </c>
      <c r="CB6" s="31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31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0</v>
      </c>
      <c r="CD6" s="31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31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31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31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0</v>
      </c>
      <c r="CH6" s="31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0</v>
      </c>
      <c r="CI6" s="31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31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0</v>
      </c>
      <c r="CK6" s="31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31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5040</v>
      </c>
      <c r="CM6" s="31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2">
        <f>SUM(BY6:CM6)</f>
        <v>139240</v>
      </c>
      <c r="CP6" s="32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260799.99999999997</v>
      </c>
      <c r="CQ6" s="31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196900</v>
      </c>
      <c r="CR6" s="31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42900</v>
      </c>
      <c r="CS6" s="31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31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4400</v>
      </c>
      <c r="CU6" s="31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5500</v>
      </c>
      <c r="CV6" s="31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31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31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31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0</v>
      </c>
      <c r="CZ6" s="31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31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0</v>
      </c>
      <c r="DB6" s="31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31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31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10084.5</v>
      </c>
      <c r="DE6" s="31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2">
        <f>SUM(CQ6:DE6)</f>
        <v>259784.5</v>
      </c>
      <c r="DH6" s="32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248183</v>
      </c>
      <c r="DI6" s="31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207900</v>
      </c>
      <c r="DJ6" s="31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22000</v>
      </c>
      <c r="DK6" s="31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31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31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1100</v>
      </c>
      <c r="DN6" s="31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31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31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31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0</v>
      </c>
      <c r="DR6" s="31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0</v>
      </c>
      <c r="DS6" s="31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0</v>
      </c>
      <c r="DT6" s="31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0</v>
      </c>
      <c r="DU6" s="31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31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15658.5</v>
      </c>
      <c r="DW6" s="31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2">
        <f>SUM(DI6:DW6)</f>
        <v>246658.5</v>
      </c>
      <c r="DZ6" s="32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461551.67899999995</v>
      </c>
      <c r="EA6" s="31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334399.99999999994</v>
      </c>
      <c r="EB6" s="31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70400</v>
      </c>
      <c r="EC6" s="31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7700</v>
      </c>
      <c r="ED6" s="31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31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4400</v>
      </c>
      <c r="EF6" s="31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31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31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31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0</v>
      </c>
      <c r="EJ6" s="31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31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31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0</v>
      </c>
      <c r="EM6" s="31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31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44651.399999999994</v>
      </c>
      <c r="EO6" s="31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2">
        <f>SUM(EA6:EO6)</f>
        <v>461551.39999999991</v>
      </c>
      <c r="ER6" s="32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548444.92200000002</v>
      </c>
      <c r="ES6" s="31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495000</v>
      </c>
      <c r="ET6" s="31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14545</v>
      </c>
      <c r="EU6" s="31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0</v>
      </c>
      <c r="EV6" s="31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31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18699</v>
      </c>
      <c r="EX6" s="31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31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31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31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31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0</v>
      </c>
      <c r="FC6" s="31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0</v>
      </c>
      <c r="FD6" s="31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0</v>
      </c>
      <c r="FE6" s="31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31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19998</v>
      </c>
      <c r="FG6" s="31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2">
        <f>SUM(ES6:FG6)</f>
        <v>548242</v>
      </c>
      <c r="FJ6" s="32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1491413.6510000001</v>
      </c>
      <c r="FK6" s="31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1210000.0000000002</v>
      </c>
      <c r="FL6" s="31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90555</v>
      </c>
      <c r="FM6" s="31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0</v>
      </c>
      <c r="FN6" s="31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31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139904.5</v>
      </c>
      <c r="FP6" s="31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31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31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31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31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31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31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0</v>
      </c>
      <c r="FW6" s="31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31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49821.445</v>
      </c>
      <c r="FY6" s="31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2">
        <f>SUM(FK6:FY6)</f>
        <v>1490280.9450000003</v>
      </c>
      <c r="GB6" s="32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890764.99999999988</v>
      </c>
      <c r="GC6" s="31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700702.00000000012</v>
      </c>
      <c r="GD6" s="31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16500</v>
      </c>
      <c r="GE6" s="31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0</v>
      </c>
      <c r="GF6" s="31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1100</v>
      </c>
      <c r="GG6" s="31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132000</v>
      </c>
      <c r="GH6" s="31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31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31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31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0</v>
      </c>
      <c r="GL6" s="31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31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0</v>
      </c>
      <c r="GN6" s="31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0</v>
      </c>
      <c r="GO6" s="31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31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39039</v>
      </c>
      <c r="GQ6" s="31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2">
        <f>SUM(GC6:GQ6)</f>
        <v>889341.00000000012</v>
      </c>
      <c r="GT6" s="32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1023445.7549999999</v>
      </c>
      <c r="GU6" s="31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896499.99999999988</v>
      </c>
      <c r="GV6" s="31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6600</v>
      </c>
      <c r="GW6" s="31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0</v>
      </c>
      <c r="GX6" s="31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31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68200.000000000015</v>
      </c>
      <c r="GZ6" s="31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31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31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31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0</v>
      </c>
      <c r="HD6" s="31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31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31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0</v>
      </c>
      <c r="HG6" s="31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31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49980</v>
      </c>
      <c r="HI6" s="31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2">
        <f>SUM(GU6:HI6)</f>
        <v>1021279.9999999999</v>
      </c>
      <c r="HL6" s="32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1049400.0000000002</v>
      </c>
      <c r="HM6" s="31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969100</v>
      </c>
      <c r="HN6" s="31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1100</v>
      </c>
      <c r="HO6" s="31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0</v>
      </c>
      <c r="HP6" s="31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31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26399.999999999996</v>
      </c>
      <c r="HR6" s="31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31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31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31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13200</v>
      </c>
      <c r="HV6" s="31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0</v>
      </c>
      <c r="HW6" s="31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31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3300</v>
      </c>
      <c r="HY6" s="31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31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34370</v>
      </c>
      <c r="IA6" s="31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2">
        <f>SUM(HM6:IA6)</f>
        <v>1047470</v>
      </c>
    </row>
    <row r="7" spans="1:236" x14ac:dyDescent="0.35">
      <c r="A7" s="5" t="s">
        <v>69</v>
      </c>
      <c r="B7" s="24" t="s">
        <v>69</v>
      </c>
      <c r="D7" s="27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2959915.8930000002</v>
      </c>
      <c r="E7" s="26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233038</v>
      </c>
      <c r="F7" s="26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2322001</v>
      </c>
      <c r="G7" s="26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117700</v>
      </c>
      <c r="H7" s="26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6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77616.5</v>
      </c>
      <c r="J7" s="26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6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6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6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3300</v>
      </c>
      <c r="N7" s="26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0</v>
      </c>
      <c r="O7" s="26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0</v>
      </c>
      <c r="P7" s="26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0</v>
      </c>
      <c r="Q7" s="26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6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196244.5</v>
      </c>
      <c r="S7" s="26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0</v>
      </c>
      <c r="T7" s="27">
        <f t="shared" ref="T7:T12" si="12">SUM(E7:S7)</f>
        <v>2949900</v>
      </c>
      <c r="V7" s="27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299000</v>
      </c>
      <c r="W7" s="26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0</v>
      </c>
      <c r="X7" s="26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280500</v>
      </c>
      <c r="Y7" s="26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2200</v>
      </c>
      <c r="Z7" s="26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6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2200</v>
      </c>
      <c r="AB7" s="26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6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6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6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6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0</v>
      </c>
      <c r="AG7" s="26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6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0</v>
      </c>
      <c r="AI7" s="26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6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10587.5</v>
      </c>
      <c r="AK7" s="26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7">
        <f t="shared" ref="AL7:AL12" si="13">SUM(W7:AK7)</f>
        <v>295487.5</v>
      </c>
      <c r="AN7" s="27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0</v>
      </c>
      <c r="AO7" s="26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0</v>
      </c>
      <c r="AP7" s="26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0</v>
      </c>
      <c r="AQ7" s="26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0</v>
      </c>
      <c r="AR7" s="26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6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0</v>
      </c>
      <c r="AT7" s="26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6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6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6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6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0</v>
      </c>
      <c r="AY7" s="26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6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0</v>
      </c>
      <c r="BA7" s="26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6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0</v>
      </c>
      <c r="BC7" s="26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7">
        <f t="shared" ref="BD7:BD12" si="14">SUM(AO7:BC7)</f>
        <v>0</v>
      </c>
      <c r="BF7" s="27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0</v>
      </c>
      <c r="BG7" s="26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0</v>
      </c>
      <c r="BH7" s="26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0</v>
      </c>
      <c r="BI7" s="26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0</v>
      </c>
      <c r="BJ7" s="26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6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0</v>
      </c>
      <c r="BL7" s="26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6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6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6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6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0</v>
      </c>
      <c r="BQ7" s="26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0</v>
      </c>
      <c r="BR7" s="26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0</v>
      </c>
      <c r="BS7" s="26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6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0</v>
      </c>
      <c r="BU7" s="26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0</v>
      </c>
      <c r="BV7" s="27">
        <f t="shared" ref="BV7:BV12" si="15">SUM(BG7:BU7)</f>
        <v>0</v>
      </c>
      <c r="BX7" s="27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0</v>
      </c>
      <c r="BY7" s="26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6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0</v>
      </c>
      <c r="CA7" s="26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0</v>
      </c>
      <c r="CB7" s="26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6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0</v>
      </c>
      <c r="CD7" s="26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6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6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6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6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0</v>
      </c>
      <c r="CI7" s="26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0</v>
      </c>
      <c r="CJ7" s="26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0</v>
      </c>
      <c r="CK7" s="26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6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0</v>
      </c>
      <c r="CM7" s="26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7">
        <f t="shared" ref="CN7:CN12" si="16">SUM(BY7:CM7)</f>
        <v>0</v>
      </c>
      <c r="CP7" s="27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0</v>
      </c>
      <c r="CQ7" s="26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0</v>
      </c>
      <c r="CR7" s="26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0</v>
      </c>
      <c r="CS7" s="26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0</v>
      </c>
      <c r="CT7" s="26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6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0</v>
      </c>
      <c r="CV7" s="26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6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6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6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6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0</v>
      </c>
      <c r="DA7" s="26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0</v>
      </c>
      <c r="DB7" s="26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0</v>
      </c>
      <c r="DC7" s="26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6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0</v>
      </c>
      <c r="DE7" s="26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7">
        <f t="shared" ref="DF7:DF12" si="17">SUM(CQ7:DE7)</f>
        <v>0</v>
      </c>
      <c r="DH7" s="27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0</v>
      </c>
      <c r="DI7" s="26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0</v>
      </c>
      <c r="DJ7" s="26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0</v>
      </c>
      <c r="DK7" s="26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0</v>
      </c>
      <c r="DL7" s="26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6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0</v>
      </c>
      <c r="DN7" s="26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6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6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6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6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0</v>
      </c>
      <c r="DS7" s="26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0</v>
      </c>
      <c r="DT7" s="26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0</v>
      </c>
      <c r="DU7" s="26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6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0</v>
      </c>
      <c r="DW7" s="26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7">
        <f t="shared" ref="DX7:DX12" si="18">SUM(DI7:DW7)</f>
        <v>0</v>
      </c>
      <c r="DZ7" s="27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349959.79000000004</v>
      </c>
      <c r="EA7" s="26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112200</v>
      </c>
      <c r="EB7" s="26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214499.99999999997</v>
      </c>
      <c r="EC7" s="26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0</v>
      </c>
      <c r="ED7" s="26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6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2200</v>
      </c>
      <c r="EF7" s="26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6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6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6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6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0</v>
      </c>
      <c r="EK7" s="26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6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6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6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21000</v>
      </c>
      <c r="EO7" s="26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7">
        <f t="shared" ref="EP7:EP12" si="19">SUM(EA7:EO7)</f>
        <v>349900</v>
      </c>
      <c r="ER7" s="27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218804.60299999997</v>
      </c>
      <c r="ES7" s="26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91299.999999999985</v>
      </c>
      <c r="ET7" s="26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92400</v>
      </c>
      <c r="EU7" s="26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0</v>
      </c>
      <c r="EV7" s="26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6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6599.9999999999991</v>
      </c>
      <c r="EX7" s="26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6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6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6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6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0</v>
      </c>
      <c r="FC7" s="26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0</v>
      </c>
      <c r="FD7" s="26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0</v>
      </c>
      <c r="FE7" s="26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6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28504</v>
      </c>
      <c r="FG7" s="26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7">
        <f t="shared" ref="FH7:FH12" si="20">SUM(ES7:FG7)</f>
        <v>218804</v>
      </c>
      <c r="FJ7" s="27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63173.000000000007</v>
      </c>
      <c r="FK7" s="26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6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40700</v>
      </c>
      <c r="FM7" s="26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5500</v>
      </c>
      <c r="FN7" s="26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6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12100</v>
      </c>
      <c r="FP7" s="26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6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6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6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6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0</v>
      </c>
      <c r="FU7" s="26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6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6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6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4792</v>
      </c>
      <c r="FY7" s="26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7">
        <f t="shared" ref="FZ7:FZ12" si="21">SUM(FK7:FY7)</f>
        <v>63092</v>
      </c>
      <c r="GB7" s="27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441094.5</v>
      </c>
      <c r="GC7" s="26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16338</v>
      </c>
      <c r="GD7" s="26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371800</v>
      </c>
      <c r="GE7" s="26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11000</v>
      </c>
      <c r="GF7" s="26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6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13816.5</v>
      </c>
      <c r="GH7" s="26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6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6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6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6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0</v>
      </c>
      <c r="GM7" s="26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6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6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6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26938</v>
      </c>
      <c r="GQ7" s="26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7">
        <f t="shared" ref="GR7:GR12" si="22">SUM(GC7:GQ7)</f>
        <v>439892.5</v>
      </c>
      <c r="GT7" s="27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1417204</v>
      </c>
      <c r="GU7" s="26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13200</v>
      </c>
      <c r="GV7" s="26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1187901.0000000002</v>
      </c>
      <c r="GW7" s="26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80300</v>
      </c>
      <c r="GX7" s="26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6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40700</v>
      </c>
      <c r="GZ7" s="26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6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6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6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6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6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6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6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6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90837.999999999985</v>
      </c>
      <c r="HI7" s="26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7">
        <f t="shared" ref="HJ7:HJ12" si="23">SUM(GU7:HI7)</f>
        <v>1412939.0000000002</v>
      </c>
      <c r="HL7" s="27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170680</v>
      </c>
      <c r="HM7" s="26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6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134200</v>
      </c>
      <c r="HO7" s="26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18700</v>
      </c>
      <c r="HP7" s="26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6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6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6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6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6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3300</v>
      </c>
      <c r="HV7" s="26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6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6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6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6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13585</v>
      </c>
      <c r="IA7" s="26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7">
        <f t="shared" ref="IB7:IB12" si="24">SUM(HM7:IA7)</f>
        <v>169785</v>
      </c>
    </row>
    <row r="8" spans="1:236" x14ac:dyDescent="0.35">
      <c r="A8" s="5" t="s">
        <v>70</v>
      </c>
      <c r="B8" s="24" t="s">
        <v>70</v>
      </c>
      <c r="D8" s="27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29409355.712999996</v>
      </c>
      <c r="E8" s="26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3300</v>
      </c>
      <c r="F8" s="26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2772220</v>
      </c>
      <c r="G8" s="26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23137314</v>
      </c>
      <c r="H8" s="26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895544</v>
      </c>
      <c r="I8" s="26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1529555.5</v>
      </c>
      <c r="J8" s="26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6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6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6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0</v>
      </c>
      <c r="N8" s="26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0</v>
      </c>
      <c r="O8" s="26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13200</v>
      </c>
      <c r="P8" s="26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3300</v>
      </c>
      <c r="Q8" s="26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6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950563.26500000001</v>
      </c>
      <c r="S8" s="26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7">
        <f t="shared" si="12"/>
        <v>29304996.765000001</v>
      </c>
      <c r="V8" s="27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4044077</v>
      </c>
      <c r="W8" s="26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1100</v>
      </c>
      <c r="X8" s="26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463100</v>
      </c>
      <c r="Y8" s="26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3266015.9999999995</v>
      </c>
      <c r="Z8" s="26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164344</v>
      </c>
      <c r="AA8" s="26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20900</v>
      </c>
      <c r="AB8" s="26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6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6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6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6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0</v>
      </c>
      <c r="AG8" s="26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0</v>
      </c>
      <c r="AH8" s="26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0</v>
      </c>
      <c r="AI8" s="26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6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107288.5</v>
      </c>
      <c r="AK8" s="26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7">
        <f t="shared" si="13"/>
        <v>4022748.4999999995</v>
      </c>
      <c r="AN8" s="27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2840814.5</v>
      </c>
      <c r="AO8" s="26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6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162800</v>
      </c>
      <c r="AQ8" s="26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2438202</v>
      </c>
      <c r="AR8" s="26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150700</v>
      </c>
      <c r="AS8" s="26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5431</v>
      </c>
      <c r="AT8" s="26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6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6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6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6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0</v>
      </c>
      <c r="AY8" s="26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0</v>
      </c>
      <c r="AZ8" s="26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0</v>
      </c>
      <c r="BA8" s="26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6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69040</v>
      </c>
      <c r="BC8" s="26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7">
        <f t="shared" si="14"/>
        <v>2826173</v>
      </c>
      <c r="BF8" s="27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4059999.9999999995</v>
      </c>
      <c r="BG8" s="26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6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431200</v>
      </c>
      <c r="BI8" s="26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3342828.9999999995</v>
      </c>
      <c r="BJ8" s="26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118800</v>
      </c>
      <c r="BK8" s="26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15400</v>
      </c>
      <c r="BL8" s="26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6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6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6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6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0</v>
      </c>
      <c r="BQ8" s="26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0</v>
      </c>
      <c r="BR8" s="26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0</v>
      </c>
      <c r="BS8" s="26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6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138820.99999999997</v>
      </c>
      <c r="BU8" s="26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7">
        <f t="shared" si="15"/>
        <v>4047049.9999999995</v>
      </c>
      <c r="BX8" s="27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1381820</v>
      </c>
      <c r="BY8" s="26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1100</v>
      </c>
      <c r="BZ8" s="26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233201.00000000003</v>
      </c>
      <c r="CA8" s="26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1045000</v>
      </c>
      <c r="CB8" s="26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47300</v>
      </c>
      <c r="CC8" s="26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15400</v>
      </c>
      <c r="CD8" s="26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6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6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6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6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6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0</v>
      </c>
      <c r="CJ8" s="26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0</v>
      </c>
      <c r="CK8" s="26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6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38685</v>
      </c>
      <c r="CM8" s="26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7">
        <f t="shared" si="16"/>
        <v>1380686</v>
      </c>
      <c r="CP8" s="27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4302959.5999999996</v>
      </c>
      <c r="CQ8" s="26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6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432300</v>
      </c>
      <c r="CS8" s="26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3210900.0000000005</v>
      </c>
      <c r="CT8" s="26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238700</v>
      </c>
      <c r="CU8" s="26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274999.99999999994</v>
      </c>
      <c r="CV8" s="26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6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6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6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6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6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0</v>
      </c>
      <c r="DB8" s="26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0</v>
      </c>
      <c r="DC8" s="26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6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124620.19999999998</v>
      </c>
      <c r="DE8" s="26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7">
        <f t="shared" si="17"/>
        <v>4281520.2</v>
      </c>
      <c r="DH8" s="27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3994843.3000000003</v>
      </c>
      <c r="DI8" s="26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0</v>
      </c>
      <c r="DJ8" s="26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467500.00000000006</v>
      </c>
      <c r="DK8" s="26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2899599.9999999995</v>
      </c>
      <c r="DL8" s="26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105600.00000000001</v>
      </c>
      <c r="DM8" s="26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378600</v>
      </c>
      <c r="DN8" s="26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6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6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6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0</v>
      </c>
      <c r="DR8" s="26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6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0</v>
      </c>
      <c r="DT8" s="26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0</v>
      </c>
      <c r="DU8" s="26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6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125497.40000000001</v>
      </c>
      <c r="DW8" s="26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7">
        <f t="shared" si="18"/>
        <v>3976797.3999999994</v>
      </c>
      <c r="DZ8" s="27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178878.41</v>
      </c>
      <c r="EA8" s="26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0</v>
      </c>
      <c r="EB8" s="26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0</v>
      </c>
      <c r="EC8" s="26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126500</v>
      </c>
      <c r="ED8" s="26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3300</v>
      </c>
      <c r="EE8" s="26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42600</v>
      </c>
      <c r="EF8" s="26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6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6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6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6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6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0</v>
      </c>
      <c r="EL8" s="26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0</v>
      </c>
      <c r="EM8" s="26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6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6456</v>
      </c>
      <c r="EO8" s="26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7">
        <f t="shared" si="19"/>
        <v>178856</v>
      </c>
      <c r="ER8" s="27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1194653.1030000001</v>
      </c>
      <c r="ES8" s="26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0</v>
      </c>
      <c r="ET8" s="26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22219</v>
      </c>
      <c r="EU8" s="26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1033556</v>
      </c>
      <c r="EV8" s="26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2200</v>
      </c>
      <c r="EW8" s="26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72851</v>
      </c>
      <c r="EX8" s="26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6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6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6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6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6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0</v>
      </c>
      <c r="FD8" s="26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0</v>
      </c>
      <c r="FE8" s="26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6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63522.164999999994</v>
      </c>
      <c r="FG8" s="26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7">
        <f t="shared" si="20"/>
        <v>1194348.165</v>
      </c>
      <c r="FJ8" s="27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1561114.3</v>
      </c>
      <c r="FK8" s="26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1100</v>
      </c>
      <c r="FL8" s="26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132000</v>
      </c>
      <c r="FM8" s="26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1274901</v>
      </c>
      <c r="FN8" s="26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4100</v>
      </c>
      <c r="FO8" s="26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87232.5</v>
      </c>
      <c r="FP8" s="26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6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6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6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6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0</v>
      </c>
      <c r="FU8" s="26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0</v>
      </c>
      <c r="FV8" s="26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0</v>
      </c>
      <c r="FW8" s="26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6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59140</v>
      </c>
      <c r="FY8" s="26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7">
        <f t="shared" si="21"/>
        <v>1558473.5</v>
      </c>
      <c r="GB8" s="27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2077382.0000000002</v>
      </c>
      <c r="GC8" s="26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0</v>
      </c>
      <c r="GD8" s="26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81400</v>
      </c>
      <c r="GE8" s="26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1271310</v>
      </c>
      <c r="GF8" s="26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52800</v>
      </c>
      <c r="GG8" s="26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583106</v>
      </c>
      <c r="GH8" s="26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6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6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6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6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6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0</v>
      </c>
      <c r="GN8" s="26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0</v>
      </c>
      <c r="GO8" s="26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6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83964</v>
      </c>
      <c r="GQ8" s="26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7">
        <f t="shared" si="22"/>
        <v>2072580</v>
      </c>
      <c r="GT8" s="27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1835523</v>
      </c>
      <c r="GU8" s="26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6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244200</v>
      </c>
      <c r="GW8" s="26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1493800</v>
      </c>
      <c r="GX8" s="26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5500</v>
      </c>
      <c r="GY8" s="26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19835</v>
      </c>
      <c r="GZ8" s="26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6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6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6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6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6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0</v>
      </c>
      <c r="HF8" s="26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0</v>
      </c>
      <c r="HG8" s="26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6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68469</v>
      </c>
      <c r="HI8" s="26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7">
        <f t="shared" si="23"/>
        <v>1831804</v>
      </c>
      <c r="HL8" s="27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1937290.5</v>
      </c>
      <c r="HM8" s="26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0</v>
      </c>
      <c r="HN8" s="26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102300.00000000001</v>
      </c>
      <c r="HO8" s="26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1734700</v>
      </c>
      <c r="HP8" s="26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2200</v>
      </c>
      <c r="HQ8" s="26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13200</v>
      </c>
      <c r="HR8" s="26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6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6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6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6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6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13200</v>
      </c>
      <c r="HX8" s="26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3300</v>
      </c>
      <c r="HY8" s="26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6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65060</v>
      </c>
      <c r="IA8" s="26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7">
        <f t="shared" si="24"/>
        <v>1933960</v>
      </c>
    </row>
    <row r="9" spans="1:236" x14ac:dyDescent="0.35">
      <c r="A9" s="5" t="s">
        <v>71</v>
      </c>
      <c r="B9" s="24" t="s">
        <v>71</v>
      </c>
      <c r="D9" s="27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303750</v>
      </c>
      <c r="E9" s="26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6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6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6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2200</v>
      </c>
      <c r="I9" s="26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264991</v>
      </c>
      <c r="J9" s="26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6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6994</v>
      </c>
      <c r="L9" s="26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6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6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6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6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0</v>
      </c>
      <c r="Q9" s="26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6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27406</v>
      </c>
      <c r="S9" s="26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7">
        <f t="shared" si="12"/>
        <v>301591</v>
      </c>
      <c r="V9" s="27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5500</v>
      </c>
      <c r="W9" s="26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6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6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6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6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561</v>
      </c>
      <c r="AB9" s="26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6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4130</v>
      </c>
      <c r="AD9" s="26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6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6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6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6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0</v>
      </c>
      <c r="AI9" s="26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6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706</v>
      </c>
      <c r="AK9" s="26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7">
        <f t="shared" si="13"/>
        <v>5397</v>
      </c>
      <c r="AN9" s="27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3600</v>
      </c>
      <c r="AO9" s="26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6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6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6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6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0</v>
      </c>
      <c r="AT9" s="26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6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2864</v>
      </c>
      <c r="AV9" s="26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6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6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6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6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0</v>
      </c>
      <c r="BA9" s="26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6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736</v>
      </c>
      <c r="BC9" s="26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7">
        <f t="shared" si="14"/>
        <v>3600</v>
      </c>
      <c r="BF9" s="27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2200</v>
      </c>
      <c r="BG9" s="26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6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6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6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6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1530</v>
      </c>
      <c r="BL9" s="26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6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6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6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6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6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6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0</v>
      </c>
      <c r="BS9" s="26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6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574</v>
      </c>
      <c r="BU9" s="26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7">
        <f t="shared" si="15"/>
        <v>2104</v>
      </c>
      <c r="BX9" s="27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0</v>
      </c>
      <c r="BY9" s="26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6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6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6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6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0</v>
      </c>
      <c r="CD9" s="26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6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6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6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6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6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6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0</v>
      </c>
      <c r="CK9" s="26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6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0</v>
      </c>
      <c r="CM9" s="26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7">
        <f t="shared" si="16"/>
        <v>0</v>
      </c>
      <c r="CP9" s="27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39600</v>
      </c>
      <c r="CQ9" s="26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6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6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6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6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39600</v>
      </c>
      <c r="CV9" s="26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6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6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6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6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6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6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6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6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6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7">
        <f t="shared" si="17"/>
        <v>39600</v>
      </c>
      <c r="DH9" s="27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1100</v>
      </c>
      <c r="DI9" s="26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6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6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6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6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1100</v>
      </c>
      <c r="DN9" s="26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6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6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6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6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6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6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6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6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6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7">
        <f t="shared" si="18"/>
        <v>1100</v>
      </c>
      <c r="DZ9" s="27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6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6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6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6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6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6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6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6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6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6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6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6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6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6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6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7">
        <f t="shared" si="19"/>
        <v>0</v>
      </c>
      <c r="ER9" s="27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6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6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6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6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6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6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6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6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6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6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6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6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6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6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6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7">
        <f t="shared" si="20"/>
        <v>0</v>
      </c>
      <c r="FJ9" s="27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0</v>
      </c>
      <c r="FK9" s="26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6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6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6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6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0</v>
      </c>
      <c r="FP9" s="26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6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6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6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6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6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6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6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6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0</v>
      </c>
      <c r="FY9" s="26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7">
        <f t="shared" si="21"/>
        <v>0</v>
      </c>
      <c r="GB9" s="27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117250</v>
      </c>
      <c r="GC9" s="26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6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6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6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6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108900</v>
      </c>
      <c r="GH9" s="26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6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6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6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6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6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6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0</v>
      </c>
      <c r="GO9" s="26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6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7890</v>
      </c>
      <c r="GQ9" s="26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7">
        <f t="shared" si="22"/>
        <v>116790</v>
      </c>
      <c r="GT9" s="27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105000</v>
      </c>
      <c r="GU9" s="26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6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6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6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1100</v>
      </c>
      <c r="GY9" s="26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93500</v>
      </c>
      <c r="GZ9" s="26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6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6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6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6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6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6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6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6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9100</v>
      </c>
      <c r="HI9" s="26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7">
        <f t="shared" si="23"/>
        <v>103700</v>
      </c>
      <c r="HL9" s="27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29500</v>
      </c>
      <c r="HM9" s="26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6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6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6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1100</v>
      </c>
      <c r="HQ9" s="26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19800</v>
      </c>
      <c r="HR9" s="26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6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6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6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6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6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6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0</v>
      </c>
      <c r="HY9" s="26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6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8400</v>
      </c>
      <c r="IA9" s="26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7">
        <f t="shared" si="24"/>
        <v>29300</v>
      </c>
    </row>
    <row r="10" spans="1:236" x14ac:dyDescent="0.35">
      <c r="A10" s="5" t="s">
        <v>148</v>
      </c>
      <c r="B10" s="24" t="s">
        <v>148</v>
      </c>
      <c r="D10" s="27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18710</v>
      </c>
      <c r="E10" s="26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6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6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6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6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6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4630</v>
      </c>
      <c r="K10" s="26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11030</v>
      </c>
      <c r="L10" s="26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6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6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6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6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6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0</v>
      </c>
      <c r="R10" s="26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2205</v>
      </c>
      <c r="S10" s="26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7">
        <f t="shared" si="12"/>
        <v>17865</v>
      </c>
      <c r="V10" s="27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5400</v>
      </c>
      <c r="W10" s="26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6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6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6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6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6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0</v>
      </c>
      <c r="AC10" s="26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4480</v>
      </c>
      <c r="AD10" s="26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6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6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6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6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6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6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290</v>
      </c>
      <c r="AK10" s="26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7">
        <f t="shared" si="13"/>
        <v>4770</v>
      </c>
      <c r="AN10" s="27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0</v>
      </c>
      <c r="AO10" s="26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6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6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6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6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6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0</v>
      </c>
      <c r="AU10" s="26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0</v>
      </c>
      <c r="AV10" s="26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6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6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6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6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6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6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0</v>
      </c>
      <c r="BC10" s="26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7">
        <f t="shared" si="14"/>
        <v>0</v>
      </c>
      <c r="BF10" s="27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1500</v>
      </c>
      <c r="BG10" s="26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6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6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6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6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6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0</v>
      </c>
      <c r="BM10" s="26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1100</v>
      </c>
      <c r="BN10" s="26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6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6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6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6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6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6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185</v>
      </c>
      <c r="BU10" s="26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7">
        <f t="shared" si="15"/>
        <v>1285</v>
      </c>
      <c r="BX10" s="27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0</v>
      </c>
      <c r="BY10" s="26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6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6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6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6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6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6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6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6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6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6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6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6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0</v>
      </c>
      <c r="CL10" s="26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0</v>
      </c>
      <c r="CM10" s="26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7">
        <f t="shared" si="16"/>
        <v>0</v>
      </c>
      <c r="CP10" s="27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6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6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6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6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6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6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6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6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6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6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6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6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6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6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6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7">
        <f t="shared" si="17"/>
        <v>0</v>
      </c>
      <c r="DH10" s="27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6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6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6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6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6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6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6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6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6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6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6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6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6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6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6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7">
        <f t="shared" si="18"/>
        <v>0</v>
      </c>
      <c r="DZ10" s="27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6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6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6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6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6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6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6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6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6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6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6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6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6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6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6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7">
        <f t="shared" si="19"/>
        <v>0</v>
      </c>
      <c r="ER10" s="27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6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6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6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6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6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6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6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6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6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6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6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6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6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6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6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7">
        <f t="shared" si="20"/>
        <v>0</v>
      </c>
      <c r="FJ10" s="27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8310</v>
      </c>
      <c r="FK10" s="26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6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6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6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6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6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2200</v>
      </c>
      <c r="FQ10" s="26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5450</v>
      </c>
      <c r="FR10" s="26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6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6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6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6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6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6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660</v>
      </c>
      <c r="FY10" s="26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7">
        <f t="shared" si="21"/>
        <v>8310</v>
      </c>
      <c r="GB10" s="27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6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6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6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6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6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6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6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6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6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6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6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6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6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6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6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7">
        <f t="shared" si="22"/>
        <v>0</v>
      </c>
      <c r="GT10" s="27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0</v>
      </c>
      <c r="GU10" s="26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6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6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6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6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6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0</v>
      </c>
      <c r="HA10" s="26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0</v>
      </c>
      <c r="HB10" s="26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6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6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6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6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6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6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0</v>
      </c>
      <c r="HI10" s="26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7">
        <f t="shared" si="23"/>
        <v>0</v>
      </c>
      <c r="HL10" s="27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3500</v>
      </c>
      <c r="HM10" s="26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6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6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6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6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6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2430</v>
      </c>
      <c r="HS10" s="26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6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6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6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6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6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6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6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1070</v>
      </c>
      <c r="IA10" s="26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7">
        <f t="shared" si="24"/>
        <v>3500</v>
      </c>
    </row>
    <row r="11" spans="1:236" x14ac:dyDescent="0.35">
      <c r="A11" s="5" t="s">
        <v>147</v>
      </c>
      <c r="B11" s="24" t="s">
        <v>147</v>
      </c>
      <c r="D11" s="27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1462721</v>
      </c>
      <c r="E11" s="26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6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6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6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6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6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0</v>
      </c>
      <c r="K11" s="26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1376722</v>
      </c>
      <c r="L11" s="26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5500</v>
      </c>
      <c r="M11" s="26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6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6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6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6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0</v>
      </c>
      <c r="R11" s="26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78863</v>
      </c>
      <c r="S11" s="26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7">
        <f t="shared" si="12"/>
        <v>1461085</v>
      </c>
      <c r="V11" s="27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0</v>
      </c>
      <c r="W11" s="26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6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6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6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6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6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0</v>
      </c>
      <c r="AC11" s="26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0</v>
      </c>
      <c r="AD11" s="26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0</v>
      </c>
      <c r="AE11" s="26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6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6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6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6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0</v>
      </c>
      <c r="AJ11" s="26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0</v>
      </c>
      <c r="AK11" s="26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7">
        <f t="shared" si="13"/>
        <v>0</v>
      </c>
      <c r="AN11" s="27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2900</v>
      </c>
      <c r="AO11" s="26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6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6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6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6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6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6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1713</v>
      </c>
      <c r="AV11" s="26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0</v>
      </c>
      <c r="AW11" s="26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6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6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6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6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6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1653</v>
      </c>
      <c r="BC11" s="26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7">
        <f t="shared" si="14"/>
        <v>3366</v>
      </c>
      <c r="BF11" s="27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20462</v>
      </c>
      <c r="BG11" s="26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6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6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6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6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6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0</v>
      </c>
      <c r="BM11" s="26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13489</v>
      </c>
      <c r="BN11" s="26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6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6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6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6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6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0</v>
      </c>
      <c r="BT11" s="26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6942</v>
      </c>
      <c r="BU11" s="26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7">
        <f t="shared" si="15"/>
        <v>20431</v>
      </c>
      <c r="BX11" s="27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0</v>
      </c>
      <c r="BY11" s="26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6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6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6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6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6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6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0</v>
      </c>
      <c r="CF11" s="26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0</v>
      </c>
      <c r="CG11" s="26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6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6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6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6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0</v>
      </c>
      <c r="CL11" s="26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0</v>
      </c>
      <c r="CM11" s="26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7">
        <f t="shared" si="16"/>
        <v>0</v>
      </c>
      <c r="CP11" s="27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434324.00000000006</v>
      </c>
      <c r="CQ11" s="26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6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6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6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6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6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6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424600</v>
      </c>
      <c r="CX11" s="26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0</v>
      </c>
      <c r="CY11" s="26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6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6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6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6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6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7756</v>
      </c>
      <c r="DE11" s="26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7">
        <f t="shared" si="17"/>
        <v>432356</v>
      </c>
      <c r="DH11" s="27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277446</v>
      </c>
      <c r="DI11" s="26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6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6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6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6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6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6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275000</v>
      </c>
      <c r="DP11" s="26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6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6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6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6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6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6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2446</v>
      </c>
      <c r="DW11" s="26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7">
        <f t="shared" si="18"/>
        <v>277446</v>
      </c>
      <c r="DZ11" s="27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340003</v>
      </c>
      <c r="EA11" s="26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6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6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6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6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6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6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320189</v>
      </c>
      <c r="EH11" s="26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0</v>
      </c>
      <c r="EI11" s="26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6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6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6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6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6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19814</v>
      </c>
      <c r="EO11" s="26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7">
        <f t="shared" si="19"/>
        <v>340003</v>
      </c>
      <c r="ER11" s="27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34549</v>
      </c>
      <c r="ES11" s="26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6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6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6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6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6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6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30428</v>
      </c>
      <c r="EZ11" s="26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0</v>
      </c>
      <c r="FA11" s="26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6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6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6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6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6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4121</v>
      </c>
      <c r="FG11" s="26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7">
        <f t="shared" si="20"/>
        <v>34549</v>
      </c>
      <c r="FJ11" s="27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5000</v>
      </c>
      <c r="FK11" s="26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6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6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6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6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6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6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3735</v>
      </c>
      <c r="FR11" s="26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0</v>
      </c>
      <c r="FS11" s="26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6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6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6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6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6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1265</v>
      </c>
      <c r="FY11" s="26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7">
        <f t="shared" si="21"/>
        <v>5000</v>
      </c>
      <c r="GB11" s="27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34400</v>
      </c>
      <c r="GC11" s="26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6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6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6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6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6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6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27500</v>
      </c>
      <c r="GJ11" s="26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0</v>
      </c>
      <c r="GK11" s="26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6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6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6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6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6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6849</v>
      </c>
      <c r="GQ11" s="26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7">
        <f t="shared" si="22"/>
        <v>34349</v>
      </c>
      <c r="GT11" s="27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161087</v>
      </c>
      <c r="GU11" s="26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6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6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6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6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6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6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151586</v>
      </c>
      <c r="HB11" s="26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0</v>
      </c>
      <c r="HC11" s="26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6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6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6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6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6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9501</v>
      </c>
      <c r="HI11" s="26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7">
        <f t="shared" si="23"/>
        <v>161087</v>
      </c>
      <c r="HL11" s="27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152550</v>
      </c>
      <c r="HM11" s="26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6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6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6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6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6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6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128482</v>
      </c>
      <c r="HT11" s="26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5500</v>
      </c>
      <c r="HU11" s="26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6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6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6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6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6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18516</v>
      </c>
      <c r="IA11" s="26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7">
        <f t="shared" si="24"/>
        <v>152498</v>
      </c>
    </row>
    <row r="12" spans="1:236" ht="15" thickBot="1" x14ac:dyDescent="0.4">
      <c r="A12" s="5" t="s">
        <v>76</v>
      </c>
      <c r="B12" s="25" t="s">
        <v>76</v>
      </c>
      <c r="D12" s="29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0</v>
      </c>
      <c r="E12" s="28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8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8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8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8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8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8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8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8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8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8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8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8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8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0</v>
      </c>
      <c r="S12" s="28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0</v>
      </c>
      <c r="T12" s="29">
        <f t="shared" si="12"/>
        <v>0</v>
      </c>
      <c r="V12" s="29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0</v>
      </c>
      <c r="W12" s="28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8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8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8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8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8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8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8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8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8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8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8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8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8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8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0</v>
      </c>
      <c r="AL12" s="29">
        <f t="shared" si="13"/>
        <v>0</v>
      </c>
      <c r="AN12" s="29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8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8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8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8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8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8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8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8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8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8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8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8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8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8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8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9">
        <f t="shared" si="14"/>
        <v>0</v>
      </c>
      <c r="BF12" s="29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8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8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8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8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8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8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8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8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8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8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8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8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8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8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8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9">
        <f t="shared" si="15"/>
        <v>0</v>
      </c>
      <c r="BX12" s="29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8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8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8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8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8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8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8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8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8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8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8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8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8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8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8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9">
        <f t="shared" si="16"/>
        <v>0</v>
      </c>
      <c r="CP12" s="29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8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8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8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8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8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8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8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8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8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8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8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8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8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8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8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9">
        <f t="shared" si="17"/>
        <v>0</v>
      </c>
      <c r="DH12" s="29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8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8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8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8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8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8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8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8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8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8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8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8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8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8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8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9">
        <f t="shared" si="18"/>
        <v>0</v>
      </c>
      <c r="DZ12" s="29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8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8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8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8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8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8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8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8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8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8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8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8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8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8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8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9">
        <f t="shared" si="19"/>
        <v>0</v>
      </c>
      <c r="ER12" s="29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8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8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8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8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8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8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8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8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8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8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8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8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8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8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8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9">
        <f t="shared" si="20"/>
        <v>0</v>
      </c>
      <c r="FJ12" s="29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0</v>
      </c>
      <c r="FK12" s="28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8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8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8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8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8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8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8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8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8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8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8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8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8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0</v>
      </c>
      <c r="FY12" s="28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0</v>
      </c>
      <c r="FZ12" s="29">
        <f t="shared" si="21"/>
        <v>0</v>
      </c>
      <c r="GB12" s="29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0</v>
      </c>
      <c r="GC12" s="28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8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8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8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8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8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8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8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8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8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8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8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8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8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0</v>
      </c>
      <c r="GQ12" s="28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0</v>
      </c>
      <c r="GR12" s="29">
        <f t="shared" si="22"/>
        <v>0</v>
      </c>
      <c r="GT12" s="29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8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8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8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8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8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8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8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8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8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8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8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8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8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8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8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9">
        <f t="shared" si="23"/>
        <v>0</v>
      </c>
      <c r="HL12" s="29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8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8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8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8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8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8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8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8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8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8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8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8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8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8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8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9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40865870.612999998</v>
      </c>
      <c r="E13" s="8">
        <f>SUM(E6:E12)</f>
        <v>5865271</v>
      </c>
      <c r="F13" s="8">
        <f t="shared" ref="F13" si="25">SUM(F6:F12)</f>
        <v>5427021</v>
      </c>
      <c r="G13" s="8">
        <f t="shared" ref="G13" si="26">SUM(G6:G12)</f>
        <v>23268175</v>
      </c>
      <c r="H13" s="8">
        <f t="shared" ref="H13" si="27">SUM(H6:H12)</f>
        <v>915344</v>
      </c>
      <c r="I13" s="8">
        <f t="shared" ref="I13:T13" si="28">SUM(I6:I12)</f>
        <v>2272766.5</v>
      </c>
      <c r="J13" s="8">
        <f t="shared" si="28"/>
        <v>4630</v>
      </c>
      <c r="K13" s="8">
        <f t="shared" si="28"/>
        <v>1394746</v>
      </c>
      <c r="L13" s="8">
        <f t="shared" si="28"/>
        <v>5500</v>
      </c>
      <c r="M13" s="8">
        <f t="shared" si="28"/>
        <v>16500</v>
      </c>
      <c r="N13" s="8">
        <f t="shared" si="28"/>
        <v>0</v>
      </c>
      <c r="O13" s="8">
        <f t="shared" si="28"/>
        <v>13200</v>
      </c>
      <c r="P13" s="8">
        <f t="shared" si="28"/>
        <v>6600</v>
      </c>
      <c r="Q13" s="8">
        <f t="shared" si="28"/>
        <v>0</v>
      </c>
      <c r="R13" s="8">
        <f t="shared" si="28"/>
        <v>1541612.6099999999</v>
      </c>
      <c r="S13" s="8">
        <f t="shared" si="28"/>
        <v>0</v>
      </c>
      <c r="T13" s="8">
        <f t="shared" si="28"/>
        <v>40731366.109999999</v>
      </c>
      <c r="V13" s="8">
        <f>SUM(V6:V12)</f>
        <v>4611991</v>
      </c>
      <c r="W13" s="8">
        <f>SUM(W6:W12)</f>
        <v>232198</v>
      </c>
      <c r="X13" s="8">
        <f t="shared" ref="X13:AL13" si="29">SUM(X6:X12)</f>
        <v>755700</v>
      </c>
      <c r="Y13" s="8">
        <f t="shared" si="29"/>
        <v>3270376.9999999995</v>
      </c>
      <c r="Z13" s="8">
        <f t="shared" si="29"/>
        <v>169844</v>
      </c>
      <c r="AA13" s="8">
        <f t="shared" si="29"/>
        <v>23661</v>
      </c>
      <c r="AB13" s="8">
        <f t="shared" si="29"/>
        <v>0</v>
      </c>
      <c r="AC13" s="8">
        <f t="shared" si="29"/>
        <v>8610</v>
      </c>
      <c r="AD13" s="8">
        <f t="shared" si="29"/>
        <v>0</v>
      </c>
      <c r="AE13" s="8">
        <f t="shared" si="29"/>
        <v>0</v>
      </c>
      <c r="AF13" s="8">
        <f t="shared" si="29"/>
        <v>0</v>
      </c>
      <c r="AG13" s="8">
        <f t="shared" si="29"/>
        <v>0</v>
      </c>
      <c r="AH13" s="8">
        <f t="shared" si="29"/>
        <v>0</v>
      </c>
      <c r="AI13" s="8">
        <f t="shared" si="29"/>
        <v>0</v>
      </c>
      <c r="AJ13" s="8">
        <f t="shared" si="29"/>
        <v>125751</v>
      </c>
      <c r="AK13" s="8">
        <f t="shared" si="29"/>
        <v>0</v>
      </c>
      <c r="AL13" s="8">
        <f t="shared" si="29"/>
        <v>4586141</v>
      </c>
      <c r="AN13" s="8">
        <f>SUM(AN6:AN12)</f>
        <v>3142314.5</v>
      </c>
      <c r="AO13" s="8">
        <f>SUM(AO6:AO12)</f>
        <v>232233</v>
      </c>
      <c r="AP13" s="8">
        <f t="shared" ref="AP13:BD13" si="30">SUM(AP6:AP12)</f>
        <v>201300</v>
      </c>
      <c r="AQ13" s="8">
        <f t="shared" si="30"/>
        <v>2440402</v>
      </c>
      <c r="AR13" s="8">
        <f t="shared" si="30"/>
        <v>157300</v>
      </c>
      <c r="AS13" s="8">
        <f t="shared" si="30"/>
        <v>7631</v>
      </c>
      <c r="AT13" s="8">
        <f t="shared" si="30"/>
        <v>0</v>
      </c>
      <c r="AU13" s="8">
        <f t="shared" si="30"/>
        <v>4577</v>
      </c>
      <c r="AV13" s="8">
        <f t="shared" si="30"/>
        <v>0</v>
      </c>
      <c r="AW13" s="8">
        <f t="shared" si="30"/>
        <v>0</v>
      </c>
      <c r="AX13" s="8">
        <f t="shared" si="30"/>
        <v>0</v>
      </c>
      <c r="AY13" s="8">
        <f t="shared" si="30"/>
        <v>0</v>
      </c>
      <c r="AZ13" s="8">
        <f t="shared" si="30"/>
        <v>0</v>
      </c>
      <c r="BA13" s="8">
        <f t="shared" si="30"/>
        <v>0</v>
      </c>
      <c r="BB13" s="8">
        <f t="shared" si="30"/>
        <v>81824</v>
      </c>
      <c r="BC13" s="8">
        <f t="shared" si="30"/>
        <v>0</v>
      </c>
      <c r="BD13" s="8">
        <f t="shared" si="30"/>
        <v>3125267</v>
      </c>
      <c r="BF13" s="8">
        <f>SUM(BF6:BF12)</f>
        <v>4126161.9999999995</v>
      </c>
      <c r="BG13" s="8">
        <f>SUM(BG6:BG12)</f>
        <v>28600</v>
      </c>
      <c r="BH13" s="8">
        <f t="shared" ref="BH13:BV13" si="31">SUM(BH6:BH12)</f>
        <v>441100</v>
      </c>
      <c r="BI13" s="8">
        <f t="shared" si="31"/>
        <v>3343928.9999999995</v>
      </c>
      <c r="BJ13" s="8">
        <f t="shared" si="31"/>
        <v>118800</v>
      </c>
      <c r="BK13" s="8">
        <f t="shared" si="31"/>
        <v>19130</v>
      </c>
      <c r="BL13" s="8">
        <f t="shared" si="31"/>
        <v>0</v>
      </c>
      <c r="BM13" s="8">
        <f t="shared" si="31"/>
        <v>14589</v>
      </c>
      <c r="BN13" s="8">
        <f t="shared" si="31"/>
        <v>0</v>
      </c>
      <c r="BO13" s="8">
        <f t="shared" si="31"/>
        <v>0</v>
      </c>
      <c r="BP13" s="8">
        <f t="shared" si="31"/>
        <v>0</v>
      </c>
      <c r="BQ13" s="8">
        <f t="shared" si="31"/>
        <v>0</v>
      </c>
      <c r="BR13" s="8">
        <f t="shared" si="31"/>
        <v>0</v>
      </c>
      <c r="BS13" s="8">
        <f t="shared" si="31"/>
        <v>0</v>
      </c>
      <c r="BT13" s="8">
        <f t="shared" si="31"/>
        <v>146935.99999999997</v>
      </c>
      <c r="BU13" s="8">
        <f t="shared" si="31"/>
        <v>0</v>
      </c>
      <c r="BV13" s="8">
        <f t="shared" si="31"/>
        <v>4113083.9999999995</v>
      </c>
      <c r="BX13" s="8">
        <f>SUM(BX6:BX12)</f>
        <v>1524220</v>
      </c>
      <c r="BY13" s="8">
        <f>SUM(BY6:BY12)</f>
        <v>127600.00000000001</v>
      </c>
      <c r="BZ13" s="8">
        <f t="shared" ref="BZ13:CN13" si="32">SUM(BZ6:BZ12)</f>
        <v>240901.00000000003</v>
      </c>
      <c r="CA13" s="8">
        <f t="shared" si="32"/>
        <v>1045000</v>
      </c>
      <c r="CB13" s="8">
        <f t="shared" si="32"/>
        <v>47300</v>
      </c>
      <c r="CC13" s="8">
        <f t="shared" si="32"/>
        <v>15400</v>
      </c>
      <c r="CD13" s="8">
        <f t="shared" si="32"/>
        <v>0</v>
      </c>
      <c r="CE13" s="8">
        <f t="shared" si="32"/>
        <v>0</v>
      </c>
      <c r="CF13" s="8">
        <f t="shared" si="32"/>
        <v>0</v>
      </c>
      <c r="CG13" s="8">
        <f t="shared" si="32"/>
        <v>0</v>
      </c>
      <c r="CH13" s="8">
        <f t="shared" si="32"/>
        <v>0</v>
      </c>
      <c r="CI13" s="8">
        <f t="shared" si="32"/>
        <v>0</v>
      </c>
      <c r="CJ13" s="8">
        <f t="shared" si="32"/>
        <v>0</v>
      </c>
      <c r="CK13" s="8">
        <f t="shared" si="32"/>
        <v>0</v>
      </c>
      <c r="CL13" s="8">
        <f t="shared" si="32"/>
        <v>43725</v>
      </c>
      <c r="CM13" s="8">
        <f t="shared" si="32"/>
        <v>0</v>
      </c>
      <c r="CN13" s="8">
        <f t="shared" si="32"/>
        <v>1519926</v>
      </c>
      <c r="CP13" s="8">
        <f>SUM(CP6:CP12)</f>
        <v>5037683.5999999996</v>
      </c>
      <c r="CQ13" s="8">
        <f>SUM(CQ6:CQ12)</f>
        <v>196900</v>
      </c>
      <c r="CR13" s="8">
        <f t="shared" ref="CR13:DF13" si="33">SUM(CR6:CR12)</f>
        <v>475200</v>
      </c>
      <c r="CS13" s="8">
        <f t="shared" si="33"/>
        <v>3210900.0000000005</v>
      </c>
      <c r="CT13" s="8">
        <f t="shared" si="33"/>
        <v>243100</v>
      </c>
      <c r="CU13" s="8">
        <f t="shared" si="33"/>
        <v>320099.99999999994</v>
      </c>
      <c r="CV13" s="8">
        <f t="shared" si="33"/>
        <v>0</v>
      </c>
      <c r="CW13" s="8">
        <f t="shared" si="33"/>
        <v>424600</v>
      </c>
      <c r="CX13" s="8">
        <f t="shared" si="33"/>
        <v>0</v>
      </c>
      <c r="CY13" s="8">
        <f t="shared" si="33"/>
        <v>0</v>
      </c>
      <c r="CZ13" s="8">
        <f t="shared" si="33"/>
        <v>0</v>
      </c>
      <c r="DA13" s="8">
        <f t="shared" si="33"/>
        <v>0</v>
      </c>
      <c r="DB13" s="8">
        <f t="shared" si="33"/>
        <v>0</v>
      </c>
      <c r="DC13" s="8">
        <f t="shared" si="33"/>
        <v>0</v>
      </c>
      <c r="DD13" s="8">
        <f t="shared" si="33"/>
        <v>142460.69999999998</v>
      </c>
      <c r="DE13" s="8">
        <f t="shared" si="33"/>
        <v>0</v>
      </c>
      <c r="DF13" s="8">
        <f t="shared" si="33"/>
        <v>5013260.7</v>
      </c>
      <c r="DH13" s="8">
        <f>SUM(DH6:DH12)</f>
        <v>4521572.3000000007</v>
      </c>
      <c r="DI13" s="8">
        <f>SUM(DI6:DI12)</f>
        <v>207900</v>
      </c>
      <c r="DJ13" s="8">
        <f t="shared" ref="DJ13:DX13" si="34">SUM(DJ6:DJ12)</f>
        <v>489500.00000000006</v>
      </c>
      <c r="DK13" s="8">
        <f t="shared" si="34"/>
        <v>2899599.9999999995</v>
      </c>
      <c r="DL13" s="8">
        <f t="shared" si="34"/>
        <v>105600.00000000001</v>
      </c>
      <c r="DM13" s="8">
        <f t="shared" si="34"/>
        <v>380800</v>
      </c>
      <c r="DN13" s="8">
        <f t="shared" si="34"/>
        <v>0</v>
      </c>
      <c r="DO13" s="8">
        <f t="shared" si="34"/>
        <v>275000</v>
      </c>
      <c r="DP13" s="8">
        <f t="shared" si="34"/>
        <v>0</v>
      </c>
      <c r="DQ13" s="8">
        <f t="shared" si="34"/>
        <v>0</v>
      </c>
      <c r="DR13" s="8">
        <f t="shared" si="34"/>
        <v>0</v>
      </c>
      <c r="DS13" s="8">
        <f t="shared" si="34"/>
        <v>0</v>
      </c>
      <c r="DT13" s="8">
        <f t="shared" si="34"/>
        <v>0</v>
      </c>
      <c r="DU13" s="8">
        <f t="shared" si="34"/>
        <v>0</v>
      </c>
      <c r="DV13" s="8">
        <f t="shared" si="34"/>
        <v>143601.90000000002</v>
      </c>
      <c r="DW13" s="8">
        <f t="shared" si="34"/>
        <v>0</v>
      </c>
      <c r="DX13" s="8">
        <f t="shared" si="34"/>
        <v>4502001.8999999994</v>
      </c>
      <c r="DZ13" s="8">
        <f>SUM(DZ6:DZ12)</f>
        <v>1330392.8790000002</v>
      </c>
      <c r="EA13" s="8">
        <f>SUM(EA6:EA12)</f>
        <v>446599.99999999994</v>
      </c>
      <c r="EB13" s="8">
        <f t="shared" ref="EB13:EP13" si="35">SUM(EB6:EB12)</f>
        <v>284900</v>
      </c>
      <c r="EC13" s="8">
        <f t="shared" si="35"/>
        <v>134200</v>
      </c>
      <c r="ED13" s="8">
        <f t="shared" si="35"/>
        <v>3300</v>
      </c>
      <c r="EE13" s="8">
        <f t="shared" si="35"/>
        <v>49200</v>
      </c>
      <c r="EF13" s="8">
        <f t="shared" si="35"/>
        <v>0</v>
      </c>
      <c r="EG13" s="8">
        <f t="shared" si="35"/>
        <v>320189</v>
      </c>
      <c r="EH13" s="8">
        <f t="shared" si="35"/>
        <v>0</v>
      </c>
      <c r="EI13" s="8">
        <f t="shared" si="35"/>
        <v>0</v>
      </c>
      <c r="EJ13" s="8">
        <f t="shared" si="35"/>
        <v>0</v>
      </c>
      <c r="EK13" s="8">
        <f t="shared" si="35"/>
        <v>0</v>
      </c>
      <c r="EL13" s="8">
        <f t="shared" si="35"/>
        <v>0</v>
      </c>
      <c r="EM13" s="8">
        <f t="shared" si="35"/>
        <v>0</v>
      </c>
      <c r="EN13" s="8">
        <f t="shared" si="35"/>
        <v>91921.4</v>
      </c>
      <c r="EO13" s="8">
        <f t="shared" si="35"/>
        <v>0</v>
      </c>
      <c r="EP13" s="8">
        <f t="shared" si="35"/>
        <v>1330310.3999999999</v>
      </c>
      <c r="ER13" s="8">
        <f>SUM(ER6:ER12)</f>
        <v>1996451.628</v>
      </c>
      <c r="ES13" s="8">
        <f>SUM(ES6:ES12)</f>
        <v>586300</v>
      </c>
      <c r="ET13" s="8">
        <f t="shared" ref="ET13:FH13" si="36">SUM(ET6:ET12)</f>
        <v>129164</v>
      </c>
      <c r="EU13" s="8">
        <f t="shared" si="36"/>
        <v>1033556</v>
      </c>
      <c r="EV13" s="8">
        <f t="shared" si="36"/>
        <v>2200</v>
      </c>
      <c r="EW13" s="8">
        <f t="shared" si="36"/>
        <v>98150</v>
      </c>
      <c r="EX13" s="8">
        <f t="shared" si="36"/>
        <v>0</v>
      </c>
      <c r="EY13" s="8">
        <f t="shared" si="36"/>
        <v>30428</v>
      </c>
      <c r="EZ13" s="8">
        <f t="shared" si="36"/>
        <v>0</v>
      </c>
      <c r="FA13" s="8">
        <f t="shared" si="36"/>
        <v>0</v>
      </c>
      <c r="FB13" s="8">
        <f t="shared" si="36"/>
        <v>0</v>
      </c>
      <c r="FC13" s="8">
        <f t="shared" si="36"/>
        <v>0</v>
      </c>
      <c r="FD13" s="8">
        <f t="shared" si="36"/>
        <v>0</v>
      </c>
      <c r="FE13" s="8">
        <f t="shared" si="36"/>
        <v>0</v>
      </c>
      <c r="FF13" s="8">
        <f t="shared" si="36"/>
        <v>116145.16499999999</v>
      </c>
      <c r="FG13" s="8">
        <f t="shared" si="36"/>
        <v>0</v>
      </c>
      <c r="FH13" s="8">
        <f t="shared" si="36"/>
        <v>1995943.165</v>
      </c>
      <c r="FJ13" s="8">
        <f>SUM(FJ6:FJ12)</f>
        <v>3129010.9510000004</v>
      </c>
      <c r="FK13" s="8">
        <f>SUM(FK6:FK12)</f>
        <v>1211100.0000000002</v>
      </c>
      <c r="FL13" s="8">
        <f t="shared" ref="FL13:FZ13" si="37">SUM(FL6:FL12)</f>
        <v>263255</v>
      </c>
      <c r="FM13" s="8">
        <f t="shared" si="37"/>
        <v>1280401</v>
      </c>
      <c r="FN13" s="8">
        <f t="shared" si="37"/>
        <v>4100</v>
      </c>
      <c r="FO13" s="8">
        <f t="shared" si="37"/>
        <v>239237</v>
      </c>
      <c r="FP13" s="8">
        <f t="shared" si="37"/>
        <v>2200</v>
      </c>
      <c r="FQ13" s="8">
        <f t="shared" si="37"/>
        <v>9185</v>
      </c>
      <c r="FR13" s="8">
        <f t="shared" si="37"/>
        <v>0</v>
      </c>
      <c r="FS13" s="8">
        <f t="shared" si="37"/>
        <v>0</v>
      </c>
      <c r="FT13" s="8">
        <f t="shared" si="37"/>
        <v>0</v>
      </c>
      <c r="FU13" s="8">
        <f t="shared" si="37"/>
        <v>0</v>
      </c>
      <c r="FV13" s="8">
        <f t="shared" si="37"/>
        <v>0</v>
      </c>
      <c r="FW13" s="8">
        <f t="shared" si="37"/>
        <v>0</v>
      </c>
      <c r="FX13" s="8">
        <f t="shared" si="37"/>
        <v>115678.44500000001</v>
      </c>
      <c r="FY13" s="8">
        <f t="shared" si="37"/>
        <v>0</v>
      </c>
      <c r="FZ13" s="8">
        <f t="shared" si="37"/>
        <v>3125156.4450000003</v>
      </c>
      <c r="GB13" s="8">
        <f>SUM(GB6:GB12)</f>
        <v>3560891.5</v>
      </c>
      <c r="GC13" s="8">
        <f>SUM(GC6:GC12)</f>
        <v>717040.00000000012</v>
      </c>
      <c r="GD13" s="8">
        <f t="shared" ref="GD13:GR13" si="38">SUM(GD6:GD12)</f>
        <v>469700</v>
      </c>
      <c r="GE13" s="8">
        <f t="shared" si="38"/>
        <v>1282310</v>
      </c>
      <c r="GF13" s="8">
        <f t="shared" si="38"/>
        <v>53900</v>
      </c>
      <c r="GG13" s="8">
        <f t="shared" si="38"/>
        <v>837822.5</v>
      </c>
      <c r="GH13" s="8">
        <f t="shared" si="38"/>
        <v>0</v>
      </c>
      <c r="GI13" s="8">
        <f t="shared" si="38"/>
        <v>27500</v>
      </c>
      <c r="GJ13" s="8">
        <f t="shared" si="38"/>
        <v>0</v>
      </c>
      <c r="GK13" s="8">
        <f t="shared" si="38"/>
        <v>0</v>
      </c>
      <c r="GL13" s="8">
        <f t="shared" si="38"/>
        <v>0</v>
      </c>
      <c r="GM13" s="8">
        <f t="shared" si="38"/>
        <v>0</v>
      </c>
      <c r="GN13" s="8">
        <f t="shared" si="38"/>
        <v>0</v>
      </c>
      <c r="GO13" s="8">
        <f t="shared" si="38"/>
        <v>0</v>
      </c>
      <c r="GP13" s="8">
        <f t="shared" si="38"/>
        <v>164680</v>
      </c>
      <c r="GQ13" s="8">
        <f t="shared" si="38"/>
        <v>0</v>
      </c>
      <c r="GR13" s="8">
        <f t="shared" si="38"/>
        <v>3552952.5</v>
      </c>
      <c r="GT13" s="8">
        <f>SUM(GT6:GT12)</f>
        <v>4542259.7549999999</v>
      </c>
      <c r="GU13" s="8">
        <f>SUM(GU6:GU12)</f>
        <v>909699.99999999988</v>
      </c>
      <c r="GV13" s="8">
        <f t="shared" ref="GV13:HJ13" si="39">SUM(GV6:GV12)</f>
        <v>1438701.0000000002</v>
      </c>
      <c r="GW13" s="8">
        <f t="shared" si="39"/>
        <v>1574100</v>
      </c>
      <c r="GX13" s="8">
        <f t="shared" si="39"/>
        <v>6600</v>
      </c>
      <c r="GY13" s="8">
        <f t="shared" si="39"/>
        <v>222235</v>
      </c>
      <c r="GZ13" s="8">
        <f t="shared" si="39"/>
        <v>0</v>
      </c>
      <c r="HA13" s="8">
        <f t="shared" si="39"/>
        <v>151586</v>
      </c>
      <c r="HB13" s="8">
        <f t="shared" si="39"/>
        <v>0</v>
      </c>
      <c r="HC13" s="8">
        <f t="shared" si="39"/>
        <v>0</v>
      </c>
      <c r="HD13" s="8">
        <f t="shared" si="39"/>
        <v>0</v>
      </c>
      <c r="HE13" s="8">
        <f t="shared" si="39"/>
        <v>0</v>
      </c>
      <c r="HF13" s="8">
        <f t="shared" si="39"/>
        <v>0</v>
      </c>
      <c r="HG13" s="8">
        <f t="shared" si="39"/>
        <v>0</v>
      </c>
      <c r="HH13" s="8">
        <f t="shared" si="39"/>
        <v>227888</v>
      </c>
      <c r="HI13" s="8">
        <f t="shared" si="39"/>
        <v>0</v>
      </c>
      <c r="HJ13" s="8">
        <f t="shared" si="39"/>
        <v>4530810</v>
      </c>
      <c r="HL13" s="8">
        <f>SUM(HL6:HL12)</f>
        <v>3342920.5</v>
      </c>
      <c r="HM13" s="8">
        <f>SUM(HM6:HM12)</f>
        <v>969100</v>
      </c>
      <c r="HN13" s="8">
        <f t="shared" ref="HN13:IB13" si="40">SUM(HN6:HN12)</f>
        <v>237600</v>
      </c>
      <c r="HO13" s="8">
        <f t="shared" si="40"/>
        <v>1753400</v>
      </c>
      <c r="HP13" s="8">
        <f t="shared" si="40"/>
        <v>3300</v>
      </c>
      <c r="HQ13" s="8">
        <f t="shared" si="40"/>
        <v>59400</v>
      </c>
      <c r="HR13" s="8">
        <f t="shared" si="40"/>
        <v>2430</v>
      </c>
      <c r="HS13" s="8">
        <f t="shared" si="40"/>
        <v>128482</v>
      </c>
      <c r="HT13" s="8">
        <f t="shared" si="40"/>
        <v>5500</v>
      </c>
      <c r="HU13" s="8">
        <f t="shared" si="40"/>
        <v>16500</v>
      </c>
      <c r="HV13" s="8">
        <f t="shared" si="40"/>
        <v>0</v>
      </c>
      <c r="HW13" s="8">
        <f t="shared" si="40"/>
        <v>13200</v>
      </c>
      <c r="HX13" s="8">
        <f t="shared" si="40"/>
        <v>6600</v>
      </c>
      <c r="HY13" s="8">
        <f t="shared" si="40"/>
        <v>0</v>
      </c>
      <c r="HZ13" s="8">
        <f t="shared" si="40"/>
        <v>141001</v>
      </c>
      <c r="IA13" s="8">
        <f t="shared" si="40"/>
        <v>0</v>
      </c>
      <c r="IB13" s="8">
        <f t="shared" si="40"/>
        <v>3336513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16"/>
      <c r="E17" s="15">
        <f t="shared" ref="E17:E23" si="41">IFERROR(E6/T6,0)</f>
        <v>0.84065012496784719</v>
      </c>
      <c r="F17" s="16">
        <f t="shared" ref="F17:F23" si="42">IFERROR(F6/T6,0)</f>
        <v>4.9701846085092781E-2</v>
      </c>
      <c r="G17" s="16">
        <f t="shared" ref="G17:G23" si="43">IFERROR(G6/T6,0)</f>
        <v>1.9655228254985158E-3</v>
      </c>
      <c r="H17" s="16">
        <f t="shared" ref="H17:H23" si="44">IFERROR(H6/T6,0)</f>
        <v>2.6284630141154832E-3</v>
      </c>
      <c r="I17" s="16">
        <f t="shared" ref="I17:I23" si="45">IFERROR(I6/T6,0)</f>
        <v>5.9827925174727958E-2</v>
      </c>
      <c r="J17" s="16">
        <f t="shared" ref="J17:J23" si="46">IFERROR(J6/T6,0)</f>
        <v>0</v>
      </c>
      <c r="K17" s="16">
        <f t="shared" ref="K17:K23" si="47">IFERROR(K6/T6,0)</f>
        <v>0</v>
      </c>
      <c r="L17" s="16">
        <f t="shared" ref="L17:L23" si="48">IFERROR(L6/T6,0)</f>
        <v>0</v>
      </c>
      <c r="M17" s="16">
        <f t="shared" ref="M17:M23" si="49">IFERROR(M6/T6,0)</f>
        <v>1.9713472605866126E-3</v>
      </c>
      <c r="N17" s="16">
        <f t="shared" ref="N17:N23" si="50">IFERROR(N6/T6,0)</f>
        <v>0</v>
      </c>
      <c r="O17" s="16">
        <f t="shared" ref="O17:O23" si="51">IFERROR(O6/T6,0)</f>
        <v>0</v>
      </c>
      <c r="P17" s="16">
        <f t="shared" ref="P17:P23" si="52">IFERROR(P6/T6,0)</f>
        <v>4.9283681514665316E-4</v>
      </c>
      <c r="Q17" s="16">
        <f t="shared" ref="Q17:Q23" si="53">IFERROR(Q6/T6,0)</f>
        <v>0</v>
      </c>
      <c r="R17" s="16">
        <f t="shared" ref="R17:R23" si="54">IFERROR(R6/T6,0)</f>
        <v>4.2761933856984839E-2</v>
      </c>
      <c r="S17" s="16">
        <f t="shared" ref="S17:S23" si="55">IFERROR(S6/T6,0)</f>
        <v>0</v>
      </c>
      <c r="T17" s="17">
        <f t="shared" ref="T17:T23" si="56">IFERROR(T6/T6,0)</f>
        <v>1</v>
      </c>
      <c r="V17" s="16"/>
      <c r="W17" s="15">
        <f t="shared" ref="W17:W23" si="57">IFERROR(W6/AL6,0)</f>
        <v>0.89663922277661812</v>
      </c>
      <c r="X17" s="16">
        <f t="shared" ref="X17:X23" si="58">IFERROR(X6/AL6,0)</f>
        <v>4.694689956467421E-2</v>
      </c>
      <c r="Y17" s="16">
        <f t="shared" ref="Y17:Y23" si="59">IFERROR(Y6/AL6,0)</f>
        <v>8.3844834677075167E-3</v>
      </c>
      <c r="Z17" s="16">
        <f t="shared" ref="Z17:Z23" si="60">IFERROR(Z6/AL6,0)</f>
        <v>2.1339499802124639E-2</v>
      </c>
      <c r="AA17" s="16">
        <f t="shared" ref="AA17:AA23" si="61">IFERROR(AA6/AL6,0)</f>
        <v>0</v>
      </c>
      <c r="AB17" s="16">
        <f t="shared" ref="AB17:AB23" si="62">IFERROR(AB6/AL6,0)</f>
        <v>0</v>
      </c>
      <c r="AC17" s="16">
        <f t="shared" ref="AC17:AC23" si="63">IFERROR(AC6/AL6,0)</f>
        <v>0</v>
      </c>
      <c r="AD17" s="16">
        <f t="shared" ref="AD17:AD23" si="64">IFERROR(AD6/AL6,0)</f>
        <v>0</v>
      </c>
      <c r="AE17" s="16">
        <f t="shared" ref="AE17:AE23" si="65">IFERROR(AE6/AL6,0)</f>
        <v>0</v>
      </c>
      <c r="AF17" s="16">
        <f t="shared" ref="AF17:AF23" si="66">IFERROR(AF6/AL6,0)</f>
        <v>0</v>
      </c>
      <c r="AG17" s="16">
        <f t="shared" ref="AG17:AG23" si="67">IFERROR(AG6/AL6,0)</f>
        <v>0</v>
      </c>
      <c r="AH17" s="16">
        <f t="shared" ref="AH17:AH23" si="68">IFERROR(AH6/AL6,0)</f>
        <v>0</v>
      </c>
      <c r="AI17" s="16">
        <f t="shared" ref="AI17:AI23" si="69">IFERROR(AI6/AL6,0)</f>
        <v>0</v>
      </c>
      <c r="AJ17" s="16">
        <f t="shared" ref="AJ17:AJ23" si="70">IFERROR(AJ6/AL6,0)</f>
        <v>2.6689894388875524E-2</v>
      </c>
      <c r="AK17" s="16">
        <f t="shared" ref="AK17:AK23" si="71">IFERROR(AK6/AL6,0)</f>
        <v>0</v>
      </c>
      <c r="AL17" s="17">
        <f t="shared" ref="AL17:AL23" si="72">IFERROR(AL6/AL6,0)</f>
        <v>1</v>
      </c>
      <c r="AN17" s="16"/>
      <c r="AO17" s="15">
        <f t="shared" ref="AO17:AO23" si="73">IFERROR(AO6/BD6,0)</f>
        <v>0.79497001314492277</v>
      </c>
      <c r="AP17" s="16">
        <f t="shared" ref="AP17:AP23" si="74">IFERROR(AP6/BD6,0)</f>
        <v>0.13179154343301566</v>
      </c>
      <c r="AQ17" s="16">
        <f t="shared" ref="AQ17:AQ23" si="75">IFERROR(AQ6/BD6,0)</f>
        <v>7.5309453390294667E-3</v>
      </c>
      <c r="AR17" s="16">
        <f t="shared" ref="AR17:AR23" si="76">IFERROR(AR6/BD6,0)</f>
        <v>2.2592836017088398E-2</v>
      </c>
      <c r="AS17" s="16">
        <f t="shared" ref="AS17:AS23" si="77">IFERROR(AS6/BD6,0)</f>
        <v>7.5309453390294667E-3</v>
      </c>
      <c r="AT17" s="16">
        <f t="shared" ref="AT17:AT23" si="78">IFERROR(AT6/BD6,0)</f>
        <v>0</v>
      </c>
      <c r="AU17" s="16">
        <f t="shared" ref="AU17:AU23" si="79">IFERROR(AU6/BD6,0)</f>
        <v>0</v>
      </c>
      <c r="AV17" s="16">
        <f t="shared" ref="AV17:AV23" si="80">IFERROR(AV6/BD6,0)</f>
        <v>0</v>
      </c>
      <c r="AW17" s="16">
        <f t="shared" ref="AW17:AW23" si="81">IFERROR(AW6/BD6,0)</f>
        <v>0</v>
      </c>
      <c r="AX17" s="16">
        <f t="shared" ref="AX17:AX23" si="82">IFERROR(AX6/BD6,0)</f>
        <v>0</v>
      </c>
      <c r="AY17" s="16">
        <f t="shared" ref="AY17:AY23" si="83">IFERROR(AY6/BD6,0)</f>
        <v>0</v>
      </c>
      <c r="AZ17" s="16">
        <f t="shared" ref="AZ17:AZ23" si="84">IFERROR(AZ6/BD6,0)</f>
        <v>0</v>
      </c>
      <c r="BA17" s="16">
        <f t="shared" ref="BA17:BA23" si="85">IFERROR(BA6/BD6,0)</f>
        <v>0</v>
      </c>
      <c r="BB17" s="16">
        <f t="shared" ref="BB17:BB23" si="86">IFERROR(BB6/BD6,0)</f>
        <v>3.5583716726914232E-2</v>
      </c>
      <c r="BC17" s="16">
        <f t="shared" ref="BC17:BC23" si="87">IFERROR(BC6/BD6,0)</f>
        <v>0</v>
      </c>
      <c r="BD17" s="17">
        <f t="shared" ref="BD17:BD23" si="88">IFERROR(BD6/BD6,0)</f>
        <v>1</v>
      </c>
      <c r="BF17" s="16"/>
      <c r="BG17" s="15">
        <f t="shared" ref="BG17:BG23" si="89">IFERROR(BG6/BV6,0)</f>
        <v>0.6775003553323542</v>
      </c>
      <c r="BH17" s="16">
        <f t="shared" ref="BH17:BH23" si="90">IFERROR(BH6/BV6,0)</f>
        <v>0.23451935376889183</v>
      </c>
      <c r="BI17" s="16">
        <f t="shared" ref="BI17:BI23" si="91">IFERROR(BI6/BV6,0)</f>
        <v>2.6057705974321315E-2</v>
      </c>
      <c r="BJ17" s="16">
        <f t="shared" ref="BJ17:BJ23" si="92">IFERROR(BJ6/BV6,0)</f>
        <v>0</v>
      </c>
      <c r="BK17" s="16">
        <f t="shared" ref="BK17:BK23" si="93">IFERROR(BK6/BV6,0)</f>
        <v>5.211541194864263E-2</v>
      </c>
      <c r="BL17" s="16">
        <f t="shared" ref="BL17:BL23" si="94">IFERROR(BL6/BV6,0)</f>
        <v>0</v>
      </c>
      <c r="BM17" s="16">
        <f t="shared" ref="BM17:BM23" si="95">IFERROR(BM6/BV6,0)</f>
        <v>0</v>
      </c>
      <c r="BN17" s="16">
        <f t="shared" ref="BN17:BN23" si="96">IFERROR(BN6/BV6,0)</f>
        <v>0</v>
      </c>
      <c r="BO17" s="16">
        <f t="shared" ref="BO17:BO23" si="97">IFERROR(BO6/BV6,0)</f>
        <v>0</v>
      </c>
      <c r="BP17" s="16">
        <f t="shared" ref="BP17:BP23" si="98">IFERROR(BP6/BV6,0)</f>
        <v>0</v>
      </c>
      <c r="BQ17" s="16">
        <f t="shared" ref="BQ17:BQ23" si="99">IFERROR(BQ6/BV6,0)</f>
        <v>0</v>
      </c>
      <c r="BR17" s="16">
        <f t="shared" ref="BR17:BR23" si="100">IFERROR(BR6/BV6,0)</f>
        <v>0</v>
      </c>
      <c r="BS17" s="16">
        <f t="shared" ref="BS17:BS23" si="101">IFERROR(BS6/BV6,0)</f>
        <v>0</v>
      </c>
      <c r="BT17" s="16">
        <f t="shared" ref="BT17:BT23" si="102">IFERROR(BT6/BV6,0)</f>
        <v>9.8071729757900229E-3</v>
      </c>
      <c r="BU17" s="16">
        <f t="shared" ref="BU17:BU23" si="103">IFERROR(BU6/BV6,0)</f>
        <v>0</v>
      </c>
      <c r="BV17" s="17">
        <f t="shared" ref="BV17:BV23" si="104">IFERROR(BV6/BV6,0)</f>
        <v>1</v>
      </c>
      <c r="BX17" s="16"/>
      <c r="BY17" s="15">
        <f t="shared" ref="BY17:BY23" si="105">IFERROR(BY6/CN6,0)</f>
        <v>0.90850330364837706</v>
      </c>
      <c r="BZ17" s="16">
        <f t="shared" ref="BZ17:BZ23" si="106">IFERROR(BZ6/CN6,0)</f>
        <v>5.5300201091640334E-2</v>
      </c>
      <c r="CA17" s="16">
        <f t="shared" ref="CA17:CA23" si="107">IFERROR(CA6/CN6,0)</f>
        <v>0</v>
      </c>
      <c r="CB17" s="16">
        <f t="shared" ref="CB17:CB23" si="108">IFERROR(CB6/CN6,0)</f>
        <v>0</v>
      </c>
      <c r="CC17" s="16">
        <f t="shared" ref="CC17:CC23" si="109">IFERROR(CC6/CN6,0)</f>
        <v>0</v>
      </c>
      <c r="CD17" s="16">
        <f t="shared" ref="CD17:CD23" si="110">IFERROR(CD6/CN6,0)</f>
        <v>0</v>
      </c>
      <c r="CE17" s="16">
        <f t="shared" ref="CE17:CE23" si="111">IFERROR(CE6/CN6,0)</f>
        <v>0</v>
      </c>
      <c r="CF17" s="16">
        <f t="shared" ref="CF17:CF23" si="112">IFERROR(CF6/CN6,0)</f>
        <v>0</v>
      </c>
      <c r="CG17" s="16">
        <f t="shared" ref="CG17:CG23" si="113">IFERROR(CG6/CN6,0)</f>
        <v>0</v>
      </c>
      <c r="CH17" s="16">
        <f t="shared" ref="CH17:CH23" si="114">IFERROR(CH6/CN6,0)</f>
        <v>0</v>
      </c>
      <c r="CI17" s="16">
        <f t="shared" ref="CI17:CI23" si="115">IFERROR(CI6/CN6,0)</f>
        <v>0</v>
      </c>
      <c r="CJ17" s="16">
        <f t="shared" ref="CJ17:CJ23" si="116">IFERROR(CJ6/CN6,0)</f>
        <v>0</v>
      </c>
      <c r="CK17" s="16">
        <f t="shared" ref="CK17:CK23" si="117">IFERROR(CK6/CN6,0)</f>
        <v>0</v>
      </c>
      <c r="CL17" s="16">
        <f t="shared" ref="CL17:CL23" si="118">IFERROR(CL6/CN6,0)</f>
        <v>3.6196495259982767E-2</v>
      </c>
      <c r="CM17" s="16">
        <f t="shared" ref="CM17:CM23" si="119">IFERROR(CM6/CN6,0)</f>
        <v>0</v>
      </c>
      <c r="CN17" s="17">
        <f t="shared" ref="CN17:CN23" si="120">IFERROR(CN6/CN6,0)</f>
        <v>1</v>
      </c>
      <c r="CP17" s="16"/>
      <c r="CQ17" s="15">
        <f t="shared" ref="CQ17:CQ23" si="121">IFERROR(CQ6/DF6,0)</f>
        <v>0.75793590456705462</v>
      </c>
      <c r="CR17" s="16">
        <f t="shared" ref="CR17:CR23" si="122">IFERROR(CR6/DF6,0)</f>
        <v>0.16513687306209571</v>
      </c>
      <c r="CS17" s="16">
        <f t="shared" ref="CS17:CS23" si="123">IFERROR(CS6/DF6,0)</f>
        <v>0</v>
      </c>
      <c r="CT17" s="16">
        <f t="shared" ref="CT17:CT23" si="124">IFERROR(CT6/DF6,0)</f>
        <v>1.6937115185855969E-2</v>
      </c>
      <c r="CU17" s="16">
        <f t="shared" ref="CU17:CU23" si="125">IFERROR(CU6/DF6,0)</f>
        <v>2.1171393982319962E-2</v>
      </c>
      <c r="CV17" s="16">
        <f t="shared" ref="CV17:CV23" si="126">IFERROR(CV6/DF6,0)</f>
        <v>0</v>
      </c>
      <c r="CW17" s="16">
        <f t="shared" ref="CW17:CW23" si="127">IFERROR(CW6/DF6,0)</f>
        <v>0</v>
      </c>
      <c r="CX17" s="16">
        <f t="shared" ref="CX17:CX23" si="128">IFERROR(CX6/DF6,0)</f>
        <v>0</v>
      </c>
      <c r="CY17" s="16">
        <f t="shared" ref="CY17:CY23" si="129">IFERROR(CY6/DF6,0)</f>
        <v>0</v>
      </c>
      <c r="CZ17" s="16">
        <f t="shared" ref="CZ17:CZ23" si="130">IFERROR(CZ6/DF6,0)</f>
        <v>0</v>
      </c>
      <c r="DA17" s="16">
        <f t="shared" ref="DA17:DA23" si="131">IFERROR(DA6/DF6,0)</f>
        <v>0</v>
      </c>
      <c r="DB17" s="16">
        <f t="shared" ref="DB17:DB23" si="132">IFERROR(DB6/DF6,0)</f>
        <v>0</v>
      </c>
      <c r="DC17" s="16">
        <f t="shared" ref="DC17:DC23" si="133">IFERROR(DC6/DF6,0)</f>
        <v>0</v>
      </c>
      <c r="DD17" s="16">
        <f t="shared" ref="DD17:DD23" si="134">IFERROR(DD6/DF6,0)</f>
        <v>3.8818713202673757E-2</v>
      </c>
      <c r="DE17" s="16">
        <f t="shared" ref="DE17:DE23" si="135">IFERROR(DE6/DF6,0)</f>
        <v>0</v>
      </c>
      <c r="DF17" s="17">
        <f t="shared" ref="DF17:DF23" si="136">IFERROR(DF6/DF6,0)</f>
        <v>1</v>
      </c>
      <c r="DH17" s="16"/>
      <c r="DI17" s="15">
        <f t="shared" ref="DI17:DI23" si="137">IFERROR(DI6/DX6,0)</f>
        <v>0.84286574352799515</v>
      </c>
      <c r="DJ17" s="16">
        <f t="shared" ref="DJ17:DJ23" si="138">IFERROR(DJ6/DX6,0)</f>
        <v>8.9192142172274627E-2</v>
      </c>
      <c r="DK17" s="16">
        <f t="shared" ref="DK17:DK23" si="139">IFERROR(DK6/DX6,0)</f>
        <v>0</v>
      </c>
      <c r="DL17" s="16">
        <f t="shared" ref="DL17:DL23" si="140">IFERROR(DL6/DX6,0)</f>
        <v>0</v>
      </c>
      <c r="DM17" s="16">
        <f t="shared" ref="DM17:DM23" si="141">IFERROR(DM6/DX6,0)</f>
        <v>4.4596071086137308E-3</v>
      </c>
      <c r="DN17" s="16">
        <f t="shared" ref="DN17:DN23" si="142">IFERROR(DN6/DX6,0)</f>
        <v>0</v>
      </c>
      <c r="DO17" s="16">
        <f t="shared" ref="DO17:DO23" si="143">IFERROR(DO6/DX6,0)</f>
        <v>0</v>
      </c>
      <c r="DP17" s="16">
        <f t="shared" ref="DP17:DP23" si="144">IFERROR(DP6/DX6,0)</f>
        <v>0</v>
      </c>
      <c r="DQ17" s="16">
        <f t="shared" ref="DQ17:DQ23" si="145">IFERROR(DQ6/DX6,0)</f>
        <v>0</v>
      </c>
      <c r="DR17" s="16">
        <f t="shared" ref="DR17:DR23" si="146">IFERROR(DR6/DX6,0)</f>
        <v>0</v>
      </c>
      <c r="DS17" s="16">
        <f t="shared" ref="DS17:DS23" si="147">IFERROR(DS6/DX6,0)</f>
        <v>0</v>
      </c>
      <c r="DT17" s="16">
        <f t="shared" ref="DT17:DT23" si="148">IFERROR(DT6/DX6,0)</f>
        <v>0</v>
      </c>
      <c r="DU17" s="16">
        <f t="shared" ref="DU17:DU23" si="149">IFERROR(DU6/DX6,0)</f>
        <v>0</v>
      </c>
      <c r="DV17" s="16">
        <f t="shared" ref="DV17:DV23" si="150">IFERROR(DV6/DX6,0)</f>
        <v>6.3482507191116463E-2</v>
      </c>
      <c r="DW17" s="16">
        <f t="shared" ref="DW17:DW23" si="151">IFERROR(DW6/DX6,0)</f>
        <v>0</v>
      </c>
      <c r="DX17" s="17">
        <f t="shared" ref="DX17:DX23" si="152">IFERROR(DX6/DX6,0)</f>
        <v>1</v>
      </c>
      <c r="DZ17" s="16"/>
      <c r="EA17" s="15">
        <f t="shared" ref="EA17:EA23" si="153">IFERROR(EA6/EP6,0)</f>
        <v>0.72451302281826035</v>
      </c>
      <c r="EB17" s="16">
        <f t="shared" ref="EB17:EB23" si="154">IFERROR(EB6/EP6,0)</f>
        <v>0.15252905743542325</v>
      </c>
      <c r="EC17" s="16">
        <f t="shared" ref="EC17:EC23" si="155">IFERROR(EC6/EP6,0)</f>
        <v>1.6682865656999418E-2</v>
      </c>
      <c r="ED17" s="16">
        <f t="shared" ref="ED17:ED23" si="156">IFERROR(ED6/EP6,0)</f>
        <v>0</v>
      </c>
      <c r="EE17" s="16">
        <f t="shared" ref="EE17:EE23" si="157">IFERROR(EE6/EP6,0)</f>
        <v>9.533066089713953E-3</v>
      </c>
      <c r="EF17" s="16">
        <f t="shared" ref="EF17:EF23" si="158">IFERROR(EF6/EP6,0)</f>
        <v>0</v>
      </c>
      <c r="EG17" s="16">
        <f t="shared" ref="EG17:EG23" si="159">IFERROR(EG6/EP6,0)</f>
        <v>0</v>
      </c>
      <c r="EH17" s="16">
        <f t="shared" ref="EH17:EH23" si="160">IFERROR(EH6/EP6,0)</f>
        <v>0</v>
      </c>
      <c r="EI17" s="16">
        <f t="shared" ref="EI17:EI23" si="161">IFERROR(EI6/EP6,0)</f>
        <v>0</v>
      </c>
      <c r="EJ17" s="16">
        <f t="shared" ref="EJ17:EJ23" si="162">IFERROR(EJ6/EP6,0)</f>
        <v>0</v>
      </c>
      <c r="EK17" s="16">
        <f t="shared" ref="EK17:EK23" si="163">IFERROR(EK6/EP6,0)</f>
        <v>0</v>
      </c>
      <c r="EL17" s="16">
        <f t="shared" ref="EL17:EL23" si="164">IFERROR(EL6/EP6,0)</f>
        <v>0</v>
      </c>
      <c r="EM17" s="16">
        <f t="shared" ref="EM17:EM23" si="165">IFERROR(EM6/EP6,0)</f>
        <v>0</v>
      </c>
      <c r="EN17" s="16">
        <f t="shared" ref="EN17:EN23" si="166">IFERROR(EN6/EP6,0)</f>
        <v>9.6741987999603082E-2</v>
      </c>
      <c r="EO17" s="16">
        <f t="shared" ref="EO17:EO23" si="167">IFERROR(EO6/EP6,0)</f>
        <v>0</v>
      </c>
      <c r="EP17" s="17">
        <f t="shared" ref="EP17:EP23" si="168">IFERROR(EP6/EP6,0)</f>
        <v>1</v>
      </c>
      <c r="ER17" s="16"/>
      <c r="ES17" s="15">
        <f t="shared" ref="ES17:ES23" si="169">IFERROR(ES6/FH6,0)</f>
        <v>0.9028859518241944</v>
      </c>
      <c r="ET17" s="16">
        <f t="shared" ref="ET17:ET23" si="170">IFERROR(ET6/FH6,0)</f>
        <v>2.6530254887440218E-2</v>
      </c>
      <c r="EU17" s="16">
        <f t="shared" ref="EU17:EU23" si="171">IFERROR(EU6/FH6,0)</f>
        <v>0</v>
      </c>
      <c r="EV17" s="16">
        <f t="shared" ref="EV17:EV23" si="172">IFERROR(EV6/FH6,0)</f>
        <v>0</v>
      </c>
      <c r="EW17" s="16">
        <f t="shared" ref="EW17:EW23" si="173">IFERROR(EW6/FH6,0)</f>
        <v>3.4107200834667901E-2</v>
      </c>
      <c r="EX17" s="16">
        <f t="shared" ref="EX17:EX23" si="174">IFERROR(EX6/FH6,0)</f>
        <v>0</v>
      </c>
      <c r="EY17" s="16">
        <f t="shared" ref="EY17:EY23" si="175">IFERROR(EY6/FH6,0)</f>
        <v>0</v>
      </c>
      <c r="EZ17" s="16">
        <f t="shared" ref="EZ17:EZ23" si="176">IFERROR(EZ6/FH6,0)</f>
        <v>0</v>
      </c>
      <c r="FA17" s="16">
        <f t="shared" ref="FA17:FA23" si="177">IFERROR(FA6/FH6,0)</f>
        <v>0</v>
      </c>
      <c r="FB17" s="16">
        <f t="shared" ref="FB17:FB23" si="178">IFERROR(FB6/FH6,0)</f>
        <v>0</v>
      </c>
      <c r="FC17" s="16">
        <f t="shared" ref="FC17:FC23" si="179">IFERROR(FC6/FH6,0)</f>
        <v>0</v>
      </c>
      <c r="FD17" s="16">
        <f t="shared" ref="FD17:FD23" si="180">IFERROR(FD6/FH6,0)</f>
        <v>0</v>
      </c>
      <c r="FE17" s="16">
        <f t="shared" ref="FE17:FE23" si="181">IFERROR(FE6/FH6,0)</f>
        <v>0</v>
      </c>
      <c r="FF17" s="16">
        <f t="shared" ref="FF17:FF23" si="182">IFERROR(FF6/FH6,0)</f>
        <v>3.6476592453697457E-2</v>
      </c>
      <c r="FG17" s="16">
        <f t="shared" ref="FG17:FG23" si="183">IFERROR(FG6/FH6,0)</f>
        <v>0</v>
      </c>
      <c r="FH17" s="17">
        <f t="shared" ref="FH17:FH23" si="184">IFERROR(FH6/FH6,0)</f>
        <v>1</v>
      </c>
      <c r="FJ17" s="16"/>
      <c r="FK17" s="15">
        <f t="shared" ref="FK17:FK23" si="185">IFERROR(FK6/FZ6,0)</f>
        <v>0.81192744499595004</v>
      </c>
      <c r="FL17" s="16">
        <f t="shared" ref="FL17:FL23" si="186">IFERROR(FL6/FZ6,0)</f>
        <v>6.0763710563312597E-2</v>
      </c>
      <c r="FM17" s="16">
        <f t="shared" ref="FM17:FM23" si="187">IFERROR(FM6/FZ6,0)</f>
        <v>0</v>
      </c>
      <c r="FN17" s="16">
        <f t="shared" ref="FN17:FN23" si="188">IFERROR(FN6/FZ6,0)</f>
        <v>0</v>
      </c>
      <c r="FO17" s="16">
        <f t="shared" ref="FO17:FO23" si="189">IFERROR(FO6/FZ6,0)</f>
        <v>9.3877936552426336E-2</v>
      </c>
      <c r="FP17" s="16">
        <f t="shared" ref="FP17:FP23" si="190">IFERROR(FP6/FZ6,0)</f>
        <v>0</v>
      </c>
      <c r="FQ17" s="16">
        <f t="shared" ref="FQ17:FQ23" si="191">IFERROR(FQ6/FZ6,0)</f>
        <v>0</v>
      </c>
      <c r="FR17" s="16">
        <f t="shared" ref="FR17:FR23" si="192">IFERROR(FR6/FZ6,0)</f>
        <v>0</v>
      </c>
      <c r="FS17" s="16">
        <f t="shared" ref="FS17:FS23" si="193">IFERROR(FS6/FZ6,0)</f>
        <v>0</v>
      </c>
      <c r="FT17" s="16">
        <f t="shared" ref="FT17:FT23" si="194">IFERROR(FT6/FZ6,0)</f>
        <v>0</v>
      </c>
      <c r="FU17" s="16">
        <f t="shared" ref="FU17:FU23" si="195">IFERROR(FU6/FZ6,0)</f>
        <v>0</v>
      </c>
      <c r="FV17" s="16">
        <f t="shared" ref="FV17:FV23" si="196">IFERROR(FV6/FZ6,0)</f>
        <v>0</v>
      </c>
      <c r="FW17" s="16">
        <f t="shared" ref="FW17:FW23" si="197">IFERROR(FW6/FZ6,0)</f>
        <v>0</v>
      </c>
      <c r="FX17" s="16">
        <f t="shared" ref="FX17:FX23" si="198">IFERROR(FX6/FZ6,0)</f>
        <v>3.3430907888310948E-2</v>
      </c>
      <c r="FY17" s="16">
        <f t="shared" ref="FY17:FY23" si="199">IFERROR(FY6/FZ6,0)</f>
        <v>0</v>
      </c>
      <c r="FZ17" s="17">
        <f t="shared" ref="FZ17:FZ23" si="200">IFERROR(FZ6/FZ6,0)</f>
        <v>1</v>
      </c>
      <c r="GB17" s="16"/>
      <c r="GC17" s="15">
        <f t="shared" ref="GC17:GC23" si="201">IFERROR(GC6/GR6,0)</f>
        <v>0.78788900995231304</v>
      </c>
      <c r="GD17" s="16">
        <f t="shared" ref="GD17:GD23" si="202">IFERROR(GD6/GR6,0)</f>
        <v>1.8553063448103705E-2</v>
      </c>
      <c r="GE17" s="16">
        <f t="shared" ref="GE17:GE23" si="203">IFERROR(GE6/GR6,0)</f>
        <v>0</v>
      </c>
      <c r="GF17" s="16">
        <f t="shared" ref="GF17:GF23" si="204">IFERROR(GF6/GR6,0)</f>
        <v>1.2368708965402471E-3</v>
      </c>
      <c r="GG17" s="16">
        <f t="shared" ref="GG17:GG23" si="205">IFERROR(GG6/GR6,0)</f>
        <v>0.14842450758482964</v>
      </c>
      <c r="GH17" s="16">
        <f t="shared" ref="GH17:GH23" si="206">IFERROR(GH6/GR6,0)</f>
        <v>0</v>
      </c>
      <c r="GI17" s="16">
        <f t="shared" ref="GI17:GI23" si="207">IFERROR(GI6/GR6,0)</f>
        <v>0</v>
      </c>
      <c r="GJ17" s="16">
        <f t="shared" ref="GJ17:GJ23" si="208">IFERROR(GJ6/GR6,0)</f>
        <v>0</v>
      </c>
      <c r="GK17" s="16">
        <f t="shared" ref="GK17:GK23" si="209">IFERROR(GK6/GR6,0)</f>
        <v>0</v>
      </c>
      <c r="GL17" s="16">
        <f t="shared" ref="GL17:GL23" si="210">IFERROR(GL6/GR6,0)</f>
        <v>0</v>
      </c>
      <c r="GM17" s="16">
        <f t="shared" ref="GM17:GM23" si="211">IFERROR(GM6/GR6,0)</f>
        <v>0</v>
      </c>
      <c r="GN17" s="16">
        <f t="shared" ref="GN17:GN23" si="212">IFERROR(GN6/GR6,0)</f>
        <v>0</v>
      </c>
      <c r="GO17" s="16">
        <f t="shared" ref="GO17:GO23" si="213">IFERROR(GO6/GR6,0)</f>
        <v>0</v>
      </c>
      <c r="GP17" s="16">
        <f t="shared" ref="GP17:GP23" si="214">IFERROR(GP6/GR6,0)</f>
        <v>4.389654811821337E-2</v>
      </c>
      <c r="GQ17" s="16">
        <f t="shared" ref="GQ17:GQ23" si="215">IFERROR(GQ6/GR6,0)</f>
        <v>0</v>
      </c>
      <c r="GR17" s="17">
        <f t="shared" ref="GR17:GR23" si="216">IFERROR(GR6/GR6,0)</f>
        <v>1</v>
      </c>
      <c r="GT17" s="16"/>
      <c r="GU17" s="15">
        <f t="shared" ref="GU17:GU23" si="217">IFERROR(GU6/HJ6,0)</f>
        <v>0.87781999060003135</v>
      </c>
      <c r="GV17" s="16">
        <f t="shared" ref="GV17:GV23" si="218">IFERROR(GV6/HJ6,0)</f>
        <v>6.4624784584051392E-3</v>
      </c>
      <c r="GW17" s="16">
        <f t="shared" ref="GW17:GW23" si="219">IFERROR(GW6/HJ6,0)</f>
        <v>0</v>
      </c>
      <c r="GX17" s="16">
        <f t="shared" ref="GX17:GX23" si="220">IFERROR(GX6/HJ6,0)</f>
        <v>0</v>
      </c>
      <c r="GY17" s="16">
        <f t="shared" ref="GY17:GY23" si="221">IFERROR(GY6/HJ6,0)</f>
        <v>6.6778944070186461E-2</v>
      </c>
      <c r="GZ17" s="16">
        <f t="shared" ref="GZ17:GZ23" si="222">IFERROR(GZ6/HJ6,0)</f>
        <v>0</v>
      </c>
      <c r="HA17" s="16">
        <f t="shared" ref="HA17:HA23" si="223">IFERROR(HA6/HJ6,0)</f>
        <v>0</v>
      </c>
      <c r="HB17" s="16">
        <f t="shared" ref="HB17:HB23" si="224">IFERROR(HB6/HJ6,0)</f>
        <v>0</v>
      </c>
      <c r="HC17" s="16">
        <f t="shared" ref="HC17:HC23" si="225">IFERROR(HC6/HJ6,0)</f>
        <v>0</v>
      </c>
      <c r="HD17" s="16">
        <f t="shared" ref="HD17:HD23" si="226">IFERROR(HD6/HJ6,0)</f>
        <v>0</v>
      </c>
      <c r="HE17" s="16">
        <f t="shared" ref="HE17:HE23" si="227">IFERROR(HE6/HJ6,0)</f>
        <v>0</v>
      </c>
      <c r="HF17" s="16">
        <f t="shared" ref="HF17:HF23" si="228">IFERROR(HF6/HJ6,0)</f>
        <v>0</v>
      </c>
      <c r="HG17" s="16">
        <f t="shared" ref="HG17:HG23" si="229">IFERROR(HG6/HJ6,0)</f>
        <v>0</v>
      </c>
      <c r="HH17" s="16">
        <f t="shared" ref="HH17:HH23" si="230">IFERROR(HH6/HJ6,0)</f>
        <v>4.8938586871377102E-2</v>
      </c>
      <c r="HI17" s="16">
        <f t="shared" ref="HI17:HI23" si="231">IFERROR(HI6/HJ6,0)</f>
        <v>0</v>
      </c>
      <c r="HJ17" s="17">
        <f t="shared" ref="HJ17:HJ23" si="232">IFERROR(HJ6/HJ6,0)</f>
        <v>1</v>
      </c>
      <c r="HL17" s="16"/>
      <c r="HM17" s="15">
        <f t="shared" ref="HM17:HM23" si="233">IFERROR(HM6/IB6,0)</f>
        <v>0.92518162811345428</v>
      </c>
      <c r="HN17" s="16">
        <f t="shared" ref="HN17:HN23" si="234">IFERROR(HN6/IB6,0)</f>
        <v>1.0501494076202659E-3</v>
      </c>
      <c r="HO17" s="16">
        <f t="shared" ref="HO17:HO23" si="235">IFERROR(HO6/IB6,0)</f>
        <v>0</v>
      </c>
      <c r="HP17" s="16">
        <f t="shared" ref="HP17:HP23" si="236">IFERROR(HP6/IB6,0)</f>
        <v>0</v>
      </c>
      <c r="HQ17" s="16">
        <f t="shared" ref="HQ17:HQ23" si="237">IFERROR(HQ6/IB6,0)</f>
        <v>2.5203585782886381E-2</v>
      </c>
      <c r="HR17" s="16">
        <f t="shared" ref="HR17:HR23" si="238">IFERROR(HR6/IB6,0)</f>
        <v>0</v>
      </c>
      <c r="HS17" s="16">
        <f t="shared" ref="HS17:HS23" si="239">IFERROR(HS6/IB6,0)</f>
        <v>0</v>
      </c>
      <c r="HT17" s="16">
        <f t="shared" ref="HT17:HT23" si="240">IFERROR(HT6/IB6,0)</f>
        <v>0</v>
      </c>
      <c r="HU17" s="16">
        <f t="shared" ref="HU17:HU23" si="241">IFERROR(HU6/IB6,0)</f>
        <v>1.2601792891443192E-2</v>
      </c>
      <c r="HV17" s="16">
        <f t="shared" ref="HV17:HV23" si="242">IFERROR(HV6/IB6,0)</f>
        <v>0</v>
      </c>
      <c r="HW17" s="16">
        <f t="shared" ref="HW17:HW23" si="243">IFERROR(HW6/IB6,0)</f>
        <v>0</v>
      </c>
      <c r="HX17" s="16">
        <f t="shared" ref="HX17:HX23" si="244">IFERROR(HX6/IB6,0)</f>
        <v>3.1504482228607981E-3</v>
      </c>
      <c r="HY17" s="16">
        <f t="shared" ref="HY17:HY23" si="245">IFERROR(HY6/IB6,0)</f>
        <v>0</v>
      </c>
      <c r="HZ17" s="16">
        <f t="shared" ref="HZ17:HZ23" si="246">IFERROR(HZ6/IB6,0)</f>
        <v>3.2812395581735036E-2</v>
      </c>
      <c r="IA17" s="16">
        <f t="shared" ref="IA17:IA23" si="247">IFERROR(IA6/IB6,0)</f>
        <v>0</v>
      </c>
      <c r="IB17" s="17">
        <f t="shared" ref="IB17:IB23" si="248">IFERROR(IB6/IB6,0)</f>
        <v>1</v>
      </c>
    </row>
    <row r="18" spans="2:236" s="11" customFormat="1" x14ac:dyDescent="0.35">
      <c r="B18" s="18" t="s">
        <v>69</v>
      </c>
      <c r="C18" s="18"/>
      <c r="D18" s="19"/>
      <c r="E18" s="19">
        <f t="shared" si="41"/>
        <v>7.8998610122377036E-2</v>
      </c>
      <c r="F18" s="20">
        <f t="shared" si="42"/>
        <v>0.78714566595477808</v>
      </c>
      <c r="G18" s="19">
        <f t="shared" si="43"/>
        <v>3.9899657615512389E-2</v>
      </c>
      <c r="H18" s="19">
        <f t="shared" si="44"/>
        <v>0</v>
      </c>
      <c r="I18" s="19">
        <f t="shared" si="45"/>
        <v>2.6311569883724871E-2</v>
      </c>
      <c r="J18" s="19">
        <f t="shared" si="46"/>
        <v>0</v>
      </c>
      <c r="K18" s="19">
        <f t="shared" si="47"/>
        <v>0</v>
      </c>
      <c r="L18" s="19">
        <f t="shared" si="48"/>
        <v>0</v>
      </c>
      <c r="M18" s="19">
        <f t="shared" si="49"/>
        <v>1.1186819892199736E-3</v>
      </c>
      <c r="N18" s="19">
        <f t="shared" si="50"/>
        <v>0</v>
      </c>
      <c r="O18" s="19">
        <f t="shared" si="51"/>
        <v>0</v>
      </c>
      <c r="P18" s="19">
        <f t="shared" si="52"/>
        <v>0</v>
      </c>
      <c r="Q18" s="19">
        <f t="shared" si="53"/>
        <v>0</v>
      </c>
      <c r="R18" s="19">
        <f t="shared" si="54"/>
        <v>6.6525814434387612E-2</v>
      </c>
      <c r="S18" s="19">
        <f t="shared" si="55"/>
        <v>0</v>
      </c>
      <c r="T18" s="21">
        <f t="shared" si="56"/>
        <v>1</v>
      </c>
      <c r="V18" s="19"/>
      <c r="W18" s="19">
        <f t="shared" si="57"/>
        <v>0</v>
      </c>
      <c r="X18" s="20">
        <f t="shared" si="58"/>
        <v>0.94927873429502097</v>
      </c>
      <c r="Y18" s="19">
        <f t="shared" si="59"/>
        <v>7.4453234062354587E-3</v>
      </c>
      <c r="Z18" s="19">
        <f t="shared" si="60"/>
        <v>0</v>
      </c>
      <c r="AA18" s="19">
        <f t="shared" si="61"/>
        <v>7.4453234062354587E-3</v>
      </c>
      <c r="AB18" s="19">
        <f t="shared" si="62"/>
        <v>0</v>
      </c>
      <c r="AC18" s="19">
        <f t="shared" si="63"/>
        <v>0</v>
      </c>
      <c r="AD18" s="19">
        <f t="shared" si="64"/>
        <v>0</v>
      </c>
      <c r="AE18" s="19">
        <f t="shared" si="65"/>
        <v>0</v>
      </c>
      <c r="AF18" s="19">
        <f t="shared" si="66"/>
        <v>0</v>
      </c>
      <c r="AG18" s="19">
        <f t="shared" si="67"/>
        <v>0</v>
      </c>
      <c r="AH18" s="19">
        <f t="shared" si="68"/>
        <v>0</v>
      </c>
      <c r="AI18" s="19">
        <f t="shared" si="69"/>
        <v>0</v>
      </c>
      <c r="AJ18" s="19">
        <f t="shared" si="70"/>
        <v>3.5830618892508145E-2</v>
      </c>
      <c r="AK18" s="19">
        <f t="shared" si="71"/>
        <v>0</v>
      </c>
      <c r="AL18" s="21">
        <f t="shared" si="72"/>
        <v>1</v>
      </c>
      <c r="AN18" s="19"/>
      <c r="AO18" s="19">
        <f t="shared" si="73"/>
        <v>0</v>
      </c>
      <c r="AP18" s="20">
        <f t="shared" si="74"/>
        <v>0</v>
      </c>
      <c r="AQ18" s="19">
        <f t="shared" si="75"/>
        <v>0</v>
      </c>
      <c r="AR18" s="19">
        <f t="shared" si="76"/>
        <v>0</v>
      </c>
      <c r="AS18" s="19">
        <f t="shared" si="77"/>
        <v>0</v>
      </c>
      <c r="AT18" s="19">
        <f t="shared" si="78"/>
        <v>0</v>
      </c>
      <c r="AU18" s="19">
        <f t="shared" si="79"/>
        <v>0</v>
      </c>
      <c r="AV18" s="19">
        <f t="shared" si="80"/>
        <v>0</v>
      </c>
      <c r="AW18" s="19">
        <f t="shared" si="81"/>
        <v>0</v>
      </c>
      <c r="AX18" s="19">
        <f t="shared" si="82"/>
        <v>0</v>
      </c>
      <c r="AY18" s="19">
        <f t="shared" si="83"/>
        <v>0</v>
      </c>
      <c r="AZ18" s="19">
        <f t="shared" si="84"/>
        <v>0</v>
      </c>
      <c r="BA18" s="19">
        <f t="shared" si="85"/>
        <v>0</v>
      </c>
      <c r="BB18" s="19">
        <f t="shared" si="86"/>
        <v>0</v>
      </c>
      <c r="BC18" s="19">
        <f t="shared" si="87"/>
        <v>0</v>
      </c>
      <c r="BD18" s="21">
        <f t="shared" si="88"/>
        <v>0</v>
      </c>
      <c r="BF18" s="19"/>
      <c r="BG18" s="19">
        <f t="shared" si="89"/>
        <v>0</v>
      </c>
      <c r="BH18" s="20">
        <f t="shared" si="90"/>
        <v>0</v>
      </c>
      <c r="BI18" s="19">
        <f t="shared" si="91"/>
        <v>0</v>
      </c>
      <c r="BJ18" s="19">
        <f t="shared" si="92"/>
        <v>0</v>
      </c>
      <c r="BK18" s="19">
        <f t="shared" si="93"/>
        <v>0</v>
      </c>
      <c r="BL18" s="19">
        <f t="shared" si="94"/>
        <v>0</v>
      </c>
      <c r="BM18" s="19">
        <f t="shared" si="95"/>
        <v>0</v>
      </c>
      <c r="BN18" s="19">
        <f t="shared" si="96"/>
        <v>0</v>
      </c>
      <c r="BO18" s="19">
        <f t="shared" si="97"/>
        <v>0</v>
      </c>
      <c r="BP18" s="19">
        <f t="shared" si="98"/>
        <v>0</v>
      </c>
      <c r="BQ18" s="19">
        <f t="shared" si="99"/>
        <v>0</v>
      </c>
      <c r="BR18" s="19">
        <f t="shared" si="100"/>
        <v>0</v>
      </c>
      <c r="BS18" s="19">
        <f t="shared" si="101"/>
        <v>0</v>
      </c>
      <c r="BT18" s="19">
        <f t="shared" si="102"/>
        <v>0</v>
      </c>
      <c r="BU18" s="19">
        <f t="shared" si="103"/>
        <v>0</v>
      </c>
      <c r="BV18" s="21">
        <f t="shared" si="104"/>
        <v>0</v>
      </c>
      <c r="BX18" s="19"/>
      <c r="BY18" s="19">
        <f t="shared" si="105"/>
        <v>0</v>
      </c>
      <c r="BZ18" s="20">
        <f t="shared" si="106"/>
        <v>0</v>
      </c>
      <c r="CA18" s="19">
        <f t="shared" si="107"/>
        <v>0</v>
      </c>
      <c r="CB18" s="19">
        <f t="shared" si="108"/>
        <v>0</v>
      </c>
      <c r="CC18" s="19">
        <f t="shared" si="109"/>
        <v>0</v>
      </c>
      <c r="CD18" s="19">
        <f t="shared" si="110"/>
        <v>0</v>
      </c>
      <c r="CE18" s="19">
        <f t="shared" si="111"/>
        <v>0</v>
      </c>
      <c r="CF18" s="19">
        <f t="shared" si="112"/>
        <v>0</v>
      </c>
      <c r="CG18" s="19">
        <f t="shared" si="113"/>
        <v>0</v>
      </c>
      <c r="CH18" s="19">
        <f t="shared" si="114"/>
        <v>0</v>
      </c>
      <c r="CI18" s="19">
        <f t="shared" si="115"/>
        <v>0</v>
      </c>
      <c r="CJ18" s="19">
        <f t="shared" si="116"/>
        <v>0</v>
      </c>
      <c r="CK18" s="19">
        <f t="shared" si="117"/>
        <v>0</v>
      </c>
      <c r="CL18" s="19">
        <f t="shared" si="118"/>
        <v>0</v>
      </c>
      <c r="CM18" s="19">
        <f t="shared" si="119"/>
        <v>0</v>
      </c>
      <c r="CN18" s="21">
        <f t="shared" si="120"/>
        <v>0</v>
      </c>
      <c r="CP18" s="19"/>
      <c r="CQ18" s="19">
        <f t="shared" si="121"/>
        <v>0</v>
      </c>
      <c r="CR18" s="20">
        <f t="shared" si="122"/>
        <v>0</v>
      </c>
      <c r="CS18" s="19">
        <f t="shared" si="123"/>
        <v>0</v>
      </c>
      <c r="CT18" s="19">
        <f t="shared" si="124"/>
        <v>0</v>
      </c>
      <c r="CU18" s="19">
        <f t="shared" si="125"/>
        <v>0</v>
      </c>
      <c r="CV18" s="19">
        <f t="shared" si="126"/>
        <v>0</v>
      </c>
      <c r="CW18" s="19">
        <f t="shared" si="127"/>
        <v>0</v>
      </c>
      <c r="CX18" s="19">
        <f t="shared" si="128"/>
        <v>0</v>
      </c>
      <c r="CY18" s="19">
        <f t="shared" si="129"/>
        <v>0</v>
      </c>
      <c r="CZ18" s="19">
        <f t="shared" si="130"/>
        <v>0</v>
      </c>
      <c r="DA18" s="19">
        <f t="shared" si="131"/>
        <v>0</v>
      </c>
      <c r="DB18" s="19">
        <f t="shared" si="132"/>
        <v>0</v>
      </c>
      <c r="DC18" s="19">
        <f t="shared" si="133"/>
        <v>0</v>
      </c>
      <c r="DD18" s="19">
        <f t="shared" si="134"/>
        <v>0</v>
      </c>
      <c r="DE18" s="19">
        <f t="shared" si="135"/>
        <v>0</v>
      </c>
      <c r="DF18" s="21">
        <f t="shared" si="136"/>
        <v>0</v>
      </c>
      <c r="DH18" s="19"/>
      <c r="DI18" s="19">
        <f t="shared" si="137"/>
        <v>0</v>
      </c>
      <c r="DJ18" s="20">
        <f t="shared" si="138"/>
        <v>0</v>
      </c>
      <c r="DK18" s="19">
        <f t="shared" si="139"/>
        <v>0</v>
      </c>
      <c r="DL18" s="19">
        <f t="shared" si="140"/>
        <v>0</v>
      </c>
      <c r="DM18" s="19">
        <f t="shared" si="141"/>
        <v>0</v>
      </c>
      <c r="DN18" s="19">
        <f t="shared" si="142"/>
        <v>0</v>
      </c>
      <c r="DO18" s="19">
        <f t="shared" si="143"/>
        <v>0</v>
      </c>
      <c r="DP18" s="19">
        <f t="shared" si="144"/>
        <v>0</v>
      </c>
      <c r="DQ18" s="19">
        <f t="shared" si="145"/>
        <v>0</v>
      </c>
      <c r="DR18" s="19">
        <f t="shared" si="146"/>
        <v>0</v>
      </c>
      <c r="DS18" s="19">
        <f t="shared" si="147"/>
        <v>0</v>
      </c>
      <c r="DT18" s="19">
        <f t="shared" si="148"/>
        <v>0</v>
      </c>
      <c r="DU18" s="19">
        <f t="shared" si="149"/>
        <v>0</v>
      </c>
      <c r="DV18" s="19">
        <f t="shared" si="150"/>
        <v>0</v>
      </c>
      <c r="DW18" s="19">
        <f t="shared" si="151"/>
        <v>0</v>
      </c>
      <c r="DX18" s="21">
        <f t="shared" si="152"/>
        <v>0</v>
      </c>
      <c r="DZ18" s="19"/>
      <c r="EA18" s="19">
        <f t="shared" si="153"/>
        <v>0.32066304658473849</v>
      </c>
      <c r="EB18" s="20">
        <f t="shared" si="154"/>
        <v>0.61303229494141176</v>
      </c>
      <c r="EC18" s="19">
        <f t="shared" si="155"/>
        <v>0</v>
      </c>
      <c r="ED18" s="19">
        <f t="shared" si="156"/>
        <v>0</v>
      </c>
      <c r="EE18" s="19">
        <f t="shared" si="157"/>
        <v>6.2875107173478136E-3</v>
      </c>
      <c r="EF18" s="19">
        <f t="shared" si="158"/>
        <v>0</v>
      </c>
      <c r="EG18" s="19">
        <f t="shared" si="159"/>
        <v>0</v>
      </c>
      <c r="EH18" s="19">
        <f t="shared" si="160"/>
        <v>0</v>
      </c>
      <c r="EI18" s="19">
        <f t="shared" si="161"/>
        <v>0</v>
      </c>
      <c r="EJ18" s="19">
        <f t="shared" si="162"/>
        <v>0</v>
      </c>
      <c r="EK18" s="19">
        <f t="shared" si="163"/>
        <v>0</v>
      </c>
      <c r="EL18" s="19">
        <f t="shared" si="164"/>
        <v>0</v>
      </c>
      <c r="EM18" s="19">
        <f t="shared" si="165"/>
        <v>0</v>
      </c>
      <c r="EN18" s="19">
        <f t="shared" si="166"/>
        <v>6.0017147756501861E-2</v>
      </c>
      <c r="EO18" s="19">
        <f t="shared" si="167"/>
        <v>0</v>
      </c>
      <c r="EP18" s="21">
        <f t="shared" si="168"/>
        <v>1</v>
      </c>
      <c r="ER18" s="19"/>
      <c r="ES18" s="19">
        <f t="shared" si="169"/>
        <v>0.41726842288075167</v>
      </c>
      <c r="ET18" s="20">
        <f t="shared" si="170"/>
        <v>0.42229575327690538</v>
      </c>
      <c r="EU18" s="19">
        <f t="shared" si="171"/>
        <v>0</v>
      </c>
      <c r="EV18" s="19">
        <f t="shared" si="172"/>
        <v>0</v>
      </c>
      <c r="EW18" s="19">
        <f t="shared" si="173"/>
        <v>3.0163982376921809E-2</v>
      </c>
      <c r="EX18" s="19">
        <f t="shared" si="174"/>
        <v>0</v>
      </c>
      <c r="EY18" s="19">
        <f t="shared" si="175"/>
        <v>0</v>
      </c>
      <c r="EZ18" s="19">
        <f t="shared" si="176"/>
        <v>0</v>
      </c>
      <c r="FA18" s="19">
        <f t="shared" si="177"/>
        <v>0</v>
      </c>
      <c r="FB18" s="19">
        <f t="shared" si="178"/>
        <v>0</v>
      </c>
      <c r="FC18" s="19">
        <f t="shared" si="179"/>
        <v>0</v>
      </c>
      <c r="FD18" s="19">
        <f t="shared" si="180"/>
        <v>0</v>
      </c>
      <c r="FE18" s="19">
        <f t="shared" si="181"/>
        <v>0</v>
      </c>
      <c r="FF18" s="19">
        <f t="shared" si="182"/>
        <v>0.13027184146542112</v>
      </c>
      <c r="FG18" s="19">
        <f t="shared" si="183"/>
        <v>0</v>
      </c>
      <c r="FH18" s="21">
        <f t="shared" si="184"/>
        <v>1</v>
      </c>
      <c r="FJ18" s="19"/>
      <c r="FK18" s="19">
        <f t="shared" si="185"/>
        <v>0</v>
      </c>
      <c r="FL18" s="20">
        <f t="shared" si="186"/>
        <v>0.64508971026437578</v>
      </c>
      <c r="FM18" s="19">
        <f t="shared" si="187"/>
        <v>8.7174285170861593E-2</v>
      </c>
      <c r="FN18" s="19">
        <f t="shared" si="188"/>
        <v>0</v>
      </c>
      <c r="FO18" s="19">
        <f t="shared" si="189"/>
        <v>0.19178342737589552</v>
      </c>
      <c r="FP18" s="19">
        <f t="shared" si="190"/>
        <v>0</v>
      </c>
      <c r="FQ18" s="19">
        <f t="shared" si="191"/>
        <v>0</v>
      </c>
      <c r="FR18" s="19">
        <f t="shared" si="192"/>
        <v>0</v>
      </c>
      <c r="FS18" s="19">
        <f t="shared" si="193"/>
        <v>0</v>
      </c>
      <c r="FT18" s="19">
        <f t="shared" si="194"/>
        <v>0</v>
      </c>
      <c r="FU18" s="19">
        <f t="shared" si="195"/>
        <v>0</v>
      </c>
      <c r="FV18" s="19">
        <f t="shared" si="196"/>
        <v>0</v>
      </c>
      <c r="FW18" s="19">
        <f t="shared" si="197"/>
        <v>0</v>
      </c>
      <c r="FX18" s="19">
        <f t="shared" si="198"/>
        <v>7.5952577188867054E-2</v>
      </c>
      <c r="FY18" s="19">
        <f t="shared" si="199"/>
        <v>0</v>
      </c>
      <c r="FZ18" s="21">
        <f t="shared" si="200"/>
        <v>1</v>
      </c>
      <c r="GB18" s="19"/>
      <c r="GC18" s="19">
        <f t="shared" si="201"/>
        <v>3.7140892377114862E-2</v>
      </c>
      <c r="GD18" s="20">
        <f t="shared" si="202"/>
        <v>0.84520649931517355</v>
      </c>
      <c r="GE18" s="19">
        <f t="shared" si="203"/>
        <v>2.5006109447194485E-2</v>
      </c>
      <c r="GF18" s="19">
        <f t="shared" si="204"/>
        <v>0</v>
      </c>
      <c r="GG18" s="19">
        <f t="shared" si="205"/>
        <v>3.1408810107014781E-2</v>
      </c>
      <c r="GH18" s="19">
        <f t="shared" si="206"/>
        <v>0</v>
      </c>
      <c r="GI18" s="19">
        <f t="shared" si="207"/>
        <v>0</v>
      </c>
      <c r="GJ18" s="19">
        <f t="shared" si="208"/>
        <v>0</v>
      </c>
      <c r="GK18" s="19">
        <f t="shared" si="209"/>
        <v>0</v>
      </c>
      <c r="GL18" s="19">
        <f t="shared" si="210"/>
        <v>0</v>
      </c>
      <c r="GM18" s="19">
        <f t="shared" si="211"/>
        <v>0</v>
      </c>
      <c r="GN18" s="19">
        <f t="shared" si="212"/>
        <v>0</v>
      </c>
      <c r="GO18" s="19">
        <f t="shared" si="213"/>
        <v>0</v>
      </c>
      <c r="GP18" s="19">
        <f t="shared" si="214"/>
        <v>6.1237688753502273E-2</v>
      </c>
      <c r="GQ18" s="19">
        <f t="shared" si="215"/>
        <v>0</v>
      </c>
      <c r="GR18" s="21">
        <f t="shared" si="216"/>
        <v>1</v>
      </c>
      <c r="GT18" s="19"/>
      <c r="GU18" s="19">
        <f t="shared" si="217"/>
        <v>9.3422292115937049E-3</v>
      </c>
      <c r="GV18" s="20">
        <f t="shared" si="218"/>
        <v>0.84073056232434662</v>
      </c>
      <c r="GW18" s="19">
        <f t="shared" si="219"/>
        <v>5.6831894370528373E-2</v>
      </c>
      <c r="GX18" s="19">
        <f t="shared" si="220"/>
        <v>0</v>
      </c>
      <c r="GY18" s="19">
        <f t="shared" si="221"/>
        <v>2.8805206735747258E-2</v>
      </c>
      <c r="GZ18" s="19">
        <f t="shared" si="222"/>
        <v>0</v>
      </c>
      <c r="HA18" s="19">
        <f t="shared" si="223"/>
        <v>0</v>
      </c>
      <c r="HB18" s="19">
        <f t="shared" si="224"/>
        <v>0</v>
      </c>
      <c r="HC18" s="19">
        <f t="shared" si="225"/>
        <v>0</v>
      </c>
      <c r="HD18" s="19">
        <f t="shared" si="226"/>
        <v>0</v>
      </c>
      <c r="HE18" s="19">
        <f t="shared" si="227"/>
        <v>0</v>
      </c>
      <c r="HF18" s="19">
        <f t="shared" si="228"/>
        <v>0</v>
      </c>
      <c r="HG18" s="19">
        <f t="shared" si="229"/>
        <v>0</v>
      </c>
      <c r="HH18" s="19">
        <f t="shared" si="230"/>
        <v>6.4290107357783996E-2</v>
      </c>
      <c r="HI18" s="19">
        <f t="shared" si="231"/>
        <v>0</v>
      </c>
      <c r="HJ18" s="21">
        <f t="shared" si="232"/>
        <v>1</v>
      </c>
      <c r="HL18" s="19"/>
      <c r="HM18" s="19">
        <f t="shared" si="233"/>
        <v>0</v>
      </c>
      <c r="HN18" s="20">
        <f t="shared" si="234"/>
        <v>0.79041140265630061</v>
      </c>
      <c r="HO18" s="19">
        <f t="shared" si="235"/>
        <v>0.1101392938127632</v>
      </c>
      <c r="HP18" s="19">
        <f t="shared" si="236"/>
        <v>0</v>
      </c>
      <c r="HQ18" s="19">
        <f t="shared" si="237"/>
        <v>0</v>
      </c>
      <c r="HR18" s="19">
        <f t="shared" si="238"/>
        <v>0</v>
      </c>
      <c r="HS18" s="19">
        <f t="shared" si="239"/>
        <v>0</v>
      </c>
      <c r="HT18" s="19">
        <f t="shared" si="240"/>
        <v>0</v>
      </c>
      <c r="HU18" s="19">
        <f t="shared" si="241"/>
        <v>1.9436345966958212E-2</v>
      </c>
      <c r="HV18" s="19">
        <f t="shared" si="242"/>
        <v>0</v>
      </c>
      <c r="HW18" s="19">
        <f t="shared" si="243"/>
        <v>0</v>
      </c>
      <c r="HX18" s="19">
        <f t="shared" si="244"/>
        <v>0</v>
      </c>
      <c r="HY18" s="19">
        <f t="shared" si="245"/>
        <v>0</v>
      </c>
      <c r="HZ18" s="19">
        <f t="shared" si="246"/>
        <v>8.0012957563977971E-2</v>
      </c>
      <c r="IA18" s="19">
        <f t="shared" si="247"/>
        <v>0</v>
      </c>
      <c r="IB18" s="21">
        <f t="shared" si="248"/>
        <v>1</v>
      </c>
    </row>
    <row r="19" spans="2:236" s="11" customFormat="1" x14ac:dyDescent="0.35">
      <c r="B19" s="18" t="s">
        <v>70</v>
      </c>
      <c r="C19" s="18"/>
      <c r="D19" s="19"/>
      <c r="E19" s="19">
        <f t="shared" si="41"/>
        <v>1.1260878226546359E-4</v>
      </c>
      <c r="F19" s="19">
        <f t="shared" si="42"/>
        <v>9.4598884355140453E-2</v>
      </c>
      <c r="G19" s="20">
        <f t="shared" si="43"/>
        <v>0.78953477407080686</v>
      </c>
      <c r="H19" s="19">
        <f t="shared" si="44"/>
        <v>3.0559430092467373E-2</v>
      </c>
      <c r="I19" s="19">
        <f t="shared" si="45"/>
        <v>5.2194358261346149E-2</v>
      </c>
      <c r="J19" s="19">
        <f t="shared" si="46"/>
        <v>0</v>
      </c>
      <c r="K19" s="19">
        <f t="shared" si="47"/>
        <v>0</v>
      </c>
      <c r="L19" s="19">
        <f t="shared" si="48"/>
        <v>0</v>
      </c>
      <c r="M19" s="19">
        <f t="shared" si="49"/>
        <v>0</v>
      </c>
      <c r="N19" s="19">
        <f t="shared" si="50"/>
        <v>0</v>
      </c>
      <c r="O19" s="19">
        <f t="shared" si="51"/>
        <v>4.5043512906185436E-4</v>
      </c>
      <c r="P19" s="19">
        <f t="shared" si="52"/>
        <v>1.1260878226546359E-4</v>
      </c>
      <c r="Q19" s="19">
        <f t="shared" si="53"/>
        <v>0</v>
      </c>
      <c r="R19" s="19">
        <f t="shared" si="54"/>
        <v>3.2436900526646419E-2</v>
      </c>
      <c r="S19" s="19">
        <f t="shared" si="55"/>
        <v>0</v>
      </c>
      <c r="T19" s="21">
        <f t="shared" si="56"/>
        <v>1</v>
      </c>
      <c r="V19" s="19"/>
      <c r="W19" s="19">
        <f t="shared" si="57"/>
        <v>2.734448847597607E-4</v>
      </c>
      <c r="X19" s="19">
        <f t="shared" si="58"/>
        <v>0.11512029648385924</v>
      </c>
      <c r="Y19" s="20">
        <f t="shared" si="59"/>
        <v>0.81188669885775855</v>
      </c>
      <c r="Z19" s="19">
        <f t="shared" si="60"/>
        <v>4.0853660128143739E-2</v>
      </c>
      <c r="AA19" s="19">
        <f t="shared" si="61"/>
        <v>5.1954528104354528E-3</v>
      </c>
      <c r="AB19" s="19">
        <f t="shared" si="62"/>
        <v>0</v>
      </c>
      <c r="AC19" s="19">
        <f t="shared" si="63"/>
        <v>0</v>
      </c>
      <c r="AD19" s="19">
        <f t="shared" si="64"/>
        <v>0</v>
      </c>
      <c r="AE19" s="19">
        <f t="shared" si="65"/>
        <v>0</v>
      </c>
      <c r="AF19" s="19">
        <f t="shared" si="66"/>
        <v>0</v>
      </c>
      <c r="AG19" s="19">
        <f t="shared" si="67"/>
        <v>0</v>
      </c>
      <c r="AH19" s="19">
        <f t="shared" si="68"/>
        <v>0</v>
      </c>
      <c r="AI19" s="19">
        <f t="shared" si="69"/>
        <v>0</v>
      </c>
      <c r="AJ19" s="19">
        <f t="shared" si="70"/>
        <v>2.6670446835043257E-2</v>
      </c>
      <c r="AK19" s="19">
        <f t="shared" si="71"/>
        <v>0</v>
      </c>
      <c r="AL19" s="21">
        <f t="shared" si="72"/>
        <v>1</v>
      </c>
      <c r="AN19" s="19"/>
      <c r="AO19" s="19">
        <f t="shared" si="73"/>
        <v>0</v>
      </c>
      <c r="AP19" s="19">
        <f t="shared" si="74"/>
        <v>5.760440001372881E-2</v>
      </c>
      <c r="AQ19" s="20">
        <f t="shared" si="75"/>
        <v>0.86272213342919912</v>
      </c>
      <c r="AR19" s="19">
        <f t="shared" si="76"/>
        <v>5.3322991904600318E-2</v>
      </c>
      <c r="AS19" s="19">
        <f t="shared" si="77"/>
        <v>1.9216799537749459E-3</v>
      </c>
      <c r="AT19" s="19">
        <f t="shared" si="78"/>
        <v>0</v>
      </c>
      <c r="AU19" s="19">
        <f t="shared" si="79"/>
        <v>0</v>
      </c>
      <c r="AV19" s="19">
        <f t="shared" si="80"/>
        <v>0</v>
      </c>
      <c r="AW19" s="19">
        <f t="shared" si="81"/>
        <v>0</v>
      </c>
      <c r="AX19" s="19">
        <f t="shared" si="82"/>
        <v>0</v>
      </c>
      <c r="AY19" s="19">
        <f t="shared" si="83"/>
        <v>0</v>
      </c>
      <c r="AZ19" s="19">
        <f t="shared" si="84"/>
        <v>0</v>
      </c>
      <c r="BA19" s="19">
        <f t="shared" si="85"/>
        <v>0</v>
      </c>
      <c r="BB19" s="19">
        <f t="shared" si="86"/>
        <v>2.4428794698696788E-2</v>
      </c>
      <c r="BC19" s="19">
        <f t="shared" si="87"/>
        <v>0</v>
      </c>
      <c r="BD19" s="21">
        <f t="shared" si="88"/>
        <v>1</v>
      </c>
      <c r="BF19" s="19"/>
      <c r="BG19" s="19">
        <f t="shared" si="89"/>
        <v>0</v>
      </c>
      <c r="BH19" s="19">
        <f t="shared" si="90"/>
        <v>0.10654674392458706</v>
      </c>
      <c r="BI19" s="20">
        <f t="shared" si="91"/>
        <v>0.82599152469082415</v>
      </c>
      <c r="BJ19" s="19">
        <f t="shared" si="92"/>
        <v>2.9354715162896432E-2</v>
      </c>
      <c r="BK19" s="19">
        <f t="shared" si="93"/>
        <v>3.8052408544495377E-3</v>
      </c>
      <c r="BL19" s="19">
        <f t="shared" si="94"/>
        <v>0</v>
      </c>
      <c r="BM19" s="19">
        <f t="shared" si="95"/>
        <v>0</v>
      </c>
      <c r="BN19" s="19">
        <f t="shared" si="96"/>
        <v>0</v>
      </c>
      <c r="BO19" s="19">
        <f t="shared" si="97"/>
        <v>0</v>
      </c>
      <c r="BP19" s="19">
        <f t="shared" si="98"/>
        <v>0</v>
      </c>
      <c r="BQ19" s="19">
        <f t="shared" si="99"/>
        <v>0</v>
      </c>
      <c r="BR19" s="19">
        <f t="shared" si="100"/>
        <v>0</v>
      </c>
      <c r="BS19" s="19">
        <f t="shared" si="101"/>
        <v>0</v>
      </c>
      <c r="BT19" s="19">
        <f t="shared" si="102"/>
        <v>3.4301775367242805E-2</v>
      </c>
      <c r="BU19" s="19">
        <f t="shared" si="103"/>
        <v>0</v>
      </c>
      <c r="BV19" s="21">
        <f t="shared" si="104"/>
        <v>1</v>
      </c>
      <c r="BX19" s="19"/>
      <c r="BY19" s="19">
        <f t="shared" si="105"/>
        <v>7.9670540586346207E-4</v>
      </c>
      <c r="BZ19" s="19">
        <f t="shared" si="106"/>
        <v>0.16890227032069569</v>
      </c>
      <c r="CA19" s="20">
        <f t="shared" si="107"/>
        <v>0.75687013557028893</v>
      </c>
      <c r="CB19" s="19">
        <f t="shared" si="108"/>
        <v>3.4258332452128872E-2</v>
      </c>
      <c r="CC19" s="19">
        <f t="shared" si="109"/>
        <v>1.115387568208847E-2</v>
      </c>
      <c r="CD19" s="19">
        <f t="shared" si="110"/>
        <v>0</v>
      </c>
      <c r="CE19" s="19">
        <f t="shared" si="111"/>
        <v>0</v>
      </c>
      <c r="CF19" s="19">
        <f t="shared" si="112"/>
        <v>0</v>
      </c>
      <c r="CG19" s="19">
        <f t="shared" si="113"/>
        <v>0</v>
      </c>
      <c r="CH19" s="19">
        <f t="shared" si="114"/>
        <v>0</v>
      </c>
      <c r="CI19" s="19">
        <f t="shared" si="115"/>
        <v>0</v>
      </c>
      <c r="CJ19" s="19">
        <f t="shared" si="116"/>
        <v>0</v>
      </c>
      <c r="CK19" s="19">
        <f t="shared" si="117"/>
        <v>0</v>
      </c>
      <c r="CL19" s="19">
        <f t="shared" si="118"/>
        <v>2.8018680568934574E-2</v>
      </c>
      <c r="CM19" s="19">
        <f t="shared" si="119"/>
        <v>0</v>
      </c>
      <c r="CN19" s="21">
        <f t="shared" si="120"/>
        <v>1</v>
      </c>
      <c r="CP19" s="19"/>
      <c r="CQ19" s="19">
        <f t="shared" si="121"/>
        <v>0</v>
      </c>
      <c r="CR19" s="19">
        <f t="shared" si="122"/>
        <v>0.10096881009693706</v>
      </c>
      <c r="CS19" s="20">
        <f t="shared" si="123"/>
        <v>0.74994391010931127</v>
      </c>
      <c r="CT19" s="19">
        <f t="shared" si="124"/>
        <v>5.5751225931387642E-2</v>
      </c>
      <c r="CU19" s="19">
        <f t="shared" si="125"/>
        <v>6.4229522962428148E-2</v>
      </c>
      <c r="CV19" s="19">
        <f t="shared" si="126"/>
        <v>0</v>
      </c>
      <c r="CW19" s="19">
        <f t="shared" si="127"/>
        <v>0</v>
      </c>
      <c r="CX19" s="19">
        <f t="shared" si="128"/>
        <v>0</v>
      </c>
      <c r="CY19" s="19">
        <f t="shared" si="129"/>
        <v>0</v>
      </c>
      <c r="CZ19" s="19">
        <f t="shared" si="130"/>
        <v>0</v>
      </c>
      <c r="DA19" s="19">
        <f t="shared" si="131"/>
        <v>0</v>
      </c>
      <c r="DB19" s="19">
        <f t="shared" si="132"/>
        <v>0</v>
      </c>
      <c r="DC19" s="19">
        <f t="shared" si="133"/>
        <v>0</v>
      </c>
      <c r="DD19" s="19">
        <f t="shared" si="134"/>
        <v>2.9106530899935958E-2</v>
      </c>
      <c r="DE19" s="19">
        <f t="shared" si="135"/>
        <v>0</v>
      </c>
      <c r="DF19" s="21">
        <f t="shared" si="136"/>
        <v>1</v>
      </c>
      <c r="DH19" s="19"/>
      <c r="DI19" s="19">
        <f t="shared" si="137"/>
        <v>0</v>
      </c>
      <c r="DJ19" s="19">
        <f t="shared" si="138"/>
        <v>0.1175569064695124</v>
      </c>
      <c r="DK19" s="20">
        <f t="shared" si="139"/>
        <v>0.72912942459678731</v>
      </c>
      <c r="DL19" s="19">
        <f t="shared" si="140"/>
        <v>2.6554030637819272E-2</v>
      </c>
      <c r="DM19" s="19">
        <f t="shared" si="141"/>
        <v>9.520223484354523E-2</v>
      </c>
      <c r="DN19" s="19">
        <f t="shared" si="142"/>
        <v>0</v>
      </c>
      <c r="DO19" s="19">
        <f t="shared" si="143"/>
        <v>0</v>
      </c>
      <c r="DP19" s="19">
        <f t="shared" si="144"/>
        <v>0</v>
      </c>
      <c r="DQ19" s="19">
        <f t="shared" si="145"/>
        <v>0</v>
      </c>
      <c r="DR19" s="19">
        <f t="shared" si="146"/>
        <v>0</v>
      </c>
      <c r="DS19" s="19">
        <f t="shared" si="147"/>
        <v>0</v>
      </c>
      <c r="DT19" s="19">
        <f t="shared" si="148"/>
        <v>0</v>
      </c>
      <c r="DU19" s="19">
        <f t="shared" si="149"/>
        <v>0</v>
      </c>
      <c r="DV19" s="19">
        <f t="shared" si="150"/>
        <v>3.1557403452335799E-2</v>
      </c>
      <c r="DW19" s="19">
        <f t="shared" si="151"/>
        <v>0</v>
      </c>
      <c r="DX19" s="21">
        <f t="shared" si="152"/>
        <v>1</v>
      </c>
      <c r="DZ19" s="19"/>
      <c r="EA19" s="19">
        <f t="shared" si="153"/>
        <v>0</v>
      </c>
      <c r="EB19" s="19">
        <f t="shared" si="154"/>
        <v>0</v>
      </c>
      <c r="EC19" s="20">
        <f t="shared" si="155"/>
        <v>0.70727288992261927</v>
      </c>
      <c r="ED19" s="19">
        <f t="shared" si="156"/>
        <v>1.8450597128416155E-2</v>
      </c>
      <c r="EE19" s="19">
        <f t="shared" si="157"/>
        <v>0.23818043565773583</v>
      </c>
      <c r="EF19" s="19">
        <f t="shared" si="158"/>
        <v>0</v>
      </c>
      <c r="EG19" s="19">
        <f t="shared" si="159"/>
        <v>0</v>
      </c>
      <c r="EH19" s="19">
        <f t="shared" si="160"/>
        <v>0</v>
      </c>
      <c r="EI19" s="19">
        <f t="shared" si="161"/>
        <v>0</v>
      </c>
      <c r="EJ19" s="19">
        <f t="shared" si="162"/>
        <v>0</v>
      </c>
      <c r="EK19" s="19">
        <f t="shared" si="163"/>
        <v>0</v>
      </c>
      <c r="EL19" s="19">
        <f t="shared" si="164"/>
        <v>0</v>
      </c>
      <c r="EM19" s="19">
        <f t="shared" si="165"/>
        <v>0</v>
      </c>
      <c r="EN19" s="19">
        <f t="shared" si="166"/>
        <v>3.6096077291228698E-2</v>
      </c>
      <c r="EO19" s="19">
        <f t="shared" si="167"/>
        <v>0</v>
      </c>
      <c r="EP19" s="21">
        <f t="shared" si="168"/>
        <v>1</v>
      </c>
      <c r="ER19" s="19"/>
      <c r="ES19" s="19">
        <f t="shared" si="169"/>
        <v>0</v>
      </c>
      <c r="ET19" s="19">
        <f t="shared" si="170"/>
        <v>1.8603453039173046E-2</v>
      </c>
      <c r="EU19" s="20">
        <f t="shared" si="171"/>
        <v>0.86537245192652845</v>
      </c>
      <c r="EV19" s="19">
        <f t="shared" si="172"/>
        <v>1.8420089421747469E-3</v>
      </c>
      <c r="EW19" s="19">
        <f t="shared" si="173"/>
        <v>6.0996451566532946E-2</v>
      </c>
      <c r="EX19" s="19">
        <f t="shared" si="174"/>
        <v>0</v>
      </c>
      <c r="EY19" s="19">
        <f t="shared" si="175"/>
        <v>0</v>
      </c>
      <c r="EZ19" s="19">
        <f t="shared" si="176"/>
        <v>0</v>
      </c>
      <c r="FA19" s="19">
        <f t="shared" si="177"/>
        <v>0</v>
      </c>
      <c r="FB19" s="19">
        <f t="shared" si="178"/>
        <v>0</v>
      </c>
      <c r="FC19" s="19">
        <f t="shared" si="179"/>
        <v>0</v>
      </c>
      <c r="FD19" s="19">
        <f t="shared" si="180"/>
        <v>0</v>
      </c>
      <c r="FE19" s="19">
        <f t="shared" si="181"/>
        <v>0</v>
      </c>
      <c r="FF19" s="19">
        <f t="shared" si="182"/>
        <v>5.3185634525590782E-2</v>
      </c>
      <c r="FG19" s="19">
        <f t="shared" si="183"/>
        <v>0</v>
      </c>
      <c r="FH19" s="21">
        <f t="shared" si="184"/>
        <v>1</v>
      </c>
      <c r="FJ19" s="19"/>
      <c r="FK19" s="19">
        <f t="shared" si="185"/>
        <v>7.0581886698747203E-4</v>
      </c>
      <c r="FL19" s="19">
        <f t="shared" si="186"/>
        <v>8.4698264038496646E-2</v>
      </c>
      <c r="FM19" s="20">
        <f t="shared" si="187"/>
        <v>0.81804470849199551</v>
      </c>
      <c r="FN19" s="19">
        <f t="shared" si="188"/>
        <v>2.6307794133169412E-3</v>
      </c>
      <c r="FO19" s="19">
        <f t="shared" si="189"/>
        <v>5.5973040285895143E-2</v>
      </c>
      <c r="FP19" s="19">
        <f t="shared" si="190"/>
        <v>0</v>
      </c>
      <c r="FQ19" s="19">
        <f t="shared" si="191"/>
        <v>0</v>
      </c>
      <c r="FR19" s="19">
        <f t="shared" si="192"/>
        <v>0</v>
      </c>
      <c r="FS19" s="19">
        <f t="shared" si="193"/>
        <v>0</v>
      </c>
      <c r="FT19" s="19">
        <f t="shared" si="194"/>
        <v>0</v>
      </c>
      <c r="FU19" s="19">
        <f t="shared" si="195"/>
        <v>0</v>
      </c>
      <c r="FV19" s="19">
        <f t="shared" si="196"/>
        <v>0</v>
      </c>
      <c r="FW19" s="19">
        <f t="shared" si="197"/>
        <v>0</v>
      </c>
      <c r="FX19" s="19">
        <f t="shared" si="198"/>
        <v>3.7947388903308267E-2</v>
      </c>
      <c r="FY19" s="19">
        <f t="shared" si="199"/>
        <v>0</v>
      </c>
      <c r="FZ19" s="21">
        <f t="shared" si="200"/>
        <v>1</v>
      </c>
      <c r="GB19" s="19"/>
      <c r="GC19" s="19">
        <f t="shared" si="201"/>
        <v>0</v>
      </c>
      <c r="GD19" s="19">
        <f t="shared" si="202"/>
        <v>3.9274720396800127E-2</v>
      </c>
      <c r="GE19" s="20">
        <f t="shared" si="203"/>
        <v>0.61339489911125267</v>
      </c>
      <c r="GF19" s="19">
        <f t="shared" si="204"/>
        <v>2.5475494311437918E-2</v>
      </c>
      <c r="GG19" s="19">
        <f t="shared" si="205"/>
        <v>0.28134306034025225</v>
      </c>
      <c r="GH19" s="19">
        <f t="shared" si="206"/>
        <v>0</v>
      </c>
      <c r="GI19" s="19">
        <f t="shared" si="207"/>
        <v>0</v>
      </c>
      <c r="GJ19" s="19">
        <f t="shared" si="208"/>
        <v>0</v>
      </c>
      <c r="GK19" s="19">
        <f t="shared" si="209"/>
        <v>0</v>
      </c>
      <c r="GL19" s="19">
        <f t="shared" si="210"/>
        <v>0</v>
      </c>
      <c r="GM19" s="19">
        <f t="shared" si="211"/>
        <v>0</v>
      </c>
      <c r="GN19" s="19">
        <f t="shared" si="212"/>
        <v>0</v>
      </c>
      <c r="GO19" s="19">
        <f t="shared" si="213"/>
        <v>0</v>
      </c>
      <c r="GP19" s="19">
        <f t="shared" si="214"/>
        <v>4.0511825840257074E-2</v>
      </c>
      <c r="GQ19" s="19">
        <f t="shared" si="215"/>
        <v>0</v>
      </c>
      <c r="GR19" s="21">
        <f t="shared" si="216"/>
        <v>1</v>
      </c>
      <c r="GT19" s="19"/>
      <c r="GU19" s="19">
        <f t="shared" si="217"/>
        <v>0</v>
      </c>
      <c r="GV19" s="19">
        <f t="shared" si="218"/>
        <v>0.13331120578402492</v>
      </c>
      <c r="GW19" s="20">
        <f t="shared" si="219"/>
        <v>0.81548025880498132</v>
      </c>
      <c r="GX19" s="19">
        <f t="shared" si="220"/>
        <v>3.0025046347753361E-3</v>
      </c>
      <c r="GY19" s="19">
        <f t="shared" si="221"/>
        <v>1.0828123532867053E-2</v>
      </c>
      <c r="GZ19" s="19">
        <f t="shared" si="222"/>
        <v>0</v>
      </c>
      <c r="HA19" s="19">
        <f t="shared" si="223"/>
        <v>0</v>
      </c>
      <c r="HB19" s="19">
        <f t="shared" si="224"/>
        <v>0</v>
      </c>
      <c r="HC19" s="19">
        <f t="shared" si="225"/>
        <v>0</v>
      </c>
      <c r="HD19" s="19">
        <f t="shared" si="226"/>
        <v>0</v>
      </c>
      <c r="HE19" s="19">
        <f t="shared" si="227"/>
        <v>0</v>
      </c>
      <c r="HF19" s="19">
        <f t="shared" si="228"/>
        <v>0</v>
      </c>
      <c r="HG19" s="19">
        <f t="shared" si="229"/>
        <v>0</v>
      </c>
      <c r="HH19" s="19">
        <f t="shared" si="230"/>
        <v>3.7377907243351362E-2</v>
      </c>
      <c r="HI19" s="19">
        <f t="shared" si="231"/>
        <v>0</v>
      </c>
      <c r="HJ19" s="21">
        <f t="shared" si="232"/>
        <v>1</v>
      </c>
      <c r="HL19" s="19"/>
      <c r="HM19" s="19">
        <f t="shared" si="233"/>
        <v>0</v>
      </c>
      <c r="HN19" s="19">
        <f t="shared" si="234"/>
        <v>5.2896647293635864E-2</v>
      </c>
      <c r="HO19" s="20">
        <f t="shared" si="235"/>
        <v>0.89696787937702949</v>
      </c>
      <c r="HP19" s="19">
        <f t="shared" si="236"/>
        <v>1.1375623073900183E-3</v>
      </c>
      <c r="HQ19" s="19">
        <f t="shared" si="237"/>
        <v>6.8253738443401109E-3</v>
      </c>
      <c r="HR19" s="19">
        <f t="shared" si="238"/>
        <v>0</v>
      </c>
      <c r="HS19" s="19">
        <f t="shared" si="239"/>
        <v>0</v>
      </c>
      <c r="HT19" s="19">
        <f t="shared" si="240"/>
        <v>0</v>
      </c>
      <c r="HU19" s="19">
        <f t="shared" si="241"/>
        <v>0</v>
      </c>
      <c r="HV19" s="19">
        <f t="shared" si="242"/>
        <v>0</v>
      </c>
      <c r="HW19" s="19">
        <f t="shared" si="243"/>
        <v>6.8253738443401109E-3</v>
      </c>
      <c r="HX19" s="19">
        <f t="shared" si="244"/>
        <v>1.7063434610850277E-3</v>
      </c>
      <c r="HY19" s="19">
        <f t="shared" si="245"/>
        <v>0</v>
      </c>
      <c r="HZ19" s="19">
        <f t="shared" si="246"/>
        <v>3.3640819872179366E-2</v>
      </c>
      <c r="IA19" s="19">
        <f t="shared" si="247"/>
        <v>0</v>
      </c>
      <c r="IB19" s="21">
        <f t="shared" si="248"/>
        <v>1</v>
      </c>
    </row>
    <row r="20" spans="2:236" s="11" customFormat="1" x14ac:dyDescent="0.35">
      <c r="B20" s="18" t="s">
        <v>71</v>
      </c>
      <c r="C20" s="18"/>
      <c r="D20" s="19"/>
      <c r="E20" s="19">
        <f t="shared" si="41"/>
        <v>0</v>
      </c>
      <c r="F20" s="19">
        <f t="shared" si="42"/>
        <v>0</v>
      </c>
      <c r="G20" s="19">
        <f t="shared" si="43"/>
        <v>0</v>
      </c>
      <c r="H20" s="19">
        <f t="shared" si="44"/>
        <v>7.2946473866925734E-3</v>
      </c>
      <c r="I20" s="20">
        <f t="shared" si="45"/>
        <v>0.87864359347593268</v>
      </c>
      <c r="J20" s="19">
        <f t="shared" si="46"/>
        <v>0</v>
      </c>
      <c r="K20" s="19">
        <f t="shared" si="47"/>
        <v>2.3190347192058119E-2</v>
      </c>
      <c r="L20" s="19">
        <f t="shared" si="48"/>
        <v>0</v>
      </c>
      <c r="M20" s="19">
        <f t="shared" si="49"/>
        <v>0</v>
      </c>
      <c r="N20" s="19">
        <f t="shared" si="50"/>
        <v>0</v>
      </c>
      <c r="O20" s="19">
        <f t="shared" si="51"/>
        <v>0</v>
      </c>
      <c r="P20" s="19">
        <f t="shared" si="52"/>
        <v>0</v>
      </c>
      <c r="Q20" s="19">
        <f t="shared" si="53"/>
        <v>0</v>
      </c>
      <c r="R20" s="19">
        <f t="shared" si="54"/>
        <v>9.0871411945316671E-2</v>
      </c>
      <c r="S20" s="19">
        <f t="shared" si="55"/>
        <v>0</v>
      </c>
      <c r="T20" s="21">
        <f t="shared" si="56"/>
        <v>1</v>
      </c>
      <c r="V20" s="19"/>
      <c r="W20" s="19">
        <f t="shared" si="57"/>
        <v>0</v>
      </c>
      <c r="X20" s="19">
        <f t="shared" si="58"/>
        <v>0</v>
      </c>
      <c r="Y20" s="19">
        <f t="shared" si="59"/>
        <v>0</v>
      </c>
      <c r="Z20" s="19">
        <f t="shared" si="60"/>
        <v>0</v>
      </c>
      <c r="AA20" s="20">
        <f t="shared" si="61"/>
        <v>0.10394663702056699</v>
      </c>
      <c r="AB20" s="19">
        <f t="shared" si="62"/>
        <v>0</v>
      </c>
      <c r="AC20" s="19">
        <f t="shared" si="63"/>
        <v>0.7652399481193255</v>
      </c>
      <c r="AD20" s="19">
        <f t="shared" si="64"/>
        <v>0</v>
      </c>
      <c r="AE20" s="19">
        <f t="shared" si="65"/>
        <v>0</v>
      </c>
      <c r="AF20" s="19">
        <f t="shared" si="66"/>
        <v>0</v>
      </c>
      <c r="AG20" s="19">
        <f t="shared" si="67"/>
        <v>0</v>
      </c>
      <c r="AH20" s="19">
        <f t="shared" si="68"/>
        <v>0</v>
      </c>
      <c r="AI20" s="19">
        <f t="shared" si="69"/>
        <v>0</v>
      </c>
      <c r="AJ20" s="19">
        <f t="shared" si="70"/>
        <v>0.13081341486010747</v>
      </c>
      <c r="AK20" s="19">
        <f t="shared" si="71"/>
        <v>0</v>
      </c>
      <c r="AL20" s="21">
        <f t="shared" si="72"/>
        <v>1</v>
      </c>
      <c r="AN20" s="19"/>
      <c r="AO20" s="19">
        <f t="shared" si="73"/>
        <v>0</v>
      </c>
      <c r="AP20" s="19">
        <f t="shared" si="74"/>
        <v>0</v>
      </c>
      <c r="AQ20" s="19">
        <f t="shared" si="75"/>
        <v>0</v>
      </c>
      <c r="AR20" s="19">
        <f t="shared" si="76"/>
        <v>0</v>
      </c>
      <c r="AS20" s="20">
        <f t="shared" si="77"/>
        <v>0</v>
      </c>
      <c r="AT20" s="19">
        <f t="shared" si="78"/>
        <v>0</v>
      </c>
      <c r="AU20" s="19">
        <f t="shared" si="79"/>
        <v>0.79555555555555557</v>
      </c>
      <c r="AV20" s="19">
        <f t="shared" si="80"/>
        <v>0</v>
      </c>
      <c r="AW20" s="19">
        <f t="shared" si="81"/>
        <v>0</v>
      </c>
      <c r="AX20" s="19">
        <f t="shared" si="82"/>
        <v>0</v>
      </c>
      <c r="AY20" s="19">
        <f t="shared" si="83"/>
        <v>0</v>
      </c>
      <c r="AZ20" s="19">
        <f t="shared" si="84"/>
        <v>0</v>
      </c>
      <c r="BA20" s="19">
        <f t="shared" si="85"/>
        <v>0</v>
      </c>
      <c r="BB20" s="19">
        <f t="shared" si="86"/>
        <v>0.20444444444444446</v>
      </c>
      <c r="BC20" s="19">
        <f t="shared" si="87"/>
        <v>0</v>
      </c>
      <c r="BD20" s="21">
        <f t="shared" si="88"/>
        <v>1</v>
      </c>
      <c r="BF20" s="19"/>
      <c r="BG20" s="19">
        <f t="shared" si="89"/>
        <v>0</v>
      </c>
      <c r="BH20" s="19">
        <f t="shared" si="90"/>
        <v>0</v>
      </c>
      <c r="BI20" s="19">
        <f t="shared" si="91"/>
        <v>0</v>
      </c>
      <c r="BJ20" s="19">
        <f t="shared" si="92"/>
        <v>0</v>
      </c>
      <c r="BK20" s="20">
        <f t="shared" si="93"/>
        <v>0.72718631178707227</v>
      </c>
      <c r="BL20" s="19">
        <f t="shared" si="94"/>
        <v>0</v>
      </c>
      <c r="BM20" s="19">
        <f t="shared" si="95"/>
        <v>0</v>
      </c>
      <c r="BN20" s="19">
        <f t="shared" si="96"/>
        <v>0</v>
      </c>
      <c r="BO20" s="19">
        <f t="shared" si="97"/>
        <v>0</v>
      </c>
      <c r="BP20" s="19">
        <f t="shared" si="98"/>
        <v>0</v>
      </c>
      <c r="BQ20" s="19">
        <f t="shared" si="99"/>
        <v>0</v>
      </c>
      <c r="BR20" s="19">
        <f t="shared" si="100"/>
        <v>0</v>
      </c>
      <c r="BS20" s="19">
        <f t="shared" si="101"/>
        <v>0</v>
      </c>
      <c r="BT20" s="19">
        <f t="shared" si="102"/>
        <v>0.27281368821292773</v>
      </c>
      <c r="BU20" s="19">
        <f t="shared" si="103"/>
        <v>0</v>
      </c>
      <c r="BV20" s="21">
        <f t="shared" si="104"/>
        <v>1</v>
      </c>
      <c r="BX20" s="19"/>
      <c r="BY20" s="19">
        <f t="shared" si="105"/>
        <v>0</v>
      </c>
      <c r="BZ20" s="19">
        <f t="shared" si="106"/>
        <v>0</v>
      </c>
      <c r="CA20" s="19">
        <f t="shared" si="107"/>
        <v>0</v>
      </c>
      <c r="CB20" s="19">
        <f t="shared" si="108"/>
        <v>0</v>
      </c>
      <c r="CC20" s="20">
        <f t="shared" si="109"/>
        <v>0</v>
      </c>
      <c r="CD20" s="19">
        <f t="shared" si="110"/>
        <v>0</v>
      </c>
      <c r="CE20" s="19">
        <f t="shared" si="111"/>
        <v>0</v>
      </c>
      <c r="CF20" s="19">
        <f t="shared" si="112"/>
        <v>0</v>
      </c>
      <c r="CG20" s="19">
        <f t="shared" si="113"/>
        <v>0</v>
      </c>
      <c r="CH20" s="19">
        <f t="shared" si="114"/>
        <v>0</v>
      </c>
      <c r="CI20" s="19">
        <f t="shared" si="115"/>
        <v>0</v>
      </c>
      <c r="CJ20" s="19">
        <f t="shared" si="116"/>
        <v>0</v>
      </c>
      <c r="CK20" s="19">
        <f t="shared" si="117"/>
        <v>0</v>
      </c>
      <c r="CL20" s="19">
        <f t="shared" si="118"/>
        <v>0</v>
      </c>
      <c r="CM20" s="19">
        <f t="shared" si="119"/>
        <v>0</v>
      </c>
      <c r="CN20" s="21">
        <f t="shared" si="120"/>
        <v>0</v>
      </c>
      <c r="CP20" s="19"/>
      <c r="CQ20" s="19">
        <f t="shared" si="121"/>
        <v>0</v>
      </c>
      <c r="CR20" s="19">
        <f t="shared" si="122"/>
        <v>0</v>
      </c>
      <c r="CS20" s="19">
        <f t="shared" si="123"/>
        <v>0</v>
      </c>
      <c r="CT20" s="19">
        <f t="shared" si="124"/>
        <v>0</v>
      </c>
      <c r="CU20" s="20">
        <f t="shared" si="125"/>
        <v>1</v>
      </c>
      <c r="CV20" s="19">
        <f t="shared" si="126"/>
        <v>0</v>
      </c>
      <c r="CW20" s="19">
        <f t="shared" si="127"/>
        <v>0</v>
      </c>
      <c r="CX20" s="19">
        <f t="shared" si="128"/>
        <v>0</v>
      </c>
      <c r="CY20" s="19">
        <f t="shared" si="129"/>
        <v>0</v>
      </c>
      <c r="CZ20" s="19">
        <f t="shared" si="130"/>
        <v>0</v>
      </c>
      <c r="DA20" s="19">
        <f t="shared" si="131"/>
        <v>0</v>
      </c>
      <c r="DB20" s="19">
        <f t="shared" si="132"/>
        <v>0</v>
      </c>
      <c r="DC20" s="19">
        <f t="shared" si="133"/>
        <v>0</v>
      </c>
      <c r="DD20" s="19">
        <f t="shared" si="134"/>
        <v>0</v>
      </c>
      <c r="DE20" s="19">
        <f t="shared" si="135"/>
        <v>0</v>
      </c>
      <c r="DF20" s="21">
        <f t="shared" si="136"/>
        <v>1</v>
      </c>
      <c r="DH20" s="19"/>
      <c r="DI20" s="19">
        <f t="shared" si="137"/>
        <v>0</v>
      </c>
      <c r="DJ20" s="19">
        <f t="shared" si="138"/>
        <v>0</v>
      </c>
      <c r="DK20" s="19">
        <f t="shared" si="139"/>
        <v>0</v>
      </c>
      <c r="DL20" s="19">
        <f t="shared" si="140"/>
        <v>0</v>
      </c>
      <c r="DM20" s="20">
        <f t="shared" si="141"/>
        <v>1</v>
      </c>
      <c r="DN20" s="19">
        <f t="shared" si="142"/>
        <v>0</v>
      </c>
      <c r="DO20" s="19">
        <f t="shared" si="143"/>
        <v>0</v>
      </c>
      <c r="DP20" s="19">
        <f t="shared" si="144"/>
        <v>0</v>
      </c>
      <c r="DQ20" s="19">
        <f t="shared" si="145"/>
        <v>0</v>
      </c>
      <c r="DR20" s="19">
        <f t="shared" si="146"/>
        <v>0</v>
      </c>
      <c r="DS20" s="19">
        <f t="shared" si="147"/>
        <v>0</v>
      </c>
      <c r="DT20" s="19">
        <f t="shared" si="148"/>
        <v>0</v>
      </c>
      <c r="DU20" s="19">
        <f t="shared" si="149"/>
        <v>0</v>
      </c>
      <c r="DV20" s="19">
        <f t="shared" si="150"/>
        <v>0</v>
      </c>
      <c r="DW20" s="19">
        <f t="shared" si="151"/>
        <v>0</v>
      </c>
      <c r="DX20" s="21">
        <f t="shared" si="152"/>
        <v>1</v>
      </c>
      <c r="DZ20" s="19"/>
      <c r="EA20" s="19">
        <f t="shared" si="153"/>
        <v>0</v>
      </c>
      <c r="EB20" s="19">
        <f t="shared" si="154"/>
        <v>0</v>
      </c>
      <c r="EC20" s="19">
        <f t="shared" si="155"/>
        <v>0</v>
      </c>
      <c r="ED20" s="19">
        <f t="shared" si="156"/>
        <v>0</v>
      </c>
      <c r="EE20" s="20">
        <f t="shared" si="157"/>
        <v>0</v>
      </c>
      <c r="EF20" s="19">
        <f t="shared" si="158"/>
        <v>0</v>
      </c>
      <c r="EG20" s="19">
        <f t="shared" si="159"/>
        <v>0</v>
      </c>
      <c r="EH20" s="19">
        <f t="shared" si="160"/>
        <v>0</v>
      </c>
      <c r="EI20" s="19">
        <f t="shared" si="161"/>
        <v>0</v>
      </c>
      <c r="EJ20" s="19">
        <f t="shared" si="162"/>
        <v>0</v>
      </c>
      <c r="EK20" s="19">
        <f t="shared" si="163"/>
        <v>0</v>
      </c>
      <c r="EL20" s="19">
        <f t="shared" si="164"/>
        <v>0</v>
      </c>
      <c r="EM20" s="19">
        <f t="shared" si="165"/>
        <v>0</v>
      </c>
      <c r="EN20" s="19">
        <f t="shared" si="166"/>
        <v>0</v>
      </c>
      <c r="EO20" s="19">
        <f t="shared" si="167"/>
        <v>0</v>
      </c>
      <c r="EP20" s="21">
        <f t="shared" si="168"/>
        <v>0</v>
      </c>
      <c r="ER20" s="19"/>
      <c r="ES20" s="19">
        <f t="shared" si="169"/>
        <v>0</v>
      </c>
      <c r="ET20" s="19">
        <f t="shared" si="170"/>
        <v>0</v>
      </c>
      <c r="EU20" s="19">
        <f t="shared" si="171"/>
        <v>0</v>
      </c>
      <c r="EV20" s="19">
        <f t="shared" si="172"/>
        <v>0</v>
      </c>
      <c r="EW20" s="20">
        <f t="shared" si="173"/>
        <v>0</v>
      </c>
      <c r="EX20" s="19">
        <f t="shared" si="174"/>
        <v>0</v>
      </c>
      <c r="EY20" s="19">
        <f t="shared" si="175"/>
        <v>0</v>
      </c>
      <c r="EZ20" s="19">
        <f t="shared" si="176"/>
        <v>0</v>
      </c>
      <c r="FA20" s="19">
        <f t="shared" si="177"/>
        <v>0</v>
      </c>
      <c r="FB20" s="19">
        <f t="shared" si="178"/>
        <v>0</v>
      </c>
      <c r="FC20" s="19">
        <f t="shared" si="179"/>
        <v>0</v>
      </c>
      <c r="FD20" s="19">
        <f t="shared" si="180"/>
        <v>0</v>
      </c>
      <c r="FE20" s="19">
        <f t="shared" si="181"/>
        <v>0</v>
      </c>
      <c r="FF20" s="19">
        <f t="shared" si="182"/>
        <v>0</v>
      </c>
      <c r="FG20" s="19">
        <f t="shared" si="183"/>
        <v>0</v>
      </c>
      <c r="FH20" s="21">
        <f t="shared" si="184"/>
        <v>0</v>
      </c>
      <c r="FJ20" s="19"/>
      <c r="FK20" s="19">
        <f t="shared" si="185"/>
        <v>0</v>
      </c>
      <c r="FL20" s="19">
        <f t="shared" si="186"/>
        <v>0</v>
      </c>
      <c r="FM20" s="19">
        <f t="shared" si="187"/>
        <v>0</v>
      </c>
      <c r="FN20" s="19">
        <f t="shared" si="188"/>
        <v>0</v>
      </c>
      <c r="FO20" s="20">
        <f t="shared" si="189"/>
        <v>0</v>
      </c>
      <c r="FP20" s="19">
        <f t="shared" si="190"/>
        <v>0</v>
      </c>
      <c r="FQ20" s="19">
        <f t="shared" si="191"/>
        <v>0</v>
      </c>
      <c r="FR20" s="19">
        <f t="shared" si="192"/>
        <v>0</v>
      </c>
      <c r="FS20" s="19">
        <f t="shared" si="193"/>
        <v>0</v>
      </c>
      <c r="FT20" s="19">
        <f t="shared" si="194"/>
        <v>0</v>
      </c>
      <c r="FU20" s="19">
        <f t="shared" si="195"/>
        <v>0</v>
      </c>
      <c r="FV20" s="19">
        <f t="shared" si="196"/>
        <v>0</v>
      </c>
      <c r="FW20" s="19">
        <f t="shared" si="197"/>
        <v>0</v>
      </c>
      <c r="FX20" s="19">
        <f t="shared" si="198"/>
        <v>0</v>
      </c>
      <c r="FY20" s="19">
        <f t="shared" si="199"/>
        <v>0</v>
      </c>
      <c r="FZ20" s="21">
        <f t="shared" si="200"/>
        <v>0</v>
      </c>
      <c r="GB20" s="19"/>
      <c r="GC20" s="19">
        <f t="shared" si="201"/>
        <v>0</v>
      </c>
      <c r="GD20" s="19">
        <f t="shared" si="202"/>
        <v>0</v>
      </c>
      <c r="GE20" s="19">
        <f t="shared" si="203"/>
        <v>0</v>
      </c>
      <c r="GF20" s="19">
        <f t="shared" si="204"/>
        <v>0</v>
      </c>
      <c r="GG20" s="20">
        <f t="shared" si="205"/>
        <v>0.93244284613408679</v>
      </c>
      <c r="GH20" s="19">
        <f t="shared" si="206"/>
        <v>0</v>
      </c>
      <c r="GI20" s="19">
        <f t="shared" si="207"/>
        <v>0</v>
      </c>
      <c r="GJ20" s="19">
        <f t="shared" si="208"/>
        <v>0</v>
      </c>
      <c r="GK20" s="19">
        <f t="shared" si="209"/>
        <v>0</v>
      </c>
      <c r="GL20" s="19">
        <f t="shared" si="210"/>
        <v>0</v>
      </c>
      <c r="GM20" s="19">
        <f t="shared" si="211"/>
        <v>0</v>
      </c>
      <c r="GN20" s="19">
        <f t="shared" si="212"/>
        <v>0</v>
      </c>
      <c r="GO20" s="19">
        <f t="shared" si="213"/>
        <v>0</v>
      </c>
      <c r="GP20" s="19">
        <f t="shared" si="214"/>
        <v>6.7557153865913183E-2</v>
      </c>
      <c r="GQ20" s="19">
        <f t="shared" si="215"/>
        <v>0</v>
      </c>
      <c r="GR20" s="21">
        <f t="shared" si="216"/>
        <v>1</v>
      </c>
      <c r="GT20" s="19"/>
      <c r="GU20" s="19">
        <f t="shared" si="217"/>
        <v>0</v>
      </c>
      <c r="GV20" s="19">
        <f t="shared" si="218"/>
        <v>0</v>
      </c>
      <c r="GW20" s="19">
        <f t="shared" si="219"/>
        <v>0</v>
      </c>
      <c r="GX20" s="19">
        <f t="shared" si="220"/>
        <v>1.0607521697203472E-2</v>
      </c>
      <c r="GY20" s="20">
        <f t="shared" si="221"/>
        <v>0.90163934426229508</v>
      </c>
      <c r="GZ20" s="19">
        <f t="shared" si="222"/>
        <v>0</v>
      </c>
      <c r="HA20" s="19">
        <f t="shared" si="223"/>
        <v>0</v>
      </c>
      <c r="HB20" s="19">
        <f t="shared" si="224"/>
        <v>0</v>
      </c>
      <c r="HC20" s="19">
        <f t="shared" si="225"/>
        <v>0</v>
      </c>
      <c r="HD20" s="19">
        <f t="shared" si="226"/>
        <v>0</v>
      </c>
      <c r="HE20" s="19">
        <f t="shared" si="227"/>
        <v>0</v>
      </c>
      <c r="HF20" s="19">
        <f t="shared" si="228"/>
        <v>0</v>
      </c>
      <c r="HG20" s="19">
        <f t="shared" si="229"/>
        <v>0</v>
      </c>
      <c r="HH20" s="19">
        <f t="shared" si="230"/>
        <v>8.7753134040501446E-2</v>
      </c>
      <c r="HI20" s="19">
        <f t="shared" si="231"/>
        <v>0</v>
      </c>
      <c r="HJ20" s="21">
        <f t="shared" si="232"/>
        <v>1</v>
      </c>
      <c r="HL20" s="19"/>
      <c r="HM20" s="19">
        <f t="shared" si="233"/>
        <v>0</v>
      </c>
      <c r="HN20" s="19">
        <f t="shared" si="234"/>
        <v>0</v>
      </c>
      <c r="HO20" s="19">
        <f t="shared" si="235"/>
        <v>0</v>
      </c>
      <c r="HP20" s="19">
        <f t="shared" si="236"/>
        <v>3.7542662116040959E-2</v>
      </c>
      <c r="HQ20" s="20">
        <f t="shared" si="237"/>
        <v>0.67576791808873715</v>
      </c>
      <c r="HR20" s="19">
        <f t="shared" si="238"/>
        <v>0</v>
      </c>
      <c r="HS20" s="19">
        <f t="shared" si="239"/>
        <v>0</v>
      </c>
      <c r="HT20" s="19">
        <f t="shared" si="240"/>
        <v>0</v>
      </c>
      <c r="HU20" s="19">
        <f t="shared" si="241"/>
        <v>0</v>
      </c>
      <c r="HV20" s="19">
        <f t="shared" si="242"/>
        <v>0</v>
      </c>
      <c r="HW20" s="19">
        <f t="shared" si="243"/>
        <v>0</v>
      </c>
      <c r="HX20" s="19">
        <f t="shared" si="244"/>
        <v>0</v>
      </c>
      <c r="HY20" s="19">
        <f t="shared" si="245"/>
        <v>0</v>
      </c>
      <c r="HZ20" s="19">
        <f t="shared" si="246"/>
        <v>0.28668941979522183</v>
      </c>
      <c r="IA20" s="19">
        <f t="shared" si="247"/>
        <v>0</v>
      </c>
      <c r="IB20" s="21">
        <f t="shared" si="248"/>
        <v>1</v>
      </c>
    </row>
    <row r="21" spans="2:236" s="11" customFormat="1" x14ac:dyDescent="0.35">
      <c r="B21" s="18" t="s">
        <v>148</v>
      </c>
      <c r="C21" s="18"/>
      <c r="D21" s="19"/>
      <c r="E21" s="19">
        <f t="shared" si="41"/>
        <v>0</v>
      </c>
      <c r="F21" s="19">
        <f t="shared" si="42"/>
        <v>0</v>
      </c>
      <c r="G21" s="19">
        <f t="shared" si="43"/>
        <v>0</v>
      </c>
      <c r="H21" s="19">
        <f t="shared" si="44"/>
        <v>0</v>
      </c>
      <c r="I21" s="19">
        <f t="shared" si="45"/>
        <v>0</v>
      </c>
      <c r="J21" s="20">
        <f t="shared" si="46"/>
        <v>0.2591659669745312</v>
      </c>
      <c r="K21" s="19">
        <f t="shared" si="47"/>
        <v>0.61740834033025471</v>
      </c>
      <c r="L21" s="19">
        <f t="shared" si="48"/>
        <v>0</v>
      </c>
      <c r="M21" s="19">
        <f t="shared" si="49"/>
        <v>0</v>
      </c>
      <c r="N21" s="19">
        <f t="shared" si="50"/>
        <v>0</v>
      </c>
      <c r="O21" s="19">
        <f t="shared" si="51"/>
        <v>0</v>
      </c>
      <c r="P21" s="19">
        <f t="shared" si="52"/>
        <v>0</v>
      </c>
      <c r="Q21" s="19">
        <f t="shared" si="53"/>
        <v>0</v>
      </c>
      <c r="R21" s="19">
        <f t="shared" si="54"/>
        <v>0.12342569269521411</v>
      </c>
      <c r="S21" s="19">
        <f t="shared" si="55"/>
        <v>0</v>
      </c>
      <c r="T21" s="21">
        <f t="shared" si="56"/>
        <v>1</v>
      </c>
      <c r="V21" s="19"/>
      <c r="W21" s="19">
        <f t="shared" si="57"/>
        <v>0</v>
      </c>
      <c r="X21" s="19">
        <f t="shared" si="58"/>
        <v>0</v>
      </c>
      <c r="Y21" s="19">
        <f t="shared" si="59"/>
        <v>0</v>
      </c>
      <c r="Z21" s="19">
        <f t="shared" si="60"/>
        <v>0</v>
      </c>
      <c r="AA21" s="19">
        <f t="shared" si="61"/>
        <v>0</v>
      </c>
      <c r="AB21" s="20">
        <f t="shared" si="62"/>
        <v>0</v>
      </c>
      <c r="AC21" s="19">
        <f t="shared" si="63"/>
        <v>0.93920335429769397</v>
      </c>
      <c r="AD21" s="19">
        <f t="shared" si="64"/>
        <v>0</v>
      </c>
      <c r="AE21" s="19">
        <f t="shared" si="65"/>
        <v>0</v>
      </c>
      <c r="AF21" s="19">
        <f t="shared" si="66"/>
        <v>0</v>
      </c>
      <c r="AG21" s="19">
        <f t="shared" si="67"/>
        <v>0</v>
      </c>
      <c r="AH21" s="19">
        <f t="shared" si="68"/>
        <v>0</v>
      </c>
      <c r="AI21" s="19">
        <f t="shared" si="69"/>
        <v>0</v>
      </c>
      <c r="AJ21" s="19">
        <f t="shared" si="70"/>
        <v>6.0796645702306078E-2</v>
      </c>
      <c r="AK21" s="19">
        <f t="shared" si="71"/>
        <v>0</v>
      </c>
      <c r="AL21" s="21">
        <f t="shared" si="72"/>
        <v>1</v>
      </c>
      <c r="AN21" s="19"/>
      <c r="AO21" s="19">
        <f t="shared" si="73"/>
        <v>0</v>
      </c>
      <c r="AP21" s="19">
        <f t="shared" si="74"/>
        <v>0</v>
      </c>
      <c r="AQ21" s="19">
        <f t="shared" si="75"/>
        <v>0</v>
      </c>
      <c r="AR21" s="19">
        <f t="shared" si="76"/>
        <v>0</v>
      </c>
      <c r="AS21" s="19">
        <f t="shared" si="77"/>
        <v>0</v>
      </c>
      <c r="AT21" s="20">
        <f t="shared" si="78"/>
        <v>0</v>
      </c>
      <c r="AU21" s="19">
        <f t="shared" si="79"/>
        <v>0</v>
      </c>
      <c r="AV21" s="19">
        <f t="shared" si="80"/>
        <v>0</v>
      </c>
      <c r="AW21" s="19">
        <f t="shared" si="81"/>
        <v>0</v>
      </c>
      <c r="AX21" s="19">
        <f t="shared" si="82"/>
        <v>0</v>
      </c>
      <c r="AY21" s="19">
        <f t="shared" si="83"/>
        <v>0</v>
      </c>
      <c r="AZ21" s="19">
        <f t="shared" si="84"/>
        <v>0</v>
      </c>
      <c r="BA21" s="19">
        <f t="shared" si="85"/>
        <v>0</v>
      </c>
      <c r="BB21" s="19">
        <f t="shared" si="86"/>
        <v>0</v>
      </c>
      <c r="BC21" s="19">
        <f t="shared" si="87"/>
        <v>0</v>
      </c>
      <c r="BD21" s="21">
        <f t="shared" si="88"/>
        <v>0</v>
      </c>
      <c r="BF21" s="19"/>
      <c r="BG21" s="19">
        <f t="shared" si="89"/>
        <v>0</v>
      </c>
      <c r="BH21" s="19">
        <f t="shared" si="90"/>
        <v>0</v>
      </c>
      <c r="BI21" s="19">
        <f t="shared" si="91"/>
        <v>0</v>
      </c>
      <c r="BJ21" s="19">
        <f t="shared" si="92"/>
        <v>0</v>
      </c>
      <c r="BK21" s="19">
        <f t="shared" si="93"/>
        <v>0</v>
      </c>
      <c r="BL21" s="20">
        <f t="shared" si="94"/>
        <v>0</v>
      </c>
      <c r="BM21" s="19">
        <f t="shared" si="95"/>
        <v>0.85603112840466922</v>
      </c>
      <c r="BN21" s="19">
        <f t="shared" si="96"/>
        <v>0</v>
      </c>
      <c r="BO21" s="19">
        <f t="shared" si="97"/>
        <v>0</v>
      </c>
      <c r="BP21" s="19">
        <f t="shared" si="98"/>
        <v>0</v>
      </c>
      <c r="BQ21" s="19">
        <f t="shared" si="99"/>
        <v>0</v>
      </c>
      <c r="BR21" s="19">
        <f t="shared" si="100"/>
        <v>0</v>
      </c>
      <c r="BS21" s="19">
        <f t="shared" si="101"/>
        <v>0</v>
      </c>
      <c r="BT21" s="19">
        <f t="shared" si="102"/>
        <v>0.14396887159533073</v>
      </c>
      <c r="BU21" s="19">
        <f t="shared" si="103"/>
        <v>0</v>
      </c>
      <c r="BV21" s="21">
        <f t="shared" si="104"/>
        <v>1</v>
      </c>
      <c r="BX21" s="19"/>
      <c r="BY21" s="19">
        <f t="shared" si="105"/>
        <v>0</v>
      </c>
      <c r="BZ21" s="19">
        <f t="shared" si="106"/>
        <v>0</v>
      </c>
      <c r="CA21" s="19">
        <f t="shared" si="107"/>
        <v>0</v>
      </c>
      <c r="CB21" s="19">
        <f t="shared" si="108"/>
        <v>0</v>
      </c>
      <c r="CC21" s="19">
        <f t="shared" si="109"/>
        <v>0</v>
      </c>
      <c r="CD21" s="20">
        <f t="shared" si="110"/>
        <v>0</v>
      </c>
      <c r="CE21" s="19">
        <f t="shared" si="111"/>
        <v>0</v>
      </c>
      <c r="CF21" s="19">
        <f t="shared" si="112"/>
        <v>0</v>
      </c>
      <c r="CG21" s="19">
        <f t="shared" si="113"/>
        <v>0</v>
      </c>
      <c r="CH21" s="19">
        <f t="shared" si="114"/>
        <v>0</v>
      </c>
      <c r="CI21" s="19">
        <f t="shared" si="115"/>
        <v>0</v>
      </c>
      <c r="CJ21" s="19">
        <f t="shared" si="116"/>
        <v>0</v>
      </c>
      <c r="CK21" s="19">
        <f t="shared" si="117"/>
        <v>0</v>
      </c>
      <c r="CL21" s="19">
        <f t="shared" si="118"/>
        <v>0</v>
      </c>
      <c r="CM21" s="19">
        <f t="shared" si="119"/>
        <v>0</v>
      </c>
      <c r="CN21" s="21">
        <f t="shared" si="120"/>
        <v>0</v>
      </c>
      <c r="CP21" s="19"/>
      <c r="CQ21" s="19">
        <f t="shared" si="121"/>
        <v>0</v>
      </c>
      <c r="CR21" s="19">
        <f t="shared" si="122"/>
        <v>0</v>
      </c>
      <c r="CS21" s="19">
        <f t="shared" si="123"/>
        <v>0</v>
      </c>
      <c r="CT21" s="19">
        <f t="shared" si="124"/>
        <v>0</v>
      </c>
      <c r="CU21" s="19">
        <f t="shared" si="125"/>
        <v>0</v>
      </c>
      <c r="CV21" s="20">
        <f t="shared" si="126"/>
        <v>0</v>
      </c>
      <c r="CW21" s="19">
        <f t="shared" si="127"/>
        <v>0</v>
      </c>
      <c r="CX21" s="19">
        <f t="shared" si="128"/>
        <v>0</v>
      </c>
      <c r="CY21" s="19">
        <f t="shared" si="129"/>
        <v>0</v>
      </c>
      <c r="CZ21" s="19">
        <f t="shared" si="130"/>
        <v>0</v>
      </c>
      <c r="DA21" s="19">
        <f t="shared" si="131"/>
        <v>0</v>
      </c>
      <c r="DB21" s="19">
        <f t="shared" si="132"/>
        <v>0</v>
      </c>
      <c r="DC21" s="19">
        <f t="shared" si="133"/>
        <v>0</v>
      </c>
      <c r="DD21" s="19">
        <f t="shared" si="134"/>
        <v>0</v>
      </c>
      <c r="DE21" s="19">
        <f t="shared" si="135"/>
        <v>0</v>
      </c>
      <c r="DF21" s="21">
        <f t="shared" si="136"/>
        <v>0</v>
      </c>
      <c r="DH21" s="19"/>
      <c r="DI21" s="19">
        <f t="shared" si="137"/>
        <v>0</v>
      </c>
      <c r="DJ21" s="19">
        <f t="shared" si="138"/>
        <v>0</v>
      </c>
      <c r="DK21" s="19">
        <f t="shared" si="139"/>
        <v>0</v>
      </c>
      <c r="DL21" s="19">
        <f t="shared" si="140"/>
        <v>0</v>
      </c>
      <c r="DM21" s="19">
        <f t="shared" si="141"/>
        <v>0</v>
      </c>
      <c r="DN21" s="20">
        <f t="shared" si="142"/>
        <v>0</v>
      </c>
      <c r="DO21" s="19">
        <f t="shared" si="143"/>
        <v>0</v>
      </c>
      <c r="DP21" s="19">
        <f t="shared" si="144"/>
        <v>0</v>
      </c>
      <c r="DQ21" s="19">
        <f t="shared" si="145"/>
        <v>0</v>
      </c>
      <c r="DR21" s="19">
        <f t="shared" si="146"/>
        <v>0</v>
      </c>
      <c r="DS21" s="19">
        <f t="shared" si="147"/>
        <v>0</v>
      </c>
      <c r="DT21" s="19">
        <f t="shared" si="148"/>
        <v>0</v>
      </c>
      <c r="DU21" s="19">
        <f t="shared" si="149"/>
        <v>0</v>
      </c>
      <c r="DV21" s="19">
        <f t="shared" si="150"/>
        <v>0</v>
      </c>
      <c r="DW21" s="19">
        <f t="shared" si="151"/>
        <v>0</v>
      </c>
      <c r="DX21" s="21">
        <f t="shared" si="152"/>
        <v>0</v>
      </c>
      <c r="DZ21" s="19"/>
      <c r="EA21" s="19">
        <f t="shared" si="153"/>
        <v>0</v>
      </c>
      <c r="EB21" s="19">
        <f t="shared" si="154"/>
        <v>0</v>
      </c>
      <c r="EC21" s="19">
        <f t="shared" si="155"/>
        <v>0</v>
      </c>
      <c r="ED21" s="19">
        <f t="shared" si="156"/>
        <v>0</v>
      </c>
      <c r="EE21" s="19">
        <f t="shared" si="157"/>
        <v>0</v>
      </c>
      <c r="EF21" s="20">
        <f t="shared" si="158"/>
        <v>0</v>
      </c>
      <c r="EG21" s="19">
        <f t="shared" si="159"/>
        <v>0</v>
      </c>
      <c r="EH21" s="19">
        <f t="shared" si="160"/>
        <v>0</v>
      </c>
      <c r="EI21" s="19">
        <f t="shared" si="161"/>
        <v>0</v>
      </c>
      <c r="EJ21" s="19">
        <f t="shared" si="162"/>
        <v>0</v>
      </c>
      <c r="EK21" s="19">
        <f t="shared" si="163"/>
        <v>0</v>
      </c>
      <c r="EL21" s="19">
        <f t="shared" si="164"/>
        <v>0</v>
      </c>
      <c r="EM21" s="19">
        <f t="shared" si="165"/>
        <v>0</v>
      </c>
      <c r="EN21" s="19">
        <f t="shared" si="166"/>
        <v>0</v>
      </c>
      <c r="EO21" s="19">
        <f t="shared" si="167"/>
        <v>0</v>
      </c>
      <c r="EP21" s="21">
        <f t="shared" si="168"/>
        <v>0</v>
      </c>
      <c r="ER21" s="19"/>
      <c r="ES21" s="19">
        <f t="shared" si="169"/>
        <v>0</v>
      </c>
      <c r="ET21" s="19">
        <f t="shared" si="170"/>
        <v>0</v>
      </c>
      <c r="EU21" s="19">
        <f t="shared" si="171"/>
        <v>0</v>
      </c>
      <c r="EV21" s="19">
        <f t="shared" si="172"/>
        <v>0</v>
      </c>
      <c r="EW21" s="19">
        <f t="shared" si="173"/>
        <v>0</v>
      </c>
      <c r="EX21" s="20">
        <f t="shared" si="174"/>
        <v>0</v>
      </c>
      <c r="EY21" s="19">
        <f t="shared" si="175"/>
        <v>0</v>
      </c>
      <c r="EZ21" s="19">
        <f t="shared" si="176"/>
        <v>0</v>
      </c>
      <c r="FA21" s="19">
        <f t="shared" si="177"/>
        <v>0</v>
      </c>
      <c r="FB21" s="19">
        <f t="shared" si="178"/>
        <v>0</v>
      </c>
      <c r="FC21" s="19">
        <f t="shared" si="179"/>
        <v>0</v>
      </c>
      <c r="FD21" s="19">
        <f t="shared" si="180"/>
        <v>0</v>
      </c>
      <c r="FE21" s="19">
        <f t="shared" si="181"/>
        <v>0</v>
      </c>
      <c r="FF21" s="19">
        <f t="shared" si="182"/>
        <v>0</v>
      </c>
      <c r="FG21" s="19">
        <f t="shared" si="183"/>
        <v>0</v>
      </c>
      <c r="FH21" s="21">
        <f t="shared" si="184"/>
        <v>0</v>
      </c>
      <c r="FJ21" s="19"/>
      <c r="FK21" s="19">
        <f t="shared" si="185"/>
        <v>0</v>
      </c>
      <c r="FL21" s="19">
        <f t="shared" si="186"/>
        <v>0</v>
      </c>
      <c r="FM21" s="19">
        <f t="shared" si="187"/>
        <v>0</v>
      </c>
      <c r="FN21" s="19">
        <f t="shared" si="188"/>
        <v>0</v>
      </c>
      <c r="FO21" s="19">
        <f t="shared" si="189"/>
        <v>0</v>
      </c>
      <c r="FP21" s="20">
        <f t="shared" si="190"/>
        <v>0.26474127557160049</v>
      </c>
      <c r="FQ21" s="19">
        <f t="shared" si="191"/>
        <v>0.65583634175691941</v>
      </c>
      <c r="FR21" s="19">
        <f t="shared" si="192"/>
        <v>0</v>
      </c>
      <c r="FS21" s="19">
        <f t="shared" si="193"/>
        <v>0</v>
      </c>
      <c r="FT21" s="19">
        <f t="shared" si="194"/>
        <v>0</v>
      </c>
      <c r="FU21" s="19">
        <f t="shared" si="195"/>
        <v>0</v>
      </c>
      <c r="FV21" s="19">
        <f t="shared" si="196"/>
        <v>0</v>
      </c>
      <c r="FW21" s="19">
        <f t="shared" si="197"/>
        <v>0</v>
      </c>
      <c r="FX21" s="19">
        <f t="shared" si="198"/>
        <v>7.9422382671480149E-2</v>
      </c>
      <c r="FY21" s="19">
        <f t="shared" si="199"/>
        <v>0</v>
      </c>
      <c r="FZ21" s="21">
        <f t="shared" si="200"/>
        <v>1</v>
      </c>
      <c r="GB21" s="19"/>
      <c r="GC21" s="19">
        <f t="shared" si="201"/>
        <v>0</v>
      </c>
      <c r="GD21" s="19">
        <f t="shared" si="202"/>
        <v>0</v>
      </c>
      <c r="GE21" s="19">
        <f t="shared" si="203"/>
        <v>0</v>
      </c>
      <c r="GF21" s="19">
        <f t="shared" si="204"/>
        <v>0</v>
      </c>
      <c r="GG21" s="19">
        <f t="shared" si="205"/>
        <v>0</v>
      </c>
      <c r="GH21" s="20">
        <f t="shared" si="206"/>
        <v>0</v>
      </c>
      <c r="GI21" s="19">
        <f t="shared" si="207"/>
        <v>0</v>
      </c>
      <c r="GJ21" s="19">
        <f t="shared" si="208"/>
        <v>0</v>
      </c>
      <c r="GK21" s="19">
        <f t="shared" si="209"/>
        <v>0</v>
      </c>
      <c r="GL21" s="19">
        <f t="shared" si="210"/>
        <v>0</v>
      </c>
      <c r="GM21" s="19">
        <f t="shared" si="211"/>
        <v>0</v>
      </c>
      <c r="GN21" s="19">
        <f t="shared" si="212"/>
        <v>0</v>
      </c>
      <c r="GO21" s="19">
        <f t="shared" si="213"/>
        <v>0</v>
      </c>
      <c r="GP21" s="19">
        <f t="shared" si="214"/>
        <v>0</v>
      </c>
      <c r="GQ21" s="19">
        <f t="shared" si="215"/>
        <v>0</v>
      </c>
      <c r="GR21" s="21">
        <f t="shared" si="216"/>
        <v>0</v>
      </c>
      <c r="GT21" s="19"/>
      <c r="GU21" s="19">
        <f t="shared" si="217"/>
        <v>0</v>
      </c>
      <c r="GV21" s="19">
        <f t="shared" si="218"/>
        <v>0</v>
      </c>
      <c r="GW21" s="19">
        <f t="shared" si="219"/>
        <v>0</v>
      </c>
      <c r="GX21" s="19">
        <f t="shared" si="220"/>
        <v>0</v>
      </c>
      <c r="GY21" s="19">
        <f t="shared" si="221"/>
        <v>0</v>
      </c>
      <c r="GZ21" s="20">
        <f t="shared" si="222"/>
        <v>0</v>
      </c>
      <c r="HA21" s="19">
        <f t="shared" si="223"/>
        <v>0</v>
      </c>
      <c r="HB21" s="19">
        <f t="shared" si="224"/>
        <v>0</v>
      </c>
      <c r="HC21" s="19">
        <f t="shared" si="225"/>
        <v>0</v>
      </c>
      <c r="HD21" s="19">
        <f t="shared" si="226"/>
        <v>0</v>
      </c>
      <c r="HE21" s="19">
        <f t="shared" si="227"/>
        <v>0</v>
      </c>
      <c r="HF21" s="19">
        <f t="shared" si="228"/>
        <v>0</v>
      </c>
      <c r="HG21" s="19">
        <f t="shared" si="229"/>
        <v>0</v>
      </c>
      <c r="HH21" s="19">
        <f t="shared" si="230"/>
        <v>0</v>
      </c>
      <c r="HI21" s="19">
        <f t="shared" si="231"/>
        <v>0</v>
      </c>
      <c r="HJ21" s="21">
        <f t="shared" si="232"/>
        <v>0</v>
      </c>
      <c r="HL21" s="19"/>
      <c r="HM21" s="19">
        <f t="shared" si="233"/>
        <v>0</v>
      </c>
      <c r="HN21" s="19">
        <f t="shared" si="234"/>
        <v>0</v>
      </c>
      <c r="HO21" s="19">
        <f t="shared" si="235"/>
        <v>0</v>
      </c>
      <c r="HP21" s="19">
        <f t="shared" si="236"/>
        <v>0</v>
      </c>
      <c r="HQ21" s="19">
        <f t="shared" si="237"/>
        <v>0</v>
      </c>
      <c r="HR21" s="20">
        <f t="shared" si="238"/>
        <v>0.69428571428571428</v>
      </c>
      <c r="HS21" s="19">
        <f t="shared" si="239"/>
        <v>0</v>
      </c>
      <c r="HT21" s="19">
        <f t="shared" si="240"/>
        <v>0</v>
      </c>
      <c r="HU21" s="19">
        <f t="shared" si="241"/>
        <v>0</v>
      </c>
      <c r="HV21" s="19">
        <f t="shared" si="242"/>
        <v>0</v>
      </c>
      <c r="HW21" s="19">
        <f t="shared" si="243"/>
        <v>0</v>
      </c>
      <c r="HX21" s="19">
        <f t="shared" si="244"/>
        <v>0</v>
      </c>
      <c r="HY21" s="19">
        <f t="shared" si="245"/>
        <v>0</v>
      </c>
      <c r="HZ21" s="19">
        <f t="shared" si="246"/>
        <v>0.30571428571428572</v>
      </c>
      <c r="IA21" s="19">
        <f t="shared" si="247"/>
        <v>0</v>
      </c>
      <c r="IB21" s="21">
        <f t="shared" si="248"/>
        <v>1</v>
      </c>
    </row>
    <row r="22" spans="2:236" s="11" customFormat="1" x14ac:dyDescent="0.35">
      <c r="B22" s="18" t="s">
        <v>147</v>
      </c>
      <c r="C22" s="18"/>
      <c r="D22" s="19"/>
      <c r="E22" s="19">
        <f t="shared" si="41"/>
        <v>0</v>
      </c>
      <c r="F22" s="19">
        <f t="shared" si="42"/>
        <v>0</v>
      </c>
      <c r="G22" s="19">
        <f t="shared" si="43"/>
        <v>0</v>
      </c>
      <c r="H22" s="19">
        <f t="shared" si="44"/>
        <v>0</v>
      </c>
      <c r="I22" s="19">
        <f t="shared" si="45"/>
        <v>0</v>
      </c>
      <c r="J22" s="19">
        <f t="shared" si="46"/>
        <v>0</v>
      </c>
      <c r="K22" s="20">
        <f t="shared" si="47"/>
        <v>0.94226003278385584</v>
      </c>
      <c r="L22" s="19">
        <f t="shared" si="48"/>
        <v>3.7643258263550718E-3</v>
      </c>
      <c r="M22" s="19">
        <f t="shared" si="49"/>
        <v>0</v>
      </c>
      <c r="N22" s="19">
        <f t="shared" si="50"/>
        <v>0</v>
      </c>
      <c r="O22" s="19">
        <f t="shared" si="51"/>
        <v>0</v>
      </c>
      <c r="P22" s="22">
        <f t="shared" si="52"/>
        <v>0</v>
      </c>
      <c r="Q22" s="22">
        <f t="shared" si="53"/>
        <v>0</v>
      </c>
      <c r="R22" s="22">
        <f t="shared" si="54"/>
        <v>5.3975641389789095E-2</v>
      </c>
      <c r="S22" s="19">
        <f t="shared" si="55"/>
        <v>0</v>
      </c>
      <c r="T22" s="21">
        <f t="shared" si="56"/>
        <v>1</v>
      </c>
      <c r="V22" s="19"/>
      <c r="W22" s="19">
        <f t="shared" si="57"/>
        <v>0</v>
      </c>
      <c r="X22" s="19">
        <f t="shared" si="58"/>
        <v>0</v>
      </c>
      <c r="Y22" s="19">
        <f t="shared" si="59"/>
        <v>0</v>
      </c>
      <c r="Z22" s="19">
        <f t="shared" si="60"/>
        <v>0</v>
      </c>
      <c r="AA22" s="19">
        <f t="shared" si="61"/>
        <v>0</v>
      </c>
      <c r="AB22" s="19">
        <f t="shared" si="62"/>
        <v>0</v>
      </c>
      <c r="AC22" s="20">
        <f t="shared" si="63"/>
        <v>0</v>
      </c>
      <c r="AD22" s="19">
        <f t="shared" si="64"/>
        <v>0</v>
      </c>
      <c r="AE22" s="19">
        <f t="shared" si="65"/>
        <v>0</v>
      </c>
      <c r="AF22" s="19">
        <f t="shared" si="66"/>
        <v>0</v>
      </c>
      <c r="AG22" s="19">
        <f t="shared" si="67"/>
        <v>0</v>
      </c>
      <c r="AH22" s="22">
        <f t="shared" si="68"/>
        <v>0</v>
      </c>
      <c r="AI22" s="22">
        <f t="shared" si="69"/>
        <v>0</v>
      </c>
      <c r="AJ22" s="22">
        <f t="shared" si="70"/>
        <v>0</v>
      </c>
      <c r="AK22" s="19">
        <f t="shared" si="71"/>
        <v>0</v>
      </c>
      <c r="AL22" s="21">
        <f t="shared" si="72"/>
        <v>0</v>
      </c>
      <c r="AN22" s="19"/>
      <c r="AO22" s="19">
        <f t="shared" si="73"/>
        <v>0</v>
      </c>
      <c r="AP22" s="19">
        <f t="shared" si="74"/>
        <v>0</v>
      </c>
      <c r="AQ22" s="19">
        <f t="shared" si="75"/>
        <v>0</v>
      </c>
      <c r="AR22" s="19">
        <f t="shared" si="76"/>
        <v>0</v>
      </c>
      <c r="AS22" s="19">
        <f t="shared" si="77"/>
        <v>0</v>
      </c>
      <c r="AT22" s="19">
        <f t="shared" si="78"/>
        <v>0</v>
      </c>
      <c r="AU22" s="20">
        <f t="shared" si="79"/>
        <v>0.5089126559714795</v>
      </c>
      <c r="AV22" s="19">
        <f t="shared" si="80"/>
        <v>0</v>
      </c>
      <c r="AW22" s="19">
        <f t="shared" si="81"/>
        <v>0</v>
      </c>
      <c r="AX22" s="19">
        <f t="shared" si="82"/>
        <v>0</v>
      </c>
      <c r="AY22" s="19">
        <f t="shared" si="83"/>
        <v>0</v>
      </c>
      <c r="AZ22" s="22">
        <f t="shared" si="84"/>
        <v>0</v>
      </c>
      <c r="BA22" s="22">
        <f t="shared" si="85"/>
        <v>0</v>
      </c>
      <c r="BB22" s="22">
        <f t="shared" si="86"/>
        <v>0.4910873440285205</v>
      </c>
      <c r="BC22" s="19">
        <f t="shared" si="87"/>
        <v>0</v>
      </c>
      <c r="BD22" s="21">
        <f t="shared" si="88"/>
        <v>1</v>
      </c>
      <c r="BF22" s="19"/>
      <c r="BG22" s="19">
        <f t="shared" si="89"/>
        <v>0</v>
      </c>
      <c r="BH22" s="19">
        <f t="shared" si="90"/>
        <v>0</v>
      </c>
      <c r="BI22" s="19">
        <f t="shared" si="91"/>
        <v>0</v>
      </c>
      <c r="BJ22" s="19">
        <f t="shared" si="92"/>
        <v>0</v>
      </c>
      <c r="BK22" s="19">
        <f t="shared" si="93"/>
        <v>0</v>
      </c>
      <c r="BL22" s="19">
        <f t="shared" si="94"/>
        <v>0</v>
      </c>
      <c r="BM22" s="20">
        <f t="shared" si="95"/>
        <v>0.66022221134550441</v>
      </c>
      <c r="BN22" s="19">
        <f t="shared" si="96"/>
        <v>0</v>
      </c>
      <c r="BO22" s="19">
        <f t="shared" si="97"/>
        <v>0</v>
      </c>
      <c r="BP22" s="19">
        <f t="shared" si="98"/>
        <v>0</v>
      </c>
      <c r="BQ22" s="19">
        <f t="shared" si="99"/>
        <v>0</v>
      </c>
      <c r="BR22" s="22">
        <f t="shared" si="100"/>
        <v>0</v>
      </c>
      <c r="BS22" s="22">
        <f t="shared" si="101"/>
        <v>0</v>
      </c>
      <c r="BT22" s="22">
        <f t="shared" si="102"/>
        <v>0.33977778865449559</v>
      </c>
      <c r="BU22" s="19">
        <f t="shared" si="103"/>
        <v>0</v>
      </c>
      <c r="BV22" s="21">
        <f t="shared" si="104"/>
        <v>1</v>
      </c>
      <c r="BX22" s="19"/>
      <c r="BY22" s="19">
        <f t="shared" si="105"/>
        <v>0</v>
      </c>
      <c r="BZ22" s="19">
        <f t="shared" si="106"/>
        <v>0</v>
      </c>
      <c r="CA22" s="19">
        <f t="shared" si="107"/>
        <v>0</v>
      </c>
      <c r="CB22" s="19">
        <f t="shared" si="108"/>
        <v>0</v>
      </c>
      <c r="CC22" s="19">
        <f t="shared" si="109"/>
        <v>0</v>
      </c>
      <c r="CD22" s="19">
        <f t="shared" si="110"/>
        <v>0</v>
      </c>
      <c r="CE22" s="20">
        <f t="shared" si="111"/>
        <v>0</v>
      </c>
      <c r="CF22" s="19">
        <f t="shared" si="112"/>
        <v>0</v>
      </c>
      <c r="CG22" s="19">
        <f t="shared" si="113"/>
        <v>0</v>
      </c>
      <c r="CH22" s="19">
        <f t="shared" si="114"/>
        <v>0</v>
      </c>
      <c r="CI22" s="19">
        <f t="shared" si="115"/>
        <v>0</v>
      </c>
      <c r="CJ22" s="22">
        <f t="shared" si="116"/>
        <v>0</v>
      </c>
      <c r="CK22" s="22">
        <f t="shared" si="117"/>
        <v>0</v>
      </c>
      <c r="CL22" s="22">
        <f t="shared" si="118"/>
        <v>0</v>
      </c>
      <c r="CM22" s="19">
        <f t="shared" si="119"/>
        <v>0</v>
      </c>
      <c r="CN22" s="21">
        <f t="shared" si="120"/>
        <v>0</v>
      </c>
      <c r="CP22" s="19"/>
      <c r="CQ22" s="19">
        <f t="shared" si="121"/>
        <v>0</v>
      </c>
      <c r="CR22" s="19">
        <f t="shared" si="122"/>
        <v>0</v>
      </c>
      <c r="CS22" s="19">
        <f t="shared" si="123"/>
        <v>0</v>
      </c>
      <c r="CT22" s="19">
        <f t="shared" si="124"/>
        <v>0</v>
      </c>
      <c r="CU22" s="19">
        <f t="shared" si="125"/>
        <v>0</v>
      </c>
      <c r="CV22" s="19">
        <f t="shared" si="126"/>
        <v>0</v>
      </c>
      <c r="CW22" s="20">
        <f t="shared" si="127"/>
        <v>0.98206107929576547</v>
      </c>
      <c r="CX22" s="19">
        <f t="shared" si="128"/>
        <v>0</v>
      </c>
      <c r="CY22" s="19">
        <f t="shared" si="129"/>
        <v>0</v>
      </c>
      <c r="CZ22" s="19">
        <f t="shared" si="130"/>
        <v>0</v>
      </c>
      <c r="DA22" s="19">
        <f t="shared" si="131"/>
        <v>0</v>
      </c>
      <c r="DB22" s="22">
        <f t="shared" si="132"/>
        <v>0</v>
      </c>
      <c r="DC22" s="22">
        <f t="shared" si="133"/>
        <v>0</v>
      </c>
      <c r="DD22" s="22">
        <f t="shared" si="134"/>
        <v>1.7938920704234473E-2</v>
      </c>
      <c r="DE22" s="19">
        <f t="shared" si="135"/>
        <v>0</v>
      </c>
      <c r="DF22" s="21">
        <f t="shared" si="136"/>
        <v>1</v>
      </c>
      <c r="DH22" s="19"/>
      <c r="DI22" s="19">
        <f t="shared" si="137"/>
        <v>0</v>
      </c>
      <c r="DJ22" s="19">
        <f t="shared" si="138"/>
        <v>0</v>
      </c>
      <c r="DK22" s="19">
        <f t="shared" si="139"/>
        <v>0</v>
      </c>
      <c r="DL22" s="19">
        <f t="shared" si="140"/>
        <v>0</v>
      </c>
      <c r="DM22" s="19">
        <f t="shared" si="141"/>
        <v>0</v>
      </c>
      <c r="DN22" s="19">
        <f t="shared" si="142"/>
        <v>0</v>
      </c>
      <c r="DO22" s="20">
        <f t="shared" si="143"/>
        <v>0.99118387001434516</v>
      </c>
      <c r="DP22" s="19">
        <f t="shared" si="144"/>
        <v>0</v>
      </c>
      <c r="DQ22" s="19">
        <f t="shared" si="145"/>
        <v>0</v>
      </c>
      <c r="DR22" s="19">
        <f t="shared" si="146"/>
        <v>0</v>
      </c>
      <c r="DS22" s="19">
        <f t="shared" si="147"/>
        <v>0</v>
      </c>
      <c r="DT22" s="22">
        <f t="shared" si="148"/>
        <v>0</v>
      </c>
      <c r="DU22" s="22">
        <f t="shared" si="149"/>
        <v>0</v>
      </c>
      <c r="DV22" s="22">
        <f t="shared" si="150"/>
        <v>8.8161299856548657E-3</v>
      </c>
      <c r="DW22" s="19">
        <f t="shared" si="151"/>
        <v>0</v>
      </c>
      <c r="DX22" s="21">
        <f t="shared" si="152"/>
        <v>1</v>
      </c>
      <c r="DZ22" s="19"/>
      <c r="EA22" s="19">
        <f t="shared" si="153"/>
        <v>0</v>
      </c>
      <c r="EB22" s="19">
        <f t="shared" si="154"/>
        <v>0</v>
      </c>
      <c r="EC22" s="19">
        <f t="shared" si="155"/>
        <v>0</v>
      </c>
      <c r="ED22" s="19">
        <f t="shared" si="156"/>
        <v>0</v>
      </c>
      <c r="EE22" s="19">
        <f t="shared" si="157"/>
        <v>0</v>
      </c>
      <c r="EF22" s="19">
        <f t="shared" si="158"/>
        <v>0</v>
      </c>
      <c r="EG22" s="20">
        <f t="shared" si="159"/>
        <v>0.94172404361137985</v>
      </c>
      <c r="EH22" s="19">
        <f t="shared" si="160"/>
        <v>0</v>
      </c>
      <c r="EI22" s="19">
        <f t="shared" si="161"/>
        <v>0</v>
      </c>
      <c r="EJ22" s="19">
        <f t="shared" si="162"/>
        <v>0</v>
      </c>
      <c r="EK22" s="19">
        <f t="shared" si="163"/>
        <v>0</v>
      </c>
      <c r="EL22" s="22">
        <f t="shared" si="164"/>
        <v>0</v>
      </c>
      <c r="EM22" s="22">
        <f t="shared" si="165"/>
        <v>0</v>
      </c>
      <c r="EN22" s="22">
        <f t="shared" si="166"/>
        <v>5.8275956388620098E-2</v>
      </c>
      <c r="EO22" s="19">
        <f t="shared" si="167"/>
        <v>0</v>
      </c>
      <c r="EP22" s="21">
        <f t="shared" si="168"/>
        <v>1</v>
      </c>
      <c r="ER22" s="19"/>
      <c r="ES22" s="19">
        <f t="shared" si="169"/>
        <v>0</v>
      </c>
      <c r="ET22" s="19">
        <f t="shared" si="170"/>
        <v>0</v>
      </c>
      <c r="EU22" s="19">
        <f t="shared" si="171"/>
        <v>0</v>
      </c>
      <c r="EV22" s="19">
        <f t="shared" si="172"/>
        <v>0</v>
      </c>
      <c r="EW22" s="19">
        <f t="shared" si="173"/>
        <v>0</v>
      </c>
      <c r="EX22" s="19">
        <f t="shared" si="174"/>
        <v>0</v>
      </c>
      <c r="EY22" s="20">
        <f t="shared" si="175"/>
        <v>0.88072013661755766</v>
      </c>
      <c r="EZ22" s="19">
        <f t="shared" si="176"/>
        <v>0</v>
      </c>
      <c r="FA22" s="19">
        <f t="shared" si="177"/>
        <v>0</v>
      </c>
      <c r="FB22" s="19">
        <f t="shared" si="178"/>
        <v>0</v>
      </c>
      <c r="FC22" s="19">
        <f t="shared" si="179"/>
        <v>0</v>
      </c>
      <c r="FD22" s="22">
        <f t="shared" si="180"/>
        <v>0</v>
      </c>
      <c r="FE22" s="22">
        <f t="shared" si="181"/>
        <v>0</v>
      </c>
      <c r="FF22" s="22">
        <f t="shared" si="182"/>
        <v>0.11927986338244233</v>
      </c>
      <c r="FG22" s="19">
        <f t="shared" si="183"/>
        <v>0</v>
      </c>
      <c r="FH22" s="21">
        <f t="shared" si="184"/>
        <v>1</v>
      </c>
      <c r="FJ22" s="19"/>
      <c r="FK22" s="19">
        <f t="shared" si="185"/>
        <v>0</v>
      </c>
      <c r="FL22" s="19">
        <f t="shared" si="186"/>
        <v>0</v>
      </c>
      <c r="FM22" s="19">
        <f t="shared" si="187"/>
        <v>0</v>
      </c>
      <c r="FN22" s="19">
        <f t="shared" si="188"/>
        <v>0</v>
      </c>
      <c r="FO22" s="19">
        <f t="shared" si="189"/>
        <v>0</v>
      </c>
      <c r="FP22" s="19">
        <f t="shared" si="190"/>
        <v>0</v>
      </c>
      <c r="FQ22" s="20">
        <f t="shared" si="191"/>
        <v>0.747</v>
      </c>
      <c r="FR22" s="19">
        <f t="shared" si="192"/>
        <v>0</v>
      </c>
      <c r="FS22" s="19">
        <f t="shared" si="193"/>
        <v>0</v>
      </c>
      <c r="FT22" s="19">
        <f t="shared" si="194"/>
        <v>0</v>
      </c>
      <c r="FU22" s="19">
        <f t="shared" si="195"/>
        <v>0</v>
      </c>
      <c r="FV22" s="22">
        <f t="shared" si="196"/>
        <v>0</v>
      </c>
      <c r="FW22" s="22">
        <f t="shared" si="197"/>
        <v>0</v>
      </c>
      <c r="FX22" s="22">
        <f t="shared" si="198"/>
        <v>0.253</v>
      </c>
      <c r="FY22" s="19">
        <f t="shared" si="199"/>
        <v>0</v>
      </c>
      <c r="FZ22" s="21">
        <f t="shared" si="200"/>
        <v>1</v>
      </c>
      <c r="GB22" s="19"/>
      <c r="GC22" s="19">
        <f t="shared" si="201"/>
        <v>0</v>
      </c>
      <c r="GD22" s="19">
        <f t="shared" si="202"/>
        <v>0</v>
      </c>
      <c r="GE22" s="19">
        <f t="shared" si="203"/>
        <v>0</v>
      </c>
      <c r="GF22" s="19">
        <f t="shared" si="204"/>
        <v>0</v>
      </c>
      <c r="GG22" s="19">
        <f t="shared" si="205"/>
        <v>0</v>
      </c>
      <c r="GH22" s="19">
        <f t="shared" si="206"/>
        <v>0</v>
      </c>
      <c r="GI22" s="20">
        <f t="shared" si="207"/>
        <v>0.80060554892427727</v>
      </c>
      <c r="GJ22" s="19">
        <f t="shared" si="208"/>
        <v>0</v>
      </c>
      <c r="GK22" s="19">
        <f t="shared" si="209"/>
        <v>0</v>
      </c>
      <c r="GL22" s="19">
        <f t="shared" si="210"/>
        <v>0</v>
      </c>
      <c r="GM22" s="19">
        <f t="shared" si="211"/>
        <v>0</v>
      </c>
      <c r="GN22" s="22">
        <f t="shared" si="212"/>
        <v>0</v>
      </c>
      <c r="GO22" s="22">
        <f t="shared" si="213"/>
        <v>0</v>
      </c>
      <c r="GP22" s="22">
        <f t="shared" si="214"/>
        <v>0.19939445107572273</v>
      </c>
      <c r="GQ22" s="19">
        <f t="shared" si="215"/>
        <v>0</v>
      </c>
      <c r="GR22" s="21">
        <f t="shared" si="216"/>
        <v>1</v>
      </c>
      <c r="GT22" s="19"/>
      <c r="GU22" s="19">
        <f t="shared" si="217"/>
        <v>0</v>
      </c>
      <c r="GV22" s="19">
        <f t="shared" si="218"/>
        <v>0</v>
      </c>
      <c r="GW22" s="19">
        <f t="shared" si="219"/>
        <v>0</v>
      </c>
      <c r="GX22" s="19">
        <f t="shared" si="220"/>
        <v>0</v>
      </c>
      <c r="GY22" s="19">
        <f t="shared" si="221"/>
        <v>0</v>
      </c>
      <c r="GZ22" s="19">
        <f t="shared" si="222"/>
        <v>0</v>
      </c>
      <c r="HA22" s="20">
        <f t="shared" si="223"/>
        <v>0.94101944911755764</v>
      </c>
      <c r="HB22" s="19">
        <f t="shared" si="224"/>
        <v>0</v>
      </c>
      <c r="HC22" s="19">
        <f t="shared" si="225"/>
        <v>0</v>
      </c>
      <c r="HD22" s="19">
        <f t="shared" si="226"/>
        <v>0</v>
      </c>
      <c r="HE22" s="19">
        <f t="shared" si="227"/>
        <v>0</v>
      </c>
      <c r="HF22" s="22">
        <f t="shared" si="228"/>
        <v>0</v>
      </c>
      <c r="HG22" s="22">
        <f t="shared" si="229"/>
        <v>0</v>
      </c>
      <c r="HH22" s="22">
        <f t="shared" si="230"/>
        <v>5.8980550882442404E-2</v>
      </c>
      <c r="HI22" s="19">
        <f t="shared" si="231"/>
        <v>0</v>
      </c>
      <c r="HJ22" s="21">
        <f t="shared" si="232"/>
        <v>1</v>
      </c>
      <c r="HL22" s="19"/>
      <c r="HM22" s="19">
        <f t="shared" si="233"/>
        <v>0</v>
      </c>
      <c r="HN22" s="19">
        <f t="shared" si="234"/>
        <v>0</v>
      </c>
      <c r="HO22" s="19">
        <f t="shared" si="235"/>
        <v>0</v>
      </c>
      <c r="HP22" s="19">
        <f t="shared" si="236"/>
        <v>0</v>
      </c>
      <c r="HQ22" s="19">
        <f t="shared" si="237"/>
        <v>0</v>
      </c>
      <c r="HR22" s="19">
        <f t="shared" si="238"/>
        <v>0</v>
      </c>
      <c r="HS22" s="20">
        <f t="shared" si="239"/>
        <v>0.84251596742252355</v>
      </c>
      <c r="HT22" s="19">
        <f t="shared" si="240"/>
        <v>3.6066046767826467E-2</v>
      </c>
      <c r="HU22" s="19">
        <f t="shared" si="241"/>
        <v>0</v>
      </c>
      <c r="HV22" s="19">
        <f t="shared" si="242"/>
        <v>0</v>
      </c>
      <c r="HW22" s="19">
        <f t="shared" si="243"/>
        <v>0</v>
      </c>
      <c r="HX22" s="22">
        <f t="shared" si="244"/>
        <v>0</v>
      </c>
      <c r="HY22" s="22">
        <f t="shared" si="245"/>
        <v>0</v>
      </c>
      <c r="HZ22" s="22">
        <f t="shared" si="246"/>
        <v>0.12141798580964996</v>
      </c>
      <c r="IA22" s="19">
        <f t="shared" si="247"/>
        <v>0</v>
      </c>
      <c r="IB22" s="21">
        <f t="shared" si="248"/>
        <v>1</v>
      </c>
    </row>
    <row r="23" spans="2:236" s="11" customFormat="1" x14ac:dyDescent="0.35">
      <c r="B23" s="18" t="s">
        <v>76</v>
      </c>
      <c r="C23" s="18"/>
      <c r="D23" s="19"/>
      <c r="E23" s="19">
        <f t="shared" si="41"/>
        <v>0</v>
      </c>
      <c r="F23" s="19">
        <f t="shared" si="42"/>
        <v>0</v>
      </c>
      <c r="G23" s="19">
        <f t="shared" si="43"/>
        <v>0</v>
      </c>
      <c r="H23" s="19">
        <f t="shared" si="44"/>
        <v>0</v>
      </c>
      <c r="I23" s="19">
        <f t="shared" si="45"/>
        <v>0</v>
      </c>
      <c r="J23" s="19">
        <f t="shared" si="46"/>
        <v>0</v>
      </c>
      <c r="K23" s="19">
        <f t="shared" si="47"/>
        <v>0</v>
      </c>
      <c r="L23" s="19">
        <f t="shared" si="48"/>
        <v>0</v>
      </c>
      <c r="M23" s="19">
        <f t="shared" si="49"/>
        <v>0</v>
      </c>
      <c r="N23" s="19">
        <f t="shared" si="50"/>
        <v>0</v>
      </c>
      <c r="O23" s="19">
        <f t="shared" si="51"/>
        <v>0</v>
      </c>
      <c r="P23" s="22">
        <f t="shared" si="52"/>
        <v>0</v>
      </c>
      <c r="Q23" s="22">
        <f t="shared" si="53"/>
        <v>0</v>
      </c>
      <c r="R23" s="22">
        <f t="shared" si="54"/>
        <v>0</v>
      </c>
      <c r="S23" s="19">
        <f t="shared" si="55"/>
        <v>0</v>
      </c>
      <c r="T23" s="21">
        <f t="shared" si="56"/>
        <v>0</v>
      </c>
      <c r="V23" s="19"/>
      <c r="W23" s="19">
        <f t="shared" si="57"/>
        <v>0</v>
      </c>
      <c r="X23" s="19">
        <f t="shared" si="58"/>
        <v>0</v>
      </c>
      <c r="Y23" s="19">
        <f t="shared" si="59"/>
        <v>0</v>
      </c>
      <c r="Z23" s="19">
        <f t="shared" si="60"/>
        <v>0</v>
      </c>
      <c r="AA23" s="19">
        <f t="shared" si="61"/>
        <v>0</v>
      </c>
      <c r="AB23" s="19">
        <f t="shared" si="62"/>
        <v>0</v>
      </c>
      <c r="AC23" s="19">
        <f t="shared" si="63"/>
        <v>0</v>
      </c>
      <c r="AD23" s="19">
        <f t="shared" si="64"/>
        <v>0</v>
      </c>
      <c r="AE23" s="19">
        <f t="shared" si="65"/>
        <v>0</v>
      </c>
      <c r="AF23" s="19">
        <f t="shared" si="66"/>
        <v>0</v>
      </c>
      <c r="AG23" s="19">
        <f t="shared" si="67"/>
        <v>0</v>
      </c>
      <c r="AH23" s="22">
        <f t="shared" si="68"/>
        <v>0</v>
      </c>
      <c r="AI23" s="22">
        <f t="shared" si="69"/>
        <v>0</v>
      </c>
      <c r="AJ23" s="22">
        <f t="shared" si="70"/>
        <v>0</v>
      </c>
      <c r="AK23" s="19">
        <f t="shared" si="71"/>
        <v>0</v>
      </c>
      <c r="AL23" s="21">
        <f t="shared" si="72"/>
        <v>0</v>
      </c>
      <c r="AN23" s="19"/>
      <c r="AO23" s="19">
        <f t="shared" si="73"/>
        <v>0</v>
      </c>
      <c r="AP23" s="19">
        <f t="shared" si="74"/>
        <v>0</v>
      </c>
      <c r="AQ23" s="19">
        <f t="shared" si="75"/>
        <v>0</v>
      </c>
      <c r="AR23" s="19">
        <f t="shared" si="76"/>
        <v>0</v>
      </c>
      <c r="AS23" s="19">
        <f t="shared" si="77"/>
        <v>0</v>
      </c>
      <c r="AT23" s="19">
        <f t="shared" si="78"/>
        <v>0</v>
      </c>
      <c r="AU23" s="19">
        <f t="shared" si="79"/>
        <v>0</v>
      </c>
      <c r="AV23" s="19">
        <f t="shared" si="80"/>
        <v>0</v>
      </c>
      <c r="AW23" s="19">
        <f t="shared" si="81"/>
        <v>0</v>
      </c>
      <c r="AX23" s="19">
        <f t="shared" si="82"/>
        <v>0</v>
      </c>
      <c r="AY23" s="19">
        <f t="shared" si="83"/>
        <v>0</v>
      </c>
      <c r="AZ23" s="22">
        <f t="shared" si="84"/>
        <v>0</v>
      </c>
      <c r="BA23" s="22">
        <f t="shared" si="85"/>
        <v>0</v>
      </c>
      <c r="BB23" s="22">
        <f t="shared" si="86"/>
        <v>0</v>
      </c>
      <c r="BC23" s="19">
        <f t="shared" si="87"/>
        <v>0</v>
      </c>
      <c r="BD23" s="21">
        <f t="shared" si="88"/>
        <v>0</v>
      </c>
      <c r="BF23" s="19"/>
      <c r="BG23" s="19">
        <f t="shared" si="89"/>
        <v>0</v>
      </c>
      <c r="BH23" s="19">
        <f t="shared" si="90"/>
        <v>0</v>
      </c>
      <c r="BI23" s="19">
        <f t="shared" si="91"/>
        <v>0</v>
      </c>
      <c r="BJ23" s="19">
        <f t="shared" si="92"/>
        <v>0</v>
      </c>
      <c r="BK23" s="19">
        <f t="shared" si="93"/>
        <v>0</v>
      </c>
      <c r="BL23" s="19">
        <f t="shared" si="94"/>
        <v>0</v>
      </c>
      <c r="BM23" s="19">
        <f t="shared" si="95"/>
        <v>0</v>
      </c>
      <c r="BN23" s="19">
        <f t="shared" si="96"/>
        <v>0</v>
      </c>
      <c r="BO23" s="19">
        <f t="shared" si="97"/>
        <v>0</v>
      </c>
      <c r="BP23" s="19">
        <f t="shared" si="98"/>
        <v>0</v>
      </c>
      <c r="BQ23" s="19">
        <f t="shared" si="99"/>
        <v>0</v>
      </c>
      <c r="BR23" s="22">
        <f t="shared" si="100"/>
        <v>0</v>
      </c>
      <c r="BS23" s="22">
        <f t="shared" si="101"/>
        <v>0</v>
      </c>
      <c r="BT23" s="22">
        <f t="shared" si="102"/>
        <v>0</v>
      </c>
      <c r="BU23" s="19">
        <f t="shared" si="103"/>
        <v>0</v>
      </c>
      <c r="BV23" s="21">
        <f t="shared" si="104"/>
        <v>0</v>
      </c>
      <c r="BX23" s="19"/>
      <c r="BY23" s="19">
        <f t="shared" si="105"/>
        <v>0</v>
      </c>
      <c r="BZ23" s="19">
        <f t="shared" si="106"/>
        <v>0</v>
      </c>
      <c r="CA23" s="19">
        <f t="shared" si="107"/>
        <v>0</v>
      </c>
      <c r="CB23" s="19">
        <f t="shared" si="108"/>
        <v>0</v>
      </c>
      <c r="CC23" s="19">
        <f t="shared" si="109"/>
        <v>0</v>
      </c>
      <c r="CD23" s="19">
        <f t="shared" si="110"/>
        <v>0</v>
      </c>
      <c r="CE23" s="19">
        <f t="shared" si="111"/>
        <v>0</v>
      </c>
      <c r="CF23" s="19">
        <f t="shared" si="112"/>
        <v>0</v>
      </c>
      <c r="CG23" s="19">
        <f t="shared" si="113"/>
        <v>0</v>
      </c>
      <c r="CH23" s="19">
        <f t="shared" si="114"/>
        <v>0</v>
      </c>
      <c r="CI23" s="19">
        <f t="shared" si="115"/>
        <v>0</v>
      </c>
      <c r="CJ23" s="22">
        <f t="shared" si="116"/>
        <v>0</v>
      </c>
      <c r="CK23" s="22">
        <f t="shared" si="117"/>
        <v>0</v>
      </c>
      <c r="CL23" s="22">
        <f t="shared" si="118"/>
        <v>0</v>
      </c>
      <c r="CM23" s="19">
        <f t="shared" si="119"/>
        <v>0</v>
      </c>
      <c r="CN23" s="21">
        <f t="shared" si="120"/>
        <v>0</v>
      </c>
      <c r="CP23" s="19"/>
      <c r="CQ23" s="19">
        <f t="shared" si="121"/>
        <v>0</v>
      </c>
      <c r="CR23" s="19">
        <f t="shared" si="122"/>
        <v>0</v>
      </c>
      <c r="CS23" s="19">
        <f t="shared" si="123"/>
        <v>0</v>
      </c>
      <c r="CT23" s="19">
        <f t="shared" si="124"/>
        <v>0</v>
      </c>
      <c r="CU23" s="19">
        <f t="shared" si="125"/>
        <v>0</v>
      </c>
      <c r="CV23" s="19">
        <f t="shared" si="126"/>
        <v>0</v>
      </c>
      <c r="CW23" s="19">
        <f t="shared" si="127"/>
        <v>0</v>
      </c>
      <c r="CX23" s="19">
        <f t="shared" si="128"/>
        <v>0</v>
      </c>
      <c r="CY23" s="19">
        <f t="shared" si="129"/>
        <v>0</v>
      </c>
      <c r="CZ23" s="19">
        <f t="shared" si="130"/>
        <v>0</v>
      </c>
      <c r="DA23" s="19">
        <f t="shared" si="131"/>
        <v>0</v>
      </c>
      <c r="DB23" s="22">
        <f t="shared" si="132"/>
        <v>0</v>
      </c>
      <c r="DC23" s="22">
        <f t="shared" si="133"/>
        <v>0</v>
      </c>
      <c r="DD23" s="22">
        <f t="shared" si="134"/>
        <v>0</v>
      </c>
      <c r="DE23" s="19">
        <f t="shared" si="135"/>
        <v>0</v>
      </c>
      <c r="DF23" s="21">
        <f t="shared" si="136"/>
        <v>0</v>
      </c>
      <c r="DH23" s="19"/>
      <c r="DI23" s="19">
        <f t="shared" si="137"/>
        <v>0</v>
      </c>
      <c r="DJ23" s="19">
        <f t="shared" si="138"/>
        <v>0</v>
      </c>
      <c r="DK23" s="19">
        <f t="shared" si="139"/>
        <v>0</v>
      </c>
      <c r="DL23" s="19">
        <f t="shared" si="140"/>
        <v>0</v>
      </c>
      <c r="DM23" s="19">
        <f t="shared" si="141"/>
        <v>0</v>
      </c>
      <c r="DN23" s="19">
        <f t="shared" si="142"/>
        <v>0</v>
      </c>
      <c r="DO23" s="19">
        <f t="shared" si="143"/>
        <v>0</v>
      </c>
      <c r="DP23" s="19">
        <f t="shared" si="144"/>
        <v>0</v>
      </c>
      <c r="DQ23" s="19">
        <f t="shared" si="145"/>
        <v>0</v>
      </c>
      <c r="DR23" s="19">
        <f t="shared" si="146"/>
        <v>0</v>
      </c>
      <c r="DS23" s="19">
        <f t="shared" si="147"/>
        <v>0</v>
      </c>
      <c r="DT23" s="22">
        <f t="shared" si="148"/>
        <v>0</v>
      </c>
      <c r="DU23" s="22">
        <f t="shared" si="149"/>
        <v>0</v>
      </c>
      <c r="DV23" s="22">
        <f t="shared" si="150"/>
        <v>0</v>
      </c>
      <c r="DW23" s="19">
        <f t="shared" si="151"/>
        <v>0</v>
      </c>
      <c r="DX23" s="21">
        <f t="shared" si="152"/>
        <v>0</v>
      </c>
      <c r="DZ23" s="19"/>
      <c r="EA23" s="19">
        <f t="shared" si="153"/>
        <v>0</v>
      </c>
      <c r="EB23" s="19">
        <f t="shared" si="154"/>
        <v>0</v>
      </c>
      <c r="EC23" s="19">
        <f t="shared" si="155"/>
        <v>0</v>
      </c>
      <c r="ED23" s="19">
        <f t="shared" si="156"/>
        <v>0</v>
      </c>
      <c r="EE23" s="19">
        <f t="shared" si="157"/>
        <v>0</v>
      </c>
      <c r="EF23" s="19">
        <f t="shared" si="158"/>
        <v>0</v>
      </c>
      <c r="EG23" s="19">
        <f t="shared" si="159"/>
        <v>0</v>
      </c>
      <c r="EH23" s="19">
        <f t="shared" si="160"/>
        <v>0</v>
      </c>
      <c r="EI23" s="19">
        <f t="shared" si="161"/>
        <v>0</v>
      </c>
      <c r="EJ23" s="19">
        <f t="shared" si="162"/>
        <v>0</v>
      </c>
      <c r="EK23" s="19">
        <f t="shared" si="163"/>
        <v>0</v>
      </c>
      <c r="EL23" s="22">
        <f t="shared" si="164"/>
        <v>0</v>
      </c>
      <c r="EM23" s="22">
        <f t="shared" si="165"/>
        <v>0</v>
      </c>
      <c r="EN23" s="22">
        <f t="shared" si="166"/>
        <v>0</v>
      </c>
      <c r="EO23" s="19">
        <f t="shared" si="167"/>
        <v>0</v>
      </c>
      <c r="EP23" s="21">
        <f t="shared" si="168"/>
        <v>0</v>
      </c>
      <c r="ER23" s="19"/>
      <c r="ES23" s="19">
        <f t="shared" si="169"/>
        <v>0</v>
      </c>
      <c r="ET23" s="19">
        <f t="shared" si="170"/>
        <v>0</v>
      </c>
      <c r="EU23" s="19">
        <f t="shared" si="171"/>
        <v>0</v>
      </c>
      <c r="EV23" s="19">
        <f t="shared" si="172"/>
        <v>0</v>
      </c>
      <c r="EW23" s="19">
        <f t="shared" si="173"/>
        <v>0</v>
      </c>
      <c r="EX23" s="19">
        <f t="shared" si="174"/>
        <v>0</v>
      </c>
      <c r="EY23" s="19">
        <f t="shared" si="175"/>
        <v>0</v>
      </c>
      <c r="EZ23" s="19">
        <f t="shared" si="176"/>
        <v>0</v>
      </c>
      <c r="FA23" s="19">
        <f t="shared" si="177"/>
        <v>0</v>
      </c>
      <c r="FB23" s="19">
        <f t="shared" si="178"/>
        <v>0</v>
      </c>
      <c r="FC23" s="19">
        <f t="shared" si="179"/>
        <v>0</v>
      </c>
      <c r="FD23" s="22">
        <f t="shared" si="180"/>
        <v>0</v>
      </c>
      <c r="FE23" s="22">
        <f t="shared" si="181"/>
        <v>0</v>
      </c>
      <c r="FF23" s="22">
        <f t="shared" si="182"/>
        <v>0</v>
      </c>
      <c r="FG23" s="19">
        <f t="shared" si="183"/>
        <v>0</v>
      </c>
      <c r="FH23" s="21">
        <f t="shared" si="184"/>
        <v>0</v>
      </c>
      <c r="FJ23" s="19"/>
      <c r="FK23" s="19">
        <f t="shared" si="185"/>
        <v>0</v>
      </c>
      <c r="FL23" s="19">
        <f t="shared" si="186"/>
        <v>0</v>
      </c>
      <c r="FM23" s="19">
        <f t="shared" si="187"/>
        <v>0</v>
      </c>
      <c r="FN23" s="19">
        <f t="shared" si="188"/>
        <v>0</v>
      </c>
      <c r="FO23" s="19">
        <f t="shared" si="189"/>
        <v>0</v>
      </c>
      <c r="FP23" s="19">
        <f t="shared" si="190"/>
        <v>0</v>
      </c>
      <c r="FQ23" s="19">
        <f t="shared" si="191"/>
        <v>0</v>
      </c>
      <c r="FR23" s="19">
        <f t="shared" si="192"/>
        <v>0</v>
      </c>
      <c r="FS23" s="19">
        <f t="shared" si="193"/>
        <v>0</v>
      </c>
      <c r="FT23" s="19">
        <f t="shared" si="194"/>
        <v>0</v>
      </c>
      <c r="FU23" s="19">
        <f t="shared" si="195"/>
        <v>0</v>
      </c>
      <c r="FV23" s="22">
        <f t="shared" si="196"/>
        <v>0</v>
      </c>
      <c r="FW23" s="22">
        <f t="shared" si="197"/>
        <v>0</v>
      </c>
      <c r="FX23" s="22">
        <f t="shared" si="198"/>
        <v>0</v>
      </c>
      <c r="FY23" s="19">
        <f t="shared" si="199"/>
        <v>0</v>
      </c>
      <c r="FZ23" s="21">
        <f t="shared" si="200"/>
        <v>0</v>
      </c>
      <c r="GB23" s="19"/>
      <c r="GC23" s="19">
        <f t="shared" si="201"/>
        <v>0</v>
      </c>
      <c r="GD23" s="19">
        <f t="shared" si="202"/>
        <v>0</v>
      </c>
      <c r="GE23" s="19">
        <f t="shared" si="203"/>
        <v>0</v>
      </c>
      <c r="GF23" s="19">
        <f t="shared" si="204"/>
        <v>0</v>
      </c>
      <c r="GG23" s="19">
        <f t="shared" si="205"/>
        <v>0</v>
      </c>
      <c r="GH23" s="19">
        <f t="shared" si="206"/>
        <v>0</v>
      </c>
      <c r="GI23" s="19">
        <f t="shared" si="207"/>
        <v>0</v>
      </c>
      <c r="GJ23" s="19">
        <f t="shared" si="208"/>
        <v>0</v>
      </c>
      <c r="GK23" s="19">
        <f t="shared" si="209"/>
        <v>0</v>
      </c>
      <c r="GL23" s="19">
        <f t="shared" si="210"/>
        <v>0</v>
      </c>
      <c r="GM23" s="19">
        <f t="shared" si="211"/>
        <v>0</v>
      </c>
      <c r="GN23" s="22">
        <f t="shared" si="212"/>
        <v>0</v>
      </c>
      <c r="GO23" s="22">
        <f t="shared" si="213"/>
        <v>0</v>
      </c>
      <c r="GP23" s="22">
        <f t="shared" si="214"/>
        <v>0</v>
      </c>
      <c r="GQ23" s="19">
        <f t="shared" si="215"/>
        <v>0</v>
      </c>
      <c r="GR23" s="21">
        <f t="shared" si="216"/>
        <v>0</v>
      </c>
      <c r="GT23" s="19"/>
      <c r="GU23" s="19">
        <f t="shared" si="217"/>
        <v>0</v>
      </c>
      <c r="GV23" s="19">
        <f t="shared" si="218"/>
        <v>0</v>
      </c>
      <c r="GW23" s="19">
        <f t="shared" si="219"/>
        <v>0</v>
      </c>
      <c r="GX23" s="19">
        <f t="shared" si="220"/>
        <v>0</v>
      </c>
      <c r="GY23" s="19">
        <f t="shared" si="221"/>
        <v>0</v>
      </c>
      <c r="GZ23" s="19">
        <f t="shared" si="222"/>
        <v>0</v>
      </c>
      <c r="HA23" s="19">
        <f t="shared" si="223"/>
        <v>0</v>
      </c>
      <c r="HB23" s="19">
        <f t="shared" si="224"/>
        <v>0</v>
      </c>
      <c r="HC23" s="19">
        <f t="shared" si="225"/>
        <v>0</v>
      </c>
      <c r="HD23" s="19">
        <f t="shared" si="226"/>
        <v>0</v>
      </c>
      <c r="HE23" s="19">
        <f t="shared" si="227"/>
        <v>0</v>
      </c>
      <c r="HF23" s="22">
        <f t="shared" si="228"/>
        <v>0</v>
      </c>
      <c r="HG23" s="22">
        <f t="shared" si="229"/>
        <v>0</v>
      </c>
      <c r="HH23" s="22">
        <f t="shared" si="230"/>
        <v>0</v>
      </c>
      <c r="HI23" s="19">
        <f t="shared" si="231"/>
        <v>0</v>
      </c>
      <c r="HJ23" s="21">
        <f t="shared" si="232"/>
        <v>0</v>
      </c>
      <c r="HL23" s="19"/>
      <c r="HM23" s="19">
        <f t="shared" si="233"/>
        <v>0</v>
      </c>
      <c r="HN23" s="19">
        <f t="shared" si="234"/>
        <v>0</v>
      </c>
      <c r="HO23" s="19">
        <f t="shared" si="235"/>
        <v>0</v>
      </c>
      <c r="HP23" s="19">
        <f t="shared" si="236"/>
        <v>0</v>
      </c>
      <c r="HQ23" s="19">
        <f t="shared" si="237"/>
        <v>0</v>
      </c>
      <c r="HR23" s="19">
        <f t="shared" si="238"/>
        <v>0</v>
      </c>
      <c r="HS23" s="19">
        <f t="shared" si="239"/>
        <v>0</v>
      </c>
      <c r="HT23" s="19">
        <f t="shared" si="240"/>
        <v>0</v>
      </c>
      <c r="HU23" s="19">
        <f t="shared" si="241"/>
        <v>0</v>
      </c>
      <c r="HV23" s="19">
        <f t="shared" si="242"/>
        <v>0</v>
      </c>
      <c r="HW23" s="19">
        <f t="shared" si="243"/>
        <v>0</v>
      </c>
      <c r="HX23" s="22">
        <f t="shared" si="244"/>
        <v>0</v>
      </c>
      <c r="HY23" s="22">
        <f t="shared" si="245"/>
        <v>0</v>
      </c>
      <c r="HZ23" s="22">
        <f t="shared" si="246"/>
        <v>0</v>
      </c>
      <c r="IA23" s="19">
        <f t="shared" si="247"/>
        <v>0</v>
      </c>
      <c r="IB23" s="21">
        <f t="shared" si="248"/>
        <v>0</v>
      </c>
    </row>
    <row r="24" spans="2:236" x14ac:dyDescent="0.35">
      <c r="P24" s="2"/>
      <c r="Q24" s="2"/>
      <c r="R24" s="2"/>
    </row>
    <row r="25" spans="2:236" x14ac:dyDescent="0.35">
      <c r="P25" s="2"/>
      <c r="Q25" s="2"/>
      <c r="R25" s="2"/>
    </row>
    <row r="26" spans="2:236" x14ac:dyDescent="0.35">
      <c r="P26" s="2"/>
      <c r="Q26" s="2"/>
      <c r="R26" s="2"/>
    </row>
    <row r="27" spans="2:236" x14ac:dyDescent="0.35">
      <c r="P27" s="2"/>
      <c r="Q27" s="2"/>
      <c r="R27" s="2"/>
    </row>
    <row r="28" spans="2:236" x14ac:dyDescent="0.35">
      <c r="P28" s="2"/>
      <c r="Q28" s="2"/>
      <c r="R28" s="2"/>
    </row>
    <row r="29" spans="2:236" x14ac:dyDescent="0.35">
      <c r="P29" s="2"/>
      <c r="Q29" s="2"/>
      <c r="R29" s="2"/>
    </row>
    <row r="30" spans="2:236" x14ac:dyDescent="0.35">
      <c r="P30" s="2"/>
      <c r="Q30" s="2"/>
      <c r="R30" s="2"/>
    </row>
    <row r="31" spans="2:236" x14ac:dyDescent="0.35">
      <c r="P31" s="2"/>
      <c r="Q31" s="2"/>
      <c r="R31" s="2"/>
    </row>
    <row r="32" spans="2:236" x14ac:dyDescent="0.35">
      <c r="P32" s="2"/>
      <c r="Q32" s="2"/>
      <c r="R32" s="2"/>
    </row>
    <row r="33" spans="16:18" x14ac:dyDescent="0.35">
      <c r="P33" s="2"/>
      <c r="Q33" s="2"/>
      <c r="R33" s="2"/>
    </row>
    <row r="34" spans="16:18" x14ac:dyDescent="0.35">
      <c r="P34" s="2"/>
      <c r="Q34" s="2"/>
      <c r="R34" s="2"/>
    </row>
    <row r="35" spans="16:18" x14ac:dyDescent="0.35">
      <c r="P35" s="2"/>
      <c r="Q35" s="2"/>
      <c r="R35" s="2"/>
    </row>
    <row r="36" spans="16:18" x14ac:dyDescent="0.35">
      <c r="P36" s="2"/>
      <c r="Q36" s="2"/>
      <c r="R36" s="2"/>
    </row>
    <row r="37" spans="16:18" x14ac:dyDescent="0.35">
      <c r="P37" s="2"/>
      <c r="Q37" s="2"/>
      <c r="R37" s="2"/>
    </row>
    <row r="38" spans="16:18" x14ac:dyDescent="0.35">
      <c r="P38" s="2"/>
      <c r="Q38" s="2"/>
      <c r="R38" s="2"/>
    </row>
    <row r="39" spans="16:18" x14ac:dyDescent="0.35">
      <c r="P39" s="2"/>
      <c r="Q39" s="2"/>
      <c r="R39" s="2"/>
    </row>
    <row r="40" spans="16:18" x14ac:dyDescent="0.35">
      <c r="P40" s="2"/>
      <c r="Q40" s="2"/>
      <c r="R40" s="2"/>
    </row>
    <row r="41" spans="16:18" x14ac:dyDescent="0.35">
      <c r="P41" s="2"/>
      <c r="Q41" s="2"/>
      <c r="R41" s="2"/>
    </row>
    <row r="42" spans="16:18" x14ac:dyDescent="0.35">
      <c r="P42" s="2"/>
      <c r="Q42" s="2"/>
      <c r="R42" s="2"/>
    </row>
    <row r="43" spans="16:18" x14ac:dyDescent="0.35">
      <c r="P43" s="2"/>
      <c r="Q43" s="2"/>
      <c r="R43" s="2"/>
    </row>
    <row r="44" spans="16:18" x14ac:dyDescent="0.35">
      <c r="P44" s="2"/>
      <c r="Q44" s="2"/>
      <c r="R44" s="2"/>
    </row>
  </sheetData>
  <mergeCells count="14">
    <mergeCell ref="GB4:GR4"/>
    <mergeCell ref="GT4:HJ4"/>
    <mergeCell ref="HL4:IB4"/>
    <mergeCell ref="B4:B5"/>
    <mergeCell ref="D4:T4"/>
    <mergeCell ref="V4:AL4"/>
    <mergeCell ref="AN4:BD4"/>
    <mergeCell ref="BF4:BV4"/>
    <mergeCell ref="BX4:CN4"/>
    <mergeCell ref="CP4:DF4"/>
    <mergeCell ref="DH4:DX4"/>
    <mergeCell ref="DZ4:EP4"/>
    <mergeCell ref="ER4:FH4"/>
    <mergeCell ref="FJ4:FZ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581D-D305-4ECF-9148-24F172F041F5}">
  <sheetPr>
    <tabColor theme="1"/>
  </sheetPr>
  <dimension ref="A1"/>
  <sheetViews>
    <sheetView showGridLines="0" workbookViewId="0">
      <selection activeCell="E21" sqref="E21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6463-29B1-4DDF-AF4A-53CEF1276435}">
  <dimension ref="A1:HB22"/>
  <sheetViews>
    <sheetView showGridLines="0" zoomScaleNormal="100" workbookViewId="0">
      <pane xSplit="3" ySplit="5" topLeftCell="D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E6" sqref="E6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5" width="11.25" customWidth="1" outlineLevel="1"/>
    <col min="6" max="6" width="11.08203125" bestFit="1" customWidth="1" outlineLevel="1"/>
    <col min="7" max="7" width="10.08203125" bestFit="1" customWidth="1" outlineLevel="1"/>
    <col min="8" max="9" width="8.75" customWidth="1" outlineLevel="1"/>
    <col min="10" max="10" width="9.25" customWidth="1" outlineLevel="1"/>
    <col min="11" max="12" width="8.75" customWidth="1" outlineLevel="1"/>
    <col min="13" max="13" width="8.58203125" customWidth="1" outlineLevel="1"/>
    <col min="14" max="14" width="9.58203125" customWidth="1" outlineLevel="1"/>
    <col min="15" max="16" width="7.75" customWidth="1" outlineLevel="1"/>
    <col min="17" max="17" width="6.75" customWidth="1" outlineLevel="1"/>
    <col min="18" max="18" width="11.25" bestFit="1" customWidth="1"/>
    <col min="19" max="19" width="1" customWidth="1"/>
    <col min="20" max="20" width="10" customWidth="1" outlineLevel="1"/>
    <col min="21" max="33" width="9.83203125" customWidth="1" outlineLevel="1"/>
    <col min="34" max="34" width="10.75" bestFit="1" customWidth="1"/>
    <col min="35" max="35" width="1" customWidth="1"/>
    <col min="36" max="36" width="10" customWidth="1" outlineLevel="1"/>
    <col min="37" max="49" width="9.83203125" customWidth="1" outlineLevel="1"/>
    <col min="50" max="50" width="10.75" bestFit="1" customWidth="1"/>
    <col min="51" max="51" width="1" customWidth="1"/>
    <col min="52" max="52" width="10" customWidth="1" outlineLevel="1"/>
    <col min="53" max="65" width="9.83203125" customWidth="1" outlineLevel="1"/>
    <col min="66" max="66" width="10.75" bestFit="1" customWidth="1"/>
    <col min="67" max="67" width="1" customWidth="1"/>
    <col min="68" max="68" width="10" customWidth="1" outlineLevel="1"/>
    <col min="69" max="81" width="9.83203125" customWidth="1" outlineLevel="1"/>
    <col min="82" max="82" width="10.75" bestFit="1" customWidth="1"/>
    <col min="83" max="83" width="1" customWidth="1"/>
    <col min="84" max="84" width="10" customWidth="1" outlineLevel="1"/>
    <col min="85" max="97" width="9.83203125" customWidth="1" outlineLevel="1"/>
    <col min="98" max="98" width="10.75" bestFit="1" customWidth="1"/>
    <col min="99" max="99" width="1" customWidth="1"/>
    <col min="100" max="100" width="10" customWidth="1" outlineLevel="1"/>
    <col min="101" max="113" width="9.83203125" customWidth="1" outlineLevel="1"/>
    <col min="114" max="114" width="10.75" bestFit="1" customWidth="1"/>
    <col min="115" max="115" width="1" customWidth="1"/>
    <col min="116" max="116" width="10" customWidth="1" outlineLevel="1"/>
    <col min="117" max="129" width="9.83203125" customWidth="1" outlineLevel="1"/>
    <col min="130" max="130" width="10.75" bestFit="1" customWidth="1"/>
    <col min="131" max="131" width="1" customWidth="1"/>
    <col min="132" max="132" width="10" customWidth="1" outlineLevel="1"/>
    <col min="133" max="145" width="9.83203125" customWidth="1" outlineLevel="1"/>
    <col min="146" max="146" width="10.75" bestFit="1" customWidth="1"/>
    <col min="147" max="147" width="1" customWidth="1"/>
    <col min="148" max="148" width="10" customWidth="1" outlineLevel="1"/>
    <col min="149" max="161" width="9.83203125" customWidth="1" outlineLevel="1"/>
    <col min="162" max="162" width="10.75" bestFit="1" customWidth="1"/>
    <col min="163" max="163" width="1" customWidth="1"/>
    <col min="164" max="164" width="10" customWidth="1" outlineLevel="1"/>
    <col min="165" max="177" width="9.83203125" customWidth="1" outlineLevel="1"/>
    <col min="178" max="178" width="10.75" bestFit="1" customWidth="1"/>
    <col min="179" max="179" width="1" customWidth="1"/>
    <col min="180" max="180" width="10" customWidth="1" outlineLevel="1"/>
    <col min="181" max="193" width="9.83203125" customWidth="1" outlineLevel="1"/>
    <col min="194" max="194" width="10.75" bestFit="1" customWidth="1"/>
    <col min="195" max="195" width="1" customWidth="1"/>
    <col min="196" max="196" width="10" customWidth="1" outlineLevel="1"/>
    <col min="197" max="209" width="9.83203125" customWidth="1" outlineLevel="1"/>
    <col min="210" max="210" width="10.75" bestFit="1" customWidth="1"/>
  </cols>
  <sheetData>
    <row r="1" spans="1:210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/>
      <c r="Q1" s="5">
        <v>2026</v>
      </c>
      <c r="R1" s="5">
        <v>2026</v>
      </c>
      <c r="S1" s="5"/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/>
      <c r="AG1" s="5">
        <v>2026</v>
      </c>
      <c r="AH1" s="5">
        <v>2026</v>
      </c>
      <c r="AI1" s="5"/>
      <c r="AJ1" s="5">
        <v>2026</v>
      </c>
      <c r="AK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/>
      <c r="AW1" s="5">
        <v>2026</v>
      </c>
      <c r="AX1" s="5">
        <v>2026</v>
      </c>
      <c r="AY1" s="5"/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/>
      <c r="BM1" s="5">
        <v>2026</v>
      </c>
      <c r="BN1" s="5">
        <v>2026</v>
      </c>
      <c r="BO1" s="5"/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/>
      <c r="CC1" s="5">
        <v>2026</v>
      </c>
      <c r="CD1" s="5">
        <v>2026</v>
      </c>
      <c r="CE1" s="5"/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>
        <v>2026</v>
      </c>
      <c r="CP1" s="5">
        <v>2026</v>
      </c>
      <c r="CQ1" s="5">
        <v>2026</v>
      </c>
      <c r="CR1" s="5"/>
      <c r="CS1" s="5">
        <v>2026</v>
      </c>
      <c r="CT1" s="5">
        <v>2026</v>
      </c>
      <c r="CU1" s="5"/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F1" s="5">
        <v>2026</v>
      </c>
      <c r="DG1" s="5">
        <v>2026</v>
      </c>
      <c r="DH1" s="5"/>
      <c r="DI1" s="5">
        <v>2026</v>
      </c>
      <c r="DJ1" s="5">
        <v>2026</v>
      </c>
      <c r="DK1" s="5"/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X1" s="5"/>
      <c r="DY1" s="5">
        <v>2026</v>
      </c>
      <c r="DZ1" s="5">
        <v>2026</v>
      </c>
      <c r="EA1" s="5"/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/>
      <c r="EO1" s="5">
        <v>2026</v>
      </c>
      <c r="EP1" s="5">
        <v>2026</v>
      </c>
      <c r="EQ1" s="5"/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/>
      <c r="FE1" s="5">
        <v>2026</v>
      </c>
      <c r="FF1" s="5">
        <v>2026</v>
      </c>
      <c r="FG1" s="5"/>
      <c r="FH1" s="5">
        <v>2026</v>
      </c>
      <c r="FI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/>
      <c r="FU1" s="5">
        <v>2026</v>
      </c>
      <c r="FV1" s="5">
        <v>2026</v>
      </c>
      <c r="FW1" s="5"/>
      <c r="FX1" s="5">
        <v>2026</v>
      </c>
      <c r="FY1" s="5">
        <v>2026</v>
      </c>
      <c r="FZ1" s="5">
        <v>2026</v>
      </c>
      <c r="GA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/>
      <c r="GK1" s="5">
        <v>2026</v>
      </c>
      <c r="GL1" s="5">
        <v>2026</v>
      </c>
      <c r="GM1" s="5"/>
      <c r="GN1" s="5">
        <v>2026</v>
      </c>
      <c r="GO1" s="5">
        <v>2026</v>
      </c>
      <c r="GP1" s="5">
        <v>2026</v>
      </c>
      <c r="GQ1" s="5">
        <v>2026</v>
      </c>
      <c r="GR1" s="5">
        <v>2026</v>
      </c>
      <c r="GS1" s="5">
        <v>2026</v>
      </c>
      <c r="GT1" s="5">
        <v>2026</v>
      </c>
      <c r="GU1" s="5">
        <v>2026</v>
      </c>
      <c r="GV1" s="5">
        <v>2026</v>
      </c>
      <c r="GW1" s="5">
        <v>2026</v>
      </c>
      <c r="GX1" s="5">
        <v>2026</v>
      </c>
      <c r="GY1" s="5">
        <v>2026</v>
      </c>
      <c r="GZ1" s="5"/>
      <c r="HA1" s="5">
        <v>2026</v>
      </c>
      <c r="HB1" s="5">
        <v>2026</v>
      </c>
    </row>
    <row r="2" spans="1:210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/>
      <c r="Q2" s="5" t="s">
        <v>80</v>
      </c>
      <c r="R2" s="5" t="s">
        <v>80</v>
      </c>
      <c r="S2" s="5"/>
      <c r="T2" s="5">
        <v>1</v>
      </c>
      <c r="U2" s="5">
        <f>T2</f>
        <v>1</v>
      </c>
      <c r="V2" s="5">
        <f t="shared" ref="V2:AH2" si="0">U2</f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/>
      <c r="AG2" s="5">
        <f>AE2</f>
        <v>1</v>
      </c>
      <c r="AH2" s="5">
        <f t="shared" si="0"/>
        <v>1</v>
      </c>
      <c r="AI2" s="5"/>
      <c r="AJ2" s="5">
        <f>T2+1</f>
        <v>2</v>
      </c>
      <c r="AK2" s="5">
        <f>AJ2</f>
        <v>2</v>
      </c>
      <c r="AL2" s="5">
        <f t="shared" ref="AL2:AU2" si="1">AK2</f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AU2</f>
        <v>2</v>
      </c>
      <c r="AX2" s="5">
        <f t="shared" ref="AX2" si="2">AW2</f>
        <v>2</v>
      </c>
      <c r="AY2" s="5"/>
      <c r="AZ2" s="5">
        <f>AJ2+1</f>
        <v>3</v>
      </c>
      <c r="BA2" s="5">
        <f>AZ2</f>
        <v>3</v>
      </c>
      <c r="BB2" s="5">
        <f t="shared" ref="BB2:BK2" si="3">BA2</f>
        <v>3</v>
      </c>
      <c r="BC2" s="5">
        <f t="shared" si="3"/>
        <v>3</v>
      </c>
      <c r="BD2" s="5">
        <f t="shared" si="3"/>
        <v>3</v>
      </c>
      <c r="BE2" s="5">
        <f t="shared" si="3"/>
        <v>3</v>
      </c>
      <c r="BF2" s="5">
        <f t="shared" si="3"/>
        <v>3</v>
      </c>
      <c r="BG2" s="5">
        <f t="shared" si="3"/>
        <v>3</v>
      </c>
      <c r="BH2" s="5">
        <f t="shared" si="3"/>
        <v>3</v>
      </c>
      <c r="BI2" s="5">
        <f t="shared" si="3"/>
        <v>3</v>
      </c>
      <c r="BJ2" s="5">
        <f t="shared" si="3"/>
        <v>3</v>
      </c>
      <c r="BK2" s="5">
        <f t="shared" si="3"/>
        <v>3</v>
      </c>
      <c r="BL2" s="5"/>
      <c r="BM2" s="5">
        <f>BK2</f>
        <v>3</v>
      </c>
      <c r="BN2" s="5">
        <f t="shared" ref="BN2" si="4">BM2</f>
        <v>3</v>
      </c>
      <c r="BO2" s="5"/>
      <c r="BP2" s="5">
        <f>AZ2+1</f>
        <v>4</v>
      </c>
      <c r="BQ2" s="5">
        <f>BP2</f>
        <v>4</v>
      </c>
      <c r="BR2" s="5">
        <f t="shared" ref="BR2:CA2" si="5">BQ2</f>
        <v>4</v>
      </c>
      <c r="BS2" s="5">
        <f t="shared" si="5"/>
        <v>4</v>
      </c>
      <c r="BT2" s="5">
        <f t="shared" si="5"/>
        <v>4</v>
      </c>
      <c r="BU2" s="5">
        <f t="shared" si="5"/>
        <v>4</v>
      </c>
      <c r="BV2" s="5">
        <f t="shared" si="5"/>
        <v>4</v>
      </c>
      <c r="BW2" s="5">
        <f t="shared" si="5"/>
        <v>4</v>
      </c>
      <c r="BX2" s="5">
        <f t="shared" si="5"/>
        <v>4</v>
      </c>
      <c r="BY2" s="5">
        <f t="shared" si="5"/>
        <v>4</v>
      </c>
      <c r="BZ2" s="5">
        <f t="shared" si="5"/>
        <v>4</v>
      </c>
      <c r="CA2" s="5">
        <f t="shared" si="5"/>
        <v>4</v>
      </c>
      <c r="CB2" s="5"/>
      <c r="CC2" s="5">
        <f>CA2</f>
        <v>4</v>
      </c>
      <c r="CD2" s="5">
        <f t="shared" ref="CD2" si="6">CC2</f>
        <v>4</v>
      </c>
      <c r="CE2" s="5"/>
      <c r="CF2" s="5">
        <f>BP2+1</f>
        <v>5</v>
      </c>
      <c r="CG2" s="5">
        <f>CF2</f>
        <v>5</v>
      </c>
      <c r="CH2" s="5">
        <f t="shared" ref="CH2:CQ2" si="7">CG2</f>
        <v>5</v>
      </c>
      <c r="CI2" s="5">
        <f t="shared" si="7"/>
        <v>5</v>
      </c>
      <c r="CJ2" s="5">
        <f t="shared" si="7"/>
        <v>5</v>
      </c>
      <c r="CK2" s="5">
        <f t="shared" si="7"/>
        <v>5</v>
      </c>
      <c r="CL2" s="5">
        <f t="shared" si="7"/>
        <v>5</v>
      </c>
      <c r="CM2" s="5">
        <f t="shared" si="7"/>
        <v>5</v>
      </c>
      <c r="CN2" s="5">
        <f t="shared" si="7"/>
        <v>5</v>
      </c>
      <c r="CO2" s="5">
        <f t="shared" si="7"/>
        <v>5</v>
      </c>
      <c r="CP2" s="5">
        <f t="shared" si="7"/>
        <v>5</v>
      </c>
      <c r="CQ2" s="5">
        <f t="shared" si="7"/>
        <v>5</v>
      </c>
      <c r="CR2" s="5"/>
      <c r="CS2" s="5">
        <f>CQ2</f>
        <v>5</v>
      </c>
      <c r="CT2" s="5">
        <f t="shared" ref="CT2" si="8">CS2</f>
        <v>5</v>
      </c>
      <c r="CU2" s="5"/>
      <c r="CV2" s="5">
        <f>CF2+1</f>
        <v>6</v>
      </c>
      <c r="CW2" s="5">
        <f>CV2</f>
        <v>6</v>
      </c>
      <c r="CX2" s="5">
        <f t="shared" ref="CX2:DG2" si="9">CW2</f>
        <v>6</v>
      </c>
      <c r="CY2" s="5">
        <f t="shared" si="9"/>
        <v>6</v>
      </c>
      <c r="CZ2" s="5">
        <f t="shared" si="9"/>
        <v>6</v>
      </c>
      <c r="DA2" s="5">
        <f t="shared" si="9"/>
        <v>6</v>
      </c>
      <c r="DB2" s="5">
        <f t="shared" si="9"/>
        <v>6</v>
      </c>
      <c r="DC2" s="5">
        <f t="shared" si="9"/>
        <v>6</v>
      </c>
      <c r="DD2" s="5">
        <f t="shared" si="9"/>
        <v>6</v>
      </c>
      <c r="DE2" s="5">
        <f t="shared" si="9"/>
        <v>6</v>
      </c>
      <c r="DF2" s="5">
        <f t="shared" si="9"/>
        <v>6</v>
      </c>
      <c r="DG2" s="5">
        <f t="shared" si="9"/>
        <v>6</v>
      </c>
      <c r="DH2" s="5"/>
      <c r="DI2" s="5">
        <f>DG2</f>
        <v>6</v>
      </c>
      <c r="DJ2" s="5">
        <f t="shared" ref="DJ2" si="10">DI2</f>
        <v>6</v>
      </c>
      <c r="DK2" s="5"/>
      <c r="DL2" s="5">
        <f>CV2+1</f>
        <v>7</v>
      </c>
      <c r="DM2" s="5">
        <f>DL2</f>
        <v>7</v>
      </c>
      <c r="DN2" s="5">
        <f t="shared" ref="DN2:DW2" si="11">DM2</f>
        <v>7</v>
      </c>
      <c r="DO2" s="5">
        <f t="shared" si="11"/>
        <v>7</v>
      </c>
      <c r="DP2" s="5">
        <f t="shared" si="11"/>
        <v>7</v>
      </c>
      <c r="DQ2" s="5">
        <f t="shared" si="11"/>
        <v>7</v>
      </c>
      <c r="DR2" s="5">
        <f t="shared" si="11"/>
        <v>7</v>
      </c>
      <c r="DS2" s="5">
        <f t="shared" si="11"/>
        <v>7</v>
      </c>
      <c r="DT2" s="5">
        <f t="shared" si="11"/>
        <v>7</v>
      </c>
      <c r="DU2" s="5">
        <f t="shared" si="11"/>
        <v>7</v>
      </c>
      <c r="DV2" s="5">
        <f t="shared" si="11"/>
        <v>7</v>
      </c>
      <c r="DW2" s="5">
        <f t="shared" si="11"/>
        <v>7</v>
      </c>
      <c r="DX2" s="5"/>
      <c r="DY2" s="5">
        <f>DW2</f>
        <v>7</v>
      </c>
      <c r="DZ2" s="5">
        <f t="shared" ref="DZ2" si="12">DY2</f>
        <v>7</v>
      </c>
      <c r="EA2" s="5"/>
      <c r="EB2" s="5">
        <f>DL2+1</f>
        <v>8</v>
      </c>
      <c r="EC2" s="5">
        <f>EB2</f>
        <v>8</v>
      </c>
      <c r="ED2" s="5">
        <f t="shared" ref="ED2:EM2" si="13">EC2</f>
        <v>8</v>
      </c>
      <c r="EE2" s="5">
        <f t="shared" si="13"/>
        <v>8</v>
      </c>
      <c r="EF2" s="5">
        <f t="shared" si="13"/>
        <v>8</v>
      </c>
      <c r="EG2" s="5">
        <f t="shared" si="13"/>
        <v>8</v>
      </c>
      <c r="EH2" s="5">
        <f t="shared" si="13"/>
        <v>8</v>
      </c>
      <c r="EI2" s="5">
        <f t="shared" si="13"/>
        <v>8</v>
      </c>
      <c r="EJ2" s="5">
        <f t="shared" si="13"/>
        <v>8</v>
      </c>
      <c r="EK2" s="5">
        <f t="shared" si="13"/>
        <v>8</v>
      </c>
      <c r="EL2" s="5">
        <f t="shared" si="13"/>
        <v>8</v>
      </c>
      <c r="EM2" s="5">
        <f t="shared" si="13"/>
        <v>8</v>
      </c>
      <c r="EN2" s="5"/>
      <c r="EO2" s="5">
        <f>EM2</f>
        <v>8</v>
      </c>
      <c r="EP2" s="5">
        <f t="shared" ref="EP2" si="14">EO2</f>
        <v>8</v>
      </c>
      <c r="EQ2" s="5"/>
      <c r="ER2" s="5">
        <f>EB2+1</f>
        <v>9</v>
      </c>
      <c r="ES2" s="5">
        <f>ER2</f>
        <v>9</v>
      </c>
      <c r="ET2" s="5">
        <f t="shared" ref="ET2:FC2" si="15">ES2</f>
        <v>9</v>
      </c>
      <c r="EU2" s="5">
        <f t="shared" si="15"/>
        <v>9</v>
      </c>
      <c r="EV2" s="5">
        <f t="shared" si="15"/>
        <v>9</v>
      </c>
      <c r="EW2" s="5">
        <f t="shared" si="15"/>
        <v>9</v>
      </c>
      <c r="EX2" s="5">
        <f t="shared" si="15"/>
        <v>9</v>
      </c>
      <c r="EY2" s="5">
        <f t="shared" si="15"/>
        <v>9</v>
      </c>
      <c r="EZ2" s="5">
        <f t="shared" si="15"/>
        <v>9</v>
      </c>
      <c r="FA2" s="5">
        <f t="shared" si="15"/>
        <v>9</v>
      </c>
      <c r="FB2" s="5">
        <f t="shared" si="15"/>
        <v>9</v>
      </c>
      <c r="FC2" s="5">
        <f t="shared" si="15"/>
        <v>9</v>
      </c>
      <c r="FD2" s="5"/>
      <c r="FE2" s="5">
        <f>FC2</f>
        <v>9</v>
      </c>
      <c r="FF2" s="5">
        <f t="shared" ref="FF2" si="16">FE2</f>
        <v>9</v>
      </c>
      <c r="FG2" s="5"/>
      <c r="FH2" s="5">
        <f>ER2+1</f>
        <v>10</v>
      </c>
      <c r="FI2" s="5">
        <f>FH2</f>
        <v>10</v>
      </c>
      <c r="FJ2" s="5">
        <f t="shared" ref="FJ2:FS2" si="17">FI2</f>
        <v>10</v>
      </c>
      <c r="FK2" s="5">
        <f t="shared" si="17"/>
        <v>10</v>
      </c>
      <c r="FL2" s="5">
        <f t="shared" si="17"/>
        <v>10</v>
      </c>
      <c r="FM2" s="5">
        <f t="shared" si="17"/>
        <v>10</v>
      </c>
      <c r="FN2" s="5">
        <f t="shared" si="17"/>
        <v>10</v>
      </c>
      <c r="FO2" s="5">
        <f t="shared" si="17"/>
        <v>10</v>
      </c>
      <c r="FP2" s="5">
        <f t="shared" si="17"/>
        <v>10</v>
      </c>
      <c r="FQ2" s="5">
        <f t="shared" si="17"/>
        <v>10</v>
      </c>
      <c r="FR2" s="5">
        <f t="shared" si="17"/>
        <v>10</v>
      </c>
      <c r="FS2" s="5">
        <f t="shared" si="17"/>
        <v>10</v>
      </c>
      <c r="FT2" s="5"/>
      <c r="FU2" s="5">
        <f>FS2</f>
        <v>10</v>
      </c>
      <c r="FV2" s="5">
        <f t="shared" ref="FV2" si="18">FU2</f>
        <v>10</v>
      </c>
      <c r="FW2" s="5"/>
      <c r="FX2" s="5">
        <f>FH2+1</f>
        <v>11</v>
      </c>
      <c r="FY2" s="5">
        <f>FX2</f>
        <v>11</v>
      </c>
      <c r="FZ2" s="5">
        <f t="shared" ref="FZ2:GI2" si="19">FY2</f>
        <v>11</v>
      </c>
      <c r="GA2" s="5">
        <f t="shared" si="19"/>
        <v>11</v>
      </c>
      <c r="GB2" s="5">
        <f t="shared" si="19"/>
        <v>11</v>
      </c>
      <c r="GC2" s="5">
        <f t="shared" si="19"/>
        <v>11</v>
      </c>
      <c r="GD2" s="5">
        <f t="shared" si="19"/>
        <v>11</v>
      </c>
      <c r="GE2" s="5">
        <f t="shared" si="19"/>
        <v>11</v>
      </c>
      <c r="GF2" s="5">
        <f t="shared" si="19"/>
        <v>11</v>
      </c>
      <c r="GG2" s="5">
        <f t="shared" si="19"/>
        <v>11</v>
      </c>
      <c r="GH2" s="5">
        <f t="shared" si="19"/>
        <v>11</v>
      </c>
      <c r="GI2" s="5">
        <f t="shared" si="19"/>
        <v>11</v>
      </c>
      <c r="GJ2" s="5"/>
      <c r="GK2" s="5">
        <f>GI2</f>
        <v>11</v>
      </c>
      <c r="GL2" s="5">
        <f t="shared" ref="GL2" si="20">GK2</f>
        <v>11</v>
      </c>
      <c r="GM2" s="5"/>
      <c r="GN2" s="5">
        <f>FX2+1</f>
        <v>12</v>
      </c>
      <c r="GO2" s="5">
        <f>GN2</f>
        <v>12</v>
      </c>
      <c r="GP2" s="5">
        <f t="shared" ref="GP2:GY2" si="21">GO2</f>
        <v>12</v>
      </c>
      <c r="GQ2" s="5">
        <f t="shared" si="21"/>
        <v>12</v>
      </c>
      <c r="GR2" s="5">
        <f t="shared" si="21"/>
        <v>12</v>
      </c>
      <c r="GS2" s="5">
        <f t="shared" si="21"/>
        <v>12</v>
      </c>
      <c r="GT2" s="5">
        <f t="shared" si="21"/>
        <v>12</v>
      </c>
      <c r="GU2" s="5">
        <f t="shared" si="21"/>
        <v>12</v>
      </c>
      <c r="GV2" s="5">
        <f t="shared" si="21"/>
        <v>12</v>
      </c>
      <c r="GW2" s="5">
        <f t="shared" si="21"/>
        <v>12</v>
      </c>
      <c r="GX2" s="5">
        <f t="shared" si="21"/>
        <v>12</v>
      </c>
      <c r="GY2" s="5">
        <f t="shared" si="21"/>
        <v>12</v>
      </c>
      <c r="GZ2" s="5"/>
      <c r="HA2" s="5">
        <f>GY2</f>
        <v>12</v>
      </c>
      <c r="HB2" s="5">
        <f t="shared" ref="HB2" si="22">HA2</f>
        <v>12</v>
      </c>
    </row>
    <row r="4" spans="1:210" ht="15" customHeight="1" x14ac:dyDescent="0.35">
      <c r="B4" s="74" t="s">
        <v>79</v>
      </c>
      <c r="D4" s="76" t="s">
        <v>380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T4" s="77" t="str">
        <f>"THÁNG "&amp;T2&amp;"-XUẤT"</f>
        <v>THÁNG 1-XUẤT</v>
      </c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J4" s="77" t="str">
        <f>"THÁNG "&amp;AJ2&amp;"-XUẤT"</f>
        <v>THÁNG 2-XUẤT</v>
      </c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Z4" s="77" t="str">
        <f>"THÁNG "&amp;AZ2&amp;"-XUẤT"</f>
        <v>THÁNG 3-XUẤT</v>
      </c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P4" s="77" t="str">
        <f>"THÁNG "&amp;BP2&amp;"-XUẤT"</f>
        <v>THÁNG 4-XUẤT</v>
      </c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F4" s="77" t="str">
        <f>"THÁNG "&amp;CF2&amp;"-XUẤT"</f>
        <v>THÁNG 5-XUẤT</v>
      </c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V4" s="77" t="str">
        <f>"THÁNG "&amp;CV2&amp;"-XUẤT"</f>
        <v>THÁNG 6-XUẤT</v>
      </c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L4" s="77" t="str">
        <f>"THÁNG "&amp;DL2&amp;"-XUẤT"</f>
        <v>THÁNG 7-XUẤT</v>
      </c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B4" s="77" t="str">
        <f>"THÁNG "&amp;EB2&amp;"-XUẤT"</f>
        <v>THÁNG 8-XUẤT</v>
      </c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R4" s="77" t="str">
        <f>"THÁNG "&amp;ER2&amp;"-XUẤT"</f>
        <v>THÁNG 9-XUẤT</v>
      </c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H4" s="77" t="str">
        <f>"THÁNG "&amp;FH2&amp;"-XUẤT"</f>
        <v>THÁNG 10-XUẤT</v>
      </c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X4" s="77" t="str">
        <f>"THÁNG "&amp;FX2&amp;"-XUẤT"</f>
        <v>THÁNG 11-XUẤT</v>
      </c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N4" s="77" t="str">
        <f>"THÁNG "&amp;GN2&amp;"-XUẤT"</f>
        <v>THÁNG 12-XUẤT</v>
      </c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</row>
    <row r="5" spans="1:210" s="1" customFormat="1" x14ac:dyDescent="0.35">
      <c r="A5" s="6"/>
      <c r="B5" s="75"/>
      <c r="D5" s="48" t="s">
        <v>293</v>
      </c>
      <c r="E5" s="48" t="s">
        <v>294</v>
      </c>
      <c r="F5" s="48" t="s">
        <v>292</v>
      </c>
      <c r="G5" s="48" t="s">
        <v>373</v>
      </c>
      <c r="H5" s="48" t="s">
        <v>305</v>
      </c>
      <c r="I5" s="48" t="s">
        <v>146</v>
      </c>
      <c r="J5" s="48" t="s">
        <v>290</v>
      </c>
      <c r="K5" s="48" t="s">
        <v>291</v>
      </c>
      <c r="L5" s="48" t="s">
        <v>372</v>
      </c>
      <c r="M5" s="48" t="s">
        <v>297</v>
      </c>
      <c r="N5" s="48" t="s">
        <v>295</v>
      </c>
      <c r="O5" s="48" t="s">
        <v>76</v>
      </c>
      <c r="P5" s="48" t="s">
        <v>374</v>
      </c>
      <c r="Q5" s="48" t="s">
        <v>296</v>
      </c>
      <c r="R5" s="48" t="s">
        <v>153</v>
      </c>
      <c r="S5" s="49"/>
      <c r="T5" s="50" t="s">
        <v>293</v>
      </c>
      <c r="U5" s="50" t="s">
        <v>294</v>
      </c>
      <c r="V5" s="50" t="s">
        <v>292</v>
      </c>
      <c r="W5" s="50" t="s">
        <v>373</v>
      </c>
      <c r="X5" s="50" t="s">
        <v>305</v>
      </c>
      <c r="Y5" s="50" t="s">
        <v>146</v>
      </c>
      <c r="Z5" s="50" t="s">
        <v>290</v>
      </c>
      <c r="AA5" s="50" t="s">
        <v>291</v>
      </c>
      <c r="AB5" s="50" t="s">
        <v>372</v>
      </c>
      <c r="AC5" s="50" t="s">
        <v>297</v>
      </c>
      <c r="AD5" s="50" t="s">
        <v>295</v>
      </c>
      <c r="AE5" s="50" t="s">
        <v>76</v>
      </c>
      <c r="AF5" s="50" t="s">
        <v>374</v>
      </c>
      <c r="AG5" s="50" t="s">
        <v>296</v>
      </c>
      <c r="AH5" s="50" t="s">
        <v>153</v>
      </c>
      <c r="AI5" s="49"/>
      <c r="AJ5" s="50" t="s">
        <v>293</v>
      </c>
      <c r="AK5" s="50" t="s">
        <v>294</v>
      </c>
      <c r="AL5" s="50" t="s">
        <v>292</v>
      </c>
      <c r="AM5" s="50" t="s">
        <v>373</v>
      </c>
      <c r="AN5" s="50" t="s">
        <v>305</v>
      </c>
      <c r="AO5" s="50" t="s">
        <v>146</v>
      </c>
      <c r="AP5" s="50" t="s">
        <v>290</v>
      </c>
      <c r="AQ5" s="50" t="s">
        <v>291</v>
      </c>
      <c r="AR5" s="50" t="s">
        <v>372</v>
      </c>
      <c r="AS5" s="50" t="s">
        <v>297</v>
      </c>
      <c r="AT5" s="50" t="s">
        <v>295</v>
      </c>
      <c r="AU5" s="50" t="s">
        <v>76</v>
      </c>
      <c r="AV5" s="50" t="s">
        <v>374</v>
      </c>
      <c r="AW5" s="50" t="s">
        <v>296</v>
      </c>
      <c r="AX5" s="50" t="s">
        <v>153</v>
      </c>
      <c r="AY5" s="49"/>
      <c r="AZ5" s="50" t="s">
        <v>293</v>
      </c>
      <c r="BA5" s="50" t="s">
        <v>294</v>
      </c>
      <c r="BB5" s="50" t="s">
        <v>292</v>
      </c>
      <c r="BC5" s="50" t="s">
        <v>373</v>
      </c>
      <c r="BD5" s="50" t="s">
        <v>305</v>
      </c>
      <c r="BE5" s="50" t="s">
        <v>146</v>
      </c>
      <c r="BF5" s="50" t="s">
        <v>290</v>
      </c>
      <c r="BG5" s="50" t="s">
        <v>291</v>
      </c>
      <c r="BH5" s="50" t="s">
        <v>372</v>
      </c>
      <c r="BI5" s="50" t="s">
        <v>297</v>
      </c>
      <c r="BJ5" s="50" t="s">
        <v>295</v>
      </c>
      <c r="BK5" s="50" t="s">
        <v>76</v>
      </c>
      <c r="BL5" s="50" t="s">
        <v>374</v>
      </c>
      <c r="BM5" s="50" t="s">
        <v>296</v>
      </c>
      <c r="BN5" s="50" t="s">
        <v>153</v>
      </c>
      <c r="BO5" s="49"/>
      <c r="BP5" s="50" t="s">
        <v>293</v>
      </c>
      <c r="BQ5" s="50" t="s">
        <v>294</v>
      </c>
      <c r="BR5" s="50" t="s">
        <v>292</v>
      </c>
      <c r="BS5" s="50" t="s">
        <v>373</v>
      </c>
      <c r="BT5" s="50" t="s">
        <v>305</v>
      </c>
      <c r="BU5" s="50" t="s">
        <v>146</v>
      </c>
      <c r="BV5" s="50" t="s">
        <v>290</v>
      </c>
      <c r="BW5" s="50" t="s">
        <v>291</v>
      </c>
      <c r="BX5" s="50" t="s">
        <v>372</v>
      </c>
      <c r="BY5" s="50" t="s">
        <v>297</v>
      </c>
      <c r="BZ5" s="50" t="s">
        <v>295</v>
      </c>
      <c r="CA5" s="50" t="s">
        <v>76</v>
      </c>
      <c r="CB5" s="50" t="s">
        <v>374</v>
      </c>
      <c r="CC5" s="50" t="s">
        <v>296</v>
      </c>
      <c r="CD5" s="50" t="s">
        <v>153</v>
      </c>
      <c r="CE5" s="49"/>
      <c r="CF5" s="50" t="s">
        <v>293</v>
      </c>
      <c r="CG5" s="50" t="s">
        <v>294</v>
      </c>
      <c r="CH5" s="50" t="s">
        <v>292</v>
      </c>
      <c r="CI5" s="50" t="s">
        <v>373</v>
      </c>
      <c r="CJ5" s="50" t="s">
        <v>305</v>
      </c>
      <c r="CK5" s="50" t="s">
        <v>146</v>
      </c>
      <c r="CL5" s="50" t="s">
        <v>290</v>
      </c>
      <c r="CM5" s="50" t="s">
        <v>291</v>
      </c>
      <c r="CN5" s="50" t="s">
        <v>372</v>
      </c>
      <c r="CO5" s="50" t="s">
        <v>297</v>
      </c>
      <c r="CP5" s="50" t="s">
        <v>295</v>
      </c>
      <c r="CQ5" s="50" t="s">
        <v>76</v>
      </c>
      <c r="CR5" s="50" t="s">
        <v>374</v>
      </c>
      <c r="CS5" s="50" t="s">
        <v>296</v>
      </c>
      <c r="CT5" s="50" t="s">
        <v>153</v>
      </c>
      <c r="CU5" s="49"/>
      <c r="CV5" s="50" t="s">
        <v>293</v>
      </c>
      <c r="CW5" s="50" t="s">
        <v>294</v>
      </c>
      <c r="CX5" s="50" t="s">
        <v>292</v>
      </c>
      <c r="CY5" s="50" t="s">
        <v>373</v>
      </c>
      <c r="CZ5" s="50" t="s">
        <v>305</v>
      </c>
      <c r="DA5" s="50" t="s">
        <v>146</v>
      </c>
      <c r="DB5" s="50" t="s">
        <v>290</v>
      </c>
      <c r="DC5" s="50" t="s">
        <v>291</v>
      </c>
      <c r="DD5" s="50" t="s">
        <v>372</v>
      </c>
      <c r="DE5" s="50" t="s">
        <v>297</v>
      </c>
      <c r="DF5" s="50" t="s">
        <v>295</v>
      </c>
      <c r="DG5" s="50" t="s">
        <v>76</v>
      </c>
      <c r="DH5" s="50" t="s">
        <v>374</v>
      </c>
      <c r="DI5" s="50" t="s">
        <v>296</v>
      </c>
      <c r="DJ5" s="50" t="s">
        <v>153</v>
      </c>
      <c r="DK5" s="49"/>
      <c r="DL5" s="50" t="s">
        <v>293</v>
      </c>
      <c r="DM5" s="50" t="s">
        <v>294</v>
      </c>
      <c r="DN5" s="50" t="s">
        <v>292</v>
      </c>
      <c r="DO5" s="50" t="s">
        <v>373</v>
      </c>
      <c r="DP5" s="50" t="s">
        <v>305</v>
      </c>
      <c r="DQ5" s="50" t="s">
        <v>146</v>
      </c>
      <c r="DR5" s="50" t="s">
        <v>290</v>
      </c>
      <c r="DS5" s="50" t="s">
        <v>291</v>
      </c>
      <c r="DT5" s="50" t="s">
        <v>372</v>
      </c>
      <c r="DU5" s="50" t="s">
        <v>297</v>
      </c>
      <c r="DV5" s="50" t="s">
        <v>295</v>
      </c>
      <c r="DW5" s="50" t="s">
        <v>76</v>
      </c>
      <c r="DX5" s="50" t="s">
        <v>374</v>
      </c>
      <c r="DY5" s="50" t="s">
        <v>296</v>
      </c>
      <c r="DZ5" s="50" t="s">
        <v>153</v>
      </c>
      <c r="EA5" s="49"/>
      <c r="EB5" s="50" t="s">
        <v>293</v>
      </c>
      <c r="EC5" s="50" t="s">
        <v>294</v>
      </c>
      <c r="ED5" s="50" t="s">
        <v>292</v>
      </c>
      <c r="EE5" s="50" t="s">
        <v>373</v>
      </c>
      <c r="EF5" s="50" t="s">
        <v>305</v>
      </c>
      <c r="EG5" s="50" t="s">
        <v>146</v>
      </c>
      <c r="EH5" s="50" t="s">
        <v>290</v>
      </c>
      <c r="EI5" s="50" t="s">
        <v>291</v>
      </c>
      <c r="EJ5" s="50" t="s">
        <v>372</v>
      </c>
      <c r="EK5" s="50" t="s">
        <v>297</v>
      </c>
      <c r="EL5" s="50" t="s">
        <v>295</v>
      </c>
      <c r="EM5" s="50" t="s">
        <v>76</v>
      </c>
      <c r="EN5" s="50" t="s">
        <v>374</v>
      </c>
      <c r="EO5" s="50" t="s">
        <v>296</v>
      </c>
      <c r="EP5" s="50" t="s">
        <v>153</v>
      </c>
      <c r="EQ5" s="49"/>
      <c r="ER5" s="50" t="s">
        <v>293</v>
      </c>
      <c r="ES5" s="50" t="s">
        <v>294</v>
      </c>
      <c r="ET5" s="50" t="s">
        <v>292</v>
      </c>
      <c r="EU5" s="50" t="s">
        <v>373</v>
      </c>
      <c r="EV5" s="50" t="s">
        <v>305</v>
      </c>
      <c r="EW5" s="50" t="s">
        <v>146</v>
      </c>
      <c r="EX5" s="50" t="s">
        <v>290</v>
      </c>
      <c r="EY5" s="50" t="s">
        <v>291</v>
      </c>
      <c r="EZ5" s="50" t="s">
        <v>372</v>
      </c>
      <c r="FA5" s="50" t="s">
        <v>297</v>
      </c>
      <c r="FB5" s="50" t="s">
        <v>295</v>
      </c>
      <c r="FC5" s="50" t="s">
        <v>76</v>
      </c>
      <c r="FD5" s="50" t="s">
        <v>374</v>
      </c>
      <c r="FE5" s="50" t="s">
        <v>296</v>
      </c>
      <c r="FF5" s="50" t="s">
        <v>153</v>
      </c>
      <c r="FG5" s="49"/>
      <c r="FH5" s="50" t="s">
        <v>293</v>
      </c>
      <c r="FI5" s="50" t="s">
        <v>294</v>
      </c>
      <c r="FJ5" s="50" t="s">
        <v>292</v>
      </c>
      <c r="FK5" s="50" t="s">
        <v>373</v>
      </c>
      <c r="FL5" s="50" t="s">
        <v>305</v>
      </c>
      <c r="FM5" s="50" t="s">
        <v>146</v>
      </c>
      <c r="FN5" s="50" t="s">
        <v>290</v>
      </c>
      <c r="FO5" s="50" t="s">
        <v>291</v>
      </c>
      <c r="FP5" s="50" t="s">
        <v>372</v>
      </c>
      <c r="FQ5" s="50" t="s">
        <v>297</v>
      </c>
      <c r="FR5" s="50" t="s">
        <v>295</v>
      </c>
      <c r="FS5" s="50" t="s">
        <v>76</v>
      </c>
      <c r="FT5" s="50" t="s">
        <v>374</v>
      </c>
      <c r="FU5" s="50" t="s">
        <v>296</v>
      </c>
      <c r="FV5" s="50" t="s">
        <v>153</v>
      </c>
      <c r="FW5" s="49"/>
      <c r="FX5" s="50" t="s">
        <v>293</v>
      </c>
      <c r="FY5" s="50" t="s">
        <v>294</v>
      </c>
      <c r="FZ5" s="50" t="s">
        <v>292</v>
      </c>
      <c r="GA5" s="50" t="s">
        <v>373</v>
      </c>
      <c r="GB5" s="50" t="s">
        <v>305</v>
      </c>
      <c r="GC5" s="50" t="s">
        <v>146</v>
      </c>
      <c r="GD5" s="50" t="s">
        <v>290</v>
      </c>
      <c r="GE5" s="50" t="s">
        <v>291</v>
      </c>
      <c r="GF5" s="50" t="s">
        <v>372</v>
      </c>
      <c r="GG5" s="50" t="s">
        <v>297</v>
      </c>
      <c r="GH5" s="50" t="s">
        <v>295</v>
      </c>
      <c r="GI5" s="50" t="s">
        <v>76</v>
      </c>
      <c r="GJ5" s="50" t="s">
        <v>374</v>
      </c>
      <c r="GK5" s="50" t="s">
        <v>296</v>
      </c>
      <c r="GL5" s="50" t="s">
        <v>153</v>
      </c>
      <c r="GM5" s="49"/>
      <c r="GN5" s="50" t="s">
        <v>293</v>
      </c>
      <c r="GO5" s="50" t="s">
        <v>294</v>
      </c>
      <c r="GP5" s="50" t="s">
        <v>292</v>
      </c>
      <c r="GQ5" s="50" t="s">
        <v>373</v>
      </c>
      <c r="GR5" s="50" t="s">
        <v>305</v>
      </c>
      <c r="GS5" s="50" t="s">
        <v>146</v>
      </c>
      <c r="GT5" s="50" t="s">
        <v>290</v>
      </c>
      <c r="GU5" s="50" t="s">
        <v>291</v>
      </c>
      <c r="GV5" s="50" t="s">
        <v>372</v>
      </c>
      <c r="GW5" s="50" t="s">
        <v>297</v>
      </c>
      <c r="GX5" s="50" t="s">
        <v>295</v>
      </c>
      <c r="GY5" s="50" t="s">
        <v>76</v>
      </c>
      <c r="GZ5" s="50" t="s">
        <v>374</v>
      </c>
      <c r="HA5" s="50" t="s">
        <v>296</v>
      </c>
      <c r="HB5" s="50" t="s">
        <v>153</v>
      </c>
    </row>
    <row r="6" spans="1:210" x14ac:dyDescent="0.35">
      <c r="A6" s="5" t="s">
        <v>68</v>
      </c>
      <c r="B6" s="30" t="s">
        <v>68</v>
      </c>
      <c r="D6" s="41" cm="1">
        <f t="array" ref="D6">IF(D$2="FY",SUMPRODUCT(Data_Xuất[Xuất-NX]*(Data_Xuất[Year]=D$1)*(Data_Xuất[Main SKU name_GOM]=$A6)*(Data_Xuất[SKU_Xuất_GOM]=D$5)),SUMPRODUCT(Data_Xuất[Xuất-NX]*(Data_Xuất[Year]=D$1)*(Data_Xuất[Month]=D$2)*(Data_Xuất[Main SKU name_GOM]=$A6)*(Data_Xuất[SKU_Xuất_GOM]=D$5)))</f>
        <v>1134430</v>
      </c>
      <c r="E6" s="41" cm="1">
        <f t="array" ref="E6">IF(E$2="FY",SUMPRODUCT(Data_Xuất[Xuất-NX]*(Data_Xuất[Year]=E$1)*(Data_Xuất[Main SKU name_GOM]=$A6)*(Data_Xuất[SKU_Xuất_GOM]=E$5)),SUMPRODUCT(Data_Xuất[Xuất-NX]*(Data_Xuất[Year]=E$1)*(Data_Xuất[Month]=E$2)*(Data_Xuất[Main SKU name_GOM]=$A6)*(Data_Xuất[SKU_Xuất_GOM]=E$5)))</f>
        <v>30000</v>
      </c>
      <c r="F6" s="41" cm="1">
        <f t="array" ref="F6">IF(F$2="FY",SUMPRODUCT(Data_Xuất[Xuất-NX]*(Data_Xuất[Year]=F$1)*(Data_Xuất[Main SKU name_GOM]=$A6)*(Data_Xuất[SKU_Xuất_GOM]=F$5)),SUMPRODUCT(Data_Xuất[Xuất-NX]*(Data_Xuất[Year]=F$1)*(Data_Xuất[Month]=F$2)*(Data_Xuất[Main SKU name_GOM]=$A6)*(Data_Xuất[SKU_Xuất_GOM]=F$5)))</f>
        <v>1082620</v>
      </c>
      <c r="G6" s="41" cm="1">
        <f t="array" ref="G6">IF(G$2="FY",SUMPRODUCT(Data_Xuất[Xuất-NX]*(Data_Xuất[Year]=G$1)*(Data_Xuất[Main SKU name_GOM]=$A6)*(Data_Xuất[SKU_Xuất_GOM]=G$5)),SUMPRODUCT(Data_Xuất[Xuất-NX]*(Data_Xuất[Year]=G$1)*(Data_Xuất[Month]=G$2)*(Data_Xuất[Main SKU name_GOM]=$A6)*(Data_Xuất[SKU_Xuất_GOM]=G$5)))</f>
        <v>0</v>
      </c>
      <c r="H6" s="41" cm="1">
        <f t="array" ref="H6">IF(H$2="FY",SUMPRODUCT(Data_Xuất[Xuất-NX]*(Data_Xuất[Year]=H$1)*(Data_Xuất[Main SKU name_GOM]=$A6)*(Data_Xuất[SKU_Xuất_GOM]=H$5)),SUMPRODUCT(Data_Xuất[Xuất-NX]*(Data_Xuất[Year]=H$1)*(Data_Xuất[Month]=H$2)*(Data_Xuất[Main SKU name_GOM]=$A6)*(Data_Xuất[SKU_Xuất_GOM]=H$5)))</f>
        <v>0</v>
      </c>
      <c r="I6" s="41" cm="1">
        <f t="array" ref="I6">IF(I$2="FY",SUMPRODUCT(Data_Xuất[Xuất-NX]*(Data_Xuất[Year]=I$1)*(Data_Xuất[Main SKU name_GOM]=$A6)*(Data_Xuất[SKU_Xuất_GOM]=I$5)),SUMPRODUCT(Data_Xuất[Xuất-NX]*(Data_Xuất[Year]=I$1)*(Data_Xuất[Month]=I$2)*(Data_Xuất[Main SKU name_GOM]=$A6)*(Data_Xuất[SKU_Xuất_GOM]=I$5)))</f>
        <v>2200.0000000000005</v>
      </c>
      <c r="J6" s="41" cm="1">
        <f t="array" ref="J6">IF(J$2="FY",SUMPRODUCT(Data_Xuất[Xuất-NX]*(Data_Xuất[Year]=J$1)*(Data_Xuất[Main SKU name_GOM]=$A6)*(Data_Xuất[SKU_Xuất_GOM]=J$5)),SUMPRODUCT(Data_Xuất[Xuất-NX]*(Data_Xuất[Year]=J$1)*(Data_Xuất[Month]=J$2)*(Data_Xuất[Main SKU name_GOM]=$A6)*(Data_Xuất[SKU_Xuất_GOM]=J$5)))</f>
        <v>93442.999999999985</v>
      </c>
      <c r="K6" s="41" cm="1">
        <f t="array" ref="K6">IF(K$2="FY",SUMPRODUCT(Data_Xuất[Xuất-NX]*(Data_Xuất[Year]=K$1)*(Data_Xuất[Main SKU name_GOM]=$A6)*(Data_Xuất[SKU_Xuất_GOM]=K$5)),SUMPRODUCT(Data_Xuất[Xuất-NX]*(Data_Xuất[Year]=K$1)*(Data_Xuất[Month]=K$2)*(Data_Xuất[Main SKU name_GOM]=$A6)*(Data_Xuất[SKU_Xuất_GOM]=K$5)))</f>
        <v>0</v>
      </c>
      <c r="L6" s="41" cm="1">
        <f t="array" ref="L6">IF(L$2="FY",SUMPRODUCT(Data_Xuất[Xuất-NX]*(Data_Xuất[Year]=L$1)*(Data_Xuất[Main SKU name_GOM]=$A6)*(Data_Xuất[SKU_Xuất_GOM]=L$5)),SUMPRODUCT(Data_Xuất[Xuất-NX]*(Data_Xuất[Year]=L$1)*(Data_Xuất[Month]=L$2)*(Data_Xuất[Main SKU name_GOM]=$A6)*(Data_Xuất[SKU_Xuất_GOM]=L$5)))</f>
        <v>19981.000000000004</v>
      </c>
      <c r="M6" s="41" cm="1">
        <f t="array" ref="M6">IF(M$2="FY",SUMPRODUCT(Data_Xuất[Xuất-NX]*(Data_Xuất[Year]=M$1)*(Data_Xuất[Main SKU name_GOM]=$A6)*(Data_Xuất[SKU_Xuất_GOM]=M$5)),SUMPRODUCT(Data_Xuất[Xuất-NX]*(Data_Xuất[Year]=M$1)*(Data_Xuất[Month]=M$2)*(Data_Xuất[Main SKU name_GOM]=$A6)*(Data_Xuất[SKU_Xuất_GOM]=M$5)))</f>
        <v>0</v>
      </c>
      <c r="N6" s="41" cm="1">
        <f t="array" ref="N6">IF(N$2="FY",SUMPRODUCT(Data_Xuất[Xuất-NX]*(Data_Xuất[Year]=N$1)*(Data_Xuất[Main SKU name_GOM]=$A6)*(Data_Xuất[SKU_Xuất_GOM]=N$5)),SUMPRODUCT(Data_Xuất[Xuất-NX]*(Data_Xuất[Year]=N$1)*(Data_Xuất[Month]=N$2)*(Data_Xuất[Main SKU name_GOM]=$A6)*(Data_Xuất[SKU_Xuất_GOM]=N$5)))</f>
        <v>0</v>
      </c>
      <c r="O6" s="41" cm="1">
        <f t="array" ref="O6">IF(O$2="FY",SUMPRODUCT(Data_Xuất[Xuất-NX]*(Data_Xuất[Year]=O$1)*(Data_Xuất[Main SKU name_GOM]=$A6)*(Data_Xuất[SKU_Xuất_GOM]=O$5)),SUMPRODUCT(Data_Xuất[Xuất-NX]*(Data_Xuất[Year]=O$1)*(Data_Xuất[Month]=O$2)*(Data_Xuất[Main SKU name_GOM]=$A6)*(Data_Xuất[SKU_Xuất_GOM]=O$5)))</f>
        <v>0</v>
      </c>
      <c r="P6" s="41" cm="1">
        <f t="array" ref="P6">IF(P$2="FY",SUMPRODUCT(Data_Xuất[Xuất-NX]*(Data_Xuất[Year]=P$1)*(Data_Xuất[Main SKU name_GOM]=$A6)*(Data_Xuất[SKU_Xuất_GOM]=P$5)),SUMPRODUCT(Data_Xuất[Xuất-NX]*(Data_Xuất[Year]=P$1)*(Data_Xuất[Month]=P$2)*(Data_Xuất[Main SKU name_GOM]=$A6)*(Data_Xuất[SKU_Xuất_GOM]=P$5)))</f>
        <v>0</v>
      </c>
      <c r="Q6" s="41" cm="1">
        <f t="array" ref="Q6">IF(Q$2="FY",SUMPRODUCT(Data_Xuất[Xuất-NX]*(Data_Xuất[Year]=Q$1)*(Data_Xuất[Main SKU name_GOM]=$A6)*(Data_Xuất[SKU_Xuất_GOM]=Q$5)),SUMPRODUCT(Data_Xuất[Xuất-NX]*(Data_Xuất[Year]=Q$1)*(Data_Xuất[Month]=Q$2)*(Data_Xuất[Main SKU name_GOM]=$A6)*(Data_Xuất[SKU_Xuất_GOM]=Q$5)))</f>
        <v>0</v>
      </c>
      <c r="R6" s="41">
        <f>SUM(D6:Q6)</f>
        <v>2362674</v>
      </c>
      <c r="T6" s="40" cm="1">
        <f t="array" ref="T6">IF(T$2="FY",SUMPRODUCT(Data_Xuất[Xuất-NX]*(Data_Xuất[Year]=T$1)*(Data_Xuất[Main SKU name_GOM]=$A6)*(Data_Xuất[SKU_Xuất_GOM]=T$5)),SUMPRODUCT(Data_Xuất[Xuất-NX]*(Data_Xuất[Year]=T$1)*(Data_Xuất[Month]=T$2)*(Data_Xuất[Main SKU name_GOM]=$A6)*(Data_Xuất[SKU_Xuất_GOM]=T$5)))</f>
        <v>185900</v>
      </c>
      <c r="U6" s="41" cm="1">
        <f t="array" ref="U6">IF(U$2="FY",SUMPRODUCT(Data_Xuất[Xuất-NX]*(Data_Xuất[Year]=U$1)*(Data_Xuất[Main SKU name_GOM]=$A6)*(Data_Xuất[SKU_Xuất_GOM]=U$5)),SUMPRODUCT(Data_Xuất[Xuất-NX]*(Data_Xuất[Year]=U$1)*(Data_Xuất[Month]=U$2)*(Data_Xuất[Main SKU name_GOM]=$A6)*(Data_Xuất[SKU_Xuất_GOM]=U$5)))</f>
        <v>0</v>
      </c>
      <c r="V6" s="41" cm="1">
        <f t="array" ref="V6">IF(V$2="FY",SUMPRODUCT(Data_Xuất[Xuất-NX]*(Data_Xuất[Year]=V$1)*(Data_Xuất[Main SKU name_GOM]=$A6)*(Data_Xuất[SKU_Xuất_GOM]=V$5)),SUMPRODUCT(Data_Xuất[Xuất-NX]*(Data_Xuất[Year]=V$1)*(Data_Xuất[Month]=V$2)*(Data_Xuất[Main SKU name_GOM]=$A6)*(Data_Xuất[SKU_Xuất_GOM]=V$5)))</f>
        <v>161000</v>
      </c>
      <c r="W6" s="41" cm="1">
        <f t="array" ref="W6">IF(W$2="FY",SUMPRODUCT(Data_Xuất[Xuất-NX]*(Data_Xuất[Year]=W$1)*(Data_Xuất[Main SKU name_GOM]=$A6)*(Data_Xuất[SKU_Xuất_GOM]=W$5)),SUMPRODUCT(Data_Xuất[Xuất-NX]*(Data_Xuất[Year]=W$1)*(Data_Xuất[Month]=W$2)*(Data_Xuất[Main SKU name_GOM]=$A6)*(Data_Xuất[SKU_Xuất_GOM]=W$5)))</f>
        <v>0</v>
      </c>
      <c r="X6" s="41" cm="1">
        <f t="array" ref="X6">IF(X$2="FY",SUMPRODUCT(Data_Xuất[Xuất-NX]*(Data_Xuất[Year]=X$1)*(Data_Xuất[Main SKU name_GOM]=$A6)*(Data_Xuất[SKU_Xuất_GOM]=X$5)),SUMPRODUCT(Data_Xuất[Xuất-NX]*(Data_Xuất[Year]=X$1)*(Data_Xuất[Month]=X$2)*(Data_Xuất[Main SKU name_GOM]=$A6)*(Data_Xuất[SKU_Xuất_GOM]=X$5)))</f>
        <v>0</v>
      </c>
      <c r="Y6" s="41" cm="1">
        <f t="array" ref="Y6">IF(Y$2="FY",SUMPRODUCT(Data_Xuất[Xuất-NX]*(Data_Xuất[Year]=Y$1)*(Data_Xuất[Main SKU name_GOM]=$A6)*(Data_Xuất[SKU_Xuất_GOM]=Y$5)),SUMPRODUCT(Data_Xuất[Xuất-NX]*(Data_Xuất[Year]=Y$1)*(Data_Xuất[Month]=Y$2)*(Data_Xuất[Main SKU name_GOM]=$A6)*(Data_Xuất[SKU_Xuất_GOM]=Y$5)))</f>
        <v>0</v>
      </c>
      <c r="Z6" s="41" cm="1">
        <f t="array" ref="Z6">IF(Z$2="FY",SUMPRODUCT(Data_Xuất[Xuất-NX]*(Data_Xuất[Year]=Z$1)*(Data_Xuất[Main SKU name_GOM]=$A6)*(Data_Xuất[SKU_Xuất_GOM]=Z$5)),SUMPRODUCT(Data_Xuất[Xuất-NX]*(Data_Xuất[Year]=Z$1)*(Data_Xuất[Month]=Z$2)*(Data_Xuất[Main SKU name_GOM]=$A6)*(Data_Xuất[SKU_Xuất_GOM]=Z$5)))</f>
        <v>7382</v>
      </c>
      <c r="AA6" s="41" cm="1">
        <f t="array" ref="AA6">IF(AA$2="FY",SUMPRODUCT(Data_Xuất[Xuất-NX]*(Data_Xuất[Year]=AA$1)*(Data_Xuất[Main SKU name_GOM]=$A6)*(Data_Xuất[SKU_Xuất_GOM]=AA$5)),SUMPRODUCT(Data_Xuất[Xuất-NX]*(Data_Xuất[Year]=AA$1)*(Data_Xuất[Month]=AA$2)*(Data_Xuất[Main SKU name_GOM]=$A6)*(Data_Xuất[SKU_Xuất_GOM]=AA$5)))</f>
        <v>0</v>
      </c>
      <c r="AB6" s="41" cm="1">
        <f t="array" ref="AB6">IF(AB$2="FY",SUMPRODUCT(Data_Xuất[Xuất-NX]*(Data_Xuất[Year]=AB$1)*(Data_Xuất[Main SKU name_GOM]=$A6)*(Data_Xuất[SKU_Xuất_GOM]=AB$5)),SUMPRODUCT(Data_Xuất[Xuất-NX]*(Data_Xuất[Year]=AB$1)*(Data_Xuất[Month]=AB$2)*(Data_Xuất[Main SKU name_GOM]=$A6)*(Data_Xuất[SKU_Xuất_GOM]=AB$5)))</f>
        <v>0</v>
      </c>
      <c r="AC6" s="41" cm="1">
        <f t="array" ref="AC6">IF(AC$2="FY",SUMPRODUCT(Data_Xuất[Xuất-NX]*(Data_Xuất[Year]=AC$1)*(Data_Xuất[Main SKU name_GOM]=$A6)*(Data_Xuất[SKU_Xuất_GOM]=AC$5)),SUMPRODUCT(Data_Xuất[Xuất-NX]*(Data_Xuất[Year]=AC$1)*(Data_Xuất[Month]=AC$2)*(Data_Xuất[Main SKU name_GOM]=$A6)*(Data_Xuất[SKU_Xuất_GOM]=AC$5)))</f>
        <v>0</v>
      </c>
      <c r="AD6" s="41" cm="1">
        <f t="array" ref="AD6">IF(AD$2="FY",SUMPRODUCT(Data_Xuất[Xuất-NX]*(Data_Xuất[Year]=AD$1)*(Data_Xuất[Main SKU name_GOM]=$A6)*(Data_Xuất[SKU_Xuất_GOM]=AD$5)),SUMPRODUCT(Data_Xuất[Xuất-NX]*(Data_Xuất[Year]=AD$1)*(Data_Xuất[Month]=AD$2)*(Data_Xuất[Main SKU name_GOM]=$A6)*(Data_Xuất[SKU_Xuất_GOM]=AD$5)))</f>
        <v>0</v>
      </c>
      <c r="AE6" s="41" cm="1">
        <f t="array" ref="AE6">IF(AE$2="FY",SUMPRODUCT(Data_Xuất[Xuất-NX]*(Data_Xuất[Year]=AE$1)*(Data_Xuất[Main SKU name_GOM]=$A6)*(Data_Xuất[SKU_Xuất_GOM]=AE$5)),SUMPRODUCT(Data_Xuất[Xuất-NX]*(Data_Xuất[Year]=AE$1)*(Data_Xuất[Month]=AE$2)*(Data_Xuất[Main SKU name_GOM]=$A6)*(Data_Xuất[SKU_Xuất_GOM]=AE$5)))</f>
        <v>0</v>
      </c>
      <c r="AF6" s="41" cm="1">
        <f t="array" ref="AF6">IF(AF$2="FY",SUMPRODUCT(Data_Xuất[Xuất-NX]*(Data_Xuất[Year]=AF$1)*(Data_Xuất[Main SKU name_GOM]=$A6)*(Data_Xuất[SKU_Xuất_GOM]=AF$5)),SUMPRODUCT(Data_Xuất[Xuất-NX]*(Data_Xuất[Year]=AF$1)*(Data_Xuất[Month]=AF$2)*(Data_Xuất[Main SKU name_GOM]=$A6)*(Data_Xuất[SKU_Xuất_GOM]=AF$5)))</f>
        <v>0</v>
      </c>
      <c r="AG6" s="41" cm="1">
        <f t="array" ref="AG6">IF(AG$2="FY",SUMPRODUCT(Data_Xuất[Xuất-NX]*(Data_Xuất[Year]=AG$1)*(Data_Xuất[Main SKU name_GOM]=$A6)*(Data_Xuất[SKU_Xuất_GOM]=AG$5)),SUMPRODUCT(Data_Xuất[Xuất-NX]*(Data_Xuất[Year]=AG$1)*(Data_Xuất[Month]=AG$2)*(Data_Xuất[Main SKU name_GOM]=$A6)*(Data_Xuất[SKU_Xuất_GOM]=AG$5)))</f>
        <v>0</v>
      </c>
      <c r="AH6" s="44">
        <f>SUM(T6:AG6)</f>
        <v>354282</v>
      </c>
      <c r="AJ6" s="40" cm="1">
        <f t="array" ref="AJ6">IF(AJ$2="FY",SUMPRODUCT(Data_Xuất[Xuất-NX]*(Data_Xuất[Year]=AJ$1)*(Data_Xuất[Main SKU name_GOM]=$A6)*(Data_Xuất[SKU_Xuất_GOM]=AJ$5)),SUMPRODUCT(Data_Xuất[Xuất-NX]*(Data_Xuất[Year]=AJ$1)*(Data_Xuất[Month]=AJ$2)*(Data_Xuất[Main SKU name_GOM]=$A6)*(Data_Xuất[SKU_Xuất_GOM]=AJ$5)))</f>
        <v>138350</v>
      </c>
      <c r="AK6" s="41" cm="1">
        <f t="array" ref="AK6">IF(AK$2="FY",SUMPRODUCT(Data_Xuất[Xuất-NX]*(Data_Xuất[Year]=AK$1)*(Data_Xuất[Main SKU name_GOM]=$A6)*(Data_Xuất[SKU_Xuất_GOM]=AK$5)),SUMPRODUCT(Data_Xuất[Xuất-NX]*(Data_Xuất[Year]=AK$1)*(Data_Xuất[Month]=AK$2)*(Data_Xuất[Main SKU name_GOM]=$A6)*(Data_Xuất[SKU_Xuất_GOM]=AK$5)))</f>
        <v>30000</v>
      </c>
      <c r="AL6" s="41" cm="1">
        <f t="array" ref="AL6">IF(AL$2="FY",SUMPRODUCT(Data_Xuất[Xuất-NX]*(Data_Xuất[Year]=AL$1)*(Data_Xuất[Main SKU name_GOM]=$A6)*(Data_Xuất[SKU_Xuất_GOM]=AL$5)),SUMPRODUCT(Data_Xuất[Xuất-NX]*(Data_Xuất[Year]=AL$1)*(Data_Xuất[Month]=AL$2)*(Data_Xuất[Main SKU name_GOM]=$A6)*(Data_Xuất[SKU_Xuất_GOM]=AL$5)))</f>
        <v>191000</v>
      </c>
      <c r="AM6" s="41" cm="1">
        <f t="array" ref="AM6">IF(AM$2="FY",SUMPRODUCT(Data_Xuất[Xuất-NX]*(Data_Xuất[Year]=AM$1)*(Data_Xuất[Main SKU name_GOM]=$A6)*(Data_Xuất[SKU_Xuất_GOM]=AM$5)),SUMPRODUCT(Data_Xuất[Xuất-NX]*(Data_Xuất[Year]=AM$1)*(Data_Xuất[Month]=AM$2)*(Data_Xuất[Main SKU name_GOM]=$A6)*(Data_Xuất[SKU_Xuất_GOM]=AM$5)))</f>
        <v>0</v>
      </c>
      <c r="AN6" s="41" cm="1">
        <f t="array" ref="AN6">IF(AN$2="FY",SUMPRODUCT(Data_Xuất[Xuất-NX]*(Data_Xuất[Year]=AN$1)*(Data_Xuất[Main SKU name_GOM]=$A6)*(Data_Xuất[SKU_Xuất_GOM]=AN$5)),SUMPRODUCT(Data_Xuất[Xuất-NX]*(Data_Xuất[Year]=AN$1)*(Data_Xuất[Month]=AN$2)*(Data_Xuất[Main SKU name_GOM]=$A6)*(Data_Xuất[SKU_Xuất_GOM]=AN$5)))</f>
        <v>0</v>
      </c>
      <c r="AO6" s="41" cm="1">
        <f t="array" ref="AO6">IF(AO$2="FY",SUMPRODUCT(Data_Xuất[Xuất-NX]*(Data_Xuất[Year]=AO$1)*(Data_Xuất[Main SKU name_GOM]=$A6)*(Data_Xuất[SKU_Xuất_GOM]=AO$5)),SUMPRODUCT(Data_Xuất[Xuất-NX]*(Data_Xuất[Year]=AO$1)*(Data_Xuất[Month]=AO$2)*(Data_Xuất[Main SKU name_GOM]=$A6)*(Data_Xuất[SKU_Xuất_GOM]=AO$5)))</f>
        <v>0</v>
      </c>
      <c r="AP6" s="41" cm="1">
        <f t="array" ref="AP6">IF(AP$2="FY",SUMPRODUCT(Data_Xuất[Xuất-NX]*(Data_Xuất[Year]=AP$1)*(Data_Xuất[Main SKU name_GOM]=$A6)*(Data_Xuất[SKU_Xuất_GOM]=AP$5)),SUMPRODUCT(Data_Xuất[Xuất-NX]*(Data_Xuất[Year]=AP$1)*(Data_Xuất[Month]=AP$2)*(Data_Xuất[Main SKU name_GOM]=$A6)*(Data_Xuất[SKU_Xuất_GOM]=AP$5)))</f>
        <v>13231.000000000002</v>
      </c>
      <c r="AQ6" s="41" cm="1">
        <f t="array" ref="AQ6">IF(AQ$2="FY",SUMPRODUCT(Data_Xuất[Xuất-NX]*(Data_Xuất[Year]=AQ$1)*(Data_Xuất[Main SKU name_GOM]=$A6)*(Data_Xuất[SKU_Xuất_GOM]=AQ$5)),SUMPRODUCT(Data_Xuất[Xuất-NX]*(Data_Xuất[Year]=AQ$1)*(Data_Xuất[Month]=AQ$2)*(Data_Xuất[Main SKU name_GOM]=$A6)*(Data_Xuất[SKU_Xuất_GOM]=AQ$5)))</f>
        <v>0</v>
      </c>
      <c r="AR6" s="41" cm="1">
        <f t="array" ref="AR6">IF(AR$2="FY",SUMPRODUCT(Data_Xuất[Xuất-NX]*(Data_Xuất[Year]=AR$1)*(Data_Xuất[Main SKU name_GOM]=$A6)*(Data_Xuất[SKU_Xuất_GOM]=AR$5)),SUMPRODUCT(Data_Xuất[Xuất-NX]*(Data_Xuất[Year]=AR$1)*(Data_Xuất[Month]=AR$2)*(Data_Xuất[Main SKU name_GOM]=$A6)*(Data_Xuất[SKU_Xuất_GOM]=AR$5)))</f>
        <v>0</v>
      </c>
      <c r="AS6" s="41" cm="1">
        <f t="array" ref="AS6">IF(AS$2="FY",SUMPRODUCT(Data_Xuất[Xuất-NX]*(Data_Xuất[Year]=AS$1)*(Data_Xuất[Main SKU name_GOM]=$A6)*(Data_Xuất[SKU_Xuất_GOM]=AS$5)),SUMPRODUCT(Data_Xuất[Xuất-NX]*(Data_Xuất[Year]=AS$1)*(Data_Xuất[Month]=AS$2)*(Data_Xuất[Main SKU name_GOM]=$A6)*(Data_Xuất[SKU_Xuất_GOM]=AS$5)))</f>
        <v>0</v>
      </c>
      <c r="AT6" s="41" cm="1">
        <f t="array" ref="AT6">IF(AT$2="FY",SUMPRODUCT(Data_Xuất[Xuất-NX]*(Data_Xuất[Year]=AT$1)*(Data_Xuất[Main SKU name_GOM]=$A6)*(Data_Xuất[SKU_Xuất_GOM]=AT$5)),SUMPRODUCT(Data_Xuất[Xuất-NX]*(Data_Xuất[Year]=AT$1)*(Data_Xuất[Month]=AT$2)*(Data_Xuất[Main SKU name_GOM]=$A6)*(Data_Xuất[SKU_Xuất_GOM]=AT$5)))</f>
        <v>0</v>
      </c>
      <c r="AU6" s="41" cm="1">
        <f t="array" ref="AU6">IF(AU$2="FY",SUMPRODUCT(Data_Xuất[Xuất-NX]*(Data_Xuất[Year]=AU$1)*(Data_Xuất[Main SKU name_GOM]=$A6)*(Data_Xuất[SKU_Xuất_GOM]=AU$5)),SUMPRODUCT(Data_Xuất[Xuất-NX]*(Data_Xuất[Year]=AU$1)*(Data_Xuất[Month]=AU$2)*(Data_Xuất[Main SKU name_GOM]=$A6)*(Data_Xuất[SKU_Xuất_GOM]=AU$5)))</f>
        <v>0</v>
      </c>
      <c r="AV6" s="41" cm="1">
        <f t="array" ref="AV6">IF(AV$2="FY",SUMPRODUCT(Data_Xuất[Xuất-NX]*(Data_Xuất[Year]=AV$1)*(Data_Xuất[Main SKU name_GOM]=$A6)*(Data_Xuất[SKU_Xuất_GOM]=AV$5)),SUMPRODUCT(Data_Xuất[Xuất-NX]*(Data_Xuất[Year]=AV$1)*(Data_Xuất[Month]=AV$2)*(Data_Xuất[Main SKU name_GOM]=$A6)*(Data_Xuất[SKU_Xuất_GOM]=AV$5)))</f>
        <v>0</v>
      </c>
      <c r="AW6" s="41" cm="1">
        <f t="array" ref="AW6">IF(AW$2="FY",SUMPRODUCT(Data_Xuất[Xuất-NX]*(Data_Xuất[Year]=AW$1)*(Data_Xuất[Main SKU name_GOM]=$A6)*(Data_Xuất[SKU_Xuất_GOM]=AW$5)),SUMPRODUCT(Data_Xuất[Xuất-NX]*(Data_Xuất[Year]=AW$1)*(Data_Xuất[Month]=AW$2)*(Data_Xuất[Main SKU name_GOM]=$A6)*(Data_Xuất[SKU_Xuất_GOM]=AW$5)))</f>
        <v>0</v>
      </c>
      <c r="AX6" s="44">
        <f t="shared" ref="AX6:AX12" si="23">SUM(AJ6:AW6)</f>
        <v>372581</v>
      </c>
      <c r="AZ6" s="40" cm="1">
        <f t="array" ref="AZ6">IF(AZ$2="FY",SUMPRODUCT(Data_Xuất[Xuất-NX]*(Data_Xuất[Year]=AZ$1)*(Data_Xuất[Main SKU name_GOM]=$A6)*(Data_Xuất[SKU_Xuất_GOM]=AZ$5)),SUMPRODUCT(Data_Xuất[Xuất-NX]*(Data_Xuất[Year]=AZ$1)*(Data_Xuất[Month]=AZ$2)*(Data_Xuất[Main SKU name_GOM]=$A6)*(Data_Xuất[SKU_Xuất_GOM]=AZ$5)))</f>
        <v>343380</v>
      </c>
      <c r="BA6" s="41" cm="1">
        <f t="array" ref="BA6">IF(BA$2="FY",SUMPRODUCT(Data_Xuất[Xuất-NX]*(Data_Xuất[Year]=BA$1)*(Data_Xuất[Main SKU name_GOM]=$A6)*(Data_Xuất[SKU_Xuất_GOM]=BA$5)),SUMPRODUCT(Data_Xuất[Xuất-NX]*(Data_Xuất[Year]=BA$1)*(Data_Xuất[Month]=BA$2)*(Data_Xuất[Main SKU name_GOM]=$A6)*(Data_Xuất[SKU_Xuất_GOM]=BA$5)))</f>
        <v>0</v>
      </c>
      <c r="BB6" s="41" cm="1">
        <f t="array" ref="BB6">IF(BB$2="FY",SUMPRODUCT(Data_Xuất[Xuất-NX]*(Data_Xuất[Year]=BB$1)*(Data_Xuất[Main SKU name_GOM]=$A6)*(Data_Xuất[SKU_Xuất_GOM]=BB$5)),SUMPRODUCT(Data_Xuất[Xuất-NX]*(Data_Xuất[Year]=BB$1)*(Data_Xuất[Month]=BB$2)*(Data_Xuất[Main SKU name_GOM]=$A6)*(Data_Xuất[SKU_Xuất_GOM]=BB$5)))</f>
        <v>294120.00000000012</v>
      </c>
      <c r="BC6" s="41" cm="1">
        <f t="array" ref="BC6">IF(BC$2="FY",SUMPRODUCT(Data_Xuất[Xuất-NX]*(Data_Xuất[Year]=BC$1)*(Data_Xuất[Main SKU name_GOM]=$A6)*(Data_Xuất[SKU_Xuất_GOM]=BC$5)),SUMPRODUCT(Data_Xuất[Xuất-NX]*(Data_Xuất[Year]=BC$1)*(Data_Xuất[Month]=BC$2)*(Data_Xuất[Main SKU name_GOM]=$A6)*(Data_Xuất[SKU_Xuất_GOM]=BC$5)))</f>
        <v>0</v>
      </c>
      <c r="BD6" s="41" cm="1">
        <f t="array" ref="BD6">IF(BD$2="FY",SUMPRODUCT(Data_Xuất[Xuất-NX]*(Data_Xuất[Year]=BD$1)*(Data_Xuất[Main SKU name_GOM]=$A6)*(Data_Xuất[SKU_Xuất_GOM]=BD$5)),SUMPRODUCT(Data_Xuất[Xuất-NX]*(Data_Xuất[Year]=BD$1)*(Data_Xuất[Month]=BD$2)*(Data_Xuất[Main SKU name_GOM]=$A6)*(Data_Xuất[SKU_Xuất_GOM]=BD$5)))</f>
        <v>0</v>
      </c>
      <c r="BE6" s="41" cm="1">
        <f t="array" ref="BE6">IF(BE$2="FY",SUMPRODUCT(Data_Xuất[Xuất-NX]*(Data_Xuất[Year]=BE$1)*(Data_Xuất[Main SKU name_GOM]=$A6)*(Data_Xuất[SKU_Xuất_GOM]=BE$5)),SUMPRODUCT(Data_Xuất[Xuất-NX]*(Data_Xuất[Year]=BE$1)*(Data_Xuất[Month]=BE$2)*(Data_Xuất[Main SKU name_GOM]=$A6)*(Data_Xuất[SKU_Xuất_GOM]=BE$5)))</f>
        <v>2200.0000000000005</v>
      </c>
      <c r="BF6" s="41" cm="1">
        <f t="array" ref="BF6">IF(BF$2="FY",SUMPRODUCT(Data_Xuất[Xuất-NX]*(Data_Xuất[Year]=BF$1)*(Data_Xuất[Main SKU name_GOM]=$A6)*(Data_Xuất[SKU_Xuất_GOM]=BF$5)),SUMPRODUCT(Data_Xuất[Xuất-NX]*(Data_Xuất[Year]=BF$1)*(Data_Xuất[Month]=BF$2)*(Data_Xuất[Main SKU name_GOM]=$A6)*(Data_Xuất[SKU_Xuất_GOM]=BF$5)))</f>
        <v>32330</v>
      </c>
      <c r="BG6" s="41" cm="1">
        <f t="array" ref="BG6">IF(BG$2="FY",SUMPRODUCT(Data_Xuất[Xuất-NX]*(Data_Xuất[Year]=BG$1)*(Data_Xuất[Main SKU name_GOM]=$A6)*(Data_Xuất[SKU_Xuất_GOM]=BG$5)),SUMPRODUCT(Data_Xuất[Xuất-NX]*(Data_Xuất[Year]=BG$1)*(Data_Xuất[Month]=BG$2)*(Data_Xuất[Main SKU name_GOM]=$A6)*(Data_Xuất[SKU_Xuất_GOM]=BG$5)))</f>
        <v>0</v>
      </c>
      <c r="BH6" s="41" cm="1">
        <f t="array" ref="BH6">IF(BH$2="FY",SUMPRODUCT(Data_Xuất[Xuất-NX]*(Data_Xuất[Year]=BH$1)*(Data_Xuất[Main SKU name_GOM]=$A6)*(Data_Xuất[SKU_Xuất_GOM]=BH$5)),SUMPRODUCT(Data_Xuất[Xuất-NX]*(Data_Xuất[Year]=BH$1)*(Data_Xuất[Month]=BH$2)*(Data_Xuất[Main SKU name_GOM]=$A6)*(Data_Xuất[SKU_Xuất_GOM]=BH$5)))</f>
        <v>0</v>
      </c>
      <c r="BI6" s="41" cm="1">
        <f t="array" ref="BI6">IF(BI$2="FY",SUMPRODUCT(Data_Xuất[Xuất-NX]*(Data_Xuất[Year]=BI$1)*(Data_Xuất[Main SKU name_GOM]=$A6)*(Data_Xuất[SKU_Xuất_GOM]=BI$5)),SUMPRODUCT(Data_Xuất[Xuất-NX]*(Data_Xuất[Year]=BI$1)*(Data_Xuất[Month]=BI$2)*(Data_Xuất[Main SKU name_GOM]=$A6)*(Data_Xuất[SKU_Xuất_GOM]=BI$5)))</f>
        <v>0</v>
      </c>
      <c r="BJ6" s="41" cm="1">
        <f t="array" ref="BJ6">IF(BJ$2="FY",SUMPRODUCT(Data_Xuất[Xuất-NX]*(Data_Xuất[Year]=BJ$1)*(Data_Xuất[Main SKU name_GOM]=$A6)*(Data_Xuất[SKU_Xuất_GOM]=BJ$5)),SUMPRODUCT(Data_Xuất[Xuất-NX]*(Data_Xuất[Year]=BJ$1)*(Data_Xuất[Month]=BJ$2)*(Data_Xuất[Main SKU name_GOM]=$A6)*(Data_Xuất[SKU_Xuất_GOM]=BJ$5)))</f>
        <v>0</v>
      </c>
      <c r="BK6" s="41" cm="1">
        <f t="array" ref="BK6">IF(BK$2="FY",SUMPRODUCT(Data_Xuất[Xuất-NX]*(Data_Xuất[Year]=BK$1)*(Data_Xuất[Main SKU name_GOM]=$A6)*(Data_Xuất[SKU_Xuất_GOM]=BK$5)),SUMPRODUCT(Data_Xuất[Xuất-NX]*(Data_Xuất[Year]=BK$1)*(Data_Xuất[Month]=BK$2)*(Data_Xuất[Main SKU name_GOM]=$A6)*(Data_Xuất[SKU_Xuất_GOM]=BK$5)))</f>
        <v>0</v>
      </c>
      <c r="BL6" s="41" cm="1">
        <f t="array" ref="BL6">IF(BL$2="FY",SUMPRODUCT(Data_Xuất[Xuất-NX]*(Data_Xuất[Year]=BL$1)*(Data_Xuất[Main SKU name_GOM]=$A6)*(Data_Xuất[SKU_Xuất_GOM]=BL$5)),SUMPRODUCT(Data_Xuất[Xuất-NX]*(Data_Xuất[Year]=BL$1)*(Data_Xuất[Month]=BL$2)*(Data_Xuất[Main SKU name_GOM]=$A6)*(Data_Xuất[SKU_Xuất_GOM]=BL$5)))</f>
        <v>0</v>
      </c>
      <c r="BM6" s="41" cm="1">
        <f t="array" ref="BM6">IF(BM$2="FY",SUMPRODUCT(Data_Xuất[Xuất-NX]*(Data_Xuất[Year]=BM$1)*(Data_Xuất[Main SKU name_GOM]=$A6)*(Data_Xuất[SKU_Xuất_GOM]=BM$5)),SUMPRODUCT(Data_Xuất[Xuất-NX]*(Data_Xuất[Year]=BM$1)*(Data_Xuất[Month]=BM$2)*(Data_Xuất[Main SKU name_GOM]=$A6)*(Data_Xuất[SKU_Xuất_GOM]=BM$5)))</f>
        <v>0</v>
      </c>
      <c r="BN6" s="44">
        <f t="shared" ref="BN6:BN12" si="24">SUM(AZ6:BM6)</f>
        <v>672030.00000000012</v>
      </c>
      <c r="BP6" s="40" cm="1">
        <f t="array" ref="BP6">IF(BP$2="FY",SUMPRODUCT(Data_Xuất[Xuất-NX]*(Data_Xuất[Year]=BP$1)*(Data_Xuất[Main SKU name_GOM]=$A6)*(Data_Xuất[SKU_Xuất_GOM]=BP$5)),SUMPRODUCT(Data_Xuất[Xuất-NX]*(Data_Xuất[Year]=BP$1)*(Data_Xuất[Month]=BP$2)*(Data_Xuất[Main SKU name_GOM]=$A6)*(Data_Xuất[SKU_Xuất_GOM]=BP$5)))</f>
        <v>466800.00000000012</v>
      </c>
      <c r="BQ6" s="41" cm="1">
        <f t="array" ref="BQ6">IF(BQ$2="FY",SUMPRODUCT(Data_Xuất[Xuất-NX]*(Data_Xuất[Year]=BQ$1)*(Data_Xuất[Main SKU name_GOM]=$A6)*(Data_Xuất[SKU_Xuất_GOM]=BQ$5)),SUMPRODUCT(Data_Xuất[Xuất-NX]*(Data_Xuất[Year]=BQ$1)*(Data_Xuất[Month]=BQ$2)*(Data_Xuất[Main SKU name_GOM]=$A6)*(Data_Xuất[SKU_Xuất_GOM]=BQ$5)))</f>
        <v>0</v>
      </c>
      <c r="BR6" s="41" cm="1">
        <f t="array" ref="BR6">IF(BR$2="FY",SUMPRODUCT(Data_Xuất[Xuất-NX]*(Data_Xuất[Year]=BR$1)*(Data_Xuất[Main SKU name_GOM]=$A6)*(Data_Xuất[SKU_Xuất_GOM]=BR$5)),SUMPRODUCT(Data_Xuất[Xuất-NX]*(Data_Xuất[Year]=BR$1)*(Data_Xuất[Month]=BR$2)*(Data_Xuất[Main SKU name_GOM]=$A6)*(Data_Xuất[SKU_Xuất_GOM]=BR$5)))</f>
        <v>436500</v>
      </c>
      <c r="BS6" s="41" cm="1">
        <f t="array" ref="BS6">IF(BS$2="FY",SUMPRODUCT(Data_Xuất[Xuất-NX]*(Data_Xuất[Year]=BS$1)*(Data_Xuất[Main SKU name_GOM]=$A6)*(Data_Xuất[SKU_Xuất_GOM]=BS$5)),SUMPRODUCT(Data_Xuất[Xuất-NX]*(Data_Xuất[Year]=BS$1)*(Data_Xuất[Month]=BS$2)*(Data_Xuất[Main SKU name_GOM]=$A6)*(Data_Xuất[SKU_Xuất_GOM]=BS$5)))</f>
        <v>0</v>
      </c>
      <c r="BT6" s="41" cm="1">
        <f t="array" ref="BT6">IF(BT$2="FY",SUMPRODUCT(Data_Xuất[Xuất-NX]*(Data_Xuất[Year]=BT$1)*(Data_Xuất[Main SKU name_GOM]=$A6)*(Data_Xuất[SKU_Xuất_GOM]=BT$5)),SUMPRODUCT(Data_Xuất[Xuất-NX]*(Data_Xuất[Year]=BT$1)*(Data_Xuất[Month]=BT$2)*(Data_Xuất[Main SKU name_GOM]=$A6)*(Data_Xuất[SKU_Xuất_GOM]=BT$5)))</f>
        <v>0</v>
      </c>
      <c r="BU6" s="41" cm="1">
        <f t="array" ref="BU6">IF(BU$2="FY",SUMPRODUCT(Data_Xuất[Xuất-NX]*(Data_Xuất[Year]=BU$1)*(Data_Xuất[Main SKU name_GOM]=$A6)*(Data_Xuất[SKU_Xuất_GOM]=BU$5)),SUMPRODUCT(Data_Xuất[Xuất-NX]*(Data_Xuất[Year]=BU$1)*(Data_Xuất[Month]=BU$2)*(Data_Xuất[Main SKU name_GOM]=$A6)*(Data_Xuất[SKU_Xuất_GOM]=BU$5)))</f>
        <v>0</v>
      </c>
      <c r="BV6" s="41" cm="1">
        <f t="array" ref="BV6">IF(BV$2="FY",SUMPRODUCT(Data_Xuất[Xuất-NX]*(Data_Xuất[Year]=BV$1)*(Data_Xuất[Main SKU name_GOM]=$A6)*(Data_Xuất[SKU_Xuất_GOM]=BV$5)),SUMPRODUCT(Data_Xuất[Xuất-NX]*(Data_Xuất[Year]=BV$1)*(Data_Xuất[Month]=BV$2)*(Data_Xuất[Main SKU name_GOM]=$A6)*(Data_Xuất[SKU_Xuất_GOM]=BV$5)))</f>
        <v>40499.999999999985</v>
      </c>
      <c r="BW6" s="41" cm="1">
        <f t="array" ref="BW6">IF(BW$2="FY",SUMPRODUCT(Data_Xuất[Xuất-NX]*(Data_Xuất[Year]=BW$1)*(Data_Xuất[Main SKU name_GOM]=$A6)*(Data_Xuất[SKU_Xuất_GOM]=BW$5)),SUMPRODUCT(Data_Xuất[Xuất-NX]*(Data_Xuất[Year]=BW$1)*(Data_Xuất[Month]=BW$2)*(Data_Xuất[Main SKU name_GOM]=$A6)*(Data_Xuất[SKU_Xuất_GOM]=BW$5)))</f>
        <v>0</v>
      </c>
      <c r="BX6" s="41" cm="1">
        <f t="array" ref="BX6">IF(BX$2="FY",SUMPRODUCT(Data_Xuất[Xuất-NX]*(Data_Xuất[Year]=BX$1)*(Data_Xuất[Main SKU name_GOM]=$A6)*(Data_Xuất[SKU_Xuất_GOM]=BX$5)),SUMPRODUCT(Data_Xuất[Xuất-NX]*(Data_Xuất[Year]=BX$1)*(Data_Xuất[Month]=BX$2)*(Data_Xuất[Main SKU name_GOM]=$A6)*(Data_Xuất[SKU_Xuất_GOM]=BX$5)))</f>
        <v>19981.000000000004</v>
      </c>
      <c r="BY6" s="41" cm="1">
        <f t="array" ref="BY6">IF(BY$2="FY",SUMPRODUCT(Data_Xuất[Xuất-NX]*(Data_Xuất[Year]=BY$1)*(Data_Xuất[Main SKU name_GOM]=$A6)*(Data_Xuất[SKU_Xuất_GOM]=BY$5)),SUMPRODUCT(Data_Xuất[Xuất-NX]*(Data_Xuất[Year]=BY$1)*(Data_Xuất[Month]=BY$2)*(Data_Xuất[Main SKU name_GOM]=$A6)*(Data_Xuất[SKU_Xuất_GOM]=BY$5)))</f>
        <v>0</v>
      </c>
      <c r="BZ6" s="41" cm="1">
        <f t="array" ref="BZ6">IF(BZ$2="FY",SUMPRODUCT(Data_Xuất[Xuất-NX]*(Data_Xuất[Year]=BZ$1)*(Data_Xuất[Main SKU name_GOM]=$A6)*(Data_Xuất[SKU_Xuất_GOM]=BZ$5)),SUMPRODUCT(Data_Xuất[Xuất-NX]*(Data_Xuất[Year]=BZ$1)*(Data_Xuất[Month]=BZ$2)*(Data_Xuất[Main SKU name_GOM]=$A6)*(Data_Xuất[SKU_Xuất_GOM]=BZ$5)))</f>
        <v>0</v>
      </c>
      <c r="CA6" s="41" cm="1">
        <f t="array" ref="CA6">IF(CA$2="FY",SUMPRODUCT(Data_Xuất[Xuất-NX]*(Data_Xuất[Year]=CA$1)*(Data_Xuất[Main SKU name_GOM]=$A6)*(Data_Xuất[SKU_Xuất_GOM]=CA$5)),SUMPRODUCT(Data_Xuất[Xuất-NX]*(Data_Xuất[Year]=CA$1)*(Data_Xuất[Month]=CA$2)*(Data_Xuất[Main SKU name_GOM]=$A6)*(Data_Xuất[SKU_Xuất_GOM]=CA$5)))</f>
        <v>0</v>
      </c>
      <c r="CB6" s="41" cm="1">
        <f t="array" ref="CB6">IF(CB$2="FY",SUMPRODUCT(Data_Xuất[Xuất-NX]*(Data_Xuất[Year]=CB$1)*(Data_Xuất[Main SKU name_GOM]=$A6)*(Data_Xuất[SKU_Xuất_GOM]=CB$5)),SUMPRODUCT(Data_Xuất[Xuất-NX]*(Data_Xuất[Year]=CB$1)*(Data_Xuất[Month]=CB$2)*(Data_Xuất[Main SKU name_GOM]=$A6)*(Data_Xuất[SKU_Xuất_GOM]=CB$5)))</f>
        <v>0</v>
      </c>
      <c r="CC6" s="41" cm="1">
        <f t="array" ref="CC6">IF(CC$2="FY",SUMPRODUCT(Data_Xuất[Xuất-NX]*(Data_Xuất[Year]=CC$1)*(Data_Xuất[Main SKU name_GOM]=$A6)*(Data_Xuất[SKU_Xuất_GOM]=CC$5)),SUMPRODUCT(Data_Xuất[Xuất-NX]*(Data_Xuất[Year]=CC$1)*(Data_Xuất[Month]=CC$2)*(Data_Xuất[Main SKU name_GOM]=$A6)*(Data_Xuất[SKU_Xuất_GOM]=CC$5)))</f>
        <v>0</v>
      </c>
      <c r="CD6" s="44">
        <f t="shared" ref="CD6:CD12" si="25">SUM(BP6:CC6)</f>
        <v>963781.00000000012</v>
      </c>
      <c r="CF6" s="40" cm="1">
        <f t="array" ref="CF6">IF(CF$2="FY",SUMPRODUCT(Data_Xuất[Xuất-NX]*(Data_Xuất[Year]=CF$1)*(Data_Xuất[Main SKU name_GOM]=$A6)*(Data_Xuất[SKU_Xuất_GOM]=CF$5)),SUMPRODUCT(Data_Xuất[Xuất-NX]*(Data_Xuất[Year]=CF$1)*(Data_Xuất[Month]=CF$2)*(Data_Xuất[Main SKU name_GOM]=$A6)*(Data_Xuất[SKU_Xuất_GOM]=CF$5)))</f>
        <v>0</v>
      </c>
      <c r="CG6" s="41" cm="1">
        <f t="array" ref="CG6">IF(CG$2="FY",SUMPRODUCT(Data_Xuất[Xuất-NX]*(Data_Xuất[Year]=CG$1)*(Data_Xuất[Main SKU name_GOM]=$A6)*(Data_Xuất[SKU_Xuất_GOM]=CG$5)),SUMPRODUCT(Data_Xuất[Xuất-NX]*(Data_Xuất[Year]=CG$1)*(Data_Xuất[Month]=CG$2)*(Data_Xuất[Main SKU name_GOM]=$A6)*(Data_Xuất[SKU_Xuất_GOM]=CG$5)))</f>
        <v>0</v>
      </c>
      <c r="CH6" s="41" cm="1">
        <f t="array" ref="CH6">IF(CH$2="FY",SUMPRODUCT(Data_Xuất[Xuất-NX]*(Data_Xuất[Year]=CH$1)*(Data_Xuất[Main SKU name_GOM]=$A6)*(Data_Xuất[SKU_Xuất_GOM]=CH$5)),SUMPRODUCT(Data_Xuất[Xuất-NX]*(Data_Xuất[Year]=CH$1)*(Data_Xuất[Month]=CH$2)*(Data_Xuất[Main SKU name_GOM]=$A6)*(Data_Xuất[SKU_Xuất_GOM]=CH$5)))</f>
        <v>0</v>
      </c>
      <c r="CI6" s="41" cm="1">
        <f t="array" ref="CI6">IF(CI$2="FY",SUMPRODUCT(Data_Xuất[Xuất-NX]*(Data_Xuất[Year]=CI$1)*(Data_Xuất[Main SKU name_GOM]=$A6)*(Data_Xuất[SKU_Xuất_GOM]=CI$5)),SUMPRODUCT(Data_Xuất[Xuất-NX]*(Data_Xuất[Year]=CI$1)*(Data_Xuất[Month]=CI$2)*(Data_Xuất[Main SKU name_GOM]=$A6)*(Data_Xuất[SKU_Xuất_GOM]=CI$5)))</f>
        <v>0</v>
      </c>
      <c r="CJ6" s="41" cm="1">
        <f t="array" ref="CJ6">IF(CJ$2="FY",SUMPRODUCT(Data_Xuất[Xuất-NX]*(Data_Xuất[Year]=CJ$1)*(Data_Xuất[Main SKU name_GOM]=$A6)*(Data_Xuất[SKU_Xuất_GOM]=CJ$5)),SUMPRODUCT(Data_Xuất[Xuất-NX]*(Data_Xuất[Year]=CJ$1)*(Data_Xuất[Month]=CJ$2)*(Data_Xuất[Main SKU name_GOM]=$A6)*(Data_Xuất[SKU_Xuất_GOM]=CJ$5)))</f>
        <v>0</v>
      </c>
      <c r="CK6" s="41" cm="1">
        <f t="array" ref="CK6">IF(CK$2="FY",SUMPRODUCT(Data_Xuất[Xuất-NX]*(Data_Xuất[Year]=CK$1)*(Data_Xuất[Main SKU name_GOM]=$A6)*(Data_Xuất[SKU_Xuất_GOM]=CK$5)),SUMPRODUCT(Data_Xuất[Xuất-NX]*(Data_Xuất[Year]=CK$1)*(Data_Xuất[Month]=CK$2)*(Data_Xuất[Main SKU name_GOM]=$A6)*(Data_Xuất[SKU_Xuất_GOM]=CK$5)))</f>
        <v>0</v>
      </c>
      <c r="CL6" s="41" cm="1">
        <f t="array" ref="CL6">IF(CL$2="FY",SUMPRODUCT(Data_Xuất[Xuất-NX]*(Data_Xuất[Year]=CL$1)*(Data_Xuất[Main SKU name_GOM]=$A6)*(Data_Xuất[SKU_Xuất_GOM]=CL$5)),SUMPRODUCT(Data_Xuất[Xuất-NX]*(Data_Xuất[Year]=CL$1)*(Data_Xuất[Month]=CL$2)*(Data_Xuất[Main SKU name_GOM]=$A6)*(Data_Xuất[SKU_Xuất_GOM]=CL$5)))</f>
        <v>0</v>
      </c>
      <c r="CM6" s="41" cm="1">
        <f t="array" ref="CM6">IF(CM$2="FY",SUMPRODUCT(Data_Xuất[Xuất-NX]*(Data_Xuất[Year]=CM$1)*(Data_Xuất[Main SKU name_GOM]=$A6)*(Data_Xuất[SKU_Xuất_GOM]=CM$5)),SUMPRODUCT(Data_Xuất[Xuất-NX]*(Data_Xuất[Year]=CM$1)*(Data_Xuất[Month]=CM$2)*(Data_Xuất[Main SKU name_GOM]=$A6)*(Data_Xuất[SKU_Xuất_GOM]=CM$5)))</f>
        <v>0</v>
      </c>
      <c r="CN6" s="41" cm="1">
        <f t="array" ref="CN6">IF(CN$2="FY",SUMPRODUCT(Data_Xuất[Xuất-NX]*(Data_Xuất[Year]=CN$1)*(Data_Xuất[Main SKU name_GOM]=$A6)*(Data_Xuất[SKU_Xuất_GOM]=CN$5)),SUMPRODUCT(Data_Xuất[Xuất-NX]*(Data_Xuất[Year]=CN$1)*(Data_Xuất[Month]=CN$2)*(Data_Xuất[Main SKU name_GOM]=$A6)*(Data_Xuất[SKU_Xuất_GOM]=CN$5)))</f>
        <v>0</v>
      </c>
      <c r="CO6" s="41" cm="1">
        <f t="array" ref="CO6">IF(CO$2="FY",SUMPRODUCT(Data_Xuất[Xuất-NX]*(Data_Xuất[Year]=CO$1)*(Data_Xuất[Main SKU name_GOM]=$A6)*(Data_Xuất[SKU_Xuất_GOM]=CO$5)),SUMPRODUCT(Data_Xuất[Xuất-NX]*(Data_Xuất[Year]=CO$1)*(Data_Xuất[Month]=CO$2)*(Data_Xuất[Main SKU name_GOM]=$A6)*(Data_Xuất[SKU_Xuất_GOM]=CO$5)))</f>
        <v>0</v>
      </c>
      <c r="CP6" s="41" cm="1">
        <f t="array" ref="CP6">IF(CP$2="FY",SUMPRODUCT(Data_Xuất[Xuất-NX]*(Data_Xuất[Year]=CP$1)*(Data_Xuất[Main SKU name_GOM]=$A6)*(Data_Xuất[SKU_Xuất_GOM]=CP$5)),SUMPRODUCT(Data_Xuất[Xuất-NX]*(Data_Xuất[Year]=CP$1)*(Data_Xuất[Month]=CP$2)*(Data_Xuất[Main SKU name_GOM]=$A6)*(Data_Xuất[SKU_Xuất_GOM]=CP$5)))</f>
        <v>0</v>
      </c>
      <c r="CQ6" s="41" cm="1">
        <f t="array" ref="CQ6">IF(CQ$2="FY",SUMPRODUCT(Data_Xuất[Xuất-NX]*(Data_Xuất[Year]=CQ$1)*(Data_Xuất[Main SKU name_GOM]=$A6)*(Data_Xuất[SKU_Xuất_GOM]=CQ$5)),SUMPRODUCT(Data_Xuất[Xuất-NX]*(Data_Xuất[Year]=CQ$1)*(Data_Xuất[Month]=CQ$2)*(Data_Xuất[Main SKU name_GOM]=$A6)*(Data_Xuất[SKU_Xuất_GOM]=CQ$5)))</f>
        <v>0</v>
      </c>
      <c r="CR6" s="41" cm="1">
        <f t="array" ref="CR6">IF(CR$2="FY",SUMPRODUCT(Data_Xuất[Xuất-NX]*(Data_Xuất[Year]=CR$1)*(Data_Xuất[Main SKU name_GOM]=$A6)*(Data_Xuất[SKU_Xuất_GOM]=CR$5)),SUMPRODUCT(Data_Xuất[Xuất-NX]*(Data_Xuất[Year]=CR$1)*(Data_Xuất[Month]=CR$2)*(Data_Xuất[Main SKU name_GOM]=$A6)*(Data_Xuất[SKU_Xuất_GOM]=CR$5)))</f>
        <v>0</v>
      </c>
      <c r="CS6" s="41" cm="1">
        <f t="array" ref="CS6">IF(CS$2="FY",SUMPRODUCT(Data_Xuất[Xuất-NX]*(Data_Xuất[Year]=CS$1)*(Data_Xuất[Main SKU name_GOM]=$A6)*(Data_Xuất[SKU_Xuất_GOM]=CS$5)),SUMPRODUCT(Data_Xuất[Xuất-NX]*(Data_Xuất[Year]=CS$1)*(Data_Xuất[Month]=CS$2)*(Data_Xuất[Main SKU name_GOM]=$A6)*(Data_Xuất[SKU_Xuất_GOM]=CS$5)))</f>
        <v>0</v>
      </c>
      <c r="CT6" s="44">
        <f t="shared" ref="CT6:CT12" si="26">SUM(CF6:CS6)</f>
        <v>0</v>
      </c>
      <c r="CV6" s="40" cm="1">
        <f t="array" ref="CV6">IF(CV$2="FY",SUMPRODUCT(Data_Xuất[Xuất-NX]*(Data_Xuất[Year]=CV$1)*(Data_Xuất[Main SKU name_GOM]=$A6)*(Data_Xuất[SKU_Xuất_GOM]=CV$5)),SUMPRODUCT(Data_Xuất[Xuất-NX]*(Data_Xuất[Year]=CV$1)*(Data_Xuất[Month]=CV$2)*(Data_Xuất[Main SKU name_GOM]=$A6)*(Data_Xuất[SKU_Xuất_GOM]=CV$5)))</f>
        <v>0</v>
      </c>
      <c r="CW6" s="41" cm="1">
        <f t="array" ref="CW6">IF(CW$2="FY",SUMPRODUCT(Data_Xuất[Xuất-NX]*(Data_Xuất[Year]=CW$1)*(Data_Xuất[Main SKU name_GOM]=$A6)*(Data_Xuất[SKU_Xuất_GOM]=CW$5)),SUMPRODUCT(Data_Xuất[Xuất-NX]*(Data_Xuất[Year]=CW$1)*(Data_Xuất[Month]=CW$2)*(Data_Xuất[Main SKU name_GOM]=$A6)*(Data_Xuất[SKU_Xuất_GOM]=CW$5)))</f>
        <v>0</v>
      </c>
      <c r="CX6" s="41" cm="1">
        <f t="array" ref="CX6">IF(CX$2="FY",SUMPRODUCT(Data_Xuất[Xuất-NX]*(Data_Xuất[Year]=CX$1)*(Data_Xuất[Main SKU name_GOM]=$A6)*(Data_Xuất[SKU_Xuất_GOM]=CX$5)),SUMPRODUCT(Data_Xuất[Xuất-NX]*(Data_Xuất[Year]=CX$1)*(Data_Xuất[Month]=CX$2)*(Data_Xuất[Main SKU name_GOM]=$A6)*(Data_Xuất[SKU_Xuất_GOM]=CX$5)))</f>
        <v>0</v>
      </c>
      <c r="CY6" s="41" cm="1">
        <f t="array" ref="CY6">IF(CY$2="FY",SUMPRODUCT(Data_Xuất[Xuất-NX]*(Data_Xuất[Year]=CY$1)*(Data_Xuất[Main SKU name_GOM]=$A6)*(Data_Xuất[SKU_Xuất_GOM]=CY$5)),SUMPRODUCT(Data_Xuất[Xuất-NX]*(Data_Xuất[Year]=CY$1)*(Data_Xuất[Month]=CY$2)*(Data_Xuất[Main SKU name_GOM]=$A6)*(Data_Xuất[SKU_Xuất_GOM]=CY$5)))</f>
        <v>0</v>
      </c>
      <c r="CZ6" s="41" cm="1">
        <f t="array" ref="CZ6">IF(CZ$2="FY",SUMPRODUCT(Data_Xuất[Xuất-NX]*(Data_Xuất[Year]=CZ$1)*(Data_Xuất[Main SKU name_GOM]=$A6)*(Data_Xuất[SKU_Xuất_GOM]=CZ$5)),SUMPRODUCT(Data_Xuất[Xuất-NX]*(Data_Xuất[Year]=CZ$1)*(Data_Xuất[Month]=CZ$2)*(Data_Xuất[Main SKU name_GOM]=$A6)*(Data_Xuất[SKU_Xuất_GOM]=CZ$5)))</f>
        <v>0</v>
      </c>
      <c r="DA6" s="41" cm="1">
        <f t="array" ref="DA6">IF(DA$2="FY",SUMPRODUCT(Data_Xuất[Xuất-NX]*(Data_Xuất[Year]=DA$1)*(Data_Xuất[Main SKU name_GOM]=$A6)*(Data_Xuất[SKU_Xuất_GOM]=DA$5)),SUMPRODUCT(Data_Xuất[Xuất-NX]*(Data_Xuất[Year]=DA$1)*(Data_Xuất[Month]=DA$2)*(Data_Xuất[Main SKU name_GOM]=$A6)*(Data_Xuất[SKU_Xuất_GOM]=DA$5)))</f>
        <v>0</v>
      </c>
      <c r="DB6" s="41" cm="1">
        <f t="array" ref="DB6">IF(DB$2="FY",SUMPRODUCT(Data_Xuất[Xuất-NX]*(Data_Xuất[Year]=DB$1)*(Data_Xuất[Main SKU name_GOM]=$A6)*(Data_Xuất[SKU_Xuất_GOM]=DB$5)),SUMPRODUCT(Data_Xuất[Xuất-NX]*(Data_Xuất[Year]=DB$1)*(Data_Xuất[Month]=DB$2)*(Data_Xuất[Main SKU name_GOM]=$A6)*(Data_Xuất[SKU_Xuất_GOM]=DB$5)))</f>
        <v>0</v>
      </c>
      <c r="DC6" s="41" cm="1">
        <f t="array" ref="DC6">IF(DC$2="FY",SUMPRODUCT(Data_Xuất[Xuất-NX]*(Data_Xuất[Year]=DC$1)*(Data_Xuất[Main SKU name_GOM]=$A6)*(Data_Xuất[SKU_Xuất_GOM]=DC$5)),SUMPRODUCT(Data_Xuất[Xuất-NX]*(Data_Xuất[Year]=DC$1)*(Data_Xuất[Month]=DC$2)*(Data_Xuất[Main SKU name_GOM]=$A6)*(Data_Xuất[SKU_Xuất_GOM]=DC$5)))</f>
        <v>0</v>
      </c>
      <c r="DD6" s="41" cm="1">
        <f t="array" ref="DD6">IF(DD$2="FY",SUMPRODUCT(Data_Xuất[Xuất-NX]*(Data_Xuất[Year]=DD$1)*(Data_Xuất[Main SKU name_GOM]=$A6)*(Data_Xuất[SKU_Xuất_GOM]=DD$5)),SUMPRODUCT(Data_Xuất[Xuất-NX]*(Data_Xuất[Year]=DD$1)*(Data_Xuất[Month]=DD$2)*(Data_Xuất[Main SKU name_GOM]=$A6)*(Data_Xuất[SKU_Xuất_GOM]=DD$5)))</f>
        <v>0</v>
      </c>
      <c r="DE6" s="41" cm="1">
        <f t="array" ref="DE6">IF(DE$2="FY",SUMPRODUCT(Data_Xuất[Xuất-NX]*(Data_Xuất[Year]=DE$1)*(Data_Xuất[Main SKU name_GOM]=$A6)*(Data_Xuất[SKU_Xuất_GOM]=DE$5)),SUMPRODUCT(Data_Xuất[Xuất-NX]*(Data_Xuất[Year]=DE$1)*(Data_Xuất[Month]=DE$2)*(Data_Xuất[Main SKU name_GOM]=$A6)*(Data_Xuất[SKU_Xuất_GOM]=DE$5)))</f>
        <v>0</v>
      </c>
      <c r="DF6" s="41" cm="1">
        <f t="array" ref="DF6">IF(DF$2="FY",SUMPRODUCT(Data_Xuất[Xuất-NX]*(Data_Xuất[Year]=DF$1)*(Data_Xuất[Main SKU name_GOM]=$A6)*(Data_Xuất[SKU_Xuất_GOM]=DF$5)),SUMPRODUCT(Data_Xuất[Xuất-NX]*(Data_Xuất[Year]=DF$1)*(Data_Xuất[Month]=DF$2)*(Data_Xuất[Main SKU name_GOM]=$A6)*(Data_Xuất[SKU_Xuất_GOM]=DF$5)))</f>
        <v>0</v>
      </c>
      <c r="DG6" s="41" cm="1">
        <f t="array" ref="DG6">IF(DG$2="FY",SUMPRODUCT(Data_Xuất[Xuất-NX]*(Data_Xuất[Year]=DG$1)*(Data_Xuất[Main SKU name_GOM]=$A6)*(Data_Xuất[SKU_Xuất_GOM]=DG$5)),SUMPRODUCT(Data_Xuất[Xuất-NX]*(Data_Xuất[Year]=DG$1)*(Data_Xuất[Month]=DG$2)*(Data_Xuất[Main SKU name_GOM]=$A6)*(Data_Xuất[SKU_Xuất_GOM]=DG$5)))</f>
        <v>0</v>
      </c>
      <c r="DH6" s="41" cm="1">
        <f t="array" ref="DH6">IF(DH$2="FY",SUMPRODUCT(Data_Xuất[Xuất-NX]*(Data_Xuất[Year]=DH$1)*(Data_Xuất[Main SKU name_GOM]=$A6)*(Data_Xuất[SKU_Xuất_GOM]=DH$5)),SUMPRODUCT(Data_Xuất[Xuất-NX]*(Data_Xuất[Year]=DH$1)*(Data_Xuất[Month]=DH$2)*(Data_Xuất[Main SKU name_GOM]=$A6)*(Data_Xuất[SKU_Xuất_GOM]=DH$5)))</f>
        <v>0</v>
      </c>
      <c r="DI6" s="41" cm="1">
        <f t="array" ref="DI6">IF(DI$2="FY",SUMPRODUCT(Data_Xuất[Xuất-NX]*(Data_Xuất[Year]=DI$1)*(Data_Xuất[Main SKU name_GOM]=$A6)*(Data_Xuất[SKU_Xuất_GOM]=DI$5)),SUMPRODUCT(Data_Xuất[Xuất-NX]*(Data_Xuất[Year]=DI$1)*(Data_Xuất[Month]=DI$2)*(Data_Xuất[Main SKU name_GOM]=$A6)*(Data_Xuất[SKU_Xuất_GOM]=DI$5)))</f>
        <v>0</v>
      </c>
      <c r="DJ6" s="44">
        <f t="shared" ref="DJ6:DJ12" si="27">SUM(CV6:DI6)</f>
        <v>0</v>
      </c>
      <c r="DL6" s="40" cm="1">
        <f t="array" ref="DL6">IF(DL$2="FY",SUMPRODUCT(Data_Xuất[Xuất-NX]*(Data_Xuất[Year]=DL$1)*(Data_Xuất[Main SKU name_GOM]=$A6)*(Data_Xuất[SKU_Xuất_GOM]=DL$5)),SUMPRODUCT(Data_Xuất[Xuất-NX]*(Data_Xuất[Year]=DL$1)*(Data_Xuất[Month]=DL$2)*(Data_Xuất[Main SKU name_GOM]=$A6)*(Data_Xuất[SKU_Xuất_GOM]=DL$5)))</f>
        <v>0</v>
      </c>
      <c r="DM6" s="41" cm="1">
        <f t="array" ref="DM6">IF(DM$2="FY",SUMPRODUCT(Data_Xuất[Xuất-NX]*(Data_Xuất[Year]=DM$1)*(Data_Xuất[Main SKU name_GOM]=$A6)*(Data_Xuất[SKU_Xuất_GOM]=DM$5)),SUMPRODUCT(Data_Xuất[Xuất-NX]*(Data_Xuất[Year]=DM$1)*(Data_Xuất[Month]=DM$2)*(Data_Xuất[Main SKU name_GOM]=$A6)*(Data_Xuất[SKU_Xuất_GOM]=DM$5)))</f>
        <v>0</v>
      </c>
      <c r="DN6" s="41" cm="1">
        <f t="array" ref="DN6">IF(DN$2="FY",SUMPRODUCT(Data_Xuất[Xuất-NX]*(Data_Xuất[Year]=DN$1)*(Data_Xuất[Main SKU name_GOM]=$A6)*(Data_Xuất[SKU_Xuất_GOM]=DN$5)),SUMPRODUCT(Data_Xuất[Xuất-NX]*(Data_Xuất[Year]=DN$1)*(Data_Xuất[Month]=DN$2)*(Data_Xuất[Main SKU name_GOM]=$A6)*(Data_Xuất[SKU_Xuất_GOM]=DN$5)))</f>
        <v>0</v>
      </c>
      <c r="DO6" s="41" cm="1">
        <f t="array" ref="DO6">IF(DO$2="FY",SUMPRODUCT(Data_Xuất[Xuất-NX]*(Data_Xuất[Year]=DO$1)*(Data_Xuất[Main SKU name_GOM]=$A6)*(Data_Xuất[SKU_Xuất_GOM]=DO$5)),SUMPRODUCT(Data_Xuất[Xuất-NX]*(Data_Xuất[Year]=DO$1)*(Data_Xuất[Month]=DO$2)*(Data_Xuất[Main SKU name_GOM]=$A6)*(Data_Xuất[SKU_Xuất_GOM]=DO$5)))</f>
        <v>0</v>
      </c>
      <c r="DP6" s="41" cm="1">
        <f t="array" ref="DP6">IF(DP$2="FY",SUMPRODUCT(Data_Xuất[Xuất-NX]*(Data_Xuất[Year]=DP$1)*(Data_Xuất[Main SKU name_GOM]=$A6)*(Data_Xuất[SKU_Xuất_GOM]=DP$5)),SUMPRODUCT(Data_Xuất[Xuất-NX]*(Data_Xuất[Year]=DP$1)*(Data_Xuất[Month]=DP$2)*(Data_Xuất[Main SKU name_GOM]=$A6)*(Data_Xuất[SKU_Xuất_GOM]=DP$5)))</f>
        <v>0</v>
      </c>
      <c r="DQ6" s="41" cm="1">
        <f t="array" ref="DQ6">IF(DQ$2="FY",SUMPRODUCT(Data_Xuất[Xuất-NX]*(Data_Xuất[Year]=DQ$1)*(Data_Xuất[Main SKU name_GOM]=$A6)*(Data_Xuất[SKU_Xuất_GOM]=DQ$5)),SUMPRODUCT(Data_Xuất[Xuất-NX]*(Data_Xuất[Year]=DQ$1)*(Data_Xuất[Month]=DQ$2)*(Data_Xuất[Main SKU name_GOM]=$A6)*(Data_Xuất[SKU_Xuất_GOM]=DQ$5)))</f>
        <v>0</v>
      </c>
      <c r="DR6" s="41" cm="1">
        <f t="array" ref="DR6">IF(DR$2="FY",SUMPRODUCT(Data_Xuất[Xuất-NX]*(Data_Xuất[Year]=DR$1)*(Data_Xuất[Main SKU name_GOM]=$A6)*(Data_Xuất[SKU_Xuất_GOM]=DR$5)),SUMPRODUCT(Data_Xuất[Xuất-NX]*(Data_Xuất[Year]=DR$1)*(Data_Xuất[Month]=DR$2)*(Data_Xuất[Main SKU name_GOM]=$A6)*(Data_Xuất[SKU_Xuất_GOM]=DR$5)))</f>
        <v>0</v>
      </c>
      <c r="DS6" s="41" cm="1">
        <f t="array" ref="DS6">IF(DS$2="FY",SUMPRODUCT(Data_Xuất[Xuất-NX]*(Data_Xuất[Year]=DS$1)*(Data_Xuất[Main SKU name_GOM]=$A6)*(Data_Xuất[SKU_Xuất_GOM]=DS$5)),SUMPRODUCT(Data_Xuất[Xuất-NX]*(Data_Xuất[Year]=DS$1)*(Data_Xuất[Month]=DS$2)*(Data_Xuất[Main SKU name_GOM]=$A6)*(Data_Xuất[SKU_Xuất_GOM]=DS$5)))</f>
        <v>0</v>
      </c>
      <c r="DT6" s="41" cm="1">
        <f t="array" ref="DT6">IF(DT$2="FY",SUMPRODUCT(Data_Xuất[Xuất-NX]*(Data_Xuất[Year]=DT$1)*(Data_Xuất[Main SKU name_GOM]=$A6)*(Data_Xuất[SKU_Xuất_GOM]=DT$5)),SUMPRODUCT(Data_Xuất[Xuất-NX]*(Data_Xuất[Year]=DT$1)*(Data_Xuất[Month]=DT$2)*(Data_Xuất[Main SKU name_GOM]=$A6)*(Data_Xuất[SKU_Xuất_GOM]=DT$5)))</f>
        <v>0</v>
      </c>
      <c r="DU6" s="41" cm="1">
        <f t="array" ref="DU6">IF(DU$2="FY",SUMPRODUCT(Data_Xuất[Xuất-NX]*(Data_Xuất[Year]=DU$1)*(Data_Xuất[Main SKU name_GOM]=$A6)*(Data_Xuất[SKU_Xuất_GOM]=DU$5)),SUMPRODUCT(Data_Xuất[Xuất-NX]*(Data_Xuất[Year]=DU$1)*(Data_Xuất[Month]=DU$2)*(Data_Xuất[Main SKU name_GOM]=$A6)*(Data_Xuất[SKU_Xuất_GOM]=DU$5)))</f>
        <v>0</v>
      </c>
      <c r="DV6" s="41" cm="1">
        <f t="array" ref="DV6">IF(DV$2="FY",SUMPRODUCT(Data_Xuất[Xuất-NX]*(Data_Xuất[Year]=DV$1)*(Data_Xuất[Main SKU name_GOM]=$A6)*(Data_Xuất[SKU_Xuất_GOM]=DV$5)),SUMPRODUCT(Data_Xuất[Xuất-NX]*(Data_Xuất[Year]=DV$1)*(Data_Xuất[Month]=DV$2)*(Data_Xuất[Main SKU name_GOM]=$A6)*(Data_Xuất[SKU_Xuất_GOM]=DV$5)))</f>
        <v>0</v>
      </c>
      <c r="DW6" s="41" cm="1">
        <f t="array" ref="DW6">IF(DW$2="FY",SUMPRODUCT(Data_Xuất[Xuất-NX]*(Data_Xuất[Year]=DW$1)*(Data_Xuất[Main SKU name_GOM]=$A6)*(Data_Xuất[SKU_Xuất_GOM]=DW$5)),SUMPRODUCT(Data_Xuất[Xuất-NX]*(Data_Xuất[Year]=DW$1)*(Data_Xuất[Month]=DW$2)*(Data_Xuất[Main SKU name_GOM]=$A6)*(Data_Xuất[SKU_Xuất_GOM]=DW$5)))</f>
        <v>0</v>
      </c>
      <c r="DX6" s="41" cm="1">
        <f t="array" ref="DX6">IF(DX$2="FY",SUMPRODUCT(Data_Xuất[Xuất-NX]*(Data_Xuất[Year]=DX$1)*(Data_Xuất[Main SKU name_GOM]=$A6)*(Data_Xuất[SKU_Xuất_GOM]=DX$5)),SUMPRODUCT(Data_Xuất[Xuất-NX]*(Data_Xuất[Year]=DX$1)*(Data_Xuất[Month]=DX$2)*(Data_Xuất[Main SKU name_GOM]=$A6)*(Data_Xuất[SKU_Xuất_GOM]=DX$5)))</f>
        <v>0</v>
      </c>
      <c r="DY6" s="41" cm="1">
        <f t="array" ref="DY6">IF(DY$2="FY",SUMPRODUCT(Data_Xuất[Xuất-NX]*(Data_Xuất[Year]=DY$1)*(Data_Xuất[Main SKU name_GOM]=$A6)*(Data_Xuất[SKU_Xuất_GOM]=DY$5)),SUMPRODUCT(Data_Xuất[Xuất-NX]*(Data_Xuất[Year]=DY$1)*(Data_Xuất[Month]=DY$2)*(Data_Xuất[Main SKU name_GOM]=$A6)*(Data_Xuất[SKU_Xuất_GOM]=DY$5)))</f>
        <v>0</v>
      </c>
      <c r="DZ6" s="44">
        <f t="shared" ref="DZ6:DZ12" si="28">SUM(DL6:DY6)</f>
        <v>0</v>
      </c>
      <c r="EB6" s="40" cm="1">
        <f t="array" ref="EB6">IF(EB$2="FY",SUMPRODUCT(Data_Xuất[Xuất-NX]*(Data_Xuất[Year]=EB$1)*(Data_Xuất[Main SKU name_GOM]=$A6)*(Data_Xuất[SKU_Xuất_GOM]=EB$5)),SUMPRODUCT(Data_Xuất[Xuất-NX]*(Data_Xuất[Year]=EB$1)*(Data_Xuất[Month]=EB$2)*(Data_Xuất[Main SKU name_GOM]=$A6)*(Data_Xuất[SKU_Xuất_GOM]=EB$5)))</f>
        <v>0</v>
      </c>
      <c r="EC6" s="41" cm="1">
        <f t="array" ref="EC6">IF(EC$2="FY",SUMPRODUCT(Data_Xuất[Xuất-NX]*(Data_Xuất[Year]=EC$1)*(Data_Xuất[Main SKU name_GOM]=$A6)*(Data_Xuất[SKU_Xuất_GOM]=EC$5)),SUMPRODUCT(Data_Xuất[Xuất-NX]*(Data_Xuất[Year]=EC$1)*(Data_Xuất[Month]=EC$2)*(Data_Xuất[Main SKU name_GOM]=$A6)*(Data_Xuất[SKU_Xuất_GOM]=EC$5)))</f>
        <v>0</v>
      </c>
      <c r="ED6" s="41" cm="1">
        <f t="array" ref="ED6">IF(ED$2="FY",SUMPRODUCT(Data_Xuất[Xuất-NX]*(Data_Xuất[Year]=ED$1)*(Data_Xuất[Main SKU name_GOM]=$A6)*(Data_Xuất[SKU_Xuất_GOM]=ED$5)),SUMPRODUCT(Data_Xuất[Xuất-NX]*(Data_Xuất[Year]=ED$1)*(Data_Xuất[Month]=ED$2)*(Data_Xuất[Main SKU name_GOM]=$A6)*(Data_Xuất[SKU_Xuất_GOM]=ED$5)))</f>
        <v>0</v>
      </c>
      <c r="EE6" s="41" cm="1">
        <f t="array" ref="EE6">IF(EE$2="FY",SUMPRODUCT(Data_Xuất[Xuất-NX]*(Data_Xuất[Year]=EE$1)*(Data_Xuất[Main SKU name_GOM]=$A6)*(Data_Xuất[SKU_Xuất_GOM]=EE$5)),SUMPRODUCT(Data_Xuất[Xuất-NX]*(Data_Xuất[Year]=EE$1)*(Data_Xuất[Month]=EE$2)*(Data_Xuất[Main SKU name_GOM]=$A6)*(Data_Xuất[SKU_Xuất_GOM]=EE$5)))</f>
        <v>0</v>
      </c>
      <c r="EF6" s="41" cm="1">
        <f t="array" ref="EF6">IF(EF$2="FY",SUMPRODUCT(Data_Xuất[Xuất-NX]*(Data_Xuất[Year]=EF$1)*(Data_Xuất[Main SKU name_GOM]=$A6)*(Data_Xuất[SKU_Xuất_GOM]=EF$5)),SUMPRODUCT(Data_Xuất[Xuất-NX]*(Data_Xuất[Year]=EF$1)*(Data_Xuất[Month]=EF$2)*(Data_Xuất[Main SKU name_GOM]=$A6)*(Data_Xuất[SKU_Xuất_GOM]=EF$5)))</f>
        <v>0</v>
      </c>
      <c r="EG6" s="41" cm="1">
        <f t="array" ref="EG6">IF(EG$2="FY",SUMPRODUCT(Data_Xuất[Xuất-NX]*(Data_Xuất[Year]=EG$1)*(Data_Xuất[Main SKU name_GOM]=$A6)*(Data_Xuất[SKU_Xuất_GOM]=EG$5)),SUMPRODUCT(Data_Xuất[Xuất-NX]*(Data_Xuất[Year]=EG$1)*(Data_Xuất[Month]=EG$2)*(Data_Xuất[Main SKU name_GOM]=$A6)*(Data_Xuất[SKU_Xuất_GOM]=EG$5)))</f>
        <v>0</v>
      </c>
      <c r="EH6" s="41" cm="1">
        <f t="array" ref="EH6">IF(EH$2="FY",SUMPRODUCT(Data_Xuất[Xuất-NX]*(Data_Xuất[Year]=EH$1)*(Data_Xuất[Main SKU name_GOM]=$A6)*(Data_Xuất[SKU_Xuất_GOM]=EH$5)),SUMPRODUCT(Data_Xuất[Xuất-NX]*(Data_Xuất[Year]=EH$1)*(Data_Xuất[Month]=EH$2)*(Data_Xuất[Main SKU name_GOM]=$A6)*(Data_Xuất[SKU_Xuất_GOM]=EH$5)))</f>
        <v>0</v>
      </c>
      <c r="EI6" s="41" cm="1">
        <f t="array" ref="EI6">IF(EI$2="FY",SUMPRODUCT(Data_Xuất[Xuất-NX]*(Data_Xuất[Year]=EI$1)*(Data_Xuất[Main SKU name_GOM]=$A6)*(Data_Xuất[SKU_Xuất_GOM]=EI$5)),SUMPRODUCT(Data_Xuất[Xuất-NX]*(Data_Xuất[Year]=EI$1)*(Data_Xuất[Month]=EI$2)*(Data_Xuất[Main SKU name_GOM]=$A6)*(Data_Xuất[SKU_Xuất_GOM]=EI$5)))</f>
        <v>0</v>
      </c>
      <c r="EJ6" s="41" cm="1">
        <f t="array" ref="EJ6">IF(EJ$2="FY",SUMPRODUCT(Data_Xuất[Xuất-NX]*(Data_Xuất[Year]=EJ$1)*(Data_Xuất[Main SKU name_GOM]=$A6)*(Data_Xuất[SKU_Xuất_GOM]=EJ$5)),SUMPRODUCT(Data_Xuất[Xuất-NX]*(Data_Xuất[Year]=EJ$1)*(Data_Xuất[Month]=EJ$2)*(Data_Xuất[Main SKU name_GOM]=$A6)*(Data_Xuất[SKU_Xuất_GOM]=EJ$5)))</f>
        <v>0</v>
      </c>
      <c r="EK6" s="41" cm="1">
        <f t="array" ref="EK6">IF(EK$2="FY",SUMPRODUCT(Data_Xuất[Xuất-NX]*(Data_Xuất[Year]=EK$1)*(Data_Xuất[Main SKU name_GOM]=$A6)*(Data_Xuất[SKU_Xuất_GOM]=EK$5)),SUMPRODUCT(Data_Xuất[Xuất-NX]*(Data_Xuất[Year]=EK$1)*(Data_Xuất[Month]=EK$2)*(Data_Xuất[Main SKU name_GOM]=$A6)*(Data_Xuất[SKU_Xuất_GOM]=EK$5)))</f>
        <v>0</v>
      </c>
      <c r="EL6" s="41" cm="1">
        <f t="array" ref="EL6">IF(EL$2="FY",SUMPRODUCT(Data_Xuất[Xuất-NX]*(Data_Xuất[Year]=EL$1)*(Data_Xuất[Main SKU name_GOM]=$A6)*(Data_Xuất[SKU_Xuất_GOM]=EL$5)),SUMPRODUCT(Data_Xuất[Xuất-NX]*(Data_Xuất[Year]=EL$1)*(Data_Xuất[Month]=EL$2)*(Data_Xuất[Main SKU name_GOM]=$A6)*(Data_Xuất[SKU_Xuất_GOM]=EL$5)))</f>
        <v>0</v>
      </c>
      <c r="EM6" s="41" cm="1">
        <f t="array" ref="EM6">IF(EM$2="FY",SUMPRODUCT(Data_Xuất[Xuất-NX]*(Data_Xuất[Year]=EM$1)*(Data_Xuất[Main SKU name_GOM]=$A6)*(Data_Xuất[SKU_Xuất_GOM]=EM$5)),SUMPRODUCT(Data_Xuất[Xuất-NX]*(Data_Xuất[Year]=EM$1)*(Data_Xuất[Month]=EM$2)*(Data_Xuất[Main SKU name_GOM]=$A6)*(Data_Xuất[SKU_Xuất_GOM]=EM$5)))</f>
        <v>0</v>
      </c>
      <c r="EN6" s="41" cm="1">
        <f t="array" ref="EN6">IF(EN$2="FY",SUMPRODUCT(Data_Xuất[Xuất-NX]*(Data_Xuất[Year]=EN$1)*(Data_Xuất[Main SKU name_GOM]=$A6)*(Data_Xuất[SKU_Xuất_GOM]=EN$5)),SUMPRODUCT(Data_Xuất[Xuất-NX]*(Data_Xuất[Year]=EN$1)*(Data_Xuất[Month]=EN$2)*(Data_Xuất[Main SKU name_GOM]=$A6)*(Data_Xuất[SKU_Xuất_GOM]=EN$5)))</f>
        <v>0</v>
      </c>
      <c r="EO6" s="41" cm="1">
        <f t="array" ref="EO6">IF(EO$2="FY",SUMPRODUCT(Data_Xuất[Xuất-NX]*(Data_Xuất[Year]=EO$1)*(Data_Xuất[Main SKU name_GOM]=$A6)*(Data_Xuất[SKU_Xuất_GOM]=EO$5)),SUMPRODUCT(Data_Xuất[Xuất-NX]*(Data_Xuất[Year]=EO$1)*(Data_Xuất[Month]=EO$2)*(Data_Xuất[Main SKU name_GOM]=$A6)*(Data_Xuất[SKU_Xuất_GOM]=EO$5)))</f>
        <v>0</v>
      </c>
      <c r="EP6" s="44">
        <f t="shared" ref="EP6:EP12" si="29">SUM(EB6:EO6)</f>
        <v>0</v>
      </c>
      <c r="ER6" s="40" cm="1">
        <f t="array" ref="ER6">IF(ER$2="FY",SUMPRODUCT(Data_Xuất[Xuất-NX]*(Data_Xuất[Year]=ER$1)*(Data_Xuất[Main SKU name_GOM]=$A6)*(Data_Xuất[SKU_Xuất_GOM]=ER$5)),SUMPRODUCT(Data_Xuất[Xuất-NX]*(Data_Xuất[Year]=ER$1)*(Data_Xuất[Month]=ER$2)*(Data_Xuất[Main SKU name_GOM]=$A6)*(Data_Xuất[SKU_Xuất_GOM]=ER$5)))</f>
        <v>0</v>
      </c>
      <c r="ES6" s="41" cm="1">
        <f t="array" ref="ES6">IF(ES$2="FY",SUMPRODUCT(Data_Xuất[Xuất-NX]*(Data_Xuất[Year]=ES$1)*(Data_Xuất[Main SKU name_GOM]=$A6)*(Data_Xuất[SKU_Xuất_GOM]=ES$5)),SUMPRODUCT(Data_Xuất[Xuất-NX]*(Data_Xuất[Year]=ES$1)*(Data_Xuất[Month]=ES$2)*(Data_Xuất[Main SKU name_GOM]=$A6)*(Data_Xuất[SKU_Xuất_GOM]=ES$5)))</f>
        <v>0</v>
      </c>
      <c r="ET6" s="41" cm="1">
        <f t="array" ref="ET6">IF(ET$2="FY",SUMPRODUCT(Data_Xuất[Xuất-NX]*(Data_Xuất[Year]=ET$1)*(Data_Xuất[Main SKU name_GOM]=$A6)*(Data_Xuất[SKU_Xuất_GOM]=ET$5)),SUMPRODUCT(Data_Xuất[Xuất-NX]*(Data_Xuất[Year]=ET$1)*(Data_Xuất[Month]=ET$2)*(Data_Xuất[Main SKU name_GOM]=$A6)*(Data_Xuất[SKU_Xuất_GOM]=ET$5)))</f>
        <v>0</v>
      </c>
      <c r="EU6" s="41" cm="1">
        <f t="array" ref="EU6">IF(EU$2="FY",SUMPRODUCT(Data_Xuất[Xuất-NX]*(Data_Xuất[Year]=EU$1)*(Data_Xuất[Main SKU name_GOM]=$A6)*(Data_Xuất[SKU_Xuất_GOM]=EU$5)),SUMPRODUCT(Data_Xuất[Xuất-NX]*(Data_Xuất[Year]=EU$1)*(Data_Xuất[Month]=EU$2)*(Data_Xuất[Main SKU name_GOM]=$A6)*(Data_Xuất[SKU_Xuất_GOM]=EU$5)))</f>
        <v>0</v>
      </c>
      <c r="EV6" s="41" cm="1">
        <f t="array" ref="EV6">IF(EV$2="FY",SUMPRODUCT(Data_Xuất[Xuất-NX]*(Data_Xuất[Year]=EV$1)*(Data_Xuất[Main SKU name_GOM]=$A6)*(Data_Xuất[SKU_Xuất_GOM]=EV$5)),SUMPRODUCT(Data_Xuất[Xuất-NX]*(Data_Xuất[Year]=EV$1)*(Data_Xuất[Month]=EV$2)*(Data_Xuất[Main SKU name_GOM]=$A6)*(Data_Xuất[SKU_Xuất_GOM]=EV$5)))</f>
        <v>0</v>
      </c>
      <c r="EW6" s="41" cm="1">
        <f t="array" ref="EW6">IF(EW$2="FY",SUMPRODUCT(Data_Xuất[Xuất-NX]*(Data_Xuất[Year]=EW$1)*(Data_Xuất[Main SKU name_GOM]=$A6)*(Data_Xuất[SKU_Xuất_GOM]=EW$5)),SUMPRODUCT(Data_Xuất[Xuất-NX]*(Data_Xuất[Year]=EW$1)*(Data_Xuất[Month]=EW$2)*(Data_Xuất[Main SKU name_GOM]=$A6)*(Data_Xuất[SKU_Xuất_GOM]=EW$5)))</f>
        <v>0</v>
      </c>
      <c r="EX6" s="41" cm="1">
        <f t="array" ref="EX6">IF(EX$2="FY",SUMPRODUCT(Data_Xuất[Xuất-NX]*(Data_Xuất[Year]=EX$1)*(Data_Xuất[Main SKU name_GOM]=$A6)*(Data_Xuất[SKU_Xuất_GOM]=EX$5)),SUMPRODUCT(Data_Xuất[Xuất-NX]*(Data_Xuất[Year]=EX$1)*(Data_Xuất[Month]=EX$2)*(Data_Xuất[Main SKU name_GOM]=$A6)*(Data_Xuất[SKU_Xuất_GOM]=EX$5)))</f>
        <v>0</v>
      </c>
      <c r="EY6" s="41" cm="1">
        <f t="array" ref="EY6">IF(EY$2="FY",SUMPRODUCT(Data_Xuất[Xuất-NX]*(Data_Xuất[Year]=EY$1)*(Data_Xuất[Main SKU name_GOM]=$A6)*(Data_Xuất[SKU_Xuất_GOM]=EY$5)),SUMPRODUCT(Data_Xuất[Xuất-NX]*(Data_Xuất[Year]=EY$1)*(Data_Xuất[Month]=EY$2)*(Data_Xuất[Main SKU name_GOM]=$A6)*(Data_Xuất[SKU_Xuất_GOM]=EY$5)))</f>
        <v>0</v>
      </c>
      <c r="EZ6" s="41" cm="1">
        <f t="array" ref="EZ6">IF(EZ$2="FY",SUMPRODUCT(Data_Xuất[Xuất-NX]*(Data_Xuất[Year]=EZ$1)*(Data_Xuất[Main SKU name_GOM]=$A6)*(Data_Xuất[SKU_Xuất_GOM]=EZ$5)),SUMPRODUCT(Data_Xuất[Xuất-NX]*(Data_Xuất[Year]=EZ$1)*(Data_Xuất[Month]=EZ$2)*(Data_Xuất[Main SKU name_GOM]=$A6)*(Data_Xuất[SKU_Xuất_GOM]=EZ$5)))</f>
        <v>0</v>
      </c>
      <c r="FA6" s="41" cm="1">
        <f t="array" ref="FA6">IF(FA$2="FY",SUMPRODUCT(Data_Xuất[Xuất-NX]*(Data_Xuất[Year]=FA$1)*(Data_Xuất[Main SKU name_GOM]=$A6)*(Data_Xuất[SKU_Xuất_GOM]=FA$5)),SUMPRODUCT(Data_Xuất[Xuất-NX]*(Data_Xuất[Year]=FA$1)*(Data_Xuất[Month]=FA$2)*(Data_Xuất[Main SKU name_GOM]=$A6)*(Data_Xuất[SKU_Xuất_GOM]=FA$5)))</f>
        <v>0</v>
      </c>
      <c r="FB6" s="41" cm="1">
        <f t="array" ref="FB6">IF(FB$2="FY",SUMPRODUCT(Data_Xuất[Xuất-NX]*(Data_Xuất[Year]=FB$1)*(Data_Xuất[Main SKU name_GOM]=$A6)*(Data_Xuất[SKU_Xuất_GOM]=FB$5)),SUMPRODUCT(Data_Xuất[Xuất-NX]*(Data_Xuất[Year]=FB$1)*(Data_Xuất[Month]=FB$2)*(Data_Xuất[Main SKU name_GOM]=$A6)*(Data_Xuất[SKU_Xuất_GOM]=FB$5)))</f>
        <v>0</v>
      </c>
      <c r="FC6" s="41" cm="1">
        <f t="array" ref="FC6">IF(FC$2="FY",SUMPRODUCT(Data_Xuất[Xuất-NX]*(Data_Xuất[Year]=FC$1)*(Data_Xuất[Main SKU name_GOM]=$A6)*(Data_Xuất[SKU_Xuất_GOM]=FC$5)),SUMPRODUCT(Data_Xuất[Xuất-NX]*(Data_Xuất[Year]=FC$1)*(Data_Xuất[Month]=FC$2)*(Data_Xuất[Main SKU name_GOM]=$A6)*(Data_Xuất[SKU_Xuất_GOM]=FC$5)))</f>
        <v>0</v>
      </c>
      <c r="FD6" s="41" cm="1">
        <f t="array" ref="FD6">IF(FD$2="FY",SUMPRODUCT(Data_Xuất[Xuất-NX]*(Data_Xuất[Year]=FD$1)*(Data_Xuất[Main SKU name_GOM]=$A6)*(Data_Xuất[SKU_Xuất_GOM]=FD$5)),SUMPRODUCT(Data_Xuất[Xuất-NX]*(Data_Xuất[Year]=FD$1)*(Data_Xuất[Month]=FD$2)*(Data_Xuất[Main SKU name_GOM]=$A6)*(Data_Xuất[SKU_Xuất_GOM]=FD$5)))</f>
        <v>0</v>
      </c>
      <c r="FE6" s="41" cm="1">
        <f t="array" ref="FE6">IF(FE$2="FY",SUMPRODUCT(Data_Xuất[Xuất-NX]*(Data_Xuất[Year]=FE$1)*(Data_Xuất[Main SKU name_GOM]=$A6)*(Data_Xuất[SKU_Xuất_GOM]=FE$5)),SUMPRODUCT(Data_Xuất[Xuất-NX]*(Data_Xuất[Year]=FE$1)*(Data_Xuất[Month]=FE$2)*(Data_Xuất[Main SKU name_GOM]=$A6)*(Data_Xuất[SKU_Xuất_GOM]=FE$5)))</f>
        <v>0</v>
      </c>
      <c r="FF6" s="44">
        <f t="shared" ref="FF6:FF12" si="30">SUM(ER6:FE6)</f>
        <v>0</v>
      </c>
      <c r="FH6" s="40" cm="1">
        <f t="array" ref="FH6">IF(FH$2="FY",SUMPRODUCT(Data_Xuất[Xuất-NX]*(Data_Xuất[Year]=FH$1)*(Data_Xuất[Main SKU name_GOM]=$A6)*(Data_Xuất[SKU_Xuất_GOM]=FH$5)),SUMPRODUCT(Data_Xuất[Xuất-NX]*(Data_Xuất[Year]=FH$1)*(Data_Xuất[Month]=FH$2)*(Data_Xuất[Main SKU name_GOM]=$A6)*(Data_Xuất[SKU_Xuất_GOM]=FH$5)))</f>
        <v>0</v>
      </c>
      <c r="FI6" s="41" cm="1">
        <f t="array" ref="FI6">IF(FI$2="FY",SUMPRODUCT(Data_Xuất[Xuất-NX]*(Data_Xuất[Year]=FI$1)*(Data_Xuất[Main SKU name_GOM]=$A6)*(Data_Xuất[SKU_Xuất_GOM]=FI$5)),SUMPRODUCT(Data_Xuất[Xuất-NX]*(Data_Xuất[Year]=FI$1)*(Data_Xuất[Month]=FI$2)*(Data_Xuất[Main SKU name_GOM]=$A6)*(Data_Xuất[SKU_Xuất_GOM]=FI$5)))</f>
        <v>0</v>
      </c>
      <c r="FJ6" s="41" cm="1">
        <f t="array" ref="FJ6">IF(FJ$2="FY",SUMPRODUCT(Data_Xuất[Xuất-NX]*(Data_Xuất[Year]=FJ$1)*(Data_Xuất[Main SKU name_GOM]=$A6)*(Data_Xuất[SKU_Xuất_GOM]=FJ$5)),SUMPRODUCT(Data_Xuất[Xuất-NX]*(Data_Xuất[Year]=FJ$1)*(Data_Xuất[Month]=FJ$2)*(Data_Xuất[Main SKU name_GOM]=$A6)*(Data_Xuất[SKU_Xuất_GOM]=FJ$5)))</f>
        <v>0</v>
      </c>
      <c r="FK6" s="41" cm="1">
        <f t="array" ref="FK6">IF(FK$2="FY",SUMPRODUCT(Data_Xuất[Xuất-NX]*(Data_Xuất[Year]=FK$1)*(Data_Xuất[Main SKU name_GOM]=$A6)*(Data_Xuất[SKU_Xuất_GOM]=FK$5)),SUMPRODUCT(Data_Xuất[Xuất-NX]*(Data_Xuất[Year]=FK$1)*(Data_Xuất[Month]=FK$2)*(Data_Xuất[Main SKU name_GOM]=$A6)*(Data_Xuất[SKU_Xuất_GOM]=FK$5)))</f>
        <v>0</v>
      </c>
      <c r="FL6" s="41" cm="1">
        <f t="array" ref="FL6">IF(FL$2="FY",SUMPRODUCT(Data_Xuất[Xuất-NX]*(Data_Xuất[Year]=FL$1)*(Data_Xuất[Main SKU name_GOM]=$A6)*(Data_Xuất[SKU_Xuất_GOM]=FL$5)),SUMPRODUCT(Data_Xuất[Xuất-NX]*(Data_Xuất[Year]=FL$1)*(Data_Xuất[Month]=FL$2)*(Data_Xuất[Main SKU name_GOM]=$A6)*(Data_Xuất[SKU_Xuất_GOM]=FL$5)))</f>
        <v>0</v>
      </c>
      <c r="FM6" s="41" cm="1">
        <f t="array" ref="FM6">IF(FM$2="FY",SUMPRODUCT(Data_Xuất[Xuất-NX]*(Data_Xuất[Year]=FM$1)*(Data_Xuất[Main SKU name_GOM]=$A6)*(Data_Xuất[SKU_Xuất_GOM]=FM$5)),SUMPRODUCT(Data_Xuất[Xuất-NX]*(Data_Xuất[Year]=FM$1)*(Data_Xuất[Month]=FM$2)*(Data_Xuất[Main SKU name_GOM]=$A6)*(Data_Xuất[SKU_Xuất_GOM]=FM$5)))</f>
        <v>0</v>
      </c>
      <c r="FN6" s="41" cm="1">
        <f t="array" ref="FN6">IF(FN$2="FY",SUMPRODUCT(Data_Xuất[Xuất-NX]*(Data_Xuất[Year]=FN$1)*(Data_Xuất[Main SKU name_GOM]=$A6)*(Data_Xuất[SKU_Xuất_GOM]=FN$5)),SUMPRODUCT(Data_Xuất[Xuất-NX]*(Data_Xuất[Year]=FN$1)*(Data_Xuất[Month]=FN$2)*(Data_Xuất[Main SKU name_GOM]=$A6)*(Data_Xuất[SKU_Xuất_GOM]=FN$5)))</f>
        <v>0</v>
      </c>
      <c r="FO6" s="41" cm="1">
        <f t="array" ref="FO6">IF(FO$2="FY",SUMPRODUCT(Data_Xuất[Xuất-NX]*(Data_Xuất[Year]=FO$1)*(Data_Xuất[Main SKU name_GOM]=$A6)*(Data_Xuất[SKU_Xuất_GOM]=FO$5)),SUMPRODUCT(Data_Xuất[Xuất-NX]*(Data_Xuất[Year]=FO$1)*(Data_Xuất[Month]=FO$2)*(Data_Xuất[Main SKU name_GOM]=$A6)*(Data_Xuất[SKU_Xuất_GOM]=FO$5)))</f>
        <v>0</v>
      </c>
      <c r="FP6" s="41" cm="1">
        <f t="array" ref="FP6">IF(FP$2="FY",SUMPRODUCT(Data_Xuất[Xuất-NX]*(Data_Xuất[Year]=FP$1)*(Data_Xuất[Main SKU name_GOM]=$A6)*(Data_Xuất[SKU_Xuất_GOM]=FP$5)),SUMPRODUCT(Data_Xuất[Xuất-NX]*(Data_Xuất[Year]=FP$1)*(Data_Xuất[Month]=FP$2)*(Data_Xuất[Main SKU name_GOM]=$A6)*(Data_Xuất[SKU_Xuất_GOM]=FP$5)))</f>
        <v>0</v>
      </c>
      <c r="FQ6" s="41" cm="1">
        <f t="array" ref="FQ6">IF(FQ$2="FY",SUMPRODUCT(Data_Xuất[Xuất-NX]*(Data_Xuất[Year]=FQ$1)*(Data_Xuất[Main SKU name_GOM]=$A6)*(Data_Xuất[SKU_Xuất_GOM]=FQ$5)),SUMPRODUCT(Data_Xuất[Xuất-NX]*(Data_Xuất[Year]=FQ$1)*(Data_Xuất[Month]=FQ$2)*(Data_Xuất[Main SKU name_GOM]=$A6)*(Data_Xuất[SKU_Xuất_GOM]=FQ$5)))</f>
        <v>0</v>
      </c>
      <c r="FR6" s="41" cm="1">
        <f t="array" ref="FR6">IF(FR$2="FY",SUMPRODUCT(Data_Xuất[Xuất-NX]*(Data_Xuất[Year]=FR$1)*(Data_Xuất[Main SKU name_GOM]=$A6)*(Data_Xuất[SKU_Xuất_GOM]=FR$5)),SUMPRODUCT(Data_Xuất[Xuất-NX]*(Data_Xuất[Year]=FR$1)*(Data_Xuất[Month]=FR$2)*(Data_Xuất[Main SKU name_GOM]=$A6)*(Data_Xuất[SKU_Xuất_GOM]=FR$5)))</f>
        <v>0</v>
      </c>
      <c r="FS6" s="41" cm="1">
        <f t="array" ref="FS6">IF(FS$2="FY",SUMPRODUCT(Data_Xuất[Xuất-NX]*(Data_Xuất[Year]=FS$1)*(Data_Xuất[Main SKU name_GOM]=$A6)*(Data_Xuất[SKU_Xuất_GOM]=FS$5)),SUMPRODUCT(Data_Xuất[Xuất-NX]*(Data_Xuất[Year]=FS$1)*(Data_Xuất[Month]=FS$2)*(Data_Xuất[Main SKU name_GOM]=$A6)*(Data_Xuất[SKU_Xuất_GOM]=FS$5)))</f>
        <v>0</v>
      </c>
      <c r="FT6" s="41" cm="1">
        <f t="array" ref="FT6">IF(FT$2="FY",SUMPRODUCT(Data_Xuất[Xuất-NX]*(Data_Xuất[Year]=FT$1)*(Data_Xuất[Main SKU name_GOM]=$A6)*(Data_Xuất[SKU_Xuất_GOM]=FT$5)),SUMPRODUCT(Data_Xuất[Xuất-NX]*(Data_Xuất[Year]=FT$1)*(Data_Xuất[Month]=FT$2)*(Data_Xuất[Main SKU name_GOM]=$A6)*(Data_Xuất[SKU_Xuất_GOM]=FT$5)))</f>
        <v>0</v>
      </c>
      <c r="FU6" s="41" cm="1">
        <f t="array" ref="FU6">IF(FU$2="FY",SUMPRODUCT(Data_Xuất[Xuất-NX]*(Data_Xuất[Year]=FU$1)*(Data_Xuất[Main SKU name_GOM]=$A6)*(Data_Xuất[SKU_Xuất_GOM]=FU$5)),SUMPRODUCT(Data_Xuất[Xuất-NX]*(Data_Xuất[Year]=FU$1)*(Data_Xuất[Month]=FU$2)*(Data_Xuất[Main SKU name_GOM]=$A6)*(Data_Xuất[SKU_Xuất_GOM]=FU$5)))</f>
        <v>0</v>
      </c>
      <c r="FV6" s="44">
        <f t="shared" ref="FV6:FV12" si="31">SUM(FH6:FU6)</f>
        <v>0</v>
      </c>
      <c r="FX6" s="40" cm="1">
        <f t="array" ref="FX6">IF(FX$2="FY",SUMPRODUCT(Data_Xuất[Xuất-NX]*(Data_Xuất[Year]=FX$1)*(Data_Xuất[Main SKU name_GOM]=$A6)*(Data_Xuất[SKU_Xuất_GOM]=FX$5)),SUMPRODUCT(Data_Xuất[Xuất-NX]*(Data_Xuất[Year]=FX$1)*(Data_Xuất[Month]=FX$2)*(Data_Xuất[Main SKU name_GOM]=$A6)*(Data_Xuất[SKU_Xuất_GOM]=FX$5)))</f>
        <v>0</v>
      </c>
      <c r="FY6" s="41" cm="1">
        <f t="array" ref="FY6">IF(FY$2="FY",SUMPRODUCT(Data_Xuất[Xuất-NX]*(Data_Xuất[Year]=FY$1)*(Data_Xuất[Main SKU name_GOM]=$A6)*(Data_Xuất[SKU_Xuất_GOM]=FY$5)),SUMPRODUCT(Data_Xuất[Xuất-NX]*(Data_Xuất[Year]=FY$1)*(Data_Xuất[Month]=FY$2)*(Data_Xuất[Main SKU name_GOM]=$A6)*(Data_Xuất[SKU_Xuất_GOM]=FY$5)))</f>
        <v>0</v>
      </c>
      <c r="FZ6" s="41" cm="1">
        <f t="array" ref="FZ6">IF(FZ$2="FY",SUMPRODUCT(Data_Xuất[Xuất-NX]*(Data_Xuất[Year]=FZ$1)*(Data_Xuất[Main SKU name_GOM]=$A6)*(Data_Xuất[SKU_Xuất_GOM]=FZ$5)),SUMPRODUCT(Data_Xuất[Xuất-NX]*(Data_Xuất[Year]=FZ$1)*(Data_Xuất[Month]=FZ$2)*(Data_Xuất[Main SKU name_GOM]=$A6)*(Data_Xuất[SKU_Xuất_GOM]=FZ$5)))</f>
        <v>0</v>
      </c>
      <c r="GA6" s="41" cm="1">
        <f t="array" ref="GA6">IF(GA$2="FY",SUMPRODUCT(Data_Xuất[Xuất-NX]*(Data_Xuất[Year]=GA$1)*(Data_Xuất[Main SKU name_GOM]=$A6)*(Data_Xuất[SKU_Xuất_GOM]=GA$5)),SUMPRODUCT(Data_Xuất[Xuất-NX]*(Data_Xuất[Year]=GA$1)*(Data_Xuất[Month]=GA$2)*(Data_Xuất[Main SKU name_GOM]=$A6)*(Data_Xuất[SKU_Xuất_GOM]=GA$5)))</f>
        <v>0</v>
      </c>
      <c r="GB6" s="41" cm="1">
        <f t="array" ref="GB6">IF(GB$2="FY",SUMPRODUCT(Data_Xuất[Xuất-NX]*(Data_Xuất[Year]=GB$1)*(Data_Xuất[Main SKU name_GOM]=$A6)*(Data_Xuất[SKU_Xuất_GOM]=GB$5)),SUMPRODUCT(Data_Xuất[Xuất-NX]*(Data_Xuất[Year]=GB$1)*(Data_Xuất[Month]=GB$2)*(Data_Xuất[Main SKU name_GOM]=$A6)*(Data_Xuất[SKU_Xuất_GOM]=GB$5)))</f>
        <v>0</v>
      </c>
      <c r="GC6" s="41" cm="1">
        <f t="array" ref="GC6">IF(GC$2="FY",SUMPRODUCT(Data_Xuất[Xuất-NX]*(Data_Xuất[Year]=GC$1)*(Data_Xuất[Main SKU name_GOM]=$A6)*(Data_Xuất[SKU_Xuất_GOM]=GC$5)),SUMPRODUCT(Data_Xuất[Xuất-NX]*(Data_Xuất[Year]=GC$1)*(Data_Xuất[Month]=GC$2)*(Data_Xuất[Main SKU name_GOM]=$A6)*(Data_Xuất[SKU_Xuất_GOM]=GC$5)))</f>
        <v>0</v>
      </c>
      <c r="GD6" s="41" cm="1">
        <f t="array" ref="GD6">IF(GD$2="FY",SUMPRODUCT(Data_Xuất[Xuất-NX]*(Data_Xuất[Year]=GD$1)*(Data_Xuất[Main SKU name_GOM]=$A6)*(Data_Xuất[SKU_Xuất_GOM]=GD$5)),SUMPRODUCT(Data_Xuất[Xuất-NX]*(Data_Xuất[Year]=GD$1)*(Data_Xuất[Month]=GD$2)*(Data_Xuất[Main SKU name_GOM]=$A6)*(Data_Xuất[SKU_Xuất_GOM]=GD$5)))</f>
        <v>0</v>
      </c>
      <c r="GE6" s="41" cm="1">
        <f t="array" ref="GE6">IF(GE$2="FY",SUMPRODUCT(Data_Xuất[Xuất-NX]*(Data_Xuất[Year]=GE$1)*(Data_Xuất[Main SKU name_GOM]=$A6)*(Data_Xuất[SKU_Xuất_GOM]=GE$5)),SUMPRODUCT(Data_Xuất[Xuất-NX]*(Data_Xuất[Year]=GE$1)*(Data_Xuất[Month]=GE$2)*(Data_Xuất[Main SKU name_GOM]=$A6)*(Data_Xuất[SKU_Xuất_GOM]=GE$5)))</f>
        <v>0</v>
      </c>
      <c r="GF6" s="41" cm="1">
        <f t="array" ref="GF6">IF(GF$2="FY",SUMPRODUCT(Data_Xuất[Xuất-NX]*(Data_Xuất[Year]=GF$1)*(Data_Xuất[Main SKU name_GOM]=$A6)*(Data_Xuất[SKU_Xuất_GOM]=GF$5)),SUMPRODUCT(Data_Xuất[Xuất-NX]*(Data_Xuất[Year]=GF$1)*(Data_Xuất[Month]=GF$2)*(Data_Xuất[Main SKU name_GOM]=$A6)*(Data_Xuất[SKU_Xuất_GOM]=GF$5)))</f>
        <v>0</v>
      </c>
      <c r="GG6" s="41" cm="1">
        <f t="array" ref="GG6">IF(GG$2="FY",SUMPRODUCT(Data_Xuất[Xuất-NX]*(Data_Xuất[Year]=GG$1)*(Data_Xuất[Main SKU name_GOM]=$A6)*(Data_Xuất[SKU_Xuất_GOM]=GG$5)),SUMPRODUCT(Data_Xuất[Xuất-NX]*(Data_Xuất[Year]=GG$1)*(Data_Xuất[Month]=GG$2)*(Data_Xuất[Main SKU name_GOM]=$A6)*(Data_Xuất[SKU_Xuất_GOM]=GG$5)))</f>
        <v>0</v>
      </c>
      <c r="GH6" s="41" cm="1">
        <f t="array" ref="GH6">IF(GH$2="FY",SUMPRODUCT(Data_Xuất[Xuất-NX]*(Data_Xuất[Year]=GH$1)*(Data_Xuất[Main SKU name_GOM]=$A6)*(Data_Xuất[SKU_Xuất_GOM]=GH$5)),SUMPRODUCT(Data_Xuất[Xuất-NX]*(Data_Xuất[Year]=GH$1)*(Data_Xuất[Month]=GH$2)*(Data_Xuất[Main SKU name_GOM]=$A6)*(Data_Xuất[SKU_Xuất_GOM]=GH$5)))</f>
        <v>0</v>
      </c>
      <c r="GI6" s="41" cm="1">
        <f t="array" ref="GI6">IF(GI$2="FY",SUMPRODUCT(Data_Xuất[Xuất-NX]*(Data_Xuất[Year]=GI$1)*(Data_Xuất[Main SKU name_GOM]=$A6)*(Data_Xuất[SKU_Xuất_GOM]=GI$5)),SUMPRODUCT(Data_Xuất[Xuất-NX]*(Data_Xuất[Year]=GI$1)*(Data_Xuất[Month]=GI$2)*(Data_Xuất[Main SKU name_GOM]=$A6)*(Data_Xuất[SKU_Xuất_GOM]=GI$5)))</f>
        <v>0</v>
      </c>
      <c r="GJ6" s="41" cm="1">
        <f t="array" ref="GJ6">IF(GJ$2="FY",SUMPRODUCT(Data_Xuất[Xuất-NX]*(Data_Xuất[Year]=GJ$1)*(Data_Xuất[Main SKU name_GOM]=$A6)*(Data_Xuất[SKU_Xuất_GOM]=GJ$5)),SUMPRODUCT(Data_Xuất[Xuất-NX]*(Data_Xuất[Year]=GJ$1)*(Data_Xuất[Month]=GJ$2)*(Data_Xuất[Main SKU name_GOM]=$A6)*(Data_Xuất[SKU_Xuất_GOM]=GJ$5)))</f>
        <v>0</v>
      </c>
      <c r="GK6" s="41" cm="1">
        <f t="array" ref="GK6">IF(GK$2="FY",SUMPRODUCT(Data_Xuất[Xuất-NX]*(Data_Xuất[Year]=GK$1)*(Data_Xuất[Main SKU name_GOM]=$A6)*(Data_Xuất[SKU_Xuất_GOM]=GK$5)),SUMPRODUCT(Data_Xuất[Xuất-NX]*(Data_Xuất[Year]=GK$1)*(Data_Xuất[Month]=GK$2)*(Data_Xuất[Main SKU name_GOM]=$A6)*(Data_Xuất[SKU_Xuất_GOM]=GK$5)))</f>
        <v>0</v>
      </c>
      <c r="GL6" s="44">
        <f t="shared" ref="GL6:GL12" si="32">SUM(FX6:GK6)</f>
        <v>0</v>
      </c>
      <c r="GN6" s="40" cm="1">
        <f t="array" ref="GN6">IF(GN$2="FY",SUMPRODUCT(Data_Xuất[Xuất-NX]*(Data_Xuất[Year]=GN$1)*(Data_Xuất[Main SKU name_GOM]=$A6)*(Data_Xuất[SKU_Xuất_GOM]=GN$5)),SUMPRODUCT(Data_Xuất[Xuất-NX]*(Data_Xuất[Year]=GN$1)*(Data_Xuất[Month]=GN$2)*(Data_Xuất[Main SKU name_GOM]=$A6)*(Data_Xuất[SKU_Xuất_GOM]=GN$5)))</f>
        <v>0</v>
      </c>
      <c r="GO6" s="41" cm="1">
        <f t="array" ref="GO6">IF(GO$2="FY",SUMPRODUCT(Data_Xuất[Xuất-NX]*(Data_Xuất[Year]=GO$1)*(Data_Xuất[Main SKU name_GOM]=$A6)*(Data_Xuất[SKU_Xuất_GOM]=GO$5)),SUMPRODUCT(Data_Xuất[Xuất-NX]*(Data_Xuất[Year]=GO$1)*(Data_Xuất[Month]=GO$2)*(Data_Xuất[Main SKU name_GOM]=$A6)*(Data_Xuất[SKU_Xuất_GOM]=GO$5)))</f>
        <v>0</v>
      </c>
      <c r="GP6" s="41" cm="1">
        <f t="array" ref="GP6">IF(GP$2="FY",SUMPRODUCT(Data_Xuất[Xuất-NX]*(Data_Xuất[Year]=GP$1)*(Data_Xuất[Main SKU name_GOM]=$A6)*(Data_Xuất[SKU_Xuất_GOM]=GP$5)),SUMPRODUCT(Data_Xuất[Xuất-NX]*(Data_Xuất[Year]=GP$1)*(Data_Xuất[Month]=GP$2)*(Data_Xuất[Main SKU name_GOM]=$A6)*(Data_Xuất[SKU_Xuất_GOM]=GP$5)))</f>
        <v>0</v>
      </c>
      <c r="GQ6" s="41" cm="1">
        <f t="array" ref="GQ6">IF(GQ$2="FY",SUMPRODUCT(Data_Xuất[Xuất-NX]*(Data_Xuất[Year]=GQ$1)*(Data_Xuất[Main SKU name_GOM]=$A6)*(Data_Xuất[SKU_Xuất_GOM]=GQ$5)),SUMPRODUCT(Data_Xuất[Xuất-NX]*(Data_Xuất[Year]=GQ$1)*(Data_Xuất[Month]=GQ$2)*(Data_Xuất[Main SKU name_GOM]=$A6)*(Data_Xuất[SKU_Xuất_GOM]=GQ$5)))</f>
        <v>0</v>
      </c>
      <c r="GR6" s="41" cm="1">
        <f t="array" ref="GR6">IF(GR$2="FY",SUMPRODUCT(Data_Xuất[Xuất-NX]*(Data_Xuất[Year]=GR$1)*(Data_Xuất[Main SKU name_GOM]=$A6)*(Data_Xuất[SKU_Xuất_GOM]=GR$5)),SUMPRODUCT(Data_Xuất[Xuất-NX]*(Data_Xuất[Year]=GR$1)*(Data_Xuất[Month]=GR$2)*(Data_Xuất[Main SKU name_GOM]=$A6)*(Data_Xuất[SKU_Xuất_GOM]=GR$5)))</f>
        <v>0</v>
      </c>
      <c r="GS6" s="41" cm="1">
        <f t="array" ref="GS6">IF(GS$2="FY",SUMPRODUCT(Data_Xuất[Xuất-NX]*(Data_Xuất[Year]=GS$1)*(Data_Xuất[Main SKU name_GOM]=$A6)*(Data_Xuất[SKU_Xuất_GOM]=GS$5)),SUMPRODUCT(Data_Xuất[Xuất-NX]*(Data_Xuất[Year]=GS$1)*(Data_Xuất[Month]=GS$2)*(Data_Xuất[Main SKU name_GOM]=$A6)*(Data_Xuất[SKU_Xuất_GOM]=GS$5)))</f>
        <v>0</v>
      </c>
      <c r="GT6" s="41" cm="1">
        <f t="array" ref="GT6">IF(GT$2="FY",SUMPRODUCT(Data_Xuất[Xuất-NX]*(Data_Xuất[Year]=GT$1)*(Data_Xuất[Main SKU name_GOM]=$A6)*(Data_Xuất[SKU_Xuất_GOM]=GT$5)),SUMPRODUCT(Data_Xuất[Xuất-NX]*(Data_Xuất[Year]=GT$1)*(Data_Xuất[Month]=GT$2)*(Data_Xuất[Main SKU name_GOM]=$A6)*(Data_Xuất[SKU_Xuất_GOM]=GT$5)))</f>
        <v>0</v>
      </c>
      <c r="GU6" s="41" cm="1">
        <f t="array" ref="GU6">IF(GU$2="FY",SUMPRODUCT(Data_Xuất[Xuất-NX]*(Data_Xuất[Year]=GU$1)*(Data_Xuất[Main SKU name_GOM]=$A6)*(Data_Xuất[SKU_Xuất_GOM]=GU$5)),SUMPRODUCT(Data_Xuất[Xuất-NX]*(Data_Xuất[Year]=GU$1)*(Data_Xuất[Month]=GU$2)*(Data_Xuất[Main SKU name_GOM]=$A6)*(Data_Xuất[SKU_Xuất_GOM]=GU$5)))</f>
        <v>0</v>
      </c>
      <c r="GV6" s="41" cm="1">
        <f t="array" ref="GV6">IF(GV$2="FY",SUMPRODUCT(Data_Xuất[Xuất-NX]*(Data_Xuất[Year]=GV$1)*(Data_Xuất[Main SKU name_GOM]=$A6)*(Data_Xuất[SKU_Xuất_GOM]=GV$5)),SUMPRODUCT(Data_Xuất[Xuất-NX]*(Data_Xuất[Year]=GV$1)*(Data_Xuất[Month]=GV$2)*(Data_Xuất[Main SKU name_GOM]=$A6)*(Data_Xuất[SKU_Xuất_GOM]=GV$5)))</f>
        <v>0</v>
      </c>
      <c r="GW6" s="41" cm="1">
        <f t="array" ref="GW6">IF(GW$2="FY",SUMPRODUCT(Data_Xuất[Xuất-NX]*(Data_Xuất[Year]=GW$1)*(Data_Xuất[Main SKU name_GOM]=$A6)*(Data_Xuất[SKU_Xuất_GOM]=GW$5)),SUMPRODUCT(Data_Xuất[Xuất-NX]*(Data_Xuất[Year]=GW$1)*(Data_Xuất[Month]=GW$2)*(Data_Xuất[Main SKU name_GOM]=$A6)*(Data_Xuất[SKU_Xuất_GOM]=GW$5)))</f>
        <v>0</v>
      </c>
      <c r="GX6" s="41" cm="1">
        <f t="array" ref="GX6">IF(GX$2="FY",SUMPRODUCT(Data_Xuất[Xuất-NX]*(Data_Xuất[Year]=GX$1)*(Data_Xuất[Main SKU name_GOM]=$A6)*(Data_Xuất[SKU_Xuất_GOM]=GX$5)),SUMPRODUCT(Data_Xuất[Xuất-NX]*(Data_Xuất[Year]=GX$1)*(Data_Xuất[Month]=GX$2)*(Data_Xuất[Main SKU name_GOM]=$A6)*(Data_Xuất[SKU_Xuất_GOM]=GX$5)))</f>
        <v>0</v>
      </c>
      <c r="GY6" s="41" cm="1">
        <f t="array" ref="GY6">IF(GY$2="FY",SUMPRODUCT(Data_Xuất[Xuất-NX]*(Data_Xuất[Year]=GY$1)*(Data_Xuất[Main SKU name_GOM]=$A6)*(Data_Xuất[SKU_Xuất_GOM]=GY$5)),SUMPRODUCT(Data_Xuất[Xuất-NX]*(Data_Xuất[Year]=GY$1)*(Data_Xuất[Month]=GY$2)*(Data_Xuất[Main SKU name_GOM]=$A6)*(Data_Xuất[SKU_Xuất_GOM]=GY$5)))</f>
        <v>0</v>
      </c>
      <c r="GZ6" s="41" cm="1">
        <f t="array" ref="GZ6">IF(GZ$2="FY",SUMPRODUCT(Data_Xuất[Xuất-NX]*(Data_Xuất[Year]=GZ$1)*(Data_Xuất[Main SKU name_GOM]=$A6)*(Data_Xuất[SKU_Xuất_GOM]=GZ$5)),SUMPRODUCT(Data_Xuất[Xuất-NX]*(Data_Xuất[Year]=GZ$1)*(Data_Xuất[Month]=GZ$2)*(Data_Xuất[Main SKU name_GOM]=$A6)*(Data_Xuất[SKU_Xuất_GOM]=GZ$5)))</f>
        <v>0</v>
      </c>
      <c r="HA6" s="41" cm="1">
        <f t="array" ref="HA6">IF(HA$2="FY",SUMPRODUCT(Data_Xuất[Xuất-NX]*(Data_Xuất[Year]=HA$1)*(Data_Xuất[Main SKU name_GOM]=$A6)*(Data_Xuất[SKU_Xuất_GOM]=HA$5)),SUMPRODUCT(Data_Xuất[Xuất-NX]*(Data_Xuất[Year]=HA$1)*(Data_Xuất[Month]=HA$2)*(Data_Xuất[Main SKU name_GOM]=$A6)*(Data_Xuất[SKU_Xuất_GOM]=HA$5)))</f>
        <v>0</v>
      </c>
      <c r="HB6" s="44">
        <f t="shared" ref="HB6:HB12" si="33">SUM(GN6:HA6)</f>
        <v>0</v>
      </c>
    </row>
    <row r="7" spans="1:210" x14ac:dyDescent="0.35">
      <c r="A7" s="5" t="s">
        <v>69</v>
      </c>
      <c r="B7" s="24" t="s">
        <v>69</v>
      </c>
      <c r="D7" s="42" cm="1">
        <f t="array" ref="D7">IF(D$2="FY",SUMPRODUCT(Data_Xuất[Xuất-NX]*(Data_Xuất[Year]=D$1)*(Data_Xuất[Main SKU name_GOM]=$A7)*(Data_Xuất[SKU_Xuất_GOM]=D$5)),SUMPRODUCT(Data_Xuất[Xuất-NX]*(Data_Xuất[Year]=D$1)*(Data_Xuất[Month]=D$2)*(Data_Xuất[Main SKU name_GOM]=$A7)*(Data_Xuất[SKU_Xuất_GOM]=D$5)))</f>
        <v>396967</v>
      </c>
      <c r="E7" s="42" cm="1">
        <f t="array" ref="E7">IF(E$2="FY",SUMPRODUCT(Data_Xuất[Xuất-NX]*(Data_Xuất[Year]=E$1)*(Data_Xuất[Main SKU name_GOM]=$A7)*(Data_Xuất[SKU_Xuất_GOM]=E$5)),SUMPRODUCT(Data_Xuất[Xuất-NX]*(Data_Xuất[Year]=E$1)*(Data_Xuất[Month]=E$2)*(Data_Xuất[Main SKU name_GOM]=$A7)*(Data_Xuất[SKU_Xuất_GOM]=E$5)))</f>
        <v>181999.99999999997</v>
      </c>
      <c r="F7" s="42" cm="1">
        <f t="array" ref="F7">IF(F$2="FY",SUMPRODUCT(Data_Xuất[Xuất-NX]*(Data_Xuất[Year]=F$1)*(Data_Xuất[Main SKU name_GOM]=$A7)*(Data_Xuất[SKU_Xuất_GOM]=F$5)),SUMPRODUCT(Data_Xuất[Xuất-NX]*(Data_Xuất[Year]=F$1)*(Data_Xuất[Month]=F$2)*(Data_Xuất[Main SKU name_GOM]=$A7)*(Data_Xuất[SKU_Xuất_GOM]=F$5)))</f>
        <v>77699.999999999985</v>
      </c>
      <c r="G7" s="42" cm="1">
        <f t="array" ref="G7">IF(G$2="FY",SUMPRODUCT(Data_Xuất[Xuất-NX]*(Data_Xuất[Year]=G$1)*(Data_Xuất[Main SKU name_GOM]=$A7)*(Data_Xuất[SKU_Xuất_GOM]=G$5)),SUMPRODUCT(Data_Xuất[Xuất-NX]*(Data_Xuất[Year]=G$1)*(Data_Xuất[Month]=G$2)*(Data_Xuất[Main SKU name_GOM]=$A7)*(Data_Xuất[SKU_Xuất_GOM]=G$5)))</f>
        <v>106354.00000000001</v>
      </c>
      <c r="H7" s="42" cm="1">
        <f t="array" ref="H7">IF(H$2="FY",SUMPRODUCT(Data_Xuất[Xuất-NX]*(Data_Xuất[Year]=H$1)*(Data_Xuất[Main SKU name_GOM]=$A7)*(Data_Xuất[SKU_Xuất_GOM]=H$5)),SUMPRODUCT(Data_Xuất[Xuất-NX]*(Data_Xuất[Year]=H$1)*(Data_Xuất[Month]=H$2)*(Data_Xuất[Main SKU name_GOM]=$A7)*(Data_Xuất[SKU_Xuất_GOM]=H$5)))</f>
        <v>20000.000000000004</v>
      </c>
      <c r="I7" s="42" cm="1">
        <f t="array" ref="I7">IF(I$2="FY",SUMPRODUCT(Data_Xuất[Xuất-NX]*(Data_Xuất[Year]=I$1)*(Data_Xuất[Main SKU name_GOM]=$A7)*(Data_Xuất[SKU_Xuất_GOM]=I$5)),SUMPRODUCT(Data_Xuất[Xuất-NX]*(Data_Xuất[Year]=I$1)*(Data_Xuất[Month]=I$2)*(Data_Xuất[Main SKU name_GOM]=$A7)*(Data_Xuất[SKU_Xuất_GOM]=I$5)))</f>
        <v>9150.9999999999982</v>
      </c>
      <c r="J7" s="42" cm="1">
        <f t="array" ref="J7">IF(J$2="FY",SUMPRODUCT(Data_Xuất[Xuất-NX]*(Data_Xuất[Year]=J$1)*(Data_Xuất[Main SKU name_GOM]=$A7)*(Data_Xuất[SKU_Xuất_GOM]=J$5)),SUMPRODUCT(Data_Xuất[Xuất-NX]*(Data_Xuất[Year]=J$1)*(Data_Xuất[Month]=J$2)*(Data_Xuất[Main SKU name_GOM]=$A7)*(Data_Xuất[SKU_Xuất_GOM]=J$5)))</f>
        <v>24819.999999999996</v>
      </c>
      <c r="K7" s="42" cm="1">
        <f t="array" ref="K7">IF(K$2="FY",SUMPRODUCT(Data_Xuất[Xuất-NX]*(Data_Xuất[Year]=K$1)*(Data_Xuất[Main SKU name_GOM]=$A7)*(Data_Xuất[SKU_Xuất_GOM]=K$5)),SUMPRODUCT(Data_Xuất[Xuất-NX]*(Data_Xuất[Year]=K$1)*(Data_Xuất[Month]=K$2)*(Data_Xuất[Main SKU name_GOM]=$A7)*(Data_Xuất[SKU_Xuất_GOM]=K$5)))</f>
        <v>0</v>
      </c>
      <c r="L7" s="42" cm="1">
        <f t="array" ref="L7">IF(L$2="FY",SUMPRODUCT(Data_Xuất[Xuất-NX]*(Data_Xuất[Year]=L$1)*(Data_Xuất[Main SKU name_GOM]=$A7)*(Data_Xuất[SKU_Xuất_GOM]=L$5)),SUMPRODUCT(Data_Xuất[Xuất-NX]*(Data_Xuất[Year]=L$1)*(Data_Xuất[Month]=L$2)*(Data_Xuất[Main SKU name_GOM]=$A7)*(Data_Xuất[SKU_Xuất_GOM]=L$5)))</f>
        <v>0</v>
      </c>
      <c r="M7" s="42" cm="1">
        <f t="array" ref="M7">IF(M$2="FY",SUMPRODUCT(Data_Xuất[Xuất-NX]*(Data_Xuất[Year]=M$1)*(Data_Xuất[Main SKU name_GOM]=$A7)*(Data_Xuất[SKU_Xuất_GOM]=M$5)),SUMPRODUCT(Data_Xuất[Xuất-NX]*(Data_Xuất[Year]=M$1)*(Data_Xuất[Month]=M$2)*(Data_Xuất[Main SKU name_GOM]=$A7)*(Data_Xuất[SKU_Xuất_GOM]=M$5)))</f>
        <v>0</v>
      </c>
      <c r="N7" s="42" cm="1">
        <f t="array" ref="N7">IF(N$2="FY",SUMPRODUCT(Data_Xuất[Xuất-NX]*(Data_Xuất[Year]=N$1)*(Data_Xuất[Main SKU name_GOM]=$A7)*(Data_Xuất[SKU_Xuất_GOM]=N$5)),SUMPRODUCT(Data_Xuất[Xuất-NX]*(Data_Xuất[Year]=N$1)*(Data_Xuất[Month]=N$2)*(Data_Xuất[Main SKU name_GOM]=$A7)*(Data_Xuất[SKU_Xuất_GOM]=N$5)))</f>
        <v>0</v>
      </c>
      <c r="O7" s="42" cm="1">
        <f t="array" ref="O7">IF(O$2="FY",SUMPRODUCT(Data_Xuất[Xuất-NX]*(Data_Xuất[Year]=O$1)*(Data_Xuất[Main SKU name_GOM]=$A7)*(Data_Xuất[SKU_Xuất_GOM]=O$5)),SUMPRODUCT(Data_Xuất[Xuất-NX]*(Data_Xuất[Year]=O$1)*(Data_Xuất[Month]=O$2)*(Data_Xuất[Main SKU name_GOM]=$A7)*(Data_Xuất[SKU_Xuất_GOM]=O$5)))</f>
        <v>0</v>
      </c>
      <c r="P7" s="42" cm="1">
        <f t="array" ref="P7">IF(P$2="FY",SUMPRODUCT(Data_Xuất[Xuất-NX]*(Data_Xuất[Year]=P$1)*(Data_Xuất[Main SKU name_GOM]=$A7)*(Data_Xuất[SKU_Xuất_GOM]=P$5)),SUMPRODUCT(Data_Xuất[Xuất-NX]*(Data_Xuất[Year]=P$1)*(Data_Xuất[Month]=P$2)*(Data_Xuất[Main SKU name_GOM]=$A7)*(Data_Xuất[SKU_Xuất_GOM]=P$5)))</f>
        <v>0</v>
      </c>
      <c r="Q7" s="42" cm="1">
        <f t="array" ref="Q7">IF(Q$2="FY",SUMPRODUCT(Data_Xuất[Xuất-NX]*(Data_Xuất[Year]=Q$1)*(Data_Xuất[Main SKU name_GOM]=$A7)*(Data_Xuất[SKU_Xuất_GOM]=Q$5)),SUMPRODUCT(Data_Xuất[Xuất-NX]*(Data_Xuất[Year]=Q$1)*(Data_Xuất[Month]=Q$2)*(Data_Xuất[Main SKU name_GOM]=$A7)*(Data_Xuất[SKU_Xuất_GOM]=Q$5)))</f>
        <v>0</v>
      </c>
      <c r="R7" s="42">
        <f t="shared" ref="R7:R12" si="34">SUM(D7:Q7)</f>
        <v>816992</v>
      </c>
      <c r="T7" s="42" cm="1">
        <f t="array" ref="T7">IF(T$2="FY",SUMPRODUCT(Data_Xuất[Xuất-NX]*(Data_Xuất[Year]=T$1)*(Data_Xuất[Main SKU name_GOM]=$A7)*(Data_Xuất[SKU_Xuất_GOM]=T$5)),SUMPRODUCT(Data_Xuất[Xuất-NX]*(Data_Xuất[Year]=T$1)*(Data_Xuất[Month]=T$2)*(Data_Xuất[Main SKU name_GOM]=$A7)*(Data_Xuất[SKU_Xuất_GOM]=T$5)))</f>
        <v>0</v>
      </c>
      <c r="U7" s="42" cm="1">
        <f t="array" ref="U7">IF(U$2="FY",SUMPRODUCT(Data_Xuất[Xuất-NX]*(Data_Xuất[Year]=U$1)*(Data_Xuất[Main SKU name_GOM]=$A7)*(Data_Xuất[SKU_Xuất_GOM]=U$5)),SUMPRODUCT(Data_Xuất[Xuất-NX]*(Data_Xuất[Year]=U$1)*(Data_Xuất[Month]=U$2)*(Data_Xuất[Main SKU name_GOM]=$A7)*(Data_Xuất[SKU_Xuất_GOM]=U$5)))</f>
        <v>0</v>
      </c>
      <c r="V7" s="42" cm="1">
        <f t="array" ref="V7">IF(V$2="FY",SUMPRODUCT(Data_Xuất[Xuất-NX]*(Data_Xuất[Year]=V$1)*(Data_Xuất[Main SKU name_GOM]=$A7)*(Data_Xuất[SKU_Xuất_GOM]=V$5)),SUMPRODUCT(Data_Xuất[Xuất-NX]*(Data_Xuất[Year]=V$1)*(Data_Xuất[Month]=V$2)*(Data_Xuất[Main SKU name_GOM]=$A7)*(Data_Xuất[SKU_Xuất_GOM]=V$5)))</f>
        <v>0</v>
      </c>
      <c r="W7" s="42" cm="1">
        <f t="array" ref="W7">IF(W$2="FY",SUMPRODUCT(Data_Xuất[Xuất-NX]*(Data_Xuất[Year]=W$1)*(Data_Xuất[Main SKU name_GOM]=$A7)*(Data_Xuất[SKU_Xuất_GOM]=W$5)),SUMPRODUCT(Data_Xuất[Xuất-NX]*(Data_Xuất[Year]=W$1)*(Data_Xuất[Month]=W$2)*(Data_Xuất[Main SKU name_GOM]=$A7)*(Data_Xuất[SKU_Xuất_GOM]=W$5)))</f>
        <v>0</v>
      </c>
      <c r="X7" s="42" cm="1">
        <f t="array" ref="X7">IF(X$2="FY",SUMPRODUCT(Data_Xuất[Xuất-NX]*(Data_Xuất[Year]=X$1)*(Data_Xuất[Main SKU name_GOM]=$A7)*(Data_Xuất[SKU_Xuất_GOM]=X$5)),SUMPRODUCT(Data_Xuất[Xuất-NX]*(Data_Xuất[Year]=X$1)*(Data_Xuất[Month]=X$2)*(Data_Xuất[Main SKU name_GOM]=$A7)*(Data_Xuất[SKU_Xuất_GOM]=X$5)))</f>
        <v>0</v>
      </c>
      <c r="Y7" s="42" cm="1">
        <f t="array" ref="Y7">IF(Y$2="FY",SUMPRODUCT(Data_Xuất[Xuất-NX]*(Data_Xuất[Year]=Y$1)*(Data_Xuất[Main SKU name_GOM]=$A7)*(Data_Xuất[SKU_Xuất_GOM]=Y$5)),SUMPRODUCT(Data_Xuất[Xuất-NX]*(Data_Xuất[Year]=Y$1)*(Data_Xuất[Month]=Y$2)*(Data_Xuất[Main SKU name_GOM]=$A7)*(Data_Xuất[SKU_Xuất_GOM]=Y$5)))</f>
        <v>0</v>
      </c>
      <c r="Z7" s="42" cm="1">
        <f t="array" ref="Z7">IF(Z$2="FY",SUMPRODUCT(Data_Xuất[Xuất-NX]*(Data_Xuất[Year]=Z$1)*(Data_Xuất[Main SKU name_GOM]=$A7)*(Data_Xuất[SKU_Xuất_GOM]=Z$5)),SUMPRODUCT(Data_Xuất[Xuất-NX]*(Data_Xuất[Year]=Z$1)*(Data_Xuất[Month]=Z$2)*(Data_Xuất[Main SKU name_GOM]=$A7)*(Data_Xuất[SKU_Xuất_GOM]=Z$5)))</f>
        <v>0</v>
      </c>
      <c r="AA7" s="42" cm="1">
        <f t="array" ref="AA7">IF(AA$2="FY",SUMPRODUCT(Data_Xuất[Xuất-NX]*(Data_Xuất[Year]=AA$1)*(Data_Xuất[Main SKU name_GOM]=$A7)*(Data_Xuất[SKU_Xuất_GOM]=AA$5)),SUMPRODUCT(Data_Xuất[Xuất-NX]*(Data_Xuất[Year]=AA$1)*(Data_Xuất[Month]=AA$2)*(Data_Xuất[Main SKU name_GOM]=$A7)*(Data_Xuất[SKU_Xuất_GOM]=AA$5)))</f>
        <v>0</v>
      </c>
      <c r="AB7" s="42" cm="1">
        <f t="array" ref="AB7">IF(AB$2="FY",SUMPRODUCT(Data_Xuất[Xuất-NX]*(Data_Xuất[Year]=AB$1)*(Data_Xuất[Main SKU name_GOM]=$A7)*(Data_Xuất[SKU_Xuất_GOM]=AB$5)),SUMPRODUCT(Data_Xuất[Xuất-NX]*(Data_Xuất[Year]=AB$1)*(Data_Xuất[Month]=AB$2)*(Data_Xuất[Main SKU name_GOM]=$A7)*(Data_Xuất[SKU_Xuất_GOM]=AB$5)))</f>
        <v>0</v>
      </c>
      <c r="AC7" s="42" cm="1">
        <f t="array" ref="AC7">IF(AC$2="FY",SUMPRODUCT(Data_Xuất[Xuất-NX]*(Data_Xuất[Year]=AC$1)*(Data_Xuất[Main SKU name_GOM]=$A7)*(Data_Xuất[SKU_Xuất_GOM]=AC$5)),SUMPRODUCT(Data_Xuất[Xuất-NX]*(Data_Xuất[Year]=AC$1)*(Data_Xuất[Month]=AC$2)*(Data_Xuất[Main SKU name_GOM]=$A7)*(Data_Xuất[SKU_Xuất_GOM]=AC$5)))</f>
        <v>0</v>
      </c>
      <c r="AD7" s="42" cm="1">
        <f t="array" ref="AD7">IF(AD$2="FY",SUMPRODUCT(Data_Xuất[Xuất-NX]*(Data_Xuất[Year]=AD$1)*(Data_Xuất[Main SKU name_GOM]=$A7)*(Data_Xuất[SKU_Xuất_GOM]=AD$5)),SUMPRODUCT(Data_Xuất[Xuất-NX]*(Data_Xuất[Year]=AD$1)*(Data_Xuất[Month]=AD$2)*(Data_Xuất[Main SKU name_GOM]=$A7)*(Data_Xuất[SKU_Xuất_GOM]=AD$5)))</f>
        <v>0</v>
      </c>
      <c r="AE7" s="42" cm="1">
        <f t="array" ref="AE7">IF(AE$2="FY",SUMPRODUCT(Data_Xuất[Xuất-NX]*(Data_Xuất[Year]=AE$1)*(Data_Xuất[Main SKU name_GOM]=$A7)*(Data_Xuất[SKU_Xuất_GOM]=AE$5)),SUMPRODUCT(Data_Xuất[Xuất-NX]*(Data_Xuất[Year]=AE$1)*(Data_Xuất[Month]=AE$2)*(Data_Xuất[Main SKU name_GOM]=$A7)*(Data_Xuất[SKU_Xuất_GOM]=AE$5)))</f>
        <v>0</v>
      </c>
      <c r="AF7" s="42" cm="1">
        <f t="array" ref="AF7">IF(AF$2="FY",SUMPRODUCT(Data_Xuất[Xuất-NX]*(Data_Xuất[Year]=AF$1)*(Data_Xuất[Main SKU name_GOM]=$A7)*(Data_Xuất[SKU_Xuất_GOM]=AF$5)),SUMPRODUCT(Data_Xuất[Xuất-NX]*(Data_Xuất[Year]=AF$1)*(Data_Xuất[Month]=AF$2)*(Data_Xuất[Main SKU name_GOM]=$A7)*(Data_Xuất[SKU_Xuất_GOM]=AF$5)))</f>
        <v>0</v>
      </c>
      <c r="AG7" s="42" cm="1">
        <f t="array" ref="AG7">IF(AG$2="FY",SUMPRODUCT(Data_Xuất[Xuất-NX]*(Data_Xuất[Year]=AG$1)*(Data_Xuất[Main SKU name_GOM]=$A7)*(Data_Xuất[SKU_Xuất_GOM]=AG$5)),SUMPRODUCT(Data_Xuất[Xuất-NX]*(Data_Xuất[Year]=AG$1)*(Data_Xuất[Month]=AG$2)*(Data_Xuất[Main SKU name_GOM]=$A7)*(Data_Xuất[SKU_Xuất_GOM]=AG$5)))</f>
        <v>0</v>
      </c>
      <c r="AH7" s="45">
        <f t="shared" ref="AH7:AH12" si="35">SUM(T7:AG7)</f>
        <v>0</v>
      </c>
      <c r="AJ7" s="42" cm="1">
        <f t="array" ref="AJ7">IF(AJ$2="FY",SUMPRODUCT(Data_Xuất[Xuất-NX]*(Data_Xuất[Year]=AJ$1)*(Data_Xuất[Main SKU name_GOM]=$A7)*(Data_Xuất[SKU_Xuất_GOM]=AJ$5)),SUMPRODUCT(Data_Xuất[Xuất-NX]*(Data_Xuất[Year]=AJ$1)*(Data_Xuất[Month]=AJ$2)*(Data_Xuất[Main SKU name_GOM]=$A7)*(Data_Xuất[SKU_Xuất_GOM]=AJ$5)))</f>
        <v>0</v>
      </c>
      <c r="AK7" s="42" cm="1">
        <f t="array" ref="AK7">IF(AK$2="FY",SUMPRODUCT(Data_Xuất[Xuất-NX]*(Data_Xuất[Year]=AK$1)*(Data_Xuất[Main SKU name_GOM]=$A7)*(Data_Xuất[SKU_Xuất_GOM]=AK$5)),SUMPRODUCT(Data_Xuất[Xuất-NX]*(Data_Xuất[Year]=AK$1)*(Data_Xuất[Month]=AK$2)*(Data_Xuất[Main SKU name_GOM]=$A7)*(Data_Xuất[SKU_Xuất_GOM]=AK$5)))</f>
        <v>0</v>
      </c>
      <c r="AL7" s="42" cm="1">
        <f t="array" ref="AL7">IF(AL$2="FY",SUMPRODUCT(Data_Xuất[Xuất-NX]*(Data_Xuất[Year]=AL$1)*(Data_Xuất[Main SKU name_GOM]=$A7)*(Data_Xuất[SKU_Xuất_GOM]=AL$5)),SUMPRODUCT(Data_Xuất[Xuất-NX]*(Data_Xuất[Year]=AL$1)*(Data_Xuất[Month]=AL$2)*(Data_Xuất[Main SKU name_GOM]=$A7)*(Data_Xuất[SKU_Xuất_GOM]=AL$5)))</f>
        <v>0</v>
      </c>
      <c r="AM7" s="42" cm="1">
        <f t="array" ref="AM7">IF(AM$2="FY",SUMPRODUCT(Data_Xuất[Xuất-NX]*(Data_Xuất[Year]=AM$1)*(Data_Xuất[Main SKU name_GOM]=$A7)*(Data_Xuất[SKU_Xuất_GOM]=AM$5)),SUMPRODUCT(Data_Xuất[Xuất-NX]*(Data_Xuất[Year]=AM$1)*(Data_Xuất[Month]=AM$2)*(Data_Xuất[Main SKU name_GOM]=$A7)*(Data_Xuất[SKU_Xuất_GOM]=AM$5)))</f>
        <v>0</v>
      </c>
      <c r="AN7" s="42" cm="1">
        <f t="array" ref="AN7">IF(AN$2="FY",SUMPRODUCT(Data_Xuất[Xuất-NX]*(Data_Xuất[Year]=AN$1)*(Data_Xuất[Main SKU name_GOM]=$A7)*(Data_Xuất[SKU_Xuất_GOM]=AN$5)),SUMPRODUCT(Data_Xuất[Xuất-NX]*(Data_Xuất[Year]=AN$1)*(Data_Xuất[Month]=AN$2)*(Data_Xuất[Main SKU name_GOM]=$A7)*(Data_Xuất[SKU_Xuất_GOM]=AN$5)))</f>
        <v>0</v>
      </c>
      <c r="AO7" s="42" cm="1">
        <f t="array" ref="AO7">IF(AO$2="FY",SUMPRODUCT(Data_Xuất[Xuất-NX]*(Data_Xuất[Year]=AO$1)*(Data_Xuất[Main SKU name_GOM]=$A7)*(Data_Xuất[SKU_Xuất_GOM]=AO$5)),SUMPRODUCT(Data_Xuất[Xuất-NX]*(Data_Xuất[Year]=AO$1)*(Data_Xuất[Month]=AO$2)*(Data_Xuất[Main SKU name_GOM]=$A7)*(Data_Xuất[SKU_Xuất_GOM]=AO$5)))</f>
        <v>0</v>
      </c>
      <c r="AP7" s="42" cm="1">
        <f t="array" ref="AP7">IF(AP$2="FY",SUMPRODUCT(Data_Xuất[Xuất-NX]*(Data_Xuất[Year]=AP$1)*(Data_Xuất[Main SKU name_GOM]=$A7)*(Data_Xuất[SKU_Xuất_GOM]=AP$5)),SUMPRODUCT(Data_Xuất[Xuất-NX]*(Data_Xuất[Year]=AP$1)*(Data_Xuất[Month]=AP$2)*(Data_Xuất[Main SKU name_GOM]=$A7)*(Data_Xuất[SKU_Xuất_GOM]=AP$5)))</f>
        <v>0</v>
      </c>
      <c r="AQ7" s="42" cm="1">
        <f t="array" ref="AQ7">IF(AQ$2="FY",SUMPRODUCT(Data_Xuất[Xuất-NX]*(Data_Xuất[Year]=AQ$1)*(Data_Xuất[Main SKU name_GOM]=$A7)*(Data_Xuất[SKU_Xuất_GOM]=AQ$5)),SUMPRODUCT(Data_Xuất[Xuất-NX]*(Data_Xuất[Year]=AQ$1)*(Data_Xuất[Month]=AQ$2)*(Data_Xuất[Main SKU name_GOM]=$A7)*(Data_Xuất[SKU_Xuất_GOM]=AQ$5)))</f>
        <v>0</v>
      </c>
      <c r="AR7" s="42" cm="1">
        <f t="array" ref="AR7">IF(AR$2="FY",SUMPRODUCT(Data_Xuất[Xuất-NX]*(Data_Xuất[Year]=AR$1)*(Data_Xuất[Main SKU name_GOM]=$A7)*(Data_Xuất[SKU_Xuất_GOM]=AR$5)),SUMPRODUCT(Data_Xuất[Xuất-NX]*(Data_Xuất[Year]=AR$1)*(Data_Xuất[Month]=AR$2)*(Data_Xuất[Main SKU name_GOM]=$A7)*(Data_Xuất[SKU_Xuất_GOM]=AR$5)))</f>
        <v>0</v>
      </c>
      <c r="AS7" s="42" cm="1">
        <f t="array" ref="AS7">IF(AS$2="FY",SUMPRODUCT(Data_Xuất[Xuất-NX]*(Data_Xuất[Year]=AS$1)*(Data_Xuất[Main SKU name_GOM]=$A7)*(Data_Xuất[SKU_Xuất_GOM]=AS$5)),SUMPRODUCT(Data_Xuất[Xuất-NX]*(Data_Xuất[Year]=AS$1)*(Data_Xuất[Month]=AS$2)*(Data_Xuất[Main SKU name_GOM]=$A7)*(Data_Xuất[SKU_Xuất_GOM]=AS$5)))</f>
        <v>0</v>
      </c>
      <c r="AT7" s="42" cm="1">
        <f t="array" ref="AT7">IF(AT$2="FY",SUMPRODUCT(Data_Xuất[Xuất-NX]*(Data_Xuất[Year]=AT$1)*(Data_Xuất[Main SKU name_GOM]=$A7)*(Data_Xuất[SKU_Xuất_GOM]=AT$5)),SUMPRODUCT(Data_Xuất[Xuất-NX]*(Data_Xuất[Year]=AT$1)*(Data_Xuất[Month]=AT$2)*(Data_Xuất[Main SKU name_GOM]=$A7)*(Data_Xuất[SKU_Xuất_GOM]=AT$5)))</f>
        <v>0</v>
      </c>
      <c r="AU7" s="42" cm="1">
        <f t="array" ref="AU7">IF(AU$2="FY",SUMPRODUCT(Data_Xuất[Xuất-NX]*(Data_Xuất[Year]=AU$1)*(Data_Xuất[Main SKU name_GOM]=$A7)*(Data_Xuất[SKU_Xuất_GOM]=AU$5)),SUMPRODUCT(Data_Xuất[Xuất-NX]*(Data_Xuất[Year]=AU$1)*(Data_Xuất[Month]=AU$2)*(Data_Xuất[Main SKU name_GOM]=$A7)*(Data_Xuất[SKU_Xuất_GOM]=AU$5)))</f>
        <v>0</v>
      </c>
      <c r="AV7" s="42" cm="1">
        <f t="array" ref="AV7">IF(AV$2="FY",SUMPRODUCT(Data_Xuất[Xuất-NX]*(Data_Xuất[Year]=AV$1)*(Data_Xuất[Main SKU name_GOM]=$A7)*(Data_Xuất[SKU_Xuất_GOM]=AV$5)),SUMPRODUCT(Data_Xuất[Xuất-NX]*(Data_Xuất[Year]=AV$1)*(Data_Xuất[Month]=AV$2)*(Data_Xuất[Main SKU name_GOM]=$A7)*(Data_Xuất[SKU_Xuất_GOM]=AV$5)))</f>
        <v>0</v>
      </c>
      <c r="AW7" s="42" cm="1">
        <f t="array" ref="AW7">IF(AW$2="FY",SUMPRODUCT(Data_Xuất[Xuất-NX]*(Data_Xuất[Year]=AW$1)*(Data_Xuất[Main SKU name_GOM]=$A7)*(Data_Xuất[SKU_Xuất_GOM]=AW$5)),SUMPRODUCT(Data_Xuất[Xuất-NX]*(Data_Xuất[Year]=AW$1)*(Data_Xuất[Month]=AW$2)*(Data_Xuất[Main SKU name_GOM]=$A7)*(Data_Xuất[SKU_Xuất_GOM]=AW$5)))</f>
        <v>0</v>
      </c>
      <c r="AX7" s="45">
        <f t="shared" si="23"/>
        <v>0</v>
      </c>
      <c r="AZ7" s="42" cm="1">
        <f t="array" ref="AZ7">IF(AZ$2="FY",SUMPRODUCT(Data_Xuất[Xuất-NX]*(Data_Xuất[Year]=AZ$1)*(Data_Xuất[Main SKU name_GOM]=$A7)*(Data_Xuất[SKU_Xuất_GOM]=AZ$5)),SUMPRODUCT(Data_Xuất[Xuất-NX]*(Data_Xuất[Year]=AZ$1)*(Data_Xuất[Month]=AZ$2)*(Data_Xuất[Main SKU name_GOM]=$A7)*(Data_Xuất[SKU_Xuất_GOM]=AZ$5)))</f>
        <v>396967</v>
      </c>
      <c r="BA7" s="42" cm="1">
        <f t="array" ref="BA7">IF(BA$2="FY",SUMPRODUCT(Data_Xuất[Xuất-NX]*(Data_Xuất[Year]=BA$1)*(Data_Xuất[Main SKU name_GOM]=$A7)*(Data_Xuất[SKU_Xuất_GOM]=BA$5)),SUMPRODUCT(Data_Xuất[Xuất-NX]*(Data_Xuất[Year]=BA$1)*(Data_Xuất[Month]=BA$2)*(Data_Xuất[Main SKU name_GOM]=$A7)*(Data_Xuất[SKU_Xuất_GOM]=BA$5)))</f>
        <v>181999.99999999997</v>
      </c>
      <c r="BB7" s="42" cm="1">
        <f t="array" ref="BB7">IF(BB$2="FY",SUMPRODUCT(Data_Xuất[Xuất-NX]*(Data_Xuất[Year]=BB$1)*(Data_Xuất[Main SKU name_GOM]=$A7)*(Data_Xuất[SKU_Xuất_GOM]=BB$5)),SUMPRODUCT(Data_Xuất[Xuất-NX]*(Data_Xuất[Year]=BB$1)*(Data_Xuất[Month]=BB$2)*(Data_Xuất[Main SKU name_GOM]=$A7)*(Data_Xuất[SKU_Xuất_GOM]=BB$5)))</f>
        <v>77699.999999999985</v>
      </c>
      <c r="BC7" s="42" cm="1">
        <f t="array" ref="BC7">IF(BC$2="FY",SUMPRODUCT(Data_Xuất[Xuất-NX]*(Data_Xuất[Year]=BC$1)*(Data_Xuất[Main SKU name_GOM]=$A7)*(Data_Xuất[SKU_Xuất_GOM]=BC$5)),SUMPRODUCT(Data_Xuất[Xuất-NX]*(Data_Xuất[Year]=BC$1)*(Data_Xuất[Month]=BC$2)*(Data_Xuất[Main SKU name_GOM]=$A7)*(Data_Xuất[SKU_Xuất_GOM]=BC$5)))</f>
        <v>106354.00000000001</v>
      </c>
      <c r="BD7" s="42" cm="1">
        <f t="array" ref="BD7">IF(BD$2="FY",SUMPRODUCT(Data_Xuất[Xuất-NX]*(Data_Xuất[Year]=BD$1)*(Data_Xuất[Main SKU name_GOM]=$A7)*(Data_Xuất[SKU_Xuất_GOM]=BD$5)),SUMPRODUCT(Data_Xuất[Xuất-NX]*(Data_Xuất[Year]=BD$1)*(Data_Xuất[Month]=BD$2)*(Data_Xuất[Main SKU name_GOM]=$A7)*(Data_Xuất[SKU_Xuất_GOM]=BD$5)))</f>
        <v>20000.000000000004</v>
      </c>
      <c r="BE7" s="42" cm="1">
        <f t="array" ref="BE7">IF(BE$2="FY",SUMPRODUCT(Data_Xuất[Xuất-NX]*(Data_Xuất[Year]=BE$1)*(Data_Xuất[Main SKU name_GOM]=$A7)*(Data_Xuất[SKU_Xuất_GOM]=BE$5)),SUMPRODUCT(Data_Xuất[Xuất-NX]*(Data_Xuất[Year]=BE$1)*(Data_Xuất[Month]=BE$2)*(Data_Xuất[Main SKU name_GOM]=$A7)*(Data_Xuất[SKU_Xuất_GOM]=BE$5)))</f>
        <v>9150.9999999999982</v>
      </c>
      <c r="BF7" s="42" cm="1">
        <f t="array" ref="BF7">IF(BF$2="FY",SUMPRODUCT(Data_Xuất[Xuất-NX]*(Data_Xuất[Year]=BF$1)*(Data_Xuất[Main SKU name_GOM]=$A7)*(Data_Xuất[SKU_Xuất_GOM]=BF$5)),SUMPRODUCT(Data_Xuất[Xuất-NX]*(Data_Xuất[Year]=BF$1)*(Data_Xuất[Month]=BF$2)*(Data_Xuất[Main SKU name_GOM]=$A7)*(Data_Xuất[SKU_Xuất_GOM]=BF$5)))</f>
        <v>24819.999999999996</v>
      </c>
      <c r="BG7" s="42" cm="1">
        <f t="array" ref="BG7">IF(BG$2="FY",SUMPRODUCT(Data_Xuất[Xuất-NX]*(Data_Xuất[Year]=BG$1)*(Data_Xuất[Main SKU name_GOM]=$A7)*(Data_Xuất[SKU_Xuất_GOM]=BG$5)),SUMPRODUCT(Data_Xuất[Xuất-NX]*(Data_Xuất[Year]=BG$1)*(Data_Xuất[Month]=BG$2)*(Data_Xuất[Main SKU name_GOM]=$A7)*(Data_Xuất[SKU_Xuất_GOM]=BG$5)))</f>
        <v>0</v>
      </c>
      <c r="BH7" s="42" cm="1">
        <f t="array" ref="BH7">IF(BH$2="FY",SUMPRODUCT(Data_Xuất[Xuất-NX]*(Data_Xuất[Year]=BH$1)*(Data_Xuất[Main SKU name_GOM]=$A7)*(Data_Xuất[SKU_Xuất_GOM]=BH$5)),SUMPRODUCT(Data_Xuất[Xuất-NX]*(Data_Xuất[Year]=BH$1)*(Data_Xuất[Month]=BH$2)*(Data_Xuất[Main SKU name_GOM]=$A7)*(Data_Xuất[SKU_Xuất_GOM]=BH$5)))</f>
        <v>0</v>
      </c>
      <c r="BI7" s="42" cm="1">
        <f t="array" ref="BI7">IF(BI$2="FY",SUMPRODUCT(Data_Xuất[Xuất-NX]*(Data_Xuất[Year]=BI$1)*(Data_Xuất[Main SKU name_GOM]=$A7)*(Data_Xuất[SKU_Xuất_GOM]=BI$5)),SUMPRODUCT(Data_Xuất[Xuất-NX]*(Data_Xuất[Year]=BI$1)*(Data_Xuất[Month]=BI$2)*(Data_Xuất[Main SKU name_GOM]=$A7)*(Data_Xuất[SKU_Xuất_GOM]=BI$5)))</f>
        <v>0</v>
      </c>
      <c r="BJ7" s="42" cm="1">
        <f t="array" ref="BJ7">IF(BJ$2="FY",SUMPRODUCT(Data_Xuất[Xuất-NX]*(Data_Xuất[Year]=BJ$1)*(Data_Xuất[Main SKU name_GOM]=$A7)*(Data_Xuất[SKU_Xuất_GOM]=BJ$5)),SUMPRODUCT(Data_Xuất[Xuất-NX]*(Data_Xuất[Year]=BJ$1)*(Data_Xuất[Month]=BJ$2)*(Data_Xuất[Main SKU name_GOM]=$A7)*(Data_Xuất[SKU_Xuất_GOM]=BJ$5)))</f>
        <v>0</v>
      </c>
      <c r="BK7" s="42" cm="1">
        <f t="array" ref="BK7">IF(BK$2="FY",SUMPRODUCT(Data_Xuất[Xuất-NX]*(Data_Xuất[Year]=BK$1)*(Data_Xuất[Main SKU name_GOM]=$A7)*(Data_Xuất[SKU_Xuất_GOM]=BK$5)),SUMPRODUCT(Data_Xuất[Xuất-NX]*(Data_Xuất[Year]=BK$1)*(Data_Xuất[Month]=BK$2)*(Data_Xuất[Main SKU name_GOM]=$A7)*(Data_Xuất[SKU_Xuất_GOM]=BK$5)))</f>
        <v>0</v>
      </c>
      <c r="BL7" s="42" cm="1">
        <f t="array" ref="BL7">IF(BL$2="FY",SUMPRODUCT(Data_Xuất[Xuất-NX]*(Data_Xuất[Year]=BL$1)*(Data_Xuất[Main SKU name_GOM]=$A7)*(Data_Xuất[SKU_Xuất_GOM]=BL$5)),SUMPRODUCT(Data_Xuất[Xuất-NX]*(Data_Xuất[Year]=BL$1)*(Data_Xuất[Month]=BL$2)*(Data_Xuất[Main SKU name_GOM]=$A7)*(Data_Xuất[SKU_Xuất_GOM]=BL$5)))</f>
        <v>0</v>
      </c>
      <c r="BM7" s="42" cm="1">
        <f t="array" ref="BM7">IF(BM$2="FY",SUMPRODUCT(Data_Xuất[Xuất-NX]*(Data_Xuất[Year]=BM$1)*(Data_Xuất[Main SKU name_GOM]=$A7)*(Data_Xuất[SKU_Xuất_GOM]=BM$5)),SUMPRODUCT(Data_Xuất[Xuất-NX]*(Data_Xuất[Year]=BM$1)*(Data_Xuất[Month]=BM$2)*(Data_Xuất[Main SKU name_GOM]=$A7)*(Data_Xuất[SKU_Xuất_GOM]=BM$5)))</f>
        <v>0</v>
      </c>
      <c r="BN7" s="45">
        <f t="shared" si="24"/>
        <v>816992</v>
      </c>
      <c r="BP7" s="42" cm="1">
        <f t="array" ref="BP7">IF(BP$2="FY",SUMPRODUCT(Data_Xuất[Xuất-NX]*(Data_Xuất[Year]=BP$1)*(Data_Xuất[Main SKU name_GOM]=$A7)*(Data_Xuất[SKU_Xuất_GOM]=BP$5)),SUMPRODUCT(Data_Xuất[Xuất-NX]*(Data_Xuất[Year]=BP$1)*(Data_Xuất[Month]=BP$2)*(Data_Xuất[Main SKU name_GOM]=$A7)*(Data_Xuất[SKU_Xuất_GOM]=BP$5)))</f>
        <v>0</v>
      </c>
      <c r="BQ7" s="42" cm="1">
        <f t="array" ref="BQ7">IF(BQ$2="FY",SUMPRODUCT(Data_Xuất[Xuất-NX]*(Data_Xuất[Year]=BQ$1)*(Data_Xuất[Main SKU name_GOM]=$A7)*(Data_Xuất[SKU_Xuất_GOM]=BQ$5)),SUMPRODUCT(Data_Xuất[Xuất-NX]*(Data_Xuất[Year]=BQ$1)*(Data_Xuất[Month]=BQ$2)*(Data_Xuất[Main SKU name_GOM]=$A7)*(Data_Xuất[SKU_Xuất_GOM]=BQ$5)))</f>
        <v>0</v>
      </c>
      <c r="BR7" s="42" cm="1">
        <f t="array" ref="BR7">IF(BR$2="FY",SUMPRODUCT(Data_Xuất[Xuất-NX]*(Data_Xuất[Year]=BR$1)*(Data_Xuất[Main SKU name_GOM]=$A7)*(Data_Xuất[SKU_Xuất_GOM]=BR$5)),SUMPRODUCT(Data_Xuất[Xuất-NX]*(Data_Xuất[Year]=BR$1)*(Data_Xuất[Month]=BR$2)*(Data_Xuất[Main SKU name_GOM]=$A7)*(Data_Xuất[SKU_Xuất_GOM]=BR$5)))</f>
        <v>0</v>
      </c>
      <c r="BS7" s="42" cm="1">
        <f t="array" ref="BS7">IF(BS$2="FY",SUMPRODUCT(Data_Xuất[Xuất-NX]*(Data_Xuất[Year]=BS$1)*(Data_Xuất[Main SKU name_GOM]=$A7)*(Data_Xuất[SKU_Xuất_GOM]=BS$5)),SUMPRODUCT(Data_Xuất[Xuất-NX]*(Data_Xuất[Year]=BS$1)*(Data_Xuất[Month]=BS$2)*(Data_Xuất[Main SKU name_GOM]=$A7)*(Data_Xuất[SKU_Xuất_GOM]=BS$5)))</f>
        <v>0</v>
      </c>
      <c r="BT7" s="42" cm="1">
        <f t="array" ref="BT7">IF(BT$2="FY",SUMPRODUCT(Data_Xuất[Xuất-NX]*(Data_Xuất[Year]=BT$1)*(Data_Xuất[Main SKU name_GOM]=$A7)*(Data_Xuất[SKU_Xuất_GOM]=BT$5)),SUMPRODUCT(Data_Xuất[Xuất-NX]*(Data_Xuất[Year]=BT$1)*(Data_Xuất[Month]=BT$2)*(Data_Xuất[Main SKU name_GOM]=$A7)*(Data_Xuất[SKU_Xuất_GOM]=BT$5)))</f>
        <v>0</v>
      </c>
      <c r="BU7" s="42" cm="1">
        <f t="array" ref="BU7">IF(BU$2="FY",SUMPRODUCT(Data_Xuất[Xuất-NX]*(Data_Xuất[Year]=BU$1)*(Data_Xuất[Main SKU name_GOM]=$A7)*(Data_Xuất[SKU_Xuất_GOM]=BU$5)),SUMPRODUCT(Data_Xuất[Xuất-NX]*(Data_Xuất[Year]=BU$1)*(Data_Xuất[Month]=BU$2)*(Data_Xuất[Main SKU name_GOM]=$A7)*(Data_Xuất[SKU_Xuất_GOM]=BU$5)))</f>
        <v>0</v>
      </c>
      <c r="BV7" s="42" cm="1">
        <f t="array" ref="BV7">IF(BV$2="FY",SUMPRODUCT(Data_Xuất[Xuất-NX]*(Data_Xuất[Year]=BV$1)*(Data_Xuất[Main SKU name_GOM]=$A7)*(Data_Xuất[SKU_Xuất_GOM]=BV$5)),SUMPRODUCT(Data_Xuất[Xuất-NX]*(Data_Xuất[Year]=BV$1)*(Data_Xuất[Month]=BV$2)*(Data_Xuất[Main SKU name_GOM]=$A7)*(Data_Xuất[SKU_Xuất_GOM]=BV$5)))</f>
        <v>0</v>
      </c>
      <c r="BW7" s="42" cm="1">
        <f t="array" ref="BW7">IF(BW$2="FY",SUMPRODUCT(Data_Xuất[Xuất-NX]*(Data_Xuất[Year]=BW$1)*(Data_Xuất[Main SKU name_GOM]=$A7)*(Data_Xuất[SKU_Xuất_GOM]=BW$5)),SUMPRODUCT(Data_Xuất[Xuất-NX]*(Data_Xuất[Year]=BW$1)*(Data_Xuất[Month]=BW$2)*(Data_Xuất[Main SKU name_GOM]=$A7)*(Data_Xuất[SKU_Xuất_GOM]=BW$5)))</f>
        <v>0</v>
      </c>
      <c r="BX7" s="42" cm="1">
        <f t="array" ref="BX7">IF(BX$2="FY",SUMPRODUCT(Data_Xuất[Xuất-NX]*(Data_Xuất[Year]=BX$1)*(Data_Xuất[Main SKU name_GOM]=$A7)*(Data_Xuất[SKU_Xuất_GOM]=BX$5)),SUMPRODUCT(Data_Xuất[Xuất-NX]*(Data_Xuất[Year]=BX$1)*(Data_Xuất[Month]=BX$2)*(Data_Xuất[Main SKU name_GOM]=$A7)*(Data_Xuất[SKU_Xuất_GOM]=BX$5)))</f>
        <v>0</v>
      </c>
      <c r="BY7" s="42" cm="1">
        <f t="array" ref="BY7">IF(BY$2="FY",SUMPRODUCT(Data_Xuất[Xuất-NX]*(Data_Xuất[Year]=BY$1)*(Data_Xuất[Main SKU name_GOM]=$A7)*(Data_Xuất[SKU_Xuất_GOM]=BY$5)),SUMPRODUCT(Data_Xuất[Xuất-NX]*(Data_Xuất[Year]=BY$1)*(Data_Xuất[Month]=BY$2)*(Data_Xuất[Main SKU name_GOM]=$A7)*(Data_Xuất[SKU_Xuất_GOM]=BY$5)))</f>
        <v>0</v>
      </c>
      <c r="BZ7" s="42" cm="1">
        <f t="array" ref="BZ7">IF(BZ$2="FY",SUMPRODUCT(Data_Xuất[Xuất-NX]*(Data_Xuất[Year]=BZ$1)*(Data_Xuất[Main SKU name_GOM]=$A7)*(Data_Xuất[SKU_Xuất_GOM]=BZ$5)),SUMPRODUCT(Data_Xuất[Xuất-NX]*(Data_Xuất[Year]=BZ$1)*(Data_Xuất[Month]=BZ$2)*(Data_Xuất[Main SKU name_GOM]=$A7)*(Data_Xuất[SKU_Xuất_GOM]=BZ$5)))</f>
        <v>0</v>
      </c>
      <c r="CA7" s="42" cm="1">
        <f t="array" ref="CA7">IF(CA$2="FY",SUMPRODUCT(Data_Xuất[Xuất-NX]*(Data_Xuất[Year]=CA$1)*(Data_Xuất[Main SKU name_GOM]=$A7)*(Data_Xuất[SKU_Xuất_GOM]=CA$5)),SUMPRODUCT(Data_Xuất[Xuất-NX]*(Data_Xuất[Year]=CA$1)*(Data_Xuất[Month]=CA$2)*(Data_Xuất[Main SKU name_GOM]=$A7)*(Data_Xuất[SKU_Xuất_GOM]=CA$5)))</f>
        <v>0</v>
      </c>
      <c r="CB7" s="42" cm="1">
        <f t="array" ref="CB7">IF(CB$2="FY",SUMPRODUCT(Data_Xuất[Xuất-NX]*(Data_Xuất[Year]=CB$1)*(Data_Xuất[Main SKU name_GOM]=$A7)*(Data_Xuất[SKU_Xuất_GOM]=CB$5)),SUMPRODUCT(Data_Xuất[Xuất-NX]*(Data_Xuất[Year]=CB$1)*(Data_Xuất[Month]=CB$2)*(Data_Xuất[Main SKU name_GOM]=$A7)*(Data_Xuất[SKU_Xuất_GOM]=CB$5)))</f>
        <v>0</v>
      </c>
      <c r="CC7" s="42" cm="1">
        <f t="array" ref="CC7">IF(CC$2="FY",SUMPRODUCT(Data_Xuất[Xuất-NX]*(Data_Xuất[Year]=CC$1)*(Data_Xuất[Main SKU name_GOM]=$A7)*(Data_Xuất[SKU_Xuất_GOM]=CC$5)),SUMPRODUCT(Data_Xuất[Xuất-NX]*(Data_Xuất[Year]=CC$1)*(Data_Xuất[Month]=CC$2)*(Data_Xuất[Main SKU name_GOM]=$A7)*(Data_Xuất[SKU_Xuất_GOM]=CC$5)))</f>
        <v>0</v>
      </c>
      <c r="CD7" s="45">
        <f t="shared" si="25"/>
        <v>0</v>
      </c>
      <c r="CF7" s="42" cm="1">
        <f t="array" ref="CF7">IF(CF$2="FY",SUMPRODUCT(Data_Xuất[Xuất-NX]*(Data_Xuất[Year]=CF$1)*(Data_Xuất[Main SKU name_GOM]=$A7)*(Data_Xuất[SKU_Xuất_GOM]=CF$5)),SUMPRODUCT(Data_Xuất[Xuất-NX]*(Data_Xuất[Year]=CF$1)*(Data_Xuất[Month]=CF$2)*(Data_Xuất[Main SKU name_GOM]=$A7)*(Data_Xuất[SKU_Xuất_GOM]=CF$5)))</f>
        <v>0</v>
      </c>
      <c r="CG7" s="42" cm="1">
        <f t="array" ref="CG7">IF(CG$2="FY",SUMPRODUCT(Data_Xuất[Xuất-NX]*(Data_Xuất[Year]=CG$1)*(Data_Xuất[Main SKU name_GOM]=$A7)*(Data_Xuất[SKU_Xuất_GOM]=CG$5)),SUMPRODUCT(Data_Xuất[Xuất-NX]*(Data_Xuất[Year]=CG$1)*(Data_Xuất[Month]=CG$2)*(Data_Xuất[Main SKU name_GOM]=$A7)*(Data_Xuất[SKU_Xuất_GOM]=CG$5)))</f>
        <v>0</v>
      </c>
      <c r="CH7" s="42" cm="1">
        <f t="array" ref="CH7">IF(CH$2="FY",SUMPRODUCT(Data_Xuất[Xuất-NX]*(Data_Xuất[Year]=CH$1)*(Data_Xuất[Main SKU name_GOM]=$A7)*(Data_Xuất[SKU_Xuất_GOM]=CH$5)),SUMPRODUCT(Data_Xuất[Xuất-NX]*(Data_Xuất[Year]=CH$1)*(Data_Xuất[Month]=CH$2)*(Data_Xuất[Main SKU name_GOM]=$A7)*(Data_Xuất[SKU_Xuất_GOM]=CH$5)))</f>
        <v>0</v>
      </c>
      <c r="CI7" s="42" cm="1">
        <f t="array" ref="CI7">IF(CI$2="FY",SUMPRODUCT(Data_Xuất[Xuất-NX]*(Data_Xuất[Year]=CI$1)*(Data_Xuất[Main SKU name_GOM]=$A7)*(Data_Xuất[SKU_Xuất_GOM]=CI$5)),SUMPRODUCT(Data_Xuất[Xuất-NX]*(Data_Xuất[Year]=CI$1)*(Data_Xuất[Month]=CI$2)*(Data_Xuất[Main SKU name_GOM]=$A7)*(Data_Xuất[SKU_Xuất_GOM]=CI$5)))</f>
        <v>0</v>
      </c>
      <c r="CJ7" s="42" cm="1">
        <f t="array" ref="CJ7">IF(CJ$2="FY",SUMPRODUCT(Data_Xuất[Xuất-NX]*(Data_Xuất[Year]=CJ$1)*(Data_Xuất[Main SKU name_GOM]=$A7)*(Data_Xuất[SKU_Xuất_GOM]=CJ$5)),SUMPRODUCT(Data_Xuất[Xuất-NX]*(Data_Xuất[Year]=CJ$1)*(Data_Xuất[Month]=CJ$2)*(Data_Xuất[Main SKU name_GOM]=$A7)*(Data_Xuất[SKU_Xuất_GOM]=CJ$5)))</f>
        <v>0</v>
      </c>
      <c r="CK7" s="42" cm="1">
        <f t="array" ref="CK7">IF(CK$2="FY",SUMPRODUCT(Data_Xuất[Xuất-NX]*(Data_Xuất[Year]=CK$1)*(Data_Xuất[Main SKU name_GOM]=$A7)*(Data_Xuất[SKU_Xuất_GOM]=CK$5)),SUMPRODUCT(Data_Xuất[Xuất-NX]*(Data_Xuất[Year]=CK$1)*(Data_Xuất[Month]=CK$2)*(Data_Xuất[Main SKU name_GOM]=$A7)*(Data_Xuất[SKU_Xuất_GOM]=CK$5)))</f>
        <v>0</v>
      </c>
      <c r="CL7" s="42" cm="1">
        <f t="array" ref="CL7">IF(CL$2="FY",SUMPRODUCT(Data_Xuất[Xuất-NX]*(Data_Xuất[Year]=CL$1)*(Data_Xuất[Main SKU name_GOM]=$A7)*(Data_Xuất[SKU_Xuất_GOM]=CL$5)),SUMPRODUCT(Data_Xuất[Xuất-NX]*(Data_Xuất[Year]=CL$1)*(Data_Xuất[Month]=CL$2)*(Data_Xuất[Main SKU name_GOM]=$A7)*(Data_Xuất[SKU_Xuất_GOM]=CL$5)))</f>
        <v>0</v>
      </c>
      <c r="CM7" s="42" cm="1">
        <f t="array" ref="CM7">IF(CM$2="FY",SUMPRODUCT(Data_Xuất[Xuất-NX]*(Data_Xuất[Year]=CM$1)*(Data_Xuất[Main SKU name_GOM]=$A7)*(Data_Xuất[SKU_Xuất_GOM]=CM$5)),SUMPRODUCT(Data_Xuất[Xuất-NX]*(Data_Xuất[Year]=CM$1)*(Data_Xuất[Month]=CM$2)*(Data_Xuất[Main SKU name_GOM]=$A7)*(Data_Xuất[SKU_Xuất_GOM]=CM$5)))</f>
        <v>0</v>
      </c>
      <c r="CN7" s="42" cm="1">
        <f t="array" ref="CN7">IF(CN$2="FY",SUMPRODUCT(Data_Xuất[Xuất-NX]*(Data_Xuất[Year]=CN$1)*(Data_Xuất[Main SKU name_GOM]=$A7)*(Data_Xuất[SKU_Xuất_GOM]=CN$5)),SUMPRODUCT(Data_Xuất[Xuất-NX]*(Data_Xuất[Year]=CN$1)*(Data_Xuất[Month]=CN$2)*(Data_Xuất[Main SKU name_GOM]=$A7)*(Data_Xuất[SKU_Xuất_GOM]=CN$5)))</f>
        <v>0</v>
      </c>
      <c r="CO7" s="42" cm="1">
        <f t="array" ref="CO7">IF(CO$2="FY",SUMPRODUCT(Data_Xuất[Xuất-NX]*(Data_Xuất[Year]=CO$1)*(Data_Xuất[Main SKU name_GOM]=$A7)*(Data_Xuất[SKU_Xuất_GOM]=CO$5)),SUMPRODUCT(Data_Xuất[Xuất-NX]*(Data_Xuất[Year]=CO$1)*(Data_Xuất[Month]=CO$2)*(Data_Xuất[Main SKU name_GOM]=$A7)*(Data_Xuất[SKU_Xuất_GOM]=CO$5)))</f>
        <v>0</v>
      </c>
      <c r="CP7" s="42" cm="1">
        <f t="array" ref="CP7">IF(CP$2="FY",SUMPRODUCT(Data_Xuất[Xuất-NX]*(Data_Xuất[Year]=CP$1)*(Data_Xuất[Main SKU name_GOM]=$A7)*(Data_Xuất[SKU_Xuất_GOM]=CP$5)),SUMPRODUCT(Data_Xuất[Xuất-NX]*(Data_Xuất[Year]=CP$1)*(Data_Xuất[Month]=CP$2)*(Data_Xuất[Main SKU name_GOM]=$A7)*(Data_Xuất[SKU_Xuất_GOM]=CP$5)))</f>
        <v>0</v>
      </c>
      <c r="CQ7" s="42" cm="1">
        <f t="array" ref="CQ7">IF(CQ$2="FY",SUMPRODUCT(Data_Xuất[Xuất-NX]*(Data_Xuất[Year]=CQ$1)*(Data_Xuất[Main SKU name_GOM]=$A7)*(Data_Xuất[SKU_Xuất_GOM]=CQ$5)),SUMPRODUCT(Data_Xuất[Xuất-NX]*(Data_Xuất[Year]=CQ$1)*(Data_Xuất[Month]=CQ$2)*(Data_Xuất[Main SKU name_GOM]=$A7)*(Data_Xuất[SKU_Xuất_GOM]=CQ$5)))</f>
        <v>0</v>
      </c>
      <c r="CR7" s="42" cm="1">
        <f t="array" ref="CR7">IF(CR$2="FY",SUMPRODUCT(Data_Xuất[Xuất-NX]*(Data_Xuất[Year]=CR$1)*(Data_Xuất[Main SKU name_GOM]=$A7)*(Data_Xuất[SKU_Xuất_GOM]=CR$5)),SUMPRODUCT(Data_Xuất[Xuất-NX]*(Data_Xuất[Year]=CR$1)*(Data_Xuất[Month]=CR$2)*(Data_Xuất[Main SKU name_GOM]=$A7)*(Data_Xuất[SKU_Xuất_GOM]=CR$5)))</f>
        <v>0</v>
      </c>
      <c r="CS7" s="42" cm="1">
        <f t="array" ref="CS7">IF(CS$2="FY",SUMPRODUCT(Data_Xuất[Xuất-NX]*(Data_Xuất[Year]=CS$1)*(Data_Xuất[Main SKU name_GOM]=$A7)*(Data_Xuất[SKU_Xuất_GOM]=CS$5)),SUMPRODUCT(Data_Xuất[Xuất-NX]*(Data_Xuất[Year]=CS$1)*(Data_Xuất[Month]=CS$2)*(Data_Xuất[Main SKU name_GOM]=$A7)*(Data_Xuất[SKU_Xuất_GOM]=CS$5)))</f>
        <v>0</v>
      </c>
      <c r="CT7" s="45">
        <f t="shared" si="26"/>
        <v>0</v>
      </c>
      <c r="CV7" s="42" cm="1">
        <f t="array" ref="CV7">IF(CV$2="FY",SUMPRODUCT(Data_Xuất[Xuất-NX]*(Data_Xuất[Year]=CV$1)*(Data_Xuất[Main SKU name_GOM]=$A7)*(Data_Xuất[SKU_Xuất_GOM]=CV$5)),SUMPRODUCT(Data_Xuất[Xuất-NX]*(Data_Xuất[Year]=CV$1)*(Data_Xuất[Month]=CV$2)*(Data_Xuất[Main SKU name_GOM]=$A7)*(Data_Xuất[SKU_Xuất_GOM]=CV$5)))</f>
        <v>0</v>
      </c>
      <c r="CW7" s="42" cm="1">
        <f t="array" ref="CW7">IF(CW$2="FY",SUMPRODUCT(Data_Xuất[Xuất-NX]*(Data_Xuất[Year]=CW$1)*(Data_Xuất[Main SKU name_GOM]=$A7)*(Data_Xuất[SKU_Xuất_GOM]=CW$5)),SUMPRODUCT(Data_Xuất[Xuất-NX]*(Data_Xuất[Year]=CW$1)*(Data_Xuất[Month]=CW$2)*(Data_Xuất[Main SKU name_GOM]=$A7)*(Data_Xuất[SKU_Xuất_GOM]=CW$5)))</f>
        <v>0</v>
      </c>
      <c r="CX7" s="42" cm="1">
        <f t="array" ref="CX7">IF(CX$2="FY",SUMPRODUCT(Data_Xuất[Xuất-NX]*(Data_Xuất[Year]=CX$1)*(Data_Xuất[Main SKU name_GOM]=$A7)*(Data_Xuất[SKU_Xuất_GOM]=CX$5)),SUMPRODUCT(Data_Xuất[Xuất-NX]*(Data_Xuất[Year]=CX$1)*(Data_Xuất[Month]=CX$2)*(Data_Xuất[Main SKU name_GOM]=$A7)*(Data_Xuất[SKU_Xuất_GOM]=CX$5)))</f>
        <v>0</v>
      </c>
      <c r="CY7" s="42" cm="1">
        <f t="array" ref="CY7">IF(CY$2="FY",SUMPRODUCT(Data_Xuất[Xuất-NX]*(Data_Xuất[Year]=CY$1)*(Data_Xuất[Main SKU name_GOM]=$A7)*(Data_Xuất[SKU_Xuất_GOM]=CY$5)),SUMPRODUCT(Data_Xuất[Xuất-NX]*(Data_Xuất[Year]=CY$1)*(Data_Xuất[Month]=CY$2)*(Data_Xuất[Main SKU name_GOM]=$A7)*(Data_Xuất[SKU_Xuất_GOM]=CY$5)))</f>
        <v>0</v>
      </c>
      <c r="CZ7" s="42" cm="1">
        <f t="array" ref="CZ7">IF(CZ$2="FY",SUMPRODUCT(Data_Xuất[Xuất-NX]*(Data_Xuất[Year]=CZ$1)*(Data_Xuất[Main SKU name_GOM]=$A7)*(Data_Xuất[SKU_Xuất_GOM]=CZ$5)),SUMPRODUCT(Data_Xuất[Xuất-NX]*(Data_Xuất[Year]=CZ$1)*(Data_Xuất[Month]=CZ$2)*(Data_Xuất[Main SKU name_GOM]=$A7)*(Data_Xuất[SKU_Xuất_GOM]=CZ$5)))</f>
        <v>0</v>
      </c>
      <c r="DA7" s="42" cm="1">
        <f t="array" ref="DA7">IF(DA$2="FY",SUMPRODUCT(Data_Xuất[Xuất-NX]*(Data_Xuất[Year]=DA$1)*(Data_Xuất[Main SKU name_GOM]=$A7)*(Data_Xuất[SKU_Xuất_GOM]=DA$5)),SUMPRODUCT(Data_Xuất[Xuất-NX]*(Data_Xuất[Year]=DA$1)*(Data_Xuất[Month]=DA$2)*(Data_Xuất[Main SKU name_GOM]=$A7)*(Data_Xuất[SKU_Xuất_GOM]=DA$5)))</f>
        <v>0</v>
      </c>
      <c r="DB7" s="42" cm="1">
        <f t="array" ref="DB7">IF(DB$2="FY",SUMPRODUCT(Data_Xuất[Xuất-NX]*(Data_Xuất[Year]=DB$1)*(Data_Xuất[Main SKU name_GOM]=$A7)*(Data_Xuất[SKU_Xuất_GOM]=DB$5)),SUMPRODUCT(Data_Xuất[Xuất-NX]*(Data_Xuất[Year]=DB$1)*(Data_Xuất[Month]=DB$2)*(Data_Xuất[Main SKU name_GOM]=$A7)*(Data_Xuất[SKU_Xuất_GOM]=DB$5)))</f>
        <v>0</v>
      </c>
      <c r="DC7" s="42" cm="1">
        <f t="array" ref="DC7">IF(DC$2="FY",SUMPRODUCT(Data_Xuất[Xuất-NX]*(Data_Xuất[Year]=DC$1)*(Data_Xuất[Main SKU name_GOM]=$A7)*(Data_Xuất[SKU_Xuất_GOM]=DC$5)),SUMPRODUCT(Data_Xuất[Xuất-NX]*(Data_Xuất[Year]=DC$1)*(Data_Xuất[Month]=DC$2)*(Data_Xuất[Main SKU name_GOM]=$A7)*(Data_Xuất[SKU_Xuất_GOM]=DC$5)))</f>
        <v>0</v>
      </c>
      <c r="DD7" s="42" cm="1">
        <f t="array" ref="DD7">IF(DD$2="FY",SUMPRODUCT(Data_Xuất[Xuất-NX]*(Data_Xuất[Year]=DD$1)*(Data_Xuất[Main SKU name_GOM]=$A7)*(Data_Xuất[SKU_Xuất_GOM]=DD$5)),SUMPRODUCT(Data_Xuất[Xuất-NX]*(Data_Xuất[Year]=DD$1)*(Data_Xuất[Month]=DD$2)*(Data_Xuất[Main SKU name_GOM]=$A7)*(Data_Xuất[SKU_Xuất_GOM]=DD$5)))</f>
        <v>0</v>
      </c>
      <c r="DE7" s="42" cm="1">
        <f t="array" ref="DE7">IF(DE$2="FY",SUMPRODUCT(Data_Xuất[Xuất-NX]*(Data_Xuất[Year]=DE$1)*(Data_Xuất[Main SKU name_GOM]=$A7)*(Data_Xuất[SKU_Xuất_GOM]=DE$5)),SUMPRODUCT(Data_Xuất[Xuất-NX]*(Data_Xuất[Year]=DE$1)*(Data_Xuất[Month]=DE$2)*(Data_Xuất[Main SKU name_GOM]=$A7)*(Data_Xuất[SKU_Xuất_GOM]=DE$5)))</f>
        <v>0</v>
      </c>
      <c r="DF7" s="42" cm="1">
        <f t="array" ref="DF7">IF(DF$2="FY",SUMPRODUCT(Data_Xuất[Xuất-NX]*(Data_Xuất[Year]=DF$1)*(Data_Xuất[Main SKU name_GOM]=$A7)*(Data_Xuất[SKU_Xuất_GOM]=DF$5)),SUMPRODUCT(Data_Xuất[Xuất-NX]*(Data_Xuất[Year]=DF$1)*(Data_Xuất[Month]=DF$2)*(Data_Xuất[Main SKU name_GOM]=$A7)*(Data_Xuất[SKU_Xuất_GOM]=DF$5)))</f>
        <v>0</v>
      </c>
      <c r="DG7" s="42" cm="1">
        <f t="array" ref="DG7">IF(DG$2="FY",SUMPRODUCT(Data_Xuất[Xuất-NX]*(Data_Xuất[Year]=DG$1)*(Data_Xuất[Main SKU name_GOM]=$A7)*(Data_Xuất[SKU_Xuất_GOM]=DG$5)),SUMPRODUCT(Data_Xuất[Xuất-NX]*(Data_Xuất[Year]=DG$1)*(Data_Xuất[Month]=DG$2)*(Data_Xuất[Main SKU name_GOM]=$A7)*(Data_Xuất[SKU_Xuất_GOM]=DG$5)))</f>
        <v>0</v>
      </c>
      <c r="DH7" s="42" cm="1">
        <f t="array" ref="DH7">IF(DH$2="FY",SUMPRODUCT(Data_Xuất[Xuất-NX]*(Data_Xuất[Year]=DH$1)*(Data_Xuất[Main SKU name_GOM]=$A7)*(Data_Xuất[SKU_Xuất_GOM]=DH$5)),SUMPRODUCT(Data_Xuất[Xuất-NX]*(Data_Xuất[Year]=DH$1)*(Data_Xuất[Month]=DH$2)*(Data_Xuất[Main SKU name_GOM]=$A7)*(Data_Xuất[SKU_Xuất_GOM]=DH$5)))</f>
        <v>0</v>
      </c>
      <c r="DI7" s="42" cm="1">
        <f t="array" ref="DI7">IF(DI$2="FY",SUMPRODUCT(Data_Xuất[Xuất-NX]*(Data_Xuất[Year]=DI$1)*(Data_Xuất[Main SKU name_GOM]=$A7)*(Data_Xuất[SKU_Xuất_GOM]=DI$5)),SUMPRODUCT(Data_Xuất[Xuất-NX]*(Data_Xuất[Year]=DI$1)*(Data_Xuất[Month]=DI$2)*(Data_Xuất[Main SKU name_GOM]=$A7)*(Data_Xuất[SKU_Xuất_GOM]=DI$5)))</f>
        <v>0</v>
      </c>
      <c r="DJ7" s="45">
        <f t="shared" si="27"/>
        <v>0</v>
      </c>
      <c r="DL7" s="42" cm="1">
        <f t="array" ref="DL7">IF(DL$2="FY",SUMPRODUCT(Data_Xuất[Xuất-NX]*(Data_Xuất[Year]=DL$1)*(Data_Xuất[Main SKU name_GOM]=$A7)*(Data_Xuất[SKU_Xuất_GOM]=DL$5)),SUMPRODUCT(Data_Xuất[Xuất-NX]*(Data_Xuất[Year]=DL$1)*(Data_Xuất[Month]=DL$2)*(Data_Xuất[Main SKU name_GOM]=$A7)*(Data_Xuất[SKU_Xuất_GOM]=DL$5)))</f>
        <v>0</v>
      </c>
      <c r="DM7" s="42" cm="1">
        <f t="array" ref="DM7">IF(DM$2="FY",SUMPRODUCT(Data_Xuất[Xuất-NX]*(Data_Xuất[Year]=DM$1)*(Data_Xuất[Main SKU name_GOM]=$A7)*(Data_Xuất[SKU_Xuất_GOM]=DM$5)),SUMPRODUCT(Data_Xuất[Xuất-NX]*(Data_Xuất[Year]=DM$1)*(Data_Xuất[Month]=DM$2)*(Data_Xuất[Main SKU name_GOM]=$A7)*(Data_Xuất[SKU_Xuất_GOM]=DM$5)))</f>
        <v>0</v>
      </c>
      <c r="DN7" s="42" cm="1">
        <f t="array" ref="DN7">IF(DN$2="FY",SUMPRODUCT(Data_Xuất[Xuất-NX]*(Data_Xuất[Year]=DN$1)*(Data_Xuất[Main SKU name_GOM]=$A7)*(Data_Xuất[SKU_Xuất_GOM]=DN$5)),SUMPRODUCT(Data_Xuất[Xuất-NX]*(Data_Xuất[Year]=DN$1)*(Data_Xuất[Month]=DN$2)*(Data_Xuất[Main SKU name_GOM]=$A7)*(Data_Xuất[SKU_Xuất_GOM]=DN$5)))</f>
        <v>0</v>
      </c>
      <c r="DO7" s="42" cm="1">
        <f t="array" ref="DO7">IF(DO$2="FY",SUMPRODUCT(Data_Xuất[Xuất-NX]*(Data_Xuất[Year]=DO$1)*(Data_Xuất[Main SKU name_GOM]=$A7)*(Data_Xuất[SKU_Xuất_GOM]=DO$5)),SUMPRODUCT(Data_Xuất[Xuất-NX]*(Data_Xuất[Year]=DO$1)*(Data_Xuất[Month]=DO$2)*(Data_Xuất[Main SKU name_GOM]=$A7)*(Data_Xuất[SKU_Xuất_GOM]=DO$5)))</f>
        <v>0</v>
      </c>
      <c r="DP7" s="42" cm="1">
        <f t="array" ref="DP7">IF(DP$2="FY",SUMPRODUCT(Data_Xuất[Xuất-NX]*(Data_Xuất[Year]=DP$1)*(Data_Xuất[Main SKU name_GOM]=$A7)*(Data_Xuất[SKU_Xuất_GOM]=DP$5)),SUMPRODUCT(Data_Xuất[Xuất-NX]*(Data_Xuất[Year]=DP$1)*(Data_Xuất[Month]=DP$2)*(Data_Xuất[Main SKU name_GOM]=$A7)*(Data_Xuất[SKU_Xuất_GOM]=DP$5)))</f>
        <v>0</v>
      </c>
      <c r="DQ7" s="42" cm="1">
        <f t="array" ref="DQ7">IF(DQ$2="FY",SUMPRODUCT(Data_Xuất[Xuất-NX]*(Data_Xuất[Year]=DQ$1)*(Data_Xuất[Main SKU name_GOM]=$A7)*(Data_Xuất[SKU_Xuất_GOM]=DQ$5)),SUMPRODUCT(Data_Xuất[Xuất-NX]*(Data_Xuất[Year]=DQ$1)*(Data_Xuất[Month]=DQ$2)*(Data_Xuất[Main SKU name_GOM]=$A7)*(Data_Xuất[SKU_Xuất_GOM]=DQ$5)))</f>
        <v>0</v>
      </c>
      <c r="DR7" s="42" cm="1">
        <f t="array" ref="DR7">IF(DR$2="FY",SUMPRODUCT(Data_Xuất[Xuất-NX]*(Data_Xuất[Year]=DR$1)*(Data_Xuất[Main SKU name_GOM]=$A7)*(Data_Xuất[SKU_Xuất_GOM]=DR$5)),SUMPRODUCT(Data_Xuất[Xuất-NX]*(Data_Xuất[Year]=DR$1)*(Data_Xuất[Month]=DR$2)*(Data_Xuất[Main SKU name_GOM]=$A7)*(Data_Xuất[SKU_Xuất_GOM]=DR$5)))</f>
        <v>0</v>
      </c>
      <c r="DS7" s="42" cm="1">
        <f t="array" ref="DS7">IF(DS$2="FY",SUMPRODUCT(Data_Xuất[Xuất-NX]*(Data_Xuất[Year]=DS$1)*(Data_Xuất[Main SKU name_GOM]=$A7)*(Data_Xuất[SKU_Xuất_GOM]=DS$5)),SUMPRODUCT(Data_Xuất[Xuất-NX]*(Data_Xuất[Year]=DS$1)*(Data_Xuất[Month]=DS$2)*(Data_Xuất[Main SKU name_GOM]=$A7)*(Data_Xuất[SKU_Xuất_GOM]=DS$5)))</f>
        <v>0</v>
      </c>
      <c r="DT7" s="42" cm="1">
        <f t="array" ref="DT7">IF(DT$2="FY",SUMPRODUCT(Data_Xuất[Xuất-NX]*(Data_Xuất[Year]=DT$1)*(Data_Xuất[Main SKU name_GOM]=$A7)*(Data_Xuất[SKU_Xuất_GOM]=DT$5)),SUMPRODUCT(Data_Xuất[Xuất-NX]*(Data_Xuất[Year]=DT$1)*(Data_Xuất[Month]=DT$2)*(Data_Xuất[Main SKU name_GOM]=$A7)*(Data_Xuất[SKU_Xuất_GOM]=DT$5)))</f>
        <v>0</v>
      </c>
      <c r="DU7" s="42" cm="1">
        <f t="array" ref="DU7">IF(DU$2="FY",SUMPRODUCT(Data_Xuất[Xuất-NX]*(Data_Xuất[Year]=DU$1)*(Data_Xuất[Main SKU name_GOM]=$A7)*(Data_Xuất[SKU_Xuất_GOM]=DU$5)),SUMPRODUCT(Data_Xuất[Xuất-NX]*(Data_Xuất[Year]=DU$1)*(Data_Xuất[Month]=DU$2)*(Data_Xuất[Main SKU name_GOM]=$A7)*(Data_Xuất[SKU_Xuất_GOM]=DU$5)))</f>
        <v>0</v>
      </c>
      <c r="DV7" s="42" cm="1">
        <f t="array" ref="DV7">IF(DV$2="FY",SUMPRODUCT(Data_Xuất[Xuất-NX]*(Data_Xuất[Year]=DV$1)*(Data_Xuất[Main SKU name_GOM]=$A7)*(Data_Xuất[SKU_Xuất_GOM]=DV$5)),SUMPRODUCT(Data_Xuất[Xuất-NX]*(Data_Xuất[Year]=DV$1)*(Data_Xuất[Month]=DV$2)*(Data_Xuất[Main SKU name_GOM]=$A7)*(Data_Xuất[SKU_Xuất_GOM]=DV$5)))</f>
        <v>0</v>
      </c>
      <c r="DW7" s="42" cm="1">
        <f t="array" ref="DW7">IF(DW$2="FY",SUMPRODUCT(Data_Xuất[Xuất-NX]*(Data_Xuất[Year]=DW$1)*(Data_Xuất[Main SKU name_GOM]=$A7)*(Data_Xuất[SKU_Xuất_GOM]=DW$5)),SUMPRODUCT(Data_Xuất[Xuất-NX]*(Data_Xuất[Year]=DW$1)*(Data_Xuất[Month]=DW$2)*(Data_Xuất[Main SKU name_GOM]=$A7)*(Data_Xuất[SKU_Xuất_GOM]=DW$5)))</f>
        <v>0</v>
      </c>
      <c r="DX7" s="42" cm="1">
        <f t="array" ref="DX7">IF(DX$2="FY",SUMPRODUCT(Data_Xuất[Xuất-NX]*(Data_Xuất[Year]=DX$1)*(Data_Xuất[Main SKU name_GOM]=$A7)*(Data_Xuất[SKU_Xuất_GOM]=DX$5)),SUMPRODUCT(Data_Xuất[Xuất-NX]*(Data_Xuất[Year]=DX$1)*(Data_Xuất[Month]=DX$2)*(Data_Xuất[Main SKU name_GOM]=$A7)*(Data_Xuất[SKU_Xuất_GOM]=DX$5)))</f>
        <v>0</v>
      </c>
      <c r="DY7" s="42" cm="1">
        <f t="array" ref="DY7">IF(DY$2="FY",SUMPRODUCT(Data_Xuất[Xuất-NX]*(Data_Xuất[Year]=DY$1)*(Data_Xuất[Main SKU name_GOM]=$A7)*(Data_Xuất[SKU_Xuất_GOM]=DY$5)),SUMPRODUCT(Data_Xuất[Xuất-NX]*(Data_Xuất[Year]=DY$1)*(Data_Xuất[Month]=DY$2)*(Data_Xuất[Main SKU name_GOM]=$A7)*(Data_Xuất[SKU_Xuất_GOM]=DY$5)))</f>
        <v>0</v>
      </c>
      <c r="DZ7" s="45">
        <f t="shared" si="28"/>
        <v>0</v>
      </c>
      <c r="EB7" s="42" cm="1">
        <f t="array" ref="EB7">IF(EB$2="FY",SUMPRODUCT(Data_Xuất[Xuất-NX]*(Data_Xuất[Year]=EB$1)*(Data_Xuất[Main SKU name_GOM]=$A7)*(Data_Xuất[SKU_Xuất_GOM]=EB$5)),SUMPRODUCT(Data_Xuất[Xuất-NX]*(Data_Xuất[Year]=EB$1)*(Data_Xuất[Month]=EB$2)*(Data_Xuất[Main SKU name_GOM]=$A7)*(Data_Xuất[SKU_Xuất_GOM]=EB$5)))</f>
        <v>0</v>
      </c>
      <c r="EC7" s="42" cm="1">
        <f t="array" ref="EC7">IF(EC$2="FY",SUMPRODUCT(Data_Xuất[Xuất-NX]*(Data_Xuất[Year]=EC$1)*(Data_Xuất[Main SKU name_GOM]=$A7)*(Data_Xuất[SKU_Xuất_GOM]=EC$5)),SUMPRODUCT(Data_Xuất[Xuất-NX]*(Data_Xuất[Year]=EC$1)*(Data_Xuất[Month]=EC$2)*(Data_Xuất[Main SKU name_GOM]=$A7)*(Data_Xuất[SKU_Xuất_GOM]=EC$5)))</f>
        <v>0</v>
      </c>
      <c r="ED7" s="42" cm="1">
        <f t="array" ref="ED7">IF(ED$2="FY",SUMPRODUCT(Data_Xuất[Xuất-NX]*(Data_Xuất[Year]=ED$1)*(Data_Xuất[Main SKU name_GOM]=$A7)*(Data_Xuất[SKU_Xuất_GOM]=ED$5)),SUMPRODUCT(Data_Xuất[Xuất-NX]*(Data_Xuất[Year]=ED$1)*(Data_Xuất[Month]=ED$2)*(Data_Xuất[Main SKU name_GOM]=$A7)*(Data_Xuất[SKU_Xuất_GOM]=ED$5)))</f>
        <v>0</v>
      </c>
      <c r="EE7" s="42" cm="1">
        <f t="array" ref="EE7">IF(EE$2="FY",SUMPRODUCT(Data_Xuất[Xuất-NX]*(Data_Xuất[Year]=EE$1)*(Data_Xuất[Main SKU name_GOM]=$A7)*(Data_Xuất[SKU_Xuất_GOM]=EE$5)),SUMPRODUCT(Data_Xuất[Xuất-NX]*(Data_Xuất[Year]=EE$1)*(Data_Xuất[Month]=EE$2)*(Data_Xuất[Main SKU name_GOM]=$A7)*(Data_Xuất[SKU_Xuất_GOM]=EE$5)))</f>
        <v>0</v>
      </c>
      <c r="EF7" s="42" cm="1">
        <f t="array" ref="EF7">IF(EF$2="FY",SUMPRODUCT(Data_Xuất[Xuất-NX]*(Data_Xuất[Year]=EF$1)*(Data_Xuất[Main SKU name_GOM]=$A7)*(Data_Xuất[SKU_Xuất_GOM]=EF$5)),SUMPRODUCT(Data_Xuất[Xuất-NX]*(Data_Xuất[Year]=EF$1)*(Data_Xuất[Month]=EF$2)*(Data_Xuất[Main SKU name_GOM]=$A7)*(Data_Xuất[SKU_Xuất_GOM]=EF$5)))</f>
        <v>0</v>
      </c>
      <c r="EG7" s="42" cm="1">
        <f t="array" ref="EG7">IF(EG$2="FY",SUMPRODUCT(Data_Xuất[Xuất-NX]*(Data_Xuất[Year]=EG$1)*(Data_Xuất[Main SKU name_GOM]=$A7)*(Data_Xuất[SKU_Xuất_GOM]=EG$5)),SUMPRODUCT(Data_Xuất[Xuất-NX]*(Data_Xuất[Year]=EG$1)*(Data_Xuất[Month]=EG$2)*(Data_Xuất[Main SKU name_GOM]=$A7)*(Data_Xuất[SKU_Xuất_GOM]=EG$5)))</f>
        <v>0</v>
      </c>
      <c r="EH7" s="42" cm="1">
        <f t="array" ref="EH7">IF(EH$2="FY",SUMPRODUCT(Data_Xuất[Xuất-NX]*(Data_Xuất[Year]=EH$1)*(Data_Xuất[Main SKU name_GOM]=$A7)*(Data_Xuất[SKU_Xuất_GOM]=EH$5)),SUMPRODUCT(Data_Xuất[Xuất-NX]*(Data_Xuất[Year]=EH$1)*(Data_Xuất[Month]=EH$2)*(Data_Xuất[Main SKU name_GOM]=$A7)*(Data_Xuất[SKU_Xuất_GOM]=EH$5)))</f>
        <v>0</v>
      </c>
      <c r="EI7" s="42" cm="1">
        <f t="array" ref="EI7">IF(EI$2="FY",SUMPRODUCT(Data_Xuất[Xuất-NX]*(Data_Xuất[Year]=EI$1)*(Data_Xuất[Main SKU name_GOM]=$A7)*(Data_Xuất[SKU_Xuất_GOM]=EI$5)),SUMPRODUCT(Data_Xuất[Xuất-NX]*(Data_Xuất[Year]=EI$1)*(Data_Xuất[Month]=EI$2)*(Data_Xuất[Main SKU name_GOM]=$A7)*(Data_Xuất[SKU_Xuất_GOM]=EI$5)))</f>
        <v>0</v>
      </c>
      <c r="EJ7" s="42" cm="1">
        <f t="array" ref="EJ7">IF(EJ$2="FY",SUMPRODUCT(Data_Xuất[Xuất-NX]*(Data_Xuất[Year]=EJ$1)*(Data_Xuất[Main SKU name_GOM]=$A7)*(Data_Xuất[SKU_Xuất_GOM]=EJ$5)),SUMPRODUCT(Data_Xuất[Xuất-NX]*(Data_Xuất[Year]=EJ$1)*(Data_Xuất[Month]=EJ$2)*(Data_Xuất[Main SKU name_GOM]=$A7)*(Data_Xuất[SKU_Xuất_GOM]=EJ$5)))</f>
        <v>0</v>
      </c>
      <c r="EK7" s="42" cm="1">
        <f t="array" ref="EK7">IF(EK$2="FY",SUMPRODUCT(Data_Xuất[Xuất-NX]*(Data_Xuất[Year]=EK$1)*(Data_Xuất[Main SKU name_GOM]=$A7)*(Data_Xuất[SKU_Xuất_GOM]=EK$5)),SUMPRODUCT(Data_Xuất[Xuất-NX]*(Data_Xuất[Year]=EK$1)*(Data_Xuất[Month]=EK$2)*(Data_Xuất[Main SKU name_GOM]=$A7)*(Data_Xuất[SKU_Xuất_GOM]=EK$5)))</f>
        <v>0</v>
      </c>
      <c r="EL7" s="42" cm="1">
        <f t="array" ref="EL7">IF(EL$2="FY",SUMPRODUCT(Data_Xuất[Xuất-NX]*(Data_Xuất[Year]=EL$1)*(Data_Xuất[Main SKU name_GOM]=$A7)*(Data_Xuất[SKU_Xuất_GOM]=EL$5)),SUMPRODUCT(Data_Xuất[Xuất-NX]*(Data_Xuất[Year]=EL$1)*(Data_Xuất[Month]=EL$2)*(Data_Xuất[Main SKU name_GOM]=$A7)*(Data_Xuất[SKU_Xuất_GOM]=EL$5)))</f>
        <v>0</v>
      </c>
      <c r="EM7" s="42" cm="1">
        <f t="array" ref="EM7">IF(EM$2="FY",SUMPRODUCT(Data_Xuất[Xuất-NX]*(Data_Xuất[Year]=EM$1)*(Data_Xuất[Main SKU name_GOM]=$A7)*(Data_Xuất[SKU_Xuất_GOM]=EM$5)),SUMPRODUCT(Data_Xuất[Xuất-NX]*(Data_Xuất[Year]=EM$1)*(Data_Xuất[Month]=EM$2)*(Data_Xuất[Main SKU name_GOM]=$A7)*(Data_Xuất[SKU_Xuất_GOM]=EM$5)))</f>
        <v>0</v>
      </c>
      <c r="EN7" s="42" cm="1">
        <f t="array" ref="EN7">IF(EN$2="FY",SUMPRODUCT(Data_Xuất[Xuất-NX]*(Data_Xuất[Year]=EN$1)*(Data_Xuất[Main SKU name_GOM]=$A7)*(Data_Xuất[SKU_Xuất_GOM]=EN$5)),SUMPRODUCT(Data_Xuất[Xuất-NX]*(Data_Xuất[Year]=EN$1)*(Data_Xuất[Month]=EN$2)*(Data_Xuất[Main SKU name_GOM]=$A7)*(Data_Xuất[SKU_Xuất_GOM]=EN$5)))</f>
        <v>0</v>
      </c>
      <c r="EO7" s="42" cm="1">
        <f t="array" ref="EO7">IF(EO$2="FY",SUMPRODUCT(Data_Xuất[Xuất-NX]*(Data_Xuất[Year]=EO$1)*(Data_Xuất[Main SKU name_GOM]=$A7)*(Data_Xuất[SKU_Xuất_GOM]=EO$5)),SUMPRODUCT(Data_Xuất[Xuất-NX]*(Data_Xuất[Year]=EO$1)*(Data_Xuất[Month]=EO$2)*(Data_Xuất[Main SKU name_GOM]=$A7)*(Data_Xuất[SKU_Xuất_GOM]=EO$5)))</f>
        <v>0</v>
      </c>
      <c r="EP7" s="45">
        <f t="shared" si="29"/>
        <v>0</v>
      </c>
      <c r="ER7" s="42" cm="1">
        <f t="array" ref="ER7">IF(ER$2="FY",SUMPRODUCT(Data_Xuất[Xuất-NX]*(Data_Xuất[Year]=ER$1)*(Data_Xuất[Main SKU name_GOM]=$A7)*(Data_Xuất[SKU_Xuất_GOM]=ER$5)),SUMPRODUCT(Data_Xuất[Xuất-NX]*(Data_Xuất[Year]=ER$1)*(Data_Xuất[Month]=ER$2)*(Data_Xuất[Main SKU name_GOM]=$A7)*(Data_Xuất[SKU_Xuất_GOM]=ER$5)))</f>
        <v>0</v>
      </c>
      <c r="ES7" s="42" cm="1">
        <f t="array" ref="ES7">IF(ES$2="FY",SUMPRODUCT(Data_Xuất[Xuất-NX]*(Data_Xuất[Year]=ES$1)*(Data_Xuất[Main SKU name_GOM]=$A7)*(Data_Xuất[SKU_Xuất_GOM]=ES$5)),SUMPRODUCT(Data_Xuất[Xuất-NX]*(Data_Xuất[Year]=ES$1)*(Data_Xuất[Month]=ES$2)*(Data_Xuất[Main SKU name_GOM]=$A7)*(Data_Xuất[SKU_Xuất_GOM]=ES$5)))</f>
        <v>0</v>
      </c>
      <c r="ET7" s="42" cm="1">
        <f t="array" ref="ET7">IF(ET$2="FY",SUMPRODUCT(Data_Xuất[Xuất-NX]*(Data_Xuất[Year]=ET$1)*(Data_Xuất[Main SKU name_GOM]=$A7)*(Data_Xuất[SKU_Xuất_GOM]=ET$5)),SUMPRODUCT(Data_Xuất[Xuất-NX]*(Data_Xuất[Year]=ET$1)*(Data_Xuất[Month]=ET$2)*(Data_Xuất[Main SKU name_GOM]=$A7)*(Data_Xuất[SKU_Xuất_GOM]=ET$5)))</f>
        <v>0</v>
      </c>
      <c r="EU7" s="42" cm="1">
        <f t="array" ref="EU7">IF(EU$2="FY",SUMPRODUCT(Data_Xuất[Xuất-NX]*(Data_Xuất[Year]=EU$1)*(Data_Xuất[Main SKU name_GOM]=$A7)*(Data_Xuất[SKU_Xuất_GOM]=EU$5)),SUMPRODUCT(Data_Xuất[Xuất-NX]*(Data_Xuất[Year]=EU$1)*(Data_Xuất[Month]=EU$2)*(Data_Xuất[Main SKU name_GOM]=$A7)*(Data_Xuất[SKU_Xuất_GOM]=EU$5)))</f>
        <v>0</v>
      </c>
      <c r="EV7" s="42" cm="1">
        <f t="array" ref="EV7">IF(EV$2="FY",SUMPRODUCT(Data_Xuất[Xuất-NX]*(Data_Xuất[Year]=EV$1)*(Data_Xuất[Main SKU name_GOM]=$A7)*(Data_Xuất[SKU_Xuất_GOM]=EV$5)),SUMPRODUCT(Data_Xuất[Xuất-NX]*(Data_Xuất[Year]=EV$1)*(Data_Xuất[Month]=EV$2)*(Data_Xuất[Main SKU name_GOM]=$A7)*(Data_Xuất[SKU_Xuất_GOM]=EV$5)))</f>
        <v>0</v>
      </c>
      <c r="EW7" s="42" cm="1">
        <f t="array" ref="EW7">IF(EW$2="FY",SUMPRODUCT(Data_Xuất[Xuất-NX]*(Data_Xuất[Year]=EW$1)*(Data_Xuất[Main SKU name_GOM]=$A7)*(Data_Xuất[SKU_Xuất_GOM]=EW$5)),SUMPRODUCT(Data_Xuất[Xuất-NX]*(Data_Xuất[Year]=EW$1)*(Data_Xuất[Month]=EW$2)*(Data_Xuất[Main SKU name_GOM]=$A7)*(Data_Xuất[SKU_Xuất_GOM]=EW$5)))</f>
        <v>0</v>
      </c>
      <c r="EX7" s="42" cm="1">
        <f t="array" ref="EX7">IF(EX$2="FY",SUMPRODUCT(Data_Xuất[Xuất-NX]*(Data_Xuất[Year]=EX$1)*(Data_Xuất[Main SKU name_GOM]=$A7)*(Data_Xuất[SKU_Xuất_GOM]=EX$5)),SUMPRODUCT(Data_Xuất[Xuất-NX]*(Data_Xuất[Year]=EX$1)*(Data_Xuất[Month]=EX$2)*(Data_Xuất[Main SKU name_GOM]=$A7)*(Data_Xuất[SKU_Xuất_GOM]=EX$5)))</f>
        <v>0</v>
      </c>
      <c r="EY7" s="42" cm="1">
        <f t="array" ref="EY7">IF(EY$2="FY",SUMPRODUCT(Data_Xuất[Xuất-NX]*(Data_Xuất[Year]=EY$1)*(Data_Xuất[Main SKU name_GOM]=$A7)*(Data_Xuất[SKU_Xuất_GOM]=EY$5)),SUMPRODUCT(Data_Xuất[Xuất-NX]*(Data_Xuất[Year]=EY$1)*(Data_Xuất[Month]=EY$2)*(Data_Xuất[Main SKU name_GOM]=$A7)*(Data_Xuất[SKU_Xuất_GOM]=EY$5)))</f>
        <v>0</v>
      </c>
      <c r="EZ7" s="42" cm="1">
        <f t="array" ref="EZ7">IF(EZ$2="FY",SUMPRODUCT(Data_Xuất[Xuất-NX]*(Data_Xuất[Year]=EZ$1)*(Data_Xuất[Main SKU name_GOM]=$A7)*(Data_Xuất[SKU_Xuất_GOM]=EZ$5)),SUMPRODUCT(Data_Xuất[Xuất-NX]*(Data_Xuất[Year]=EZ$1)*(Data_Xuất[Month]=EZ$2)*(Data_Xuất[Main SKU name_GOM]=$A7)*(Data_Xuất[SKU_Xuất_GOM]=EZ$5)))</f>
        <v>0</v>
      </c>
      <c r="FA7" s="42" cm="1">
        <f t="array" ref="FA7">IF(FA$2="FY",SUMPRODUCT(Data_Xuất[Xuất-NX]*(Data_Xuất[Year]=FA$1)*(Data_Xuất[Main SKU name_GOM]=$A7)*(Data_Xuất[SKU_Xuất_GOM]=FA$5)),SUMPRODUCT(Data_Xuất[Xuất-NX]*(Data_Xuất[Year]=FA$1)*(Data_Xuất[Month]=FA$2)*(Data_Xuất[Main SKU name_GOM]=$A7)*(Data_Xuất[SKU_Xuất_GOM]=FA$5)))</f>
        <v>0</v>
      </c>
      <c r="FB7" s="42" cm="1">
        <f t="array" ref="FB7">IF(FB$2="FY",SUMPRODUCT(Data_Xuất[Xuất-NX]*(Data_Xuất[Year]=FB$1)*(Data_Xuất[Main SKU name_GOM]=$A7)*(Data_Xuất[SKU_Xuất_GOM]=FB$5)),SUMPRODUCT(Data_Xuất[Xuất-NX]*(Data_Xuất[Year]=FB$1)*(Data_Xuất[Month]=FB$2)*(Data_Xuất[Main SKU name_GOM]=$A7)*(Data_Xuất[SKU_Xuất_GOM]=FB$5)))</f>
        <v>0</v>
      </c>
      <c r="FC7" s="42" cm="1">
        <f t="array" ref="FC7">IF(FC$2="FY",SUMPRODUCT(Data_Xuất[Xuất-NX]*(Data_Xuất[Year]=FC$1)*(Data_Xuất[Main SKU name_GOM]=$A7)*(Data_Xuất[SKU_Xuất_GOM]=FC$5)),SUMPRODUCT(Data_Xuất[Xuất-NX]*(Data_Xuất[Year]=FC$1)*(Data_Xuất[Month]=FC$2)*(Data_Xuất[Main SKU name_GOM]=$A7)*(Data_Xuất[SKU_Xuất_GOM]=FC$5)))</f>
        <v>0</v>
      </c>
      <c r="FD7" s="42" cm="1">
        <f t="array" ref="FD7">IF(FD$2="FY",SUMPRODUCT(Data_Xuất[Xuất-NX]*(Data_Xuất[Year]=FD$1)*(Data_Xuất[Main SKU name_GOM]=$A7)*(Data_Xuất[SKU_Xuất_GOM]=FD$5)),SUMPRODUCT(Data_Xuất[Xuất-NX]*(Data_Xuất[Year]=FD$1)*(Data_Xuất[Month]=FD$2)*(Data_Xuất[Main SKU name_GOM]=$A7)*(Data_Xuất[SKU_Xuất_GOM]=FD$5)))</f>
        <v>0</v>
      </c>
      <c r="FE7" s="42" cm="1">
        <f t="array" ref="FE7">IF(FE$2="FY",SUMPRODUCT(Data_Xuất[Xuất-NX]*(Data_Xuất[Year]=FE$1)*(Data_Xuất[Main SKU name_GOM]=$A7)*(Data_Xuất[SKU_Xuất_GOM]=FE$5)),SUMPRODUCT(Data_Xuất[Xuất-NX]*(Data_Xuất[Year]=FE$1)*(Data_Xuất[Month]=FE$2)*(Data_Xuất[Main SKU name_GOM]=$A7)*(Data_Xuất[SKU_Xuất_GOM]=FE$5)))</f>
        <v>0</v>
      </c>
      <c r="FF7" s="45">
        <f t="shared" si="30"/>
        <v>0</v>
      </c>
      <c r="FH7" s="42" cm="1">
        <f t="array" ref="FH7">IF(FH$2="FY",SUMPRODUCT(Data_Xuất[Xuất-NX]*(Data_Xuất[Year]=FH$1)*(Data_Xuất[Main SKU name_GOM]=$A7)*(Data_Xuất[SKU_Xuất_GOM]=FH$5)),SUMPRODUCT(Data_Xuất[Xuất-NX]*(Data_Xuất[Year]=FH$1)*(Data_Xuất[Month]=FH$2)*(Data_Xuất[Main SKU name_GOM]=$A7)*(Data_Xuất[SKU_Xuất_GOM]=FH$5)))</f>
        <v>0</v>
      </c>
      <c r="FI7" s="42" cm="1">
        <f t="array" ref="FI7">IF(FI$2="FY",SUMPRODUCT(Data_Xuất[Xuất-NX]*(Data_Xuất[Year]=FI$1)*(Data_Xuất[Main SKU name_GOM]=$A7)*(Data_Xuất[SKU_Xuất_GOM]=FI$5)),SUMPRODUCT(Data_Xuất[Xuất-NX]*(Data_Xuất[Year]=FI$1)*(Data_Xuất[Month]=FI$2)*(Data_Xuất[Main SKU name_GOM]=$A7)*(Data_Xuất[SKU_Xuất_GOM]=FI$5)))</f>
        <v>0</v>
      </c>
      <c r="FJ7" s="42" cm="1">
        <f t="array" ref="FJ7">IF(FJ$2="FY",SUMPRODUCT(Data_Xuất[Xuất-NX]*(Data_Xuất[Year]=FJ$1)*(Data_Xuất[Main SKU name_GOM]=$A7)*(Data_Xuất[SKU_Xuất_GOM]=FJ$5)),SUMPRODUCT(Data_Xuất[Xuất-NX]*(Data_Xuất[Year]=FJ$1)*(Data_Xuất[Month]=FJ$2)*(Data_Xuất[Main SKU name_GOM]=$A7)*(Data_Xuất[SKU_Xuất_GOM]=FJ$5)))</f>
        <v>0</v>
      </c>
      <c r="FK7" s="42" cm="1">
        <f t="array" ref="FK7">IF(FK$2="FY",SUMPRODUCT(Data_Xuất[Xuất-NX]*(Data_Xuất[Year]=FK$1)*(Data_Xuất[Main SKU name_GOM]=$A7)*(Data_Xuất[SKU_Xuất_GOM]=FK$5)),SUMPRODUCT(Data_Xuất[Xuất-NX]*(Data_Xuất[Year]=FK$1)*(Data_Xuất[Month]=FK$2)*(Data_Xuất[Main SKU name_GOM]=$A7)*(Data_Xuất[SKU_Xuất_GOM]=FK$5)))</f>
        <v>0</v>
      </c>
      <c r="FL7" s="42" cm="1">
        <f t="array" ref="FL7">IF(FL$2="FY",SUMPRODUCT(Data_Xuất[Xuất-NX]*(Data_Xuất[Year]=FL$1)*(Data_Xuất[Main SKU name_GOM]=$A7)*(Data_Xuất[SKU_Xuất_GOM]=FL$5)),SUMPRODUCT(Data_Xuất[Xuất-NX]*(Data_Xuất[Year]=FL$1)*(Data_Xuất[Month]=FL$2)*(Data_Xuất[Main SKU name_GOM]=$A7)*(Data_Xuất[SKU_Xuất_GOM]=FL$5)))</f>
        <v>0</v>
      </c>
      <c r="FM7" s="42" cm="1">
        <f t="array" ref="FM7">IF(FM$2="FY",SUMPRODUCT(Data_Xuất[Xuất-NX]*(Data_Xuất[Year]=FM$1)*(Data_Xuất[Main SKU name_GOM]=$A7)*(Data_Xuất[SKU_Xuất_GOM]=FM$5)),SUMPRODUCT(Data_Xuất[Xuất-NX]*(Data_Xuất[Year]=FM$1)*(Data_Xuất[Month]=FM$2)*(Data_Xuất[Main SKU name_GOM]=$A7)*(Data_Xuất[SKU_Xuất_GOM]=FM$5)))</f>
        <v>0</v>
      </c>
      <c r="FN7" s="42" cm="1">
        <f t="array" ref="FN7">IF(FN$2="FY",SUMPRODUCT(Data_Xuất[Xuất-NX]*(Data_Xuất[Year]=FN$1)*(Data_Xuất[Main SKU name_GOM]=$A7)*(Data_Xuất[SKU_Xuất_GOM]=FN$5)),SUMPRODUCT(Data_Xuất[Xuất-NX]*(Data_Xuất[Year]=FN$1)*(Data_Xuất[Month]=FN$2)*(Data_Xuất[Main SKU name_GOM]=$A7)*(Data_Xuất[SKU_Xuất_GOM]=FN$5)))</f>
        <v>0</v>
      </c>
      <c r="FO7" s="42" cm="1">
        <f t="array" ref="FO7">IF(FO$2="FY",SUMPRODUCT(Data_Xuất[Xuất-NX]*(Data_Xuất[Year]=FO$1)*(Data_Xuất[Main SKU name_GOM]=$A7)*(Data_Xuất[SKU_Xuất_GOM]=FO$5)),SUMPRODUCT(Data_Xuất[Xuất-NX]*(Data_Xuất[Year]=FO$1)*(Data_Xuất[Month]=FO$2)*(Data_Xuất[Main SKU name_GOM]=$A7)*(Data_Xuất[SKU_Xuất_GOM]=FO$5)))</f>
        <v>0</v>
      </c>
      <c r="FP7" s="42" cm="1">
        <f t="array" ref="FP7">IF(FP$2="FY",SUMPRODUCT(Data_Xuất[Xuất-NX]*(Data_Xuất[Year]=FP$1)*(Data_Xuất[Main SKU name_GOM]=$A7)*(Data_Xuất[SKU_Xuất_GOM]=FP$5)),SUMPRODUCT(Data_Xuất[Xuất-NX]*(Data_Xuất[Year]=FP$1)*(Data_Xuất[Month]=FP$2)*(Data_Xuất[Main SKU name_GOM]=$A7)*(Data_Xuất[SKU_Xuất_GOM]=FP$5)))</f>
        <v>0</v>
      </c>
      <c r="FQ7" s="42" cm="1">
        <f t="array" ref="FQ7">IF(FQ$2="FY",SUMPRODUCT(Data_Xuất[Xuất-NX]*(Data_Xuất[Year]=FQ$1)*(Data_Xuất[Main SKU name_GOM]=$A7)*(Data_Xuất[SKU_Xuất_GOM]=FQ$5)),SUMPRODUCT(Data_Xuất[Xuất-NX]*(Data_Xuất[Year]=FQ$1)*(Data_Xuất[Month]=FQ$2)*(Data_Xuất[Main SKU name_GOM]=$A7)*(Data_Xuất[SKU_Xuất_GOM]=FQ$5)))</f>
        <v>0</v>
      </c>
      <c r="FR7" s="42" cm="1">
        <f t="array" ref="FR7">IF(FR$2="FY",SUMPRODUCT(Data_Xuất[Xuất-NX]*(Data_Xuất[Year]=FR$1)*(Data_Xuất[Main SKU name_GOM]=$A7)*(Data_Xuất[SKU_Xuất_GOM]=FR$5)),SUMPRODUCT(Data_Xuất[Xuất-NX]*(Data_Xuất[Year]=FR$1)*(Data_Xuất[Month]=FR$2)*(Data_Xuất[Main SKU name_GOM]=$A7)*(Data_Xuất[SKU_Xuất_GOM]=FR$5)))</f>
        <v>0</v>
      </c>
      <c r="FS7" s="42" cm="1">
        <f t="array" ref="FS7">IF(FS$2="FY",SUMPRODUCT(Data_Xuất[Xuất-NX]*(Data_Xuất[Year]=FS$1)*(Data_Xuất[Main SKU name_GOM]=$A7)*(Data_Xuất[SKU_Xuất_GOM]=FS$5)),SUMPRODUCT(Data_Xuất[Xuất-NX]*(Data_Xuất[Year]=FS$1)*(Data_Xuất[Month]=FS$2)*(Data_Xuất[Main SKU name_GOM]=$A7)*(Data_Xuất[SKU_Xuất_GOM]=FS$5)))</f>
        <v>0</v>
      </c>
      <c r="FT7" s="42" cm="1">
        <f t="array" ref="FT7">IF(FT$2="FY",SUMPRODUCT(Data_Xuất[Xuất-NX]*(Data_Xuất[Year]=FT$1)*(Data_Xuất[Main SKU name_GOM]=$A7)*(Data_Xuất[SKU_Xuất_GOM]=FT$5)),SUMPRODUCT(Data_Xuất[Xuất-NX]*(Data_Xuất[Year]=FT$1)*(Data_Xuất[Month]=FT$2)*(Data_Xuất[Main SKU name_GOM]=$A7)*(Data_Xuất[SKU_Xuất_GOM]=FT$5)))</f>
        <v>0</v>
      </c>
      <c r="FU7" s="42" cm="1">
        <f t="array" ref="FU7">IF(FU$2="FY",SUMPRODUCT(Data_Xuất[Xuất-NX]*(Data_Xuất[Year]=FU$1)*(Data_Xuất[Main SKU name_GOM]=$A7)*(Data_Xuất[SKU_Xuất_GOM]=FU$5)),SUMPRODUCT(Data_Xuất[Xuất-NX]*(Data_Xuất[Year]=FU$1)*(Data_Xuất[Month]=FU$2)*(Data_Xuất[Main SKU name_GOM]=$A7)*(Data_Xuất[SKU_Xuất_GOM]=FU$5)))</f>
        <v>0</v>
      </c>
      <c r="FV7" s="45">
        <f t="shared" si="31"/>
        <v>0</v>
      </c>
      <c r="FX7" s="42" cm="1">
        <f t="array" ref="FX7">IF(FX$2="FY",SUMPRODUCT(Data_Xuất[Xuất-NX]*(Data_Xuất[Year]=FX$1)*(Data_Xuất[Main SKU name_GOM]=$A7)*(Data_Xuất[SKU_Xuất_GOM]=FX$5)),SUMPRODUCT(Data_Xuất[Xuất-NX]*(Data_Xuất[Year]=FX$1)*(Data_Xuất[Month]=FX$2)*(Data_Xuất[Main SKU name_GOM]=$A7)*(Data_Xuất[SKU_Xuất_GOM]=FX$5)))</f>
        <v>0</v>
      </c>
      <c r="FY7" s="42" cm="1">
        <f t="array" ref="FY7">IF(FY$2="FY",SUMPRODUCT(Data_Xuất[Xuất-NX]*(Data_Xuất[Year]=FY$1)*(Data_Xuất[Main SKU name_GOM]=$A7)*(Data_Xuất[SKU_Xuất_GOM]=FY$5)),SUMPRODUCT(Data_Xuất[Xuất-NX]*(Data_Xuất[Year]=FY$1)*(Data_Xuất[Month]=FY$2)*(Data_Xuất[Main SKU name_GOM]=$A7)*(Data_Xuất[SKU_Xuất_GOM]=FY$5)))</f>
        <v>0</v>
      </c>
      <c r="FZ7" s="42" cm="1">
        <f t="array" ref="FZ7">IF(FZ$2="FY",SUMPRODUCT(Data_Xuất[Xuất-NX]*(Data_Xuất[Year]=FZ$1)*(Data_Xuất[Main SKU name_GOM]=$A7)*(Data_Xuất[SKU_Xuất_GOM]=FZ$5)),SUMPRODUCT(Data_Xuất[Xuất-NX]*(Data_Xuất[Year]=FZ$1)*(Data_Xuất[Month]=FZ$2)*(Data_Xuất[Main SKU name_GOM]=$A7)*(Data_Xuất[SKU_Xuất_GOM]=FZ$5)))</f>
        <v>0</v>
      </c>
      <c r="GA7" s="42" cm="1">
        <f t="array" ref="GA7">IF(GA$2="FY",SUMPRODUCT(Data_Xuất[Xuất-NX]*(Data_Xuất[Year]=GA$1)*(Data_Xuất[Main SKU name_GOM]=$A7)*(Data_Xuất[SKU_Xuất_GOM]=GA$5)),SUMPRODUCT(Data_Xuất[Xuất-NX]*(Data_Xuất[Year]=GA$1)*(Data_Xuất[Month]=GA$2)*(Data_Xuất[Main SKU name_GOM]=$A7)*(Data_Xuất[SKU_Xuất_GOM]=GA$5)))</f>
        <v>0</v>
      </c>
      <c r="GB7" s="42" cm="1">
        <f t="array" ref="GB7">IF(GB$2="FY",SUMPRODUCT(Data_Xuất[Xuất-NX]*(Data_Xuất[Year]=GB$1)*(Data_Xuất[Main SKU name_GOM]=$A7)*(Data_Xuất[SKU_Xuất_GOM]=GB$5)),SUMPRODUCT(Data_Xuất[Xuất-NX]*(Data_Xuất[Year]=GB$1)*(Data_Xuất[Month]=GB$2)*(Data_Xuất[Main SKU name_GOM]=$A7)*(Data_Xuất[SKU_Xuất_GOM]=GB$5)))</f>
        <v>0</v>
      </c>
      <c r="GC7" s="42" cm="1">
        <f t="array" ref="GC7">IF(GC$2="FY",SUMPRODUCT(Data_Xuất[Xuất-NX]*(Data_Xuất[Year]=GC$1)*(Data_Xuất[Main SKU name_GOM]=$A7)*(Data_Xuất[SKU_Xuất_GOM]=GC$5)),SUMPRODUCT(Data_Xuất[Xuất-NX]*(Data_Xuất[Year]=GC$1)*(Data_Xuất[Month]=GC$2)*(Data_Xuất[Main SKU name_GOM]=$A7)*(Data_Xuất[SKU_Xuất_GOM]=GC$5)))</f>
        <v>0</v>
      </c>
      <c r="GD7" s="42" cm="1">
        <f t="array" ref="GD7">IF(GD$2="FY",SUMPRODUCT(Data_Xuất[Xuất-NX]*(Data_Xuất[Year]=GD$1)*(Data_Xuất[Main SKU name_GOM]=$A7)*(Data_Xuất[SKU_Xuất_GOM]=GD$5)),SUMPRODUCT(Data_Xuất[Xuất-NX]*(Data_Xuất[Year]=GD$1)*(Data_Xuất[Month]=GD$2)*(Data_Xuất[Main SKU name_GOM]=$A7)*(Data_Xuất[SKU_Xuất_GOM]=GD$5)))</f>
        <v>0</v>
      </c>
      <c r="GE7" s="42" cm="1">
        <f t="array" ref="GE7">IF(GE$2="FY",SUMPRODUCT(Data_Xuất[Xuất-NX]*(Data_Xuất[Year]=GE$1)*(Data_Xuất[Main SKU name_GOM]=$A7)*(Data_Xuất[SKU_Xuất_GOM]=GE$5)),SUMPRODUCT(Data_Xuất[Xuất-NX]*(Data_Xuất[Year]=GE$1)*(Data_Xuất[Month]=GE$2)*(Data_Xuất[Main SKU name_GOM]=$A7)*(Data_Xuất[SKU_Xuất_GOM]=GE$5)))</f>
        <v>0</v>
      </c>
      <c r="GF7" s="42" cm="1">
        <f t="array" ref="GF7">IF(GF$2="FY",SUMPRODUCT(Data_Xuất[Xuất-NX]*(Data_Xuất[Year]=GF$1)*(Data_Xuất[Main SKU name_GOM]=$A7)*(Data_Xuất[SKU_Xuất_GOM]=GF$5)),SUMPRODUCT(Data_Xuất[Xuất-NX]*(Data_Xuất[Year]=GF$1)*(Data_Xuất[Month]=GF$2)*(Data_Xuất[Main SKU name_GOM]=$A7)*(Data_Xuất[SKU_Xuất_GOM]=GF$5)))</f>
        <v>0</v>
      </c>
      <c r="GG7" s="42" cm="1">
        <f t="array" ref="GG7">IF(GG$2="FY",SUMPRODUCT(Data_Xuất[Xuất-NX]*(Data_Xuất[Year]=GG$1)*(Data_Xuất[Main SKU name_GOM]=$A7)*(Data_Xuất[SKU_Xuất_GOM]=GG$5)),SUMPRODUCT(Data_Xuất[Xuất-NX]*(Data_Xuất[Year]=GG$1)*(Data_Xuất[Month]=GG$2)*(Data_Xuất[Main SKU name_GOM]=$A7)*(Data_Xuất[SKU_Xuất_GOM]=GG$5)))</f>
        <v>0</v>
      </c>
      <c r="GH7" s="42" cm="1">
        <f t="array" ref="GH7">IF(GH$2="FY",SUMPRODUCT(Data_Xuất[Xuất-NX]*(Data_Xuất[Year]=GH$1)*(Data_Xuất[Main SKU name_GOM]=$A7)*(Data_Xuất[SKU_Xuất_GOM]=GH$5)),SUMPRODUCT(Data_Xuất[Xuất-NX]*(Data_Xuất[Year]=GH$1)*(Data_Xuất[Month]=GH$2)*(Data_Xuất[Main SKU name_GOM]=$A7)*(Data_Xuất[SKU_Xuất_GOM]=GH$5)))</f>
        <v>0</v>
      </c>
      <c r="GI7" s="42" cm="1">
        <f t="array" ref="GI7">IF(GI$2="FY",SUMPRODUCT(Data_Xuất[Xuất-NX]*(Data_Xuất[Year]=GI$1)*(Data_Xuất[Main SKU name_GOM]=$A7)*(Data_Xuất[SKU_Xuất_GOM]=GI$5)),SUMPRODUCT(Data_Xuất[Xuất-NX]*(Data_Xuất[Year]=GI$1)*(Data_Xuất[Month]=GI$2)*(Data_Xuất[Main SKU name_GOM]=$A7)*(Data_Xuất[SKU_Xuất_GOM]=GI$5)))</f>
        <v>0</v>
      </c>
      <c r="GJ7" s="42" cm="1">
        <f t="array" ref="GJ7">IF(GJ$2="FY",SUMPRODUCT(Data_Xuất[Xuất-NX]*(Data_Xuất[Year]=GJ$1)*(Data_Xuất[Main SKU name_GOM]=$A7)*(Data_Xuất[SKU_Xuất_GOM]=GJ$5)),SUMPRODUCT(Data_Xuất[Xuất-NX]*(Data_Xuất[Year]=GJ$1)*(Data_Xuất[Month]=GJ$2)*(Data_Xuất[Main SKU name_GOM]=$A7)*(Data_Xuất[SKU_Xuất_GOM]=GJ$5)))</f>
        <v>0</v>
      </c>
      <c r="GK7" s="42" cm="1">
        <f t="array" ref="GK7">IF(GK$2="FY",SUMPRODUCT(Data_Xuất[Xuất-NX]*(Data_Xuất[Year]=GK$1)*(Data_Xuất[Main SKU name_GOM]=$A7)*(Data_Xuất[SKU_Xuất_GOM]=GK$5)),SUMPRODUCT(Data_Xuất[Xuất-NX]*(Data_Xuất[Year]=GK$1)*(Data_Xuất[Month]=GK$2)*(Data_Xuất[Main SKU name_GOM]=$A7)*(Data_Xuất[SKU_Xuất_GOM]=GK$5)))</f>
        <v>0</v>
      </c>
      <c r="GL7" s="45">
        <f t="shared" si="32"/>
        <v>0</v>
      </c>
      <c r="GN7" s="42" cm="1">
        <f t="array" ref="GN7">IF(GN$2="FY",SUMPRODUCT(Data_Xuất[Xuất-NX]*(Data_Xuất[Year]=GN$1)*(Data_Xuất[Main SKU name_GOM]=$A7)*(Data_Xuất[SKU_Xuất_GOM]=GN$5)),SUMPRODUCT(Data_Xuất[Xuất-NX]*(Data_Xuất[Year]=GN$1)*(Data_Xuất[Month]=GN$2)*(Data_Xuất[Main SKU name_GOM]=$A7)*(Data_Xuất[SKU_Xuất_GOM]=GN$5)))</f>
        <v>0</v>
      </c>
      <c r="GO7" s="42" cm="1">
        <f t="array" ref="GO7">IF(GO$2="FY",SUMPRODUCT(Data_Xuất[Xuất-NX]*(Data_Xuất[Year]=GO$1)*(Data_Xuất[Main SKU name_GOM]=$A7)*(Data_Xuất[SKU_Xuất_GOM]=GO$5)),SUMPRODUCT(Data_Xuất[Xuất-NX]*(Data_Xuất[Year]=GO$1)*(Data_Xuất[Month]=GO$2)*(Data_Xuất[Main SKU name_GOM]=$A7)*(Data_Xuất[SKU_Xuất_GOM]=GO$5)))</f>
        <v>0</v>
      </c>
      <c r="GP7" s="42" cm="1">
        <f t="array" ref="GP7">IF(GP$2="FY",SUMPRODUCT(Data_Xuất[Xuất-NX]*(Data_Xuất[Year]=GP$1)*(Data_Xuất[Main SKU name_GOM]=$A7)*(Data_Xuất[SKU_Xuất_GOM]=GP$5)),SUMPRODUCT(Data_Xuất[Xuất-NX]*(Data_Xuất[Year]=GP$1)*(Data_Xuất[Month]=GP$2)*(Data_Xuất[Main SKU name_GOM]=$A7)*(Data_Xuất[SKU_Xuất_GOM]=GP$5)))</f>
        <v>0</v>
      </c>
      <c r="GQ7" s="42" cm="1">
        <f t="array" ref="GQ7">IF(GQ$2="FY",SUMPRODUCT(Data_Xuất[Xuất-NX]*(Data_Xuất[Year]=GQ$1)*(Data_Xuất[Main SKU name_GOM]=$A7)*(Data_Xuất[SKU_Xuất_GOM]=GQ$5)),SUMPRODUCT(Data_Xuất[Xuất-NX]*(Data_Xuất[Year]=GQ$1)*(Data_Xuất[Month]=GQ$2)*(Data_Xuất[Main SKU name_GOM]=$A7)*(Data_Xuất[SKU_Xuất_GOM]=GQ$5)))</f>
        <v>0</v>
      </c>
      <c r="GR7" s="42" cm="1">
        <f t="array" ref="GR7">IF(GR$2="FY",SUMPRODUCT(Data_Xuất[Xuất-NX]*(Data_Xuất[Year]=GR$1)*(Data_Xuất[Main SKU name_GOM]=$A7)*(Data_Xuất[SKU_Xuất_GOM]=GR$5)),SUMPRODUCT(Data_Xuất[Xuất-NX]*(Data_Xuất[Year]=GR$1)*(Data_Xuất[Month]=GR$2)*(Data_Xuất[Main SKU name_GOM]=$A7)*(Data_Xuất[SKU_Xuất_GOM]=GR$5)))</f>
        <v>0</v>
      </c>
      <c r="GS7" s="42" cm="1">
        <f t="array" ref="GS7">IF(GS$2="FY",SUMPRODUCT(Data_Xuất[Xuất-NX]*(Data_Xuất[Year]=GS$1)*(Data_Xuất[Main SKU name_GOM]=$A7)*(Data_Xuất[SKU_Xuất_GOM]=GS$5)),SUMPRODUCT(Data_Xuất[Xuất-NX]*(Data_Xuất[Year]=GS$1)*(Data_Xuất[Month]=GS$2)*(Data_Xuất[Main SKU name_GOM]=$A7)*(Data_Xuất[SKU_Xuất_GOM]=GS$5)))</f>
        <v>0</v>
      </c>
      <c r="GT7" s="42" cm="1">
        <f t="array" ref="GT7">IF(GT$2="FY",SUMPRODUCT(Data_Xuất[Xuất-NX]*(Data_Xuất[Year]=GT$1)*(Data_Xuất[Main SKU name_GOM]=$A7)*(Data_Xuất[SKU_Xuất_GOM]=GT$5)),SUMPRODUCT(Data_Xuất[Xuất-NX]*(Data_Xuất[Year]=GT$1)*(Data_Xuất[Month]=GT$2)*(Data_Xuất[Main SKU name_GOM]=$A7)*(Data_Xuất[SKU_Xuất_GOM]=GT$5)))</f>
        <v>0</v>
      </c>
      <c r="GU7" s="42" cm="1">
        <f t="array" ref="GU7">IF(GU$2="FY",SUMPRODUCT(Data_Xuất[Xuất-NX]*(Data_Xuất[Year]=GU$1)*(Data_Xuất[Main SKU name_GOM]=$A7)*(Data_Xuất[SKU_Xuất_GOM]=GU$5)),SUMPRODUCT(Data_Xuất[Xuất-NX]*(Data_Xuất[Year]=GU$1)*(Data_Xuất[Month]=GU$2)*(Data_Xuất[Main SKU name_GOM]=$A7)*(Data_Xuất[SKU_Xuất_GOM]=GU$5)))</f>
        <v>0</v>
      </c>
      <c r="GV7" s="42" cm="1">
        <f t="array" ref="GV7">IF(GV$2="FY",SUMPRODUCT(Data_Xuất[Xuất-NX]*(Data_Xuất[Year]=GV$1)*(Data_Xuất[Main SKU name_GOM]=$A7)*(Data_Xuất[SKU_Xuất_GOM]=GV$5)),SUMPRODUCT(Data_Xuất[Xuất-NX]*(Data_Xuất[Year]=GV$1)*(Data_Xuất[Month]=GV$2)*(Data_Xuất[Main SKU name_GOM]=$A7)*(Data_Xuất[SKU_Xuất_GOM]=GV$5)))</f>
        <v>0</v>
      </c>
      <c r="GW7" s="42" cm="1">
        <f t="array" ref="GW7">IF(GW$2="FY",SUMPRODUCT(Data_Xuất[Xuất-NX]*(Data_Xuất[Year]=GW$1)*(Data_Xuất[Main SKU name_GOM]=$A7)*(Data_Xuất[SKU_Xuất_GOM]=GW$5)),SUMPRODUCT(Data_Xuất[Xuất-NX]*(Data_Xuất[Year]=GW$1)*(Data_Xuất[Month]=GW$2)*(Data_Xuất[Main SKU name_GOM]=$A7)*(Data_Xuất[SKU_Xuất_GOM]=GW$5)))</f>
        <v>0</v>
      </c>
      <c r="GX7" s="42" cm="1">
        <f t="array" ref="GX7">IF(GX$2="FY",SUMPRODUCT(Data_Xuất[Xuất-NX]*(Data_Xuất[Year]=GX$1)*(Data_Xuất[Main SKU name_GOM]=$A7)*(Data_Xuất[SKU_Xuất_GOM]=GX$5)),SUMPRODUCT(Data_Xuất[Xuất-NX]*(Data_Xuất[Year]=GX$1)*(Data_Xuất[Month]=GX$2)*(Data_Xuất[Main SKU name_GOM]=$A7)*(Data_Xuất[SKU_Xuất_GOM]=GX$5)))</f>
        <v>0</v>
      </c>
      <c r="GY7" s="42" cm="1">
        <f t="array" ref="GY7">IF(GY$2="FY",SUMPRODUCT(Data_Xuất[Xuất-NX]*(Data_Xuất[Year]=GY$1)*(Data_Xuất[Main SKU name_GOM]=$A7)*(Data_Xuất[SKU_Xuất_GOM]=GY$5)),SUMPRODUCT(Data_Xuất[Xuất-NX]*(Data_Xuất[Year]=GY$1)*(Data_Xuất[Month]=GY$2)*(Data_Xuất[Main SKU name_GOM]=$A7)*(Data_Xuất[SKU_Xuất_GOM]=GY$5)))</f>
        <v>0</v>
      </c>
      <c r="GZ7" s="42" cm="1">
        <f t="array" ref="GZ7">IF(GZ$2="FY",SUMPRODUCT(Data_Xuất[Xuất-NX]*(Data_Xuất[Year]=GZ$1)*(Data_Xuất[Main SKU name_GOM]=$A7)*(Data_Xuất[SKU_Xuất_GOM]=GZ$5)),SUMPRODUCT(Data_Xuất[Xuất-NX]*(Data_Xuất[Year]=GZ$1)*(Data_Xuất[Month]=GZ$2)*(Data_Xuất[Main SKU name_GOM]=$A7)*(Data_Xuất[SKU_Xuất_GOM]=GZ$5)))</f>
        <v>0</v>
      </c>
      <c r="HA7" s="42" cm="1">
        <f t="array" ref="HA7">IF(HA$2="FY",SUMPRODUCT(Data_Xuất[Xuất-NX]*(Data_Xuất[Year]=HA$1)*(Data_Xuất[Main SKU name_GOM]=$A7)*(Data_Xuất[SKU_Xuất_GOM]=HA$5)),SUMPRODUCT(Data_Xuất[Xuất-NX]*(Data_Xuất[Year]=HA$1)*(Data_Xuất[Month]=HA$2)*(Data_Xuất[Main SKU name_GOM]=$A7)*(Data_Xuất[SKU_Xuất_GOM]=HA$5)))</f>
        <v>0</v>
      </c>
      <c r="HB7" s="45">
        <f t="shared" si="33"/>
        <v>0</v>
      </c>
    </row>
    <row r="8" spans="1:210" x14ac:dyDescent="0.35">
      <c r="A8" s="5" t="s">
        <v>70</v>
      </c>
      <c r="B8" s="24" t="s">
        <v>70</v>
      </c>
      <c r="D8" s="42" cm="1">
        <f t="array" ref="D8">IF(D$2="FY",SUMPRODUCT(Data_Xuất[Xuất-NX]*(Data_Xuất[Year]=D$1)*(Data_Xuất[Main SKU name_GOM]=$A8)*(Data_Xuất[SKU_Xuất_GOM]=D$5)),SUMPRODUCT(Data_Xuất[Xuất-NX]*(Data_Xuất[Year]=D$1)*(Data_Xuất[Month]=D$2)*(Data_Xuất[Main SKU name_GOM]=$A8)*(Data_Xuất[SKU_Xuất_GOM]=D$5)))</f>
        <v>3745162</v>
      </c>
      <c r="E8" s="42" cm="1">
        <f t="array" ref="E8">IF(E$2="FY",SUMPRODUCT(Data_Xuất[Xuất-NX]*(Data_Xuất[Year]=E$1)*(Data_Xuất[Main SKU name_GOM]=$A8)*(Data_Xuất[SKU_Xuất_GOM]=E$5)),SUMPRODUCT(Data_Xuất[Xuất-NX]*(Data_Xuất[Year]=E$1)*(Data_Xuất[Month]=E$2)*(Data_Xuất[Main SKU name_GOM]=$A8)*(Data_Xuất[SKU_Xuất_GOM]=E$5)))</f>
        <v>285500</v>
      </c>
      <c r="F8" s="42" cm="1">
        <f t="array" ref="F8">IF(F$2="FY",SUMPRODUCT(Data_Xuất[Xuất-NX]*(Data_Xuất[Year]=F$1)*(Data_Xuất[Main SKU name_GOM]=$A8)*(Data_Xuất[SKU_Xuất_GOM]=F$5)),SUMPRODUCT(Data_Xuất[Xuất-NX]*(Data_Xuất[Year]=F$1)*(Data_Xuất[Month]=F$2)*(Data_Xuất[Main SKU name_GOM]=$A8)*(Data_Xuất[SKU_Xuất_GOM]=F$5)))</f>
        <v>2532200</v>
      </c>
      <c r="G8" s="42" cm="1">
        <f t="array" ref="G8">IF(G$2="FY",SUMPRODUCT(Data_Xuất[Xuất-NX]*(Data_Xuất[Year]=G$1)*(Data_Xuất[Main SKU name_GOM]=$A8)*(Data_Xuất[SKU_Xuất_GOM]=G$5)),SUMPRODUCT(Data_Xuất[Xuất-NX]*(Data_Xuất[Year]=G$1)*(Data_Xuất[Month]=G$2)*(Data_Xuất[Main SKU name_GOM]=$A8)*(Data_Xuất[SKU_Xuất_GOM]=G$5)))</f>
        <v>200348</v>
      </c>
      <c r="H8" s="42" cm="1">
        <f t="array" ref="H8">IF(H$2="FY",SUMPRODUCT(Data_Xuất[Xuất-NX]*(Data_Xuất[Year]=H$1)*(Data_Xuất[Main SKU name_GOM]=$A8)*(Data_Xuất[SKU_Xuất_GOM]=H$5)),SUMPRODUCT(Data_Xuất[Xuất-NX]*(Data_Xuất[Year]=H$1)*(Data_Xuất[Month]=H$2)*(Data_Xuất[Main SKU name_GOM]=$A8)*(Data_Xuất[SKU_Xuất_GOM]=H$5)))</f>
        <v>246317.99999999997</v>
      </c>
      <c r="I8" s="42" cm="1">
        <f t="array" ref="I8">IF(I$2="FY",SUMPRODUCT(Data_Xuất[Xuất-NX]*(Data_Xuất[Year]=I$1)*(Data_Xuất[Main SKU name_GOM]=$A8)*(Data_Xuất[SKU_Xuất_GOM]=I$5)),SUMPRODUCT(Data_Xuất[Xuất-NX]*(Data_Xuất[Year]=I$1)*(Data_Xuất[Month]=I$2)*(Data_Xuất[Main SKU name_GOM]=$A8)*(Data_Xuất[SKU_Xuất_GOM]=I$5)))</f>
        <v>148949</v>
      </c>
      <c r="J8" s="42" cm="1">
        <f t="array" ref="J8">IF(J$2="FY",SUMPRODUCT(Data_Xuất[Xuất-NX]*(Data_Xuất[Year]=J$1)*(Data_Xuất[Main SKU name_GOM]=$A8)*(Data_Xuất[SKU_Xuất_GOM]=J$5)),SUMPRODUCT(Data_Xuất[Xuất-NX]*(Data_Xuất[Year]=J$1)*(Data_Xuất[Month]=J$2)*(Data_Xuất[Main SKU name_GOM]=$A8)*(Data_Xuất[SKU_Xuất_GOM]=J$5)))</f>
        <v>300887.19999999995</v>
      </c>
      <c r="K8" s="42" cm="1">
        <f t="array" ref="K8">IF(K$2="FY",SUMPRODUCT(Data_Xuất[Xuất-NX]*(Data_Xuất[Year]=K$1)*(Data_Xuất[Main SKU name_GOM]=$A8)*(Data_Xuất[SKU_Xuất_GOM]=K$5)),SUMPRODUCT(Data_Xuất[Xuất-NX]*(Data_Xuất[Year]=K$1)*(Data_Xuất[Month]=K$2)*(Data_Xuất[Main SKU name_GOM]=$A8)*(Data_Xuất[SKU_Xuất_GOM]=K$5)))</f>
        <v>0</v>
      </c>
      <c r="L8" s="42" cm="1">
        <f t="array" ref="L8">IF(L$2="FY",SUMPRODUCT(Data_Xuất[Xuất-NX]*(Data_Xuất[Year]=L$1)*(Data_Xuất[Main SKU name_GOM]=$A8)*(Data_Xuất[SKU_Xuất_GOM]=L$5)),SUMPRODUCT(Data_Xuất[Xuất-NX]*(Data_Xuất[Year]=L$1)*(Data_Xuất[Month]=L$2)*(Data_Xuất[Main SKU name_GOM]=$A8)*(Data_Xuất[SKU_Xuất_GOM]=L$5)))</f>
        <v>77819</v>
      </c>
      <c r="M8" s="42" cm="1">
        <f t="array" ref="M8">IF(M$2="FY",SUMPRODUCT(Data_Xuất[Xuất-NX]*(Data_Xuất[Year]=M$1)*(Data_Xuất[Main SKU name_GOM]=$A8)*(Data_Xuất[SKU_Xuất_GOM]=M$5)),SUMPRODUCT(Data_Xuất[Xuất-NX]*(Data_Xuất[Year]=M$1)*(Data_Xuất[Month]=M$2)*(Data_Xuất[Main SKU name_GOM]=$A8)*(Data_Xuất[SKU_Xuất_GOM]=M$5)))</f>
        <v>0</v>
      </c>
      <c r="N8" s="42" cm="1">
        <f t="array" ref="N8">IF(N$2="FY",SUMPRODUCT(Data_Xuất[Xuất-NX]*(Data_Xuất[Year]=N$1)*(Data_Xuất[Main SKU name_GOM]=$A8)*(Data_Xuất[SKU_Xuất_GOM]=N$5)),SUMPRODUCT(Data_Xuất[Xuất-NX]*(Data_Xuất[Year]=N$1)*(Data_Xuất[Month]=N$2)*(Data_Xuất[Main SKU name_GOM]=$A8)*(Data_Xuất[SKU_Xuất_GOM]=N$5)))</f>
        <v>0</v>
      </c>
      <c r="O8" s="42" cm="1">
        <f t="array" ref="O8">IF(O$2="FY",SUMPRODUCT(Data_Xuất[Xuất-NX]*(Data_Xuất[Year]=O$1)*(Data_Xuất[Main SKU name_GOM]=$A8)*(Data_Xuất[SKU_Xuất_GOM]=O$5)),SUMPRODUCT(Data_Xuất[Xuất-NX]*(Data_Xuất[Year]=O$1)*(Data_Xuất[Month]=O$2)*(Data_Xuất[Main SKU name_GOM]=$A8)*(Data_Xuất[SKU_Xuất_GOM]=O$5)))</f>
        <v>0</v>
      </c>
      <c r="P8" s="42" cm="1">
        <f t="array" ref="P8">IF(P$2="FY",SUMPRODUCT(Data_Xuất[Xuất-NX]*(Data_Xuất[Year]=P$1)*(Data_Xuất[Main SKU name_GOM]=$A8)*(Data_Xuất[SKU_Xuất_GOM]=P$5)),SUMPRODUCT(Data_Xuất[Xuất-NX]*(Data_Xuất[Year]=P$1)*(Data_Xuất[Month]=P$2)*(Data_Xuất[Main SKU name_GOM]=$A8)*(Data_Xuất[SKU_Xuất_GOM]=P$5)))</f>
        <v>0</v>
      </c>
      <c r="Q8" s="42" cm="1">
        <f t="array" ref="Q8">IF(Q$2="FY",SUMPRODUCT(Data_Xuất[Xuất-NX]*(Data_Xuất[Year]=Q$1)*(Data_Xuất[Main SKU name_GOM]=$A8)*(Data_Xuất[SKU_Xuất_GOM]=Q$5)),SUMPRODUCT(Data_Xuất[Xuất-NX]*(Data_Xuất[Year]=Q$1)*(Data_Xuất[Month]=Q$2)*(Data_Xuất[Main SKU name_GOM]=$A8)*(Data_Xuất[SKU_Xuất_GOM]=Q$5)))</f>
        <v>0</v>
      </c>
      <c r="R8" s="42">
        <f t="shared" si="34"/>
        <v>7537183.2000000002</v>
      </c>
      <c r="T8" s="42" cm="1">
        <f t="array" ref="T8">IF(T$2="FY",SUMPRODUCT(Data_Xuất[Xuất-NX]*(Data_Xuất[Year]=T$1)*(Data_Xuất[Main SKU name_GOM]=$A8)*(Data_Xuất[SKU_Xuất_GOM]=T$5)),SUMPRODUCT(Data_Xuất[Xuất-NX]*(Data_Xuất[Year]=T$1)*(Data_Xuất[Month]=T$2)*(Data_Xuất[Main SKU name_GOM]=$A8)*(Data_Xuất[SKU_Xuất_GOM]=T$5)))</f>
        <v>1087584</v>
      </c>
      <c r="U8" s="42" cm="1">
        <f t="array" ref="U8">IF(U$2="FY",SUMPRODUCT(Data_Xuất[Xuất-NX]*(Data_Xuất[Year]=U$1)*(Data_Xuất[Main SKU name_GOM]=$A8)*(Data_Xuất[SKU_Xuất_GOM]=U$5)),SUMPRODUCT(Data_Xuất[Xuất-NX]*(Data_Xuất[Year]=U$1)*(Data_Xuất[Month]=U$2)*(Data_Xuất[Main SKU name_GOM]=$A8)*(Data_Xuất[SKU_Xuất_GOM]=U$5)))</f>
        <v>77500</v>
      </c>
      <c r="V8" s="42" cm="1">
        <f t="array" ref="V8">IF(V$2="FY",SUMPRODUCT(Data_Xuất[Xuất-NX]*(Data_Xuất[Year]=V$1)*(Data_Xuất[Main SKU name_GOM]=$A8)*(Data_Xuất[SKU_Xuất_GOM]=V$5)),SUMPRODUCT(Data_Xuất[Xuất-NX]*(Data_Xuất[Year]=V$1)*(Data_Xuất[Month]=V$2)*(Data_Xuất[Main SKU name_GOM]=$A8)*(Data_Xuất[SKU_Xuất_GOM]=V$5)))</f>
        <v>603000</v>
      </c>
      <c r="W8" s="42" cm="1">
        <f t="array" ref="W8">IF(W$2="FY",SUMPRODUCT(Data_Xuất[Xuất-NX]*(Data_Xuất[Year]=W$1)*(Data_Xuất[Main SKU name_GOM]=$A8)*(Data_Xuất[SKU_Xuất_GOM]=W$5)),SUMPRODUCT(Data_Xuất[Xuất-NX]*(Data_Xuất[Year]=W$1)*(Data_Xuất[Month]=W$2)*(Data_Xuất[Main SKU name_GOM]=$A8)*(Data_Xuất[SKU_Xuất_GOM]=W$5)))</f>
        <v>78580</v>
      </c>
      <c r="X8" s="42" cm="1">
        <f t="array" ref="X8">IF(X$2="FY",SUMPRODUCT(Data_Xuất[Xuất-NX]*(Data_Xuất[Year]=X$1)*(Data_Xuất[Main SKU name_GOM]=$A8)*(Data_Xuất[SKU_Xuất_GOM]=X$5)),SUMPRODUCT(Data_Xuất[Xuất-NX]*(Data_Xuất[Year]=X$1)*(Data_Xuất[Month]=X$2)*(Data_Xuất[Main SKU name_GOM]=$A8)*(Data_Xuất[SKU_Xuất_GOM]=X$5)))</f>
        <v>50570</v>
      </c>
      <c r="Y8" s="42" cm="1">
        <f t="array" ref="Y8">IF(Y$2="FY",SUMPRODUCT(Data_Xuất[Xuất-NX]*(Data_Xuất[Year]=Y$1)*(Data_Xuất[Main SKU name_GOM]=$A8)*(Data_Xuất[SKU_Xuất_GOM]=Y$5)),SUMPRODUCT(Data_Xuất[Xuất-NX]*(Data_Xuất[Year]=Y$1)*(Data_Xuất[Month]=Y$2)*(Data_Xuất[Main SKU name_GOM]=$A8)*(Data_Xuất[SKU_Xuất_GOM]=Y$5)))</f>
        <v>14200</v>
      </c>
      <c r="Z8" s="42" cm="1">
        <f t="array" ref="Z8">IF(Z$2="FY",SUMPRODUCT(Data_Xuất[Xuất-NX]*(Data_Xuất[Year]=Z$1)*(Data_Xuất[Main SKU name_GOM]=$A8)*(Data_Xuất[SKU_Xuất_GOM]=Z$5)),SUMPRODUCT(Data_Xuất[Xuất-NX]*(Data_Xuất[Year]=Z$1)*(Data_Xuất[Month]=Z$2)*(Data_Xuất[Main SKU name_GOM]=$A8)*(Data_Xuất[SKU_Xuất_GOM]=Z$5)))</f>
        <v>61281.999999999993</v>
      </c>
      <c r="AA8" s="42" cm="1">
        <f t="array" ref="AA8">IF(AA$2="FY",SUMPRODUCT(Data_Xuất[Xuất-NX]*(Data_Xuất[Year]=AA$1)*(Data_Xuất[Main SKU name_GOM]=$A8)*(Data_Xuất[SKU_Xuất_GOM]=AA$5)),SUMPRODUCT(Data_Xuất[Xuất-NX]*(Data_Xuất[Year]=AA$1)*(Data_Xuất[Month]=AA$2)*(Data_Xuất[Main SKU name_GOM]=$A8)*(Data_Xuất[SKU_Xuất_GOM]=AA$5)))</f>
        <v>0</v>
      </c>
      <c r="AB8" s="42" cm="1">
        <f t="array" ref="AB8">IF(AB$2="FY",SUMPRODUCT(Data_Xuất[Xuất-NX]*(Data_Xuất[Year]=AB$1)*(Data_Xuất[Main SKU name_GOM]=$A8)*(Data_Xuất[SKU_Xuất_GOM]=AB$5)),SUMPRODUCT(Data_Xuất[Xuất-NX]*(Data_Xuất[Year]=AB$1)*(Data_Xuất[Month]=AB$2)*(Data_Xuất[Main SKU name_GOM]=$A8)*(Data_Xuất[SKU_Xuất_GOM]=AB$5)))</f>
        <v>0</v>
      </c>
      <c r="AC8" s="42" cm="1">
        <f t="array" ref="AC8">IF(AC$2="FY",SUMPRODUCT(Data_Xuất[Xuất-NX]*(Data_Xuất[Year]=AC$1)*(Data_Xuất[Main SKU name_GOM]=$A8)*(Data_Xuất[SKU_Xuất_GOM]=AC$5)),SUMPRODUCT(Data_Xuất[Xuất-NX]*(Data_Xuất[Year]=AC$1)*(Data_Xuất[Month]=AC$2)*(Data_Xuất[Main SKU name_GOM]=$A8)*(Data_Xuất[SKU_Xuất_GOM]=AC$5)))</f>
        <v>0</v>
      </c>
      <c r="AD8" s="42" cm="1">
        <f t="array" ref="AD8">IF(AD$2="FY",SUMPRODUCT(Data_Xuất[Xuất-NX]*(Data_Xuất[Year]=AD$1)*(Data_Xuất[Main SKU name_GOM]=$A8)*(Data_Xuất[SKU_Xuất_GOM]=AD$5)),SUMPRODUCT(Data_Xuất[Xuất-NX]*(Data_Xuất[Year]=AD$1)*(Data_Xuất[Month]=AD$2)*(Data_Xuất[Main SKU name_GOM]=$A8)*(Data_Xuất[SKU_Xuất_GOM]=AD$5)))</f>
        <v>0</v>
      </c>
      <c r="AE8" s="42" cm="1">
        <f t="array" ref="AE8">IF(AE$2="FY",SUMPRODUCT(Data_Xuất[Xuất-NX]*(Data_Xuất[Year]=AE$1)*(Data_Xuất[Main SKU name_GOM]=$A8)*(Data_Xuất[SKU_Xuất_GOM]=AE$5)),SUMPRODUCT(Data_Xuất[Xuất-NX]*(Data_Xuất[Year]=AE$1)*(Data_Xuất[Month]=AE$2)*(Data_Xuất[Main SKU name_GOM]=$A8)*(Data_Xuất[SKU_Xuất_GOM]=AE$5)))</f>
        <v>0</v>
      </c>
      <c r="AF8" s="42" cm="1">
        <f t="array" ref="AF8">IF(AF$2="FY",SUMPRODUCT(Data_Xuất[Xuất-NX]*(Data_Xuất[Year]=AF$1)*(Data_Xuất[Main SKU name_GOM]=$A8)*(Data_Xuất[SKU_Xuất_GOM]=AF$5)),SUMPRODUCT(Data_Xuất[Xuất-NX]*(Data_Xuất[Year]=AF$1)*(Data_Xuất[Month]=AF$2)*(Data_Xuất[Main SKU name_GOM]=$A8)*(Data_Xuất[SKU_Xuất_GOM]=AF$5)))</f>
        <v>0</v>
      </c>
      <c r="AG8" s="42" cm="1">
        <f t="array" ref="AG8">IF(AG$2="FY",SUMPRODUCT(Data_Xuất[Xuất-NX]*(Data_Xuất[Year]=AG$1)*(Data_Xuất[Main SKU name_GOM]=$A8)*(Data_Xuất[SKU_Xuất_GOM]=AG$5)),SUMPRODUCT(Data_Xuất[Xuất-NX]*(Data_Xuất[Year]=AG$1)*(Data_Xuất[Month]=AG$2)*(Data_Xuất[Main SKU name_GOM]=$A8)*(Data_Xuất[SKU_Xuất_GOM]=AG$5)))</f>
        <v>0</v>
      </c>
      <c r="AH8" s="45">
        <f t="shared" si="35"/>
        <v>1972716</v>
      </c>
      <c r="AJ8" s="42" cm="1">
        <f t="array" ref="AJ8">IF(AJ$2="FY",SUMPRODUCT(Data_Xuất[Xuất-NX]*(Data_Xuất[Year]=AJ$1)*(Data_Xuất[Main SKU name_GOM]=$A8)*(Data_Xuất[SKU_Xuất_GOM]=AJ$5)),SUMPRODUCT(Data_Xuất[Xuất-NX]*(Data_Xuất[Year]=AJ$1)*(Data_Xuất[Month]=AJ$2)*(Data_Xuất[Main SKU name_GOM]=$A8)*(Data_Xuất[SKU_Xuất_GOM]=AJ$5)))</f>
        <v>653510.00000000012</v>
      </c>
      <c r="AK8" s="42" cm="1">
        <f t="array" ref="AK8">IF(AK$2="FY",SUMPRODUCT(Data_Xuất[Xuất-NX]*(Data_Xuất[Year]=AK$1)*(Data_Xuất[Main SKU name_GOM]=$A8)*(Data_Xuất[SKU_Xuất_GOM]=AK$5)),SUMPRODUCT(Data_Xuất[Xuất-NX]*(Data_Xuất[Year]=AK$1)*(Data_Xuất[Month]=AK$2)*(Data_Xuất[Main SKU name_GOM]=$A8)*(Data_Xuất[SKU_Xuất_GOM]=AK$5)))</f>
        <v>0</v>
      </c>
      <c r="AL8" s="42" cm="1">
        <f t="array" ref="AL8">IF(AL$2="FY",SUMPRODUCT(Data_Xuất[Xuất-NX]*(Data_Xuất[Year]=AL$1)*(Data_Xuất[Main SKU name_GOM]=$A8)*(Data_Xuất[SKU_Xuất_GOM]=AL$5)),SUMPRODUCT(Data_Xuất[Xuất-NX]*(Data_Xuất[Year]=AL$1)*(Data_Xuất[Month]=AL$2)*(Data_Xuất[Main SKU name_GOM]=$A8)*(Data_Xuất[SKU_Xuất_GOM]=AL$5)))</f>
        <v>151000</v>
      </c>
      <c r="AM8" s="42" cm="1">
        <f t="array" ref="AM8">IF(AM$2="FY",SUMPRODUCT(Data_Xuất[Xuất-NX]*(Data_Xuất[Year]=AM$1)*(Data_Xuất[Main SKU name_GOM]=$A8)*(Data_Xuất[SKU_Xuất_GOM]=AM$5)),SUMPRODUCT(Data_Xuất[Xuất-NX]*(Data_Xuất[Year]=AM$1)*(Data_Xuất[Month]=AM$2)*(Data_Xuất[Main SKU name_GOM]=$A8)*(Data_Xuất[SKU_Xuất_GOM]=AM$5)))</f>
        <v>10600</v>
      </c>
      <c r="AN8" s="42" cm="1">
        <f t="array" ref="AN8">IF(AN$2="FY",SUMPRODUCT(Data_Xuất[Xuất-NX]*(Data_Xuất[Year]=AN$1)*(Data_Xuất[Main SKU name_GOM]=$A8)*(Data_Xuất[SKU_Xuất_GOM]=AN$5)),SUMPRODUCT(Data_Xuất[Xuất-NX]*(Data_Xuất[Year]=AN$1)*(Data_Xuất[Month]=AN$2)*(Data_Xuất[Main SKU name_GOM]=$A8)*(Data_Xuất[SKU_Xuất_GOM]=AN$5)))</f>
        <v>24200</v>
      </c>
      <c r="AO8" s="42" cm="1">
        <f t="array" ref="AO8">IF(AO$2="FY",SUMPRODUCT(Data_Xuất[Xuất-NX]*(Data_Xuất[Year]=AO$1)*(Data_Xuất[Main SKU name_GOM]=$A8)*(Data_Xuất[SKU_Xuất_GOM]=AO$5)),SUMPRODUCT(Data_Xuất[Xuất-NX]*(Data_Xuất[Year]=AO$1)*(Data_Xuất[Month]=AO$2)*(Data_Xuất[Main SKU name_GOM]=$A8)*(Data_Xuất[SKU_Xuất_GOM]=AO$5)))</f>
        <v>0</v>
      </c>
      <c r="AP8" s="42" cm="1">
        <f t="array" ref="AP8">IF(AP$2="FY",SUMPRODUCT(Data_Xuất[Xuất-NX]*(Data_Xuất[Year]=AP$1)*(Data_Xuất[Main SKU name_GOM]=$A8)*(Data_Xuất[SKU_Xuất_GOM]=AP$5)),SUMPRODUCT(Data_Xuất[Xuất-NX]*(Data_Xuất[Year]=AP$1)*(Data_Xuất[Month]=AP$2)*(Data_Xuất[Main SKU name_GOM]=$A8)*(Data_Xuất[SKU_Xuất_GOM]=AP$5)))</f>
        <v>69959.299999999988</v>
      </c>
      <c r="AQ8" s="42" cm="1">
        <f t="array" ref="AQ8">IF(AQ$2="FY",SUMPRODUCT(Data_Xuất[Xuất-NX]*(Data_Xuất[Year]=AQ$1)*(Data_Xuất[Main SKU name_GOM]=$A8)*(Data_Xuất[SKU_Xuất_GOM]=AQ$5)),SUMPRODUCT(Data_Xuất[Xuất-NX]*(Data_Xuất[Year]=AQ$1)*(Data_Xuất[Month]=AQ$2)*(Data_Xuất[Main SKU name_GOM]=$A8)*(Data_Xuất[SKU_Xuất_GOM]=AQ$5)))</f>
        <v>0</v>
      </c>
      <c r="AR8" s="42" cm="1">
        <f t="array" ref="AR8">IF(AR$2="FY",SUMPRODUCT(Data_Xuất[Xuất-NX]*(Data_Xuất[Year]=AR$1)*(Data_Xuất[Main SKU name_GOM]=$A8)*(Data_Xuất[SKU_Xuất_GOM]=AR$5)),SUMPRODUCT(Data_Xuất[Xuất-NX]*(Data_Xuất[Year]=AR$1)*(Data_Xuất[Month]=AR$2)*(Data_Xuất[Main SKU name_GOM]=$A8)*(Data_Xuất[SKU_Xuất_GOM]=AR$5)))</f>
        <v>0</v>
      </c>
      <c r="AS8" s="42" cm="1">
        <f t="array" ref="AS8">IF(AS$2="FY",SUMPRODUCT(Data_Xuất[Xuất-NX]*(Data_Xuất[Year]=AS$1)*(Data_Xuất[Main SKU name_GOM]=$A8)*(Data_Xuất[SKU_Xuất_GOM]=AS$5)),SUMPRODUCT(Data_Xuất[Xuất-NX]*(Data_Xuất[Year]=AS$1)*(Data_Xuất[Month]=AS$2)*(Data_Xuất[Main SKU name_GOM]=$A8)*(Data_Xuất[SKU_Xuất_GOM]=AS$5)))</f>
        <v>0</v>
      </c>
      <c r="AT8" s="42" cm="1">
        <f t="array" ref="AT8">IF(AT$2="FY",SUMPRODUCT(Data_Xuất[Xuất-NX]*(Data_Xuất[Year]=AT$1)*(Data_Xuất[Main SKU name_GOM]=$A8)*(Data_Xuất[SKU_Xuất_GOM]=AT$5)),SUMPRODUCT(Data_Xuất[Xuất-NX]*(Data_Xuất[Year]=AT$1)*(Data_Xuất[Month]=AT$2)*(Data_Xuất[Main SKU name_GOM]=$A8)*(Data_Xuất[SKU_Xuất_GOM]=AT$5)))</f>
        <v>0</v>
      </c>
      <c r="AU8" s="42" cm="1">
        <f t="array" ref="AU8">IF(AU$2="FY",SUMPRODUCT(Data_Xuất[Xuất-NX]*(Data_Xuất[Year]=AU$1)*(Data_Xuất[Main SKU name_GOM]=$A8)*(Data_Xuất[SKU_Xuất_GOM]=AU$5)),SUMPRODUCT(Data_Xuất[Xuất-NX]*(Data_Xuất[Year]=AU$1)*(Data_Xuất[Month]=AU$2)*(Data_Xuất[Main SKU name_GOM]=$A8)*(Data_Xuất[SKU_Xuất_GOM]=AU$5)))</f>
        <v>0</v>
      </c>
      <c r="AV8" s="42" cm="1">
        <f t="array" ref="AV8">IF(AV$2="FY",SUMPRODUCT(Data_Xuất[Xuất-NX]*(Data_Xuất[Year]=AV$1)*(Data_Xuất[Main SKU name_GOM]=$A8)*(Data_Xuất[SKU_Xuất_GOM]=AV$5)),SUMPRODUCT(Data_Xuất[Xuất-NX]*(Data_Xuất[Year]=AV$1)*(Data_Xuất[Month]=AV$2)*(Data_Xuất[Main SKU name_GOM]=$A8)*(Data_Xuất[SKU_Xuất_GOM]=AV$5)))</f>
        <v>0</v>
      </c>
      <c r="AW8" s="42" cm="1">
        <f t="array" ref="AW8">IF(AW$2="FY",SUMPRODUCT(Data_Xuất[Xuất-NX]*(Data_Xuất[Year]=AW$1)*(Data_Xuất[Main SKU name_GOM]=$A8)*(Data_Xuất[SKU_Xuất_GOM]=AW$5)),SUMPRODUCT(Data_Xuất[Xuất-NX]*(Data_Xuất[Year]=AW$1)*(Data_Xuất[Month]=AW$2)*(Data_Xuất[Main SKU name_GOM]=$A8)*(Data_Xuất[SKU_Xuất_GOM]=AW$5)))</f>
        <v>0</v>
      </c>
      <c r="AX8" s="45">
        <f t="shared" si="23"/>
        <v>909269.3</v>
      </c>
      <c r="AZ8" s="42" cm="1">
        <f t="array" ref="AZ8">IF(AZ$2="FY",SUMPRODUCT(Data_Xuất[Xuất-NX]*(Data_Xuất[Year]=AZ$1)*(Data_Xuất[Main SKU name_GOM]=$A8)*(Data_Xuất[SKU_Xuất_GOM]=AZ$5)),SUMPRODUCT(Data_Xuất[Xuất-NX]*(Data_Xuất[Year]=AZ$1)*(Data_Xuất[Month]=AZ$2)*(Data_Xuất[Main SKU name_GOM]=$A8)*(Data_Xuất[SKU_Xuất_GOM]=AZ$5)))</f>
        <v>1183768</v>
      </c>
      <c r="BA8" s="42" cm="1">
        <f t="array" ref="BA8">IF(BA$2="FY",SUMPRODUCT(Data_Xuất[Xuất-NX]*(Data_Xuất[Year]=BA$1)*(Data_Xuất[Main SKU name_GOM]=$A8)*(Data_Xuất[SKU_Xuất_GOM]=BA$5)),SUMPRODUCT(Data_Xuất[Xuất-NX]*(Data_Xuất[Year]=BA$1)*(Data_Xuất[Month]=BA$2)*(Data_Xuất[Main SKU name_GOM]=$A8)*(Data_Xuất[SKU_Xuất_GOM]=BA$5)))</f>
        <v>208000</v>
      </c>
      <c r="BB8" s="42" cm="1">
        <f t="array" ref="BB8">IF(BB$2="FY",SUMPRODUCT(Data_Xuất[Xuất-NX]*(Data_Xuất[Year]=BB$1)*(Data_Xuất[Main SKU name_GOM]=$A8)*(Data_Xuất[SKU_Xuất_GOM]=BB$5)),SUMPRODUCT(Data_Xuất[Xuất-NX]*(Data_Xuất[Year]=BB$1)*(Data_Xuất[Month]=BB$2)*(Data_Xuất[Main SKU name_GOM]=$A8)*(Data_Xuất[SKU_Xuất_GOM]=BB$5)))</f>
        <v>743400</v>
      </c>
      <c r="BC8" s="42" cm="1">
        <f t="array" ref="BC8">IF(BC$2="FY",SUMPRODUCT(Data_Xuất[Xuất-NX]*(Data_Xuất[Year]=BC$1)*(Data_Xuất[Main SKU name_GOM]=$A8)*(Data_Xuất[SKU_Xuất_GOM]=BC$5)),SUMPRODUCT(Data_Xuất[Xuất-NX]*(Data_Xuất[Year]=BC$1)*(Data_Xuất[Month]=BC$2)*(Data_Xuất[Main SKU name_GOM]=$A8)*(Data_Xuất[SKU_Xuất_GOM]=BC$5)))</f>
        <v>85644</v>
      </c>
      <c r="BD8" s="42" cm="1">
        <f t="array" ref="BD8">IF(BD$2="FY",SUMPRODUCT(Data_Xuất[Xuất-NX]*(Data_Xuất[Year]=BD$1)*(Data_Xuất[Main SKU name_GOM]=$A8)*(Data_Xuất[SKU_Xuất_GOM]=BD$5)),SUMPRODUCT(Data_Xuất[Xuất-NX]*(Data_Xuất[Year]=BD$1)*(Data_Xuất[Month]=BD$2)*(Data_Xuất[Main SKU name_GOM]=$A8)*(Data_Xuất[SKU_Xuất_GOM]=BD$5)))</f>
        <v>54641.000000000007</v>
      </c>
      <c r="BE8" s="42" cm="1">
        <f t="array" ref="BE8">IF(BE$2="FY",SUMPRODUCT(Data_Xuất[Xuất-NX]*(Data_Xuất[Year]=BE$1)*(Data_Xuất[Main SKU name_GOM]=$A8)*(Data_Xuất[SKU_Xuất_GOM]=BE$5)),SUMPRODUCT(Data_Xuất[Xuất-NX]*(Data_Xuất[Year]=BE$1)*(Data_Xuất[Month]=BE$2)*(Data_Xuất[Main SKU name_GOM]=$A8)*(Data_Xuất[SKU_Xuất_GOM]=BE$5)))</f>
        <v>86349</v>
      </c>
      <c r="BF8" s="42" cm="1">
        <f t="array" ref="BF8">IF(BF$2="FY",SUMPRODUCT(Data_Xuất[Xuất-NX]*(Data_Xuất[Year]=BF$1)*(Data_Xuất[Main SKU name_GOM]=$A8)*(Data_Xuất[SKU_Xuất_GOM]=BF$5)),SUMPRODUCT(Data_Xuất[Xuất-NX]*(Data_Xuất[Year]=BF$1)*(Data_Xuất[Month]=BF$2)*(Data_Xuất[Main SKU name_GOM]=$A8)*(Data_Xuất[SKU_Xuất_GOM]=BF$5)))</f>
        <v>73983</v>
      </c>
      <c r="BG8" s="42" cm="1">
        <f t="array" ref="BG8">IF(BG$2="FY",SUMPRODUCT(Data_Xuất[Xuất-NX]*(Data_Xuất[Year]=BG$1)*(Data_Xuất[Main SKU name_GOM]=$A8)*(Data_Xuất[SKU_Xuất_GOM]=BG$5)),SUMPRODUCT(Data_Xuất[Xuất-NX]*(Data_Xuất[Year]=BG$1)*(Data_Xuất[Month]=BG$2)*(Data_Xuất[Main SKU name_GOM]=$A8)*(Data_Xuất[SKU_Xuất_GOM]=BG$5)))</f>
        <v>0</v>
      </c>
      <c r="BH8" s="42" cm="1">
        <f t="array" ref="BH8">IF(BH$2="FY",SUMPRODUCT(Data_Xuất[Xuất-NX]*(Data_Xuất[Year]=BH$1)*(Data_Xuất[Main SKU name_GOM]=$A8)*(Data_Xuất[SKU_Xuất_GOM]=BH$5)),SUMPRODUCT(Data_Xuất[Xuất-NX]*(Data_Xuất[Year]=BH$1)*(Data_Xuất[Month]=BH$2)*(Data_Xuất[Main SKU name_GOM]=$A8)*(Data_Xuất[SKU_Xuất_GOM]=BH$5)))</f>
        <v>46946</v>
      </c>
      <c r="BI8" s="42" cm="1">
        <f t="array" ref="BI8">IF(BI$2="FY",SUMPRODUCT(Data_Xuất[Xuất-NX]*(Data_Xuất[Year]=BI$1)*(Data_Xuất[Main SKU name_GOM]=$A8)*(Data_Xuất[SKU_Xuất_GOM]=BI$5)),SUMPRODUCT(Data_Xuất[Xuất-NX]*(Data_Xuất[Year]=BI$1)*(Data_Xuất[Month]=BI$2)*(Data_Xuất[Main SKU name_GOM]=$A8)*(Data_Xuất[SKU_Xuất_GOM]=BI$5)))</f>
        <v>0</v>
      </c>
      <c r="BJ8" s="42" cm="1">
        <f t="array" ref="BJ8">IF(BJ$2="FY",SUMPRODUCT(Data_Xuất[Xuất-NX]*(Data_Xuất[Year]=BJ$1)*(Data_Xuất[Main SKU name_GOM]=$A8)*(Data_Xuất[SKU_Xuất_GOM]=BJ$5)),SUMPRODUCT(Data_Xuất[Xuất-NX]*(Data_Xuất[Year]=BJ$1)*(Data_Xuất[Month]=BJ$2)*(Data_Xuất[Main SKU name_GOM]=$A8)*(Data_Xuất[SKU_Xuất_GOM]=BJ$5)))</f>
        <v>0</v>
      </c>
      <c r="BK8" s="42" cm="1">
        <f t="array" ref="BK8">IF(BK$2="FY",SUMPRODUCT(Data_Xuất[Xuất-NX]*(Data_Xuất[Year]=BK$1)*(Data_Xuất[Main SKU name_GOM]=$A8)*(Data_Xuất[SKU_Xuất_GOM]=BK$5)),SUMPRODUCT(Data_Xuất[Xuất-NX]*(Data_Xuất[Year]=BK$1)*(Data_Xuất[Month]=BK$2)*(Data_Xuất[Main SKU name_GOM]=$A8)*(Data_Xuất[SKU_Xuất_GOM]=BK$5)))</f>
        <v>0</v>
      </c>
      <c r="BL8" s="42" cm="1">
        <f t="array" ref="BL8">IF(BL$2="FY",SUMPRODUCT(Data_Xuất[Xuất-NX]*(Data_Xuất[Year]=BL$1)*(Data_Xuất[Main SKU name_GOM]=$A8)*(Data_Xuất[SKU_Xuất_GOM]=BL$5)),SUMPRODUCT(Data_Xuất[Xuất-NX]*(Data_Xuất[Year]=BL$1)*(Data_Xuất[Month]=BL$2)*(Data_Xuất[Main SKU name_GOM]=$A8)*(Data_Xuất[SKU_Xuất_GOM]=BL$5)))</f>
        <v>0</v>
      </c>
      <c r="BM8" s="42" cm="1">
        <f t="array" ref="BM8">IF(BM$2="FY",SUMPRODUCT(Data_Xuất[Xuất-NX]*(Data_Xuất[Year]=BM$1)*(Data_Xuất[Main SKU name_GOM]=$A8)*(Data_Xuất[SKU_Xuất_GOM]=BM$5)),SUMPRODUCT(Data_Xuất[Xuất-NX]*(Data_Xuất[Year]=BM$1)*(Data_Xuất[Month]=BM$2)*(Data_Xuất[Main SKU name_GOM]=$A8)*(Data_Xuất[SKU_Xuất_GOM]=BM$5)))</f>
        <v>0</v>
      </c>
      <c r="BN8" s="45">
        <f t="shared" si="24"/>
        <v>2482731</v>
      </c>
      <c r="BP8" s="42" cm="1">
        <f t="array" ref="BP8">IF(BP$2="FY",SUMPRODUCT(Data_Xuất[Xuất-NX]*(Data_Xuất[Year]=BP$1)*(Data_Xuất[Main SKU name_GOM]=$A8)*(Data_Xuất[SKU_Xuất_GOM]=BP$5)),SUMPRODUCT(Data_Xuất[Xuất-NX]*(Data_Xuất[Year]=BP$1)*(Data_Xuất[Month]=BP$2)*(Data_Xuất[Main SKU name_GOM]=$A8)*(Data_Xuất[SKU_Xuất_GOM]=BP$5)))</f>
        <v>820299.99999999988</v>
      </c>
      <c r="BQ8" s="42" cm="1">
        <f t="array" ref="BQ8">IF(BQ$2="FY",SUMPRODUCT(Data_Xuất[Xuất-NX]*(Data_Xuất[Year]=BQ$1)*(Data_Xuất[Main SKU name_GOM]=$A8)*(Data_Xuất[SKU_Xuất_GOM]=BQ$5)),SUMPRODUCT(Data_Xuất[Xuất-NX]*(Data_Xuất[Year]=BQ$1)*(Data_Xuất[Month]=BQ$2)*(Data_Xuất[Main SKU name_GOM]=$A8)*(Data_Xuất[SKU_Xuất_GOM]=BQ$5)))</f>
        <v>0</v>
      </c>
      <c r="BR8" s="42" cm="1">
        <f t="array" ref="BR8">IF(BR$2="FY",SUMPRODUCT(Data_Xuất[Xuất-NX]*(Data_Xuất[Year]=BR$1)*(Data_Xuất[Main SKU name_GOM]=$A8)*(Data_Xuất[SKU_Xuất_GOM]=BR$5)),SUMPRODUCT(Data_Xuất[Xuất-NX]*(Data_Xuất[Year]=BR$1)*(Data_Xuất[Month]=BR$2)*(Data_Xuất[Main SKU name_GOM]=$A8)*(Data_Xuất[SKU_Xuất_GOM]=BR$5)))</f>
        <v>1034800</v>
      </c>
      <c r="BS8" s="42" cm="1">
        <f t="array" ref="BS8">IF(BS$2="FY",SUMPRODUCT(Data_Xuất[Xuất-NX]*(Data_Xuất[Year]=BS$1)*(Data_Xuất[Main SKU name_GOM]=$A8)*(Data_Xuất[SKU_Xuất_GOM]=BS$5)),SUMPRODUCT(Data_Xuất[Xuất-NX]*(Data_Xuất[Year]=BS$1)*(Data_Xuất[Month]=BS$2)*(Data_Xuất[Main SKU name_GOM]=$A8)*(Data_Xuất[SKU_Xuất_GOM]=BS$5)))</f>
        <v>25524</v>
      </c>
      <c r="BT8" s="42" cm="1">
        <f t="array" ref="BT8">IF(BT$2="FY",SUMPRODUCT(Data_Xuất[Xuất-NX]*(Data_Xuất[Year]=BT$1)*(Data_Xuất[Main SKU name_GOM]=$A8)*(Data_Xuất[SKU_Xuất_GOM]=BT$5)),SUMPRODUCT(Data_Xuất[Xuất-NX]*(Data_Xuất[Year]=BT$1)*(Data_Xuất[Month]=BT$2)*(Data_Xuất[Main SKU name_GOM]=$A8)*(Data_Xuất[SKU_Xuất_GOM]=BT$5)))</f>
        <v>116906.99999999997</v>
      </c>
      <c r="BU8" s="42" cm="1">
        <f t="array" ref="BU8">IF(BU$2="FY",SUMPRODUCT(Data_Xuất[Xuất-NX]*(Data_Xuất[Year]=BU$1)*(Data_Xuất[Main SKU name_GOM]=$A8)*(Data_Xuất[SKU_Xuất_GOM]=BU$5)),SUMPRODUCT(Data_Xuất[Xuất-NX]*(Data_Xuất[Year]=BU$1)*(Data_Xuất[Month]=BU$2)*(Data_Xuất[Main SKU name_GOM]=$A8)*(Data_Xuất[SKU_Xuất_GOM]=BU$5)))</f>
        <v>48400</v>
      </c>
      <c r="BV8" s="42" cm="1">
        <f t="array" ref="BV8">IF(BV$2="FY",SUMPRODUCT(Data_Xuất[Xuất-NX]*(Data_Xuất[Year]=BV$1)*(Data_Xuất[Main SKU name_GOM]=$A8)*(Data_Xuất[SKU_Xuất_GOM]=BV$5)),SUMPRODUCT(Data_Xuất[Xuất-NX]*(Data_Xuất[Year]=BV$1)*(Data_Xuất[Month]=BV$2)*(Data_Xuất[Main SKU name_GOM]=$A8)*(Data_Xuất[SKU_Xuất_GOM]=BV$5)))</f>
        <v>95662.89999999998</v>
      </c>
      <c r="BW8" s="42" cm="1">
        <f t="array" ref="BW8">IF(BW$2="FY",SUMPRODUCT(Data_Xuất[Xuất-NX]*(Data_Xuất[Year]=BW$1)*(Data_Xuất[Main SKU name_GOM]=$A8)*(Data_Xuất[SKU_Xuất_GOM]=BW$5)),SUMPRODUCT(Data_Xuất[Xuất-NX]*(Data_Xuất[Year]=BW$1)*(Data_Xuất[Month]=BW$2)*(Data_Xuất[Main SKU name_GOM]=$A8)*(Data_Xuất[SKU_Xuất_GOM]=BW$5)))</f>
        <v>0</v>
      </c>
      <c r="BX8" s="42" cm="1">
        <f t="array" ref="BX8">IF(BX$2="FY",SUMPRODUCT(Data_Xuất[Xuất-NX]*(Data_Xuất[Year]=BX$1)*(Data_Xuất[Main SKU name_GOM]=$A8)*(Data_Xuất[SKU_Xuất_GOM]=BX$5)),SUMPRODUCT(Data_Xuất[Xuất-NX]*(Data_Xuất[Year]=BX$1)*(Data_Xuất[Month]=BX$2)*(Data_Xuất[Main SKU name_GOM]=$A8)*(Data_Xuất[SKU_Xuất_GOM]=BX$5)))</f>
        <v>30873</v>
      </c>
      <c r="BY8" s="42" cm="1">
        <f t="array" ref="BY8">IF(BY$2="FY",SUMPRODUCT(Data_Xuất[Xuất-NX]*(Data_Xuất[Year]=BY$1)*(Data_Xuất[Main SKU name_GOM]=$A8)*(Data_Xuất[SKU_Xuất_GOM]=BY$5)),SUMPRODUCT(Data_Xuất[Xuất-NX]*(Data_Xuất[Year]=BY$1)*(Data_Xuất[Month]=BY$2)*(Data_Xuất[Main SKU name_GOM]=$A8)*(Data_Xuất[SKU_Xuất_GOM]=BY$5)))</f>
        <v>0</v>
      </c>
      <c r="BZ8" s="42" cm="1">
        <f t="array" ref="BZ8">IF(BZ$2="FY",SUMPRODUCT(Data_Xuất[Xuất-NX]*(Data_Xuất[Year]=BZ$1)*(Data_Xuất[Main SKU name_GOM]=$A8)*(Data_Xuất[SKU_Xuất_GOM]=BZ$5)),SUMPRODUCT(Data_Xuất[Xuất-NX]*(Data_Xuất[Year]=BZ$1)*(Data_Xuất[Month]=BZ$2)*(Data_Xuất[Main SKU name_GOM]=$A8)*(Data_Xuất[SKU_Xuất_GOM]=BZ$5)))</f>
        <v>0</v>
      </c>
      <c r="CA8" s="42" cm="1">
        <f t="array" ref="CA8">IF(CA$2="FY",SUMPRODUCT(Data_Xuất[Xuất-NX]*(Data_Xuất[Year]=CA$1)*(Data_Xuất[Main SKU name_GOM]=$A8)*(Data_Xuất[SKU_Xuất_GOM]=CA$5)),SUMPRODUCT(Data_Xuất[Xuất-NX]*(Data_Xuất[Year]=CA$1)*(Data_Xuất[Month]=CA$2)*(Data_Xuất[Main SKU name_GOM]=$A8)*(Data_Xuất[SKU_Xuất_GOM]=CA$5)))</f>
        <v>0</v>
      </c>
      <c r="CB8" s="42" cm="1">
        <f t="array" ref="CB8">IF(CB$2="FY",SUMPRODUCT(Data_Xuất[Xuất-NX]*(Data_Xuất[Year]=CB$1)*(Data_Xuất[Main SKU name_GOM]=$A8)*(Data_Xuất[SKU_Xuất_GOM]=CB$5)),SUMPRODUCT(Data_Xuất[Xuất-NX]*(Data_Xuất[Year]=CB$1)*(Data_Xuất[Month]=CB$2)*(Data_Xuất[Main SKU name_GOM]=$A8)*(Data_Xuất[SKU_Xuất_GOM]=CB$5)))</f>
        <v>0</v>
      </c>
      <c r="CC8" s="42" cm="1">
        <f t="array" ref="CC8">IF(CC$2="FY",SUMPRODUCT(Data_Xuất[Xuất-NX]*(Data_Xuất[Year]=CC$1)*(Data_Xuất[Main SKU name_GOM]=$A8)*(Data_Xuất[SKU_Xuất_GOM]=CC$5)),SUMPRODUCT(Data_Xuất[Xuất-NX]*(Data_Xuất[Year]=CC$1)*(Data_Xuất[Month]=CC$2)*(Data_Xuất[Main SKU name_GOM]=$A8)*(Data_Xuất[SKU_Xuất_GOM]=CC$5)))</f>
        <v>0</v>
      </c>
      <c r="CD8" s="45">
        <f t="shared" si="25"/>
        <v>2172466.9</v>
      </c>
      <c r="CF8" s="42" cm="1">
        <f t="array" ref="CF8">IF(CF$2="FY",SUMPRODUCT(Data_Xuất[Xuất-NX]*(Data_Xuất[Year]=CF$1)*(Data_Xuất[Main SKU name_GOM]=$A8)*(Data_Xuất[SKU_Xuất_GOM]=CF$5)),SUMPRODUCT(Data_Xuất[Xuất-NX]*(Data_Xuất[Year]=CF$1)*(Data_Xuất[Month]=CF$2)*(Data_Xuất[Main SKU name_GOM]=$A8)*(Data_Xuất[SKU_Xuất_GOM]=CF$5)))</f>
        <v>0</v>
      </c>
      <c r="CG8" s="42" cm="1">
        <f t="array" ref="CG8">IF(CG$2="FY",SUMPRODUCT(Data_Xuất[Xuất-NX]*(Data_Xuất[Year]=CG$1)*(Data_Xuất[Main SKU name_GOM]=$A8)*(Data_Xuất[SKU_Xuất_GOM]=CG$5)),SUMPRODUCT(Data_Xuất[Xuất-NX]*(Data_Xuất[Year]=CG$1)*(Data_Xuất[Month]=CG$2)*(Data_Xuất[Main SKU name_GOM]=$A8)*(Data_Xuất[SKU_Xuất_GOM]=CG$5)))</f>
        <v>0</v>
      </c>
      <c r="CH8" s="42" cm="1">
        <f t="array" ref="CH8">IF(CH$2="FY",SUMPRODUCT(Data_Xuất[Xuất-NX]*(Data_Xuất[Year]=CH$1)*(Data_Xuất[Main SKU name_GOM]=$A8)*(Data_Xuất[SKU_Xuất_GOM]=CH$5)),SUMPRODUCT(Data_Xuất[Xuất-NX]*(Data_Xuất[Year]=CH$1)*(Data_Xuất[Month]=CH$2)*(Data_Xuất[Main SKU name_GOM]=$A8)*(Data_Xuất[SKU_Xuất_GOM]=CH$5)))</f>
        <v>0</v>
      </c>
      <c r="CI8" s="42" cm="1">
        <f t="array" ref="CI8">IF(CI$2="FY",SUMPRODUCT(Data_Xuất[Xuất-NX]*(Data_Xuất[Year]=CI$1)*(Data_Xuất[Main SKU name_GOM]=$A8)*(Data_Xuất[SKU_Xuất_GOM]=CI$5)),SUMPRODUCT(Data_Xuất[Xuất-NX]*(Data_Xuất[Year]=CI$1)*(Data_Xuất[Month]=CI$2)*(Data_Xuất[Main SKU name_GOM]=$A8)*(Data_Xuất[SKU_Xuất_GOM]=CI$5)))</f>
        <v>0</v>
      </c>
      <c r="CJ8" s="42" cm="1">
        <f t="array" ref="CJ8">IF(CJ$2="FY",SUMPRODUCT(Data_Xuất[Xuất-NX]*(Data_Xuất[Year]=CJ$1)*(Data_Xuất[Main SKU name_GOM]=$A8)*(Data_Xuất[SKU_Xuất_GOM]=CJ$5)),SUMPRODUCT(Data_Xuất[Xuất-NX]*(Data_Xuất[Year]=CJ$1)*(Data_Xuất[Month]=CJ$2)*(Data_Xuất[Main SKU name_GOM]=$A8)*(Data_Xuất[SKU_Xuất_GOM]=CJ$5)))</f>
        <v>0</v>
      </c>
      <c r="CK8" s="42" cm="1">
        <f t="array" ref="CK8">IF(CK$2="FY",SUMPRODUCT(Data_Xuất[Xuất-NX]*(Data_Xuất[Year]=CK$1)*(Data_Xuất[Main SKU name_GOM]=$A8)*(Data_Xuất[SKU_Xuất_GOM]=CK$5)),SUMPRODUCT(Data_Xuất[Xuất-NX]*(Data_Xuất[Year]=CK$1)*(Data_Xuất[Month]=CK$2)*(Data_Xuất[Main SKU name_GOM]=$A8)*(Data_Xuất[SKU_Xuất_GOM]=CK$5)))</f>
        <v>0</v>
      </c>
      <c r="CL8" s="42" cm="1">
        <f t="array" ref="CL8">IF(CL$2="FY",SUMPRODUCT(Data_Xuất[Xuất-NX]*(Data_Xuất[Year]=CL$1)*(Data_Xuất[Main SKU name_GOM]=$A8)*(Data_Xuất[SKU_Xuất_GOM]=CL$5)),SUMPRODUCT(Data_Xuất[Xuất-NX]*(Data_Xuất[Year]=CL$1)*(Data_Xuất[Month]=CL$2)*(Data_Xuất[Main SKU name_GOM]=$A8)*(Data_Xuất[SKU_Xuất_GOM]=CL$5)))</f>
        <v>0</v>
      </c>
      <c r="CM8" s="42" cm="1">
        <f t="array" ref="CM8">IF(CM$2="FY",SUMPRODUCT(Data_Xuất[Xuất-NX]*(Data_Xuất[Year]=CM$1)*(Data_Xuất[Main SKU name_GOM]=$A8)*(Data_Xuất[SKU_Xuất_GOM]=CM$5)),SUMPRODUCT(Data_Xuất[Xuất-NX]*(Data_Xuất[Year]=CM$1)*(Data_Xuất[Month]=CM$2)*(Data_Xuất[Main SKU name_GOM]=$A8)*(Data_Xuất[SKU_Xuất_GOM]=CM$5)))</f>
        <v>0</v>
      </c>
      <c r="CN8" s="42" cm="1">
        <f t="array" ref="CN8">IF(CN$2="FY",SUMPRODUCT(Data_Xuất[Xuất-NX]*(Data_Xuất[Year]=CN$1)*(Data_Xuất[Main SKU name_GOM]=$A8)*(Data_Xuất[SKU_Xuất_GOM]=CN$5)),SUMPRODUCT(Data_Xuất[Xuất-NX]*(Data_Xuất[Year]=CN$1)*(Data_Xuất[Month]=CN$2)*(Data_Xuất[Main SKU name_GOM]=$A8)*(Data_Xuất[SKU_Xuất_GOM]=CN$5)))</f>
        <v>0</v>
      </c>
      <c r="CO8" s="42" cm="1">
        <f t="array" ref="CO8">IF(CO$2="FY",SUMPRODUCT(Data_Xuất[Xuất-NX]*(Data_Xuất[Year]=CO$1)*(Data_Xuất[Main SKU name_GOM]=$A8)*(Data_Xuất[SKU_Xuất_GOM]=CO$5)),SUMPRODUCT(Data_Xuất[Xuất-NX]*(Data_Xuất[Year]=CO$1)*(Data_Xuất[Month]=CO$2)*(Data_Xuất[Main SKU name_GOM]=$A8)*(Data_Xuất[SKU_Xuất_GOM]=CO$5)))</f>
        <v>0</v>
      </c>
      <c r="CP8" s="42" cm="1">
        <f t="array" ref="CP8">IF(CP$2="FY",SUMPRODUCT(Data_Xuất[Xuất-NX]*(Data_Xuất[Year]=CP$1)*(Data_Xuất[Main SKU name_GOM]=$A8)*(Data_Xuất[SKU_Xuất_GOM]=CP$5)),SUMPRODUCT(Data_Xuất[Xuất-NX]*(Data_Xuất[Year]=CP$1)*(Data_Xuất[Month]=CP$2)*(Data_Xuất[Main SKU name_GOM]=$A8)*(Data_Xuất[SKU_Xuất_GOM]=CP$5)))</f>
        <v>0</v>
      </c>
      <c r="CQ8" s="42" cm="1">
        <f t="array" ref="CQ8">IF(CQ$2="FY",SUMPRODUCT(Data_Xuất[Xuất-NX]*(Data_Xuất[Year]=CQ$1)*(Data_Xuất[Main SKU name_GOM]=$A8)*(Data_Xuất[SKU_Xuất_GOM]=CQ$5)),SUMPRODUCT(Data_Xuất[Xuất-NX]*(Data_Xuất[Year]=CQ$1)*(Data_Xuất[Month]=CQ$2)*(Data_Xuất[Main SKU name_GOM]=$A8)*(Data_Xuất[SKU_Xuất_GOM]=CQ$5)))</f>
        <v>0</v>
      </c>
      <c r="CR8" s="42" cm="1">
        <f t="array" ref="CR8">IF(CR$2="FY",SUMPRODUCT(Data_Xuất[Xuất-NX]*(Data_Xuất[Year]=CR$1)*(Data_Xuất[Main SKU name_GOM]=$A8)*(Data_Xuất[SKU_Xuất_GOM]=CR$5)),SUMPRODUCT(Data_Xuất[Xuất-NX]*(Data_Xuất[Year]=CR$1)*(Data_Xuất[Month]=CR$2)*(Data_Xuất[Main SKU name_GOM]=$A8)*(Data_Xuất[SKU_Xuất_GOM]=CR$5)))</f>
        <v>0</v>
      </c>
      <c r="CS8" s="42" cm="1">
        <f t="array" ref="CS8">IF(CS$2="FY",SUMPRODUCT(Data_Xuất[Xuất-NX]*(Data_Xuất[Year]=CS$1)*(Data_Xuất[Main SKU name_GOM]=$A8)*(Data_Xuất[SKU_Xuất_GOM]=CS$5)),SUMPRODUCT(Data_Xuất[Xuất-NX]*(Data_Xuất[Year]=CS$1)*(Data_Xuất[Month]=CS$2)*(Data_Xuất[Main SKU name_GOM]=$A8)*(Data_Xuất[SKU_Xuất_GOM]=CS$5)))</f>
        <v>0</v>
      </c>
      <c r="CT8" s="45">
        <f t="shared" si="26"/>
        <v>0</v>
      </c>
      <c r="CV8" s="42" cm="1">
        <f t="array" ref="CV8">IF(CV$2="FY",SUMPRODUCT(Data_Xuất[Xuất-NX]*(Data_Xuất[Year]=CV$1)*(Data_Xuất[Main SKU name_GOM]=$A8)*(Data_Xuất[SKU_Xuất_GOM]=CV$5)),SUMPRODUCT(Data_Xuất[Xuất-NX]*(Data_Xuất[Year]=CV$1)*(Data_Xuất[Month]=CV$2)*(Data_Xuất[Main SKU name_GOM]=$A8)*(Data_Xuất[SKU_Xuất_GOM]=CV$5)))</f>
        <v>0</v>
      </c>
      <c r="CW8" s="42" cm="1">
        <f t="array" ref="CW8">IF(CW$2="FY",SUMPRODUCT(Data_Xuất[Xuất-NX]*(Data_Xuất[Year]=CW$1)*(Data_Xuất[Main SKU name_GOM]=$A8)*(Data_Xuất[SKU_Xuất_GOM]=CW$5)),SUMPRODUCT(Data_Xuất[Xuất-NX]*(Data_Xuất[Year]=CW$1)*(Data_Xuất[Month]=CW$2)*(Data_Xuất[Main SKU name_GOM]=$A8)*(Data_Xuất[SKU_Xuất_GOM]=CW$5)))</f>
        <v>0</v>
      </c>
      <c r="CX8" s="42" cm="1">
        <f t="array" ref="CX8">IF(CX$2="FY",SUMPRODUCT(Data_Xuất[Xuất-NX]*(Data_Xuất[Year]=CX$1)*(Data_Xuất[Main SKU name_GOM]=$A8)*(Data_Xuất[SKU_Xuất_GOM]=CX$5)),SUMPRODUCT(Data_Xuất[Xuất-NX]*(Data_Xuất[Year]=CX$1)*(Data_Xuất[Month]=CX$2)*(Data_Xuất[Main SKU name_GOM]=$A8)*(Data_Xuất[SKU_Xuất_GOM]=CX$5)))</f>
        <v>0</v>
      </c>
      <c r="CY8" s="42" cm="1">
        <f t="array" ref="CY8">IF(CY$2="FY",SUMPRODUCT(Data_Xuất[Xuất-NX]*(Data_Xuất[Year]=CY$1)*(Data_Xuất[Main SKU name_GOM]=$A8)*(Data_Xuất[SKU_Xuất_GOM]=CY$5)),SUMPRODUCT(Data_Xuất[Xuất-NX]*(Data_Xuất[Year]=CY$1)*(Data_Xuất[Month]=CY$2)*(Data_Xuất[Main SKU name_GOM]=$A8)*(Data_Xuất[SKU_Xuất_GOM]=CY$5)))</f>
        <v>0</v>
      </c>
      <c r="CZ8" s="42" cm="1">
        <f t="array" ref="CZ8">IF(CZ$2="FY",SUMPRODUCT(Data_Xuất[Xuất-NX]*(Data_Xuất[Year]=CZ$1)*(Data_Xuất[Main SKU name_GOM]=$A8)*(Data_Xuất[SKU_Xuất_GOM]=CZ$5)),SUMPRODUCT(Data_Xuất[Xuất-NX]*(Data_Xuất[Year]=CZ$1)*(Data_Xuất[Month]=CZ$2)*(Data_Xuất[Main SKU name_GOM]=$A8)*(Data_Xuất[SKU_Xuất_GOM]=CZ$5)))</f>
        <v>0</v>
      </c>
      <c r="DA8" s="42" cm="1">
        <f t="array" ref="DA8">IF(DA$2="FY",SUMPRODUCT(Data_Xuất[Xuất-NX]*(Data_Xuất[Year]=DA$1)*(Data_Xuất[Main SKU name_GOM]=$A8)*(Data_Xuất[SKU_Xuất_GOM]=DA$5)),SUMPRODUCT(Data_Xuất[Xuất-NX]*(Data_Xuất[Year]=DA$1)*(Data_Xuất[Month]=DA$2)*(Data_Xuất[Main SKU name_GOM]=$A8)*(Data_Xuất[SKU_Xuất_GOM]=DA$5)))</f>
        <v>0</v>
      </c>
      <c r="DB8" s="42" cm="1">
        <f t="array" ref="DB8">IF(DB$2="FY",SUMPRODUCT(Data_Xuất[Xuất-NX]*(Data_Xuất[Year]=DB$1)*(Data_Xuất[Main SKU name_GOM]=$A8)*(Data_Xuất[SKU_Xuất_GOM]=DB$5)),SUMPRODUCT(Data_Xuất[Xuất-NX]*(Data_Xuất[Year]=DB$1)*(Data_Xuất[Month]=DB$2)*(Data_Xuất[Main SKU name_GOM]=$A8)*(Data_Xuất[SKU_Xuất_GOM]=DB$5)))</f>
        <v>0</v>
      </c>
      <c r="DC8" s="42" cm="1">
        <f t="array" ref="DC8">IF(DC$2="FY",SUMPRODUCT(Data_Xuất[Xuất-NX]*(Data_Xuất[Year]=DC$1)*(Data_Xuất[Main SKU name_GOM]=$A8)*(Data_Xuất[SKU_Xuất_GOM]=DC$5)),SUMPRODUCT(Data_Xuất[Xuất-NX]*(Data_Xuất[Year]=DC$1)*(Data_Xuất[Month]=DC$2)*(Data_Xuất[Main SKU name_GOM]=$A8)*(Data_Xuất[SKU_Xuất_GOM]=DC$5)))</f>
        <v>0</v>
      </c>
      <c r="DD8" s="42" cm="1">
        <f t="array" ref="DD8">IF(DD$2="FY",SUMPRODUCT(Data_Xuất[Xuất-NX]*(Data_Xuất[Year]=DD$1)*(Data_Xuất[Main SKU name_GOM]=$A8)*(Data_Xuất[SKU_Xuất_GOM]=DD$5)),SUMPRODUCT(Data_Xuất[Xuất-NX]*(Data_Xuất[Year]=DD$1)*(Data_Xuất[Month]=DD$2)*(Data_Xuất[Main SKU name_GOM]=$A8)*(Data_Xuất[SKU_Xuất_GOM]=DD$5)))</f>
        <v>0</v>
      </c>
      <c r="DE8" s="42" cm="1">
        <f t="array" ref="DE8">IF(DE$2="FY",SUMPRODUCT(Data_Xuất[Xuất-NX]*(Data_Xuất[Year]=DE$1)*(Data_Xuất[Main SKU name_GOM]=$A8)*(Data_Xuất[SKU_Xuất_GOM]=DE$5)),SUMPRODUCT(Data_Xuất[Xuất-NX]*(Data_Xuất[Year]=DE$1)*(Data_Xuất[Month]=DE$2)*(Data_Xuất[Main SKU name_GOM]=$A8)*(Data_Xuất[SKU_Xuất_GOM]=DE$5)))</f>
        <v>0</v>
      </c>
      <c r="DF8" s="42" cm="1">
        <f t="array" ref="DF8">IF(DF$2="FY",SUMPRODUCT(Data_Xuất[Xuất-NX]*(Data_Xuất[Year]=DF$1)*(Data_Xuất[Main SKU name_GOM]=$A8)*(Data_Xuất[SKU_Xuất_GOM]=DF$5)),SUMPRODUCT(Data_Xuất[Xuất-NX]*(Data_Xuất[Year]=DF$1)*(Data_Xuất[Month]=DF$2)*(Data_Xuất[Main SKU name_GOM]=$A8)*(Data_Xuất[SKU_Xuất_GOM]=DF$5)))</f>
        <v>0</v>
      </c>
      <c r="DG8" s="42" cm="1">
        <f t="array" ref="DG8">IF(DG$2="FY",SUMPRODUCT(Data_Xuất[Xuất-NX]*(Data_Xuất[Year]=DG$1)*(Data_Xuất[Main SKU name_GOM]=$A8)*(Data_Xuất[SKU_Xuất_GOM]=DG$5)),SUMPRODUCT(Data_Xuất[Xuất-NX]*(Data_Xuất[Year]=DG$1)*(Data_Xuất[Month]=DG$2)*(Data_Xuất[Main SKU name_GOM]=$A8)*(Data_Xuất[SKU_Xuất_GOM]=DG$5)))</f>
        <v>0</v>
      </c>
      <c r="DH8" s="42" cm="1">
        <f t="array" ref="DH8">IF(DH$2="FY",SUMPRODUCT(Data_Xuất[Xuất-NX]*(Data_Xuất[Year]=DH$1)*(Data_Xuất[Main SKU name_GOM]=$A8)*(Data_Xuất[SKU_Xuất_GOM]=DH$5)),SUMPRODUCT(Data_Xuất[Xuất-NX]*(Data_Xuất[Year]=DH$1)*(Data_Xuất[Month]=DH$2)*(Data_Xuất[Main SKU name_GOM]=$A8)*(Data_Xuất[SKU_Xuất_GOM]=DH$5)))</f>
        <v>0</v>
      </c>
      <c r="DI8" s="42" cm="1">
        <f t="array" ref="DI8">IF(DI$2="FY",SUMPRODUCT(Data_Xuất[Xuất-NX]*(Data_Xuất[Year]=DI$1)*(Data_Xuất[Main SKU name_GOM]=$A8)*(Data_Xuất[SKU_Xuất_GOM]=DI$5)),SUMPRODUCT(Data_Xuất[Xuất-NX]*(Data_Xuất[Year]=DI$1)*(Data_Xuất[Month]=DI$2)*(Data_Xuất[Main SKU name_GOM]=$A8)*(Data_Xuất[SKU_Xuất_GOM]=DI$5)))</f>
        <v>0</v>
      </c>
      <c r="DJ8" s="45">
        <f t="shared" si="27"/>
        <v>0</v>
      </c>
      <c r="DL8" s="42" cm="1">
        <f t="array" ref="DL8">IF(DL$2="FY",SUMPRODUCT(Data_Xuất[Xuất-NX]*(Data_Xuất[Year]=DL$1)*(Data_Xuất[Main SKU name_GOM]=$A8)*(Data_Xuất[SKU_Xuất_GOM]=DL$5)),SUMPRODUCT(Data_Xuất[Xuất-NX]*(Data_Xuất[Year]=DL$1)*(Data_Xuất[Month]=DL$2)*(Data_Xuất[Main SKU name_GOM]=$A8)*(Data_Xuất[SKU_Xuất_GOM]=DL$5)))</f>
        <v>0</v>
      </c>
      <c r="DM8" s="42" cm="1">
        <f t="array" ref="DM8">IF(DM$2="FY",SUMPRODUCT(Data_Xuất[Xuất-NX]*(Data_Xuất[Year]=DM$1)*(Data_Xuất[Main SKU name_GOM]=$A8)*(Data_Xuất[SKU_Xuất_GOM]=DM$5)),SUMPRODUCT(Data_Xuất[Xuất-NX]*(Data_Xuất[Year]=DM$1)*(Data_Xuất[Month]=DM$2)*(Data_Xuất[Main SKU name_GOM]=$A8)*(Data_Xuất[SKU_Xuất_GOM]=DM$5)))</f>
        <v>0</v>
      </c>
      <c r="DN8" s="42" cm="1">
        <f t="array" ref="DN8">IF(DN$2="FY",SUMPRODUCT(Data_Xuất[Xuất-NX]*(Data_Xuất[Year]=DN$1)*(Data_Xuất[Main SKU name_GOM]=$A8)*(Data_Xuất[SKU_Xuất_GOM]=DN$5)),SUMPRODUCT(Data_Xuất[Xuất-NX]*(Data_Xuất[Year]=DN$1)*(Data_Xuất[Month]=DN$2)*(Data_Xuất[Main SKU name_GOM]=$A8)*(Data_Xuất[SKU_Xuất_GOM]=DN$5)))</f>
        <v>0</v>
      </c>
      <c r="DO8" s="42" cm="1">
        <f t="array" ref="DO8">IF(DO$2="FY",SUMPRODUCT(Data_Xuất[Xuất-NX]*(Data_Xuất[Year]=DO$1)*(Data_Xuất[Main SKU name_GOM]=$A8)*(Data_Xuất[SKU_Xuất_GOM]=DO$5)),SUMPRODUCT(Data_Xuất[Xuất-NX]*(Data_Xuất[Year]=DO$1)*(Data_Xuất[Month]=DO$2)*(Data_Xuất[Main SKU name_GOM]=$A8)*(Data_Xuất[SKU_Xuất_GOM]=DO$5)))</f>
        <v>0</v>
      </c>
      <c r="DP8" s="42" cm="1">
        <f t="array" ref="DP8">IF(DP$2="FY",SUMPRODUCT(Data_Xuất[Xuất-NX]*(Data_Xuất[Year]=DP$1)*(Data_Xuất[Main SKU name_GOM]=$A8)*(Data_Xuất[SKU_Xuất_GOM]=DP$5)),SUMPRODUCT(Data_Xuất[Xuất-NX]*(Data_Xuất[Year]=DP$1)*(Data_Xuất[Month]=DP$2)*(Data_Xuất[Main SKU name_GOM]=$A8)*(Data_Xuất[SKU_Xuất_GOM]=DP$5)))</f>
        <v>0</v>
      </c>
      <c r="DQ8" s="42" cm="1">
        <f t="array" ref="DQ8">IF(DQ$2="FY",SUMPRODUCT(Data_Xuất[Xuất-NX]*(Data_Xuất[Year]=DQ$1)*(Data_Xuất[Main SKU name_GOM]=$A8)*(Data_Xuất[SKU_Xuất_GOM]=DQ$5)),SUMPRODUCT(Data_Xuất[Xuất-NX]*(Data_Xuất[Year]=DQ$1)*(Data_Xuất[Month]=DQ$2)*(Data_Xuất[Main SKU name_GOM]=$A8)*(Data_Xuất[SKU_Xuất_GOM]=DQ$5)))</f>
        <v>0</v>
      </c>
      <c r="DR8" s="42" cm="1">
        <f t="array" ref="DR8">IF(DR$2="FY",SUMPRODUCT(Data_Xuất[Xuất-NX]*(Data_Xuất[Year]=DR$1)*(Data_Xuất[Main SKU name_GOM]=$A8)*(Data_Xuất[SKU_Xuất_GOM]=DR$5)),SUMPRODUCT(Data_Xuất[Xuất-NX]*(Data_Xuất[Year]=DR$1)*(Data_Xuất[Month]=DR$2)*(Data_Xuất[Main SKU name_GOM]=$A8)*(Data_Xuất[SKU_Xuất_GOM]=DR$5)))</f>
        <v>0</v>
      </c>
      <c r="DS8" s="42" cm="1">
        <f t="array" ref="DS8">IF(DS$2="FY",SUMPRODUCT(Data_Xuất[Xuất-NX]*(Data_Xuất[Year]=DS$1)*(Data_Xuất[Main SKU name_GOM]=$A8)*(Data_Xuất[SKU_Xuất_GOM]=DS$5)),SUMPRODUCT(Data_Xuất[Xuất-NX]*(Data_Xuất[Year]=DS$1)*(Data_Xuất[Month]=DS$2)*(Data_Xuất[Main SKU name_GOM]=$A8)*(Data_Xuất[SKU_Xuất_GOM]=DS$5)))</f>
        <v>0</v>
      </c>
      <c r="DT8" s="42" cm="1">
        <f t="array" ref="DT8">IF(DT$2="FY",SUMPRODUCT(Data_Xuất[Xuất-NX]*(Data_Xuất[Year]=DT$1)*(Data_Xuất[Main SKU name_GOM]=$A8)*(Data_Xuất[SKU_Xuất_GOM]=DT$5)),SUMPRODUCT(Data_Xuất[Xuất-NX]*(Data_Xuất[Year]=DT$1)*(Data_Xuất[Month]=DT$2)*(Data_Xuất[Main SKU name_GOM]=$A8)*(Data_Xuất[SKU_Xuất_GOM]=DT$5)))</f>
        <v>0</v>
      </c>
      <c r="DU8" s="42" cm="1">
        <f t="array" ref="DU8">IF(DU$2="FY",SUMPRODUCT(Data_Xuất[Xuất-NX]*(Data_Xuất[Year]=DU$1)*(Data_Xuất[Main SKU name_GOM]=$A8)*(Data_Xuất[SKU_Xuất_GOM]=DU$5)),SUMPRODUCT(Data_Xuất[Xuất-NX]*(Data_Xuất[Year]=DU$1)*(Data_Xuất[Month]=DU$2)*(Data_Xuất[Main SKU name_GOM]=$A8)*(Data_Xuất[SKU_Xuất_GOM]=DU$5)))</f>
        <v>0</v>
      </c>
      <c r="DV8" s="42" cm="1">
        <f t="array" ref="DV8">IF(DV$2="FY",SUMPRODUCT(Data_Xuất[Xuất-NX]*(Data_Xuất[Year]=DV$1)*(Data_Xuất[Main SKU name_GOM]=$A8)*(Data_Xuất[SKU_Xuất_GOM]=DV$5)),SUMPRODUCT(Data_Xuất[Xuất-NX]*(Data_Xuất[Year]=DV$1)*(Data_Xuất[Month]=DV$2)*(Data_Xuất[Main SKU name_GOM]=$A8)*(Data_Xuất[SKU_Xuất_GOM]=DV$5)))</f>
        <v>0</v>
      </c>
      <c r="DW8" s="42" cm="1">
        <f t="array" ref="DW8">IF(DW$2="FY",SUMPRODUCT(Data_Xuất[Xuất-NX]*(Data_Xuất[Year]=DW$1)*(Data_Xuất[Main SKU name_GOM]=$A8)*(Data_Xuất[SKU_Xuất_GOM]=DW$5)),SUMPRODUCT(Data_Xuất[Xuất-NX]*(Data_Xuất[Year]=DW$1)*(Data_Xuất[Month]=DW$2)*(Data_Xuất[Main SKU name_GOM]=$A8)*(Data_Xuất[SKU_Xuất_GOM]=DW$5)))</f>
        <v>0</v>
      </c>
      <c r="DX8" s="42" cm="1">
        <f t="array" ref="DX8">IF(DX$2="FY",SUMPRODUCT(Data_Xuất[Xuất-NX]*(Data_Xuất[Year]=DX$1)*(Data_Xuất[Main SKU name_GOM]=$A8)*(Data_Xuất[SKU_Xuất_GOM]=DX$5)),SUMPRODUCT(Data_Xuất[Xuất-NX]*(Data_Xuất[Year]=DX$1)*(Data_Xuất[Month]=DX$2)*(Data_Xuất[Main SKU name_GOM]=$A8)*(Data_Xuất[SKU_Xuất_GOM]=DX$5)))</f>
        <v>0</v>
      </c>
      <c r="DY8" s="42" cm="1">
        <f t="array" ref="DY8">IF(DY$2="FY",SUMPRODUCT(Data_Xuất[Xuất-NX]*(Data_Xuất[Year]=DY$1)*(Data_Xuất[Main SKU name_GOM]=$A8)*(Data_Xuất[SKU_Xuất_GOM]=DY$5)),SUMPRODUCT(Data_Xuất[Xuất-NX]*(Data_Xuất[Year]=DY$1)*(Data_Xuất[Month]=DY$2)*(Data_Xuất[Main SKU name_GOM]=$A8)*(Data_Xuất[SKU_Xuất_GOM]=DY$5)))</f>
        <v>0</v>
      </c>
      <c r="DZ8" s="45">
        <f t="shared" si="28"/>
        <v>0</v>
      </c>
      <c r="EB8" s="42" cm="1">
        <f t="array" ref="EB8">IF(EB$2="FY",SUMPRODUCT(Data_Xuất[Xuất-NX]*(Data_Xuất[Year]=EB$1)*(Data_Xuất[Main SKU name_GOM]=$A8)*(Data_Xuất[SKU_Xuất_GOM]=EB$5)),SUMPRODUCT(Data_Xuất[Xuất-NX]*(Data_Xuất[Year]=EB$1)*(Data_Xuất[Month]=EB$2)*(Data_Xuất[Main SKU name_GOM]=$A8)*(Data_Xuất[SKU_Xuất_GOM]=EB$5)))</f>
        <v>0</v>
      </c>
      <c r="EC8" s="42" cm="1">
        <f t="array" ref="EC8">IF(EC$2="FY",SUMPRODUCT(Data_Xuất[Xuất-NX]*(Data_Xuất[Year]=EC$1)*(Data_Xuất[Main SKU name_GOM]=$A8)*(Data_Xuất[SKU_Xuất_GOM]=EC$5)),SUMPRODUCT(Data_Xuất[Xuất-NX]*(Data_Xuất[Year]=EC$1)*(Data_Xuất[Month]=EC$2)*(Data_Xuất[Main SKU name_GOM]=$A8)*(Data_Xuất[SKU_Xuất_GOM]=EC$5)))</f>
        <v>0</v>
      </c>
      <c r="ED8" s="42" cm="1">
        <f t="array" ref="ED8">IF(ED$2="FY",SUMPRODUCT(Data_Xuất[Xuất-NX]*(Data_Xuất[Year]=ED$1)*(Data_Xuất[Main SKU name_GOM]=$A8)*(Data_Xuất[SKU_Xuất_GOM]=ED$5)),SUMPRODUCT(Data_Xuất[Xuất-NX]*(Data_Xuất[Year]=ED$1)*(Data_Xuất[Month]=ED$2)*(Data_Xuất[Main SKU name_GOM]=$A8)*(Data_Xuất[SKU_Xuất_GOM]=ED$5)))</f>
        <v>0</v>
      </c>
      <c r="EE8" s="42" cm="1">
        <f t="array" ref="EE8">IF(EE$2="FY",SUMPRODUCT(Data_Xuất[Xuất-NX]*(Data_Xuất[Year]=EE$1)*(Data_Xuất[Main SKU name_GOM]=$A8)*(Data_Xuất[SKU_Xuất_GOM]=EE$5)),SUMPRODUCT(Data_Xuất[Xuất-NX]*(Data_Xuất[Year]=EE$1)*(Data_Xuất[Month]=EE$2)*(Data_Xuất[Main SKU name_GOM]=$A8)*(Data_Xuất[SKU_Xuất_GOM]=EE$5)))</f>
        <v>0</v>
      </c>
      <c r="EF8" s="42" cm="1">
        <f t="array" ref="EF8">IF(EF$2="FY",SUMPRODUCT(Data_Xuất[Xuất-NX]*(Data_Xuất[Year]=EF$1)*(Data_Xuất[Main SKU name_GOM]=$A8)*(Data_Xuất[SKU_Xuất_GOM]=EF$5)),SUMPRODUCT(Data_Xuất[Xuất-NX]*(Data_Xuất[Year]=EF$1)*(Data_Xuất[Month]=EF$2)*(Data_Xuất[Main SKU name_GOM]=$A8)*(Data_Xuất[SKU_Xuất_GOM]=EF$5)))</f>
        <v>0</v>
      </c>
      <c r="EG8" s="42" cm="1">
        <f t="array" ref="EG8">IF(EG$2="FY",SUMPRODUCT(Data_Xuất[Xuất-NX]*(Data_Xuất[Year]=EG$1)*(Data_Xuất[Main SKU name_GOM]=$A8)*(Data_Xuất[SKU_Xuất_GOM]=EG$5)),SUMPRODUCT(Data_Xuất[Xuất-NX]*(Data_Xuất[Year]=EG$1)*(Data_Xuất[Month]=EG$2)*(Data_Xuất[Main SKU name_GOM]=$A8)*(Data_Xuất[SKU_Xuất_GOM]=EG$5)))</f>
        <v>0</v>
      </c>
      <c r="EH8" s="42" cm="1">
        <f t="array" ref="EH8">IF(EH$2="FY",SUMPRODUCT(Data_Xuất[Xuất-NX]*(Data_Xuất[Year]=EH$1)*(Data_Xuất[Main SKU name_GOM]=$A8)*(Data_Xuất[SKU_Xuất_GOM]=EH$5)),SUMPRODUCT(Data_Xuất[Xuất-NX]*(Data_Xuất[Year]=EH$1)*(Data_Xuất[Month]=EH$2)*(Data_Xuất[Main SKU name_GOM]=$A8)*(Data_Xuất[SKU_Xuất_GOM]=EH$5)))</f>
        <v>0</v>
      </c>
      <c r="EI8" s="42" cm="1">
        <f t="array" ref="EI8">IF(EI$2="FY",SUMPRODUCT(Data_Xuất[Xuất-NX]*(Data_Xuất[Year]=EI$1)*(Data_Xuất[Main SKU name_GOM]=$A8)*(Data_Xuất[SKU_Xuất_GOM]=EI$5)),SUMPRODUCT(Data_Xuất[Xuất-NX]*(Data_Xuất[Year]=EI$1)*(Data_Xuất[Month]=EI$2)*(Data_Xuất[Main SKU name_GOM]=$A8)*(Data_Xuất[SKU_Xuất_GOM]=EI$5)))</f>
        <v>0</v>
      </c>
      <c r="EJ8" s="42" cm="1">
        <f t="array" ref="EJ8">IF(EJ$2="FY",SUMPRODUCT(Data_Xuất[Xuất-NX]*(Data_Xuất[Year]=EJ$1)*(Data_Xuất[Main SKU name_GOM]=$A8)*(Data_Xuất[SKU_Xuất_GOM]=EJ$5)),SUMPRODUCT(Data_Xuất[Xuất-NX]*(Data_Xuất[Year]=EJ$1)*(Data_Xuất[Month]=EJ$2)*(Data_Xuất[Main SKU name_GOM]=$A8)*(Data_Xuất[SKU_Xuất_GOM]=EJ$5)))</f>
        <v>0</v>
      </c>
      <c r="EK8" s="42" cm="1">
        <f t="array" ref="EK8">IF(EK$2="FY",SUMPRODUCT(Data_Xuất[Xuất-NX]*(Data_Xuất[Year]=EK$1)*(Data_Xuất[Main SKU name_GOM]=$A8)*(Data_Xuất[SKU_Xuất_GOM]=EK$5)),SUMPRODUCT(Data_Xuất[Xuất-NX]*(Data_Xuất[Year]=EK$1)*(Data_Xuất[Month]=EK$2)*(Data_Xuất[Main SKU name_GOM]=$A8)*(Data_Xuất[SKU_Xuất_GOM]=EK$5)))</f>
        <v>0</v>
      </c>
      <c r="EL8" s="42" cm="1">
        <f t="array" ref="EL8">IF(EL$2="FY",SUMPRODUCT(Data_Xuất[Xuất-NX]*(Data_Xuất[Year]=EL$1)*(Data_Xuất[Main SKU name_GOM]=$A8)*(Data_Xuất[SKU_Xuất_GOM]=EL$5)),SUMPRODUCT(Data_Xuất[Xuất-NX]*(Data_Xuất[Year]=EL$1)*(Data_Xuất[Month]=EL$2)*(Data_Xuất[Main SKU name_GOM]=$A8)*(Data_Xuất[SKU_Xuất_GOM]=EL$5)))</f>
        <v>0</v>
      </c>
      <c r="EM8" s="42" cm="1">
        <f t="array" ref="EM8">IF(EM$2="FY",SUMPRODUCT(Data_Xuất[Xuất-NX]*(Data_Xuất[Year]=EM$1)*(Data_Xuất[Main SKU name_GOM]=$A8)*(Data_Xuất[SKU_Xuất_GOM]=EM$5)),SUMPRODUCT(Data_Xuất[Xuất-NX]*(Data_Xuất[Year]=EM$1)*(Data_Xuất[Month]=EM$2)*(Data_Xuất[Main SKU name_GOM]=$A8)*(Data_Xuất[SKU_Xuất_GOM]=EM$5)))</f>
        <v>0</v>
      </c>
      <c r="EN8" s="42" cm="1">
        <f t="array" ref="EN8">IF(EN$2="FY",SUMPRODUCT(Data_Xuất[Xuất-NX]*(Data_Xuất[Year]=EN$1)*(Data_Xuất[Main SKU name_GOM]=$A8)*(Data_Xuất[SKU_Xuất_GOM]=EN$5)),SUMPRODUCT(Data_Xuất[Xuất-NX]*(Data_Xuất[Year]=EN$1)*(Data_Xuất[Month]=EN$2)*(Data_Xuất[Main SKU name_GOM]=$A8)*(Data_Xuất[SKU_Xuất_GOM]=EN$5)))</f>
        <v>0</v>
      </c>
      <c r="EO8" s="42" cm="1">
        <f t="array" ref="EO8">IF(EO$2="FY",SUMPRODUCT(Data_Xuất[Xuất-NX]*(Data_Xuất[Year]=EO$1)*(Data_Xuất[Main SKU name_GOM]=$A8)*(Data_Xuất[SKU_Xuất_GOM]=EO$5)),SUMPRODUCT(Data_Xuất[Xuất-NX]*(Data_Xuất[Year]=EO$1)*(Data_Xuất[Month]=EO$2)*(Data_Xuất[Main SKU name_GOM]=$A8)*(Data_Xuất[SKU_Xuất_GOM]=EO$5)))</f>
        <v>0</v>
      </c>
      <c r="EP8" s="45">
        <f t="shared" si="29"/>
        <v>0</v>
      </c>
      <c r="ER8" s="42" cm="1">
        <f t="array" ref="ER8">IF(ER$2="FY",SUMPRODUCT(Data_Xuất[Xuất-NX]*(Data_Xuất[Year]=ER$1)*(Data_Xuất[Main SKU name_GOM]=$A8)*(Data_Xuất[SKU_Xuất_GOM]=ER$5)),SUMPRODUCT(Data_Xuất[Xuất-NX]*(Data_Xuất[Year]=ER$1)*(Data_Xuất[Month]=ER$2)*(Data_Xuất[Main SKU name_GOM]=$A8)*(Data_Xuất[SKU_Xuất_GOM]=ER$5)))</f>
        <v>0</v>
      </c>
      <c r="ES8" s="42" cm="1">
        <f t="array" ref="ES8">IF(ES$2="FY",SUMPRODUCT(Data_Xuất[Xuất-NX]*(Data_Xuất[Year]=ES$1)*(Data_Xuất[Main SKU name_GOM]=$A8)*(Data_Xuất[SKU_Xuất_GOM]=ES$5)),SUMPRODUCT(Data_Xuất[Xuất-NX]*(Data_Xuất[Year]=ES$1)*(Data_Xuất[Month]=ES$2)*(Data_Xuất[Main SKU name_GOM]=$A8)*(Data_Xuất[SKU_Xuất_GOM]=ES$5)))</f>
        <v>0</v>
      </c>
      <c r="ET8" s="42" cm="1">
        <f t="array" ref="ET8">IF(ET$2="FY",SUMPRODUCT(Data_Xuất[Xuất-NX]*(Data_Xuất[Year]=ET$1)*(Data_Xuất[Main SKU name_GOM]=$A8)*(Data_Xuất[SKU_Xuất_GOM]=ET$5)),SUMPRODUCT(Data_Xuất[Xuất-NX]*(Data_Xuất[Year]=ET$1)*(Data_Xuất[Month]=ET$2)*(Data_Xuất[Main SKU name_GOM]=$A8)*(Data_Xuất[SKU_Xuất_GOM]=ET$5)))</f>
        <v>0</v>
      </c>
      <c r="EU8" s="42" cm="1">
        <f t="array" ref="EU8">IF(EU$2="FY",SUMPRODUCT(Data_Xuất[Xuất-NX]*(Data_Xuất[Year]=EU$1)*(Data_Xuất[Main SKU name_GOM]=$A8)*(Data_Xuất[SKU_Xuất_GOM]=EU$5)),SUMPRODUCT(Data_Xuất[Xuất-NX]*(Data_Xuất[Year]=EU$1)*(Data_Xuất[Month]=EU$2)*(Data_Xuất[Main SKU name_GOM]=$A8)*(Data_Xuất[SKU_Xuất_GOM]=EU$5)))</f>
        <v>0</v>
      </c>
      <c r="EV8" s="42" cm="1">
        <f t="array" ref="EV8">IF(EV$2="FY",SUMPRODUCT(Data_Xuất[Xuất-NX]*(Data_Xuất[Year]=EV$1)*(Data_Xuất[Main SKU name_GOM]=$A8)*(Data_Xuất[SKU_Xuất_GOM]=EV$5)),SUMPRODUCT(Data_Xuất[Xuất-NX]*(Data_Xuất[Year]=EV$1)*(Data_Xuất[Month]=EV$2)*(Data_Xuất[Main SKU name_GOM]=$A8)*(Data_Xuất[SKU_Xuất_GOM]=EV$5)))</f>
        <v>0</v>
      </c>
      <c r="EW8" s="42" cm="1">
        <f t="array" ref="EW8">IF(EW$2="FY",SUMPRODUCT(Data_Xuất[Xuất-NX]*(Data_Xuất[Year]=EW$1)*(Data_Xuất[Main SKU name_GOM]=$A8)*(Data_Xuất[SKU_Xuất_GOM]=EW$5)),SUMPRODUCT(Data_Xuất[Xuất-NX]*(Data_Xuất[Year]=EW$1)*(Data_Xuất[Month]=EW$2)*(Data_Xuất[Main SKU name_GOM]=$A8)*(Data_Xuất[SKU_Xuất_GOM]=EW$5)))</f>
        <v>0</v>
      </c>
      <c r="EX8" s="42" cm="1">
        <f t="array" ref="EX8">IF(EX$2="FY",SUMPRODUCT(Data_Xuất[Xuất-NX]*(Data_Xuất[Year]=EX$1)*(Data_Xuất[Main SKU name_GOM]=$A8)*(Data_Xuất[SKU_Xuất_GOM]=EX$5)),SUMPRODUCT(Data_Xuất[Xuất-NX]*(Data_Xuất[Year]=EX$1)*(Data_Xuất[Month]=EX$2)*(Data_Xuất[Main SKU name_GOM]=$A8)*(Data_Xuất[SKU_Xuất_GOM]=EX$5)))</f>
        <v>0</v>
      </c>
      <c r="EY8" s="42" cm="1">
        <f t="array" ref="EY8">IF(EY$2="FY",SUMPRODUCT(Data_Xuất[Xuất-NX]*(Data_Xuất[Year]=EY$1)*(Data_Xuất[Main SKU name_GOM]=$A8)*(Data_Xuất[SKU_Xuất_GOM]=EY$5)),SUMPRODUCT(Data_Xuất[Xuất-NX]*(Data_Xuất[Year]=EY$1)*(Data_Xuất[Month]=EY$2)*(Data_Xuất[Main SKU name_GOM]=$A8)*(Data_Xuất[SKU_Xuất_GOM]=EY$5)))</f>
        <v>0</v>
      </c>
      <c r="EZ8" s="42" cm="1">
        <f t="array" ref="EZ8">IF(EZ$2="FY",SUMPRODUCT(Data_Xuất[Xuất-NX]*(Data_Xuất[Year]=EZ$1)*(Data_Xuất[Main SKU name_GOM]=$A8)*(Data_Xuất[SKU_Xuất_GOM]=EZ$5)),SUMPRODUCT(Data_Xuất[Xuất-NX]*(Data_Xuất[Year]=EZ$1)*(Data_Xuất[Month]=EZ$2)*(Data_Xuất[Main SKU name_GOM]=$A8)*(Data_Xuất[SKU_Xuất_GOM]=EZ$5)))</f>
        <v>0</v>
      </c>
      <c r="FA8" s="42" cm="1">
        <f t="array" ref="FA8">IF(FA$2="FY",SUMPRODUCT(Data_Xuất[Xuất-NX]*(Data_Xuất[Year]=FA$1)*(Data_Xuất[Main SKU name_GOM]=$A8)*(Data_Xuất[SKU_Xuất_GOM]=FA$5)),SUMPRODUCT(Data_Xuất[Xuất-NX]*(Data_Xuất[Year]=FA$1)*(Data_Xuất[Month]=FA$2)*(Data_Xuất[Main SKU name_GOM]=$A8)*(Data_Xuất[SKU_Xuất_GOM]=FA$5)))</f>
        <v>0</v>
      </c>
      <c r="FB8" s="42" cm="1">
        <f t="array" ref="FB8">IF(FB$2="FY",SUMPRODUCT(Data_Xuất[Xuất-NX]*(Data_Xuất[Year]=FB$1)*(Data_Xuất[Main SKU name_GOM]=$A8)*(Data_Xuất[SKU_Xuất_GOM]=FB$5)),SUMPRODUCT(Data_Xuất[Xuất-NX]*(Data_Xuất[Year]=FB$1)*(Data_Xuất[Month]=FB$2)*(Data_Xuất[Main SKU name_GOM]=$A8)*(Data_Xuất[SKU_Xuất_GOM]=FB$5)))</f>
        <v>0</v>
      </c>
      <c r="FC8" s="42" cm="1">
        <f t="array" ref="FC8">IF(FC$2="FY",SUMPRODUCT(Data_Xuất[Xuất-NX]*(Data_Xuất[Year]=FC$1)*(Data_Xuất[Main SKU name_GOM]=$A8)*(Data_Xuất[SKU_Xuất_GOM]=FC$5)),SUMPRODUCT(Data_Xuất[Xuất-NX]*(Data_Xuất[Year]=FC$1)*(Data_Xuất[Month]=FC$2)*(Data_Xuất[Main SKU name_GOM]=$A8)*(Data_Xuất[SKU_Xuất_GOM]=FC$5)))</f>
        <v>0</v>
      </c>
      <c r="FD8" s="42" cm="1">
        <f t="array" ref="FD8">IF(FD$2="FY",SUMPRODUCT(Data_Xuất[Xuất-NX]*(Data_Xuất[Year]=FD$1)*(Data_Xuất[Main SKU name_GOM]=$A8)*(Data_Xuất[SKU_Xuất_GOM]=FD$5)),SUMPRODUCT(Data_Xuất[Xuất-NX]*(Data_Xuất[Year]=FD$1)*(Data_Xuất[Month]=FD$2)*(Data_Xuất[Main SKU name_GOM]=$A8)*(Data_Xuất[SKU_Xuất_GOM]=FD$5)))</f>
        <v>0</v>
      </c>
      <c r="FE8" s="42" cm="1">
        <f t="array" ref="FE8">IF(FE$2="FY",SUMPRODUCT(Data_Xuất[Xuất-NX]*(Data_Xuất[Year]=FE$1)*(Data_Xuất[Main SKU name_GOM]=$A8)*(Data_Xuất[SKU_Xuất_GOM]=FE$5)),SUMPRODUCT(Data_Xuất[Xuất-NX]*(Data_Xuất[Year]=FE$1)*(Data_Xuất[Month]=FE$2)*(Data_Xuất[Main SKU name_GOM]=$A8)*(Data_Xuất[SKU_Xuất_GOM]=FE$5)))</f>
        <v>0</v>
      </c>
      <c r="FF8" s="45">
        <f t="shared" si="30"/>
        <v>0</v>
      </c>
      <c r="FH8" s="42" cm="1">
        <f t="array" ref="FH8">IF(FH$2="FY",SUMPRODUCT(Data_Xuất[Xuất-NX]*(Data_Xuất[Year]=FH$1)*(Data_Xuất[Main SKU name_GOM]=$A8)*(Data_Xuất[SKU_Xuất_GOM]=FH$5)),SUMPRODUCT(Data_Xuất[Xuất-NX]*(Data_Xuất[Year]=FH$1)*(Data_Xuất[Month]=FH$2)*(Data_Xuất[Main SKU name_GOM]=$A8)*(Data_Xuất[SKU_Xuất_GOM]=FH$5)))</f>
        <v>0</v>
      </c>
      <c r="FI8" s="42" cm="1">
        <f t="array" ref="FI8">IF(FI$2="FY",SUMPRODUCT(Data_Xuất[Xuất-NX]*(Data_Xuất[Year]=FI$1)*(Data_Xuất[Main SKU name_GOM]=$A8)*(Data_Xuất[SKU_Xuất_GOM]=FI$5)),SUMPRODUCT(Data_Xuất[Xuất-NX]*(Data_Xuất[Year]=FI$1)*(Data_Xuất[Month]=FI$2)*(Data_Xuất[Main SKU name_GOM]=$A8)*(Data_Xuất[SKU_Xuất_GOM]=FI$5)))</f>
        <v>0</v>
      </c>
      <c r="FJ8" s="42" cm="1">
        <f t="array" ref="FJ8">IF(FJ$2="FY",SUMPRODUCT(Data_Xuất[Xuất-NX]*(Data_Xuất[Year]=FJ$1)*(Data_Xuất[Main SKU name_GOM]=$A8)*(Data_Xuất[SKU_Xuất_GOM]=FJ$5)),SUMPRODUCT(Data_Xuất[Xuất-NX]*(Data_Xuất[Year]=FJ$1)*(Data_Xuất[Month]=FJ$2)*(Data_Xuất[Main SKU name_GOM]=$A8)*(Data_Xuất[SKU_Xuất_GOM]=FJ$5)))</f>
        <v>0</v>
      </c>
      <c r="FK8" s="42" cm="1">
        <f t="array" ref="FK8">IF(FK$2="FY",SUMPRODUCT(Data_Xuất[Xuất-NX]*(Data_Xuất[Year]=FK$1)*(Data_Xuất[Main SKU name_GOM]=$A8)*(Data_Xuất[SKU_Xuất_GOM]=FK$5)),SUMPRODUCT(Data_Xuất[Xuất-NX]*(Data_Xuất[Year]=FK$1)*(Data_Xuất[Month]=FK$2)*(Data_Xuất[Main SKU name_GOM]=$A8)*(Data_Xuất[SKU_Xuất_GOM]=FK$5)))</f>
        <v>0</v>
      </c>
      <c r="FL8" s="42" cm="1">
        <f t="array" ref="FL8">IF(FL$2="FY",SUMPRODUCT(Data_Xuất[Xuất-NX]*(Data_Xuất[Year]=FL$1)*(Data_Xuất[Main SKU name_GOM]=$A8)*(Data_Xuất[SKU_Xuất_GOM]=FL$5)),SUMPRODUCT(Data_Xuất[Xuất-NX]*(Data_Xuất[Year]=FL$1)*(Data_Xuất[Month]=FL$2)*(Data_Xuất[Main SKU name_GOM]=$A8)*(Data_Xuất[SKU_Xuất_GOM]=FL$5)))</f>
        <v>0</v>
      </c>
      <c r="FM8" s="42" cm="1">
        <f t="array" ref="FM8">IF(FM$2="FY",SUMPRODUCT(Data_Xuất[Xuất-NX]*(Data_Xuất[Year]=FM$1)*(Data_Xuất[Main SKU name_GOM]=$A8)*(Data_Xuất[SKU_Xuất_GOM]=FM$5)),SUMPRODUCT(Data_Xuất[Xuất-NX]*(Data_Xuất[Year]=FM$1)*(Data_Xuất[Month]=FM$2)*(Data_Xuất[Main SKU name_GOM]=$A8)*(Data_Xuất[SKU_Xuất_GOM]=FM$5)))</f>
        <v>0</v>
      </c>
      <c r="FN8" s="42" cm="1">
        <f t="array" ref="FN8">IF(FN$2="FY",SUMPRODUCT(Data_Xuất[Xuất-NX]*(Data_Xuất[Year]=FN$1)*(Data_Xuất[Main SKU name_GOM]=$A8)*(Data_Xuất[SKU_Xuất_GOM]=FN$5)),SUMPRODUCT(Data_Xuất[Xuất-NX]*(Data_Xuất[Year]=FN$1)*(Data_Xuất[Month]=FN$2)*(Data_Xuất[Main SKU name_GOM]=$A8)*(Data_Xuất[SKU_Xuất_GOM]=FN$5)))</f>
        <v>0</v>
      </c>
      <c r="FO8" s="42" cm="1">
        <f t="array" ref="FO8">IF(FO$2="FY",SUMPRODUCT(Data_Xuất[Xuất-NX]*(Data_Xuất[Year]=FO$1)*(Data_Xuất[Main SKU name_GOM]=$A8)*(Data_Xuất[SKU_Xuất_GOM]=FO$5)),SUMPRODUCT(Data_Xuất[Xuất-NX]*(Data_Xuất[Year]=FO$1)*(Data_Xuất[Month]=FO$2)*(Data_Xuất[Main SKU name_GOM]=$A8)*(Data_Xuất[SKU_Xuất_GOM]=FO$5)))</f>
        <v>0</v>
      </c>
      <c r="FP8" s="42" cm="1">
        <f t="array" ref="FP8">IF(FP$2="FY",SUMPRODUCT(Data_Xuất[Xuất-NX]*(Data_Xuất[Year]=FP$1)*(Data_Xuất[Main SKU name_GOM]=$A8)*(Data_Xuất[SKU_Xuất_GOM]=FP$5)),SUMPRODUCT(Data_Xuất[Xuất-NX]*(Data_Xuất[Year]=FP$1)*(Data_Xuất[Month]=FP$2)*(Data_Xuất[Main SKU name_GOM]=$A8)*(Data_Xuất[SKU_Xuất_GOM]=FP$5)))</f>
        <v>0</v>
      </c>
      <c r="FQ8" s="42" cm="1">
        <f t="array" ref="FQ8">IF(FQ$2="FY",SUMPRODUCT(Data_Xuất[Xuất-NX]*(Data_Xuất[Year]=FQ$1)*(Data_Xuất[Main SKU name_GOM]=$A8)*(Data_Xuất[SKU_Xuất_GOM]=FQ$5)),SUMPRODUCT(Data_Xuất[Xuất-NX]*(Data_Xuất[Year]=FQ$1)*(Data_Xuất[Month]=FQ$2)*(Data_Xuất[Main SKU name_GOM]=$A8)*(Data_Xuất[SKU_Xuất_GOM]=FQ$5)))</f>
        <v>0</v>
      </c>
      <c r="FR8" s="42" cm="1">
        <f t="array" ref="FR8">IF(FR$2="FY",SUMPRODUCT(Data_Xuất[Xuất-NX]*(Data_Xuất[Year]=FR$1)*(Data_Xuất[Main SKU name_GOM]=$A8)*(Data_Xuất[SKU_Xuất_GOM]=FR$5)),SUMPRODUCT(Data_Xuất[Xuất-NX]*(Data_Xuất[Year]=FR$1)*(Data_Xuất[Month]=FR$2)*(Data_Xuất[Main SKU name_GOM]=$A8)*(Data_Xuất[SKU_Xuất_GOM]=FR$5)))</f>
        <v>0</v>
      </c>
      <c r="FS8" s="42" cm="1">
        <f t="array" ref="FS8">IF(FS$2="FY",SUMPRODUCT(Data_Xuất[Xuất-NX]*(Data_Xuất[Year]=FS$1)*(Data_Xuất[Main SKU name_GOM]=$A8)*(Data_Xuất[SKU_Xuất_GOM]=FS$5)),SUMPRODUCT(Data_Xuất[Xuất-NX]*(Data_Xuất[Year]=FS$1)*(Data_Xuất[Month]=FS$2)*(Data_Xuất[Main SKU name_GOM]=$A8)*(Data_Xuất[SKU_Xuất_GOM]=FS$5)))</f>
        <v>0</v>
      </c>
      <c r="FT8" s="42" cm="1">
        <f t="array" ref="FT8">IF(FT$2="FY",SUMPRODUCT(Data_Xuất[Xuất-NX]*(Data_Xuất[Year]=FT$1)*(Data_Xuất[Main SKU name_GOM]=$A8)*(Data_Xuất[SKU_Xuất_GOM]=FT$5)),SUMPRODUCT(Data_Xuất[Xuất-NX]*(Data_Xuất[Year]=FT$1)*(Data_Xuất[Month]=FT$2)*(Data_Xuất[Main SKU name_GOM]=$A8)*(Data_Xuất[SKU_Xuất_GOM]=FT$5)))</f>
        <v>0</v>
      </c>
      <c r="FU8" s="42" cm="1">
        <f t="array" ref="FU8">IF(FU$2="FY",SUMPRODUCT(Data_Xuất[Xuất-NX]*(Data_Xuất[Year]=FU$1)*(Data_Xuất[Main SKU name_GOM]=$A8)*(Data_Xuất[SKU_Xuất_GOM]=FU$5)),SUMPRODUCT(Data_Xuất[Xuất-NX]*(Data_Xuất[Year]=FU$1)*(Data_Xuất[Month]=FU$2)*(Data_Xuất[Main SKU name_GOM]=$A8)*(Data_Xuất[SKU_Xuất_GOM]=FU$5)))</f>
        <v>0</v>
      </c>
      <c r="FV8" s="45">
        <f t="shared" si="31"/>
        <v>0</v>
      </c>
      <c r="FX8" s="42" cm="1">
        <f t="array" ref="FX8">IF(FX$2="FY",SUMPRODUCT(Data_Xuất[Xuất-NX]*(Data_Xuất[Year]=FX$1)*(Data_Xuất[Main SKU name_GOM]=$A8)*(Data_Xuất[SKU_Xuất_GOM]=FX$5)),SUMPRODUCT(Data_Xuất[Xuất-NX]*(Data_Xuất[Year]=FX$1)*(Data_Xuất[Month]=FX$2)*(Data_Xuất[Main SKU name_GOM]=$A8)*(Data_Xuất[SKU_Xuất_GOM]=FX$5)))</f>
        <v>0</v>
      </c>
      <c r="FY8" s="42" cm="1">
        <f t="array" ref="FY8">IF(FY$2="FY",SUMPRODUCT(Data_Xuất[Xuất-NX]*(Data_Xuất[Year]=FY$1)*(Data_Xuất[Main SKU name_GOM]=$A8)*(Data_Xuất[SKU_Xuất_GOM]=FY$5)),SUMPRODUCT(Data_Xuất[Xuất-NX]*(Data_Xuất[Year]=FY$1)*(Data_Xuất[Month]=FY$2)*(Data_Xuất[Main SKU name_GOM]=$A8)*(Data_Xuất[SKU_Xuất_GOM]=FY$5)))</f>
        <v>0</v>
      </c>
      <c r="FZ8" s="42" cm="1">
        <f t="array" ref="FZ8">IF(FZ$2="FY",SUMPRODUCT(Data_Xuất[Xuất-NX]*(Data_Xuất[Year]=FZ$1)*(Data_Xuất[Main SKU name_GOM]=$A8)*(Data_Xuất[SKU_Xuất_GOM]=FZ$5)),SUMPRODUCT(Data_Xuất[Xuất-NX]*(Data_Xuất[Year]=FZ$1)*(Data_Xuất[Month]=FZ$2)*(Data_Xuất[Main SKU name_GOM]=$A8)*(Data_Xuất[SKU_Xuất_GOM]=FZ$5)))</f>
        <v>0</v>
      </c>
      <c r="GA8" s="42" cm="1">
        <f t="array" ref="GA8">IF(GA$2="FY",SUMPRODUCT(Data_Xuất[Xuất-NX]*(Data_Xuất[Year]=GA$1)*(Data_Xuất[Main SKU name_GOM]=$A8)*(Data_Xuất[SKU_Xuất_GOM]=GA$5)),SUMPRODUCT(Data_Xuất[Xuất-NX]*(Data_Xuất[Year]=GA$1)*(Data_Xuất[Month]=GA$2)*(Data_Xuất[Main SKU name_GOM]=$A8)*(Data_Xuất[SKU_Xuất_GOM]=GA$5)))</f>
        <v>0</v>
      </c>
      <c r="GB8" s="42" cm="1">
        <f t="array" ref="GB8">IF(GB$2="FY",SUMPRODUCT(Data_Xuất[Xuất-NX]*(Data_Xuất[Year]=GB$1)*(Data_Xuất[Main SKU name_GOM]=$A8)*(Data_Xuất[SKU_Xuất_GOM]=GB$5)),SUMPRODUCT(Data_Xuất[Xuất-NX]*(Data_Xuất[Year]=GB$1)*(Data_Xuất[Month]=GB$2)*(Data_Xuất[Main SKU name_GOM]=$A8)*(Data_Xuất[SKU_Xuất_GOM]=GB$5)))</f>
        <v>0</v>
      </c>
      <c r="GC8" s="42" cm="1">
        <f t="array" ref="GC8">IF(GC$2="FY",SUMPRODUCT(Data_Xuất[Xuất-NX]*(Data_Xuất[Year]=GC$1)*(Data_Xuất[Main SKU name_GOM]=$A8)*(Data_Xuất[SKU_Xuất_GOM]=GC$5)),SUMPRODUCT(Data_Xuất[Xuất-NX]*(Data_Xuất[Year]=GC$1)*(Data_Xuất[Month]=GC$2)*(Data_Xuất[Main SKU name_GOM]=$A8)*(Data_Xuất[SKU_Xuất_GOM]=GC$5)))</f>
        <v>0</v>
      </c>
      <c r="GD8" s="42" cm="1">
        <f t="array" ref="GD8">IF(GD$2="FY",SUMPRODUCT(Data_Xuất[Xuất-NX]*(Data_Xuất[Year]=GD$1)*(Data_Xuất[Main SKU name_GOM]=$A8)*(Data_Xuất[SKU_Xuất_GOM]=GD$5)),SUMPRODUCT(Data_Xuất[Xuất-NX]*(Data_Xuất[Year]=GD$1)*(Data_Xuất[Month]=GD$2)*(Data_Xuất[Main SKU name_GOM]=$A8)*(Data_Xuất[SKU_Xuất_GOM]=GD$5)))</f>
        <v>0</v>
      </c>
      <c r="GE8" s="42" cm="1">
        <f t="array" ref="GE8">IF(GE$2="FY",SUMPRODUCT(Data_Xuất[Xuất-NX]*(Data_Xuất[Year]=GE$1)*(Data_Xuất[Main SKU name_GOM]=$A8)*(Data_Xuất[SKU_Xuất_GOM]=GE$5)),SUMPRODUCT(Data_Xuất[Xuất-NX]*(Data_Xuất[Year]=GE$1)*(Data_Xuất[Month]=GE$2)*(Data_Xuất[Main SKU name_GOM]=$A8)*(Data_Xuất[SKU_Xuất_GOM]=GE$5)))</f>
        <v>0</v>
      </c>
      <c r="GF8" s="42" cm="1">
        <f t="array" ref="GF8">IF(GF$2="FY",SUMPRODUCT(Data_Xuất[Xuất-NX]*(Data_Xuất[Year]=GF$1)*(Data_Xuất[Main SKU name_GOM]=$A8)*(Data_Xuất[SKU_Xuất_GOM]=GF$5)),SUMPRODUCT(Data_Xuất[Xuất-NX]*(Data_Xuất[Year]=GF$1)*(Data_Xuất[Month]=GF$2)*(Data_Xuất[Main SKU name_GOM]=$A8)*(Data_Xuất[SKU_Xuất_GOM]=GF$5)))</f>
        <v>0</v>
      </c>
      <c r="GG8" s="42" cm="1">
        <f t="array" ref="GG8">IF(GG$2="FY",SUMPRODUCT(Data_Xuất[Xuất-NX]*(Data_Xuất[Year]=GG$1)*(Data_Xuất[Main SKU name_GOM]=$A8)*(Data_Xuất[SKU_Xuất_GOM]=GG$5)),SUMPRODUCT(Data_Xuất[Xuất-NX]*(Data_Xuất[Year]=GG$1)*(Data_Xuất[Month]=GG$2)*(Data_Xuất[Main SKU name_GOM]=$A8)*(Data_Xuất[SKU_Xuất_GOM]=GG$5)))</f>
        <v>0</v>
      </c>
      <c r="GH8" s="42" cm="1">
        <f t="array" ref="GH8">IF(GH$2="FY",SUMPRODUCT(Data_Xuất[Xuất-NX]*(Data_Xuất[Year]=GH$1)*(Data_Xuất[Main SKU name_GOM]=$A8)*(Data_Xuất[SKU_Xuất_GOM]=GH$5)),SUMPRODUCT(Data_Xuất[Xuất-NX]*(Data_Xuất[Year]=GH$1)*(Data_Xuất[Month]=GH$2)*(Data_Xuất[Main SKU name_GOM]=$A8)*(Data_Xuất[SKU_Xuất_GOM]=GH$5)))</f>
        <v>0</v>
      </c>
      <c r="GI8" s="42" cm="1">
        <f t="array" ref="GI8">IF(GI$2="FY",SUMPRODUCT(Data_Xuất[Xuất-NX]*(Data_Xuất[Year]=GI$1)*(Data_Xuất[Main SKU name_GOM]=$A8)*(Data_Xuất[SKU_Xuất_GOM]=GI$5)),SUMPRODUCT(Data_Xuất[Xuất-NX]*(Data_Xuất[Year]=GI$1)*(Data_Xuất[Month]=GI$2)*(Data_Xuất[Main SKU name_GOM]=$A8)*(Data_Xuất[SKU_Xuất_GOM]=GI$5)))</f>
        <v>0</v>
      </c>
      <c r="GJ8" s="42" cm="1">
        <f t="array" ref="GJ8">IF(GJ$2="FY",SUMPRODUCT(Data_Xuất[Xuất-NX]*(Data_Xuất[Year]=GJ$1)*(Data_Xuất[Main SKU name_GOM]=$A8)*(Data_Xuất[SKU_Xuất_GOM]=GJ$5)),SUMPRODUCT(Data_Xuất[Xuất-NX]*(Data_Xuất[Year]=GJ$1)*(Data_Xuất[Month]=GJ$2)*(Data_Xuất[Main SKU name_GOM]=$A8)*(Data_Xuất[SKU_Xuất_GOM]=GJ$5)))</f>
        <v>0</v>
      </c>
      <c r="GK8" s="42" cm="1">
        <f t="array" ref="GK8">IF(GK$2="FY",SUMPRODUCT(Data_Xuất[Xuất-NX]*(Data_Xuất[Year]=GK$1)*(Data_Xuất[Main SKU name_GOM]=$A8)*(Data_Xuất[SKU_Xuất_GOM]=GK$5)),SUMPRODUCT(Data_Xuất[Xuất-NX]*(Data_Xuất[Year]=GK$1)*(Data_Xuất[Month]=GK$2)*(Data_Xuất[Main SKU name_GOM]=$A8)*(Data_Xuất[SKU_Xuất_GOM]=GK$5)))</f>
        <v>0</v>
      </c>
      <c r="GL8" s="45">
        <f t="shared" si="32"/>
        <v>0</v>
      </c>
      <c r="GN8" s="42" cm="1">
        <f t="array" ref="GN8">IF(GN$2="FY",SUMPRODUCT(Data_Xuất[Xuất-NX]*(Data_Xuất[Year]=GN$1)*(Data_Xuất[Main SKU name_GOM]=$A8)*(Data_Xuất[SKU_Xuất_GOM]=GN$5)),SUMPRODUCT(Data_Xuất[Xuất-NX]*(Data_Xuất[Year]=GN$1)*(Data_Xuất[Month]=GN$2)*(Data_Xuất[Main SKU name_GOM]=$A8)*(Data_Xuất[SKU_Xuất_GOM]=GN$5)))</f>
        <v>0</v>
      </c>
      <c r="GO8" s="42" cm="1">
        <f t="array" ref="GO8">IF(GO$2="FY",SUMPRODUCT(Data_Xuất[Xuất-NX]*(Data_Xuất[Year]=GO$1)*(Data_Xuất[Main SKU name_GOM]=$A8)*(Data_Xuất[SKU_Xuất_GOM]=GO$5)),SUMPRODUCT(Data_Xuất[Xuất-NX]*(Data_Xuất[Year]=GO$1)*(Data_Xuất[Month]=GO$2)*(Data_Xuất[Main SKU name_GOM]=$A8)*(Data_Xuất[SKU_Xuất_GOM]=GO$5)))</f>
        <v>0</v>
      </c>
      <c r="GP8" s="42" cm="1">
        <f t="array" ref="GP8">IF(GP$2="FY",SUMPRODUCT(Data_Xuất[Xuất-NX]*(Data_Xuất[Year]=GP$1)*(Data_Xuất[Main SKU name_GOM]=$A8)*(Data_Xuất[SKU_Xuất_GOM]=GP$5)),SUMPRODUCT(Data_Xuất[Xuất-NX]*(Data_Xuất[Year]=GP$1)*(Data_Xuất[Month]=GP$2)*(Data_Xuất[Main SKU name_GOM]=$A8)*(Data_Xuất[SKU_Xuất_GOM]=GP$5)))</f>
        <v>0</v>
      </c>
      <c r="GQ8" s="42" cm="1">
        <f t="array" ref="GQ8">IF(GQ$2="FY",SUMPRODUCT(Data_Xuất[Xuất-NX]*(Data_Xuất[Year]=GQ$1)*(Data_Xuất[Main SKU name_GOM]=$A8)*(Data_Xuất[SKU_Xuất_GOM]=GQ$5)),SUMPRODUCT(Data_Xuất[Xuất-NX]*(Data_Xuất[Year]=GQ$1)*(Data_Xuất[Month]=GQ$2)*(Data_Xuất[Main SKU name_GOM]=$A8)*(Data_Xuất[SKU_Xuất_GOM]=GQ$5)))</f>
        <v>0</v>
      </c>
      <c r="GR8" s="42" cm="1">
        <f t="array" ref="GR8">IF(GR$2="FY",SUMPRODUCT(Data_Xuất[Xuất-NX]*(Data_Xuất[Year]=GR$1)*(Data_Xuất[Main SKU name_GOM]=$A8)*(Data_Xuất[SKU_Xuất_GOM]=GR$5)),SUMPRODUCT(Data_Xuất[Xuất-NX]*(Data_Xuất[Year]=GR$1)*(Data_Xuất[Month]=GR$2)*(Data_Xuất[Main SKU name_GOM]=$A8)*(Data_Xuất[SKU_Xuất_GOM]=GR$5)))</f>
        <v>0</v>
      </c>
      <c r="GS8" s="42" cm="1">
        <f t="array" ref="GS8">IF(GS$2="FY",SUMPRODUCT(Data_Xuất[Xuất-NX]*(Data_Xuất[Year]=GS$1)*(Data_Xuất[Main SKU name_GOM]=$A8)*(Data_Xuất[SKU_Xuất_GOM]=GS$5)),SUMPRODUCT(Data_Xuất[Xuất-NX]*(Data_Xuất[Year]=GS$1)*(Data_Xuất[Month]=GS$2)*(Data_Xuất[Main SKU name_GOM]=$A8)*(Data_Xuất[SKU_Xuất_GOM]=GS$5)))</f>
        <v>0</v>
      </c>
      <c r="GT8" s="42" cm="1">
        <f t="array" ref="GT8">IF(GT$2="FY",SUMPRODUCT(Data_Xuất[Xuất-NX]*(Data_Xuất[Year]=GT$1)*(Data_Xuất[Main SKU name_GOM]=$A8)*(Data_Xuất[SKU_Xuất_GOM]=GT$5)),SUMPRODUCT(Data_Xuất[Xuất-NX]*(Data_Xuất[Year]=GT$1)*(Data_Xuất[Month]=GT$2)*(Data_Xuất[Main SKU name_GOM]=$A8)*(Data_Xuất[SKU_Xuất_GOM]=GT$5)))</f>
        <v>0</v>
      </c>
      <c r="GU8" s="42" cm="1">
        <f t="array" ref="GU8">IF(GU$2="FY",SUMPRODUCT(Data_Xuất[Xuất-NX]*(Data_Xuất[Year]=GU$1)*(Data_Xuất[Main SKU name_GOM]=$A8)*(Data_Xuất[SKU_Xuất_GOM]=GU$5)),SUMPRODUCT(Data_Xuất[Xuất-NX]*(Data_Xuất[Year]=GU$1)*(Data_Xuất[Month]=GU$2)*(Data_Xuất[Main SKU name_GOM]=$A8)*(Data_Xuất[SKU_Xuất_GOM]=GU$5)))</f>
        <v>0</v>
      </c>
      <c r="GV8" s="42" cm="1">
        <f t="array" ref="GV8">IF(GV$2="FY",SUMPRODUCT(Data_Xuất[Xuất-NX]*(Data_Xuất[Year]=GV$1)*(Data_Xuất[Main SKU name_GOM]=$A8)*(Data_Xuất[SKU_Xuất_GOM]=GV$5)),SUMPRODUCT(Data_Xuất[Xuất-NX]*(Data_Xuất[Year]=GV$1)*(Data_Xuất[Month]=GV$2)*(Data_Xuất[Main SKU name_GOM]=$A8)*(Data_Xuất[SKU_Xuất_GOM]=GV$5)))</f>
        <v>0</v>
      </c>
      <c r="GW8" s="42" cm="1">
        <f t="array" ref="GW8">IF(GW$2="FY",SUMPRODUCT(Data_Xuất[Xuất-NX]*(Data_Xuất[Year]=GW$1)*(Data_Xuất[Main SKU name_GOM]=$A8)*(Data_Xuất[SKU_Xuất_GOM]=GW$5)),SUMPRODUCT(Data_Xuất[Xuất-NX]*(Data_Xuất[Year]=GW$1)*(Data_Xuất[Month]=GW$2)*(Data_Xuất[Main SKU name_GOM]=$A8)*(Data_Xuất[SKU_Xuất_GOM]=GW$5)))</f>
        <v>0</v>
      </c>
      <c r="GX8" s="42" cm="1">
        <f t="array" ref="GX8">IF(GX$2="FY",SUMPRODUCT(Data_Xuất[Xuất-NX]*(Data_Xuất[Year]=GX$1)*(Data_Xuất[Main SKU name_GOM]=$A8)*(Data_Xuất[SKU_Xuất_GOM]=GX$5)),SUMPRODUCT(Data_Xuất[Xuất-NX]*(Data_Xuất[Year]=GX$1)*(Data_Xuất[Month]=GX$2)*(Data_Xuất[Main SKU name_GOM]=$A8)*(Data_Xuất[SKU_Xuất_GOM]=GX$5)))</f>
        <v>0</v>
      </c>
      <c r="GY8" s="42" cm="1">
        <f t="array" ref="GY8">IF(GY$2="FY",SUMPRODUCT(Data_Xuất[Xuất-NX]*(Data_Xuất[Year]=GY$1)*(Data_Xuất[Main SKU name_GOM]=$A8)*(Data_Xuất[SKU_Xuất_GOM]=GY$5)),SUMPRODUCT(Data_Xuất[Xuất-NX]*(Data_Xuất[Year]=GY$1)*(Data_Xuất[Month]=GY$2)*(Data_Xuất[Main SKU name_GOM]=$A8)*(Data_Xuất[SKU_Xuất_GOM]=GY$5)))</f>
        <v>0</v>
      </c>
      <c r="GZ8" s="42" cm="1">
        <f t="array" ref="GZ8">IF(GZ$2="FY",SUMPRODUCT(Data_Xuất[Xuất-NX]*(Data_Xuất[Year]=GZ$1)*(Data_Xuất[Main SKU name_GOM]=$A8)*(Data_Xuất[SKU_Xuất_GOM]=GZ$5)),SUMPRODUCT(Data_Xuất[Xuất-NX]*(Data_Xuất[Year]=GZ$1)*(Data_Xuất[Month]=GZ$2)*(Data_Xuất[Main SKU name_GOM]=$A8)*(Data_Xuất[SKU_Xuất_GOM]=GZ$5)))</f>
        <v>0</v>
      </c>
      <c r="HA8" s="42" cm="1">
        <f t="array" ref="HA8">IF(HA$2="FY",SUMPRODUCT(Data_Xuất[Xuất-NX]*(Data_Xuất[Year]=HA$1)*(Data_Xuất[Main SKU name_GOM]=$A8)*(Data_Xuất[SKU_Xuất_GOM]=HA$5)),SUMPRODUCT(Data_Xuất[Xuất-NX]*(Data_Xuất[Year]=HA$1)*(Data_Xuất[Month]=HA$2)*(Data_Xuất[Main SKU name_GOM]=$A8)*(Data_Xuất[SKU_Xuất_GOM]=HA$5)))</f>
        <v>0</v>
      </c>
      <c r="HB8" s="45">
        <f t="shared" si="33"/>
        <v>0</v>
      </c>
    </row>
    <row r="9" spans="1:210" x14ac:dyDescent="0.35">
      <c r="A9" s="5" t="s">
        <v>71</v>
      </c>
      <c r="B9" s="24" t="s">
        <v>71</v>
      </c>
      <c r="D9" s="42" cm="1">
        <f t="array" ref="D9">IF(D$2="FY",SUMPRODUCT(Data_Xuất[Xuất-NX]*(Data_Xuất[Year]=D$1)*(Data_Xuất[Main SKU name_GOM]=$A9)*(Data_Xuất[SKU_Xuất_GOM]=D$5)),SUMPRODUCT(Data_Xuất[Xuất-NX]*(Data_Xuất[Year]=D$1)*(Data_Xuất[Month]=D$2)*(Data_Xuất[Main SKU name_GOM]=$A9)*(Data_Xuất[SKU_Xuất_GOM]=D$5)))</f>
        <v>13800</v>
      </c>
      <c r="E9" s="42" cm="1">
        <f t="array" ref="E9">IF(E$2="FY",SUMPRODUCT(Data_Xuất[Xuất-NX]*(Data_Xuất[Year]=E$1)*(Data_Xuất[Main SKU name_GOM]=$A9)*(Data_Xuất[SKU_Xuất_GOM]=E$5)),SUMPRODUCT(Data_Xuất[Xuất-NX]*(Data_Xuất[Year]=E$1)*(Data_Xuất[Month]=E$2)*(Data_Xuất[Main SKU name_GOM]=$A9)*(Data_Xuất[SKU_Xuất_GOM]=E$5)))</f>
        <v>414500</v>
      </c>
      <c r="F9" s="42" cm="1">
        <f t="array" ref="F9">IF(F$2="FY",SUMPRODUCT(Data_Xuất[Xuất-NX]*(Data_Xuất[Year]=F$1)*(Data_Xuất[Main SKU name_GOM]=$A9)*(Data_Xuất[SKU_Xuất_GOM]=F$5)),SUMPRODUCT(Data_Xuất[Xuất-NX]*(Data_Xuất[Year]=F$1)*(Data_Xuất[Month]=F$2)*(Data_Xuất[Main SKU name_GOM]=$A9)*(Data_Xuất[SKU_Xuất_GOM]=F$5)))</f>
        <v>9400</v>
      </c>
      <c r="G9" s="42" cm="1">
        <f t="array" ref="G9">IF(G$2="FY",SUMPRODUCT(Data_Xuất[Xuất-NX]*(Data_Xuất[Year]=G$1)*(Data_Xuất[Main SKU name_GOM]=$A9)*(Data_Xuất[SKU_Xuất_GOM]=G$5)),SUMPRODUCT(Data_Xuất[Xuất-NX]*(Data_Xuất[Year]=G$1)*(Data_Xuất[Month]=G$2)*(Data_Xuất[Main SKU name_GOM]=$A9)*(Data_Xuất[SKU_Xuất_GOM]=G$5)))</f>
        <v>1184444</v>
      </c>
      <c r="H9" s="42" cm="1">
        <f t="array" ref="H9">IF(H$2="FY",SUMPRODUCT(Data_Xuất[Xuất-NX]*(Data_Xuất[Year]=H$1)*(Data_Xuất[Main SKU name_GOM]=$A9)*(Data_Xuất[SKU_Xuất_GOM]=H$5)),SUMPRODUCT(Data_Xuất[Xuất-NX]*(Data_Xuất[Year]=H$1)*(Data_Xuất[Month]=H$2)*(Data_Xuất[Main SKU name_GOM]=$A9)*(Data_Xuất[SKU_Xuất_GOM]=H$5)))</f>
        <v>1200</v>
      </c>
      <c r="I9" s="42" cm="1">
        <f t="array" ref="I9">IF(I$2="FY",SUMPRODUCT(Data_Xuất[Xuất-NX]*(Data_Xuất[Year]=I$1)*(Data_Xuất[Main SKU name_GOM]=$A9)*(Data_Xuất[SKU_Xuất_GOM]=I$5)),SUMPRODUCT(Data_Xuất[Xuất-NX]*(Data_Xuất[Year]=I$1)*(Data_Xuất[Month]=I$2)*(Data_Xuất[Main SKU name_GOM]=$A9)*(Data_Xuất[SKU_Xuất_GOM]=I$5)))</f>
        <v>0</v>
      </c>
      <c r="J9" s="42" cm="1">
        <f t="array" ref="J9">IF(J$2="FY",SUMPRODUCT(Data_Xuất[Xuất-NX]*(Data_Xuất[Year]=J$1)*(Data_Xuất[Main SKU name_GOM]=$A9)*(Data_Xuất[SKU_Xuất_GOM]=J$5)),SUMPRODUCT(Data_Xuất[Xuất-NX]*(Data_Xuất[Year]=J$1)*(Data_Xuất[Month]=J$2)*(Data_Xuất[Main SKU name_GOM]=$A9)*(Data_Xuất[SKU_Xuất_GOM]=J$5)))</f>
        <v>12983.000000000002</v>
      </c>
      <c r="K9" s="42" cm="1">
        <f t="array" ref="K9">IF(K$2="FY",SUMPRODUCT(Data_Xuất[Xuất-NX]*(Data_Xuất[Year]=K$1)*(Data_Xuất[Main SKU name_GOM]=$A9)*(Data_Xuất[SKU_Xuất_GOM]=K$5)),SUMPRODUCT(Data_Xuất[Xuất-NX]*(Data_Xuất[Year]=K$1)*(Data_Xuất[Month]=K$2)*(Data_Xuất[Main SKU name_GOM]=$A9)*(Data_Xuất[SKU_Xuất_GOM]=K$5)))</f>
        <v>0</v>
      </c>
      <c r="L9" s="42" cm="1">
        <f t="array" ref="L9">IF(L$2="FY",SUMPRODUCT(Data_Xuất[Xuất-NX]*(Data_Xuất[Year]=L$1)*(Data_Xuất[Main SKU name_GOM]=$A9)*(Data_Xuất[SKU_Xuất_GOM]=L$5)),SUMPRODUCT(Data_Xuất[Xuất-NX]*(Data_Xuất[Year]=L$1)*(Data_Xuất[Month]=L$2)*(Data_Xuất[Main SKU name_GOM]=$A9)*(Data_Xuất[SKU_Xuất_GOM]=L$5)))</f>
        <v>0</v>
      </c>
      <c r="M9" s="42" cm="1">
        <f t="array" ref="M9">IF(M$2="FY",SUMPRODUCT(Data_Xuất[Xuất-NX]*(Data_Xuất[Year]=M$1)*(Data_Xuất[Main SKU name_GOM]=$A9)*(Data_Xuất[SKU_Xuất_GOM]=M$5)),SUMPRODUCT(Data_Xuất[Xuất-NX]*(Data_Xuất[Year]=M$1)*(Data_Xuất[Month]=M$2)*(Data_Xuất[Main SKU name_GOM]=$A9)*(Data_Xuất[SKU_Xuất_GOM]=M$5)))</f>
        <v>0</v>
      </c>
      <c r="N9" s="42" cm="1">
        <f t="array" ref="N9">IF(N$2="FY",SUMPRODUCT(Data_Xuất[Xuất-NX]*(Data_Xuất[Year]=N$1)*(Data_Xuất[Main SKU name_GOM]=$A9)*(Data_Xuất[SKU_Xuất_GOM]=N$5)),SUMPRODUCT(Data_Xuất[Xuất-NX]*(Data_Xuất[Year]=N$1)*(Data_Xuất[Month]=N$2)*(Data_Xuất[Main SKU name_GOM]=$A9)*(Data_Xuất[SKU_Xuất_GOM]=N$5)))</f>
        <v>123526</v>
      </c>
      <c r="O9" s="42" cm="1">
        <f t="array" ref="O9">IF(O$2="FY",SUMPRODUCT(Data_Xuất[Xuất-NX]*(Data_Xuất[Year]=O$1)*(Data_Xuất[Main SKU name_GOM]=$A9)*(Data_Xuất[SKU_Xuất_GOM]=O$5)),SUMPRODUCT(Data_Xuất[Xuất-NX]*(Data_Xuất[Year]=O$1)*(Data_Xuất[Month]=O$2)*(Data_Xuất[Main SKU name_GOM]=$A9)*(Data_Xuất[SKU_Xuất_GOM]=O$5)))</f>
        <v>0</v>
      </c>
      <c r="P9" s="42" cm="1">
        <f t="array" ref="P9">IF(P$2="FY",SUMPRODUCT(Data_Xuất[Xuất-NX]*(Data_Xuất[Year]=P$1)*(Data_Xuất[Main SKU name_GOM]=$A9)*(Data_Xuất[SKU_Xuất_GOM]=P$5)),SUMPRODUCT(Data_Xuất[Xuất-NX]*(Data_Xuất[Year]=P$1)*(Data_Xuất[Month]=P$2)*(Data_Xuất[Main SKU name_GOM]=$A9)*(Data_Xuất[SKU_Xuất_GOM]=P$5)))</f>
        <v>0</v>
      </c>
      <c r="Q9" s="42" cm="1">
        <f t="array" ref="Q9">IF(Q$2="FY",SUMPRODUCT(Data_Xuất[Xuất-NX]*(Data_Xuất[Year]=Q$1)*(Data_Xuất[Main SKU name_GOM]=$A9)*(Data_Xuất[SKU_Xuất_GOM]=Q$5)),SUMPRODUCT(Data_Xuất[Xuất-NX]*(Data_Xuất[Year]=Q$1)*(Data_Xuất[Month]=Q$2)*(Data_Xuất[Main SKU name_GOM]=$A9)*(Data_Xuất[SKU_Xuất_GOM]=Q$5)))</f>
        <v>0</v>
      </c>
      <c r="R9" s="42">
        <f t="shared" si="34"/>
        <v>1759853</v>
      </c>
      <c r="T9" s="42" cm="1">
        <f t="array" ref="T9">IF(T$2="FY",SUMPRODUCT(Data_Xuất[Xuất-NX]*(Data_Xuất[Year]=T$1)*(Data_Xuất[Main SKU name_GOM]=$A9)*(Data_Xuất[SKU_Xuất_GOM]=T$5)),SUMPRODUCT(Data_Xuất[Xuất-NX]*(Data_Xuất[Year]=T$1)*(Data_Xuất[Month]=T$2)*(Data_Xuất[Main SKU name_GOM]=$A9)*(Data_Xuất[SKU_Xuất_GOM]=T$5)))</f>
        <v>9800</v>
      </c>
      <c r="U9" s="42" cm="1">
        <f t="array" ref="U9">IF(U$2="FY",SUMPRODUCT(Data_Xuất[Xuất-NX]*(Data_Xuất[Year]=U$1)*(Data_Xuất[Main SKU name_GOM]=$A9)*(Data_Xuất[SKU_Xuất_GOM]=U$5)),SUMPRODUCT(Data_Xuất[Xuất-NX]*(Data_Xuất[Year]=U$1)*(Data_Xuất[Month]=U$2)*(Data_Xuất[Main SKU name_GOM]=$A9)*(Data_Xuất[SKU_Xuất_GOM]=U$5)))</f>
        <v>351000</v>
      </c>
      <c r="V9" s="42" cm="1">
        <f t="array" ref="V9">IF(V$2="FY",SUMPRODUCT(Data_Xuất[Xuất-NX]*(Data_Xuất[Year]=V$1)*(Data_Xuất[Main SKU name_GOM]=$A9)*(Data_Xuất[SKU_Xuất_GOM]=V$5)),SUMPRODUCT(Data_Xuất[Xuất-NX]*(Data_Xuất[Year]=V$1)*(Data_Xuất[Month]=V$2)*(Data_Xuất[Main SKU name_GOM]=$A9)*(Data_Xuất[SKU_Xuất_GOM]=V$5)))</f>
        <v>9000</v>
      </c>
      <c r="W9" s="42" cm="1">
        <f t="array" ref="W9">IF(W$2="FY",SUMPRODUCT(Data_Xuất[Xuất-NX]*(Data_Xuất[Year]=W$1)*(Data_Xuất[Main SKU name_GOM]=$A9)*(Data_Xuất[SKU_Xuất_GOM]=W$5)),SUMPRODUCT(Data_Xuất[Xuất-NX]*(Data_Xuất[Year]=W$1)*(Data_Xuất[Month]=W$2)*(Data_Xuất[Main SKU name_GOM]=$A9)*(Data_Xuất[SKU_Xuất_GOM]=W$5)))</f>
        <v>14500</v>
      </c>
      <c r="X9" s="42" cm="1">
        <f t="array" ref="X9">IF(X$2="FY",SUMPRODUCT(Data_Xuất[Xuất-NX]*(Data_Xuất[Year]=X$1)*(Data_Xuất[Main SKU name_GOM]=$A9)*(Data_Xuất[SKU_Xuất_GOM]=X$5)),SUMPRODUCT(Data_Xuất[Xuất-NX]*(Data_Xuất[Year]=X$1)*(Data_Xuất[Month]=X$2)*(Data_Xuất[Main SKU name_GOM]=$A9)*(Data_Xuất[SKU_Xuất_GOM]=X$5)))</f>
        <v>0</v>
      </c>
      <c r="Y9" s="42" cm="1">
        <f t="array" ref="Y9">IF(Y$2="FY",SUMPRODUCT(Data_Xuất[Xuất-NX]*(Data_Xuất[Year]=Y$1)*(Data_Xuất[Main SKU name_GOM]=$A9)*(Data_Xuất[SKU_Xuất_GOM]=Y$5)),SUMPRODUCT(Data_Xuất[Xuất-NX]*(Data_Xuất[Year]=Y$1)*(Data_Xuất[Month]=Y$2)*(Data_Xuất[Main SKU name_GOM]=$A9)*(Data_Xuất[SKU_Xuất_GOM]=Y$5)))</f>
        <v>0</v>
      </c>
      <c r="Z9" s="42" cm="1">
        <f t="array" ref="Z9">IF(Z$2="FY",SUMPRODUCT(Data_Xuất[Xuất-NX]*(Data_Xuất[Year]=Z$1)*(Data_Xuất[Main SKU name_GOM]=$A9)*(Data_Xuất[SKU_Xuất_GOM]=Z$5)),SUMPRODUCT(Data_Xuất[Xuất-NX]*(Data_Xuất[Year]=Z$1)*(Data_Xuất[Month]=Z$2)*(Data_Xuất[Main SKU name_GOM]=$A9)*(Data_Xuất[SKU_Xuất_GOM]=Z$5)))</f>
        <v>12983.000000000002</v>
      </c>
      <c r="AA9" s="42" cm="1">
        <f t="array" ref="AA9">IF(AA$2="FY",SUMPRODUCT(Data_Xuất[Xuất-NX]*(Data_Xuất[Year]=AA$1)*(Data_Xuất[Main SKU name_GOM]=$A9)*(Data_Xuất[SKU_Xuất_GOM]=AA$5)),SUMPRODUCT(Data_Xuất[Xuất-NX]*(Data_Xuất[Year]=AA$1)*(Data_Xuất[Month]=AA$2)*(Data_Xuất[Main SKU name_GOM]=$A9)*(Data_Xuất[SKU_Xuất_GOM]=AA$5)))</f>
        <v>0</v>
      </c>
      <c r="AB9" s="42" cm="1">
        <f t="array" ref="AB9">IF(AB$2="FY",SUMPRODUCT(Data_Xuất[Xuất-NX]*(Data_Xuất[Year]=AB$1)*(Data_Xuất[Main SKU name_GOM]=$A9)*(Data_Xuất[SKU_Xuất_GOM]=AB$5)),SUMPRODUCT(Data_Xuất[Xuất-NX]*(Data_Xuất[Year]=AB$1)*(Data_Xuất[Month]=AB$2)*(Data_Xuất[Main SKU name_GOM]=$A9)*(Data_Xuất[SKU_Xuất_GOM]=AB$5)))</f>
        <v>0</v>
      </c>
      <c r="AC9" s="42" cm="1">
        <f t="array" ref="AC9">IF(AC$2="FY",SUMPRODUCT(Data_Xuất[Xuất-NX]*(Data_Xuất[Year]=AC$1)*(Data_Xuất[Main SKU name_GOM]=$A9)*(Data_Xuất[SKU_Xuất_GOM]=AC$5)),SUMPRODUCT(Data_Xuất[Xuất-NX]*(Data_Xuất[Year]=AC$1)*(Data_Xuất[Month]=AC$2)*(Data_Xuất[Main SKU name_GOM]=$A9)*(Data_Xuất[SKU_Xuất_GOM]=AC$5)))</f>
        <v>0</v>
      </c>
      <c r="AD9" s="42" cm="1">
        <f t="array" ref="AD9">IF(AD$2="FY",SUMPRODUCT(Data_Xuất[Xuất-NX]*(Data_Xuất[Year]=AD$1)*(Data_Xuất[Main SKU name_GOM]=$A9)*(Data_Xuất[SKU_Xuất_GOM]=AD$5)),SUMPRODUCT(Data_Xuất[Xuất-NX]*(Data_Xuất[Year]=AD$1)*(Data_Xuất[Month]=AD$2)*(Data_Xuất[Main SKU name_GOM]=$A9)*(Data_Xuất[SKU_Xuất_GOM]=AD$5)))</f>
        <v>1000</v>
      </c>
      <c r="AE9" s="42" cm="1">
        <f t="array" ref="AE9">IF(AE$2="FY",SUMPRODUCT(Data_Xuất[Xuất-NX]*(Data_Xuất[Year]=AE$1)*(Data_Xuất[Main SKU name_GOM]=$A9)*(Data_Xuất[SKU_Xuất_GOM]=AE$5)),SUMPRODUCT(Data_Xuất[Xuất-NX]*(Data_Xuất[Year]=AE$1)*(Data_Xuất[Month]=AE$2)*(Data_Xuất[Main SKU name_GOM]=$A9)*(Data_Xuất[SKU_Xuất_GOM]=AE$5)))</f>
        <v>0</v>
      </c>
      <c r="AF9" s="42" cm="1">
        <f t="array" ref="AF9">IF(AF$2="FY",SUMPRODUCT(Data_Xuất[Xuất-NX]*(Data_Xuất[Year]=AF$1)*(Data_Xuất[Main SKU name_GOM]=$A9)*(Data_Xuất[SKU_Xuất_GOM]=AF$5)),SUMPRODUCT(Data_Xuất[Xuất-NX]*(Data_Xuất[Year]=AF$1)*(Data_Xuất[Month]=AF$2)*(Data_Xuất[Main SKU name_GOM]=$A9)*(Data_Xuất[SKU_Xuất_GOM]=AF$5)))</f>
        <v>0</v>
      </c>
      <c r="AG9" s="42" cm="1">
        <f t="array" ref="AG9">IF(AG$2="FY",SUMPRODUCT(Data_Xuất[Xuất-NX]*(Data_Xuất[Year]=AG$1)*(Data_Xuất[Main SKU name_GOM]=$A9)*(Data_Xuất[SKU_Xuất_GOM]=AG$5)),SUMPRODUCT(Data_Xuất[Xuất-NX]*(Data_Xuất[Year]=AG$1)*(Data_Xuất[Month]=AG$2)*(Data_Xuất[Main SKU name_GOM]=$A9)*(Data_Xuất[SKU_Xuất_GOM]=AG$5)))</f>
        <v>0</v>
      </c>
      <c r="AH9" s="45">
        <f t="shared" si="35"/>
        <v>398283</v>
      </c>
      <c r="AJ9" s="42" cm="1">
        <f t="array" ref="AJ9">IF(AJ$2="FY",SUMPRODUCT(Data_Xuất[Xuất-NX]*(Data_Xuất[Year]=AJ$1)*(Data_Xuất[Main SKU name_GOM]=$A9)*(Data_Xuất[SKU_Xuất_GOM]=AJ$5)),SUMPRODUCT(Data_Xuất[Xuất-NX]*(Data_Xuất[Year]=AJ$1)*(Data_Xuất[Month]=AJ$2)*(Data_Xuất[Main SKU name_GOM]=$A9)*(Data_Xuất[SKU_Xuất_GOM]=AJ$5)))</f>
        <v>0</v>
      </c>
      <c r="AK9" s="42" cm="1">
        <f t="array" ref="AK9">IF(AK$2="FY",SUMPRODUCT(Data_Xuất[Xuất-NX]*(Data_Xuất[Year]=AK$1)*(Data_Xuất[Main SKU name_GOM]=$A9)*(Data_Xuất[SKU_Xuất_GOM]=AK$5)),SUMPRODUCT(Data_Xuất[Xuất-NX]*(Data_Xuất[Year]=AK$1)*(Data_Xuất[Month]=AK$2)*(Data_Xuất[Main SKU name_GOM]=$A9)*(Data_Xuất[SKU_Xuất_GOM]=AK$5)))</f>
        <v>0</v>
      </c>
      <c r="AL9" s="42" cm="1">
        <f t="array" ref="AL9">IF(AL$2="FY",SUMPRODUCT(Data_Xuất[Xuất-NX]*(Data_Xuất[Year]=AL$1)*(Data_Xuất[Main SKU name_GOM]=$A9)*(Data_Xuất[SKU_Xuất_GOM]=AL$5)),SUMPRODUCT(Data_Xuất[Xuất-NX]*(Data_Xuất[Year]=AL$1)*(Data_Xuất[Month]=AL$2)*(Data_Xuất[Main SKU name_GOM]=$A9)*(Data_Xuất[SKU_Xuất_GOM]=AL$5)))</f>
        <v>0</v>
      </c>
      <c r="AM9" s="42" cm="1">
        <f t="array" ref="AM9">IF(AM$2="FY",SUMPRODUCT(Data_Xuất[Xuất-NX]*(Data_Xuất[Year]=AM$1)*(Data_Xuất[Main SKU name_GOM]=$A9)*(Data_Xuất[SKU_Xuất_GOM]=AM$5)),SUMPRODUCT(Data_Xuất[Xuất-NX]*(Data_Xuất[Year]=AM$1)*(Data_Xuất[Month]=AM$2)*(Data_Xuất[Main SKU name_GOM]=$A9)*(Data_Xuất[SKU_Xuất_GOM]=AM$5)))</f>
        <v>0</v>
      </c>
      <c r="AN9" s="42" cm="1">
        <f t="array" ref="AN9">IF(AN$2="FY",SUMPRODUCT(Data_Xuất[Xuất-NX]*(Data_Xuất[Year]=AN$1)*(Data_Xuất[Main SKU name_GOM]=$A9)*(Data_Xuất[SKU_Xuất_GOM]=AN$5)),SUMPRODUCT(Data_Xuất[Xuất-NX]*(Data_Xuất[Year]=AN$1)*(Data_Xuất[Month]=AN$2)*(Data_Xuất[Main SKU name_GOM]=$A9)*(Data_Xuất[SKU_Xuất_GOM]=AN$5)))</f>
        <v>0</v>
      </c>
      <c r="AO9" s="42" cm="1">
        <f t="array" ref="AO9">IF(AO$2="FY",SUMPRODUCT(Data_Xuất[Xuất-NX]*(Data_Xuất[Year]=AO$1)*(Data_Xuất[Main SKU name_GOM]=$A9)*(Data_Xuất[SKU_Xuất_GOM]=AO$5)),SUMPRODUCT(Data_Xuất[Xuất-NX]*(Data_Xuất[Year]=AO$1)*(Data_Xuất[Month]=AO$2)*(Data_Xuất[Main SKU name_GOM]=$A9)*(Data_Xuất[SKU_Xuất_GOM]=AO$5)))</f>
        <v>0</v>
      </c>
      <c r="AP9" s="42" cm="1">
        <f t="array" ref="AP9">IF(AP$2="FY",SUMPRODUCT(Data_Xuất[Xuất-NX]*(Data_Xuất[Year]=AP$1)*(Data_Xuất[Main SKU name_GOM]=$A9)*(Data_Xuất[SKU_Xuất_GOM]=AP$5)),SUMPRODUCT(Data_Xuất[Xuất-NX]*(Data_Xuất[Year]=AP$1)*(Data_Xuất[Month]=AP$2)*(Data_Xuất[Main SKU name_GOM]=$A9)*(Data_Xuất[SKU_Xuất_GOM]=AP$5)))</f>
        <v>0</v>
      </c>
      <c r="AQ9" s="42" cm="1">
        <f t="array" ref="AQ9">IF(AQ$2="FY",SUMPRODUCT(Data_Xuất[Xuất-NX]*(Data_Xuất[Year]=AQ$1)*(Data_Xuất[Main SKU name_GOM]=$A9)*(Data_Xuất[SKU_Xuất_GOM]=AQ$5)),SUMPRODUCT(Data_Xuất[Xuất-NX]*(Data_Xuất[Year]=AQ$1)*(Data_Xuất[Month]=AQ$2)*(Data_Xuất[Main SKU name_GOM]=$A9)*(Data_Xuất[SKU_Xuất_GOM]=AQ$5)))</f>
        <v>0</v>
      </c>
      <c r="AR9" s="42" cm="1">
        <f t="array" ref="AR9">IF(AR$2="FY",SUMPRODUCT(Data_Xuất[Xuất-NX]*(Data_Xuất[Year]=AR$1)*(Data_Xuất[Main SKU name_GOM]=$A9)*(Data_Xuất[SKU_Xuất_GOM]=AR$5)),SUMPRODUCT(Data_Xuất[Xuất-NX]*(Data_Xuất[Year]=AR$1)*(Data_Xuất[Month]=AR$2)*(Data_Xuất[Main SKU name_GOM]=$A9)*(Data_Xuất[SKU_Xuất_GOM]=AR$5)))</f>
        <v>0</v>
      </c>
      <c r="AS9" s="42" cm="1">
        <f t="array" ref="AS9">IF(AS$2="FY",SUMPRODUCT(Data_Xuất[Xuất-NX]*(Data_Xuất[Year]=AS$1)*(Data_Xuất[Main SKU name_GOM]=$A9)*(Data_Xuất[SKU_Xuất_GOM]=AS$5)),SUMPRODUCT(Data_Xuất[Xuất-NX]*(Data_Xuất[Year]=AS$1)*(Data_Xuất[Month]=AS$2)*(Data_Xuất[Main SKU name_GOM]=$A9)*(Data_Xuất[SKU_Xuất_GOM]=AS$5)))</f>
        <v>0</v>
      </c>
      <c r="AT9" s="42" cm="1">
        <f t="array" ref="AT9">IF(AT$2="FY",SUMPRODUCT(Data_Xuất[Xuất-NX]*(Data_Xuất[Year]=AT$1)*(Data_Xuất[Main SKU name_GOM]=$A9)*(Data_Xuất[SKU_Xuất_GOM]=AT$5)),SUMPRODUCT(Data_Xuất[Xuất-NX]*(Data_Xuất[Year]=AT$1)*(Data_Xuất[Month]=AT$2)*(Data_Xuất[Main SKU name_GOM]=$A9)*(Data_Xuất[SKU_Xuất_GOM]=AT$5)))</f>
        <v>0</v>
      </c>
      <c r="AU9" s="42" cm="1">
        <f t="array" ref="AU9">IF(AU$2="FY",SUMPRODUCT(Data_Xuất[Xuất-NX]*(Data_Xuất[Year]=AU$1)*(Data_Xuất[Main SKU name_GOM]=$A9)*(Data_Xuất[SKU_Xuất_GOM]=AU$5)),SUMPRODUCT(Data_Xuất[Xuất-NX]*(Data_Xuất[Year]=AU$1)*(Data_Xuất[Month]=AU$2)*(Data_Xuất[Main SKU name_GOM]=$A9)*(Data_Xuất[SKU_Xuất_GOM]=AU$5)))</f>
        <v>0</v>
      </c>
      <c r="AV9" s="42" cm="1">
        <f t="array" ref="AV9">IF(AV$2="FY",SUMPRODUCT(Data_Xuất[Xuất-NX]*(Data_Xuất[Year]=AV$1)*(Data_Xuất[Main SKU name_GOM]=$A9)*(Data_Xuất[SKU_Xuất_GOM]=AV$5)),SUMPRODUCT(Data_Xuất[Xuất-NX]*(Data_Xuất[Year]=AV$1)*(Data_Xuất[Month]=AV$2)*(Data_Xuất[Main SKU name_GOM]=$A9)*(Data_Xuất[SKU_Xuất_GOM]=AV$5)))</f>
        <v>0</v>
      </c>
      <c r="AW9" s="42" cm="1">
        <f t="array" ref="AW9">IF(AW$2="FY",SUMPRODUCT(Data_Xuất[Xuất-NX]*(Data_Xuất[Year]=AW$1)*(Data_Xuất[Main SKU name_GOM]=$A9)*(Data_Xuất[SKU_Xuất_GOM]=AW$5)),SUMPRODUCT(Data_Xuất[Xuất-NX]*(Data_Xuất[Year]=AW$1)*(Data_Xuất[Month]=AW$2)*(Data_Xuất[Main SKU name_GOM]=$A9)*(Data_Xuất[SKU_Xuất_GOM]=AW$5)))</f>
        <v>0</v>
      </c>
      <c r="AX9" s="45">
        <f t="shared" si="23"/>
        <v>0</v>
      </c>
      <c r="AZ9" s="42" cm="1">
        <f t="array" ref="AZ9">IF(AZ$2="FY",SUMPRODUCT(Data_Xuất[Xuất-NX]*(Data_Xuất[Year]=AZ$1)*(Data_Xuất[Main SKU name_GOM]=$A9)*(Data_Xuất[SKU_Xuất_GOM]=AZ$5)),SUMPRODUCT(Data_Xuất[Xuất-NX]*(Data_Xuất[Year]=AZ$1)*(Data_Xuất[Month]=AZ$2)*(Data_Xuất[Main SKU name_GOM]=$A9)*(Data_Xuất[SKU_Xuất_GOM]=AZ$5)))</f>
        <v>4000</v>
      </c>
      <c r="BA9" s="42" cm="1">
        <f t="array" ref="BA9">IF(BA$2="FY",SUMPRODUCT(Data_Xuất[Xuất-NX]*(Data_Xuất[Year]=BA$1)*(Data_Xuất[Main SKU name_GOM]=$A9)*(Data_Xuất[SKU_Xuất_GOM]=BA$5)),SUMPRODUCT(Data_Xuất[Xuất-NX]*(Data_Xuất[Year]=BA$1)*(Data_Xuất[Month]=BA$2)*(Data_Xuất[Main SKU name_GOM]=$A9)*(Data_Xuất[SKU_Xuất_GOM]=BA$5)))</f>
        <v>19500</v>
      </c>
      <c r="BB9" s="42" cm="1">
        <f t="array" ref="BB9">IF(BB$2="FY",SUMPRODUCT(Data_Xuất[Xuất-NX]*(Data_Xuất[Year]=BB$1)*(Data_Xuất[Main SKU name_GOM]=$A9)*(Data_Xuất[SKU_Xuất_GOM]=BB$5)),SUMPRODUCT(Data_Xuất[Xuất-NX]*(Data_Xuất[Year]=BB$1)*(Data_Xuất[Month]=BB$2)*(Data_Xuất[Main SKU name_GOM]=$A9)*(Data_Xuất[SKU_Xuất_GOM]=BB$5)))</f>
        <v>400</v>
      </c>
      <c r="BC9" s="42" cm="1">
        <f t="array" ref="BC9">IF(BC$2="FY",SUMPRODUCT(Data_Xuất[Xuất-NX]*(Data_Xuất[Year]=BC$1)*(Data_Xuất[Main SKU name_GOM]=$A9)*(Data_Xuất[SKU_Xuất_GOM]=BC$5)),SUMPRODUCT(Data_Xuất[Xuất-NX]*(Data_Xuất[Year]=BC$1)*(Data_Xuất[Month]=BC$2)*(Data_Xuất[Main SKU name_GOM]=$A9)*(Data_Xuất[SKU_Xuất_GOM]=BC$5)))</f>
        <v>237598</v>
      </c>
      <c r="BD9" s="42" cm="1">
        <f t="array" ref="BD9">IF(BD$2="FY",SUMPRODUCT(Data_Xuất[Xuất-NX]*(Data_Xuất[Year]=BD$1)*(Data_Xuất[Main SKU name_GOM]=$A9)*(Data_Xuất[SKU_Xuất_GOM]=BD$5)),SUMPRODUCT(Data_Xuất[Xuất-NX]*(Data_Xuất[Year]=BD$1)*(Data_Xuất[Month]=BD$2)*(Data_Xuất[Main SKU name_GOM]=$A9)*(Data_Xuất[SKU_Xuất_GOM]=BD$5)))</f>
        <v>0</v>
      </c>
      <c r="BE9" s="42" cm="1">
        <f t="array" ref="BE9">IF(BE$2="FY",SUMPRODUCT(Data_Xuất[Xuất-NX]*(Data_Xuất[Year]=BE$1)*(Data_Xuất[Main SKU name_GOM]=$A9)*(Data_Xuất[SKU_Xuất_GOM]=BE$5)),SUMPRODUCT(Data_Xuất[Xuất-NX]*(Data_Xuất[Year]=BE$1)*(Data_Xuất[Month]=BE$2)*(Data_Xuất[Main SKU name_GOM]=$A9)*(Data_Xuất[SKU_Xuất_GOM]=BE$5)))</f>
        <v>0</v>
      </c>
      <c r="BF9" s="42" cm="1">
        <f t="array" ref="BF9">IF(BF$2="FY",SUMPRODUCT(Data_Xuất[Xuất-NX]*(Data_Xuất[Year]=BF$1)*(Data_Xuất[Main SKU name_GOM]=$A9)*(Data_Xuất[SKU_Xuất_GOM]=BF$5)),SUMPRODUCT(Data_Xuất[Xuất-NX]*(Data_Xuất[Year]=BF$1)*(Data_Xuất[Month]=BF$2)*(Data_Xuất[Main SKU name_GOM]=$A9)*(Data_Xuất[SKU_Xuất_GOM]=BF$5)))</f>
        <v>0</v>
      </c>
      <c r="BG9" s="42" cm="1">
        <f t="array" ref="BG9">IF(BG$2="FY",SUMPRODUCT(Data_Xuất[Xuất-NX]*(Data_Xuất[Year]=BG$1)*(Data_Xuất[Main SKU name_GOM]=$A9)*(Data_Xuất[SKU_Xuất_GOM]=BG$5)),SUMPRODUCT(Data_Xuất[Xuất-NX]*(Data_Xuất[Year]=BG$1)*(Data_Xuất[Month]=BG$2)*(Data_Xuất[Main SKU name_GOM]=$A9)*(Data_Xuất[SKU_Xuất_GOM]=BG$5)))</f>
        <v>0</v>
      </c>
      <c r="BH9" s="42" cm="1">
        <f t="array" ref="BH9">IF(BH$2="FY",SUMPRODUCT(Data_Xuất[Xuất-NX]*(Data_Xuất[Year]=BH$1)*(Data_Xuất[Main SKU name_GOM]=$A9)*(Data_Xuất[SKU_Xuất_GOM]=BH$5)),SUMPRODUCT(Data_Xuất[Xuất-NX]*(Data_Xuất[Year]=BH$1)*(Data_Xuất[Month]=BH$2)*(Data_Xuất[Main SKU name_GOM]=$A9)*(Data_Xuất[SKU_Xuất_GOM]=BH$5)))</f>
        <v>0</v>
      </c>
      <c r="BI9" s="42" cm="1">
        <f t="array" ref="BI9">IF(BI$2="FY",SUMPRODUCT(Data_Xuất[Xuất-NX]*(Data_Xuất[Year]=BI$1)*(Data_Xuất[Main SKU name_GOM]=$A9)*(Data_Xuất[SKU_Xuất_GOM]=BI$5)),SUMPRODUCT(Data_Xuất[Xuất-NX]*(Data_Xuất[Year]=BI$1)*(Data_Xuất[Month]=BI$2)*(Data_Xuất[Main SKU name_GOM]=$A9)*(Data_Xuất[SKU_Xuất_GOM]=BI$5)))</f>
        <v>0</v>
      </c>
      <c r="BJ9" s="42" cm="1">
        <f t="array" ref="BJ9">IF(BJ$2="FY",SUMPRODUCT(Data_Xuất[Xuất-NX]*(Data_Xuất[Year]=BJ$1)*(Data_Xuất[Main SKU name_GOM]=$A9)*(Data_Xuất[SKU_Xuất_GOM]=BJ$5)),SUMPRODUCT(Data_Xuất[Xuất-NX]*(Data_Xuất[Year]=BJ$1)*(Data_Xuất[Month]=BJ$2)*(Data_Xuất[Main SKU name_GOM]=$A9)*(Data_Xuất[SKU_Xuất_GOM]=BJ$5)))</f>
        <v>21880</v>
      </c>
      <c r="BK9" s="42" cm="1">
        <f t="array" ref="BK9">IF(BK$2="FY",SUMPRODUCT(Data_Xuất[Xuất-NX]*(Data_Xuất[Year]=BK$1)*(Data_Xuất[Main SKU name_GOM]=$A9)*(Data_Xuất[SKU_Xuất_GOM]=BK$5)),SUMPRODUCT(Data_Xuất[Xuất-NX]*(Data_Xuất[Year]=BK$1)*(Data_Xuất[Month]=BK$2)*(Data_Xuất[Main SKU name_GOM]=$A9)*(Data_Xuất[SKU_Xuất_GOM]=BK$5)))</f>
        <v>0</v>
      </c>
      <c r="BL9" s="42" cm="1">
        <f t="array" ref="BL9">IF(BL$2="FY",SUMPRODUCT(Data_Xuất[Xuất-NX]*(Data_Xuất[Year]=BL$1)*(Data_Xuất[Main SKU name_GOM]=$A9)*(Data_Xuất[SKU_Xuất_GOM]=BL$5)),SUMPRODUCT(Data_Xuất[Xuất-NX]*(Data_Xuất[Year]=BL$1)*(Data_Xuất[Month]=BL$2)*(Data_Xuất[Main SKU name_GOM]=$A9)*(Data_Xuất[SKU_Xuất_GOM]=BL$5)))</f>
        <v>0</v>
      </c>
      <c r="BM9" s="42" cm="1">
        <f t="array" ref="BM9">IF(BM$2="FY",SUMPRODUCT(Data_Xuất[Xuất-NX]*(Data_Xuất[Year]=BM$1)*(Data_Xuất[Main SKU name_GOM]=$A9)*(Data_Xuất[SKU_Xuất_GOM]=BM$5)),SUMPRODUCT(Data_Xuất[Xuất-NX]*(Data_Xuất[Year]=BM$1)*(Data_Xuất[Month]=BM$2)*(Data_Xuất[Main SKU name_GOM]=$A9)*(Data_Xuất[SKU_Xuất_GOM]=BM$5)))</f>
        <v>0</v>
      </c>
      <c r="BN9" s="45">
        <f t="shared" si="24"/>
        <v>283378</v>
      </c>
      <c r="BP9" s="42" cm="1">
        <f t="array" ref="BP9">IF(BP$2="FY",SUMPRODUCT(Data_Xuất[Xuất-NX]*(Data_Xuất[Year]=BP$1)*(Data_Xuất[Main SKU name_GOM]=$A9)*(Data_Xuất[SKU_Xuất_GOM]=BP$5)),SUMPRODUCT(Data_Xuất[Xuất-NX]*(Data_Xuất[Year]=BP$1)*(Data_Xuất[Month]=BP$2)*(Data_Xuất[Main SKU name_GOM]=$A9)*(Data_Xuất[SKU_Xuất_GOM]=BP$5)))</f>
        <v>0</v>
      </c>
      <c r="BQ9" s="42" cm="1">
        <f t="array" ref="BQ9">IF(BQ$2="FY",SUMPRODUCT(Data_Xuất[Xuất-NX]*(Data_Xuất[Year]=BQ$1)*(Data_Xuất[Main SKU name_GOM]=$A9)*(Data_Xuất[SKU_Xuất_GOM]=BQ$5)),SUMPRODUCT(Data_Xuất[Xuất-NX]*(Data_Xuất[Year]=BQ$1)*(Data_Xuất[Month]=BQ$2)*(Data_Xuất[Main SKU name_GOM]=$A9)*(Data_Xuất[SKU_Xuất_GOM]=BQ$5)))</f>
        <v>44000</v>
      </c>
      <c r="BR9" s="42" cm="1">
        <f t="array" ref="BR9">IF(BR$2="FY",SUMPRODUCT(Data_Xuất[Xuất-NX]*(Data_Xuất[Year]=BR$1)*(Data_Xuất[Main SKU name_GOM]=$A9)*(Data_Xuất[SKU_Xuất_GOM]=BR$5)),SUMPRODUCT(Data_Xuất[Xuất-NX]*(Data_Xuất[Year]=BR$1)*(Data_Xuất[Month]=BR$2)*(Data_Xuất[Main SKU name_GOM]=$A9)*(Data_Xuất[SKU_Xuất_GOM]=BR$5)))</f>
        <v>0</v>
      </c>
      <c r="BS9" s="42" cm="1">
        <f t="array" ref="BS9">IF(BS$2="FY",SUMPRODUCT(Data_Xuất[Xuất-NX]*(Data_Xuất[Year]=BS$1)*(Data_Xuất[Main SKU name_GOM]=$A9)*(Data_Xuất[SKU_Xuất_GOM]=BS$5)),SUMPRODUCT(Data_Xuất[Xuất-NX]*(Data_Xuất[Year]=BS$1)*(Data_Xuất[Month]=BS$2)*(Data_Xuất[Main SKU name_GOM]=$A9)*(Data_Xuất[SKU_Xuất_GOM]=BS$5)))</f>
        <v>932346</v>
      </c>
      <c r="BT9" s="42" cm="1">
        <f t="array" ref="BT9">IF(BT$2="FY",SUMPRODUCT(Data_Xuất[Xuất-NX]*(Data_Xuất[Year]=BT$1)*(Data_Xuất[Main SKU name_GOM]=$A9)*(Data_Xuất[SKU_Xuất_GOM]=BT$5)),SUMPRODUCT(Data_Xuất[Xuất-NX]*(Data_Xuất[Year]=BT$1)*(Data_Xuất[Month]=BT$2)*(Data_Xuất[Main SKU name_GOM]=$A9)*(Data_Xuất[SKU_Xuất_GOM]=BT$5)))</f>
        <v>1200</v>
      </c>
      <c r="BU9" s="42" cm="1">
        <f t="array" ref="BU9">IF(BU$2="FY",SUMPRODUCT(Data_Xuất[Xuất-NX]*(Data_Xuất[Year]=BU$1)*(Data_Xuất[Main SKU name_GOM]=$A9)*(Data_Xuất[SKU_Xuất_GOM]=BU$5)),SUMPRODUCT(Data_Xuất[Xuất-NX]*(Data_Xuất[Year]=BU$1)*(Data_Xuất[Month]=BU$2)*(Data_Xuất[Main SKU name_GOM]=$A9)*(Data_Xuất[SKU_Xuất_GOM]=BU$5)))</f>
        <v>0</v>
      </c>
      <c r="BV9" s="42" cm="1">
        <f t="array" ref="BV9">IF(BV$2="FY",SUMPRODUCT(Data_Xuất[Xuất-NX]*(Data_Xuất[Year]=BV$1)*(Data_Xuất[Main SKU name_GOM]=$A9)*(Data_Xuất[SKU_Xuất_GOM]=BV$5)),SUMPRODUCT(Data_Xuất[Xuất-NX]*(Data_Xuất[Year]=BV$1)*(Data_Xuất[Month]=BV$2)*(Data_Xuất[Main SKU name_GOM]=$A9)*(Data_Xuất[SKU_Xuất_GOM]=BV$5)))</f>
        <v>0</v>
      </c>
      <c r="BW9" s="42" cm="1">
        <f t="array" ref="BW9">IF(BW$2="FY",SUMPRODUCT(Data_Xuất[Xuất-NX]*(Data_Xuất[Year]=BW$1)*(Data_Xuất[Main SKU name_GOM]=$A9)*(Data_Xuất[SKU_Xuất_GOM]=BW$5)),SUMPRODUCT(Data_Xuất[Xuất-NX]*(Data_Xuất[Year]=BW$1)*(Data_Xuất[Month]=BW$2)*(Data_Xuất[Main SKU name_GOM]=$A9)*(Data_Xuất[SKU_Xuất_GOM]=BW$5)))</f>
        <v>0</v>
      </c>
      <c r="BX9" s="42" cm="1">
        <f t="array" ref="BX9">IF(BX$2="FY",SUMPRODUCT(Data_Xuất[Xuất-NX]*(Data_Xuất[Year]=BX$1)*(Data_Xuất[Main SKU name_GOM]=$A9)*(Data_Xuất[SKU_Xuất_GOM]=BX$5)),SUMPRODUCT(Data_Xuất[Xuất-NX]*(Data_Xuất[Year]=BX$1)*(Data_Xuất[Month]=BX$2)*(Data_Xuất[Main SKU name_GOM]=$A9)*(Data_Xuất[SKU_Xuất_GOM]=BX$5)))</f>
        <v>0</v>
      </c>
      <c r="BY9" s="42" cm="1">
        <f t="array" ref="BY9">IF(BY$2="FY",SUMPRODUCT(Data_Xuất[Xuất-NX]*(Data_Xuất[Year]=BY$1)*(Data_Xuất[Main SKU name_GOM]=$A9)*(Data_Xuất[SKU_Xuất_GOM]=BY$5)),SUMPRODUCT(Data_Xuất[Xuất-NX]*(Data_Xuất[Year]=BY$1)*(Data_Xuất[Month]=BY$2)*(Data_Xuất[Main SKU name_GOM]=$A9)*(Data_Xuất[SKU_Xuất_GOM]=BY$5)))</f>
        <v>0</v>
      </c>
      <c r="BZ9" s="42" cm="1">
        <f t="array" ref="BZ9">IF(BZ$2="FY",SUMPRODUCT(Data_Xuất[Xuất-NX]*(Data_Xuất[Year]=BZ$1)*(Data_Xuất[Main SKU name_GOM]=$A9)*(Data_Xuất[SKU_Xuất_GOM]=BZ$5)),SUMPRODUCT(Data_Xuất[Xuất-NX]*(Data_Xuất[Year]=BZ$1)*(Data_Xuất[Month]=BZ$2)*(Data_Xuất[Main SKU name_GOM]=$A9)*(Data_Xuất[SKU_Xuất_GOM]=BZ$5)))</f>
        <v>100646</v>
      </c>
      <c r="CA9" s="42" cm="1">
        <f t="array" ref="CA9">IF(CA$2="FY",SUMPRODUCT(Data_Xuất[Xuất-NX]*(Data_Xuất[Year]=CA$1)*(Data_Xuất[Main SKU name_GOM]=$A9)*(Data_Xuất[SKU_Xuất_GOM]=CA$5)),SUMPRODUCT(Data_Xuất[Xuất-NX]*(Data_Xuất[Year]=CA$1)*(Data_Xuất[Month]=CA$2)*(Data_Xuất[Main SKU name_GOM]=$A9)*(Data_Xuất[SKU_Xuất_GOM]=CA$5)))</f>
        <v>0</v>
      </c>
      <c r="CB9" s="42" cm="1">
        <f t="array" ref="CB9">IF(CB$2="FY",SUMPRODUCT(Data_Xuất[Xuất-NX]*(Data_Xuất[Year]=CB$1)*(Data_Xuất[Main SKU name_GOM]=$A9)*(Data_Xuất[SKU_Xuất_GOM]=CB$5)),SUMPRODUCT(Data_Xuất[Xuất-NX]*(Data_Xuất[Year]=CB$1)*(Data_Xuất[Month]=CB$2)*(Data_Xuất[Main SKU name_GOM]=$A9)*(Data_Xuất[SKU_Xuất_GOM]=CB$5)))</f>
        <v>0</v>
      </c>
      <c r="CC9" s="42" cm="1">
        <f t="array" ref="CC9">IF(CC$2="FY",SUMPRODUCT(Data_Xuất[Xuất-NX]*(Data_Xuất[Year]=CC$1)*(Data_Xuất[Main SKU name_GOM]=$A9)*(Data_Xuất[SKU_Xuất_GOM]=CC$5)),SUMPRODUCT(Data_Xuất[Xuất-NX]*(Data_Xuất[Year]=CC$1)*(Data_Xuất[Month]=CC$2)*(Data_Xuất[Main SKU name_GOM]=$A9)*(Data_Xuất[SKU_Xuất_GOM]=CC$5)))</f>
        <v>0</v>
      </c>
      <c r="CD9" s="45">
        <f t="shared" si="25"/>
        <v>1078192</v>
      </c>
      <c r="CF9" s="42" cm="1">
        <f t="array" ref="CF9">IF(CF$2="FY",SUMPRODUCT(Data_Xuất[Xuất-NX]*(Data_Xuất[Year]=CF$1)*(Data_Xuất[Main SKU name_GOM]=$A9)*(Data_Xuất[SKU_Xuất_GOM]=CF$5)),SUMPRODUCT(Data_Xuất[Xuất-NX]*(Data_Xuất[Year]=CF$1)*(Data_Xuất[Month]=CF$2)*(Data_Xuất[Main SKU name_GOM]=$A9)*(Data_Xuất[SKU_Xuất_GOM]=CF$5)))</f>
        <v>0</v>
      </c>
      <c r="CG9" s="42" cm="1">
        <f t="array" ref="CG9">IF(CG$2="FY",SUMPRODUCT(Data_Xuất[Xuất-NX]*(Data_Xuất[Year]=CG$1)*(Data_Xuất[Main SKU name_GOM]=$A9)*(Data_Xuất[SKU_Xuất_GOM]=CG$5)),SUMPRODUCT(Data_Xuất[Xuất-NX]*(Data_Xuất[Year]=CG$1)*(Data_Xuất[Month]=CG$2)*(Data_Xuất[Main SKU name_GOM]=$A9)*(Data_Xuất[SKU_Xuất_GOM]=CG$5)))</f>
        <v>0</v>
      </c>
      <c r="CH9" s="42" cm="1">
        <f t="array" ref="CH9">IF(CH$2="FY",SUMPRODUCT(Data_Xuất[Xuất-NX]*(Data_Xuất[Year]=CH$1)*(Data_Xuất[Main SKU name_GOM]=$A9)*(Data_Xuất[SKU_Xuất_GOM]=CH$5)),SUMPRODUCT(Data_Xuất[Xuất-NX]*(Data_Xuất[Year]=CH$1)*(Data_Xuất[Month]=CH$2)*(Data_Xuất[Main SKU name_GOM]=$A9)*(Data_Xuất[SKU_Xuất_GOM]=CH$5)))</f>
        <v>0</v>
      </c>
      <c r="CI9" s="42" cm="1">
        <f t="array" ref="CI9">IF(CI$2="FY",SUMPRODUCT(Data_Xuất[Xuất-NX]*(Data_Xuất[Year]=CI$1)*(Data_Xuất[Main SKU name_GOM]=$A9)*(Data_Xuất[SKU_Xuất_GOM]=CI$5)),SUMPRODUCT(Data_Xuất[Xuất-NX]*(Data_Xuất[Year]=CI$1)*(Data_Xuất[Month]=CI$2)*(Data_Xuất[Main SKU name_GOM]=$A9)*(Data_Xuất[SKU_Xuất_GOM]=CI$5)))</f>
        <v>0</v>
      </c>
      <c r="CJ9" s="42" cm="1">
        <f t="array" ref="CJ9">IF(CJ$2="FY",SUMPRODUCT(Data_Xuất[Xuất-NX]*(Data_Xuất[Year]=CJ$1)*(Data_Xuất[Main SKU name_GOM]=$A9)*(Data_Xuất[SKU_Xuất_GOM]=CJ$5)),SUMPRODUCT(Data_Xuất[Xuất-NX]*(Data_Xuất[Year]=CJ$1)*(Data_Xuất[Month]=CJ$2)*(Data_Xuất[Main SKU name_GOM]=$A9)*(Data_Xuất[SKU_Xuất_GOM]=CJ$5)))</f>
        <v>0</v>
      </c>
      <c r="CK9" s="42" cm="1">
        <f t="array" ref="CK9">IF(CK$2="FY",SUMPRODUCT(Data_Xuất[Xuất-NX]*(Data_Xuất[Year]=CK$1)*(Data_Xuất[Main SKU name_GOM]=$A9)*(Data_Xuất[SKU_Xuất_GOM]=CK$5)),SUMPRODUCT(Data_Xuất[Xuất-NX]*(Data_Xuất[Year]=CK$1)*(Data_Xuất[Month]=CK$2)*(Data_Xuất[Main SKU name_GOM]=$A9)*(Data_Xuất[SKU_Xuất_GOM]=CK$5)))</f>
        <v>0</v>
      </c>
      <c r="CL9" s="42" cm="1">
        <f t="array" ref="CL9">IF(CL$2="FY",SUMPRODUCT(Data_Xuất[Xuất-NX]*(Data_Xuất[Year]=CL$1)*(Data_Xuất[Main SKU name_GOM]=$A9)*(Data_Xuất[SKU_Xuất_GOM]=CL$5)),SUMPRODUCT(Data_Xuất[Xuất-NX]*(Data_Xuất[Year]=CL$1)*(Data_Xuất[Month]=CL$2)*(Data_Xuất[Main SKU name_GOM]=$A9)*(Data_Xuất[SKU_Xuất_GOM]=CL$5)))</f>
        <v>0</v>
      </c>
      <c r="CM9" s="42" cm="1">
        <f t="array" ref="CM9">IF(CM$2="FY",SUMPRODUCT(Data_Xuất[Xuất-NX]*(Data_Xuất[Year]=CM$1)*(Data_Xuất[Main SKU name_GOM]=$A9)*(Data_Xuất[SKU_Xuất_GOM]=CM$5)),SUMPRODUCT(Data_Xuất[Xuất-NX]*(Data_Xuất[Year]=CM$1)*(Data_Xuất[Month]=CM$2)*(Data_Xuất[Main SKU name_GOM]=$A9)*(Data_Xuất[SKU_Xuất_GOM]=CM$5)))</f>
        <v>0</v>
      </c>
      <c r="CN9" s="42" cm="1">
        <f t="array" ref="CN9">IF(CN$2="FY",SUMPRODUCT(Data_Xuất[Xuất-NX]*(Data_Xuất[Year]=CN$1)*(Data_Xuất[Main SKU name_GOM]=$A9)*(Data_Xuất[SKU_Xuất_GOM]=CN$5)),SUMPRODUCT(Data_Xuất[Xuất-NX]*(Data_Xuất[Year]=CN$1)*(Data_Xuất[Month]=CN$2)*(Data_Xuất[Main SKU name_GOM]=$A9)*(Data_Xuất[SKU_Xuất_GOM]=CN$5)))</f>
        <v>0</v>
      </c>
      <c r="CO9" s="42" cm="1">
        <f t="array" ref="CO9">IF(CO$2="FY",SUMPRODUCT(Data_Xuất[Xuất-NX]*(Data_Xuất[Year]=CO$1)*(Data_Xuất[Main SKU name_GOM]=$A9)*(Data_Xuất[SKU_Xuất_GOM]=CO$5)),SUMPRODUCT(Data_Xuất[Xuất-NX]*(Data_Xuất[Year]=CO$1)*(Data_Xuất[Month]=CO$2)*(Data_Xuất[Main SKU name_GOM]=$A9)*(Data_Xuất[SKU_Xuất_GOM]=CO$5)))</f>
        <v>0</v>
      </c>
      <c r="CP9" s="42" cm="1">
        <f t="array" ref="CP9">IF(CP$2="FY",SUMPRODUCT(Data_Xuất[Xuất-NX]*(Data_Xuất[Year]=CP$1)*(Data_Xuất[Main SKU name_GOM]=$A9)*(Data_Xuất[SKU_Xuất_GOM]=CP$5)),SUMPRODUCT(Data_Xuất[Xuất-NX]*(Data_Xuất[Year]=CP$1)*(Data_Xuất[Month]=CP$2)*(Data_Xuất[Main SKU name_GOM]=$A9)*(Data_Xuất[SKU_Xuất_GOM]=CP$5)))</f>
        <v>0</v>
      </c>
      <c r="CQ9" s="42" cm="1">
        <f t="array" ref="CQ9">IF(CQ$2="FY",SUMPRODUCT(Data_Xuất[Xuất-NX]*(Data_Xuất[Year]=CQ$1)*(Data_Xuất[Main SKU name_GOM]=$A9)*(Data_Xuất[SKU_Xuất_GOM]=CQ$5)),SUMPRODUCT(Data_Xuất[Xuất-NX]*(Data_Xuất[Year]=CQ$1)*(Data_Xuất[Month]=CQ$2)*(Data_Xuất[Main SKU name_GOM]=$A9)*(Data_Xuất[SKU_Xuất_GOM]=CQ$5)))</f>
        <v>0</v>
      </c>
      <c r="CR9" s="42" cm="1">
        <f t="array" ref="CR9">IF(CR$2="FY",SUMPRODUCT(Data_Xuất[Xuất-NX]*(Data_Xuất[Year]=CR$1)*(Data_Xuất[Main SKU name_GOM]=$A9)*(Data_Xuất[SKU_Xuất_GOM]=CR$5)),SUMPRODUCT(Data_Xuất[Xuất-NX]*(Data_Xuất[Year]=CR$1)*(Data_Xuất[Month]=CR$2)*(Data_Xuất[Main SKU name_GOM]=$A9)*(Data_Xuất[SKU_Xuất_GOM]=CR$5)))</f>
        <v>0</v>
      </c>
      <c r="CS9" s="42" cm="1">
        <f t="array" ref="CS9">IF(CS$2="FY",SUMPRODUCT(Data_Xuất[Xuất-NX]*(Data_Xuất[Year]=CS$1)*(Data_Xuất[Main SKU name_GOM]=$A9)*(Data_Xuất[SKU_Xuất_GOM]=CS$5)),SUMPRODUCT(Data_Xuất[Xuất-NX]*(Data_Xuất[Year]=CS$1)*(Data_Xuất[Month]=CS$2)*(Data_Xuất[Main SKU name_GOM]=$A9)*(Data_Xuất[SKU_Xuất_GOM]=CS$5)))</f>
        <v>0</v>
      </c>
      <c r="CT9" s="45">
        <f t="shared" si="26"/>
        <v>0</v>
      </c>
      <c r="CV9" s="42" cm="1">
        <f t="array" ref="CV9">IF(CV$2="FY",SUMPRODUCT(Data_Xuất[Xuất-NX]*(Data_Xuất[Year]=CV$1)*(Data_Xuất[Main SKU name_GOM]=$A9)*(Data_Xuất[SKU_Xuất_GOM]=CV$5)),SUMPRODUCT(Data_Xuất[Xuất-NX]*(Data_Xuất[Year]=CV$1)*(Data_Xuất[Month]=CV$2)*(Data_Xuất[Main SKU name_GOM]=$A9)*(Data_Xuất[SKU_Xuất_GOM]=CV$5)))</f>
        <v>0</v>
      </c>
      <c r="CW9" s="42" cm="1">
        <f t="array" ref="CW9">IF(CW$2="FY",SUMPRODUCT(Data_Xuất[Xuất-NX]*(Data_Xuất[Year]=CW$1)*(Data_Xuất[Main SKU name_GOM]=$A9)*(Data_Xuất[SKU_Xuất_GOM]=CW$5)),SUMPRODUCT(Data_Xuất[Xuất-NX]*(Data_Xuất[Year]=CW$1)*(Data_Xuất[Month]=CW$2)*(Data_Xuất[Main SKU name_GOM]=$A9)*(Data_Xuất[SKU_Xuất_GOM]=CW$5)))</f>
        <v>0</v>
      </c>
      <c r="CX9" s="42" cm="1">
        <f t="array" ref="CX9">IF(CX$2="FY",SUMPRODUCT(Data_Xuất[Xuất-NX]*(Data_Xuất[Year]=CX$1)*(Data_Xuất[Main SKU name_GOM]=$A9)*(Data_Xuất[SKU_Xuất_GOM]=CX$5)),SUMPRODUCT(Data_Xuất[Xuất-NX]*(Data_Xuất[Year]=CX$1)*(Data_Xuất[Month]=CX$2)*(Data_Xuất[Main SKU name_GOM]=$A9)*(Data_Xuất[SKU_Xuất_GOM]=CX$5)))</f>
        <v>0</v>
      </c>
      <c r="CY9" s="42" cm="1">
        <f t="array" ref="CY9">IF(CY$2="FY",SUMPRODUCT(Data_Xuất[Xuất-NX]*(Data_Xuất[Year]=CY$1)*(Data_Xuất[Main SKU name_GOM]=$A9)*(Data_Xuất[SKU_Xuất_GOM]=CY$5)),SUMPRODUCT(Data_Xuất[Xuất-NX]*(Data_Xuất[Year]=CY$1)*(Data_Xuất[Month]=CY$2)*(Data_Xuất[Main SKU name_GOM]=$A9)*(Data_Xuất[SKU_Xuất_GOM]=CY$5)))</f>
        <v>0</v>
      </c>
      <c r="CZ9" s="42" cm="1">
        <f t="array" ref="CZ9">IF(CZ$2="FY",SUMPRODUCT(Data_Xuất[Xuất-NX]*(Data_Xuất[Year]=CZ$1)*(Data_Xuất[Main SKU name_GOM]=$A9)*(Data_Xuất[SKU_Xuất_GOM]=CZ$5)),SUMPRODUCT(Data_Xuất[Xuất-NX]*(Data_Xuất[Year]=CZ$1)*(Data_Xuất[Month]=CZ$2)*(Data_Xuất[Main SKU name_GOM]=$A9)*(Data_Xuất[SKU_Xuất_GOM]=CZ$5)))</f>
        <v>0</v>
      </c>
      <c r="DA9" s="42" cm="1">
        <f t="array" ref="DA9">IF(DA$2="FY",SUMPRODUCT(Data_Xuất[Xuất-NX]*(Data_Xuất[Year]=DA$1)*(Data_Xuất[Main SKU name_GOM]=$A9)*(Data_Xuất[SKU_Xuất_GOM]=DA$5)),SUMPRODUCT(Data_Xuất[Xuất-NX]*(Data_Xuất[Year]=DA$1)*(Data_Xuất[Month]=DA$2)*(Data_Xuất[Main SKU name_GOM]=$A9)*(Data_Xuất[SKU_Xuất_GOM]=DA$5)))</f>
        <v>0</v>
      </c>
      <c r="DB9" s="42" cm="1">
        <f t="array" ref="DB9">IF(DB$2="FY",SUMPRODUCT(Data_Xuất[Xuất-NX]*(Data_Xuất[Year]=DB$1)*(Data_Xuất[Main SKU name_GOM]=$A9)*(Data_Xuất[SKU_Xuất_GOM]=DB$5)),SUMPRODUCT(Data_Xuất[Xuất-NX]*(Data_Xuất[Year]=DB$1)*(Data_Xuất[Month]=DB$2)*(Data_Xuất[Main SKU name_GOM]=$A9)*(Data_Xuất[SKU_Xuất_GOM]=DB$5)))</f>
        <v>0</v>
      </c>
      <c r="DC9" s="42" cm="1">
        <f t="array" ref="DC9">IF(DC$2="FY",SUMPRODUCT(Data_Xuất[Xuất-NX]*(Data_Xuất[Year]=DC$1)*(Data_Xuất[Main SKU name_GOM]=$A9)*(Data_Xuất[SKU_Xuất_GOM]=DC$5)),SUMPRODUCT(Data_Xuất[Xuất-NX]*(Data_Xuất[Year]=DC$1)*(Data_Xuất[Month]=DC$2)*(Data_Xuất[Main SKU name_GOM]=$A9)*(Data_Xuất[SKU_Xuất_GOM]=DC$5)))</f>
        <v>0</v>
      </c>
      <c r="DD9" s="42" cm="1">
        <f t="array" ref="DD9">IF(DD$2="FY",SUMPRODUCT(Data_Xuất[Xuất-NX]*(Data_Xuất[Year]=DD$1)*(Data_Xuất[Main SKU name_GOM]=$A9)*(Data_Xuất[SKU_Xuất_GOM]=DD$5)),SUMPRODUCT(Data_Xuất[Xuất-NX]*(Data_Xuất[Year]=DD$1)*(Data_Xuất[Month]=DD$2)*(Data_Xuất[Main SKU name_GOM]=$A9)*(Data_Xuất[SKU_Xuất_GOM]=DD$5)))</f>
        <v>0</v>
      </c>
      <c r="DE9" s="42" cm="1">
        <f t="array" ref="DE9">IF(DE$2="FY",SUMPRODUCT(Data_Xuất[Xuất-NX]*(Data_Xuất[Year]=DE$1)*(Data_Xuất[Main SKU name_GOM]=$A9)*(Data_Xuất[SKU_Xuất_GOM]=DE$5)),SUMPRODUCT(Data_Xuất[Xuất-NX]*(Data_Xuất[Year]=DE$1)*(Data_Xuất[Month]=DE$2)*(Data_Xuất[Main SKU name_GOM]=$A9)*(Data_Xuất[SKU_Xuất_GOM]=DE$5)))</f>
        <v>0</v>
      </c>
      <c r="DF9" s="42" cm="1">
        <f t="array" ref="DF9">IF(DF$2="FY",SUMPRODUCT(Data_Xuất[Xuất-NX]*(Data_Xuất[Year]=DF$1)*(Data_Xuất[Main SKU name_GOM]=$A9)*(Data_Xuất[SKU_Xuất_GOM]=DF$5)),SUMPRODUCT(Data_Xuất[Xuất-NX]*(Data_Xuất[Year]=DF$1)*(Data_Xuất[Month]=DF$2)*(Data_Xuất[Main SKU name_GOM]=$A9)*(Data_Xuất[SKU_Xuất_GOM]=DF$5)))</f>
        <v>0</v>
      </c>
      <c r="DG9" s="42" cm="1">
        <f t="array" ref="DG9">IF(DG$2="FY",SUMPRODUCT(Data_Xuất[Xuất-NX]*(Data_Xuất[Year]=DG$1)*(Data_Xuất[Main SKU name_GOM]=$A9)*(Data_Xuất[SKU_Xuất_GOM]=DG$5)),SUMPRODUCT(Data_Xuất[Xuất-NX]*(Data_Xuất[Year]=DG$1)*(Data_Xuất[Month]=DG$2)*(Data_Xuất[Main SKU name_GOM]=$A9)*(Data_Xuất[SKU_Xuất_GOM]=DG$5)))</f>
        <v>0</v>
      </c>
      <c r="DH9" s="42" cm="1">
        <f t="array" ref="DH9">IF(DH$2="FY",SUMPRODUCT(Data_Xuất[Xuất-NX]*(Data_Xuất[Year]=DH$1)*(Data_Xuất[Main SKU name_GOM]=$A9)*(Data_Xuất[SKU_Xuất_GOM]=DH$5)),SUMPRODUCT(Data_Xuất[Xuất-NX]*(Data_Xuất[Year]=DH$1)*(Data_Xuất[Month]=DH$2)*(Data_Xuất[Main SKU name_GOM]=$A9)*(Data_Xuất[SKU_Xuất_GOM]=DH$5)))</f>
        <v>0</v>
      </c>
      <c r="DI9" s="42" cm="1">
        <f t="array" ref="DI9">IF(DI$2="FY",SUMPRODUCT(Data_Xuất[Xuất-NX]*(Data_Xuất[Year]=DI$1)*(Data_Xuất[Main SKU name_GOM]=$A9)*(Data_Xuất[SKU_Xuất_GOM]=DI$5)),SUMPRODUCT(Data_Xuất[Xuất-NX]*(Data_Xuất[Year]=DI$1)*(Data_Xuất[Month]=DI$2)*(Data_Xuất[Main SKU name_GOM]=$A9)*(Data_Xuất[SKU_Xuất_GOM]=DI$5)))</f>
        <v>0</v>
      </c>
      <c r="DJ9" s="45">
        <f t="shared" si="27"/>
        <v>0</v>
      </c>
      <c r="DL9" s="42" cm="1">
        <f t="array" ref="DL9">IF(DL$2="FY",SUMPRODUCT(Data_Xuất[Xuất-NX]*(Data_Xuất[Year]=DL$1)*(Data_Xuất[Main SKU name_GOM]=$A9)*(Data_Xuất[SKU_Xuất_GOM]=DL$5)),SUMPRODUCT(Data_Xuất[Xuất-NX]*(Data_Xuất[Year]=DL$1)*(Data_Xuất[Month]=DL$2)*(Data_Xuất[Main SKU name_GOM]=$A9)*(Data_Xuất[SKU_Xuất_GOM]=DL$5)))</f>
        <v>0</v>
      </c>
      <c r="DM9" s="42" cm="1">
        <f t="array" ref="DM9">IF(DM$2="FY",SUMPRODUCT(Data_Xuất[Xuất-NX]*(Data_Xuất[Year]=DM$1)*(Data_Xuất[Main SKU name_GOM]=$A9)*(Data_Xuất[SKU_Xuất_GOM]=DM$5)),SUMPRODUCT(Data_Xuất[Xuất-NX]*(Data_Xuất[Year]=DM$1)*(Data_Xuất[Month]=DM$2)*(Data_Xuất[Main SKU name_GOM]=$A9)*(Data_Xuất[SKU_Xuất_GOM]=DM$5)))</f>
        <v>0</v>
      </c>
      <c r="DN9" s="42" cm="1">
        <f t="array" ref="DN9">IF(DN$2="FY",SUMPRODUCT(Data_Xuất[Xuất-NX]*(Data_Xuất[Year]=DN$1)*(Data_Xuất[Main SKU name_GOM]=$A9)*(Data_Xuất[SKU_Xuất_GOM]=DN$5)),SUMPRODUCT(Data_Xuất[Xuất-NX]*(Data_Xuất[Year]=DN$1)*(Data_Xuất[Month]=DN$2)*(Data_Xuất[Main SKU name_GOM]=$A9)*(Data_Xuất[SKU_Xuất_GOM]=DN$5)))</f>
        <v>0</v>
      </c>
      <c r="DO9" s="42" cm="1">
        <f t="array" ref="DO9">IF(DO$2="FY",SUMPRODUCT(Data_Xuất[Xuất-NX]*(Data_Xuất[Year]=DO$1)*(Data_Xuất[Main SKU name_GOM]=$A9)*(Data_Xuất[SKU_Xuất_GOM]=DO$5)),SUMPRODUCT(Data_Xuất[Xuất-NX]*(Data_Xuất[Year]=DO$1)*(Data_Xuất[Month]=DO$2)*(Data_Xuất[Main SKU name_GOM]=$A9)*(Data_Xuất[SKU_Xuất_GOM]=DO$5)))</f>
        <v>0</v>
      </c>
      <c r="DP9" s="42" cm="1">
        <f t="array" ref="DP9">IF(DP$2="FY",SUMPRODUCT(Data_Xuất[Xuất-NX]*(Data_Xuất[Year]=DP$1)*(Data_Xuất[Main SKU name_GOM]=$A9)*(Data_Xuất[SKU_Xuất_GOM]=DP$5)),SUMPRODUCT(Data_Xuất[Xuất-NX]*(Data_Xuất[Year]=DP$1)*(Data_Xuất[Month]=DP$2)*(Data_Xuất[Main SKU name_GOM]=$A9)*(Data_Xuất[SKU_Xuất_GOM]=DP$5)))</f>
        <v>0</v>
      </c>
      <c r="DQ9" s="42" cm="1">
        <f t="array" ref="DQ9">IF(DQ$2="FY",SUMPRODUCT(Data_Xuất[Xuất-NX]*(Data_Xuất[Year]=DQ$1)*(Data_Xuất[Main SKU name_GOM]=$A9)*(Data_Xuất[SKU_Xuất_GOM]=DQ$5)),SUMPRODUCT(Data_Xuất[Xuất-NX]*(Data_Xuất[Year]=DQ$1)*(Data_Xuất[Month]=DQ$2)*(Data_Xuất[Main SKU name_GOM]=$A9)*(Data_Xuất[SKU_Xuất_GOM]=DQ$5)))</f>
        <v>0</v>
      </c>
      <c r="DR9" s="42" cm="1">
        <f t="array" ref="DR9">IF(DR$2="FY",SUMPRODUCT(Data_Xuất[Xuất-NX]*(Data_Xuất[Year]=DR$1)*(Data_Xuất[Main SKU name_GOM]=$A9)*(Data_Xuất[SKU_Xuất_GOM]=DR$5)),SUMPRODUCT(Data_Xuất[Xuất-NX]*(Data_Xuất[Year]=DR$1)*(Data_Xuất[Month]=DR$2)*(Data_Xuất[Main SKU name_GOM]=$A9)*(Data_Xuất[SKU_Xuất_GOM]=DR$5)))</f>
        <v>0</v>
      </c>
      <c r="DS9" s="42" cm="1">
        <f t="array" ref="DS9">IF(DS$2="FY",SUMPRODUCT(Data_Xuất[Xuất-NX]*(Data_Xuất[Year]=DS$1)*(Data_Xuất[Main SKU name_GOM]=$A9)*(Data_Xuất[SKU_Xuất_GOM]=DS$5)),SUMPRODUCT(Data_Xuất[Xuất-NX]*(Data_Xuất[Year]=DS$1)*(Data_Xuất[Month]=DS$2)*(Data_Xuất[Main SKU name_GOM]=$A9)*(Data_Xuất[SKU_Xuất_GOM]=DS$5)))</f>
        <v>0</v>
      </c>
      <c r="DT9" s="42" cm="1">
        <f t="array" ref="DT9">IF(DT$2="FY",SUMPRODUCT(Data_Xuất[Xuất-NX]*(Data_Xuất[Year]=DT$1)*(Data_Xuất[Main SKU name_GOM]=$A9)*(Data_Xuất[SKU_Xuất_GOM]=DT$5)),SUMPRODUCT(Data_Xuất[Xuất-NX]*(Data_Xuất[Year]=DT$1)*(Data_Xuất[Month]=DT$2)*(Data_Xuất[Main SKU name_GOM]=$A9)*(Data_Xuất[SKU_Xuất_GOM]=DT$5)))</f>
        <v>0</v>
      </c>
      <c r="DU9" s="42" cm="1">
        <f t="array" ref="DU9">IF(DU$2="FY",SUMPRODUCT(Data_Xuất[Xuất-NX]*(Data_Xuất[Year]=DU$1)*(Data_Xuất[Main SKU name_GOM]=$A9)*(Data_Xuất[SKU_Xuất_GOM]=DU$5)),SUMPRODUCT(Data_Xuất[Xuất-NX]*(Data_Xuất[Year]=DU$1)*(Data_Xuất[Month]=DU$2)*(Data_Xuất[Main SKU name_GOM]=$A9)*(Data_Xuất[SKU_Xuất_GOM]=DU$5)))</f>
        <v>0</v>
      </c>
      <c r="DV9" s="42" cm="1">
        <f t="array" ref="DV9">IF(DV$2="FY",SUMPRODUCT(Data_Xuất[Xuất-NX]*(Data_Xuất[Year]=DV$1)*(Data_Xuất[Main SKU name_GOM]=$A9)*(Data_Xuất[SKU_Xuất_GOM]=DV$5)),SUMPRODUCT(Data_Xuất[Xuất-NX]*(Data_Xuất[Year]=DV$1)*(Data_Xuất[Month]=DV$2)*(Data_Xuất[Main SKU name_GOM]=$A9)*(Data_Xuất[SKU_Xuất_GOM]=DV$5)))</f>
        <v>0</v>
      </c>
      <c r="DW9" s="42" cm="1">
        <f t="array" ref="DW9">IF(DW$2="FY",SUMPRODUCT(Data_Xuất[Xuất-NX]*(Data_Xuất[Year]=DW$1)*(Data_Xuất[Main SKU name_GOM]=$A9)*(Data_Xuất[SKU_Xuất_GOM]=DW$5)),SUMPRODUCT(Data_Xuất[Xuất-NX]*(Data_Xuất[Year]=DW$1)*(Data_Xuất[Month]=DW$2)*(Data_Xuất[Main SKU name_GOM]=$A9)*(Data_Xuất[SKU_Xuất_GOM]=DW$5)))</f>
        <v>0</v>
      </c>
      <c r="DX9" s="42" cm="1">
        <f t="array" ref="DX9">IF(DX$2="FY",SUMPRODUCT(Data_Xuất[Xuất-NX]*(Data_Xuất[Year]=DX$1)*(Data_Xuất[Main SKU name_GOM]=$A9)*(Data_Xuất[SKU_Xuất_GOM]=DX$5)),SUMPRODUCT(Data_Xuất[Xuất-NX]*(Data_Xuất[Year]=DX$1)*(Data_Xuất[Month]=DX$2)*(Data_Xuất[Main SKU name_GOM]=$A9)*(Data_Xuất[SKU_Xuất_GOM]=DX$5)))</f>
        <v>0</v>
      </c>
      <c r="DY9" s="42" cm="1">
        <f t="array" ref="DY9">IF(DY$2="FY",SUMPRODUCT(Data_Xuất[Xuất-NX]*(Data_Xuất[Year]=DY$1)*(Data_Xuất[Main SKU name_GOM]=$A9)*(Data_Xuất[SKU_Xuất_GOM]=DY$5)),SUMPRODUCT(Data_Xuất[Xuất-NX]*(Data_Xuất[Year]=DY$1)*(Data_Xuất[Month]=DY$2)*(Data_Xuất[Main SKU name_GOM]=$A9)*(Data_Xuất[SKU_Xuất_GOM]=DY$5)))</f>
        <v>0</v>
      </c>
      <c r="DZ9" s="45">
        <f t="shared" si="28"/>
        <v>0</v>
      </c>
      <c r="EB9" s="42" cm="1">
        <f t="array" ref="EB9">IF(EB$2="FY",SUMPRODUCT(Data_Xuất[Xuất-NX]*(Data_Xuất[Year]=EB$1)*(Data_Xuất[Main SKU name_GOM]=$A9)*(Data_Xuất[SKU_Xuất_GOM]=EB$5)),SUMPRODUCT(Data_Xuất[Xuất-NX]*(Data_Xuất[Year]=EB$1)*(Data_Xuất[Month]=EB$2)*(Data_Xuất[Main SKU name_GOM]=$A9)*(Data_Xuất[SKU_Xuất_GOM]=EB$5)))</f>
        <v>0</v>
      </c>
      <c r="EC9" s="42" cm="1">
        <f t="array" ref="EC9">IF(EC$2="FY",SUMPRODUCT(Data_Xuất[Xuất-NX]*(Data_Xuất[Year]=EC$1)*(Data_Xuất[Main SKU name_GOM]=$A9)*(Data_Xuất[SKU_Xuất_GOM]=EC$5)),SUMPRODUCT(Data_Xuất[Xuất-NX]*(Data_Xuất[Year]=EC$1)*(Data_Xuất[Month]=EC$2)*(Data_Xuất[Main SKU name_GOM]=$A9)*(Data_Xuất[SKU_Xuất_GOM]=EC$5)))</f>
        <v>0</v>
      </c>
      <c r="ED9" s="42" cm="1">
        <f t="array" ref="ED9">IF(ED$2="FY",SUMPRODUCT(Data_Xuất[Xuất-NX]*(Data_Xuất[Year]=ED$1)*(Data_Xuất[Main SKU name_GOM]=$A9)*(Data_Xuất[SKU_Xuất_GOM]=ED$5)),SUMPRODUCT(Data_Xuất[Xuất-NX]*(Data_Xuất[Year]=ED$1)*(Data_Xuất[Month]=ED$2)*(Data_Xuất[Main SKU name_GOM]=$A9)*(Data_Xuất[SKU_Xuất_GOM]=ED$5)))</f>
        <v>0</v>
      </c>
      <c r="EE9" s="42" cm="1">
        <f t="array" ref="EE9">IF(EE$2="FY",SUMPRODUCT(Data_Xuất[Xuất-NX]*(Data_Xuất[Year]=EE$1)*(Data_Xuất[Main SKU name_GOM]=$A9)*(Data_Xuất[SKU_Xuất_GOM]=EE$5)),SUMPRODUCT(Data_Xuất[Xuất-NX]*(Data_Xuất[Year]=EE$1)*(Data_Xuất[Month]=EE$2)*(Data_Xuất[Main SKU name_GOM]=$A9)*(Data_Xuất[SKU_Xuất_GOM]=EE$5)))</f>
        <v>0</v>
      </c>
      <c r="EF9" s="42" cm="1">
        <f t="array" ref="EF9">IF(EF$2="FY",SUMPRODUCT(Data_Xuất[Xuất-NX]*(Data_Xuất[Year]=EF$1)*(Data_Xuất[Main SKU name_GOM]=$A9)*(Data_Xuất[SKU_Xuất_GOM]=EF$5)),SUMPRODUCT(Data_Xuất[Xuất-NX]*(Data_Xuất[Year]=EF$1)*(Data_Xuất[Month]=EF$2)*(Data_Xuất[Main SKU name_GOM]=$A9)*(Data_Xuất[SKU_Xuất_GOM]=EF$5)))</f>
        <v>0</v>
      </c>
      <c r="EG9" s="42" cm="1">
        <f t="array" ref="EG9">IF(EG$2="FY",SUMPRODUCT(Data_Xuất[Xuất-NX]*(Data_Xuất[Year]=EG$1)*(Data_Xuất[Main SKU name_GOM]=$A9)*(Data_Xuất[SKU_Xuất_GOM]=EG$5)),SUMPRODUCT(Data_Xuất[Xuất-NX]*(Data_Xuất[Year]=EG$1)*(Data_Xuất[Month]=EG$2)*(Data_Xuất[Main SKU name_GOM]=$A9)*(Data_Xuất[SKU_Xuất_GOM]=EG$5)))</f>
        <v>0</v>
      </c>
      <c r="EH9" s="42" cm="1">
        <f t="array" ref="EH9">IF(EH$2="FY",SUMPRODUCT(Data_Xuất[Xuất-NX]*(Data_Xuất[Year]=EH$1)*(Data_Xuất[Main SKU name_GOM]=$A9)*(Data_Xuất[SKU_Xuất_GOM]=EH$5)),SUMPRODUCT(Data_Xuất[Xuất-NX]*(Data_Xuất[Year]=EH$1)*(Data_Xuất[Month]=EH$2)*(Data_Xuất[Main SKU name_GOM]=$A9)*(Data_Xuất[SKU_Xuất_GOM]=EH$5)))</f>
        <v>0</v>
      </c>
      <c r="EI9" s="42" cm="1">
        <f t="array" ref="EI9">IF(EI$2="FY",SUMPRODUCT(Data_Xuất[Xuất-NX]*(Data_Xuất[Year]=EI$1)*(Data_Xuất[Main SKU name_GOM]=$A9)*(Data_Xuất[SKU_Xuất_GOM]=EI$5)),SUMPRODUCT(Data_Xuất[Xuất-NX]*(Data_Xuất[Year]=EI$1)*(Data_Xuất[Month]=EI$2)*(Data_Xuất[Main SKU name_GOM]=$A9)*(Data_Xuất[SKU_Xuất_GOM]=EI$5)))</f>
        <v>0</v>
      </c>
      <c r="EJ9" s="42" cm="1">
        <f t="array" ref="EJ9">IF(EJ$2="FY",SUMPRODUCT(Data_Xuất[Xuất-NX]*(Data_Xuất[Year]=EJ$1)*(Data_Xuất[Main SKU name_GOM]=$A9)*(Data_Xuất[SKU_Xuất_GOM]=EJ$5)),SUMPRODUCT(Data_Xuất[Xuất-NX]*(Data_Xuất[Year]=EJ$1)*(Data_Xuất[Month]=EJ$2)*(Data_Xuất[Main SKU name_GOM]=$A9)*(Data_Xuất[SKU_Xuất_GOM]=EJ$5)))</f>
        <v>0</v>
      </c>
      <c r="EK9" s="42" cm="1">
        <f t="array" ref="EK9">IF(EK$2="FY",SUMPRODUCT(Data_Xuất[Xuất-NX]*(Data_Xuất[Year]=EK$1)*(Data_Xuất[Main SKU name_GOM]=$A9)*(Data_Xuất[SKU_Xuất_GOM]=EK$5)),SUMPRODUCT(Data_Xuất[Xuất-NX]*(Data_Xuất[Year]=EK$1)*(Data_Xuất[Month]=EK$2)*(Data_Xuất[Main SKU name_GOM]=$A9)*(Data_Xuất[SKU_Xuất_GOM]=EK$5)))</f>
        <v>0</v>
      </c>
      <c r="EL9" s="42" cm="1">
        <f t="array" ref="EL9">IF(EL$2="FY",SUMPRODUCT(Data_Xuất[Xuất-NX]*(Data_Xuất[Year]=EL$1)*(Data_Xuất[Main SKU name_GOM]=$A9)*(Data_Xuất[SKU_Xuất_GOM]=EL$5)),SUMPRODUCT(Data_Xuất[Xuất-NX]*(Data_Xuất[Year]=EL$1)*(Data_Xuất[Month]=EL$2)*(Data_Xuất[Main SKU name_GOM]=$A9)*(Data_Xuất[SKU_Xuất_GOM]=EL$5)))</f>
        <v>0</v>
      </c>
      <c r="EM9" s="42" cm="1">
        <f t="array" ref="EM9">IF(EM$2="FY",SUMPRODUCT(Data_Xuất[Xuất-NX]*(Data_Xuất[Year]=EM$1)*(Data_Xuất[Main SKU name_GOM]=$A9)*(Data_Xuất[SKU_Xuất_GOM]=EM$5)),SUMPRODUCT(Data_Xuất[Xuất-NX]*(Data_Xuất[Year]=EM$1)*(Data_Xuất[Month]=EM$2)*(Data_Xuất[Main SKU name_GOM]=$A9)*(Data_Xuất[SKU_Xuất_GOM]=EM$5)))</f>
        <v>0</v>
      </c>
      <c r="EN9" s="42" cm="1">
        <f t="array" ref="EN9">IF(EN$2="FY",SUMPRODUCT(Data_Xuất[Xuất-NX]*(Data_Xuất[Year]=EN$1)*(Data_Xuất[Main SKU name_GOM]=$A9)*(Data_Xuất[SKU_Xuất_GOM]=EN$5)),SUMPRODUCT(Data_Xuất[Xuất-NX]*(Data_Xuất[Year]=EN$1)*(Data_Xuất[Month]=EN$2)*(Data_Xuất[Main SKU name_GOM]=$A9)*(Data_Xuất[SKU_Xuất_GOM]=EN$5)))</f>
        <v>0</v>
      </c>
      <c r="EO9" s="42" cm="1">
        <f t="array" ref="EO9">IF(EO$2="FY",SUMPRODUCT(Data_Xuất[Xuất-NX]*(Data_Xuất[Year]=EO$1)*(Data_Xuất[Main SKU name_GOM]=$A9)*(Data_Xuất[SKU_Xuất_GOM]=EO$5)),SUMPRODUCT(Data_Xuất[Xuất-NX]*(Data_Xuất[Year]=EO$1)*(Data_Xuất[Month]=EO$2)*(Data_Xuất[Main SKU name_GOM]=$A9)*(Data_Xuất[SKU_Xuất_GOM]=EO$5)))</f>
        <v>0</v>
      </c>
      <c r="EP9" s="45">
        <f t="shared" si="29"/>
        <v>0</v>
      </c>
      <c r="ER9" s="42" cm="1">
        <f t="array" ref="ER9">IF(ER$2="FY",SUMPRODUCT(Data_Xuất[Xuất-NX]*(Data_Xuất[Year]=ER$1)*(Data_Xuất[Main SKU name_GOM]=$A9)*(Data_Xuất[SKU_Xuất_GOM]=ER$5)),SUMPRODUCT(Data_Xuất[Xuất-NX]*(Data_Xuất[Year]=ER$1)*(Data_Xuất[Month]=ER$2)*(Data_Xuất[Main SKU name_GOM]=$A9)*(Data_Xuất[SKU_Xuất_GOM]=ER$5)))</f>
        <v>0</v>
      </c>
      <c r="ES9" s="42" cm="1">
        <f t="array" ref="ES9">IF(ES$2="FY",SUMPRODUCT(Data_Xuất[Xuất-NX]*(Data_Xuất[Year]=ES$1)*(Data_Xuất[Main SKU name_GOM]=$A9)*(Data_Xuất[SKU_Xuất_GOM]=ES$5)),SUMPRODUCT(Data_Xuất[Xuất-NX]*(Data_Xuất[Year]=ES$1)*(Data_Xuất[Month]=ES$2)*(Data_Xuất[Main SKU name_GOM]=$A9)*(Data_Xuất[SKU_Xuất_GOM]=ES$5)))</f>
        <v>0</v>
      </c>
      <c r="ET9" s="42" cm="1">
        <f t="array" ref="ET9">IF(ET$2="FY",SUMPRODUCT(Data_Xuất[Xuất-NX]*(Data_Xuất[Year]=ET$1)*(Data_Xuất[Main SKU name_GOM]=$A9)*(Data_Xuất[SKU_Xuất_GOM]=ET$5)),SUMPRODUCT(Data_Xuất[Xuất-NX]*(Data_Xuất[Year]=ET$1)*(Data_Xuất[Month]=ET$2)*(Data_Xuất[Main SKU name_GOM]=$A9)*(Data_Xuất[SKU_Xuất_GOM]=ET$5)))</f>
        <v>0</v>
      </c>
      <c r="EU9" s="42" cm="1">
        <f t="array" ref="EU9">IF(EU$2="FY",SUMPRODUCT(Data_Xuất[Xuất-NX]*(Data_Xuất[Year]=EU$1)*(Data_Xuất[Main SKU name_GOM]=$A9)*(Data_Xuất[SKU_Xuất_GOM]=EU$5)),SUMPRODUCT(Data_Xuất[Xuất-NX]*(Data_Xuất[Year]=EU$1)*(Data_Xuất[Month]=EU$2)*(Data_Xuất[Main SKU name_GOM]=$A9)*(Data_Xuất[SKU_Xuất_GOM]=EU$5)))</f>
        <v>0</v>
      </c>
      <c r="EV9" s="42" cm="1">
        <f t="array" ref="EV9">IF(EV$2="FY",SUMPRODUCT(Data_Xuất[Xuất-NX]*(Data_Xuất[Year]=EV$1)*(Data_Xuất[Main SKU name_GOM]=$A9)*(Data_Xuất[SKU_Xuất_GOM]=EV$5)),SUMPRODUCT(Data_Xuất[Xuất-NX]*(Data_Xuất[Year]=EV$1)*(Data_Xuất[Month]=EV$2)*(Data_Xuất[Main SKU name_GOM]=$A9)*(Data_Xuất[SKU_Xuất_GOM]=EV$5)))</f>
        <v>0</v>
      </c>
      <c r="EW9" s="42" cm="1">
        <f t="array" ref="EW9">IF(EW$2="FY",SUMPRODUCT(Data_Xuất[Xuất-NX]*(Data_Xuất[Year]=EW$1)*(Data_Xuất[Main SKU name_GOM]=$A9)*(Data_Xuất[SKU_Xuất_GOM]=EW$5)),SUMPRODUCT(Data_Xuất[Xuất-NX]*(Data_Xuất[Year]=EW$1)*(Data_Xuất[Month]=EW$2)*(Data_Xuất[Main SKU name_GOM]=$A9)*(Data_Xuất[SKU_Xuất_GOM]=EW$5)))</f>
        <v>0</v>
      </c>
      <c r="EX9" s="42" cm="1">
        <f t="array" ref="EX9">IF(EX$2="FY",SUMPRODUCT(Data_Xuất[Xuất-NX]*(Data_Xuất[Year]=EX$1)*(Data_Xuất[Main SKU name_GOM]=$A9)*(Data_Xuất[SKU_Xuất_GOM]=EX$5)),SUMPRODUCT(Data_Xuất[Xuất-NX]*(Data_Xuất[Year]=EX$1)*(Data_Xuất[Month]=EX$2)*(Data_Xuất[Main SKU name_GOM]=$A9)*(Data_Xuất[SKU_Xuất_GOM]=EX$5)))</f>
        <v>0</v>
      </c>
      <c r="EY9" s="42" cm="1">
        <f t="array" ref="EY9">IF(EY$2="FY",SUMPRODUCT(Data_Xuất[Xuất-NX]*(Data_Xuất[Year]=EY$1)*(Data_Xuất[Main SKU name_GOM]=$A9)*(Data_Xuất[SKU_Xuất_GOM]=EY$5)),SUMPRODUCT(Data_Xuất[Xuất-NX]*(Data_Xuất[Year]=EY$1)*(Data_Xuất[Month]=EY$2)*(Data_Xuất[Main SKU name_GOM]=$A9)*(Data_Xuất[SKU_Xuất_GOM]=EY$5)))</f>
        <v>0</v>
      </c>
      <c r="EZ9" s="42" cm="1">
        <f t="array" ref="EZ9">IF(EZ$2="FY",SUMPRODUCT(Data_Xuất[Xuất-NX]*(Data_Xuất[Year]=EZ$1)*(Data_Xuất[Main SKU name_GOM]=$A9)*(Data_Xuất[SKU_Xuất_GOM]=EZ$5)),SUMPRODUCT(Data_Xuất[Xuất-NX]*(Data_Xuất[Year]=EZ$1)*(Data_Xuất[Month]=EZ$2)*(Data_Xuất[Main SKU name_GOM]=$A9)*(Data_Xuất[SKU_Xuất_GOM]=EZ$5)))</f>
        <v>0</v>
      </c>
      <c r="FA9" s="42" cm="1">
        <f t="array" ref="FA9">IF(FA$2="FY",SUMPRODUCT(Data_Xuất[Xuất-NX]*(Data_Xuất[Year]=FA$1)*(Data_Xuất[Main SKU name_GOM]=$A9)*(Data_Xuất[SKU_Xuất_GOM]=FA$5)),SUMPRODUCT(Data_Xuất[Xuất-NX]*(Data_Xuất[Year]=FA$1)*(Data_Xuất[Month]=FA$2)*(Data_Xuất[Main SKU name_GOM]=$A9)*(Data_Xuất[SKU_Xuất_GOM]=FA$5)))</f>
        <v>0</v>
      </c>
      <c r="FB9" s="42" cm="1">
        <f t="array" ref="FB9">IF(FB$2="FY",SUMPRODUCT(Data_Xuất[Xuất-NX]*(Data_Xuất[Year]=FB$1)*(Data_Xuất[Main SKU name_GOM]=$A9)*(Data_Xuất[SKU_Xuất_GOM]=FB$5)),SUMPRODUCT(Data_Xuất[Xuất-NX]*(Data_Xuất[Year]=FB$1)*(Data_Xuất[Month]=FB$2)*(Data_Xuất[Main SKU name_GOM]=$A9)*(Data_Xuất[SKU_Xuất_GOM]=FB$5)))</f>
        <v>0</v>
      </c>
      <c r="FC9" s="42" cm="1">
        <f t="array" ref="FC9">IF(FC$2="FY",SUMPRODUCT(Data_Xuất[Xuất-NX]*(Data_Xuất[Year]=FC$1)*(Data_Xuất[Main SKU name_GOM]=$A9)*(Data_Xuất[SKU_Xuất_GOM]=FC$5)),SUMPRODUCT(Data_Xuất[Xuất-NX]*(Data_Xuất[Year]=FC$1)*(Data_Xuất[Month]=FC$2)*(Data_Xuất[Main SKU name_GOM]=$A9)*(Data_Xuất[SKU_Xuất_GOM]=FC$5)))</f>
        <v>0</v>
      </c>
      <c r="FD9" s="42" cm="1">
        <f t="array" ref="FD9">IF(FD$2="FY",SUMPRODUCT(Data_Xuất[Xuất-NX]*(Data_Xuất[Year]=FD$1)*(Data_Xuất[Main SKU name_GOM]=$A9)*(Data_Xuất[SKU_Xuất_GOM]=FD$5)),SUMPRODUCT(Data_Xuất[Xuất-NX]*(Data_Xuất[Year]=FD$1)*(Data_Xuất[Month]=FD$2)*(Data_Xuất[Main SKU name_GOM]=$A9)*(Data_Xuất[SKU_Xuất_GOM]=FD$5)))</f>
        <v>0</v>
      </c>
      <c r="FE9" s="42" cm="1">
        <f t="array" ref="FE9">IF(FE$2="FY",SUMPRODUCT(Data_Xuất[Xuất-NX]*(Data_Xuất[Year]=FE$1)*(Data_Xuất[Main SKU name_GOM]=$A9)*(Data_Xuất[SKU_Xuất_GOM]=FE$5)),SUMPRODUCT(Data_Xuất[Xuất-NX]*(Data_Xuất[Year]=FE$1)*(Data_Xuất[Month]=FE$2)*(Data_Xuất[Main SKU name_GOM]=$A9)*(Data_Xuất[SKU_Xuất_GOM]=FE$5)))</f>
        <v>0</v>
      </c>
      <c r="FF9" s="45">
        <f t="shared" si="30"/>
        <v>0</v>
      </c>
      <c r="FH9" s="42" cm="1">
        <f t="array" ref="FH9">IF(FH$2="FY",SUMPRODUCT(Data_Xuất[Xuất-NX]*(Data_Xuất[Year]=FH$1)*(Data_Xuất[Main SKU name_GOM]=$A9)*(Data_Xuất[SKU_Xuất_GOM]=FH$5)),SUMPRODUCT(Data_Xuất[Xuất-NX]*(Data_Xuất[Year]=FH$1)*(Data_Xuất[Month]=FH$2)*(Data_Xuất[Main SKU name_GOM]=$A9)*(Data_Xuất[SKU_Xuất_GOM]=FH$5)))</f>
        <v>0</v>
      </c>
      <c r="FI9" s="42" cm="1">
        <f t="array" ref="FI9">IF(FI$2="FY",SUMPRODUCT(Data_Xuất[Xuất-NX]*(Data_Xuất[Year]=FI$1)*(Data_Xuất[Main SKU name_GOM]=$A9)*(Data_Xuất[SKU_Xuất_GOM]=FI$5)),SUMPRODUCT(Data_Xuất[Xuất-NX]*(Data_Xuất[Year]=FI$1)*(Data_Xuất[Month]=FI$2)*(Data_Xuất[Main SKU name_GOM]=$A9)*(Data_Xuất[SKU_Xuất_GOM]=FI$5)))</f>
        <v>0</v>
      </c>
      <c r="FJ9" s="42" cm="1">
        <f t="array" ref="FJ9">IF(FJ$2="FY",SUMPRODUCT(Data_Xuất[Xuất-NX]*(Data_Xuất[Year]=FJ$1)*(Data_Xuất[Main SKU name_GOM]=$A9)*(Data_Xuất[SKU_Xuất_GOM]=FJ$5)),SUMPRODUCT(Data_Xuất[Xuất-NX]*(Data_Xuất[Year]=FJ$1)*(Data_Xuất[Month]=FJ$2)*(Data_Xuất[Main SKU name_GOM]=$A9)*(Data_Xuất[SKU_Xuất_GOM]=FJ$5)))</f>
        <v>0</v>
      </c>
      <c r="FK9" s="42" cm="1">
        <f t="array" ref="FK9">IF(FK$2="FY",SUMPRODUCT(Data_Xuất[Xuất-NX]*(Data_Xuất[Year]=FK$1)*(Data_Xuất[Main SKU name_GOM]=$A9)*(Data_Xuất[SKU_Xuất_GOM]=FK$5)),SUMPRODUCT(Data_Xuất[Xuất-NX]*(Data_Xuất[Year]=FK$1)*(Data_Xuất[Month]=FK$2)*(Data_Xuất[Main SKU name_GOM]=$A9)*(Data_Xuất[SKU_Xuất_GOM]=FK$5)))</f>
        <v>0</v>
      </c>
      <c r="FL9" s="42" cm="1">
        <f t="array" ref="FL9">IF(FL$2="FY",SUMPRODUCT(Data_Xuất[Xuất-NX]*(Data_Xuất[Year]=FL$1)*(Data_Xuất[Main SKU name_GOM]=$A9)*(Data_Xuất[SKU_Xuất_GOM]=FL$5)),SUMPRODUCT(Data_Xuất[Xuất-NX]*(Data_Xuất[Year]=FL$1)*(Data_Xuất[Month]=FL$2)*(Data_Xuất[Main SKU name_GOM]=$A9)*(Data_Xuất[SKU_Xuất_GOM]=FL$5)))</f>
        <v>0</v>
      </c>
      <c r="FM9" s="42" cm="1">
        <f t="array" ref="FM9">IF(FM$2="FY",SUMPRODUCT(Data_Xuất[Xuất-NX]*(Data_Xuất[Year]=FM$1)*(Data_Xuất[Main SKU name_GOM]=$A9)*(Data_Xuất[SKU_Xuất_GOM]=FM$5)),SUMPRODUCT(Data_Xuất[Xuất-NX]*(Data_Xuất[Year]=FM$1)*(Data_Xuất[Month]=FM$2)*(Data_Xuất[Main SKU name_GOM]=$A9)*(Data_Xuất[SKU_Xuất_GOM]=FM$5)))</f>
        <v>0</v>
      </c>
      <c r="FN9" s="42" cm="1">
        <f t="array" ref="FN9">IF(FN$2="FY",SUMPRODUCT(Data_Xuất[Xuất-NX]*(Data_Xuất[Year]=FN$1)*(Data_Xuất[Main SKU name_GOM]=$A9)*(Data_Xuất[SKU_Xuất_GOM]=FN$5)),SUMPRODUCT(Data_Xuất[Xuất-NX]*(Data_Xuất[Year]=FN$1)*(Data_Xuất[Month]=FN$2)*(Data_Xuất[Main SKU name_GOM]=$A9)*(Data_Xuất[SKU_Xuất_GOM]=FN$5)))</f>
        <v>0</v>
      </c>
      <c r="FO9" s="42" cm="1">
        <f t="array" ref="FO9">IF(FO$2="FY",SUMPRODUCT(Data_Xuất[Xuất-NX]*(Data_Xuất[Year]=FO$1)*(Data_Xuất[Main SKU name_GOM]=$A9)*(Data_Xuất[SKU_Xuất_GOM]=FO$5)),SUMPRODUCT(Data_Xuất[Xuất-NX]*(Data_Xuất[Year]=FO$1)*(Data_Xuất[Month]=FO$2)*(Data_Xuất[Main SKU name_GOM]=$A9)*(Data_Xuất[SKU_Xuất_GOM]=FO$5)))</f>
        <v>0</v>
      </c>
      <c r="FP9" s="42" cm="1">
        <f t="array" ref="FP9">IF(FP$2="FY",SUMPRODUCT(Data_Xuất[Xuất-NX]*(Data_Xuất[Year]=FP$1)*(Data_Xuất[Main SKU name_GOM]=$A9)*(Data_Xuất[SKU_Xuất_GOM]=FP$5)),SUMPRODUCT(Data_Xuất[Xuất-NX]*(Data_Xuất[Year]=FP$1)*(Data_Xuất[Month]=FP$2)*(Data_Xuất[Main SKU name_GOM]=$A9)*(Data_Xuất[SKU_Xuất_GOM]=FP$5)))</f>
        <v>0</v>
      </c>
      <c r="FQ9" s="42" cm="1">
        <f t="array" ref="FQ9">IF(FQ$2="FY",SUMPRODUCT(Data_Xuất[Xuất-NX]*(Data_Xuất[Year]=FQ$1)*(Data_Xuất[Main SKU name_GOM]=$A9)*(Data_Xuất[SKU_Xuất_GOM]=FQ$5)),SUMPRODUCT(Data_Xuất[Xuất-NX]*(Data_Xuất[Year]=FQ$1)*(Data_Xuất[Month]=FQ$2)*(Data_Xuất[Main SKU name_GOM]=$A9)*(Data_Xuất[SKU_Xuất_GOM]=FQ$5)))</f>
        <v>0</v>
      </c>
      <c r="FR9" s="42" cm="1">
        <f t="array" ref="FR9">IF(FR$2="FY",SUMPRODUCT(Data_Xuất[Xuất-NX]*(Data_Xuất[Year]=FR$1)*(Data_Xuất[Main SKU name_GOM]=$A9)*(Data_Xuất[SKU_Xuất_GOM]=FR$5)),SUMPRODUCT(Data_Xuất[Xuất-NX]*(Data_Xuất[Year]=FR$1)*(Data_Xuất[Month]=FR$2)*(Data_Xuất[Main SKU name_GOM]=$A9)*(Data_Xuất[SKU_Xuất_GOM]=FR$5)))</f>
        <v>0</v>
      </c>
      <c r="FS9" s="42" cm="1">
        <f t="array" ref="FS9">IF(FS$2="FY",SUMPRODUCT(Data_Xuất[Xuất-NX]*(Data_Xuất[Year]=FS$1)*(Data_Xuất[Main SKU name_GOM]=$A9)*(Data_Xuất[SKU_Xuất_GOM]=FS$5)),SUMPRODUCT(Data_Xuất[Xuất-NX]*(Data_Xuất[Year]=FS$1)*(Data_Xuất[Month]=FS$2)*(Data_Xuất[Main SKU name_GOM]=$A9)*(Data_Xuất[SKU_Xuất_GOM]=FS$5)))</f>
        <v>0</v>
      </c>
      <c r="FT9" s="42" cm="1">
        <f t="array" ref="FT9">IF(FT$2="FY",SUMPRODUCT(Data_Xuất[Xuất-NX]*(Data_Xuất[Year]=FT$1)*(Data_Xuất[Main SKU name_GOM]=$A9)*(Data_Xuất[SKU_Xuất_GOM]=FT$5)),SUMPRODUCT(Data_Xuất[Xuất-NX]*(Data_Xuất[Year]=FT$1)*(Data_Xuất[Month]=FT$2)*(Data_Xuất[Main SKU name_GOM]=$A9)*(Data_Xuất[SKU_Xuất_GOM]=FT$5)))</f>
        <v>0</v>
      </c>
      <c r="FU9" s="42" cm="1">
        <f t="array" ref="FU9">IF(FU$2="FY",SUMPRODUCT(Data_Xuất[Xuất-NX]*(Data_Xuất[Year]=FU$1)*(Data_Xuất[Main SKU name_GOM]=$A9)*(Data_Xuất[SKU_Xuất_GOM]=FU$5)),SUMPRODUCT(Data_Xuất[Xuất-NX]*(Data_Xuất[Year]=FU$1)*(Data_Xuất[Month]=FU$2)*(Data_Xuất[Main SKU name_GOM]=$A9)*(Data_Xuất[SKU_Xuất_GOM]=FU$5)))</f>
        <v>0</v>
      </c>
      <c r="FV9" s="45">
        <f t="shared" si="31"/>
        <v>0</v>
      </c>
      <c r="FX9" s="42" cm="1">
        <f t="array" ref="FX9">IF(FX$2="FY",SUMPRODUCT(Data_Xuất[Xuất-NX]*(Data_Xuất[Year]=FX$1)*(Data_Xuất[Main SKU name_GOM]=$A9)*(Data_Xuất[SKU_Xuất_GOM]=FX$5)),SUMPRODUCT(Data_Xuất[Xuất-NX]*(Data_Xuất[Year]=FX$1)*(Data_Xuất[Month]=FX$2)*(Data_Xuất[Main SKU name_GOM]=$A9)*(Data_Xuất[SKU_Xuất_GOM]=FX$5)))</f>
        <v>0</v>
      </c>
      <c r="FY9" s="42" cm="1">
        <f t="array" ref="FY9">IF(FY$2="FY",SUMPRODUCT(Data_Xuất[Xuất-NX]*(Data_Xuất[Year]=FY$1)*(Data_Xuất[Main SKU name_GOM]=$A9)*(Data_Xuất[SKU_Xuất_GOM]=FY$5)),SUMPRODUCT(Data_Xuất[Xuất-NX]*(Data_Xuất[Year]=FY$1)*(Data_Xuất[Month]=FY$2)*(Data_Xuất[Main SKU name_GOM]=$A9)*(Data_Xuất[SKU_Xuất_GOM]=FY$5)))</f>
        <v>0</v>
      </c>
      <c r="FZ9" s="42" cm="1">
        <f t="array" ref="FZ9">IF(FZ$2="FY",SUMPRODUCT(Data_Xuất[Xuất-NX]*(Data_Xuất[Year]=FZ$1)*(Data_Xuất[Main SKU name_GOM]=$A9)*(Data_Xuất[SKU_Xuất_GOM]=FZ$5)),SUMPRODUCT(Data_Xuất[Xuất-NX]*(Data_Xuất[Year]=FZ$1)*(Data_Xuất[Month]=FZ$2)*(Data_Xuất[Main SKU name_GOM]=$A9)*(Data_Xuất[SKU_Xuất_GOM]=FZ$5)))</f>
        <v>0</v>
      </c>
      <c r="GA9" s="42" cm="1">
        <f t="array" ref="GA9">IF(GA$2="FY",SUMPRODUCT(Data_Xuất[Xuất-NX]*(Data_Xuất[Year]=GA$1)*(Data_Xuất[Main SKU name_GOM]=$A9)*(Data_Xuất[SKU_Xuất_GOM]=GA$5)),SUMPRODUCT(Data_Xuất[Xuất-NX]*(Data_Xuất[Year]=GA$1)*(Data_Xuất[Month]=GA$2)*(Data_Xuất[Main SKU name_GOM]=$A9)*(Data_Xuất[SKU_Xuất_GOM]=GA$5)))</f>
        <v>0</v>
      </c>
      <c r="GB9" s="42" cm="1">
        <f t="array" ref="GB9">IF(GB$2="FY",SUMPRODUCT(Data_Xuất[Xuất-NX]*(Data_Xuất[Year]=GB$1)*(Data_Xuất[Main SKU name_GOM]=$A9)*(Data_Xuất[SKU_Xuất_GOM]=GB$5)),SUMPRODUCT(Data_Xuất[Xuất-NX]*(Data_Xuất[Year]=GB$1)*(Data_Xuất[Month]=GB$2)*(Data_Xuất[Main SKU name_GOM]=$A9)*(Data_Xuất[SKU_Xuất_GOM]=GB$5)))</f>
        <v>0</v>
      </c>
      <c r="GC9" s="42" cm="1">
        <f t="array" ref="GC9">IF(GC$2="FY",SUMPRODUCT(Data_Xuất[Xuất-NX]*(Data_Xuất[Year]=GC$1)*(Data_Xuất[Main SKU name_GOM]=$A9)*(Data_Xuất[SKU_Xuất_GOM]=GC$5)),SUMPRODUCT(Data_Xuất[Xuất-NX]*(Data_Xuất[Year]=GC$1)*(Data_Xuất[Month]=GC$2)*(Data_Xuất[Main SKU name_GOM]=$A9)*(Data_Xuất[SKU_Xuất_GOM]=GC$5)))</f>
        <v>0</v>
      </c>
      <c r="GD9" s="42" cm="1">
        <f t="array" ref="GD9">IF(GD$2="FY",SUMPRODUCT(Data_Xuất[Xuất-NX]*(Data_Xuất[Year]=GD$1)*(Data_Xuất[Main SKU name_GOM]=$A9)*(Data_Xuất[SKU_Xuất_GOM]=GD$5)),SUMPRODUCT(Data_Xuất[Xuất-NX]*(Data_Xuất[Year]=GD$1)*(Data_Xuất[Month]=GD$2)*(Data_Xuất[Main SKU name_GOM]=$A9)*(Data_Xuất[SKU_Xuất_GOM]=GD$5)))</f>
        <v>0</v>
      </c>
      <c r="GE9" s="42" cm="1">
        <f t="array" ref="GE9">IF(GE$2="FY",SUMPRODUCT(Data_Xuất[Xuất-NX]*(Data_Xuất[Year]=GE$1)*(Data_Xuất[Main SKU name_GOM]=$A9)*(Data_Xuất[SKU_Xuất_GOM]=GE$5)),SUMPRODUCT(Data_Xuất[Xuất-NX]*(Data_Xuất[Year]=GE$1)*(Data_Xuất[Month]=GE$2)*(Data_Xuất[Main SKU name_GOM]=$A9)*(Data_Xuất[SKU_Xuất_GOM]=GE$5)))</f>
        <v>0</v>
      </c>
      <c r="GF9" s="42" cm="1">
        <f t="array" ref="GF9">IF(GF$2="FY",SUMPRODUCT(Data_Xuất[Xuất-NX]*(Data_Xuất[Year]=GF$1)*(Data_Xuất[Main SKU name_GOM]=$A9)*(Data_Xuất[SKU_Xuất_GOM]=GF$5)),SUMPRODUCT(Data_Xuất[Xuất-NX]*(Data_Xuất[Year]=GF$1)*(Data_Xuất[Month]=GF$2)*(Data_Xuất[Main SKU name_GOM]=$A9)*(Data_Xuất[SKU_Xuất_GOM]=GF$5)))</f>
        <v>0</v>
      </c>
      <c r="GG9" s="42" cm="1">
        <f t="array" ref="GG9">IF(GG$2="FY",SUMPRODUCT(Data_Xuất[Xuất-NX]*(Data_Xuất[Year]=GG$1)*(Data_Xuất[Main SKU name_GOM]=$A9)*(Data_Xuất[SKU_Xuất_GOM]=GG$5)),SUMPRODUCT(Data_Xuất[Xuất-NX]*(Data_Xuất[Year]=GG$1)*(Data_Xuất[Month]=GG$2)*(Data_Xuất[Main SKU name_GOM]=$A9)*(Data_Xuất[SKU_Xuất_GOM]=GG$5)))</f>
        <v>0</v>
      </c>
      <c r="GH9" s="42" cm="1">
        <f t="array" ref="GH9">IF(GH$2="FY",SUMPRODUCT(Data_Xuất[Xuất-NX]*(Data_Xuất[Year]=GH$1)*(Data_Xuất[Main SKU name_GOM]=$A9)*(Data_Xuất[SKU_Xuất_GOM]=GH$5)),SUMPRODUCT(Data_Xuất[Xuất-NX]*(Data_Xuất[Year]=GH$1)*(Data_Xuất[Month]=GH$2)*(Data_Xuất[Main SKU name_GOM]=$A9)*(Data_Xuất[SKU_Xuất_GOM]=GH$5)))</f>
        <v>0</v>
      </c>
      <c r="GI9" s="42" cm="1">
        <f t="array" ref="GI9">IF(GI$2="FY",SUMPRODUCT(Data_Xuất[Xuất-NX]*(Data_Xuất[Year]=GI$1)*(Data_Xuất[Main SKU name_GOM]=$A9)*(Data_Xuất[SKU_Xuất_GOM]=GI$5)),SUMPRODUCT(Data_Xuất[Xuất-NX]*(Data_Xuất[Year]=GI$1)*(Data_Xuất[Month]=GI$2)*(Data_Xuất[Main SKU name_GOM]=$A9)*(Data_Xuất[SKU_Xuất_GOM]=GI$5)))</f>
        <v>0</v>
      </c>
      <c r="GJ9" s="42" cm="1">
        <f t="array" ref="GJ9">IF(GJ$2="FY",SUMPRODUCT(Data_Xuất[Xuất-NX]*(Data_Xuất[Year]=GJ$1)*(Data_Xuất[Main SKU name_GOM]=$A9)*(Data_Xuất[SKU_Xuất_GOM]=GJ$5)),SUMPRODUCT(Data_Xuất[Xuất-NX]*(Data_Xuất[Year]=GJ$1)*(Data_Xuất[Month]=GJ$2)*(Data_Xuất[Main SKU name_GOM]=$A9)*(Data_Xuất[SKU_Xuất_GOM]=GJ$5)))</f>
        <v>0</v>
      </c>
      <c r="GK9" s="42" cm="1">
        <f t="array" ref="GK9">IF(GK$2="FY",SUMPRODUCT(Data_Xuất[Xuất-NX]*(Data_Xuất[Year]=GK$1)*(Data_Xuất[Main SKU name_GOM]=$A9)*(Data_Xuất[SKU_Xuất_GOM]=GK$5)),SUMPRODUCT(Data_Xuất[Xuất-NX]*(Data_Xuất[Year]=GK$1)*(Data_Xuất[Month]=GK$2)*(Data_Xuất[Main SKU name_GOM]=$A9)*(Data_Xuất[SKU_Xuất_GOM]=GK$5)))</f>
        <v>0</v>
      </c>
      <c r="GL9" s="45">
        <f t="shared" si="32"/>
        <v>0</v>
      </c>
      <c r="GN9" s="42" cm="1">
        <f t="array" ref="GN9">IF(GN$2="FY",SUMPRODUCT(Data_Xuất[Xuất-NX]*(Data_Xuất[Year]=GN$1)*(Data_Xuất[Main SKU name_GOM]=$A9)*(Data_Xuất[SKU_Xuất_GOM]=GN$5)),SUMPRODUCT(Data_Xuất[Xuất-NX]*(Data_Xuất[Year]=GN$1)*(Data_Xuất[Month]=GN$2)*(Data_Xuất[Main SKU name_GOM]=$A9)*(Data_Xuất[SKU_Xuất_GOM]=GN$5)))</f>
        <v>0</v>
      </c>
      <c r="GO9" s="42" cm="1">
        <f t="array" ref="GO9">IF(GO$2="FY",SUMPRODUCT(Data_Xuất[Xuất-NX]*(Data_Xuất[Year]=GO$1)*(Data_Xuất[Main SKU name_GOM]=$A9)*(Data_Xuất[SKU_Xuất_GOM]=GO$5)),SUMPRODUCT(Data_Xuất[Xuất-NX]*(Data_Xuất[Year]=GO$1)*(Data_Xuất[Month]=GO$2)*(Data_Xuất[Main SKU name_GOM]=$A9)*(Data_Xuất[SKU_Xuất_GOM]=GO$5)))</f>
        <v>0</v>
      </c>
      <c r="GP9" s="42" cm="1">
        <f t="array" ref="GP9">IF(GP$2="FY",SUMPRODUCT(Data_Xuất[Xuất-NX]*(Data_Xuất[Year]=GP$1)*(Data_Xuất[Main SKU name_GOM]=$A9)*(Data_Xuất[SKU_Xuất_GOM]=GP$5)),SUMPRODUCT(Data_Xuất[Xuất-NX]*(Data_Xuất[Year]=GP$1)*(Data_Xuất[Month]=GP$2)*(Data_Xuất[Main SKU name_GOM]=$A9)*(Data_Xuất[SKU_Xuất_GOM]=GP$5)))</f>
        <v>0</v>
      </c>
      <c r="GQ9" s="42" cm="1">
        <f t="array" ref="GQ9">IF(GQ$2="FY",SUMPRODUCT(Data_Xuất[Xuất-NX]*(Data_Xuất[Year]=GQ$1)*(Data_Xuất[Main SKU name_GOM]=$A9)*(Data_Xuất[SKU_Xuất_GOM]=GQ$5)),SUMPRODUCT(Data_Xuất[Xuất-NX]*(Data_Xuất[Year]=GQ$1)*(Data_Xuất[Month]=GQ$2)*(Data_Xuất[Main SKU name_GOM]=$A9)*(Data_Xuất[SKU_Xuất_GOM]=GQ$5)))</f>
        <v>0</v>
      </c>
      <c r="GR9" s="42" cm="1">
        <f t="array" ref="GR9">IF(GR$2="FY",SUMPRODUCT(Data_Xuất[Xuất-NX]*(Data_Xuất[Year]=GR$1)*(Data_Xuất[Main SKU name_GOM]=$A9)*(Data_Xuất[SKU_Xuất_GOM]=GR$5)),SUMPRODUCT(Data_Xuất[Xuất-NX]*(Data_Xuất[Year]=GR$1)*(Data_Xuất[Month]=GR$2)*(Data_Xuất[Main SKU name_GOM]=$A9)*(Data_Xuất[SKU_Xuất_GOM]=GR$5)))</f>
        <v>0</v>
      </c>
      <c r="GS9" s="42" cm="1">
        <f t="array" ref="GS9">IF(GS$2="FY",SUMPRODUCT(Data_Xuất[Xuất-NX]*(Data_Xuất[Year]=GS$1)*(Data_Xuất[Main SKU name_GOM]=$A9)*(Data_Xuất[SKU_Xuất_GOM]=GS$5)),SUMPRODUCT(Data_Xuất[Xuất-NX]*(Data_Xuất[Year]=GS$1)*(Data_Xuất[Month]=GS$2)*(Data_Xuất[Main SKU name_GOM]=$A9)*(Data_Xuất[SKU_Xuất_GOM]=GS$5)))</f>
        <v>0</v>
      </c>
      <c r="GT9" s="42" cm="1">
        <f t="array" ref="GT9">IF(GT$2="FY",SUMPRODUCT(Data_Xuất[Xuất-NX]*(Data_Xuất[Year]=GT$1)*(Data_Xuất[Main SKU name_GOM]=$A9)*(Data_Xuất[SKU_Xuất_GOM]=GT$5)),SUMPRODUCT(Data_Xuất[Xuất-NX]*(Data_Xuất[Year]=GT$1)*(Data_Xuất[Month]=GT$2)*(Data_Xuất[Main SKU name_GOM]=$A9)*(Data_Xuất[SKU_Xuất_GOM]=GT$5)))</f>
        <v>0</v>
      </c>
      <c r="GU9" s="42" cm="1">
        <f t="array" ref="GU9">IF(GU$2="FY",SUMPRODUCT(Data_Xuất[Xuất-NX]*(Data_Xuất[Year]=GU$1)*(Data_Xuất[Main SKU name_GOM]=$A9)*(Data_Xuất[SKU_Xuất_GOM]=GU$5)),SUMPRODUCT(Data_Xuất[Xuất-NX]*(Data_Xuất[Year]=GU$1)*(Data_Xuất[Month]=GU$2)*(Data_Xuất[Main SKU name_GOM]=$A9)*(Data_Xuất[SKU_Xuất_GOM]=GU$5)))</f>
        <v>0</v>
      </c>
      <c r="GV9" s="42" cm="1">
        <f t="array" ref="GV9">IF(GV$2="FY",SUMPRODUCT(Data_Xuất[Xuất-NX]*(Data_Xuất[Year]=GV$1)*(Data_Xuất[Main SKU name_GOM]=$A9)*(Data_Xuất[SKU_Xuất_GOM]=GV$5)),SUMPRODUCT(Data_Xuất[Xuất-NX]*(Data_Xuất[Year]=GV$1)*(Data_Xuất[Month]=GV$2)*(Data_Xuất[Main SKU name_GOM]=$A9)*(Data_Xuất[SKU_Xuất_GOM]=GV$5)))</f>
        <v>0</v>
      </c>
      <c r="GW9" s="42" cm="1">
        <f t="array" ref="GW9">IF(GW$2="FY",SUMPRODUCT(Data_Xuất[Xuất-NX]*(Data_Xuất[Year]=GW$1)*(Data_Xuất[Main SKU name_GOM]=$A9)*(Data_Xuất[SKU_Xuất_GOM]=GW$5)),SUMPRODUCT(Data_Xuất[Xuất-NX]*(Data_Xuất[Year]=GW$1)*(Data_Xuất[Month]=GW$2)*(Data_Xuất[Main SKU name_GOM]=$A9)*(Data_Xuất[SKU_Xuất_GOM]=GW$5)))</f>
        <v>0</v>
      </c>
      <c r="GX9" s="42" cm="1">
        <f t="array" ref="GX9">IF(GX$2="FY",SUMPRODUCT(Data_Xuất[Xuất-NX]*(Data_Xuất[Year]=GX$1)*(Data_Xuất[Main SKU name_GOM]=$A9)*(Data_Xuất[SKU_Xuất_GOM]=GX$5)),SUMPRODUCT(Data_Xuất[Xuất-NX]*(Data_Xuất[Year]=GX$1)*(Data_Xuất[Month]=GX$2)*(Data_Xuất[Main SKU name_GOM]=$A9)*(Data_Xuất[SKU_Xuất_GOM]=GX$5)))</f>
        <v>0</v>
      </c>
      <c r="GY9" s="42" cm="1">
        <f t="array" ref="GY9">IF(GY$2="FY",SUMPRODUCT(Data_Xuất[Xuất-NX]*(Data_Xuất[Year]=GY$1)*(Data_Xuất[Main SKU name_GOM]=$A9)*(Data_Xuất[SKU_Xuất_GOM]=GY$5)),SUMPRODUCT(Data_Xuất[Xuất-NX]*(Data_Xuất[Year]=GY$1)*(Data_Xuất[Month]=GY$2)*(Data_Xuất[Main SKU name_GOM]=$A9)*(Data_Xuất[SKU_Xuất_GOM]=GY$5)))</f>
        <v>0</v>
      </c>
      <c r="GZ9" s="42" cm="1">
        <f t="array" ref="GZ9">IF(GZ$2="FY",SUMPRODUCT(Data_Xuất[Xuất-NX]*(Data_Xuất[Year]=GZ$1)*(Data_Xuất[Main SKU name_GOM]=$A9)*(Data_Xuất[SKU_Xuất_GOM]=GZ$5)),SUMPRODUCT(Data_Xuất[Xuất-NX]*(Data_Xuất[Year]=GZ$1)*(Data_Xuất[Month]=GZ$2)*(Data_Xuất[Main SKU name_GOM]=$A9)*(Data_Xuất[SKU_Xuất_GOM]=GZ$5)))</f>
        <v>0</v>
      </c>
      <c r="HA9" s="42" cm="1">
        <f t="array" ref="HA9">IF(HA$2="FY",SUMPRODUCT(Data_Xuất[Xuất-NX]*(Data_Xuất[Year]=HA$1)*(Data_Xuất[Main SKU name_GOM]=$A9)*(Data_Xuất[SKU_Xuất_GOM]=HA$5)),SUMPRODUCT(Data_Xuất[Xuất-NX]*(Data_Xuất[Year]=HA$1)*(Data_Xuất[Month]=HA$2)*(Data_Xuất[Main SKU name_GOM]=$A9)*(Data_Xuất[SKU_Xuất_GOM]=HA$5)))</f>
        <v>0</v>
      </c>
      <c r="HB9" s="45">
        <f t="shared" si="33"/>
        <v>0</v>
      </c>
    </row>
    <row r="10" spans="1:210" x14ac:dyDescent="0.35">
      <c r="A10" s="5" t="s">
        <v>148</v>
      </c>
      <c r="B10" s="24" t="s">
        <v>148</v>
      </c>
      <c r="D10" s="42" cm="1">
        <f t="array" ref="D10">IF(D$2="FY",SUMPRODUCT(Data_Xuất[Xuất-NX]*(Data_Xuất[Year]=D$1)*(Data_Xuất[Main SKU name_GOM]=$A10)*(Data_Xuất[SKU_Xuất_GOM]=D$5)),SUMPRODUCT(Data_Xuất[Xuất-NX]*(Data_Xuất[Year]=D$1)*(Data_Xuất[Month]=D$2)*(Data_Xuất[Main SKU name_GOM]=$A10)*(Data_Xuất[SKU_Xuất_GOM]=D$5)))</f>
        <v>1050</v>
      </c>
      <c r="E10" s="42" cm="1">
        <f t="array" ref="E10">IF(E$2="FY",SUMPRODUCT(Data_Xuất[Xuất-NX]*(Data_Xuất[Year]=E$1)*(Data_Xuất[Main SKU name_GOM]=$A10)*(Data_Xuất[SKU_Xuất_GOM]=E$5)),SUMPRODUCT(Data_Xuất[Xuất-NX]*(Data_Xuất[Year]=E$1)*(Data_Xuất[Month]=E$2)*(Data_Xuất[Main SKU name_GOM]=$A10)*(Data_Xuất[SKU_Xuất_GOM]=E$5)))</f>
        <v>0</v>
      </c>
      <c r="F10" s="42" cm="1">
        <f t="array" ref="F10">IF(F$2="FY",SUMPRODUCT(Data_Xuất[Xuất-NX]*(Data_Xuất[Year]=F$1)*(Data_Xuất[Main SKU name_GOM]=$A10)*(Data_Xuất[SKU_Xuất_GOM]=F$5)),SUMPRODUCT(Data_Xuất[Xuất-NX]*(Data_Xuất[Year]=F$1)*(Data_Xuất[Month]=F$2)*(Data_Xuất[Main SKU name_GOM]=$A10)*(Data_Xuất[SKU_Xuất_GOM]=F$5)))</f>
        <v>29500.000000000004</v>
      </c>
      <c r="G10" s="42" cm="1">
        <f t="array" ref="G10">IF(G$2="FY",SUMPRODUCT(Data_Xuất[Xuất-NX]*(Data_Xuất[Year]=G$1)*(Data_Xuất[Main SKU name_GOM]=$A10)*(Data_Xuất[SKU_Xuất_GOM]=G$5)),SUMPRODUCT(Data_Xuất[Xuất-NX]*(Data_Xuất[Year]=G$1)*(Data_Xuất[Month]=G$2)*(Data_Xuất[Main SKU name_GOM]=$A10)*(Data_Xuất[SKU_Xuất_GOM]=G$5)))</f>
        <v>3650</v>
      </c>
      <c r="H10" s="42" cm="1">
        <f t="array" ref="H10">IF(H$2="FY",SUMPRODUCT(Data_Xuất[Xuất-NX]*(Data_Xuất[Year]=H$1)*(Data_Xuất[Main SKU name_GOM]=$A10)*(Data_Xuất[SKU_Xuất_GOM]=H$5)),SUMPRODUCT(Data_Xuất[Xuất-NX]*(Data_Xuất[Year]=H$1)*(Data_Xuất[Month]=H$2)*(Data_Xuất[Main SKU name_GOM]=$A10)*(Data_Xuất[SKU_Xuất_GOM]=H$5)))</f>
        <v>1600</v>
      </c>
      <c r="I10" s="42" cm="1">
        <f t="array" ref="I10">IF(I$2="FY",SUMPRODUCT(Data_Xuất[Xuất-NX]*(Data_Xuất[Year]=I$1)*(Data_Xuất[Main SKU name_GOM]=$A10)*(Data_Xuất[SKU_Xuất_GOM]=I$5)),SUMPRODUCT(Data_Xuất[Xuất-NX]*(Data_Xuất[Year]=I$1)*(Data_Xuất[Month]=I$2)*(Data_Xuất[Main SKU name_GOM]=$A10)*(Data_Xuất[SKU_Xuất_GOM]=I$5)))</f>
        <v>0</v>
      </c>
      <c r="J10" s="42" cm="1">
        <f t="array" ref="J10">IF(J$2="FY",SUMPRODUCT(Data_Xuất[Xuất-NX]*(Data_Xuất[Year]=J$1)*(Data_Xuất[Main SKU name_GOM]=$A10)*(Data_Xuất[SKU_Xuất_GOM]=J$5)),SUMPRODUCT(Data_Xuất[Xuất-NX]*(Data_Xuất[Year]=J$1)*(Data_Xuất[Month]=J$2)*(Data_Xuất[Main SKU name_GOM]=$A10)*(Data_Xuất[SKU_Xuất_GOM]=J$5)))</f>
        <v>0</v>
      </c>
      <c r="K10" s="42" cm="1">
        <f t="array" ref="K10">IF(K$2="FY",SUMPRODUCT(Data_Xuất[Xuất-NX]*(Data_Xuất[Year]=K$1)*(Data_Xuất[Main SKU name_GOM]=$A10)*(Data_Xuất[SKU_Xuất_GOM]=K$5)),SUMPRODUCT(Data_Xuất[Xuất-NX]*(Data_Xuất[Year]=K$1)*(Data_Xuất[Month]=K$2)*(Data_Xuất[Main SKU name_GOM]=$A10)*(Data_Xuất[SKU_Xuất_GOM]=K$5)))</f>
        <v>0</v>
      </c>
      <c r="L10" s="42" cm="1">
        <f t="array" ref="L10">IF(L$2="FY",SUMPRODUCT(Data_Xuất[Xuất-NX]*(Data_Xuất[Year]=L$1)*(Data_Xuất[Main SKU name_GOM]=$A10)*(Data_Xuất[SKU_Xuất_GOM]=L$5)),SUMPRODUCT(Data_Xuất[Xuất-NX]*(Data_Xuất[Year]=L$1)*(Data_Xuất[Month]=L$2)*(Data_Xuất[Main SKU name_GOM]=$A10)*(Data_Xuất[SKU_Xuất_GOM]=L$5)))</f>
        <v>0</v>
      </c>
      <c r="M10" s="42" cm="1">
        <f t="array" ref="M10">IF(M$2="FY",SUMPRODUCT(Data_Xuất[Xuất-NX]*(Data_Xuất[Year]=M$1)*(Data_Xuất[Main SKU name_GOM]=$A10)*(Data_Xuất[SKU_Xuất_GOM]=M$5)),SUMPRODUCT(Data_Xuất[Xuất-NX]*(Data_Xuất[Year]=M$1)*(Data_Xuất[Month]=M$2)*(Data_Xuất[Main SKU name_GOM]=$A10)*(Data_Xuất[SKU_Xuất_GOM]=M$5)))</f>
        <v>0</v>
      </c>
      <c r="N10" s="42" cm="1">
        <f t="array" ref="N10">IF(N$2="FY",SUMPRODUCT(Data_Xuất[Xuất-NX]*(Data_Xuất[Year]=N$1)*(Data_Xuất[Main SKU name_GOM]=$A10)*(Data_Xuất[SKU_Xuất_GOM]=N$5)),SUMPRODUCT(Data_Xuất[Xuất-NX]*(Data_Xuất[Year]=N$1)*(Data_Xuất[Month]=N$2)*(Data_Xuất[Main SKU name_GOM]=$A10)*(Data_Xuất[SKU_Xuất_GOM]=N$5)))</f>
        <v>370</v>
      </c>
      <c r="O10" s="42" cm="1">
        <f t="array" ref="O10">IF(O$2="FY",SUMPRODUCT(Data_Xuất[Xuất-NX]*(Data_Xuất[Year]=O$1)*(Data_Xuất[Main SKU name_GOM]=$A10)*(Data_Xuất[SKU_Xuất_GOM]=O$5)),SUMPRODUCT(Data_Xuất[Xuất-NX]*(Data_Xuất[Year]=O$1)*(Data_Xuất[Month]=O$2)*(Data_Xuất[Main SKU name_GOM]=$A10)*(Data_Xuất[SKU_Xuất_GOM]=O$5)))</f>
        <v>0</v>
      </c>
      <c r="P10" s="42" cm="1">
        <f t="array" ref="P10">IF(P$2="FY",SUMPRODUCT(Data_Xuất[Xuất-NX]*(Data_Xuất[Year]=P$1)*(Data_Xuất[Main SKU name_GOM]=$A10)*(Data_Xuất[SKU_Xuất_GOM]=P$5)),SUMPRODUCT(Data_Xuất[Xuất-NX]*(Data_Xuất[Year]=P$1)*(Data_Xuất[Month]=P$2)*(Data_Xuất[Main SKU name_GOM]=$A10)*(Data_Xuất[SKU_Xuất_GOM]=P$5)))</f>
        <v>0</v>
      </c>
      <c r="Q10" s="42" cm="1">
        <f t="array" ref="Q10">IF(Q$2="FY",SUMPRODUCT(Data_Xuất[Xuất-NX]*(Data_Xuất[Year]=Q$1)*(Data_Xuất[Main SKU name_GOM]=$A10)*(Data_Xuất[SKU_Xuất_GOM]=Q$5)),SUMPRODUCT(Data_Xuất[Xuất-NX]*(Data_Xuất[Year]=Q$1)*(Data_Xuất[Month]=Q$2)*(Data_Xuất[Main SKU name_GOM]=$A10)*(Data_Xuất[SKU_Xuất_GOM]=Q$5)))</f>
        <v>0</v>
      </c>
      <c r="R10" s="42">
        <f t="shared" si="34"/>
        <v>36170</v>
      </c>
      <c r="T10" s="42" cm="1">
        <f t="array" ref="T10">IF(T$2="FY",SUMPRODUCT(Data_Xuất[Xuất-NX]*(Data_Xuất[Year]=T$1)*(Data_Xuất[Main SKU name_GOM]=$A10)*(Data_Xuất[SKU_Xuất_GOM]=T$5)),SUMPRODUCT(Data_Xuất[Xuất-NX]*(Data_Xuất[Year]=T$1)*(Data_Xuất[Month]=T$2)*(Data_Xuất[Main SKU name_GOM]=$A10)*(Data_Xuất[SKU_Xuất_GOM]=T$5)))</f>
        <v>0</v>
      </c>
      <c r="U10" s="42" cm="1">
        <f t="array" ref="U10">IF(U$2="FY",SUMPRODUCT(Data_Xuất[Xuất-NX]*(Data_Xuất[Year]=U$1)*(Data_Xuất[Main SKU name_GOM]=$A10)*(Data_Xuất[SKU_Xuất_GOM]=U$5)),SUMPRODUCT(Data_Xuất[Xuất-NX]*(Data_Xuất[Year]=U$1)*(Data_Xuất[Month]=U$2)*(Data_Xuất[Main SKU name_GOM]=$A10)*(Data_Xuất[SKU_Xuất_GOM]=U$5)))</f>
        <v>0</v>
      </c>
      <c r="V10" s="42" cm="1">
        <f t="array" ref="V10">IF(V$2="FY",SUMPRODUCT(Data_Xuất[Xuất-NX]*(Data_Xuất[Year]=V$1)*(Data_Xuất[Main SKU name_GOM]=$A10)*(Data_Xuất[SKU_Xuất_GOM]=V$5)),SUMPRODUCT(Data_Xuất[Xuất-NX]*(Data_Xuất[Year]=V$1)*(Data_Xuất[Month]=V$2)*(Data_Xuất[Main SKU name_GOM]=$A10)*(Data_Xuất[SKU_Xuất_GOM]=V$5)))</f>
        <v>11000</v>
      </c>
      <c r="W10" s="42" cm="1">
        <f t="array" ref="W10">IF(W$2="FY",SUMPRODUCT(Data_Xuất[Xuất-NX]*(Data_Xuất[Year]=W$1)*(Data_Xuất[Main SKU name_GOM]=$A10)*(Data_Xuất[SKU_Xuất_GOM]=W$5)),SUMPRODUCT(Data_Xuất[Xuất-NX]*(Data_Xuất[Year]=W$1)*(Data_Xuất[Month]=W$2)*(Data_Xuất[Main SKU name_GOM]=$A10)*(Data_Xuất[SKU_Xuất_GOM]=W$5)))</f>
        <v>500</v>
      </c>
      <c r="X10" s="42" cm="1">
        <f t="array" ref="X10">IF(X$2="FY",SUMPRODUCT(Data_Xuất[Xuất-NX]*(Data_Xuất[Year]=X$1)*(Data_Xuất[Main SKU name_GOM]=$A10)*(Data_Xuất[SKU_Xuất_GOM]=X$5)),SUMPRODUCT(Data_Xuất[Xuất-NX]*(Data_Xuất[Year]=X$1)*(Data_Xuất[Month]=X$2)*(Data_Xuất[Main SKU name_GOM]=$A10)*(Data_Xuất[SKU_Xuất_GOM]=X$5)))</f>
        <v>0</v>
      </c>
      <c r="Y10" s="42" cm="1">
        <f t="array" ref="Y10">IF(Y$2="FY",SUMPRODUCT(Data_Xuất[Xuất-NX]*(Data_Xuất[Year]=Y$1)*(Data_Xuất[Main SKU name_GOM]=$A10)*(Data_Xuất[SKU_Xuất_GOM]=Y$5)),SUMPRODUCT(Data_Xuất[Xuất-NX]*(Data_Xuất[Year]=Y$1)*(Data_Xuất[Month]=Y$2)*(Data_Xuất[Main SKU name_GOM]=$A10)*(Data_Xuất[SKU_Xuất_GOM]=Y$5)))</f>
        <v>0</v>
      </c>
      <c r="Z10" s="42" cm="1">
        <f t="array" ref="Z10">IF(Z$2="FY",SUMPRODUCT(Data_Xuất[Xuất-NX]*(Data_Xuất[Year]=Z$1)*(Data_Xuất[Main SKU name_GOM]=$A10)*(Data_Xuất[SKU_Xuất_GOM]=Z$5)),SUMPRODUCT(Data_Xuất[Xuất-NX]*(Data_Xuất[Year]=Z$1)*(Data_Xuất[Month]=Z$2)*(Data_Xuất[Main SKU name_GOM]=$A10)*(Data_Xuất[SKU_Xuất_GOM]=Z$5)))</f>
        <v>0</v>
      </c>
      <c r="AA10" s="42" cm="1">
        <f t="array" ref="AA10">IF(AA$2="FY",SUMPRODUCT(Data_Xuất[Xuất-NX]*(Data_Xuất[Year]=AA$1)*(Data_Xuất[Main SKU name_GOM]=$A10)*(Data_Xuất[SKU_Xuất_GOM]=AA$5)),SUMPRODUCT(Data_Xuất[Xuất-NX]*(Data_Xuất[Year]=AA$1)*(Data_Xuất[Month]=AA$2)*(Data_Xuất[Main SKU name_GOM]=$A10)*(Data_Xuất[SKU_Xuất_GOM]=AA$5)))</f>
        <v>0</v>
      </c>
      <c r="AB10" s="42" cm="1">
        <f t="array" ref="AB10">IF(AB$2="FY",SUMPRODUCT(Data_Xuất[Xuất-NX]*(Data_Xuất[Year]=AB$1)*(Data_Xuất[Main SKU name_GOM]=$A10)*(Data_Xuất[SKU_Xuất_GOM]=AB$5)),SUMPRODUCT(Data_Xuất[Xuất-NX]*(Data_Xuất[Year]=AB$1)*(Data_Xuất[Month]=AB$2)*(Data_Xuất[Main SKU name_GOM]=$A10)*(Data_Xuất[SKU_Xuất_GOM]=AB$5)))</f>
        <v>0</v>
      </c>
      <c r="AC10" s="42" cm="1">
        <f t="array" ref="AC10">IF(AC$2="FY",SUMPRODUCT(Data_Xuất[Xuất-NX]*(Data_Xuất[Year]=AC$1)*(Data_Xuất[Main SKU name_GOM]=$A10)*(Data_Xuất[SKU_Xuất_GOM]=AC$5)),SUMPRODUCT(Data_Xuất[Xuất-NX]*(Data_Xuất[Year]=AC$1)*(Data_Xuất[Month]=AC$2)*(Data_Xuất[Main SKU name_GOM]=$A10)*(Data_Xuất[SKU_Xuất_GOM]=AC$5)))</f>
        <v>0</v>
      </c>
      <c r="AD10" s="42" cm="1">
        <f t="array" ref="AD10">IF(AD$2="FY",SUMPRODUCT(Data_Xuất[Xuất-NX]*(Data_Xuất[Year]=AD$1)*(Data_Xuất[Main SKU name_GOM]=$A10)*(Data_Xuất[SKU_Xuất_GOM]=AD$5)),SUMPRODUCT(Data_Xuất[Xuất-NX]*(Data_Xuất[Year]=AD$1)*(Data_Xuất[Month]=AD$2)*(Data_Xuất[Main SKU name_GOM]=$A10)*(Data_Xuất[SKU_Xuất_GOM]=AD$5)))</f>
        <v>70</v>
      </c>
      <c r="AE10" s="42" cm="1">
        <f t="array" ref="AE10">IF(AE$2="FY",SUMPRODUCT(Data_Xuất[Xuất-NX]*(Data_Xuất[Year]=AE$1)*(Data_Xuất[Main SKU name_GOM]=$A10)*(Data_Xuất[SKU_Xuất_GOM]=AE$5)),SUMPRODUCT(Data_Xuất[Xuất-NX]*(Data_Xuất[Year]=AE$1)*(Data_Xuất[Month]=AE$2)*(Data_Xuất[Main SKU name_GOM]=$A10)*(Data_Xuất[SKU_Xuất_GOM]=AE$5)))</f>
        <v>0</v>
      </c>
      <c r="AF10" s="42" cm="1">
        <f t="array" ref="AF10">IF(AF$2="FY",SUMPRODUCT(Data_Xuất[Xuất-NX]*(Data_Xuất[Year]=AF$1)*(Data_Xuất[Main SKU name_GOM]=$A10)*(Data_Xuất[SKU_Xuất_GOM]=AF$5)),SUMPRODUCT(Data_Xuất[Xuất-NX]*(Data_Xuất[Year]=AF$1)*(Data_Xuất[Month]=AF$2)*(Data_Xuất[Main SKU name_GOM]=$A10)*(Data_Xuất[SKU_Xuất_GOM]=AF$5)))</f>
        <v>0</v>
      </c>
      <c r="AG10" s="42" cm="1">
        <f t="array" ref="AG10">IF(AG$2="FY",SUMPRODUCT(Data_Xuất[Xuất-NX]*(Data_Xuất[Year]=AG$1)*(Data_Xuất[Main SKU name_GOM]=$A10)*(Data_Xuất[SKU_Xuất_GOM]=AG$5)),SUMPRODUCT(Data_Xuất[Xuất-NX]*(Data_Xuất[Year]=AG$1)*(Data_Xuất[Month]=AG$2)*(Data_Xuất[Main SKU name_GOM]=$A10)*(Data_Xuất[SKU_Xuất_GOM]=AG$5)))</f>
        <v>0</v>
      </c>
      <c r="AH10" s="45">
        <f t="shared" si="35"/>
        <v>11570</v>
      </c>
      <c r="AJ10" s="42" cm="1">
        <f t="array" ref="AJ10">IF(AJ$2="FY",SUMPRODUCT(Data_Xuất[Xuất-NX]*(Data_Xuất[Year]=AJ$1)*(Data_Xuất[Main SKU name_GOM]=$A10)*(Data_Xuất[SKU_Xuất_GOM]=AJ$5)),SUMPRODUCT(Data_Xuất[Xuất-NX]*(Data_Xuất[Year]=AJ$1)*(Data_Xuất[Month]=AJ$2)*(Data_Xuất[Main SKU name_GOM]=$A10)*(Data_Xuất[SKU_Xuất_GOM]=AJ$5)))</f>
        <v>0</v>
      </c>
      <c r="AK10" s="42" cm="1">
        <f t="array" ref="AK10">IF(AK$2="FY",SUMPRODUCT(Data_Xuất[Xuất-NX]*(Data_Xuất[Year]=AK$1)*(Data_Xuất[Main SKU name_GOM]=$A10)*(Data_Xuất[SKU_Xuất_GOM]=AK$5)),SUMPRODUCT(Data_Xuất[Xuất-NX]*(Data_Xuất[Year]=AK$1)*(Data_Xuất[Month]=AK$2)*(Data_Xuất[Main SKU name_GOM]=$A10)*(Data_Xuất[SKU_Xuất_GOM]=AK$5)))</f>
        <v>0</v>
      </c>
      <c r="AL10" s="42" cm="1">
        <f t="array" ref="AL10">IF(AL$2="FY",SUMPRODUCT(Data_Xuất[Xuất-NX]*(Data_Xuất[Year]=AL$1)*(Data_Xuất[Main SKU name_GOM]=$A10)*(Data_Xuất[SKU_Xuất_GOM]=AL$5)),SUMPRODUCT(Data_Xuất[Xuất-NX]*(Data_Xuất[Year]=AL$1)*(Data_Xuất[Month]=AL$2)*(Data_Xuất[Main SKU name_GOM]=$A10)*(Data_Xuất[SKU_Xuất_GOM]=AL$5)))</f>
        <v>18500.000000000004</v>
      </c>
      <c r="AM10" s="42" cm="1">
        <f t="array" ref="AM10">IF(AM$2="FY",SUMPRODUCT(Data_Xuất[Xuất-NX]*(Data_Xuất[Year]=AM$1)*(Data_Xuất[Main SKU name_GOM]=$A10)*(Data_Xuất[SKU_Xuất_GOM]=AM$5)),SUMPRODUCT(Data_Xuất[Xuất-NX]*(Data_Xuất[Year]=AM$1)*(Data_Xuất[Month]=AM$2)*(Data_Xuất[Main SKU name_GOM]=$A10)*(Data_Xuất[SKU_Xuất_GOM]=AM$5)))</f>
        <v>0</v>
      </c>
      <c r="AN10" s="42" cm="1">
        <f t="array" ref="AN10">IF(AN$2="FY",SUMPRODUCT(Data_Xuất[Xuất-NX]*(Data_Xuất[Year]=AN$1)*(Data_Xuất[Main SKU name_GOM]=$A10)*(Data_Xuất[SKU_Xuất_GOM]=AN$5)),SUMPRODUCT(Data_Xuất[Xuất-NX]*(Data_Xuất[Year]=AN$1)*(Data_Xuất[Month]=AN$2)*(Data_Xuất[Main SKU name_GOM]=$A10)*(Data_Xuất[SKU_Xuất_GOM]=AN$5)))</f>
        <v>0</v>
      </c>
      <c r="AO10" s="42" cm="1">
        <f t="array" ref="AO10">IF(AO$2="FY",SUMPRODUCT(Data_Xuất[Xuất-NX]*(Data_Xuất[Year]=AO$1)*(Data_Xuất[Main SKU name_GOM]=$A10)*(Data_Xuất[SKU_Xuất_GOM]=AO$5)),SUMPRODUCT(Data_Xuất[Xuất-NX]*(Data_Xuất[Year]=AO$1)*(Data_Xuất[Month]=AO$2)*(Data_Xuất[Main SKU name_GOM]=$A10)*(Data_Xuất[SKU_Xuất_GOM]=AO$5)))</f>
        <v>0</v>
      </c>
      <c r="AP10" s="42" cm="1">
        <f t="array" ref="AP10">IF(AP$2="FY",SUMPRODUCT(Data_Xuất[Xuất-NX]*(Data_Xuất[Year]=AP$1)*(Data_Xuất[Main SKU name_GOM]=$A10)*(Data_Xuất[SKU_Xuất_GOM]=AP$5)),SUMPRODUCT(Data_Xuất[Xuất-NX]*(Data_Xuất[Year]=AP$1)*(Data_Xuất[Month]=AP$2)*(Data_Xuất[Main SKU name_GOM]=$A10)*(Data_Xuất[SKU_Xuất_GOM]=AP$5)))</f>
        <v>0</v>
      </c>
      <c r="AQ10" s="42" cm="1">
        <f t="array" ref="AQ10">IF(AQ$2="FY",SUMPRODUCT(Data_Xuất[Xuất-NX]*(Data_Xuất[Year]=AQ$1)*(Data_Xuất[Main SKU name_GOM]=$A10)*(Data_Xuất[SKU_Xuất_GOM]=AQ$5)),SUMPRODUCT(Data_Xuất[Xuất-NX]*(Data_Xuất[Year]=AQ$1)*(Data_Xuất[Month]=AQ$2)*(Data_Xuất[Main SKU name_GOM]=$A10)*(Data_Xuất[SKU_Xuất_GOM]=AQ$5)))</f>
        <v>0</v>
      </c>
      <c r="AR10" s="42" cm="1">
        <f t="array" ref="AR10">IF(AR$2="FY",SUMPRODUCT(Data_Xuất[Xuất-NX]*(Data_Xuất[Year]=AR$1)*(Data_Xuất[Main SKU name_GOM]=$A10)*(Data_Xuất[SKU_Xuất_GOM]=AR$5)),SUMPRODUCT(Data_Xuất[Xuất-NX]*(Data_Xuất[Year]=AR$1)*(Data_Xuất[Month]=AR$2)*(Data_Xuất[Main SKU name_GOM]=$A10)*(Data_Xuất[SKU_Xuất_GOM]=AR$5)))</f>
        <v>0</v>
      </c>
      <c r="AS10" s="42" cm="1">
        <f t="array" ref="AS10">IF(AS$2="FY",SUMPRODUCT(Data_Xuất[Xuất-NX]*(Data_Xuất[Year]=AS$1)*(Data_Xuất[Main SKU name_GOM]=$A10)*(Data_Xuất[SKU_Xuất_GOM]=AS$5)),SUMPRODUCT(Data_Xuất[Xuất-NX]*(Data_Xuất[Year]=AS$1)*(Data_Xuất[Month]=AS$2)*(Data_Xuất[Main SKU name_GOM]=$A10)*(Data_Xuất[SKU_Xuất_GOM]=AS$5)))</f>
        <v>0</v>
      </c>
      <c r="AT10" s="42" cm="1">
        <f t="array" ref="AT10">IF(AT$2="FY",SUMPRODUCT(Data_Xuất[Xuất-NX]*(Data_Xuất[Year]=AT$1)*(Data_Xuất[Main SKU name_GOM]=$A10)*(Data_Xuất[SKU_Xuất_GOM]=AT$5)),SUMPRODUCT(Data_Xuất[Xuất-NX]*(Data_Xuất[Year]=AT$1)*(Data_Xuất[Month]=AT$2)*(Data_Xuất[Main SKU name_GOM]=$A10)*(Data_Xuất[SKU_Xuất_GOM]=AT$5)))</f>
        <v>0</v>
      </c>
      <c r="AU10" s="42" cm="1">
        <f t="array" ref="AU10">IF(AU$2="FY",SUMPRODUCT(Data_Xuất[Xuất-NX]*(Data_Xuất[Year]=AU$1)*(Data_Xuất[Main SKU name_GOM]=$A10)*(Data_Xuất[SKU_Xuất_GOM]=AU$5)),SUMPRODUCT(Data_Xuất[Xuất-NX]*(Data_Xuất[Year]=AU$1)*(Data_Xuất[Month]=AU$2)*(Data_Xuất[Main SKU name_GOM]=$A10)*(Data_Xuất[SKU_Xuất_GOM]=AU$5)))</f>
        <v>0</v>
      </c>
      <c r="AV10" s="42" cm="1">
        <f t="array" ref="AV10">IF(AV$2="FY",SUMPRODUCT(Data_Xuất[Xuất-NX]*(Data_Xuất[Year]=AV$1)*(Data_Xuất[Main SKU name_GOM]=$A10)*(Data_Xuất[SKU_Xuất_GOM]=AV$5)),SUMPRODUCT(Data_Xuất[Xuất-NX]*(Data_Xuất[Year]=AV$1)*(Data_Xuất[Month]=AV$2)*(Data_Xuất[Main SKU name_GOM]=$A10)*(Data_Xuất[SKU_Xuất_GOM]=AV$5)))</f>
        <v>0</v>
      </c>
      <c r="AW10" s="42" cm="1">
        <f t="array" ref="AW10">IF(AW$2="FY",SUMPRODUCT(Data_Xuất[Xuất-NX]*(Data_Xuất[Year]=AW$1)*(Data_Xuất[Main SKU name_GOM]=$A10)*(Data_Xuất[SKU_Xuất_GOM]=AW$5)),SUMPRODUCT(Data_Xuất[Xuất-NX]*(Data_Xuất[Year]=AW$1)*(Data_Xuất[Month]=AW$2)*(Data_Xuất[Main SKU name_GOM]=$A10)*(Data_Xuất[SKU_Xuất_GOM]=AW$5)))</f>
        <v>0</v>
      </c>
      <c r="AX10" s="45">
        <f t="shared" si="23"/>
        <v>18500.000000000004</v>
      </c>
      <c r="AZ10" s="42" cm="1">
        <f t="array" ref="AZ10">IF(AZ$2="FY",SUMPRODUCT(Data_Xuất[Xuất-NX]*(Data_Xuất[Year]=AZ$1)*(Data_Xuất[Main SKU name_GOM]=$A10)*(Data_Xuất[SKU_Xuất_GOM]=AZ$5)),SUMPRODUCT(Data_Xuất[Xuất-NX]*(Data_Xuất[Year]=AZ$1)*(Data_Xuất[Month]=AZ$2)*(Data_Xuất[Main SKU name_GOM]=$A10)*(Data_Xuất[SKU_Xuất_GOM]=AZ$5)))</f>
        <v>1050</v>
      </c>
      <c r="BA10" s="42" cm="1">
        <f t="array" ref="BA10">IF(BA$2="FY",SUMPRODUCT(Data_Xuất[Xuất-NX]*(Data_Xuất[Year]=BA$1)*(Data_Xuất[Main SKU name_GOM]=$A10)*(Data_Xuất[SKU_Xuất_GOM]=BA$5)),SUMPRODUCT(Data_Xuất[Xuất-NX]*(Data_Xuất[Year]=BA$1)*(Data_Xuất[Month]=BA$2)*(Data_Xuất[Main SKU name_GOM]=$A10)*(Data_Xuất[SKU_Xuất_GOM]=BA$5)))</f>
        <v>0</v>
      </c>
      <c r="BB10" s="42" cm="1">
        <f t="array" ref="BB10">IF(BB$2="FY",SUMPRODUCT(Data_Xuất[Xuất-NX]*(Data_Xuất[Year]=BB$1)*(Data_Xuất[Main SKU name_GOM]=$A10)*(Data_Xuất[SKU_Xuất_GOM]=BB$5)),SUMPRODUCT(Data_Xuất[Xuất-NX]*(Data_Xuất[Year]=BB$1)*(Data_Xuất[Month]=BB$2)*(Data_Xuất[Main SKU name_GOM]=$A10)*(Data_Xuất[SKU_Xuất_GOM]=BB$5)))</f>
        <v>0</v>
      </c>
      <c r="BC10" s="42" cm="1">
        <f t="array" ref="BC10">IF(BC$2="FY",SUMPRODUCT(Data_Xuất[Xuất-NX]*(Data_Xuất[Year]=BC$1)*(Data_Xuất[Main SKU name_GOM]=$A10)*(Data_Xuất[SKU_Xuất_GOM]=BC$5)),SUMPRODUCT(Data_Xuất[Xuất-NX]*(Data_Xuất[Year]=BC$1)*(Data_Xuất[Month]=BC$2)*(Data_Xuất[Main SKU name_GOM]=$A10)*(Data_Xuất[SKU_Xuất_GOM]=BC$5)))</f>
        <v>3150</v>
      </c>
      <c r="BD10" s="42" cm="1">
        <f t="array" ref="BD10">IF(BD$2="FY",SUMPRODUCT(Data_Xuất[Xuất-NX]*(Data_Xuất[Year]=BD$1)*(Data_Xuất[Main SKU name_GOM]=$A10)*(Data_Xuất[SKU_Xuất_GOM]=BD$5)),SUMPRODUCT(Data_Xuất[Xuất-NX]*(Data_Xuất[Year]=BD$1)*(Data_Xuất[Month]=BD$2)*(Data_Xuất[Main SKU name_GOM]=$A10)*(Data_Xuất[SKU_Xuất_GOM]=BD$5)))</f>
        <v>0</v>
      </c>
      <c r="BE10" s="42" cm="1">
        <f t="array" ref="BE10">IF(BE$2="FY",SUMPRODUCT(Data_Xuất[Xuất-NX]*(Data_Xuất[Year]=BE$1)*(Data_Xuất[Main SKU name_GOM]=$A10)*(Data_Xuất[SKU_Xuất_GOM]=BE$5)),SUMPRODUCT(Data_Xuất[Xuất-NX]*(Data_Xuất[Year]=BE$1)*(Data_Xuất[Month]=BE$2)*(Data_Xuất[Main SKU name_GOM]=$A10)*(Data_Xuất[SKU_Xuất_GOM]=BE$5)))</f>
        <v>0</v>
      </c>
      <c r="BF10" s="42" cm="1">
        <f t="array" ref="BF10">IF(BF$2="FY",SUMPRODUCT(Data_Xuất[Xuất-NX]*(Data_Xuất[Year]=BF$1)*(Data_Xuất[Main SKU name_GOM]=$A10)*(Data_Xuất[SKU_Xuất_GOM]=BF$5)),SUMPRODUCT(Data_Xuất[Xuất-NX]*(Data_Xuất[Year]=BF$1)*(Data_Xuất[Month]=BF$2)*(Data_Xuất[Main SKU name_GOM]=$A10)*(Data_Xuất[SKU_Xuất_GOM]=BF$5)))</f>
        <v>0</v>
      </c>
      <c r="BG10" s="42" cm="1">
        <f t="array" ref="BG10">IF(BG$2="FY",SUMPRODUCT(Data_Xuất[Xuất-NX]*(Data_Xuất[Year]=BG$1)*(Data_Xuất[Main SKU name_GOM]=$A10)*(Data_Xuất[SKU_Xuất_GOM]=BG$5)),SUMPRODUCT(Data_Xuất[Xuất-NX]*(Data_Xuất[Year]=BG$1)*(Data_Xuất[Month]=BG$2)*(Data_Xuất[Main SKU name_GOM]=$A10)*(Data_Xuất[SKU_Xuất_GOM]=BG$5)))</f>
        <v>0</v>
      </c>
      <c r="BH10" s="42" cm="1">
        <f t="array" ref="BH10">IF(BH$2="FY",SUMPRODUCT(Data_Xuất[Xuất-NX]*(Data_Xuất[Year]=BH$1)*(Data_Xuất[Main SKU name_GOM]=$A10)*(Data_Xuất[SKU_Xuất_GOM]=BH$5)),SUMPRODUCT(Data_Xuất[Xuất-NX]*(Data_Xuất[Year]=BH$1)*(Data_Xuất[Month]=BH$2)*(Data_Xuất[Main SKU name_GOM]=$A10)*(Data_Xuất[SKU_Xuất_GOM]=BH$5)))</f>
        <v>0</v>
      </c>
      <c r="BI10" s="42" cm="1">
        <f t="array" ref="BI10">IF(BI$2="FY",SUMPRODUCT(Data_Xuất[Xuất-NX]*(Data_Xuất[Year]=BI$1)*(Data_Xuất[Main SKU name_GOM]=$A10)*(Data_Xuất[SKU_Xuất_GOM]=BI$5)),SUMPRODUCT(Data_Xuất[Xuất-NX]*(Data_Xuất[Year]=BI$1)*(Data_Xuất[Month]=BI$2)*(Data_Xuất[Main SKU name_GOM]=$A10)*(Data_Xuất[SKU_Xuất_GOM]=BI$5)))</f>
        <v>0</v>
      </c>
      <c r="BJ10" s="42" cm="1">
        <f t="array" ref="BJ10">IF(BJ$2="FY",SUMPRODUCT(Data_Xuất[Xuất-NX]*(Data_Xuất[Year]=BJ$1)*(Data_Xuất[Main SKU name_GOM]=$A10)*(Data_Xuất[SKU_Xuất_GOM]=BJ$5)),SUMPRODUCT(Data_Xuất[Xuất-NX]*(Data_Xuất[Year]=BJ$1)*(Data_Xuất[Month]=BJ$2)*(Data_Xuất[Main SKU name_GOM]=$A10)*(Data_Xuất[SKU_Xuất_GOM]=BJ$5)))</f>
        <v>300</v>
      </c>
      <c r="BK10" s="42" cm="1">
        <f t="array" ref="BK10">IF(BK$2="FY",SUMPRODUCT(Data_Xuất[Xuất-NX]*(Data_Xuất[Year]=BK$1)*(Data_Xuất[Main SKU name_GOM]=$A10)*(Data_Xuất[SKU_Xuất_GOM]=BK$5)),SUMPRODUCT(Data_Xuất[Xuất-NX]*(Data_Xuất[Year]=BK$1)*(Data_Xuất[Month]=BK$2)*(Data_Xuất[Main SKU name_GOM]=$A10)*(Data_Xuất[SKU_Xuất_GOM]=BK$5)))</f>
        <v>0</v>
      </c>
      <c r="BL10" s="42" cm="1">
        <f t="array" ref="BL10">IF(BL$2="FY",SUMPRODUCT(Data_Xuất[Xuất-NX]*(Data_Xuất[Year]=BL$1)*(Data_Xuất[Main SKU name_GOM]=$A10)*(Data_Xuất[SKU_Xuất_GOM]=BL$5)),SUMPRODUCT(Data_Xuất[Xuất-NX]*(Data_Xuất[Year]=BL$1)*(Data_Xuất[Month]=BL$2)*(Data_Xuất[Main SKU name_GOM]=$A10)*(Data_Xuất[SKU_Xuất_GOM]=BL$5)))</f>
        <v>0</v>
      </c>
      <c r="BM10" s="42" cm="1">
        <f t="array" ref="BM10">IF(BM$2="FY",SUMPRODUCT(Data_Xuất[Xuất-NX]*(Data_Xuất[Year]=BM$1)*(Data_Xuất[Main SKU name_GOM]=$A10)*(Data_Xuất[SKU_Xuất_GOM]=BM$5)),SUMPRODUCT(Data_Xuất[Xuất-NX]*(Data_Xuất[Year]=BM$1)*(Data_Xuất[Month]=BM$2)*(Data_Xuất[Main SKU name_GOM]=$A10)*(Data_Xuất[SKU_Xuất_GOM]=BM$5)))</f>
        <v>0</v>
      </c>
      <c r="BN10" s="45">
        <f t="shared" si="24"/>
        <v>4500</v>
      </c>
      <c r="BP10" s="42" cm="1">
        <f t="array" ref="BP10">IF(BP$2="FY",SUMPRODUCT(Data_Xuất[Xuất-NX]*(Data_Xuất[Year]=BP$1)*(Data_Xuất[Main SKU name_GOM]=$A10)*(Data_Xuất[SKU_Xuất_GOM]=BP$5)),SUMPRODUCT(Data_Xuất[Xuất-NX]*(Data_Xuất[Year]=BP$1)*(Data_Xuất[Month]=BP$2)*(Data_Xuất[Main SKU name_GOM]=$A10)*(Data_Xuất[SKU_Xuất_GOM]=BP$5)))</f>
        <v>0</v>
      </c>
      <c r="BQ10" s="42" cm="1">
        <f t="array" ref="BQ10">IF(BQ$2="FY",SUMPRODUCT(Data_Xuất[Xuất-NX]*(Data_Xuất[Year]=BQ$1)*(Data_Xuất[Main SKU name_GOM]=$A10)*(Data_Xuất[SKU_Xuất_GOM]=BQ$5)),SUMPRODUCT(Data_Xuất[Xuất-NX]*(Data_Xuất[Year]=BQ$1)*(Data_Xuất[Month]=BQ$2)*(Data_Xuất[Main SKU name_GOM]=$A10)*(Data_Xuất[SKU_Xuất_GOM]=BQ$5)))</f>
        <v>0</v>
      </c>
      <c r="BR10" s="42" cm="1">
        <f t="array" ref="BR10">IF(BR$2="FY",SUMPRODUCT(Data_Xuất[Xuất-NX]*(Data_Xuất[Year]=BR$1)*(Data_Xuất[Main SKU name_GOM]=$A10)*(Data_Xuất[SKU_Xuất_GOM]=BR$5)),SUMPRODUCT(Data_Xuất[Xuất-NX]*(Data_Xuất[Year]=BR$1)*(Data_Xuất[Month]=BR$2)*(Data_Xuất[Main SKU name_GOM]=$A10)*(Data_Xuất[SKU_Xuất_GOM]=BR$5)))</f>
        <v>0</v>
      </c>
      <c r="BS10" s="42" cm="1">
        <f t="array" ref="BS10">IF(BS$2="FY",SUMPRODUCT(Data_Xuất[Xuất-NX]*(Data_Xuất[Year]=BS$1)*(Data_Xuất[Main SKU name_GOM]=$A10)*(Data_Xuất[SKU_Xuất_GOM]=BS$5)),SUMPRODUCT(Data_Xuất[Xuất-NX]*(Data_Xuất[Year]=BS$1)*(Data_Xuất[Month]=BS$2)*(Data_Xuất[Main SKU name_GOM]=$A10)*(Data_Xuất[SKU_Xuất_GOM]=BS$5)))</f>
        <v>0</v>
      </c>
      <c r="BT10" s="42" cm="1">
        <f t="array" ref="BT10">IF(BT$2="FY",SUMPRODUCT(Data_Xuất[Xuất-NX]*(Data_Xuất[Year]=BT$1)*(Data_Xuất[Main SKU name_GOM]=$A10)*(Data_Xuất[SKU_Xuất_GOM]=BT$5)),SUMPRODUCT(Data_Xuất[Xuất-NX]*(Data_Xuất[Year]=BT$1)*(Data_Xuất[Month]=BT$2)*(Data_Xuất[Main SKU name_GOM]=$A10)*(Data_Xuất[SKU_Xuất_GOM]=BT$5)))</f>
        <v>1600</v>
      </c>
      <c r="BU10" s="42" cm="1">
        <f t="array" ref="BU10">IF(BU$2="FY",SUMPRODUCT(Data_Xuất[Xuất-NX]*(Data_Xuất[Year]=BU$1)*(Data_Xuất[Main SKU name_GOM]=$A10)*(Data_Xuất[SKU_Xuất_GOM]=BU$5)),SUMPRODUCT(Data_Xuất[Xuất-NX]*(Data_Xuất[Year]=BU$1)*(Data_Xuất[Month]=BU$2)*(Data_Xuất[Main SKU name_GOM]=$A10)*(Data_Xuất[SKU_Xuất_GOM]=BU$5)))</f>
        <v>0</v>
      </c>
      <c r="BV10" s="42" cm="1">
        <f t="array" ref="BV10">IF(BV$2="FY",SUMPRODUCT(Data_Xuất[Xuất-NX]*(Data_Xuất[Year]=BV$1)*(Data_Xuất[Main SKU name_GOM]=$A10)*(Data_Xuất[SKU_Xuất_GOM]=BV$5)),SUMPRODUCT(Data_Xuất[Xuất-NX]*(Data_Xuất[Year]=BV$1)*(Data_Xuất[Month]=BV$2)*(Data_Xuất[Main SKU name_GOM]=$A10)*(Data_Xuất[SKU_Xuất_GOM]=BV$5)))</f>
        <v>0</v>
      </c>
      <c r="BW10" s="42" cm="1">
        <f t="array" ref="BW10">IF(BW$2="FY",SUMPRODUCT(Data_Xuất[Xuất-NX]*(Data_Xuất[Year]=BW$1)*(Data_Xuất[Main SKU name_GOM]=$A10)*(Data_Xuất[SKU_Xuất_GOM]=BW$5)),SUMPRODUCT(Data_Xuất[Xuất-NX]*(Data_Xuất[Year]=BW$1)*(Data_Xuất[Month]=BW$2)*(Data_Xuất[Main SKU name_GOM]=$A10)*(Data_Xuất[SKU_Xuất_GOM]=BW$5)))</f>
        <v>0</v>
      </c>
      <c r="BX10" s="42" cm="1">
        <f t="array" ref="BX10">IF(BX$2="FY",SUMPRODUCT(Data_Xuất[Xuất-NX]*(Data_Xuất[Year]=BX$1)*(Data_Xuất[Main SKU name_GOM]=$A10)*(Data_Xuất[SKU_Xuất_GOM]=BX$5)),SUMPRODUCT(Data_Xuất[Xuất-NX]*(Data_Xuất[Year]=BX$1)*(Data_Xuất[Month]=BX$2)*(Data_Xuất[Main SKU name_GOM]=$A10)*(Data_Xuất[SKU_Xuất_GOM]=BX$5)))</f>
        <v>0</v>
      </c>
      <c r="BY10" s="42" cm="1">
        <f t="array" ref="BY10">IF(BY$2="FY",SUMPRODUCT(Data_Xuất[Xuất-NX]*(Data_Xuất[Year]=BY$1)*(Data_Xuất[Main SKU name_GOM]=$A10)*(Data_Xuất[SKU_Xuất_GOM]=BY$5)),SUMPRODUCT(Data_Xuất[Xuất-NX]*(Data_Xuất[Year]=BY$1)*(Data_Xuất[Month]=BY$2)*(Data_Xuất[Main SKU name_GOM]=$A10)*(Data_Xuất[SKU_Xuất_GOM]=BY$5)))</f>
        <v>0</v>
      </c>
      <c r="BZ10" s="42" cm="1">
        <f t="array" ref="BZ10">IF(BZ$2="FY",SUMPRODUCT(Data_Xuất[Xuất-NX]*(Data_Xuất[Year]=BZ$1)*(Data_Xuất[Main SKU name_GOM]=$A10)*(Data_Xuất[SKU_Xuất_GOM]=BZ$5)),SUMPRODUCT(Data_Xuất[Xuất-NX]*(Data_Xuất[Year]=BZ$1)*(Data_Xuất[Month]=BZ$2)*(Data_Xuất[Main SKU name_GOM]=$A10)*(Data_Xuất[SKU_Xuất_GOM]=BZ$5)))</f>
        <v>0</v>
      </c>
      <c r="CA10" s="42" cm="1">
        <f t="array" ref="CA10">IF(CA$2="FY",SUMPRODUCT(Data_Xuất[Xuất-NX]*(Data_Xuất[Year]=CA$1)*(Data_Xuất[Main SKU name_GOM]=$A10)*(Data_Xuất[SKU_Xuất_GOM]=CA$5)),SUMPRODUCT(Data_Xuất[Xuất-NX]*(Data_Xuất[Year]=CA$1)*(Data_Xuất[Month]=CA$2)*(Data_Xuất[Main SKU name_GOM]=$A10)*(Data_Xuất[SKU_Xuất_GOM]=CA$5)))</f>
        <v>0</v>
      </c>
      <c r="CB10" s="42" cm="1">
        <f t="array" ref="CB10">IF(CB$2="FY",SUMPRODUCT(Data_Xuất[Xuất-NX]*(Data_Xuất[Year]=CB$1)*(Data_Xuất[Main SKU name_GOM]=$A10)*(Data_Xuất[SKU_Xuất_GOM]=CB$5)),SUMPRODUCT(Data_Xuất[Xuất-NX]*(Data_Xuất[Year]=CB$1)*(Data_Xuất[Month]=CB$2)*(Data_Xuất[Main SKU name_GOM]=$A10)*(Data_Xuất[SKU_Xuất_GOM]=CB$5)))</f>
        <v>0</v>
      </c>
      <c r="CC10" s="42" cm="1">
        <f t="array" ref="CC10">IF(CC$2="FY",SUMPRODUCT(Data_Xuất[Xuất-NX]*(Data_Xuất[Year]=CC$1)*(Data_Xuất[Main SKU name_GOM]=$A10)*(Data_Xuất[SKU_Xuất_GOM]=CC$5)),SUMPRODUCT(Data_Xuất[Xuất-NX]*(Data_Xuất[Year]=CC$1)*(Data_Xuất[Month]=CC$2)*(Data_Xuất[Main SKU name_GOM]=$A10)*(Data_Xuất[SKU_Xuất_GOM]=CC$5)))</f>
        <v>0</v>
      </c>
      <c r="CD10" s="45">
        <f t="shared" si="25"/>
        <v>1600</v>
      </c>
      <c r="CF10" s="42" cm="1">
        <f t="array" ref="CF10">IF(CF$2="FY",SUMPRODUCT(Data_Xuất[Xuất-NX]*(Data_Xuất[Year]=CF$1)*(Data_Xuất[Main SKU name_GOM]=$A10)*(Data_Xuất[SKU_Xuất_GOM]=CF$5)),SUMPRODUCT(Data_Xuất[Xuất-NX]*(Data_Xuất[Year]=CF$1)*(Data_Xuất[Month]=CF$2)*(Data_Xuất[Main SKU name_GOM]=$A10)*(Data_Xuất[SKU_Xuất_GOM]=CF$5)))</f>
        <v>0</v>
      </c>
      <c r="CG10" s="42" cm="1">
        <f t="array" ref="CG10">IF(CG$2="FY",SUMPRODUCT(Data_Xuất[Xuất-NX]*(Data_Xuất[Year]=CG$1)*(Data_Xuất[Main SKU name_GOM]=$A10)*(Data_Xuất[SKU_Xuất_GOM]=CG$5)),SUMPRODUCT(Data_Xuất[Xuất-NX]*(Data_Xuất[Year]=CG$1)*(Data_Xuất[Month]=CG$2)*(Data_Xuất[Main SKU name_GOM]=$A10)*(Data_Xuất[SKU_Xuất_GOM]=CG$5)))</f>
        <v>0</v>
      </c>
      <c r="CH10" s="42" cm="1">
        <f t="array" ref="CH10">IF(CH$2="FY",SUMPRODUCT(Data_Xuất[Xuất-NX]*(Data_Xuất[Year]=CH$1)*(Data_Xuất[Main SKU name_GOM]=$A10)*(Data_Xuất[SKU_Xuất_GOM]=CH$5)),SUMPRODUCT(Data_Xuất[Xuất-NX]*(Data_Xuất[Year]=CH$1)*(Data_Xuất[Month]=CH$2)*(Data_Xuất[Main SKU name_GOM]=$A10)*(Data_Xuất[SKU_Xuất_GOM]=CH$5)))</f>
        <v>0</v>
      </c>
      <c r="CI10" s="42" cm="1">
        <f t="array" ref="CI10">IF(CI$2="FY",SUMPRODUCT(Data_Xuất[Xuất-NX]*(Data_Xuất[Year]=CI$1)*(Data_Xuất[Main SKU name_GOM]=$A10)*(Data_Xuất[SKU_Xuất_GOM]=CI$5)),SUMPRODUCT(Data_Xuất[Xuất-NX]*(Data_Xuất[Year]=CI$1)*(Data_Xuất[Month]=CI$2)*(Data_Xuất[Main SKU name_GOM]=$A10)*(Data_Xuất[SKU_Xuất_GOM]=CI$5)))</f>
        <v>0</v>
      </c>
      <c r="CJ10" s="42" cm="1">
        <f t="array" ref="CJ10">IF(CJ$2="FY",SUMPRODUCT(Data_Xuất[Xuất-NX]*(Data_Xuất[Year]=CJ$1)*(Data_Xuất[Main SKU name_GOM]=$A10)*(Data_Xuất[SKU_Xuất_GOM]=CJ$5)),SUMPRODUCT(Data_Xuất[Xuất-NX]*(Data_Xuất[Year]=CJ$1)*(Data_Xuất[Month]=CJ$2)*(Data_Xuất[Main SKU name_GOM]=$A10)*(Data_Xuất[SKU_Xuất_GOM]=CJ$5)))</f>
        <v>0</v>
      </c>
      <c r="CK10" s="42" cm="1">
        <f t="array" ref="CK10">IF(CK$2="FY",SUMPRODUCT(Data_Xuất[Xuất-NX]*(Data_Xuất[Year]=CK$1)*(Data_Xuất[Main SKU name_GOM]=$A10)*(Data_Xuất[SKU_Xuất_GOM]=CK$5)),SUMPRODUCT(Data_Xuất[Xuất-NX]*(Data_Xuất[Year]=CK$1)*(Data_Xuất[Month]=CK$2)*(Data_Xuất[Main SKU name_GOM]=$A10)*(Data_Xuất[SKU_Xuất_GOM]=CK$5)))</f>
        <v>0</v>
      </c>
      <c r="CL10" s="42" cm="1">
        <f t="array" ref="CL10">IF(CL$2="FY",SUMPRODUCT(Data_Xuất[Xuất-NX]*(Data_Xuất[Year]=CL$1)*(Data_Xuất[Main SKU name_GOM]=$A10)*(Data_Xuất[SKU_Xuất_GOM]=CL$5)),SUMPRODUCT(Data_Xuất[Xuất-NX]*(Data_Xuất[Year]=CL$1)*(Data_Xuất[Month]=CL$2)*(Data_Xuất[Main SKU name_GOM]=$A10)*(Data_Xuất[SKU_Xuất_GOM]=CL$5)))</f>
        <v>0</v>
      </c>
      <c r="CM10" s="42" cm="1">
        <f t="array" ref="CM10">IF(CM$2="FY",SUMPRODUCT(Data_Xuất[Xuất-NX]*(Data_Xuất[Year]=CM$1)*(Data_Xuất[Main SKU name_GOM]=$A10)*(Data_Xuất[SKU_Xuất_GOM]=CM$5)),SUMPRODUCT(Data_Xuất[Xuất-NX]*(Data_Xuất[Year]=CM$1)*(Data_Xuất[Month]=CM$2)*(Data_Xuất[Main SKU name_GOM]=$A10)*(Data_Xuất[SKU_Xuất_GOM]=CM$5)))</f>
        <v>0</v>
      </c>
      <c r="CN10" s="42" cm="1">
        <f t="array" ref="CN10">IF(CN$2="FY",SUMPRODUCT(Data_Xuất[Xuất-NX]*(Data_Xuất[Year]=CN$1)*(Data_Xuất[Main SKU name_GOM]=$A10)*(Data_Xuất[SKU_Xuất_GOM]=CN$5)),SUMPRODUCT(Data_Xuất[Xuất-NX]*(Data_Xuất[Year]=CN$1)*(Data_Xuất[Month]=CN$2)*(Data_Xuất[Main SKU name_GOM]=$A10)*(Data_Xuất[SKU_Xuất_GOM]=CN$5)))</f>
        <v>0</v>
      </c>
      <c r="CO10" s="42" cm="1">
        <f t="array" ref="CO10">IF(CO$2="FY",SUMPRODUCT(Data_Xuất[Xuất-NX]*(Data_Xuất[Year]=CO$1)*(Data_Xuất[Main SKU name_GOM]=$A10)*(Data_Xuất[SKU_Xuất_GOM]=CO$5)),SUMPRODUCT(Data_Xuất[Xuất-NX]*(Data_Xuất[Year]=CO$1)*(Data_Xuất[Month]=CO$2)*(Data_Xuất[Main SKU name_GOM]=$A10)*(Data_Xuất[SKU_Xuất_GOM]=CO$5)))</f>
        <v>0</v>
      </c>
      <c r="CP10" s="42" cm="1">
        <f t="array" ref="CP10">IF(CP$2="FY",SUMPRODUCT(Data_Xuất[Xuất-NX]*(Data_Xuất[Year]=CP$1)*(Data_Xuất[Main SKU name_GOM]=$A10)*(Data_Xuất[SKU_Xuất_GOM]=CP$5)),SUMPRODUCT(Data_Xuất[Xuất-NX]*(Data_Xuất[Year]=CP$1)*(Data_Xuất[Month]=CP$2)*(Data_Xuất[Main SKU name_GOM]=$A10)*(Data_Xuất[SKU_Xuất_GOM]=CP$5)))</f>
        <v>0</v>
      </c>
      <c r="CQ10" s="42" cm="1">
        <f t="array" ref="CQ10">IF(CQ$2="FY",SUMPRODUCT(Data_Xuất[Xuất-NX]*(Data_Xuất[Year]=CQ$1)*(Data_Xuất[Main SKU name_GOM]=$A10)*(Data_Xuất[SKU_Xuất_GOM]=CQ$5)),SUMPRODUCT(Data_Xuất[Xuất-NX]*(Data_Xuất[Year]=CQ$1)*(Data_Xuất[Month]=CQ$2)*(Data_Xuất[Main SKU name_GOM]=$A10)*(Data_Xuất[SKU_Xuất_GOM]=CQ$5)))</f>
        <v>0</v>
      </c>
      <c r="CR10" s="42" cm="1">
        <f t="array" ref="CR10">IF(CR$2="FY",SUMPRODUCT(Data_Xuất[Xuất-NX]*(Data_Xuất[Year]=CR$1)*(Data_Xuất[Main SKU name_GOM]=$A10)*(Data_Xuất[SKU_Xuất_GOM]=CR$5)),SUMPRODUCT(Data_Xuất[Xuất-NX]*(Data_Xuất[Year]=CR$1)*(Data_Xuất[Month]=CR$2)*(Data_Xuất[Main SKU name_GOM]=$A10)*(Data_Xuất[SKU_Xuất_GOM]=CR$5)))</f>
        <v>0</v>
      </c>
      <c r="CS10" s="42" cm="1">
        <f t="array" ref="CS10">IF(CS$2="FY",SUMPRODUCT(Data_Xuất[Xuất-NX]*(Data_Xuất[Year]=CS$1)*(Data_Xuất[Main SKU name_GOM]=$A10)*(Data_Xuất[SKU_Xuất_GOM]=CS$5)),SUMPRODUCT(Data_Xuất[Xuất-NX]*(Data_Xuất[Year]=CS$1)*(Data_Xuất[Month]=CS$2)*(Data_Xuất[Main SKU name_GOM]=$A10)*(Data_Xuất[SKU_Xuất_GOM]=CS$5)))</f>
        <v>0</v>
      </c>
      <c r="CT10" s="45">
        <f t="shared" si="26"/>
        <v>0</v>
      </c>
      <c r="CV10" s="42" cm="1">
        <f t="array" ref="CV10">IF(CV$2="FY",SUMPRODUCT(Data_Xuất[Xuất-NX]*(Data_Xuất[Year]=CV$1)*(Data_Xuất[Main SKU name_GOM]=$A10)*(Data_Xuất[SKU_Xuất_GOM]=CV$5)),SUMPRODUCT(Data_Xuất[Xuất-NX]*(Data_Xuất[Year]=CV$1)*(Data_Xuất[Month]=CV$2)*(Data_Xuất[Main SKU name_GOM]=$A10)*(Data_Xuất[SKU_Xuất_GOM]=CV$5)))</f>
        <v>0</v>
      </c>
      <c r="CW10" s="42" cm="1">
        <f t="array" ref="CW10">IF(CW$2="FY",SUMPRODUCT(Data_Xuất[Xuất-NX]*(Data_Xuất[Year]=CW$1)*(Data_Xuất[Main SKU name_GOM]=$A10)*(Data_Xuất[SKU_Xuất_GOM]=CW$5)),SUMPRODUCT(Data_Xuất[Xuất-NX]*(Data_Xuất[Year]=CW$1)*(Data_Xuất[Month]=CW$2)*(Data_Xuất[Main SKU name_GOM]=$A10)*(Data_Xuất[SKU_Xuất_GOM]=CW$5)))</f>
        <v>0</v>
      </c>
      <c r="CX10" s="42" cm="1">
        <f t="array" ref="CX10">IF(CX$2="FY",SUMPRODUCT(Data_Xuất[Xuất-NX]*(Data_Xuất[Year]=CX$1)*(Data_Xuất[Main SKU name_GOM]=$A10)*(Data_Xuất[SKU_Xuất_GOM]=CX$5)),SUMPRODUCT(Data_Xuất[Xuất-NX]*(Data_Xuất[Year]=CX$1)*(Data_Xuất[Month]=CX$2)*(Data_Xuất[Main SKU name_GOM]=$A10)*(Data_Xuất[SKU_Xuất_GOM]=CX$5)))</f>
        <v>0</v>
      </c>
      <c r="CY10" s="42" cm="1">
        <f t="array" ref="CY10">IF(CY$2="FY",SUMPRODUCT(Data_Xuất[Xuất-NX]*(Data_Xuất[Year]=CY$1)*(Data_Xuất[Main SKU name_GOM]=$A10)*(Data_Xuất[SKU_Xuất_GOM]=CY$5)),SUMPRODUCT(Data_Xuất[Xuất-NX]*(Data_Xuất[Year]=CY$1)*(Data_Xuất[Month]=CY$2)*(Data_Xuất[Main SKU name_GOM]=$A10)*(Data_Xuất[SKU_Xuất_GOM]=CY$5)))</f>
        <v>0</v>
      </c>
      <c r="CZ10" s="42" cm="1">
        <f t="array" ref="CZ10">IF(CZ$2="FY",SUMPRODUCT(Data_Xuất[Xuất-NX]*(Data_Xuất[Year]=CZ$1)*(Data_Xuất[Main SKU name_GOM]=$A10)*(Data_Xuất[SKU_Xuất_GOM]=CZ$5)),SUMPRODUCT(Data_Xuất[Xuất-NX]*(Data_Xuất[Year]=CZ$1)*(Data_Xuất[Month]=CZ$2)*(Data_Xuất[Main SKU name_GOM]=$A10)*(Data_Xuất[SKU_Xuất_GOM]=CZ$5)))</f>
        <v>0</v>
      </c>
      <c r="DA10" s="42" cm="1">
        <f t="array" ref="DA10">IF(DA$2="FY",SUMPRODUCT(Data_Xuất[Xuất-NX]*(Data_Xuất[Year]=DA$1)*(Data_Xuất[Main SKU name_GOM]=$A10)*(Data_Xuất[SKU_Xuất_GOM]=DA$5)),SUMPRODUCT(Data_Xuất[Xuất-NX]*(Data_Xuất[Year]=DA$1)*(Data_Xuất[Month]=DA$2)*(Data_Xuất[Main SKU name_GOM]=$A10)*(Data_Xuất[SKU_Xuất_GOM]=DA$5)))</f>
        <v>0</v>
      </c>
      <c r="DB10" s="42" cm="1">
        <f t="array" ref="DB10">IF(DB$2="FY",SUMPRODUCT(Data_Xuất[Xuất-NX]*(Data_Xuất[Year]=DB$1)*(Data_Xuất[Main SKU name_GOM]=$A10)*(Data_Xuất[SKU_Xuất_GOM]=DB$5)),SUMPRODUCT(Data_Xuất[Xuất-NX]*(Data_Xuất[Year]=DB$1)*(Data_Xuất[Month]=DB$2)*(Data_Xuất[Main SKU name_GOM]=$A10)*(Data_Xuất[SKU_Xuất_GOM]=DB$5)))</f>
        <v>0</v>
      </c>
      <c r="DC10" s="42" cm="1">
        <f t="array" ref="DC10">IF(DC$2="FY",SUMPRODUCT(Data_Xuất[Xuất-NX]*(Data_Xuất[Year]=DC$1)*(Data_Xuất[Main SKU name_GOM]=$A10)*(Data_Xuất[SKU_Xuất_GOM]=DC$5)),SUMPRODUCT(Data_Xuất[Xuất-NX]*(Data_Xuất[Year]=DC$1)*(Data_Xuất[Month]=DC$2)*(Data_Xuất[Main SKU name_GOM]=$A10)*(Data_Xuất[SKU_Xuất_GOM]=DC$5)))</f>
        <v>0</v>
      </c>
      <c r="DD10" s="42" cm="1">
        <f t="array" ref="DD10">IF(DD$2="FY",SUMPRODUCT(Data_Xuất[Xuất-NX]*(Data_Xuất[Year]=DD$1)*(Data_Xuất[Main SKU name_GOM]=$A10)*(Data_Xuất[SKU_Xuất_GOM]=DD$5)),SUMPRODUCT(Data_Xuất[Xuất-NX]*(Data_Xuất[Year]=DD$1)*(Data_Xuất[Month]=DD$2)*(Data_Xuất[Main SKU name_GOM]=$A10)*(Data_Xuất[SKU_Xuất_GOM]=DD$5)))</f>
        <v>0</v>
      </c>
      <c r="DE10" s="42" cm="1">
        <f t="array" ref="DE10">IF(DE$2="FY",SUMPRODUCT(Data_Xuất[Xuất-NX]*(Data_Xuất[Year]=DE$1)*(Data_Xuất[Main SKU name_GOM]=$A10)*(Data_Xuất[SKU_Xuất_GOM]=DE$5)),SUMPRODUCT(Data_Xuất[Xuất-NX]*(Data_Xuất[Year]=DE$1)*(Data_Xuất[Month]=DE$2)*(Data_Xuất[Main SKU name_GOM]=$A10)*(Data_Xuất[SKU_Xuất_GOM]=DE$5)))</f>
        <v>0</v>
      </c>
      <c r="DF10" s="42" cm="1">
        <f t="array" ref="DF10">IF(DF$2="FY",SUMPRODUCT(Data_Xuất[Xuất-NX]*(Data_Xuất[Year]=DF$1)*(Data_Xuất[Main SKU name_GOM]=$A10)*(Data_Xuất[SKU_Xuất_GOM]=DF$5)),SUMPRODUCT(Data_Xuất[Xuất-NX]*(Data_Xuất[Year]=DF$1)*(Data_Xuất[Month]=DF$2)*(Data_Xuất[Main SKU name_GOM]=$A10)*(Data_Xuất[SKU_Xuất_GOM]=DF$5)))</f>
        <v>0</v>
      </c>
      <c r="DG10" s="42" cm="1">
        <f t="array" ref="DG10">IF(DG$2="FY",SUMPRODUCT(Data_Xuất[Xuất-NX]*(Data_Xuất[Year]=DG$1)*(Data_Xuất[Main SKU name_GOM]=$A10)*(Data_Xuất[SKU_Xuất_GOM]=DG$5)),SUMPRODUCT(Data_Xuất[Xuất-NX]*(Data_Xuất[Year]=DG$1)*(Data_Xuất[Month]=DG$2)*(Data_Xuất[Main SKU name_GOM]=$A10)*(Data_Xuất[SKU_Xuất_GOM]=DG$5)))</f>
        <v>0</v>
      </c>
      <c r="DH10" s="42" cm="1">
        <f t="array" ref="DH10">IF(DH$2="FY",SUMPRODUCT(Data_Xuất[Xuất-NX]*(Data_Xuất[Year]=DH$1)*(Data_Xuất[Main SKU name_GOM]=$A10)*(Data_Xuất[SKU_Xuất_GOM]=DH$5)),SUMPRODUCT(Data_Xuất[Xuất-NX]*(Data_Xuất[Year]=DH$1)*(Data_Xuất[Month]=DH$2)*(Data_Xuất[Main SKU name_GOM]=$A10)*(Data_Xuất[SKU_Xuất_GOM]=DH$5)))</f>
        <v>0</v>
      </c>
      <c r="DI10" s="42" cm="1">
        <f t="array" ref="DI10">IF(DI$2="FY",SUMPRODUCT(Data_Xuất[Xuất-NX]*(Data_Xuất[Year]=DI$1)*(Data_Xuất[Main SKU name_GOM]=$A10)*(Data_Xuất[SKU_Xuất_GOM]=DI$5)),SUMPRODUCT(Data_Xuất[Xuất-NX]*(Data_Xuất[Year]=DI$1)*(Data_Xuất[Month]=DI$2)*(Data_Xuất[Main SKU name_GOM]=$A10)*(Data_Xuất[SKU_Xuất_GOM]=DI$5)))</f>
        <v>0</v>
      </c>
      <c r="DJ10" s="45">
        <f t="shared" si="27"/>
        <v>0</v>
      </c>
      <c r="DL10" s="42" cm="1">
        <f t="array" ref="DL10">IF(DL$2="FY",SUMPRODUCT(Data_Xuất[Xuất-NX]*(Data_Xuất[Year]=DL$1)*(Data_Xuất[Main SKU name_GOM]=$A10)*(Data_Xuất[SKU_Xuất_GOM]=DL$5)),SUMPRODUCT(Data_Xuất[Xuất-NX]*(Data_Xuất[Year]=DL$1)*(Data_Xuất[Month]=DL$2)*(Data_Xuất[Main SKU name_GOM]=$A10)*(Data_Xuất[SKU_Xuất_GOM]=DL$5)))</f>
        <v>0</v>
      </c>
      <c r="DM10" s="42" cm="1">
        <f t="array" ref="DM10">IF(DM$2="FY",SUMPRODUCT(Data_Xuất[Xuất-NX]*(Data_Xuất[Year]=DM$1)*(Data_Xuất[Main SKU name_GOM]=$A10)*(Data_Xuất[SKU_Xuất_GOM]=DM$5)),SUMPRODUCT(Data_Xuất[Xuất-NX]*(Data_Xuất[Year]=DM$1)*(Data_Xuất[Month]=DM$2)*(Data_Xuất[Main SKU name_GOM]=$A10)*(Data_Xuất[SKU_Xuất_GOM]=DM$5)))</f>
        <v>0</v>
      </c>
      <c r="DN10" s="42" cm="1">
        <f t="array" ref="DN10">IF(DN$2="FY",SUMPRODUCT(Data_Xuất[Xuất-NX]*(Data_Xuất[Year]=DN$1)*(Data_Xuất[Main SKU name_GOM]=$A10)*(Data_Xuất[SKU_Xuất_GOM]=DN$5)),SUMPRODUCT(Data_Xuất[Xuất-NX]*(Data_Xuất[Year]=DN$1)*(Data_Xuất[Month]=DN$2)*(Data_Xuất[Main SKU name_GOM]=$A10)*(Data_Xuất[SKU_Xuất_GOM]=DN$5)))</f>
        <v>0</v>
      </c>
      <c r="DO10" s="42" cm="1">
        <f t="array" ref="DO10">IF(DO$2="FY",SUMPRODUCT(Data_Xuất[Xuất-NX]*(Data_Xuất[Year]=DO$1)*(Data_Xuất[Main SKU name_GOM]=$A10)*(Data_Xuất[SKU_Xuất_GOM]=DO$5)),SUMPRODUCT(Data_Xuất[Xuất-NX]*(Data_Xuất[Year]=DO$1)*(Data_Xuất[Month]=DO$2)*(Data_Xuất[Main SKU name_GOM]=$A10)*(Data_Xuất[SKU_Xuất_GOM]=DO$5)))</f>
        <v>0</v>
      </c>
      <c r="DP10" s="42" cm="1">
        <f t="array" ref="DP10">IF(DP$2="FY",SUMPRODUCT(Data_Xuất[Xuất-NX]*(Data_Xuất[Year]=DP$1)*(Data_Xuất[Main SKU name_GOM]=$A10)*(Data_Xuất[SKU_Xuất_GOM]=DP$5)),SUMPRODUCT(Data_Xuất[Xuất-NX]*(Data_Xuất[Year]=DP$1)*(Data_Xuất[Month]=DP$2)*(Data_Xuất[Main SKU name_GOM]=$A10)*(Data_Xuất[SKU_Xuất_GOM]=DP$5)))</f>
        <v>0</v>
      </c>
      <c r="DQ10" s="42" cm="1">
        <f t="array" ref="DQ10">IF(DQ$2="FY",SUMPRODUCT(Data_Xuất[Xuất-NX]*(Data_Xuất[Year]=DQ$1)*(Data_Xuất[Main SKU name_GOM]=$A10)*(Data_Xuất[SKU_Xuất_GOM]=DQ$5)),SUMPRODUCT(Data_Xuất[Xuất-NX]*(Data_Xuất[Year]=DQ$1)*(Data_Xuất[Month]=DQ$2)*(Data_Xuất[Main SKU name_GOM]=$A10)*(Data_Xuất[SKU_Xuất_GOM]=DQ$5)))</f>
        <v>0</v>
      </c>
      <c r="DR10" s="42" cm="1">
        <f t="array" ref="DR10">IF(DR$2="FY",SUMPRODUCT(Data_Xuất[Xuất-NX]*(Data_Xuất[Year]=DR$1)*(Data_Xuất[Main SKU name_GOM]=$A10)*(Data_Xuất[SKU_Xuất_GOM]=DR$5)),SUMPRODUCT(Data_Xuất[Xuất-NX]*(Data_Xuất[Year]=DR$1)*(Data_Xuất[Month]=DR$2)*(Data_Xuất[Main SKU name_GOM]=$A10)*(Data_Xuất[SKU_Xuất_GOM]=DR$5)))</f>
        <v>0</v>
      </c>
      <c r="DS10" s="42" cm="1">
        <f t="array" ref="DS10">IF(DS$2="FY",SUMPRODUCT(Data_Xuất[Xuất-NX]*(Data_Xuất[Year]=DS$1)*(Data_Xuất[Main SKU name_GOM]=$A10)*(Data_Xuất[SKU_Xuất_GOM]=DS$5)),SUMPRODUCT(Data_Xuất[Xuất-NX]*(Data_Xuất[Year]=DS$1)*(Data_Xuất[Month]=DS$2)*(Data_Xuất[Main SKU name_GOM]=$A10)*(Data_Xuất[SKU_Xuất_GOM]=DS$5)))</f>
        <v>0</v>
      </c>
      <c r="DT10" s="42" cm="1">
        <f t="array" ref="DT10">IF(DT$2="FY",SUMPRODUCT(Data_Xuất[Xuất-NX]*(Data_Xuất[Year]=DT$1)*(Data_Xuất[Main SKU name_GOM]=$A10)*(Data_Xuất[SKU_Xuất_GOM]=DT$5)),SUMPRODUCT(Data_Xuất[Xuất-NX]*(Data_Xuất[Year]=DT$1)*(Data_Xuất[Month]=DT$2)*(Data_Xuất[Main SKU name_GOM]=$A10)*(Data_Xuất[SKU_Xuất_GOM]=DT$5)))</f>
        <v>0</v>
      </c>
      <c r="DU10" s="42" cm="1">
        <f t="array" ref="DU10">IF(DU$2="FY",SUMPRODUCT(Data_Xuất[Xuất-NX]*(Data_Xuất[Year]=DU$1)*(Data_Xuất[Main SKU name_GOM]=$A10)*(Data_Xuất[SKU_Xuất_GOM]=DU$5)),SUMPRODUCT(Data_Xuất[Xuất-NX]*(Data_Xuất[Year]=DU$1)*(Data_Xuất[Month]=DU$2)*(Data_Xuất[Main SKU name_GOM]=$A10)*(Data_Xuất[SKU_Xuất_GOM]=DU$5)))</f>
        <v>0</v>
      </c>
      <c r="DV10" s="42" cm="1">
        <f t="array" ref="DV10">IF(DV$2="FY",SUMPRODUCT(Data_Xuất[Xuất-NX]*(Data_Xuất[Year]=DV$1)*(Data_Xuất[Main SKU name_GOM]=$A10)*(Data_Xuất[SKU_Xuất_GOM]=DV$5)),SUMPRODUCT(Data_Xuất[Xuất-NX]*(Data_Xuất[Year]=DV$1)*(Data_Xuất[Month]=DV$2)*(Data_Xuất[Main SKU name_GOM]=$A10)*(Data_Xuất[SKU_Xuất_GOM]=DV$5)))</f>
        <v>0</v>
      </c>
      <c r="DW10" s="42" cm="1">
        <f t="array" ref="DW10">IF(DW$2="FY",SUMPRODUCT(Data_Xuất[Xuất-NX]*(Data_Xuất[Year]=DW$1)*(Data_Xuất[Main SKU name_GOM]=$A10)*(Data_Xuất[SKU_Xuất_GOM]=DW$5)),SUMPRODUCT(Data_Xuất[Xuất-NX]*(Data_Xuất[Year]=DW$1)*(Data_Xuất[Month]=DW$2)*(Data_Xuất[Main SKU name_GOM]=$A10)*(Data_Xuất[SKU_Xuất_GOM]=DW$5)))</f>
        <v>0</v>
      </c>
      <c r="DX10" s="42" cm="1">
        <f t="array" ref="DX10">IF(DX$2="FY",SUMPRODUCT(Data_Xuất[Xuất-NX]*(Data_Xuất[Year]=DX$1)*(Data_Xuất[Main SKU name_GOM]=$A10)*(Data_Xuất[SKU_Xuất_GOM]=DX$5)),SUMPRODUCT(Data_Xuất[Xuất-NX]*(Data_Xuất[Year]=DX$1)*(Data_Xuất[Month]=DX$2)*(Data_Xuất[Main SKU name_GOM]=$A10)*(Data_Xuất[SKU_Xuất_GOM]=DX$5)))</f>
        <v>0</v>
      </c>
      <c r="DY10" s="42" cm="1">
        <f t="array" ref="DY10">IF(DY$2="FY",SUMPRODUCT(Data_Xuất[Xuất-NX]*(Data_Xuất[Year]=DY$1)*(Data_Xuất[Main SKU name_GOM]=$A10)*(Data_Xuất[SKU_Xuất_GOM]=DY$5)),SUMPRODUCT(Data_Xuất[Xuất-NX]*(Data_Xuất[Year]=DY$1)*(Data_Xuất[Month]=DY$2)*(Data_Xuất[Main SKU name_GOM]=$A10)*(Data_Xuất[SKU_Xuất_GOM]=DY$5)))</f>
        <v>0</v>
      </c>
      <c r="DZ10" s="45">
        <f t="shared" si="28"/>
        <v>0</v>
      </c>
      <c r="EB10" s="42" cm="1">
        <f t="array" ref="EB10">IF(EB$2="FY",SUMPRODUCT(Data_Xuất[Xuất-NX]*(Data_Xuất[Year]=EB$1)*(Data_Xuất[Main SKU name_GOM]=$A10)*(Data_Xuất[SKU_Xuất_GOM]=EB$5)),SUMPRODUCT(Data_Xuất[Xuất-NX]*(Data_Xuất[Year]=EB$1)*(Data_Xuất[Month]=EB$2)*(Data_Xuất[Main SKU name_GOM]=$A10)*(Data_Xuất[SKU_Xuất_GOM]=EB$5)))</f>
        <v>0</v>
      </c>
      <c r="EC10" s="42" cm="1">
        <f t="array" ref="EC10">IF(EC$2="FY",SUMPRODUCT(Data_Xuất[Xuất-NX]*(Data_Xuất[Year]=EC$1)*(Data_Xuất[Main SKU name_GOM]=$A10)*(Data_Xuất[SKU_Xuất_GOM]=EC$5)),SUMPRODUCT(Data_Xuất[Xuất-NX]*(Data_Xuất[Year]=EC$1)*(Data_Xuất[Month]=EC$2)*(Data_Xuất[Main SKU name_GOM]=$A10)*(Data_Xuất[SKU_Xuất_GOM]=EC$5)))</f>
        <v>0</v>
      </c>
      <c r="ED10" s="42" cm="1">
        <f t="array" ref="ED10">IF(ED$2="FY",SUMPRODUCT(Data_Xuất[Xuất-NX]*(Data_Xuất[Year]=ED$1)*(Data_Xuất[Main SKU name_GOM]=$A10)*(Data_Xuất[SKU_Xuất_GOM]=ED$5)),SUMPRODUCT(Data_Xuất[Xuất-NX]*(Data_Xuất[Year]=ED$1)*(Data_Xuất[Month]=ED$2)*(Data_Xuất[Main SKU name_GOM]=$A10)*(Data_Xuất[SKU_Xuất_GOM]=ED$5)))</f>
        <v>0</v>
      </c>
      <c r="EE10" s="42" cm="1">
        <f t="array" ref="EE10">IF(EE$2="FY",SUMPRODUCT(Data_Xuất[Xuất-NX]*(Data_Xuất[Year]=EE$1)*(Data_Xuất[Main SKU name_GOM]=$A10)*(Data_Xuất[SKU_Xuất_GOM]=EE$5)),SUMPRODUCT(Data_Xuất[Xuất-NX]*(Data_Xuất[Year]=EE$1)*(Data_Xuất[Month]=EE$2)*(Data_Xuất[Main SKU name_GOM]=$A10)*(Data_Xuất[SKU_Xuất_GOM]=EE$5)))</f>
        <v>0</v>
      </c>
      <c r="EF10" s="42" cm="1">
        <f t="array" ref="EF10">IF(EF$2="FY",SUMPRODUCT(Data_Xuất[Xuất-NX]*(Data_Xuất[Year]=EF$1)*(Data_Xuất[Main SKU name_GOM]=$A10)*(Data_Xuất[SKU_Xuất_GOM]=EF$5)),SUMPRODUCT(Data_Xuất[Xuất-NX]*(Data_Xuất[Year]=EF$1)*(Data_Xuất[Month]=EF$2)*(Data_Xuất[Main SKU name_GOM]=$A10)*(Data_Xuất[SKU_Xuất_GOM]=EF$5)))</f>
        <v>0</v>
      </c>
      <c r="EG10" s="42" cm="1">
        <f t="array" ref="EG10">IF(EG$2="FY",SUMPRODUCT(Data_Xuất[Xuất-NX]*(Data_Xuất[Year]=EG$1)*(Data_Xuất[Main SKU name_GOM]=$A10)*(Data_Xuất[SKU_Xuất_GOM]=EG$5)),SUMPRODUCT(Data_Xuất[Xuất-NX]*(Data_Xuất[Year]=EG$1)*(Data_Xuất[Month]=EG$2)*(Data_Xuất[Main SKU name_GOM]=$A10)*(Data_Xuất[SKU_Xuất_GOM]=EG$5)))</f>
        <v>0</v>
      </c>
      <c r="EH10" s="42" cm="1">
        <f t="array" ref="EH10">IF(EH$2="FY",SUMPRODUCT(Data_Xuất[Xuất-NX]*(Data_Xuất[Year]=EH$1)*(Data_Xuất[Main SKU name_GOM]=$A10)*(Data_Xuất[SKU_Xuất_GOM]=EH$5)),SUMPRODUCT(Data_Xuất[Xuất-NX]*(Data_Xuất[Year]=EH$1)*(Data_Xuất[Month]=EH$2)*(Data_Xuất[Main SKU name_GOM]=$A10)*(Data_Xuất[SKU_Xuất_GOM]=EH$5)))</f>
        <v>0</v>
      </c>
      <c r="EI10" s="42" cm="1">
        <f t="array" ref="EI10">IF(EI$2="FY",SUMPRODUCT(Data_Xuất[Xuất-NX]*(Data_Xuất[Year]=EI$1)*(Data_Xuất[Main SKU name_GOM]=$A10)*(Data_Xuất[SKU_Xuất_GOM]=EI$5)),SUMPRODUCT(Data_Xuất[Xuất-NX]*(Data_Xuất[Year]=EI$1)*(Data_Xuất[Month]=EI$2)*(Data_Xuất[Main SKU name_GOM]=$A10)*(Data_Xuất[SKU_Xuất_GOM]=EI$5)))</f>
        <v>0</v>
      </c>
      <c r="EJ10" s="42" cm="1">
        <f t="array" ref="EJ10">IF(EJ$2="FY",SUMPRODUCT(Data_Xuất[Xuất-NX]*(Data_Xuất[Year]=EJ$1)*(Data_Xuất[Main SKU name_GOM]=$A10)*(Data_Xuất[SKU_Xuất_GOM]=EJ$5)),SUMPRODUCT(Data_Xuất[Xuất-NX]*(Data_Xuất[Year]=EJ$1)*(Data_Xuất[Month]=EJ$2)*(Data_Xuất[Main SKU name_GOM]=$A10)*(Data_Xuất[SKU_Xuất_GOM]=EJ$5)))</f>
        <v>0</v>
      </c>
      <c r="EK10" s="42" cm="1">
        <f t="array" ref="EK10">IF(EK$2="FY",SUMPRODUCT(Data_Xuất[Xuất-NX]*(Data_Xuất[Year]=EK$1)*(Data_Xuất[Main SKU name_GOM]=$A10)*(Data_Xuất[SKU_Xuất_GOM]=EK$5)),SUMPRODUCT(Data_Xuất[Xuất-NX]*(Data_Xuất[Year]=EK$1)*(Data_Xuất[Month]=EK$2)*(Data_Xuất[Main SKU name_GOM]=$A10)*(Data_Xuất[SKU_Xuất_GOM]=EK$5)))</f>
        <v>0</v>
      </c>
      <c r="EL10" s="42" cm="1">
        <f t="array" ref="EL10">IF(EL$2="FY",SUMPRODUCT(Data_Xuất[Xuất-NX]*(Data_Xuất[Year]=EL$1)*(Data_Xuất[Main SKU name_GOM]=$A10)*(Data_Xuất[SKU_Xuất_GOM]=EL$5)),SUMPRODUCT(Data_Xuất[Xuất-NX]*(Data_Xuất[Year]=EL$1)*(Data_Xuất[Month]=EL$2)*(Data_Xuất[Main SKU name_GOM]=$A10)*(Data_Xuất[SKU_Xuất_GOM]=EL$5)))</f>
        <v>0</v>
      </c>
      <c r="EM10" s="42" cm="1">
        <f t="array" ref="EM10">IF(EM$2="FY",SUMPRODUCT(Data_Xuất[Xuất-NX]*(Data_Xuất[Year]=EM$1)*(Data_Xuất[Main SKU name_GOM]=$A10)*(Data_Xuất[SKU_Xuất_GOM]=EM$5)),SUMPRODUCT(Data_Xuất[Xuất-NX]*(Data_Xuất[Year]=EM$1)*(Data_Xuất[Month]=EM$2)*(Data_Xuất[Main SKU name_GOM]=$A10)*(Data_Xuất[SKU_Xuất_GOM]=EM$5)))</f>
        <v>0</v>
      </c>
      <c r="EN10" s="42" cm="1">
        <f t="array" ref="EN10">IF(EN$2="FY",SUMPRODUCT(Data_Xuất[Xuất-NX]*(Data_Xuất[Year]=EN$1)*(Data_Xuất[Main SKU name_GOM]=$A10)*(Data_Xuất[SKU_Xuất_GOM]=EN$5)),SUMPRODUCT(Data_Xuất[Xuất-NX]*(Data_Xuất[Year]=EN$1)*(Data_Xuất[Month]=EN$2)*(Data_Xuất[Main SKU name_GOM]=$A10)*(Data_Xuất[SKU_Xuất_GOM]=EN$5)))</f>
        <v>0</v>
      </c>
      <c r="EO10" s="42" cm="1">
        <f t="array" ref="EO10">IF(EO$2="FY",SUMPRODUCT(Data_Xuất[Xuất-NX]*(Data_Xuất[Year]=EO$1)*(Data_Xuất[Main SKU name_GOM]=$A10)*(Data_Xuất[SKU_Xuất_GOM]=EO$5)),SUMPRODUCT(Data_Xuất[Xuất-NX]*(Data_Xuất[Year]=EO$1)*(Data_Xuất[Month]=EO$2)*(Data_Xuất[Main SKU name_GOM]=$A10)*(Data_Xuất[SKU_Xuất_GOM]=EO$5)))</f>
        <v>0</v>
      </c>
      <c r="EP10" s="45">
        <f t="shared" si="29"/>
        <v>0</v>
      </c>
      <c r="ER10" s="42" cm="1">
        <f t="array" ref="ER10">IF(ER$2="FY",SUMPRODUCT(Data_Xuất[Xuất-NX]*(Data_Xuất[Year]=ER$1)*(Data_Xuất[Main SKU name_GOM]=$A10)*(Data_Xuất[SKU_Xuất_GOM]=ER$5)),SUMPRODUCT(Data_Xuất[Xuất-NX]*(Data_Xuất[Year]=ER$1)*(Data_Xuất[Month]=ER$2)*(Data_Xuất[Main SKU name_GOM]=$A10)*(Data_Xuất[SKU_Xuất_GOM]=ER$5)))</f>
        <v>0</v>
      </c>
      <c r="ES10" s="42" cm="1">
        <f t="array" ref="ES10">IF(ES$2="FY",SUMPRODUCT(Data_Xuất[Xuất-NX]*(Data_Xuất[Year]=ES$1)*(Data_Xuất[Main SKU name_GOM]=$A10)*(Data_Xuất[SKU_Xuất_GOM]=ES$5)),SUMPRODUCT(Data_Xuất[Xuất-NX]*(Data_Xuất[Year]=ES$1)*(Data_Xuất[Month]=ES$2)*(Data_Xuất[Main SKU name_GOM]=$A10)*(Data_Xuất[SKU_Xuất_GOM]=ES$5)))</f>
        <v>0</v>
      </c>
      <c r="ET10" s="42" cm="1">
        <f t="array" ref="ET10">IF(ET$2="FY",SUMPRODUCT(Data_Xuất[Xuất-NX]*(Data_Xuất[Year]=ET$1)*(Data_Xuất[Main SKU name_GOM]=$A10)*(Data_Xuất[SKU_Xuất_GOM]=ET$5)),SUMPRODUCT(Data_Xuất[Xuất-NX]*(Data_Xuất[Year]=ET$1)*(Data_Xuất[Month]=ET$2)*(Data_Xuất[Main SKU name_GOM]=$A10)*(Data_Xuất[SKU_Xuất_GOM]=ET$5)))</f>
        <v>0</v>
      </c>
      <c r="EU10" s="42" cm="1">
        <f t="array" ref="EU10">IF(EU$2="FY",SUMPRODUCT(Data_Xuất[Xuất-NX]*(Data_Xuất[Year]=EU$1)*(Data_Xuất[Main SKU name_GOM]=$A10)*(Data_Xuất[SKU_Xuất_GOM]=EU$5)),SUMPRODUCT(Data_Xuất[Xuất-NX]*(Data_Xuất[Year]=EU$1)*(Data_Xuất[Month]=EU$2)*(Data_Xuất[Main SKU name_GOM]=$A10)*(Data_Xuất[SKU_Xuất_GOM]=EU$5)))</f>
        <v>0</v>
      </c>
      <c r="EV10" s="42" cm="1">
        <f t="array" ref="EV10">IF(EV$2="FY",SUMPRODUCT(Data_Xuất[Xuất-NX]*(Data_Xuất[Year]=EV$1)*(Data_Xuất[Main SKU name_GOM]=$A10)*(Data_Xuất[SKU_Xuất_GOM]=EV$5)),SUMPRODUCT(Data_Xuất[Xuất-NX]*(Data_Xuất[Year]=EV$1)*(Data_Xuất[Month]=EV$2)*(Data_Xuất[Main SKU name_GOM]=$A10)*(Data_Xuất[SKU_Xuất_GOM]=EV$5)))</f>
        <v>0</v>
      </c>
      <c r="EW10" s="42" cm="1">
        <f t="array" ref="EW10">IF(EW$2="FY",SUMPRODUCT(Data_Xuất[Xuất-NX]*(Data_Xuất[Year]=EW$1)*(Data_Xuất[Main SKU name_GOM]=$A10)*(Data_Xuất[SKU_Xuất_GOM]=EW$5)),SUMPRODUCT(Data_Xuất[Xuất-NX]*(Data_Xuất[Year]=EW$1)*(Data_Xuất[Month]=EW$2)*(Data_Xuất[Main SKU name_GOM]=$A10)*(Data_Xuất[SKU_Xuất_GOM]=EW$5)))</f>
        <v>0</v>
      </c>
      <c r="EX10" s="42" cm="1">
        <f t="array" ref="EX10">IF(EX$2="FY",SUMPRODUCT(Data_Xuất[Xuất-NX]*(Data_Xuất[Year]=EX$1)*(Data_Xuất[Main SKU name_GOM]=$A10)*(Data_Xuất[SKU_Xuất_GOM]=EX$5)),SUMPRODUCT(Data_Xuất[Xuất-NX]*(Data_Xuất[Year]=EX$1)*(Data_Xuất[Month]=EX$2)*(Data_Xuất[Main SKU name_GOM]=$A10)*(Data_Xuất[SKU_Xuất_GOM]=EX$5)))</f>
        <v>0</v>
      </c>
      <c r="EY10" s="42" cm="1">
        <f t="array" ref="EY10">IF(EY$2="FY",SUMPRODUCT(Data_Xuất[Xuất-NX]*(Data_Xuất[Year]=EY$1)*(Data_Xuất[Main SKU name_GOM]=$A10)*(Data_Xuất[SKU_Xuất_GOM]=EY$5)),SUMPRODUCT(Data_Xuất[Xuất-NX]*(Data_Xuất[Year]=EY$1)*(Data_Xuất[Month]=EY$2)*(Data_Xuất[Main SKU name_GOM]=$A10)*(Data_Xuất[SKU_Xuất_GOM]=EY$5)))</f>
        <v>0</v>
      </c>
      <c r="EZ10" s="42" cm="1">
        <f t="array" ref="EZ10">IF(EZ$2="FY",SUMPRODUCT(Data_Xuất[Xuất-NX]*(Data_Xuất[Year]=EZ$1)*(Data_Xuất[Main SKU name_GOM]=$A10)*(Data_Xuất[SKU_Xuất_GOM]=EZ$5)),SUMPRODUCT(Data_Xuất[Xuất-NX]*(Data_Xuất[Year]=EZ$1)*(Data_Xuất[Month]=EZ$2)*(Data_Xuất[Main SKU name_GOM]=$A10)*(Data_Xuất[SKU_Xuất_GOM]=EZ$5)))</f>
        <v>0</v>
      </c>
      <c r="FA10" s="42" cm="1">
        <f t="array" ref="FA10">IF(FA$2="FY",SUMPRODUCT(Data_Xuất[Xuất-NX]*(Data_Xuất[Year]=FA$1)*(Data_Xuất[Main SKU name_GOM]=$A10)*(Data_Xuất[SKU_Xuất_GOM]=FA$5)),SUMPRODUCT(Data_Xuất[Xuất-NX]*(Data_Xuất[Year]=FA$1)*(Data_Xuất[Month]=FA$2)*(Data_Xuất[Main SKU name_GOM]=$A10)*(Data_Xuất[SKU_Xuất_GOM]=FA$5)))</f>
        <v>0</v>
      </c>
      <c r="FB10" s="42" cm="1">
        <f t="array" ref="FB10">IF(FB$2="FY",SUMPRODUCT(Data_Xuất[Xuất-NX]*(Data_Xuất[Year]=FB$1)*(Data_Xuất[Main SKU name_GOM]=$A10)*(Data_Xuất[SKU_Xuất_GOM]=FB$5)),SUMPRODUCT(Data_Xuất[Xuất-NX]*(Data_Xuất[Year]=FB$1)*(Data_Xuất[Month]=FB$2)*(Data_Xuất[Main SKU name_GOM]=$A10)*(Data_Xuất[SKU_Xuất_GOM]=FB$5)))</f>
        <v>0</v>
      </c>
      <c r="FC10" s="42" cm="1">
        <f t="array" ref="FC10">IF(FC$2="FY",SUMPRODUCT(Data_Xuất[Xuất-NX]*(Data_Xuất[Year]=FC$1)*(Data_Xuất[Main SKU name_GOM]=$A10)*(Data_Xuất[SKU_Xuất_GOM]=FC$5)),SUMPRODUCT(Data_Xuất[Xuất-NX]*(Data_Xuất[Year]=FC$1)*(Data_Xuất[Month]=FC$2)*(Data_Xuất[Main SKU name_GOM]=$A10)*(Data_Xuất[SKU_Xuất_GOM]=FC$5)))</f>
        <v>0</v>
      </c>
      <c r="FD10" s="42" cm="1">
        <f t="array" ref="FD10">IF(FD$2="FY",SUMPRODUCT(Data_Xuất[Xuất-NX]*(Data_Xuất[Year]=FD$1)*(Data_Xuất[Main SKU name_GOM]=$A10)*(Data_Xuất[SKU_Xuất_GOM]=FD$5)),SUMPRODUCT(Data_Xuất[Xuất-NX]*(Data_Xuất[Year]=FD$1)*(Data_Xuất[Month]=FD$2)*(Data_Xuất[Main SKU name_GOM]=$A10)*(Data_Xuất[SKU_Xuất_GOM]=FD$5)))</f>
        <v>0</v>
      </c>
      <c r="FE10" s="42" cm="1">
        <f t="array" ref="FE10">IF(FE$2="FY",SUMPRODUCT(Data_Xuất[Xuất-NX]*(Data_Xuất[Year]=FE$1)*(Data_Xuất[Main SKU name_GOM]=$A10)*(Data_Xuất[SKU_Xuất_GOM]=FE$5)),SUMPRODUCT(Data_Xuất[Xuất-NX]*(Data_Xuất[Year]=FE$1)*(Data_Xuất[Month]=FE$2)*(Data_Xuất[Main SKU name_GOM]=$A10)*(Data_Xuất[SKU_Xuất_GOM]=FE$5)))</f>
        <v>0</v>
      </c>
      <c r="FF10" s="45">
        <f t="shared" si="30"/>
        <v>0</v>
      </c>
      <c r="FH10" s="42" cm="1">
        <f t="array" ref="FH10">IF(FH$2="FY",SUMPRODUCT(Data_Xuất[Xuất-NX]*(Data_Xuất[Year]=FH$1)*(Data_Xuất[Main SKU name_GOM]=$A10)*(Data_Xuất[SKU_Xuất_GOM]=FH$5)),SUMPRODUCT(Data_Xuất[Xuất-NX]*(Data_Xuất[Year]=FH$1)*(Data_Xuất[Month]=FH$2)*(Data_Xuất[Main SKU name_GOM]=$A10)*(Data_Xuất[SKU_Xuất_GOM]=FH$5)))</f>
        <v>0</v>
      </c>
      <c r="FI10" s="42" cm="1">
        <f t="array" ref="FI10">IF(FI$2="FY",SUMPRODUCT(Data_Xuất[Xuất-NX]*(Data_Xuất[Year]=FI$1)*(Data_Xuất[Main SKU name_GOM]=$A10)*(Data_Xuất[SKU_Xuất_GOM]=FI$5)),SUMPRODUCT(Data_Xuất[Xuất-NX]*(Data_Xuất[Year]=FI$1)*(Data_Xuất[Month]=FI$2)*(Data_Xuất[Main SKU name_GOM]=$A10)*(Data_Xuất[SKU_Xuất_GOM]=FI$5)))</f>
        <v>0</v>
      </c>
      <c r="FJ10" s="42" cm="1">
        <f t="array" ref="FJ10">IF(FJ$2="FY",SUMPRODUCT(Data_Xuất[Xuất-NX]*(Data_Xuất[Year]=FJ$1)*(Data_Xuất[Main SKU name_GOM]=$A10)*(Data_Xuất[SKU_Xuất_GOM]=FJ$5)),SUMPRODUCT(Data_Xuất[Xuất-NX]*(Data_Xuất[Year]=FJ$1)*(Data_Xuất[Month]=FJ$2)*(Data_Xuất[Main SKU name_GOM]=$A10)*(Data_Xuất[SKU_Xuất_GOM]=FJ$5)))</f>
        <v>0</v>
      </c>
      <c r="FK10" s="42" cm="1">
        <f t="array" ref="FK10">IF(FK$2="FY",SUMPRODUCT(Data_Xuất[Xuất-NX]*(Data_Xuất[Year]=FK$1)*(Data_Xuất[Main SKU name_GOM]=$A10)*(Data_Xuất[SKU_Xuất_GOM]=FK$5)),SUMPRODUCT(Data_Xuất[Xuất-NX]*(Data_Xuất[Year]=FK$1)*(Data_Xuất[Month]=FK$2)*(Data_Xuất[Main SKU name_GOM]=$A10)*(Data_Xuất[SKU_Xuất_GOM]=FK$5)))</f>
        <v>0</v>
      </c>
      <c r="FL10" s="42" cm="1">
        <f t="array" ref="FL10">IF(FL$2="FY",SUMPRODUCT(Data_Xuất[Xuất-NX]*(Data_Xuất[Year]=FL$1)*(Data_Xuất[Main SKU name_GOM]=$A10)*(Data_Xuất[SKU_Xuất_GOM]=FL$5)),SUMPRODUCT(Data_Xuất[Xuất-NX]*(Data_Xuất[Year]=FL$1)*(Data_Xuất[Month]=FL$2)*(Data_Xuất[Main SKU name_GOM]=$A10)*(Data_Xuất[SKU_Xuất_GOM]=FL$5)))</f>
        <v>0</v>
      </c>
      <c r="FM10" s="42" cm="1">
        <f t="array" ref="FM10">IF(FM$2="FY",SUMPRODUCT(Data_Xuất[Xuất-NX]*(Data_Xuất[Year]=FM$1)*(Data_Xuất[Main SKU name_GOM]=$A10)*(Data_Xuất[SKU_Xuất_GOM]=FM$5)),SUMPRODUCT(Data_Xuất[Xuất-NX]*(Data_Xuất[Year]=FM$1)*(Data_Xuất[Month]=FM$2)*(Data_Xuất[Main SKU name_GOM]=$A10)*(Data_Xuất[SKU_Xuất_GOM]=FM$5)))</f>
        <v>0</v>
      </c>
      <c r="FN10" s="42" cm="1">
        <f t="array" ref="FN10">IF(FN$2="FY",SUMPRODUCT(Data_Xuất[Xuất-NX]*(Data_Xuất[Year]=FN$1)*(Data_Xuất[Main SKU name_GOM]=$A10)*(Data_Xuất[SKU_Xuất_GOM]=FN$5)),SUMPRODUCT(Data_Xuất[Xuất-NX]*(Data_Xuất[Year]=FN$1)*(Data_Xuất[Month]=FN$2)*(Data_Xuất[Main SKU name_GOM]=$A10)*(Data_Xuất[SKU_Xuất_GOM]=FN$5)))</f>
        <v>0</v>
      </c>
      <c r="FO10" s="42" cm="1">
        <f t="array" ref="FO10">IF(FO$2="FY",SUMPRODUCT(Data_Xuất[Xuất-NX]*(Data_Xuất[Year]=FO$1)*(Data_Xuất[Main SKU name_GOM]=$A10)*(Data_Xuất[SKU_Xuất_GOM]=FO$5)),SUMPRODUCT(Data_Xuất[Xuất-NX]*(Data_Xuất[Year]=FO$1)*(Data_Xuất[Month]=FO$2)*(Data_Xuất[Main SKU name_GOM]=$A10)*(Data_Xuất[SKU_Xuất_GOM]=FO$5)))</f>
        <v>0</v>
      </c>
      <c r="FP10" s="42" cm="1">
        <f t="array" ref="FP10">IF(FP$2="FY",SUMPRODUCT(Data_Xuất[Xuất-NX]*(Data_Xuất[Year]=FP$1)*(Data_Xuất[Main SKU name_GOM]=$A10)*(Data_Xuất[SKU_Xuất_GOM]=FP$5)),SUMPRODUCT(Data_Xuất[Xuất-NX]*(Data_Xuất[Year]=FP$1)*(Data_Xuất[Month]=FP$2)*(Data_Xuất[Main SKU name_GOM]=$A10)*(Data_Xuất[SKU_Xuất_GOM]=FP$5)))</f>
        <v>0</v>
      </c>
      <c r="FQ10" s="42" cm="1">
        <f t="array" ref="FQ10">IF(FQ$2="FY",SUMPRODUCT(Data_Xuất[Xuất-NX]*(Data_Xuất[Year]=FQ$1)*(Data_Xuất[Main SKU name_GOM]=$A10)*(Data_Xuất[SKU_Xuất_GOM]=FQ$5)),SUMPRODUCT(Data_Xuất[Xuất-NX]*(Data_Xuất[Year]=FQ$1)*(Data_Xuất[Month]=FQ$2)*(Data_Xuất[Main SKU name_GOM]=$A10)*(Data_Xuất[SKU_Xuất_GOM]=FQ$5)))</f>
        <v>0</v>
      </c>
      <c r="FR10" s="42" cm="1">
        <f t="array" ref="FR10">IF(FR$2="FY",SUMPRODUCT(Data_Xuất[Xuất-NX]*(Data_Xuất[Year]=FR$1)*(Data_Xuất[Main SKU name_GOM]=$A10)*(Data_Xuất[SKU_Xuất_GOM]=FR$5)),SUMPRODUCT(Data_Xuất[Xuất-NX]*(Data_Xuất[Year]=FR$1)*(Data_Xuất[Month]=FR$2)*(Data_Xuất[Main SKU name_GOM]=$A10)*(Data_Xuất[SKU_Xuất_GOM]=FR$5)))</f>
        <v>0</v>
      </c>
      <c r="FS10" s="42" cm="1">
        <f t="array" ref="FS10">IF(FS$2="FY",SUMPRODUCT(Data_Xuất[Xuất-NX]*(Data_Xuất[Year]=FS$1)*(Data_Xuất[Main SKU name_GOM]=$A10)*(Data_Xuất[SKU_Xuất_GOM]=FS$5)),SUMPRODUCT(Data_Xuất[Xuất-NX]*(Data_Xuất[Year]=FS$1)*(Data_Xuất[Month]=FS$2)*(Data_Xuất[Main SKU name_GOM]=$A10)*(Data_Xuất[SKU_Xuất_GOM]=FS$5)))</f>
        <v>0</v>
      </c>
      <c r="FT10" s="42" cm="1">
        <f t="array" ref="FT10">IF(FT$2="FY",SUMPRODUCT(Data_Xuất[Xuất-NX]*(Data_Xuất[Year]=FT$1)*(Data_Xuất[Main SKU name_GOM]=$A10)*(Data_Xuất[SKU_Xuất_GOM]=FT$5)),SUMPRODUCT(Data_Xuất[Xuất-NX]*(Data_Xuất[Year]=FT$1)*(Data_Xuất[Month]=FT$2)*(Data_Xuất[Main SKU name_GOM]=$A10)*(Data_Xuất[SKU_Xuất_GOM]=FT$5)))</f>
        <v>0</v>
      </c>
      <c r="FU10" s="42" cm="1">
        <f t="array" ref="FU10">IF(FU$2="FY",SUMPRODUCT(Data_Xuất[Xuất-NX]*(Data_Xuất[Year]=FU$1)*(Data_Xuất[Main SKU name_GOM]=$A10)*(Data_Xuất[SKU_Xuất_GOM]=FU$5)),SUMPRODUCT(Data_Xuất[Xuất-NX]*(Data_Xuất[Year]=FU$1)*(Data_Xuất[Month]=FU$2)*(Data_Xuất[Main SKU name_GOM]=$A10)*(Data_Xuất[SKU_Xuất_GOM]=FU$5)))</f>
        <v>0</v>
      </c>
      <c r="FV10" s="45">
        <f t="shared" si="31"/>
        <v>0</v>
      </c>
      <c r="FX10" s="42" cm="1">
        <f t="array" ref="FX10">IF(FX$2="FY",SUMPRODUCT(Data_Xuất[Xuất-NX]*(Data_Xuất[Year]=FX$1)*(Data_Xuất[Main SKU name_GOM]=$A10)*(Data_Xuất[SKU_Xuất_GOM]=FX$5)),SUMPRODUCT(Data_Xuất[Xuất-NX]*(Data_Xuất[Year]=FX$1)*(Data_Xuất[Month]=FX$2)*(Data_Xuất[Main SKU name_GOM]=$A10)*(Data_Xuất[SKU_Xuất_GOM]=FX$5)))</f>
        <v>0</v>
      </c>
      <c r="FY10" s="42" cm="1">
        <f t="array" ref="FY10">IF(FY$2="FY",SUMPRODUCT(Data_Xuất[Xuất-NX]*(Data_Xuất[Year]=FY$1)*(Data_Xuất[Main SKU name_GOM]=$A10)*(Data_Xuất[SKU_Xuất_GOM]=FY$5)),SUMPRODUCT(Data_Xuất[Xuất-NX]*(Data_Xuất[Year]=FY$1)*(Data_Xuất[Month]=FY$2)*(Data_Xuất[Main SKU name_GOM]=$A10)*(Data_Xuất[SKU_Xuất_GOM]=FY$5)))</f>
        <v>0</v>
      </c>
      <c r="FZ10" s="42" cm="1">
        <f t="array" ref="FZ10">IF(FZ$2="FY",SUMPRODUCT(Data_Xuất[Xuất-NX]*(Data_Xuất[Year]=FZ$1)*(Data_Xuất[Main SKU name_GOM]=$A10)*(Data_Xuất[SKU_Xuất_GOM]=FZ$5)),SUMPRODUCT(Data_Xuất[Xuất-NX]*(Data_Xuất[Year]=FZ$1)*(Data_Xuất[Month]=FZ$2)*(Data_Xuất[Main SKU name_GOM]=$A10)*(Data_Xuất[SKU_Xuất_GOM]=FZ$5)))</f>
        <v>0</v>
      </c>
      <c r="GA10" s="42" cm="1">
        <f t="array" ref="GA10">IF(GA$2="FY",SUMPRODUCT(Data_Xuất[Xuất-NX]*(Data_Xuất[Year]=GA$1)*(Data_Xuất[Main SKU name_GOM]=$A10)*(Data_Xuất[SKU_Xuất_GOM]=GA$5)),SUMPRODUCT(Data_Xuất[Xuất-NX]*(Data_Xuất[Year]=GA$1)*(Data_Xuất[Month]=GA$2)*(Data_Xuất[Main SKU name_GOM]=$A10)*(Data_Xuất[SKU_Xuất_GOM]=GA$5)))</f>
        <v>0</v>
      </c>
      <c r="GB10" s="42" cm="1">
        <f t="array" ref="GB10">IF(GB$2="FY",SUMPRODUCT(Data_Xuất[Xuất-NX]*(Data_Xuất[Year]=GB$1)*(Data_Xuất[Main SKU name_GOM]=$A10)*(Data_Xuất[SKU_Xuất_GOM]=GB$5)),SUMPRODUCT(Data_Xuất[Xuất-NX]*(Data_Xuất[Year]=GB$1)*(Data_Xuất[Month]=GB$2)*(Data_Xuất[Main SKU name_GOM]=$A10)*(Data_Xuất[SKU_Xuất_GOM]=GB$5)))</f>
        <v>0</v>
      </c>
      <c r="GC10" s="42" cm="1">
        <f t="array" ref="GC10">IF(GC$2="FY",SUMPRODUCT(Data_Xuất[Xuất-NX]*(Data_Xuất[Year]=GC$1)*(Data_Xuất[Main SKU name_GOM]=$A10)*(Data_Xuất[SKU_Xuất_GOM]=GC$5)),SUMPRODUCT(Data_Xuất[Xuất-NX]*(Data_Xuất[Year]=GC$1)*(Data_Xuất[Month]=GC$2)*(Data_Xuất[Main SKU name_GOM]=$A10)*(Data_Xuất[SKU_Xuất_GOM]=GC$5)))</f>
        <v>0</v>
      </c>
      <c r="GD10" s="42" cm="1">
        <f t="array" ref="GD10">IF(GD$2="FY",SUMPRODUCT(Data_Xuất[Xuất-NX]*(Data_Xuất[Year]=GD$1)*(Data_Xuất[Main SKU name_GOM]=$A10)*(Data_Xuất[SKU_Xuất_GOM]=GD$5)),SUMPRODUCT(Data_Xuất[Xuất-NX]*(Data_Xuất[Year]=GD$1)*(Data_Xuất[Month]=GD$2)*(Data_Xuất[Main SKU name_GOM]=$A10)*(Data_Xuất[SKU_Xuất_GOM]=GD$5)))</f>
        <v>0</v>
      </c>
      <c r="GE10" s="42" cm="1">
        <f t="array" ref="GE10">IF(GE$2="FY",SUMPRODUCT(Data_Xuất[Xuất-NX]*(Data_Xuất[Year]=GE$1)*(Data_Xuất[Main SKU name_GOM]=$A10)*(Data_Xuất[SKU_Xuất_GOM]=GE$5)),SUMPRODUCT(Data_Xuất[Xuất-NX]*(Data_Xuất[Year]=GE$1)*(Data_Xuất[Month]=GE$2)*(Data_Xuất[Main SKU name_GOM]=$A10)*(Data_Xuất[SKU_Xuất_GOM]=GE$5)))</f>
        <v>0</v>
      </c>
      <c r="GF10" s="42" cm="1">
        <f t="array" ref="GF10">IF(GF$2="FY",SUMPRODUCT(Data_Xuất[Xuất-NX]*(Data_Xuất[Year]=GF$1)*(Data_Xuất[Main SKU name_GOM]=$A10)*(Data_Xuất[SKU_Xuất_GOM]=GF$5)),SUMPRODUCT(Data_Xuất[Xuất-NX]*(Data_Xuất[Year]=GF$1)*(Data_Xuất[Month]=GF$2)*(Data_Xuất[Main SKU name_GOM]=$A10)*(Data_Xuất[SKU_Xuất_GOM]=GF$5)))</f>
        <v>0</v>
      </c>
      <c r="GG10" s="42" cm="1">
        <f t="array" ref="GG10">IF(GG$2="FY",SUMPRODUCT(Data_Xuất[Xuất-NX]*(Data_Xuất[Year]=GG$1)*(Data_Xuất[Main SKU name_GOM]=$A10)*(Data_Xuất[SKU_Xuất_GOM]=GG$5)),SUMPRODUCT(Data_Xuất[Xuất-NX]*(Data_Xuất[Year]=GG$1)*(Data_Xuất[Month]=GG$2)*(Data_Xuất[Main SKU name_GOM]=$A10)*(Data_Xuất[SKU_Xuất_GOM]=GG$5)))</f>
        <v>0</v>
      </c>
      <c r="GH10" s="42" cm="1">
        <f t="array" ref="GH10">IF(GH$2="FY",SUMPRODUCT(Data_Xuất[Xuất-NX]*(Data_Xuất[Year]=GH$1)*(Data_Xuất[Main SKU name_GOM]=$A10)*(Data_Xuất[SKU_Xuất_GOM]=GH$5)),SUMPRODUCT(Data_Xuất[Xuất-NX]*(Data_Xuất[Year]=GH$1)*(Data_Xuất[Month]=GH$2)*(Data_Xuất[Main SKU name_GOM]=$A10)*(Data_Xuất[SKU_Xuất_GOM]=GH$5)))</f>
        <v>0</v>
      </c>
      <c r="GI10" s="42" cm="1">
        <f t="array" ref="GI10">IF(GI$2="FY",SUMPRODUCT(Data_Xuất[Xuất-NX]*(Data_Xuất[Year]=GI$1)*(Data_Xuất[Main SKU name_GOM]=$A10)*(Data_Xuất[SKU_Xuất_GOM]=GI$5)),SUMPRODUCT(Data_Xuất[Xuất-NX]*(Data_Xuất[Year]=GI$1)*(Data_Xuất[Month]=GI$2)*(Data_Xuất[Main SKU name_GOM]=$A10)*(Data_Xuất[SKU_Xuất_GOM]=GI$5)))</f>
        <v>0</v>
      </c>
      <c r="GJ10" s="42" cm="1">
        <f t="array" ref="GJ10">IF(GJ$2="FY",SUMPRODUCT(Data_Xuất[Xuất-NX]*(Data_Xuất[Year]=GJ$1)*(Data_Xuất[Main SKU name_GOM]=$A10)*(Data_Xuất[SKU_Xuất_GOM]=GJ$5)),SUMPRODUCT(Data_Xuất[Xuất-NX]*(Data_Xuất[Year]=GJ$1)*(Data_Xuất[Month]=GJ$2)*(Data_Xuất[Main SKU name_GOM]=$A10)*(Data_Xuất[SKU_Xuất_GOM]=GJ$5)))</f>
        <v>0</v>
      </c>
      <c r="GK10" s="42" cm="1">
        <f t="array" ref="GK10">IF(GK$2="FY",SUMPRODUCT(Data_Xuất[Xuất-NX]*(Data_Xuất[Year]=GK$1)*(Data_Xuất[Main SKU name_GOM]=$A10)*(Data_Xuất[SKU_Xuất_GOM]=GK$5)),SUMPRODUCT(Data_Xuất[Xuất-NX]*(Data_Xuất[Year]=GK$1)*(Data_Xuất[Month]=GK$2)*(Data_Xuất[Main SKU name_GOM]=$A10)*(Data_Xuất[SKU_Xuất_GOM]=GK$5)))</f>
        <v>0</v>
      </c>
      <c r="GL10" s="45">
        <f t="shared" si="32"/>
        <v>0</v>
      </c>
      <c r="GN10" s="42" cm="1">
        <f t="array" ref="GN10">IF(GN$2="FY",SUMPRODUCT(Data_Xuất[Xuất-NX]*(Data_Xuất[Year]=GN$1)*(Data_Xuất[Main SKU name_GOM]=$A10)*(Data_Xuất[SKU_Xuất_GOM]=GN$5)),SUMPRODUCT(Data_Xuất[Xuất-NX]*(Data_Xuất[Year]=GN$1)*(Data_Xuất[Month]=GN$2)*(Data_Xuất[Main SKU name_GOM]=$A10)*(Data_Xuất[SKU_Xuất_GOM]=GN$5)))</f>
        <v>0</v>
      </c>
      <c r="GO10" s="42" cm="1">
        <f t="array" ref="GO10">IF(GO$2="FY",SUMPRODUCT(Data_Xuất[Xuất-NX]*(Data_Xuất[Year]=GO$1)*(Data_Xuất[Main SKU name_GOM]=$A10)*(Data_Xuất[SKU_Xuất_GOM]=GO$5)),SUMPRODUCT(Data_Xuất[Xuất-NX]*(Data_Xuất[Year]=GO$1)*(Data_Xuất[Month]=GO$2)*(Data_Xuất[Main SKU name_GOM]=$A10)*(Data_Xuất[SKU_Xuất_GOM]=GO$5)))</f>
        <v>0</v>
      </c>
      <c r="GP10" s="42" cm="1">
        <f t="array" ref="GP10">IF(GP$2="FY",SUMPRODUCT(Data_Xuất[Xuất-NX]*(Data_Xuất[Year]=GP$1)*(Data_Xuất[Main SKU name_GOM]=$A10)*(Data_Xuất[SKU_Xuất_GOM]=GP$5)),SUMPRODUCT(Data_Xuất[Xuất-NX]*(Data_Xuất[Year]=GP$1)*(Data_Xuất[Month]=GP$2)*(Data_Xuất[Main SKU name_GOM]=$A10)*(Data_Xuất[SKU_Xuất_GOM]=GP$5)))</f>
        <v>0</v>
      </c>
      <c r="GQ10" s="42" cm="1">
        <f t="array" ref="GQ10">IF(GQ$2="FY",SUMPRODUCT(Data_Xuất[Xuất-NX]*(Data_Xuất[Year]=GQ$1)*(Data_Xuất[Main SKU name_GOM]=$A10)*(Data_Xuất[SKU_Xuất_GOM]=GQ$5)),SUMPRODUCT(Data_Xuất[Xuất-NX]*(Data_Xuất[Year]=GQ$1)*(Data_Xuất[Month]=GQ$2)*(Data_Xuất[Main SKU name_GOM]=$A10)*(Data_Xuất[SKU_Xuất_GOM]=GQ$5)))</f>
        <v>0</v>
      </c>
      <c r="GR10" s="42" cm="1">
        <f t="array" ref="GR10">IF(GR$2="FY",SUMPRODUCT(Data_Xuất[Xuất-NX]*(Data_Xuất[Year]=GR$1)*(Data_Xuất[Main SKU name_GOM]=$A10)*(Data_Xuất[SKU_Xuất_GOM]=GR$5)),SUMPRODUCT(Data_Xuất[Xuất-NX]*(Data_Xuất[Year]=GR$1)*(Data_Xuất[Month]=GR$2)*(Data_Xuất[Main SKU name_GOM]=$A10)*(Data_Xuất[SKU_Xuất_GOM]=GR$5)))</f>
        <v>0</v>
      </c>
      <c r="GS10" s="42" cm="1">
        <f t="array" ref="GS10">IF(GS$2="FY",SUMPRODUCT(Data_Xuất[Xuất-NX]*(Data_Xuất[Year]=GS$1)*(Data_Xuất[Main SKU name_GOM]=$A10)*(Data_Xuất[SKU_Xuất_GOM]=GS$5)),SUMPRODUCT(Data_Xuất[Xuất-NX]*(Data_Xuất[Year]=GS$1)*(Data_Xuất[Month]=GS$2)*(Data_Xuất[Main SKU name_GOM]=$A10)*(Data_Xuất[SKU_Xuất_GOM]=GS$5)))</f>
        <v>0</v>
      </c>
      <c r="GT10" s="42" cm="1">
        <f t="array" ref="GT10">IF(GT$2="FY",SUMPRODUCT(Data_Xuất[Xuất-NX]*(Data_Xuất[Year]=GT$1)*(Data_Xuất[Main SKU name_GOM]=$A10)*(Data_Xuất[SKU_Xuất_GOM]=GT$5)),SUMPRODUCT(Data_Xuất[Xuất-NX]*(Data_Xuất[Year]=GT$1)*(Data_Xuất[Month]=GT$2)*(Data_Xuất[Main SKU name_GOM]=$A10)*(Data_Xuất[SKU_Xuất_GOM]=GT$5)))</f>
        <v>0</v>
      </c>
      <c r="GU10" s="42" cm="1">
        <f t="array" ref="GU10">IF(GU$2="FY",SUMPRODUCT(Data_Xuất[Xuất-NX]*(Data_Xuất[Year]=GU$1)*(Data_Xuất[Main SKU name_GOM]=$A10)*(Data_Xuất[SKU_Xuất_GOM]=GU$5)),SUMPRODUCT(Data_Xuất[Xuất-NX]*(Data_Xuất[Year]=GU$1)*(Data_Xuất[Month]=GU$2)*(Data_Xuất[Main SKU name_GOM]=$A10)*(Data_Xuất[SKU_Xuất_GOM]=GU$5)))</f>
        <v>0</v>
      </c>
      <c r="GV10" s="42" cm="1">
        <f t="array" ref="GV10">IF(GV$2="FY",SUMPRODUCT(Data_Xuất[Xuất-NX]*(Data_Xuất[Year]=GV$1)*(Data_Xuất[Main SKU name_GOM]=$A10)*(Data_Xuất[SKU_Xuất_GOM]=GV$5)),SUMPRODUCT(Data_Xuất[Xuất-NX]*(Data_Xuất[Year]=GV$1)*(Data_Xuất[Month]=GV$2)*(Data_Xuất[Main SKU name_GOM]=$A10)*(Data_Xuất[SKU_Xuất_GOM]=GV$5)))</f>
        <v>0</v>
      </c>
      <c r="GW10" s="42" cm="1">
        <f t="array" ref="GW10">IF(GW$2="FY",SUMPRODUCT(Data_Xuất[Xuất-NX]*(Data_Xuất[Year]=GW$1)*(Data_Xuất[Main SKU name_GOM]=$A10)*(Data_Xuất[SKU_Xuất_GOM]=GW$5)),SUMPRODUCT(Data_Xuất[Xuất-NX]*(Data_Xuất[Year]=GW$1)*(Data_Xuất[Month]=GW$2)*(Data_Xuất[Main SKU name_GOM]=$A10)*(Data_Xuất[SKU_Xuất_GOM]=GW$5)))</f>
        <v>0</v>
      </c>
      <c r="GX10" s="42" cm="1">
        <f t="array" ref="GX10">IF(GX$2="FY",SUMPRODUCT(Data_Xuất[Xuất-NX]*(Data_Xuất[Year]=GX$1)*(Data_Xuất[Main SKU name_GOM]=$A10)*(Data_Xuất[SKU_Xuất_GOM]=GX$5)),SUMPRODUCT(Data_Xuất[Xuất-NX]*(Data_Xuất[Year]=GX$1)*(Data_Xuất[Month]=GX$2)*(Data_Xuất[Main SKU name_GOM]=$A10)*(Data_Xuất[SKU_Xuất_GOM]=GX$5)))</f>
        <v>0</v>
      </c>
      <c r="GY10" s="42" cm="1">
        <f t="array" ref="GY10">IF(GY$2="FY",SUMPRODUCT(Data_Xuất[Xuất-NX]*(Data_Xuất[Year]=GY$1)*(Data_Xuất[Main SKU name_GOM]=$A10)*(Data_Xuất[SKU_Xuất_GOM]=GY$5)),SUMPRODUCT(Data_Xuất[Xuất-NX]*(Data_Xuất[Year]=GY$1)*(Data_Xuất[Month]=GY$2)*(Data_Xuất[Main SKU name_GOM]=$A10)*(Data_Xuất[SKU_Xuất_GOM]=GY$5)))</f>
        <v>0</v>
      </c>
      <c r="GZ10" s="42" cm="1">
        <f t="array" ref="GZ10">IF(GZ$2="FY",SUMPRODUCT(Data_Xuất[Xuất-NX]*(Data_Xuất[Year]=GZ$1)*(Data_Xuất[Main SKU name_GOM]=$A10)*(Data_Xuất[SKU_Xuất_GOM]=GZ$5)),SUMPRODUCT(Data_Xuất[Xuất-NX]*(Data_Xuất[Year]=GZ$1)*(Data_Xuất[Month]=GZ$2)*(Data_Xuất[Main SKU name_GOM]=$A10)*(Data_Xuất[SKU_Xuất_GOM]=GZ$5)))</f>
        <v>0</v>
      </c>
      <c r="HA10" s="42" cm="1">
        <f t="array" ref="HA10">IF(HA$2="FY",SUMPRODUCT(Data_Xuất[Xuất-NX]*(Data_Xuất[Year]=HA$1)*(Data_Xuất[Main SKU name_GOM]=$A10)*(Data_Xuất[SKU_Xuất_GOM]=HA$5)),SUMPRODUCT(Data_Xuất[Xuất-NX]*(Data_Xuất[Year]=HA$1)*(Data_Xuất[Month]=HA$2)*(Data_Xuất[Main SKU name_GOM]=$A10)*(Data_Xuất[SKU_Xuất_GOM]=HA$5)))</f>
        <v>0</v>
      </c>
      <c r="HB10" s="45">
        <f t="shared" si="33"/>
        <v>0</v>
      </c>
    </row>
    <row r="11" spans="1:210" x14ac:dyDescent="0.35">
      <c r="A11" s="5" t="s">
        <v>147</v>
      </c>
      <c r="B11" s="24" t="s">
        <v>147</v>
      </c>
      <c r="D11" s="42" cm="1">
        <f t="array" ref="D11">IF(D$2="FY",SUMPRODUCT(Data_Xuất[Xuất-NX]*(Data_Xuất[Year]=D$1)*(Data_Xuất[Main SKU name_GOM]=$A11)*(Data_Xuất[SKU_Xuất_GOM]=D$5)),SUMPRODUCT(Data_Xuất[Xuất-NX]*(Data_Xuất[Year]=D$1)*(Data_Xuất[Month]=D$2)*(Data_Xuất[Main SKU name_GOM]=$A11)*(Data_Xuất[SKU_Xuất_GOM]=D$5)))</f>
        <v>0</v>
      </c>
      <c r="E11" s="42" cm="1">
        <f t="array" ref="E11">IF(E$2="FY",SUMPRODUCT(Data_Xuất[Xuất-NX]*(Data_Xuất[Year]=E$1)*(Data_Xuất[Main SKU name_GOM]=$A11)*(Data_Xuất[SKU_Xuất_GOM]=E$5)),SUMPRODUCT(Data_Xuất[Xuất-NX]*(Data_Xuất[Year]=E$1)*(Data_Xuất[Month]=E$2)*(Data_Xuất[Main SKU name_GOM]=$A11)*(Data_Xuất[SKU_Xuất_GOM]=E$5)))</f>
        <v>160862</v>
      </c>
      <c r="F11" s="42" cm="1">
        <f t="array" ref="F11">IF(F$2="FY",SUMPRODUCT(Data_Xuất[Xuất-NX]*(Data_Xuất[Year]=F$1)*(Data_Xuất[Main SKU name_GOM]=$A11)*(Data_Xuất[SKU_Xuất_GOM]=F$5)),SUMPRODUCT(Data_Xuất[Xuất-NX]*(Data_Xuất[Year]=F$1)*(Data_Xuất[Month]=F$2)*(Data_Xuất[Main SKU name_GOM]=$A11)*(Data_Xuất[SKU_Xuất_GOM]=F$5)))</f>
        <v>0</v>
      </c>
      <c r="G11" s="42" cm="1">
        <f t="array" ref="G11">IF(G$2="FY",SUMPRODUCT(Data_Xuất[Xuất-NX]*(Data_Xuất[Year]=G$1)*(Data_Xuất[Main SKU name_GOM]=$A11)*(Data_Xuất[SKU_Xuất_GOM]=G$5)),SUMPRODUCT(Data_Xuất[Xuất-NX]*(Data_Xuất[Year]=G$1)*(Data_Xuất[Month]=G$2)*(Data_Xuất[Main SKU name_GOM]=$A11)*(Data_Xuất[SKU_Xuất_GOM]=G$5)))</f>
        <v>0</v>
      </c>
      <c r="H11" s="42" cm="1">
        <f t="array" ref="H11">IF(H$2="FY",SUMPRODUCT(Data_Xuất[Xuất-NX]*(Data_Xuất[Year]=H$1)*(Data_Xuất[Main SKU name_GOM]=$A11)*(Data_Xuất[SKU_Xuất_GOM]=H$5)),SUMPRODUCT(Data_Xuất[Xuất-NX]*(Data_Xuất[Year]=H$1)*(Data_Xuất[Month]=H$2)*(Data_Xuất[Main SKU name_GOM]=$A11)*(Data_Xuất[SKU_Xuất_GOM]=H$5)))</f>
        <v>0</v>
      </c>
      <c r="I11" s="42" cm="1">
        <f t="array" ref="I11">IF(I$2="FY",SUMPRODUCT(Data_Xuất[Xuất-NX]*(Data_Xuất[Year]=I$1)*(Data_Xuất[Main SKU name_GOM]=$A11)*(Data_Xuất[SKU_Xuất_GOM]=I$5)),SUMPRODUCT(Data_Xuất[Xuất-NX]*(Data_Xuất[Year]=I$1)*(Data_Xuất[Month]=I$2)*(Data_Xuất[Main SKU name_GOM]=$A11)*(Data_Xuất[SKU_Xuất_GOM]=I$5)))</f>
        <v>29000</v>
      </c>
      <c r="J11" s="42" cm="1">
        <f t="array" ref="J11">IF(J$2="FY",SUMPRODUCT(Data_Xuất[Xuất-NX]*(Data_Xuất[Year]=J$1)*(Data_Xuất[Main SKU name_GOM]=$A11)*(Data_Xuất[SKU_Xuất_GOM]=J$5)),SUMPRODUCT(Data_Xuất[Xuất-NX]*(Data_Xuất[Year]=J$1)*(Data_Xuất[Month]=J$2)*(Data_Xuất[Main SKU name_GOM]=$A11)*(Data_Xuất[SKU_Xuất_GOM]=J$5)))</f>
        <v>0</v>
      </c>
      <c r="K11" s="42" cm="1">
        <f t="array" ref="K11">IF(K$2="FY",SUMPRODUCT(Data_Xuất[Xuất-NX]*(Data_Xuất[Year]=K$1)*(Data_Xuất[Main SKU name_GOM]=$A11)*(Data_Xuất[SKU_Xuất_GOM]=K$5)),SUMPRODUCT(Data_Xuất[Xuất-NX]*(Data_Xuất[Year]=K$1)*(Data_Xuất[Month]=K$2)*(Data_Xuất[Main SKU name_GOM]=$A11)*(Data_Xuất[SKU_Xuất_GOM]=K$5)))</f>
        <v>0</v>
      </c>
      <c r="L11" s="42" cm="1">
        <f t="array" ref="L11">IF(L$2="FY",SUMPRODUCT(Data_Xuất[Xuất-NX]*(Data_Xuất[Year]=L$1)*(Data_Xuất[Main SKU name_GOM]=$A11)*(Data_Xuất[SKU_Xuất_GOM]=L$5)),SUMPRODUCT(Data_Xuất[Xuất-NX]*(Data_Xuất[Year]=L$1)*(Data_Xuất[Month]=L$2)*(Data_Xuất[Main SKU name_GOM]=$A11)*(Data_Xuất[SKU_Xuất_GOM]=L$5)))</f>
        <v>0</v>
      </c>
      <c r="M11" s="42" cm="1">
        <f t="array" ref="M11">IF(M$2="FY",SUMPRODUCT(Data_Xuất[Xuất-NX]*(Data_Xuất[Year]=M$1)*(Data_Xuất[Main SKU name_GOM]=$A11)*(Data_Xuất[SKU_Xuất_GOM]=M$5)),SUMPRODUCT(Data_Xuất[Xuất-NX]*(Data_Xuất[Year]=M$1)*(Data_Xuất[Month]=M$2)*(Data_Xuất[Main SKU name_GOM]=$A11)*(Data_Xuất[SKU_Xuất_GOM]=M$5)))</f>
        <v>0</v>
      </c>
      <c r="N11" s="42" cm="1">
        <f t="array" ref="N11">IF(N$2="FY",SUMPRODUCT(Data_Xuất[Xuất-NX]*(Data_Xuất[Year]=N$1)*(Data_Xuất[Main SKU name_GOM]=$A11)*(Data_Xuất[SKU_Xuất_GOM]=N$5)),SUMPRODUCT(Data_Xuất[Xuất-NX]*(Data_Xuất[Year]=N$1)*(Data_Xuất[Month]=N$2)*(Data_Xuất[Main SKU name_GOM]=$A11)*(Data_Xuất[SKU_Xuất_GOM]=N$5)))</f>
        <v>0</v>
      </c>
      <c r="O11" s="42" cm="1">
        <f t="array" ref="O11">IF(O$2="FY",SUMPRODUCT(Data_Xuất[Xuất-NX]*(Data_Xuất[Year]=O$1)*(Data_Xuất[Main SKU name_GOM]=$A11)*(Data_Xuất[SKU_Xuất_GOM]=O$5)),SUMPRODUCT(Data_Xuất[Xuất-NX]*(Data_Xuất[Year]=O$1)*(Data_Xuất[Month]=O$2)*(Data_Xuất[Main SKU name_GOM]=$A11)*(Data_Xuất[SKU_Xuất_GOM]=O$5)))</f>
        <v>0</v>
      </c>
      <c r="P11" s="42" cm="1">
        <f t="array" ref="P11">IF(P$2="FY",SUMPRODUCT(Data_Xuất[Xuất-NX]*(Data_Xuất[Year]=P$1)*(Data_Xuất[Main SKU name_GOM]=$A11)*(Data_Xuất[SKU_Xuất_GOM]=P$5)),SUMPRODUCT(Data_Xuất[Xuất-NX]*(Data_Xuất[Year]=P$1)*(Data_Xuất[Month]=P$2)*(Data_Xuất[Main SKU name_GOM]=$A11)*(Data_Xuất[SKU_Xuất_GOM]=P$5)))</f>
        <v>0</v>
      </c>
      <c r="Q11" s="42" cm="1">
        <f t="array" ref="Q11">IF(Q$2="FY",SUMPRODUCT(Data_Xuất[Xuất-NX]*(Data_Xuất[Year]=Q$1)*(Data_Xuất[Main SKU name_GOM]=$A11)*(Data_Xuất[SKU_Xuất_GOM]=Q$5)),SUMPRODUCT(Data_Xuất[Xuất-NX]*(Data_Xuất[Year]=Q$1)*(Data_Xuất[Month]=Q$2)*(Data_Xuất[Main SKU name_GOM]=$A11)*(Data_Xuất[SKU_Xuất_GOM]=Q$5)))</f>
        <v>0</v>
      </c>
      <c r="R11" s="42">
        <f t="shared" si="34"/>
        <v>189862</v>
      </c>
      <c r="T11" s="42" cm="1">
        <f t="array" ref="T11">IF(T$2="FY",SUMPRODUCT(Data_Xuất[Xuất-NX]*(Data_Xuất[Year]=T$1)*(Data_Xuất[Main SKU name_GOM]=$A11)*(Data_Xuất[SKU_Xuất_GOM]=T$5)),SUMPRODUCT(Data_Xuất[Xuất-NX]*(Data_Xuất[Year]=T$1)*(Data_Xuất[Month]=T$2)*(Data_Xuất[Main SKU name_GOM]=$A11)*(Data_Xuất[SKU_Xuất_GOM]=T$5)))</f>
        <v>0</v>
      </c>
      <c r="U11" s="42" cm="1">
        <f t="array" ref="U11">IF(U$2="FY",SUMPRODUCT(Data_Xuất[Xuất-NX]*(Data_Xuất[Year]=U$1)*(Data_Xuất[Main SKU name_GOM]=$A11)*(Data_Xuất[SKU_Xuất_GOM]=U$5)),SUMPRODUCT(Data_Xuất[Xuất-NX]*(Data_Xuất[Year]=U$1)*(Data_Xuất[Month]=U$2)*(Data_Xuất[Main SKU name_GOM]=$A11)*(Data_Xuất[SKU_Xuất_GOM]=U$5)))</f>
        <v>91181</v>
      </c>
      <c r="V11" s="42" cm="1">
        <f t="array" ref="V11">IF(V$2="FY",SUMPRODUCT(Data_Xuất[Xuất-NX]*(Data_Xuất[Year]=V$1)*(Data_Xuất[Main SKU name_GOM]=$A11)*(Data_Xuất[SKU_Xuất_GOM]=V$5)),SUMPRODUCT(Data_Xuất[Xuất-NX]*(Data_Xuất[Year]=V$1)*(Data_Xuất[Month]=V$2)*(Data_Xuất[Main SKU name_GOM]=$A11)*(Data_Xuất[SKU_Xuất_GOM]=V$5)))</f>
        <v>0</v>
      </c>
      <c r="W11" s="42" cm="1">
        <f t="array" ref="W11">IF(W$2="FY",SUMPRODUCT(Data_Xuất[Xuất-NX]*(Data_Xuất[Year]=W$1)*(Data_Xuất[Main SKU name_GOM]=$A11)*(Data_Xuất[SKU_Xuất_GOM]=W$5)),SUMPRODUCT(Data_Xuất[Xuất-NX]*(Data_Xuất[Year]=W$1)*(Data_Xuất[Month]=W$2)*(Data_Xuất[Main SKU name_GOM]=$A11)*(Data_Xuất[SKU_Xuất_GOM]=W$5)))</f>
        <v>0</v>
      </c>
      <c r="X11" s="42" cm="1">
        <f t="array" ref="X11">IF(X$2="FY",SUMPRODUCT(Data_Xuất[Xuất-NX]*(Data_Xuất[Year]=X$1)*(Data_Xuất[Main SKU name_GOM]=$A11)*(Data_Xuất[SKU_Xuất_GOM]=X$5)),SUMPRODUCT(Data_Xuất[Xuất-NX]*(Data_Xuất[Year]=X$1)*(Data_Xuất[Month]=X$2)*(Data_Xuất[Main SKU name_GOM]=$A11)*(Data_Xuất[SKU_Xuất_GOM]=X$5)))</f>
        <v>0</v>
      </c>
      <c r="Y11" s="42" cm="1">
        <f t="array" ref="Y11">IF(Y$2="FY",SUMPRODUCT(Data_Xuất[Xuất-NX]*(Data_Xuất[Year]=Y$1)*(Data_Xuất[Main SKU name_GOM]=$A11)*(Data_Xuất[SKU_Xuất_GOM]=Y$5)),SUMPRODUCT(Data_Xuất[Xuất-NX]*(Data_Xuất[Year]=Y$1)*(Data_Xuất[Month]=Y$2)*(Data_Xuất[Main SKU name_GOM]=$A11)*(Data_Xuất[SKU_Xuất_GOM]=Y$5)))</f>
        <v>0</v>
      </c>
      <c r="Z11" s="42" cm="1">
        <f t="array" ref="Z11">IF(Z$2="FY",SUMPRODUCT(Data_Xuất[Xuất-NX]*(Data_Xuất[Year]=Z$1)*(Data_Xuất[Main SKU name_GOM]=$A11)*(Data_Xuất[SKU_Xuất_GOM]=Z$5)),SUMPRODUCT(Data_Xuất[Xuất-NX]*(Data_Xuất[Year]=Z$1)*(Data_Xuất[Month]=Z$2)*(Data_Xuất[Main SKU name_GOM]=$A11)*(Data_Xuất[SKU_Xuất_GOM]=Z$5)))</f>
        <v>0</v>
      </c>
      <c r="AA11" s="42" cm="1">
        <f t="array" ref="AA11">IF(AA$2="FY",SUMPRODUCT(Data_Xuất[Xuất-NX]*(Data_Xuất[Year]=AA$1)*(Data_Xuất[Main SKU name_GOM]=$A11)*(Data_Xuất[SKU_Xuất_GOM]=AA$5)),SUMPRODUCT(Data_Xuất[Xuất-NX]*(Data_Xuất[Year]=AA$1)*(Data_Xuất[Month]=AA$2)*(Data_Xuất[Main SKU name_GOM]=$A11)*(Data_Xuất[SKU_Xuất_GOM]=AA$5)))</f>
        <v>0</v>
      </c>
      <c r="AB11" s="42" cm="1">
        <f t="array" ref="AB11">IF(AB$2="FY",SUMPRODUCT(Data_Xuất[Xuất-NX]*(Data_Xuất[Year]=AB$1)*(Data_Xuất[Main SKU name_GOM]=$A11)*(Data_Xuất[SKU_Xuất_GOM]=AB$5)),SUMPRODUCT(Data_Xuất[Xuất-NX]*(Data_Xuất[Year]=AB$1)*(Data_Xuất[Month]=AB$2)*(Data_Xuất[Main SKU name_GOM]=$A11)*(Data_Xuất[SKU_Xuất_GOM]=AB$5)))</f>
        <v>0</v>
      </c>
      <c r="AC11" s="42" cm="1">
        <f t="array" ref="AC11">IF(AC$2="FY",SUMPRODUCT(Data_Xuất[Xuất-NX]*(Data_Xuất[Year]=AC$1)*(Data_Xuất[Main SKU name_GOM]=$A11)*(Data_Xuất[SKU_Xuất_GOM]=AC$5)),SUMPRODUCT(Data_Xuất[Xuất-NX]*(Data_Xuất[Year]=AC$1)*(Data_Xuất[Month]=AC$2)*(Data_Xuất[Main SKU name_GOM]=$A11)*(Data_Xuất[SKU_Xuất_GOM]=AC$5)))</f>
        <v>0</v>
      </c>
      <c r="AD11" s="42" cm="1">
        <f t="array" ref="AD11">IF(AD$2="FY",SUMPRODUCT(Data_Xuất[Xuất-NX]*(Data_Xuất[Year]=AD$1)*(Data_Xuất[Main SKU name_GOM]=$A11)*(Data_Xuất[SKU_Xuất_GOM]=AD$5)),SUMPRODUCT(Data_Xuất[Xuất-NX]*(Data_Xuất[Year]=AD$1)*(Data_Xuất[Month]=AD$2)*(Data_Xuất[Main SKU name_GOM]=$A11)*(Data_Xuất[SKU_Xuất_GOM]=AD$5)))</f>
        <v>0</v>
      </c>
      <c r="AE11" s="42" cm="1">
        <f t="array" ref="AE11">IF(AE$2="FY",SUMPRODUCT(Data_Xuất[Xuất-NX]*(Data_Xuất[Year]=AE$1)*(Data_Xuất[Main SKU name_GOM]=$A11)*(Data_Xuất[SKU_Xuất_GOM]=AE$5)),SUMPRODUCT(Data_Xuất[Xuất-NX]*(Data_Xuất[Year]=AE$1)*(Data_Xuất[Month]=AE$2)*(Data_Xuất[Main SKU name_GOM]=$A11)*(Data_Xuất[SKU_Xuất_GOM]=AE$5)))</f>
        <v>0</v>
      </c>
      <c r="AF11" s="42" cm="1">
        <f t="array" ref="AF11">IF(AF$2="FY",SUMPRODUCT(Data_Xuất[Xuất-NX]*(Data_Xuất[Year]=AF$1)*(Data_Xuất[Main SKU name_GOM]=$A11)*(Data_Xuất[SKU_Xuất_GOM]=AF$5)),SUMPRODUCT(Data_Xuất[Xuất-NX]*(Data_Xuất[Year]=AF$1)*(Data_Xuất[Month]=AF$2)*(Data_Xuất[Main SKU name_GOM]=$A11)*(Data_Xuất[SKU_Xuất_GOM]=AF$5)))</f>
        <v>0</v>
      </c>
      <c r="AG11" s="42" cm="1">
        <f t="array" ref="AG11">IF(AG$2="FY",SUMPRODUCT(Data_Xuất[Xuất-NX]*(Data_Xuất[Year]=AG$1)*(Data_Xuất[Main SKU name_GOM]=$A11)*(Data_Xuất[SKU_Xuất_GOM]=AG$5)),SUMPRODUCT(Data_Xuất[Xuất-NX]*(Data_Xuất[Year]=AG$1)*(Data_Xuất[Month]=AG$2)*(Data_Xuất[Main SKU name_GOM]=$A11)*(Data_Xuất[SKU_Xuất_GOM]=AG$5)))</f>
        <v>0</v>
      </c>
      <c r="AH11" s="45">
        <f t="shared" si="35"/>
        <v>91181</v>
      </c>
      <c r="AJ11" s="42" cm="1">
        <f t="array" ref="AJ11">IF(AJ$2="FY",SUMPRODUCT(Data_Xuất[Xuất-NX]*(Data_Xuất[Year]=AJ$1)*(Data_Xuất[Main SKU name_GOM]=$A11)*(Data_Xuất[SKU_Xuất_GOM]=AJ$5)),SUMPRODUCT(Data_Xuất[Xuất-NX]*(Data_Xuất[Year]=AJ$1)*(Data_Xuất[Month]=AJ$2)*(Data_Xuất[Main SKU name_GOM]=$A11)*(Data_Xuất[SKU_Xuất_GOM]=AJ$5)))</f>
        <v>0</v>
      </c>
      <c r="AK11" s="42" cm="1">
        <f t="array" ref="AK11">IF(AK$2="FY",SUMPRODUCT(Data_Xuất[Xuất-NX]*(Data_Xuất[Year]=AK$1)*(Data_Xuất[Main SKU name_GOM]=$A11)*(Data_Xuất[SKU_Xuất_GOM]=AK$5)),SUMPRODUCT(Data_Xuất[Xuất-NX]*(Data_Xuất[Year]=AK$1)*(Data_Xuất[Month]=AK$2)*(Data_Xuất[Main SKU name_GOM]=$A11)*(Data_Xuất[SKU_Xuất_GOM]=AK$5)))</f>
        <v>0</v>
      </c>
      <c r="AL11" s="42" cm="1">
        <f t="array" ref="AL11">IF(AL$2="FY",SUMPRODUCT(Data_Xuất[Xuất-NX]*(Data_Xuất[Year]=AL$1)*(Data_Xuất[Main SKU name_GOM]=$A11)*(Data_Xuất[SKU_Xuất_GOM]=AL$5)),SUMPRODUCT(Data_Xuất[Xuất-NX]*(Data_Xuất[Year]=AL$1)*(Data_Xuất[Month]=AL$2)*(Data_Xuất[Main SKU name_GOM]=$A11)*(Data_Xuất[SKU_Xuất_GOM]=AL$5)))</f>
        <v>0</v>
      </c>
      <c r="AM11" s="42" cm="1">
        <f t="array" ref="AM11">IF(AM$2="FY",SUMPRODUCT(Data_Xuất[Xuất-NX]*(Data_Xuất[Year]=AM$1)*(Data_Xuất[Main SKU name_GOM]=$A11)*(Data_Xuất[SKU_Xuất_GOM]=AM$5)),SUMPRODUCT(Data_Xuất[Xuất-NX]*(Data_Xuất[Year]=AM$1)*(Data_Xuất[Month]=AM$2)*(Data_Xuất[Main SKU name_GOM]=$A11)*(Data_Xuất[SKU_Xuất_GOM]=AM$5)))</f>
        <v>0</v>
      </c>
      <c r="AN11" s="42" cm="1">
        <f t="array" ref="AN11">IF(AN$2="FY",SUMPRODUCT(Data_Xuất[Xuất-NX]*(Data_Xuất[Year]=AN$1)*(Data_Xuất[Main SKU name_GOM]=$A11)*(Data_Xuất[SKU_Xuất_GOM]=AN$5)),SUMPRODUCT(Data_Xuất[Xuất-NX]*(Data_Xuất[Year]=AN$1)*(Data_Xuất[Month]=AN$2)*(Data_Xuất[Main SKU name_GOM]=$A11)*(Data_Xuất[SKU_Xuất_GOM]=AN$5)))</f>
        <v>0</v>
      </c>
      <c r="AO11" s="42" cm="1">
        <f t="array" ref="AO11">IF(AO$2="FY",SUMPRODUCT(Data_Xuất[Xuất-NX]*(Data_Xuất[Year]=AO$1)*(Data_Xuất[Main SKU name_GOM]=$A11)*(Data_Xuất[SKU_Xuất_GOM]=AO$5)),SUMPRODUCT(Data_Xuất[Xuất-NX]*(Data_Xuất[Year]=AO$1)*(Data_Xuất[Month]=AO$2)*(Data_Xuất[Main SKU name_GOM]=$A11)*(Data_Xuất[SKU_Xuất_GOM]=AO$5)))</f>
        <v>0</v>
      </c>
      <c r="AP11" s="42" cm="1">
        <f t="array" ref="AP11">IF(AP$2="FY",SUMPRODUCT(Data_Xuất[Xuất-NX]*(Data_Xuất[Year]=AP$1)*(Data_Xuất[Main SKU name_GOM]=$A11)*(Data_Xuất[SKU_Xuất_GOM]=AP$5)),SUMPRODUCT(Data_Xuất[Xuất-NX]*(Data_Xuất[Year]=AP$1)*(Data_Xuất[Month]=AP$2)*(Data_Xuất[Main SKU name_GOM]=$A11)*(Data_Xuất[SKU_Xuất_GOM]=AP$5)))</f>
        <v>0</v>
      </c>
      <c r="AQ11" s="42" cm="1">
        <f t="array" ref="AQ11">IF(AQ$2="FY",SUMPRODUCT(Data_Xuất[Xuất-NX]*(Data_Xuất[Year]=AQ$1)*(Data_Xuất[Main SKU name_GOM]=$A11)*(Data_Xuất[SKU_Xuất_GOM]=AQ$5)),SUMPRODUCT(Data_Xuất[Xuất-NX]*(Data_Xuất[Year]=AQ$1)*(Data_Xuất[Month]=AQ$2)*(Data_Xuất[Main SKU name_GOM]=$A11)*(Data_Xuất[SKU_Xuất_GOM]=AQ$5)))</f>
        <v>0</v>
      </c>
      <c r="AR11" s="42" cm="1">
        <f t="array" ref="AR11">IF(AR$2="FY",SUMPRODUCT(Data_Xuất[Xuất-NX]*(Data_Xuất[Year]=AR$1)*(Data_Xuất[Main SKU name_GOM]=$A11)*(Data_Xuất[SKU_Xuất_GOM]=AR$5)),SUMPRODUCT(Data_Xuất[Xuất-NX]*(Data_Xuất[Year]=AR$1)*(Data_Xuất[Month]=AR$2)*(Data_Xuất[Main SKU name_GOM]=$A11)*(Data_Xuất[SKU_Xuất_GOM]=AR$5)))</f>
        <v>0</v>
      </c>
      <c r="AS11" s="42" cm="1">
        <f t="array" ref="AS11">IF(AS$2="FY",SUMPRODUCT(Data_Xuất[Xuất-NX]*(Data_Xuất[Year]=AS$1)*(Data_Xuất[Main SKU name_GOM]=$A11)*(Data_Xuất[SKU_Xuất_GOM]=AS$5)),SUMPRODUCT(Data_Xuất[Xuất-NX]*(Data_Xuất[Year]=AS$1)*(Data_Xuất[Month]=AS$2)*(Data_Xuất[Main SKU name_GOM]=$A11)*(Data_Xuất[SKU_Xuất_GOM]=AS$5)))</f>
        <v>0</v>
      </c>
      <c r="AT11" s="42" cm="1">
        <f t="array" ref="AT11">IF(AT$2="FY",SUMPRODUCT(Data_Xuất[Xuất-NX]*(Data_Xuất[Year]=AT$1)*(Data_Xuất[Main SKU name_GOM]=$A11)*(Data_Xuất[SKU_Xuất_GOM]=AT$5)),SUMPRODUCT(Data_Xuất[Xuất-NX]*(Data_Xuất[Year]=AT$1)*(Data_Xuất[Month]=AT$2)*(Data_Xuất[Main SKU name_GOM]=$A11)*(Data_Xuất[SKU_Xuất_GOM]=AT$5)))</f>
        <v>0</v>
      </c>
      <c r="AU11" s="42" cm="1">
        <f t="array" ref="AU11">IF(AU$2="FY",SUMPRODUCT(Data_Xuất[Xuất-NX]*(Data_Xuất[Year]=AU$1)*(Data_Xuất[Main SKU name_GOM]=$A11)*(Data_Xuất[SKU_Xuất_GOM]=AU$5)),SUMPRODUCT(Data_Xuất[Xuất-NX]*(Data_Xuất[Year]=AU$1)*(Data_Xuất[Month]=AU$2)*(Data_Xuất[Main SKU name_GOM]=$A11)*(Data_Xuất[SKU_Xuất_GOM]=AU$5)))</f>
        <v>0</v>
      </c>
      <c r="AV11" s="42" cm="1">
        <f t="array" ref="AV11">IF(AV$2="FY",SUMPRODUCT(Data_Xuất[Xuất-NX]*(Data_Xuất[Year]=AV$1)*(Data_Xuất[Main SKU name_GOM]=$A11)*(Data_Xuất[SKU_Xuất_GOM]=AV$5)),SUMPRODUCT(Data_Xuất[Xuất-NX]*(Data_Xuất[Year]=AV$1)*(Data_Xuất[Month]=AV$2)*(Data_Xuất[Main SKU name_GOM]=$A11)*(Data_Xuất[SKU_Xuất_GOM]=AV$5)))</f>
        <v>0</v>
      </c>
      <c r="AW11" s="42" cm="1">
        <f t="array" ref="AW11">IF(AW$2="FY",SUMPRODUCT(Data_Xuất[Xuất-NX]*(Data_Xuất[Year]=AW$1)*(Data_Xuất[Main SKU name_GOM]=$A11)*(Data_Xuất[SKU_Xuất_GOM]=AW$5)),SUMPRODUCT(Data_Xuất[Xuất-NX]*(Data_Xuất[Year]=AW$1)*(Data_Xuất[Month]=AW$2)*(Data_Xuất[Main SKU name_GOM]=$A11)*(Data_Xuất[SKU_Xuất_GOM]=AW$5)))</f>
        <v>0</v>
      </c>
      <c r="AX11" s="45">
        <f t="shared" si="23"/>
        <v>0</v>
      </c>
      <c r="AZ11" s="42" cm="1">
        <f t="array" ref="AZ11">IF(AZ$2="FY",SUMPRODUCT(Data_Xuất[Xuất-NX]*(Data_Xuất[Year]=AZ$1)*(Data_Xuất[Main SKU name_GOM]=$A11)*(Data_Xuất[SKU_Xuất_GOM]=AZ$5)),SUMPRODUCT(Data_Xuất[Xuất-NX]*(Data_Xuất[Year]=AZ$1)*(Data_Xuất[Month]=AZ$2)*(Data_Xuất[Main SKU name_GOM]=$A11)*(Data_Xuất[SKU_Xuất_GOM]=AZ$5)))</f>
        <v>0</v>
      </c>
      <c r="BA11" s="42" cm="1">
        <f t="array" ref="BA11">IF(BA$2="FY",SUMPRODUCT(Data_Xuất[Xuất-NX]*(Data_Xuất[Year]=BA$1)*(Data_Xuất[Main SKU name_GOM]=$A11)*(Data_Xuất[SKU_Xuất_GOM]=BA$5)),SUMPRODUCT(Data_Xuất[Xuất-NX]*(Data_Xuất[Year]=BA$1)*(Data_Xuất[Month]=BA$2)*(Data_Xuất[Main SKU name_GOM]=$A11)*(Data_Xuất[SKU_Xuất_GOM]=BA$5)))</f>
        <v>30681</v>
      </c>
      <c r="BB11" s="42" cm="1">
        <f t="array" ref="BB11">IF(BB$2="FY",SUMPRODUCT(Data_Xuất[Xuất-NX]*(Data_Xuất[Year]=BB$1)*(Data_Xuất[Main SKU name_GOM]=$A11)*(Data_Xuất[SKU_Xuất_GOM]=BB$5)),SUMPRODUCT(Data_Xuất[Xuất-NX]*(Data_Xuất[Year]=BB$1)*(Data_Xuất[Month]=BB$2)*(Data_Xuất[Main SKU name_GOM]=$A11)*(Data_Xuất[SKU_Xuất_GOM]=BB$5)))</f>
        <v>0</v>
      </c>
      <c r="BC11" s="42" cm="1">
        <f t="array" ref="BC11">IF(BC$2="FY",SUMPRODUCT(Data_Xuất[Xuất-NX]*(Data_Xuất[Year]=BC$1)*(Data_Xuất[Main SKU name_GOM]=$A11)*(Data_Xuất[SKU_Xuất_GOM]=BC$5)),SUMPRODUCT(Data_Xuất[Xuất-NX]*(Data_Xuất[Year]=BC$1)*(Data_Xuất[Month]=BC$2)*(Data_Xuất[Main SKU name_GOM]=$A11)*(Data_Xuất[SKU_Xuất_GOM]=BC$5)))</f>
        <v>0</v>
      </c>
      <c r="BD11" s="42" cm="1">
        <f t="array" ref="BD11">IF(BD$2="FY",SUMPRODUCT(Data_Xuất[Xuất-NX]*(Data_Xuất[Year]=BD$1)*(Data_Xuất[Main SKU name_GOM]=$A11)*(Data_Xuất[SKU_Xuất_GOM]=BD$5)),SUMPRODUCT(Data_Xuất[Xuất-NX]*(Data_Xuất[Year]=BD$1)*(Data_Xuất[Month]=BD$2)*(Data_Xuất[Main SKU name_GOM]=$A11)*(Data_Xuất[SKU_Xuất_GOM]=BD$5)))</f>
        <v>0</v>
      </c>
      <c r="BE11" s="42" cm="1">
        <f t="array" ref="BE11">IF(BE$2="FY",SUMPRODUCT(Data_Xuất[Xuất-NX]*(Data_Xuất[Year]=BE$1)*(Data_Xuất[Main SKU name_GOM]=$A11)*(Data_Xuất[SKU_Xuất_GOM]=BE$5)),SUMPRODUCT(Data_Xuất[Xuất-NX]*(Data_Xuất[Year]=BE$1)*(Data_Xuất[Month]=BE$2)*(Data_Xuất[Main SKU name_GOM]=$A11)*(Data_Xuất[SKU_Xuất_GOM]=BE$5)))</f>
        <v>29000</v>
      </c>
      <c r="BF11" s="42" cm="1">
        <f t="array" ref="BF11">IF(BF$2="FY",SUMPRODUCT(Data_Xuất[Xuất-NX]*(Data_Xuất[Year]=BF$1)*(Data_Xuất[Main SKU name_GOM]=$A11)*(Data_Xuất[SKU_Xuất_GOM]=BF$5)),SUMPRODUCT(Data_Xuất[Xuất-NX]*(Data_Xuất[Year]=BF$1)*(Data_Xuất[Month]=BF$2)*(Data_Xuất[Main SKU name_GOM]=$A11)*(Data_Xuất[SKU_Xuất_GOM]=BF$5)))</f>
        <v>0</v>
      </c>
      <c r="BG11" s="42" cm="1">
        <f t="array" ref="BG11">IF(BG$2="FY",SUMPRODUCT(Data_Xuất[Xuất-NX]*(Data_Xuất[Year]=BG$1)*(Data_Xuất[Main SKU name_GOM]=$A11)*(Data_Xuất[SKU_Xuất_GOM]=BG$5)),SUMPRODUCT(Data_Xuất[Xuất-NX]*(Data_Xuất[Year]=BG$1)*(Data_Xuất[Month]=BG$2)*(Data_Xuất[Main SKU name_GOM]=$A11)*(Data_Xuất[SKU_Xuất_GOM]=BG$5)))</f>
        <v>0</v>
      </c>
      <c r="BH11" s="42" cm="1">
        <f t="array" ref="BH11">IF(BH$2="FY",SUMPRODUCT(Data_Xuất[Xuất-NX]*(Data_Xuất[Year]=BH$1)*(Data_Xuất[Main SKU name_GOM]=$A11)*(Data_Xuất[SKU_Xuất_GOM]=BH$5)),SUMPRODUCT(Data_Xuất[Xuất-NX]*(Data_Xuất[Year]=BH$1)*(Data_Xuất[Month]=BH$2)*(Data_Xuất[Main SKU name_GOM]=$A11)*(Data_Xuất[SKU_Xuất_GOM]=BH$5)))</f>
        <v>0</v>
      </c>
      <c r="BI11" s="42" cm="1">
        <f t="array" ref="BI11">IF(BI$2="FY",SUMPRODUCT(Data_Xuất[Xuất-NX]*(Data_Xuất[Year]=BI$1)*(Data_Xuất[Main SKU name_GOM]=$A11)*(Data_Xuất[SKU_Xuất_GOM]=BI$5)),SUMPRODUCT(Data_Xuất[Xuất-NX]*(Data_Xuất[Year]=BI$1)*(Data_Xuất[Month]=BI$2)*(Data_Xuất[Main SKU name_GOM]=$A11)*(Data_Xuất[SKU_Xuất_GOM]=BI$5)))</f>
        <v>0</v>
      </c>
      <c r="BJ11" s="42" cm="1">
        <f t="array" ref="BJ11">IF(BJ$2="FY",SUMPRODUCT(Data_Xuất[Xuất-NX]*(Data_Xuất[Year]=BJ$1)*(Data_Xuất[Main SKU name_GOM]=$A11)*(Data_Xuất[SKU_Xuất_GOM]=BJ$5)),SUMPRODUCT(Data_Xuất[Xuất-NX]*(Data_Xuất[Year]=BJ$1)*(Data_Xuất[Month]=BJ$2)*(Data_Xuất[Main SKU name_GOM]=$A11)*(Data_Xuất[SKU_Xuất_GOM]=BJ$5)))</f>
        <v>0</v>
      </c>
      <c r="BK11" s="42" cm="1">
        <f t="array" ref="BK11">IF(BK$2="FY",SUMPRODUCT(Data_Xuất[Xuất-NX]*(Data_Xuất[Year]=BK$1)*(Data_Xuất[Main SKU name_GOM]=$A11)*(Data_Xuất[SKU_Xuất_GOM]=BK$5)),SUMPRODUCT(Data_Xuất[Xuất-NX]*(Data_Xuất[Year]=BK$1)*(Data_Xuất[Month]=BK$2)*(Data_Xuất[Main SKU name_GOM]=$A11)*(Data_Xuất[SKU_Xuất_GOM]=BK$5)))</f>
        <v>0</v>
      </c>
      <c r="BL11" s="42" cm="1">
        <f t="array" ref="BL11">IF(BL$2="FY",SUMPRODUCT(Data_Xuất[Xuất-NX]*(Data_Xuất[Year]=BL$1)*(Data_Xuất[Main SKU name_GOM]=$A11)*(Data_Xuất[SKU_Xuất_GOM]=BL$5)),SUMPRODUCT(Data_Xuất[Xuất-NX]*(Data_Xuất[Year]=BL$1)*(Data_Xuất[Month]=BL$2)*(Data_Xuất[Main SKU name_GOM]=$A11)*(Data_Xuất[SKU_Xuất_GOM]=BL$5)))</f>
        <v>0</v>
      </c>
      <c r="BM11" s="42" cm="1">
        <f t="array" ref="BM11">IF(BM$2="FY",SUMPRODUCT(Data_Xuất[Xuất-NX]*(Data_Xuất[Year]=BM$1)*(Data_Xuất[Main SKU name_GOM]=$A11)*(Data_Xuất[SKU_Xuất_GOM]=BM$5)),SUMPRODUCT(Data_Xuất[Xuất-NX]*(Data_Xuất[Year]=BM$1)*(Data_Xuất[Month]=BM$2)*(Data_Xuất[Main SKU name_GOM]=$A11)*(Data_Xuất[SKU_Xuất_GOM]=BM$5)))</f>
        <v>0</v>
      </c>
      <c r="BN11" s="45">
        <f t="shared" si="24"/>
        <v>59681</v>
      </c>
      <c r="BP11" s="42" cm="1">
        <f t="array" ref="BP11">IF(BP$2="FY",SUMPRODUCT(Data_Xuất[Xuất-NX]*(Data_Xuất[Year]=BP$1)*(Data_Xuất[Main SKU name_GOM]=$A11)*(Data_Xuất[SKU_Xuất_GOM]=BP$5)),SUMPRODUCT(Data_Xuất[Xuất-NX]*(Data_Xuất[Year]=BP$1)*(Data_Xuất[Month]=BP$2)*(Data_Xuất[Main SKU name_GOM]=$A11)*(Data_Xuất[SKU_Xuất_GOM]=BP$5)))</f>
        <v>0</v>
      </c>
      <c r="BQ11" s="42" cm="1">
        <f t="array" ref="BQ11">IF(BQ$2="FY",SUMPRODUCT(Data_Xuất[Xuất-NX]*(Data_Xuất[Year]=BQ$1)*(Data_Xuất[Main SKU name_GOM]=$A11)*(Data_Xuất[SKU_Xuất_GOM]=BQ$5)),SUMPRODUCT(Data_Xuất[Xuất-NX]*(Data_Xuất[Year]=BQ$1)*(Data_Xuất[Month]=BQ$2)*(Data_Xuất[Main SKU name_GOM]=$A11)*(Data_Xuất[SKU_Xuất_GOM]=BQ$5)))</f>
        <v>39000</v>
      </c>
      <c r="BR11" s="42" cm="1">
        <f t="array" ref="BR11">IF(BR$2="FY",SUMPRODUCT(Data_Xuất[Xuất-NX]*(Data_Xuất[Year]=BR$1)*(Data_Xuất[Main SKU name_GOM]=$A11)*(Data_Xuất[SKU_Xuất_GOM]=BR$5)),SUMPRODUCT(Data_Xuất[Xuất-NX]*(Data_Xuất[Year]=BR$1)*(Data_Xuất[Month]=BR$2)*(Data_Xuất[Main SKU name_GOM]=$A11)*(Data_Xuất[SKU_Xuất_GOM]=BR$5)))</f>
        <v>0</v>
      </c>
      <c r="BS11" s="42" cm="1">
        <f t="array" ref="BS11">IF(BS$2="FY",SUMPRODUCT(Data_Xuất[Xuất-NX]*(Data_Xuất[Year]=BS$1)*(Data_Xuất[Main SKU name_GOM]=$A11)*(Data_Xuất[SKU_Xuất_GOM]=BS$5)),SUMPRODUCT(Data_Xuất[Xuất-NX]*(Data_Xuất[Year]=BS$1)*(Data_Xuất[Month]=BS$2)*(Data_Xuất[Main SKU name_GOM]=$A11)*(Data_Xuất[SKU_Xuất_GOM]=BS$5)))</f>
        <v>0</v>
      </c>
      <c r="BT11" s="42" cm="1">
        <f t="array" ref="BT11">IF(BT$2="FY",SUMPRODUCT(Data_Xuất[Xuất-NX]*(Data_Xuất[Year]=BT$1)*(Data_Xuất[Main SKU name_GOM]=$A11)*(Data_Xuất[SKU_Xuất_GOM]=BT$5)),SUMPRODUCT(Data_Xuất[Xuất-NX]*(Data_Xuất[Year]=BT$1)*(Data_Xuất[Month]=BT$2)*(Data_Xuất[Main SKU name_GOM]=$A11)*(Data_Xuất[SKU_Xuất_GOM]=BT$5)))</f>
        <v>0</v>
      </c>
      <c r="BU11" s="42" cm="1">
        <f t="array" ref="BU11">IF(BU$2="FY",SUMPRODUCT(Data_Xuất[Xuất-NX]*(Data_Xuất[Year]=BU$1)*(Data_Xuất[Main SKU name_GOM]=$A11)*(Data_Xuất[SKU_Xuất_GOM]=BU$5)),SUMPRODUCT(Data_Xuất[Xuất-NX]*(Data_Xuất[Year]=BU$1)*(Data_Xuất[Month]=BU$2)*(Data_Xuất[Main SKU name_GOM]=$A11)*(Data_Xuất[SKU_Xuất_GOM]=BU$5)))</f>
        <v>0</v>
      </c>
      <c r="BV11" s="42" cm="1">
        <f t="array" ref="BV11">IF(BV$2="FY",SUMPRODUCT(Data_Xuất[Xuất-NX]*(Data_Xuất[Year]=BV$1)*(Data_Xuất[Main SKU name_GOM]=$A11)*(Data_Xuất[SKU_Xuất_GOM]=BV$5)),SUMPRODUCT(Data_Xuất[Xuất-NX]*(Data_Xuất[Year]=BV$1)*(Data_Xuất[Month]=BV$2)*(Data_Xuất[Main SKU name_GOM]=$A11)*(Data_Xuất[SKU_Xuất_GOM]=BV$5)))</f>
        <v>0</v>
      </c>
      <c r="BW11" s="42" cm="1">
        <f t="array" ref="BW11">IF(BW$2="FY",SUMPRODUCT(Data_Xuất[Xuất-NX]*(Data_Xuất[Year]=BW$1)*(Data_Xuất[Main SKU name_GOM]=$A11)*(Data_Xuất[SKU_Xuất_GOM]=BW$5)),SUMPRODUCT(Data_Xuất[Xuất-NX]*(Data_Xuất[Year]=BW$1)*(Data_Xuất[Month]=BW$2)*(Data_Xuất[Main SKU name_GOM]=$A11)*(Data_Xuất[SKU_Xuất_GOM]=BW$5)))</f>
        <v>0</v>
      </c>
      <c r="BX11" s="42" cm="1">
        <f t="array" ref="BX11">IF(BX$2="FY",SUMPRODUCT(Data_Xuất[Xuất-NX]*(Data_Xuất[Year]=BX$1)*(Data_Xuất[Main SKU name_GOM]=$A11)*(Data_Xuất[SKU_Xuất_GOM]=BX$5)),SUMPRODUCT(Data_Xuất[Xuất-NX]*(Data_Xuất[Year]=BX$1)*(Data_Xuất[Month]=BX$2)*(Data_Xuất[Main SKU name_GOM]=$A11)*(Data_Xuất[SKU_Xuất_GOM]=BX$5)))</f>
        <v>0</v>
      </c>
      <c r="BY11" s="42" cm="1">
        <f t="array" ref="BY11">IF(BY$2="FY",SUMPRODUCT(Data_Xuất[Xuất-NX]*(Data_Xuất[Year]=BY$1)*(Data_Xuất[Main SKU name_GOM]=$A11)*(Data_Xuất[SKU_Xuất_GOM]=BY$5)),SUMPRODUCT(Data_Xuất[Xuất-NX]*(Data_Xuất[Year]=BY$1)*(Data_Xuất[Month]=BY$2)*(Data_Xuất[Main SKU name_GOM]=$A11)*(Data_Xuất[SKU_Xuất_GOM]=BY$5)))</f>
        <v>0</v>
      </c>
      <c r="BZ11" s="42" cm="1">
        <f t="array" ref="BZ11">IF(BZ$2="FY",SUMPRODUCT(Data_Xuất[Xuất-NX]*(Data_Xuất[Year]=BZ$1)*(Data_Xuất[Main SKU name_GOM]=$A11)*(Data_Xuất[SKU_Xuất_GOM]=BZ$5)),SUMPRODUCT(Data_Xuất[Xuất-NX]*(Data_Xuất[Year]=BZ$1)*(Data_Xuất[Month]=BZ$2)*(Data_Xuất[Main SKU name_GOM]=$A11)*(Data_Xuất[SKU_Xuất_GOM]=BZ$5)))</f>
        <v>0</v>
      </c>
      <c r="CA11" s="42" cm="1">
        <f t="array" ref="CA11">IF(CA$2="FY",SUMPRODUCT(Data_Xuất[Xuất-NX]*(Data_Xuất[Year]=CA$1)*(Data_Xuất[Main SKU name_GOM]=$A11)*(Data_Xuất[SKU_Xuất_GOM]=CA$5)),SUMPRODUCT(Data_Xuất[Xuất-NX]*(Data_Xuất[Year]=CA$1)*(Data_Xuất[Month]=CA$2)*(Data_Xuất[Main SKU name_GOM]=$A11)*(Data_Xuất[SKU_Xuất_GOM]=CA$5)))</f>
        <v>0</v>
      </c>
      <c r="CB11" s="42" cm="1">
        <f t="array" ref="CB11">IF(CB$2="FY",SUMPRODUCT(Data_Xuất[Xuất-NX]*(Data_Xuất[Year]=CB$1)*(Data_Xuất[Main SKU name_GOM]=$A11)*(Data_Xuất[SKU_Xuất_GOM]=CB$5)),SUMPRODUCT(Data_Xuất[Xuất-NX]*(Data_Xuất[Year]=CB$1)*(Data_Xuất[Month]=CB$2)*(Data_Xuất[Main SKU name_GOM]=$A11)*(Data_Xuất[SKU_Xuất_GOM]=CB$5)))</f>
        <v>0</v>
      </c>
      <c r="CC11" s="42" cm="1">
        <f t="array" ref="CC11">IF(CC$2="FY",SUMPRODUCT(Data_Xuất[Xuất-NX]*(Data_Xuất[Year]=CC$1)*(Data_Xuất[Main SKU name_GOM]=$A11)*(Data_Xuất[SKU_Xuất_GOM]=CC$5)),SUMPRODUCT(Data_Xuất[Xuất-NX]*(Data_Xuất[Year]=CC$1)*(Data_Xuất[Month]=CC$2)*(Data_Xuất[Main SKU name_GOM]=$A11)*(Data_Xuất[SKU_Xuất_GOM]=CC$5)))</f>
        <v>0</v>
      </c>
      <c r="CD11" s="45">
        <f t="shared" si="25"/>
        <v>39000</v>
      </c>
      <c r="CF11" s="42" cm="1">
        <f t="array" ref="CF11">IF(CF$2="FY",SUMPRODUCT(Data_Xuất[Xuất-NX]*(Data_Xuất[Year]=CF$1)*(Data_Xuất[Main SKU name_GOM]=$A11)*(Data_Xuất[SKU_Xuất_GOM]=CF$5)),SUMPRODUCT(Data_Xuất[Xuất-NX]*(Data_Xuất[Year]=CF$1)*(Data_Xuất[Month]=CF$2)*(Data_Xuất[Main SKU name_GOM]=$A11)*(Data_Xuất[SKU_Xuất_GOM]=CF$5)))</f>
        <v>0</v>
      </c>
      <c r="CG11" s="42" cm="1">
        <f t="array" ref="CG11">IF(CG$2="FY",SUMPRODUCT(Data_Xuất[Xuất-NX]*(Data_Xuất[Year]=CG$1)*(Data_Xuất[Main SKU name_GOM]=$A11)*(Data_Xuất[SKU_Xuất_GOM]=CG$5)),SUMPRODUCT(Data_Xuất[Xuất-NX]*(Data_Xuất[Year]=CG$1)*(Data_Xuất[Month]=CG$2)*(Data_Xuất[Main SKU name_GOM]=$A11)*(Data_Xuất[SKU_Xuất_GOM]=CG$5)))</f>
        <v>0</v>
      </c>
      <c r="CH11" s="42" cm="1">
        <f t="array" ref="CH11">IF(CH$2="FY",SUMPRODUCT(Data_Xuất[Xuất-NX]*(Data_Xuất[Year]=CH$1)*(Data_Xuất[Main SKU name_GOM]=$A11)*(Data_Xuất[SKU_Xuất_GOM]=CH$5)),SUMPRODUCT(Data_Xuất[Xuất-NX]*(Data_Xuất[Year]=CH$1)*(Data_Xuất[Month]=CH$2)*(Data_Xuất[Main SKU name_GOM]=$A11)*(Data_Xuất[SKU_Xuất_GOM]=CH$5)))</f>
        <v>0</v>
      </c>
      <c r="CI11" s="42" cm="1">
        <f t="array" ref="CI11">IF(CI$2="FY",SUMPRODUCT(Data_Xuất[Xuất-NX]*(Data_Xuất[Year]=CI$1)*(Data_Xuất[Main SKU name_GOM]=$A11)*(Data_Xuất[SKU_Xuất_GOM]=CI$5)),SUMPRODUCT(Data_Xuất[Xuất-NX]*(Data_Xuất[Year]=CI$1)*(Data_Xuất[Month]=CI$2)*(Data_Xuất[Main SKU name_GOM]=$A11)*(Data_Xuất[SKU_Xuất_GOM]=CI$5)))</f>
        <v>0</v>
      </c>
      <c r="CJ11" s="42" cm="1">
        <f t="array" ref="CJ11">IF(CJ$2="FY",SUMPRODUCT(Data_Xuất[Xuất-NX]*(Data_Xuất[Year]=CJ$1)*(Data_Xuất[Main SKU name_GOM]=$A11)*(Data_Xuất[SKU_Xuất_GOM]=CJ$5)),SUMPRODUCT(Data_Xuất[Xuất-NX]*(Data_Xuất[Year]=CJ$1)*(Data_Xuất[Month]=CJ$2)*(Data_Xuất[Main SKU name_GOM]=$A11)*(Data_Xuất[SKU_Xuất_GOM]=CJ$5)))</f>
        <v>0</v>
      </c>
      <c r="CK11" s="42" cm="1">
        <f t="array" ref="CK11">IF(CK$2="FY",SUMPRODUCT(Data_Xuất[Xuất-NX]*(Data_Xuất[Year]=CK$1)*(Data_Xuất[Main SKU name_GOM]=$A11)*(Data_Xuất[SKU_Xuất_GOM]=CK$5)),SUMPRODUCT(Data_Xuất[Xuất-NX]*(Data_Xuất[Year]=CK$1)*(Data_Xuất[Month]=CK$2)*(Data_Xuất[Main SKU name_GOM]=$A11)*(Data_Xuất[SKU_Xuất_GOM]=CK$5)))</f>
        <v>0</v>
      </c>
      <c r="CL11" s="42" cm="1">
        <f t="array" ref="CL11">IF(CL$2="FY",SUMPRODUCT(Data_Xuất[Xuất-NX]*(Data_Xuất[Year]=CL$1)*(Data_Xuất[Main SKU name_GOM]=$A11)*(Data_Xuất[SKU_Xuất_GOM]=CL$5)),SUMPRODUCT(Data_Xuất[Xuất-NX]*(Data_Xuất[Year]=CL$1)*(Data_Xuất[Month]=CL$2)*(Data_Xuất[Main SKU name_GOM]=$A11)*(Data_Xuất[SKU_Xuất_GOM]=CL$5)))</f>
        <v>0</v>
      </c>
      <c r="CM11" s="42" cm="1">
        <f t="array" ref="CM11">IF(CM$2="FY",SUMPRODUCT(Data_Xuất[Xuất-NX]*(Data_Xuất[Year]=CM$1)*(Data_Xuất[Main SKU name_GOM]=$A11)*(Data_Xuất[SKU_Xuất_GOM]=CM$5)),SUMPRODUCT(Data_Xuất[Xuất-NX]*(Data_Xuất[Year]=CM$1)*(Data_Xuất[Month]=CM$2)*(Data_Xuất[Main SKU name_GOM]=$A11)*(Data_Xuất[SKU_Xuất_GOM]=CM$5)))</f>
        <v>0</v>
      </c>
      <c r="CN11" s="42" cm="1">
        <f t="array" ref="CN11">IF(CN$2="FY",SUMPRODUCT(Data_Xuất[Xuất-NX]*(Data_Xuất[Year]=CN$1)*(Data_Xuất[Main SKU name_GOM]=$A11)*(Data_Xuất[SKU_Xuất_GOM]=CN$5)),SUMPRODUCT(Data_Xuất[Xuất-NX]*(Data_Xuất[Year]=CN$1)*(Data_Xuất[Month]=CN$2)*(Data_Xuất[Main SKU name_GOM]=$A11)*(Data_Xuất[SKU_Xuất_GOM]=CN$5)))</f>
        <v>0</v>
      </c>
      <c r="CO11" s="42" cm="1">
        <f t="array" ref="CO11">IF(CO$2="FY",SUMPRODUCT(Data_Xuất[Xuất-NX]*(Data_Xuất[Year]=CO$1)*(Data_Xuất[Main SKU name_GOM]=$A11)*(Data_Xuất[SKU_Xuất_GOM]=CO$5)),SUMPRODUCT(Data_Xuất[Xuất-NX]*(Data_Xuất[Year]=CO$1)*(Data_Xuất[Month]=CO$2)*(Data_Xuất[Main SKU name_GOM]=$A11)*(Data_Xuất[SKU_Xuất_GOM]=CO$5)))</f>
        <v>0</v>
      </c>
      <c r="CP11" s="42" cm="1">
        <f t="array" ref="CP11">IF(CP$2="FY",SUMPRODUCT(Data_Xuất[Xuất-NX]*(Data_Xuất[Year]=CP$1)*(Data_Xuất[Main SKU name_GOM]=$A11)*(Data_Xuất[SKU_Xuất_GOM]=CP$5)),SUMPRODUCT(Data_Xuất[Xuất-NX]*(Data_Xuất[Year]=CP$1)*(Data_Xuất[Month]=CP$2)*(Data_Xuất[Main SKU name_GOM]=$A11)*(Data_Xuất[SKU_Xuất_GOM]=CP$5)))</f>
        <v>0</v>
      </c>
      <c r="CQ11" s="42" cm="1">
        <f t="array" ref="CQ11">IF(CQ$2="FY",SUMPRODUCT(Data_Xuất[Xuất-NX]*(Data_Xuất[Year]=CQ$1)*(Data_Xuất[Main SKU name_GOM]=$A11)*(Data_Xuất[SKU_Xuất_GOM]=CQ$5)),SUMPRODUCT(Data_Xuất[Xuất-NX]*(Data_Xuất[Year]=CQ$1)*(Data_Xuất[Month]=CQ$2)*(Data_Xuất[Main SKU name_GOM]=$A11)*(Data_Xuất[SKU_Xuất_GOM]=CQ$5)))</f>
        <v>0</v>
      </c>
      <c r="CR11" s="42" cm="1">
        <f t="array" ref="CR11">IF(CR$2="FY",SUMPRODUCT(Data_Xuất[Xuất-NX]*(Data_Xuất[Year]=CR$1)*(Data_Xuất[Main SKU name_GOM]=$A11)*(Data_Xuất[SKU_Xuất_GOM]=CR$5)),SUMPRODUCT(Data_Xuất[Xuất-NX]*(Data_Xuất[Year]=CR$1)*(Data_Xuất[Month]=CR$2)*(Data_Xuất[Main SKU name_GOM]=$A11)*(Data_Xuất[SKU_Xuất_GOM]=CR$5)))</f>
        <v>0</v>
      </c>
      <c r="CS11" s="42" cm="1">
        <f t="array" ref="CS11">IF(CS$2="FY",SUMPRODUCT(Data_Xuất[Xuất-NX]*(Data_Xuất[Year]=CS$1)*(Data_Xuất[Main SKU name_GOM]=$A11)*(Data_Xuất[SKU_Xuất_GOM]=CS$5)),SUMPRODUCT(Data_Xuất[Xuất-NX]*(Data_Xuất[Year]=CS$1)*(Data_Xuất[Month]=CS$2)*(Data_Xuất[Main SKU name_GOM]=$A11)*(Data_Xuất[SKU_Xuất_GOM]=CS$5)))</f>
        <v>0</v>
      </c>
      <c r="CT11" s="45">
        <f t="shared" si="26"/>
        <v>0</v>
      </c>
      <c r="CV11" s="42" cm="1">
        <f t="array" ref="CV11">IF(CV$2="FY",SUMPRODUCT(Data_Xuất[Xuất-NX]*(Data_Xuất[Year]=CV$1)*(Data_Xuất[Main SKU name_GOM]=$A11)*(Data_Xuất[SKU_Xuất_GOM]=CV$5)),SUMPRODUCT(Data_Xuất[Xuất-NX]*(Data_Xuất[Year]=CV$1)*(Data_Xuất[Month]=CV$2)*(Data_Xuất[Main SKU name_GOM]=$A11)*(Data_Xuất[SKU_Xuất_GOM]=CV$5)))</f>
        <v>0</v>
      </c>
      <c r="CW11" s="42" cm="1">
        <f t="array" ref="CW11">IF(CW$2="FY",SUMPRODUCT(Data_Xuất[Xuất-NX]*(Data_Xuất[Year]=CW$1)*(Data_Xuất[Main SKU name_GOM]=$A11)*(Data_Xuất[SKU_Xuất_GOM]=CW$5)),SUMPRODUCT(Data_Xuất[Xuất-NX]*(Data_Xuất[Year]=CW$1)*(Data_Xuất[Month]=CW$2)*(Data_Xuất[Main SKU name_GOM]=$A11)*(Data_Xuất[SKU_Xuất_GOM]=CW$5)))</f>
        <v>0</v>
      </c>
      <c r="CX11" s="42" cm="1">
        <f t="array" ref="CX11">IF(CX$2="FY",SUMPRODUCT(Data_Xuất[Xuất-NX]*(Data_Xuất[Year]=CX$1)*(Data_Xuất[Main SKU name_GOM]=$A11)*(Data_Xuất[SKU_Xuất_GOM]=CX$5)),SUMPRODUCT(Data_Xuất[Xuất-NX]*(Data_Xuất[Year]=CX$1)*(Data_Xuất[Month]=CX$2)*(Data_Xuất[Main SKU name_GOM]=$A11)*(Data_Xuất[SKU_Xuất_GOM]=CX$5)))</f>
        <v>0</v>
      </c>
      <c r="CY11" s="42" cm="1">
        <f t="array" ref="CY11">IF(CY$2="FY",SUMPRODUCT(Data_Xuất[Xuất-NX]*(Data_Xuất[Year]=CY$1)*(Data_Xuất[Main SKU name_GOM]=$A11)*(Data_Xuất[SKU_Xuất_GOM]=CY$5)),SUMPRODUCT(Data_Xuất[Xuất-NX]*(Data_Xuất[Year]=CY$1)*(Data_Xuất[Month]=CY$2)*(Data_Xuất[Main SKU name_GOM]=$A11)*(Data_Xuất[SKU_Xuất_GOM]=CY$5)))</f>
        <v>0</v>
      </c>
      <c r="CZ11" s="42" cm="1">
        <f t="array" ref="CZ11">IF(CZ$2="FY",SUMPRODUCT(Data_Xuất[Xuất-NX]*(Data_Xuất[Year]=CZ$1)*(Data_Xuất[Main SKU name_GOM]=$A11)*(Data_Xuất[SKU_Xuất_GOM]=CZ$5)),SUMPRODUCT(Data_Xuất[Xuất-NX]*(Data_Xuất[Year]=CZ$1)*(Data_Xuất[Month]=CZ$2)*(Data_Xuất[Main SKU name_GOM]=$A11)*(Data_Xuất[SKU_Xuất_GOM]=CZ$5)))</f>
        <v>0</v>
      </c>
      <c r="DA11" s="42" cm="1">
        <f t="array" ref="DA11">IF(DA$2="FY",SUMPRODUCT(Data_Xuất[Xuất-NX]*(Data_Xuất[Year]=DA$1)*(Data_Xuất[Main SKU name_GOM]=$A11)*(Data_Xuất[SKU_Xuất_GOM]=DA$5)),SUMPRODUCT(Data_Xuất[Xuất-NX]*(Data_Xuất[Year]=DA$1)*(Data_Xuất[Month]=DA$2)*(Data_Xuất[Main SKU name_GOM]=$A11)*(Data_Xuất[SKU_Xuất_GOM]=DA$5)))</f>
        <v>0</v>
      </c>
      <c r="DB11" s="42" cm="1">
        <f t="array" ref="DB11">IF(DB$2="FY",SUMPRODUCT(Data_Xuất[Xuất-NX]*(Data_Xuất[Year]=DB$1)*(Data_Xuất[Main SKU name_GOM]=$A11)*(Data_Xuất[SKU_Xuất_GOM]=DB$5)),SUMPRODUCT(Data_Xuất[Xuất-NX]*(Data_Xuất[Year]=DB$1)*(Data_Xuất[Month]=DB$2)*(Data_Xuất[Main SKU name_GOM]=$A11)*(Data_Xuất[SKU_Xuất_GOM]=DB$5)))</f>
        <v>0</v>
      </c>
      <c r="DC11" s="42" cm="1">
        <f t="array" ref="DC11">IF(DC$2="FY",SUMPRODUCT(Data_Xuất[Xuất-NX]*(Data_Xuất[Year]=DC$1)*(Data_Xuất[Main SKU name_GOM]=$A11)*(Data_Xuất[SKU_Xuất_GOM]=DC$5)),SUMPRODUCT(Data_Xuất[Xuất-NX]*(Data_Xuất[Year]=DC$1)*(Data_Xuất[Month]=DC$2)*(Data_Xuất[Main SKU name_GOM]=$A11)*(Data_Xuất[SKU_Xuất_GOM]=DC$5)))</f>
        <v>0</v>
      </c>
      <c r="DD11" s="42" cm="1">
        <f t="array" ref="DD11">IF(DD$2="FY",SUMPRODUCT(Data_Xuất[Xuất-NX]*(Data_Xuất[Year]=DD$1)*(Data_Xuất[Main SKU name_GOM]=$A11)*(Data_Xuất[SKU_Xuất_GOM]=DD$5)),SUMPRODUCT(Data_Xuất[Xuất-NX]*(Data_Xuất[Year]=DD$1)*(Data_Xuất[Month]=DD$2)*(Data_Xuất[Main SKU name_GOM]=$A11)*(Data_Xuất[SKU_Xuất_GOM]=DD$5)))</f>
        <v>0</v>
      </c>
      <c r="DE11" s="42" cm="1">
        <f t="array" ref="DE11">IF(DE$2="FY",SUMPRODUCT(Data_Xuất[Xuất-NX]*(Data_Xuất[Year]=DE$1)*(Data_Xuất[Main SKU name_GOM]=$A11)*(Data_Xuất[SKU_Xuất_GOM]=DE$5)),SUMPRODUCT(Data_Xuất[Xuất-NX]*(Data_Xuất[Year]=DE$1)*(Data_Xuất[Month]=DE$2)*(Data_Xuất[Main SKU name_GOM]=$A11)*(Data_Xuất[SKU_Xuất_GOM]=DE$5)))</f>
        <v>0</v>
      </c>
      <c r="DF11" s="42" cm="1">
        <f t="array" ref="DF11">IF(DF$2="FY",SUMPRODUCT(Data_Xuất[Xuất-NX]*(Data_Xuất[Year]=DF$1)*(Data_Xuất[Main SKU name_GOM]=$A11)*(Data_Xuất[SKU_Xuất_GOM]=DF$5)),SUMPRODUCT(Data_Xuất[Xuất-NX]*(Data_Xuất[Year]=DF$1)*(Data_Xuất[Month]=DF$2)*(Data_Xuất[Main SKU name_GOM]=$A11)*(Data_Xuất[SKU_Xuất_GOM]=DF$5)))</f>
        <v>0</v>
      </c>
      <c r="DG11" s="42" cm="1">
        <f t="array" ref="DG11">IF(DG$2="FY",SUMPRODUCT(Data_Xuất[Xuất-NX]*(Data_Xuất[Year]=DG$1)*(Data_Xuất[Main SKU name_GOM]=$A11)*(Data_Xuất[SKU_Xuất_GOM]=DG$5)),SUMPRODUCT(Data_Xuất[Xuất-NX]*(Data_Xuất[Year]=DG$1)*(Data_Xuất[Month]=DG$2)*(Data_Xuất[Main SKU name_GOM]=$A11)*(Data_Xuất[SKU_Xuất_GOM]=DG$5)))</f>
        <v>0</v>
      </c>
      <c r="DH11" s="42" cm="1">
        <f t="array" ref="DH11">IF(DH$2="FY",SUMPRODUCT(Data_Xuất[Xuất-NX]*(Data_Xuất[Year]=DH$1)*(Data_Xuất[Main SKU name_GOM]=$A11)*(Data_Xuất[SKU_Xuất_GOM]=DH$5)),SUMPRODUCT(Data_Xuất[Xuất-NX]*(Data_Xuất[Year]=DH$1)*(Data_Xuất[Month]=DH$2)*(Data_Xuất[Main SKU name_GOM]=$A11)*(Data_Xuất[SKU_Xuất_GOM]=DH$5)))</f>
        <v>0</v>
      </c>
      <c r="DI11" s="42" cm="1">
        <f t="array" ref="DI11">IF(DI$2="FY",SUMPRODUCT(Data_Xuất[Xuất-NX]*(Data_Xuất[Year]=DI$1)*(Data_Xuất[Main SKU name_GOM]=$A11)*(Data_Xuất[SKU_Xuất_GOM]=DI$5)),SUMPRODUCT(Data_Xuất[Xuất-NX]*(Data_Xuất[Year]=DI$1)*(Data_Xuất[Month]=DI$2)*(Data_Xuất[Main SKU name_GOM]=$A11)*(Data_Xuất[SKU_Xuất_GOM]=DI$5)))</f>
        <v>0</v>
      </c>
      <c r="DJ11" s="45">
        <f t="shared" si="27"/>
        <v>0</v>
      </c>
      <c r="DL11" s="42" cm="1">
        <f t="array" ref="DL11">IF(DL$2="FY",SUMPRODUCT(Data_Xuất[Xuất-NX]*(Data_Xuất[Year]=DL$1)*(Data_Xuất[Main SKU name_GOM]=$A11)*(Data_Xuất[SKU_Xuất_GOM]=DL$5)),SUMPRODUCT(Data_Xuất[Xuất-NX]*(Data_Xuất[Year]=DL$1)*(Data_Xuất[Month]=DL$2)*(Data_Xuất[Main SKU name_GOM]=$A11)*(Data_Xuất[SKU_Xuất_GOM]=DL$5)))</f>
        <v>0</v>
      </c>
      <c r="DM11" s="42" cm="1">
        <f t="array" ref="DM11">IF(DM$2="FY",SUMPRODUCT(Data_Xuất[Xuất-NX]*(Data_Xuất[Year]=DM$1)*(Data_Xuất[Main SKU name_GOM]=$A11)*(Data_Xuất[SKU_Xuất_GOM]=DM$5)),SUMPRODUCT(Data_Xuất[Xuất-NX]*(Data_Xuất[Year]=DM$1)*(Data_Xuất[Month]=DM$2)*(Data_Xuất[Main SKU name_GOM]=$A11)*(Data_Xuất[SKU_Xuất_GOM]=DM$5)))</f>
        <v>0</v>
      </c>
      <c r="DN11" s="42" cm="1">
        <f t="array" ref="DN11">IF(DN$2="FY",SUMPRODUCT(Data_Xuất[Xuất-NX]*(Data_Xuất[Year]=DN$1)*(Data_Xuất[Main SKU name_GOM]=$A11)*(Data_Xuất[SKU_Xuất_GOM]=DN$5)),SUMPRODUCT(Data_Xuất[Xuất-NX]*(Data_Xuất[Year]=DN$1)*(Data_Xuất[Month]=DN$2)*(Data_Xuất[Main SKU name_GOM]=$A11)*(Data_Xuất[SKU_Xuất_GOM]=DN$5)))</f>
        <v>0</v>
      </c>
      <c r="DO11" s="42" cm="1">
        <f t="array" ref="DO11">IF(DO$2="FY",SUMPRODUCT(Data_Xuất[Xuất-NX]*(Data_Xuất[Year]=DO$1)*(Data_Xuất[Main SKU name_GOM]=$A11)*(Data_Xuất[SKU_Xuất_GOM]=DO$5)),SUMPRODUCT(Data_Xuất[Xuất-NX]*(Data_Xuất[Year]=DO$1)*(Data_Xuất[Month]=DO$2)*(Data_Xuất[Main SKU name_GOM]=$A11)*(Data_Xuất[SKU_Xuất_GOM]=DO$5)))</f>
        <v>0</v>
      </c>
      <c r="DP11" s="42" cm="1">
        <f t="array" ref="DP11">IF(DP$2="FY",SUMPRODUCT(Data_Xuất[Xuất-NX]*(Data_Xuất[Year]=DP$1)*(Data_Xuất[Main SKU name_GOM]=$A11)*(Data_Xuất[SKU_Xuất_GOM]=DP$5)),SUMPRODUCT(Data_Xuất[Xuất-NX]*(Data_Xuất[Year]=DP$1)*(Data_Xuất[Month]=DP$2)*(Data_Xuất[Main SKU name_GOM]=$A11)*(Data_Xuất[SKU_Xuất_GOM]=DP$5)))</f>
        <v>0</v>
      </c>
      <c r="DQ11" s="42" cm="1">
        <f t="array" ref="DQ11">IF(DQ$2="FY",SUMPRODUCT(Data_Xuất[Xuất-NX]*(Data_Xuất[Year]=DQ$1)*(Data_Xuất[Main SKU name_GOM]=$A11)*(Data_Xuất[SKU_Xuất_GOM]=DQ$5)),SUMPRODUCT(Data_Xuất[Xuất-NX]*(Data_Xuất[Year]=DQ$1)*(Data_Xuất[Month]=DQ$2)*(Data_Xuất[Main SKU name_GOM]=$A11)*(Data_Xuất[SKU_Xuất_GOM]=DQ$5)))</f>
        <v>0</v>
      </c>
      <c r="DR11" s="42" cm="1">
        <f t="array" ref="DR11">IF(DR$2="FY",SUMPRODUCT(Data_Xuất[Xuất-NX]*(Data_Xuất[Year]=DR$1)*(Data_Xuất[Main SKU name_GOM]=$A11)*(Data_Xuất[SKU_Xuất_GOM]=DR$5)),SUMPRODUCT(Data_Xuất[Xuất-NX]*(Data_Xuất[Year]=DR$1)*(Data_Xuất[Month]=DR$2)*(Data_Xuất[Main SKU name_GOM]=$A11)*(Data_Xuất[SKU_Xuất_GOM]=DR$5)))</f>
        <v>0</v>
      </c>
      <c r="DS11" s="42" cm="1">
        <f t="array" ref="DS11">IF(DS$2="FY",SUMPRODUCT(Data_Xuất[Xuất-NX]*(Data_Xuất[Year]=DS$1)*(Data_Xuất[Main SKU name_GOM]=$A11)*(Data_Xuất[SKU_Xuất_GOM]=DS$5)),SUMPRODUCT(Data_Xuất[Xuất-NX]*(Data_Xuất[Year]=DS$1)*(Data_Xuất[Month]=DS$2)*(Data_Xuất[Main SKU name_GOM]=$A11)*(Data_Xuất[SKU_Xuất_GOM]=DS$5)))</f>
        <v>0</v>
      </c>
      <c r="DT11" s="42" cm="1">
        <f t="array" ref="DT11">IF(DT$2="FY",SUMPRODUCT(Data_Xuất[Xuất-NX]*(Data_Xuất[Year]=DT$1)*(Data_Xuất[Main SKU name_GOM]=$A11)*(Data_Xuất[SKU_Xuất_GOM]=DT$5)),SUMPRODUCT(Data_Xuất[Xuất-NX]*(Data_Xuất[Year]=DT$1)*(Data_Xuất[Month]=DT$2)*(Data_Xuất[Main SKU name_GOM]=$A11)*(Data_Xuất[SKU_Xuất_GOM]=DT$5)))</f>
        <v>0</v>
      </c>
      <c r="DU11" s="42" cm="1">
        <f t="array" ref="DU11">IF(DU$2="FY",SUMPRODUCT(Data_Xuất[Xuất-NX]*(Data_Xuất[Year]=DU$1)*(Data_Xuất[Main SKU name_GOM]=$A11)*(Data_Xuất[SKU_Xuất_GOM]=DU$5)),SUMPRODUCT(Data_Xuất[Xuất-NX]*(Data_Xuất[Year]=DU$1)*(Data_Xuất[Month]=DU$2)*(Data_Xuất[Main SKU name_GOM]=$A11)*(Data_Xuất[SKU_Xuất_GOM]=DU$5)))</f>
        <v>0</v>
      </c>
      <c r="DV11" s="42" cm="1">
        <f t="array" ref="DV11">IF(DV$2="FY",SUMPRODUCT(Data_Xuất[Xuất-NX]*(Data_Xuất[Year]=DV$1)*(Data_Xuất[Main SKU name_GOM]=$A11)*(Data_Xuất[SKU_Xuất_GOM]=DV$5)),SUMPRODUCT(Data_Xuất[Xuất-NX]*(Data_Xuất[Year]=DV$1)*(Data_Xuất[Month]=DV$2)*(Data_Xuất[Main SKU name_GOM]=$A11)*(Data_Xuất[SKU_Xuất_GOM]=DV$5)))</f>
        <v>0</v>
      </c>
      <c r="DW11" s="42" cm="1">
        <f t="array" ref="DW11">IF(DW$2="FY",SUMPRODUCT(Data_Xuất[Xuất-NX]*(Data_Xuất[Year]=DW$1)*(Data_Xuất[Main SKU name_GOM]=$A11)*(Data_Xuất[SKU_Xuất_GOM]=DW$5)),SUMPRODUCT(Data_Xuất[Xuất-NX]*(Data_Xuất[Year]=DW$1)*(Data_Xuất[Month]=DW$2)*(Data_Xuất[Main SKU name_GOM]=$A11)*(Data_Xuất[SKU_Xuất_GOM]=DW$5)))</f>
        <v>0</v>
      </c>
      <c r="DX11" s="42" cm="1">
        <f t="array" ref="DX11">IF(DX$2="FY",SUMPRODUCT(Data_Xuất[Xuất-NX]*(Data_Xuất[Year]=DX$1)*(Data_Xuất[Main SKU name_GOM]=$A11)*(Data_Xuất[SKU_Xuất_GOM]=DX$5)),SUMPRODUCT(Data_Xuất[Xuất-NX]*(Data_Xuất[Year]=DX$1)*(Data_Xuất[Month]=DX$2)*(Data_Xuất[Main SKU name_GOM]=$A11)*(Data_Xuất[SKU_Xuất_GOM]=DX$5)))</f>
        <v>0</v>
      </c>
      <c r="DY11" s="42" cm="1">
        <f t="array" ref="DY11">IF(DY$2="FY",SUMPRODUCT(Data_Xuất[Xuất-NX]*(Data_Xuất[Year]=DY$1)*(Data_Xuất[Main SKU name_GOM]=$A11)*(Data_Xuất[SKU_Xuất_GOM]=DY$5)),SUMPRODUCT(Data_Xuất[Xuất-NX]*(Data_Xuất[Year]=DY$1)*(Data_Xuất[Month]=DY$2)*(Data_Xuất[Main SKU name_GOM]=$A11)*(Data_Xuất[SKU_Xuất_GOM]=DY$5)))</f>
        <v>0</v>
      </c>
      <c r="DZ11" s="45">
        <f t="shared" si="28"/>
        <v>0</v>
      </c>
      <c r="EB11" s="42" cm="1">
        <f t="array" ref="EB11">IF(EB$2="FY",SUMPRODUCT(Data_Xuất[Xuất-NX]*(Data_Xuất[Year]=EB$1)*(Data_Xuất[Main SKU name_GOM]=$A11)*(Data_Xuất[SKU_Xuất_GOM]=EB$5)),SUMPRODUCT(Data_Xuất[Xuất-NX]*(Data_Xuất[Year]=EB$1)*(Data_Xuất[Month]=EB$2)*(Data_Xuất[Main SKU name_GOM]=$A11)*(Data_Xuất[SKU_Xuất_GOM]=EB$5)))</f>
        <v>0</v>
      </c>
      <c r="EC11" s="42" cm="1">
        <f t="array" ref="EC11">IF(EC$2="FY",SUMPRODUCT(Data_Xuất[Xuất-NX]*(Data_Xuất[Year]=EC$1)*(Data_Xuất[Main SKU name_GOM]=$A11)*(Data_Xuất[SKU_Xuất_GOM]=EC$5)),SUMPRODUCT(Data_Xuất[Xuất-NX]*(Data_Xuất[Year]=EC$1)*(Data_Xuất[Month]=EC$2)*(Data_Xuất[Main SKU name_GOM]=$A11)*(Data_Xuất[SKU_Xuất_GOM]=EC$5)))</f>
        <v>0</v>
      </c>
      <c r="ED11" s="42" cm="1">
        <f t="array" ref="ED11">IF(ED$2="FY",SUMPRODUCT(Data_Xuất[Xuất-NX]*(Data_Xuất[Year]=ED$1)*(Data_Xuất[Main SKU name_GOM]=$A11)*(Data_Xuất[SKU_Xuất_GOM]=ED$5)),SUMPRODUCT(Data_Xuất[Xuất-NX]*(Data_Xuất[Year]=ED$1)*(Data_Xuất[Month]=ED$2)*(Data_Xuất[Main SKU name_GOM]=$A11)*(Data_Xuất[SKU_Xuất_GOM]=ED$5)))</f>
        <v>0</v>
      </c>
      <c r="EE11" s="42" cm="1">
        <f t="array" ref="EE11">IF(EE$2="FY",SUMPRODUCT(Data_Xuất[Xuất-NX]*(Data_Xuất[Year]=EE$1)*(Data_Xuất[Main SKU name_GOM]=$A11)*(Data_Xuất[SKU_Xuất_GOM]=EE$5)),SUMPRODUCT(Data_Xuất[Xuất-NX]*(Data_Xuất[Year]=EE$1)*(Data_Xuất[Month]=EE$2)*(Data_Xuất[Main SKU name_GOM]=$A11)*(Data_Xuất[SKU_Xuất_GOM]=EE$5)))</f>
        <v>0</v>
      </c>
      <c r="EF11" s="42" cm="1">
        <f t="array" ref="EF11">IF(EF$2="FY",SUMPRODUCT(Data_Xuất[Xuất-NX]*(Data_Xuất[Year]=EF$1)*(Data_Xuất[Main SKU name_GOM]=$A11)*(Data_Xuất[SKU_Xuất_GOM]=EF$5)),SUMPRODUCT(Data_Xuất[Xuất-NX]*(Data_Xuất[Year]=EF$1)*(Data_Xuất[Month]=EF$2)*(Data_Xuất[Main SKU name_GOM]=$A11)*(Data_Xuất[SKU_Xuất_GOM]=EF$5)))</f>
        <v>0</v>
      </c>
      <c r="EG11" s="42" cm="1">
        <f t="array" ref="EG11">IF(EG$2="FY",SUMPRODUCT(Data_Xuất[Xuất-NX]*(Data_Xuất[Year]=EG$1)*(Data_Xuất[Main SKU name_GOM]=$A11)*(Data_Xuất[SKU_Xuất_GOM]=EG$5)),SUMPRODUCT(Data_Xuất[Xuất-NX]*(Data_Xuất[Year]=EG$1)*(Data_Xuất[Month]=EG$2)*(Data_Xuất[Main SKU name_GOM]=$A11)*(Data_Xuất[SKU_Xuất_GOM]=EG$5)))</f>
        <v>0</v>
      </c>
      <c r="EH11" s="42" cm="1">
        <f t="array" ref="EH11">IF(EH$2="FY",SUMPRODUCT(Data_Xuất[Xuất-NX]*(Data_Xuất[Year]=EH$1)*(Data_Xuất[Main SKU name_GOM]=$A11)*(Data_Xuất[SKU_Xuất_GOM]=EH$5)),SUMPRODUCT(Data_Xuất[Xuất-NX]*(Data_Xuất[Year]=EH$1)*(Data_Xuất[Month]=EH$2)*(Data_Xuất[Main SKU name_GOM]=$A11)*(Data_Xuất[SKU_Xuất_GOM]=EH$5)))</f>
        <v>0</v>
      </c>
      <c r="EI11" s="42" cm="1">
        <f t="array" ref="EI11">IF(EI$2="FY",SUMPRODUCT(Data_Xuất[Xuất-NX]*(Data_Xuất[Year]=EI$1)*(Data_Xuất[Main SKU name_GOM]=$A11)*(Data_Xuất[SKU_Xuất_GOM]=EI$5)),SUMPRODUCT(Data_Xuất[Xuất-NX]*(Data_Xuất[Year]=EI$1)*(Data_Xuất[Month]=EI$2)*(Data_Xuất[Main SKU name_GOM]=$A11)*(Data_Xuất[SKU_Xuất_GOM]=EI$5)))</f>
        <v>0</v>
      </c>
      <c r="EJ11" s="42" cm="1">
        <f t="array" ref="EJ11">IF(EJ$2="FY",SUMPRODUCT(Data_Xuất[Xuất-NX]*(Data_Xuất[Year]=EJ$1)*(Data_Xuất[Main SKU name_GOM]=$A11)*(Data_Xuất[SKU_Xuất_GOM]=EJ$5)),SUMPRODUCT(Data_Xuất[Xuất-NX]*(Data_Xuất[Year]=EJ$1)*(Data_Xuất[Month]=EJ$2)*(Data_Xuất[Main SKU name_GOM]=$A11)*(Data_Xuất[SKU_Xuất_GOM]=EJ$5)))</f>
        <v>0</v>
      </c>
      <c r="EK11" s="42" cm="1">
        <f t="array" ref="EK11">IF(EK$2="FY",SUMPRODUCT(Data_Xuất[Xuất-NX]*(Data_Xuất[Year]=EK$1)*(Data_Xuất[Main SKU name_GOM]=$A11)*(Data_Xuất[SKU_Xuất_GOM]=EK$5)),SUMPRODUCT(Data_Xuất[Xuất-NX]*(Data_Xuất[Year]=EK$1)*(Data_Xuất[Month]=EK$2)*(Data_Xuất[Main SKU name_GOM]=$A11)*(Data_Xuất[SKU_Xuất_GOM]=EK$5)))</f>
        <v>0</v>
      </c>
      <c r="EL11" s="42" cm="1">
        <f t="array" ref="EL11">IF(EL$2="FY",SUMPRODUCT(Data_Xuất[Xuất-NX]*(Data_Xuất[Year]=EL$1)*(Data_Xuất[Main SKU name_GOM]=$A11)*(Data_Xuất[SKU_Xuất_GOM]=EL$5)),SUMPRODUCT(Data_Xuất[Xuất-NX]*(Data_Xuất[Year]=EL$1)*(Data_Xuất[Month]=EL$2)*(Data_Xuất[Main SKU name_GOM]=$A11)*(Data_Xuất[SKU_Xuất_GOM]=EL$5)))</f>
        <v>0</v>
      </c>
      <c r="EM11" s="42" cm="1">
        <f t="array" ref="EM11">IF(EM$2="FY",SUMPRODUCT(Data_Xuất[Xuất-NX]*(Data_Xuất[Year]=EM$1)*(Data_Xuất[Main SKU name_GOM]=$A11)*(Data_Xuất[SKU_Xuất_GOM]=EM$5)),SUMPRODUCT(Data_Xuất[Xuất-NX]*(Data_Xuất[Year]=EM$1)*(Data_Xuất[Month]=EM$2)*(Data_Xuất[Main SKU name_GOM]=$A11)*(Data_Xuất[SKU_Xuất_GOM]=EM$5)))</f>
        <v>0</v>
      </c>
      <c r="EN11" s="42" cm="1">
        <f t="array" ref="EN11">IF(EN$2="FY",SUMPRODUCT(Data_Xuất[Xuất-NX]*(Data_Xuất[Year]=EN$1)*(Data_Xuất[Main SKU name_GOM]=$A11)*(Data_Xuất[SKU_Xuất_GOM]=EN$5)),SUMPRODUCT(Data_Xuất[Xuất-NX]*(Data_Xuất[Year]=EN$1)*(Data_Xuất[Month]=EN$2)*(Data_Xuất[Main SKU name_GOM]=$A11)*(Data_Xuất[SKU_Xuất_GOM]=EN$5)))</f>
        <v>0</v>
      </c>
      <c r="EO11" s="42" cm="1">
        <f t="array" ref="EO11">IF(EO$2="FY",SUMPRODUCT(Data_Xuất[Xuất-NX]*(Data_Xuất[Year]=EO$1)*(Data_Xuất[Main SKU name_GOM]=$A11)*(Data_Xuất[SKU_Xuất_GOM]=EO$5)),SUMPRODUCT(Data_Xuất[Xuất-NX]*(Data_Xuất[Year]=EO$1)*(Data_Xuất[Month]=EO$2)*(Data_Xuất[Main SKU name_GOM]=$A11)*(Data_Xuất[SKU_Xuất_GOM]=EO$5)))</f>
        <v>0</v>
      </c>
      <c r="EP11" s="45">
        <f t="shared" si="29"/>
        <v>0</v>
      </c>
      <c r="ER11" s="42" cm="1">
        <f t="array" ref="ER11">IF(ER$2="FY",SUMPRODUCT(Data_Xuất[Xuất-NX]*(Data_Xuất[Year]=ER$1)*(Data_Xuất[Main SKU name_GOM]=$A11)*(Data_Xuất[SKU_Xuất_GOM]=ER$5)),SUMPRODUCT(Data_Xuất[Xuất-NX]*(Data_Xuất[Year]=ER$1)*(Data_Xuất[Month]=ER$2)*(Data_Xuất[Main SKU name_GOM]=$A11)*(Data_Xuất[SKU_Xuất_GOM]=ER$5)))</f>
        <v>0</v>
      </c>
      <c r="ES11" s="42" cm="1">
        <f t="array" ref="ES11">IF(ES$2="FY",SUMPRODUCT(Data_Xuất[Xuất-NX]*(Data_Xuất[Year]=ES$1)*(Data_Xuất[Main SKU name_GOM]=$A11)*(Data_Xuất[SKU_Xuất_GOM]=ES$5)),SUMPRODUCT(Data_Xuất[Xuất-NX]*(Data_Xuất[Year]=ES$1)*(Data_Xuất[Month]=ES$2)*(Data_Xuất[Main SKU name_GOM]=$A11)*(Data_Xuất[SKU_Xuất_GOM]=ES$5)))</f>
        <v>0</v>
      </c>
      <c r="ET11" s="42" cm="1">
        <f t="array" ref="ET11">IF(ET$2="FY",SUMPRODUCT(Data_Xuất[Xuất-NX]*(Data_Xuất[Year]=ET$1)*(Data_Xuất[Main SKU name_GOM]=$A11)*(Data_Xuất[SKU_Xuất_GOM]=ET$5)),SUMPRODUCT(Data_Xuất[Xuất-NX]*(Data_Xuất[Year]=ET$1)*(Data_Xuất[Month]=ET$2)*(Data_Xuất[Main SKU name_GOM]=$A11)*(Data_Xuất[SKU_Xuất_GOM]=ET$5)))</f>
        <v>0</v>
      </c>
      <c r="EU11" s="42" cm="1">
        <f t="array" ref="EU11">IF(EU$2="FY",SUMPRODUCT(Data_Xuất[Xuất-NX]*(Data_Xuất[Year]=EU$1)*(Data_Xuất[Main SKU name_GOM]=$A11)*(Data_Xuất[SKU_Xuất_GOM]=EU$5)),SUMPRODUCT(Data_Xuất[Xuất-NX]*(Data_Xuất[Year]=EU$1)*(Data_Xuất[Month]=EU$2)*(Data_Xuất[Main SKU name_GOM]=$A11)*(Data_Xuất[SKU_Xuất_GOM]=EU$5)))</f>
        <v>0</v>
      </c>
      <c r="EV11" s="42" cm="1">
        <f t="array" ref="EV11">IF(EV$2="FY",SUMPRODUCT(Data_Xuất[Xuất-NX]*(Data_Xuất[Year]=EV$1)*(Data_Xuất[Main SKU name_GOM]=$A11)*(Data_Xuất[SKU_Xuất_GOM]=EV$5)),SUMPRODUCT(Data_Xuất[Xuất-NX]*(Data_Xuất[Year]=EV$1)*(Data_Xuất[Month]=EV$2)*(Data_Xuất[Main SKU name_GOM]=$A11)*(Data_Xuất[SKU_Xuất_GOM]=EV$5)))</f>
        <v>0</v>
      </c>
      <c r="EW11" s="42" cm="1">
        <f t="array" ref="EW11">IF(EW$2="FY",SUMPRODUCT(Data_Xuất[Xuất-NX]*(Data_Xuất[Year]=EW$1)*(Data_Xuất[Main SKU name_GOM]=$A11)*(Data_Xuất[SKU_Xuất_GOM]=EW$5)),SUMPRODUCT(Data_Xuất[Xuất-NX]*(Data_Xuất[Year]=EW$1)*(Data_Xuất[Month]=EW$2)*(Data_Xuất[Main SKU name_GOM]=$A11)*(Data_Xuất[SKU_Xuất_GOM]=EW$5)))</f>
        <v>0</v>
      </c>
      <c r="EX11" s="42" cm="1">
        <f t="array" ref="EX11">IF(EX$2="FY",SUMPRODUCT(Data_Xuất[Xuất-NX]*(Data_Xuất[Year]=EX$1)*(Data_Xuất[Main SKU name_GOM]=$A11)*(Data_Xuất[SKU_Xuất_GOM]=EX$5)),SUMPRODUCT(Data_Xuất[Xuất-NX]*(Data_Xuất[Year]=EX$1)*(Data_Xuất[Month]=EX$2)*(Data_Xuất[Main SKU name_GOM]=$A11)*(Data_Xuất[SKU_Xuất_GOM]=EX$5)))</f>
        <v>0</v>
      </c>
      <c r="EY11" s="42" cm="1">
        <f t="array" ref="EY11">IF(EY$2="FY",SUMPRODUCT(Data_Xuất[Xuất-NX]*(Data_Xuất[Year]=EY$1)*(Data_Xuất[Main SKU name_GOM]=$A11)*(Data_Xuất[SKU_Xuất_GOM]=EY$5)),SUMPRODUCT(Data_Xuất[Xuất-NX]*(Data_Xuất[Year]=EY$1)*(Data_Xuất[Month]=EY$2)*(Data_Xuất[Main SKU name_GOM]=$A11)*(Data_Xuất[SKU_Xuất_GOM]=EY$5)))</f>
        <v>0</v>
      </c>
      <c r="EZ11" s="42" cm="1">
        <f t="array" ref="EZ11">IF(EZ$2="FY",SUMPRODUCT(Data_Xuất[Xuất-NX]*(Data_Xuất[Year]=EZ$1)*(Data_Xuất[Main SKU name_GOM]=$A11)*(Data_Xuất[SKU_Xuất_GOM]=EZ$5)),SUMPRODUCT(Data_Xuất[Xuất-NX]*(Data_Xuất[Year]=EZ$1)*(Data_Xuất[Month]=EZ$2)*(Data_Xuất[Main SKU name_GOM]=$A11)*(Data_Xuất[SKU_Xuất_GOM]=EZ$5)))</f>
        <v>0</v>
      </c>
      <c r="FA11" s="42" cm="1">
        <f t="array" ref="FA11">IF(FA$2="FY",SUMPRODUCT(Data_Xuất[Xuất-NX]*(Data_Xuất[Year]=FA$1)*(Data_Xuất[Main SKU name_GOM]=$A11)*(Data_Xuất[SKU_Xuất_GOM]=FA$5)),SUMPRODUCT(Data_Xuất[Xuất-NX]*(Data_Xuất[Year]=FA$1)*(Data_Xuất[Month]=FA$2)*(Data_Xuất[Main SKU name_GOM]=$A11)*(Data_Xuất[SKU_Xuất_GOM]=FA$5)))</f>
        <v>0</v>
      </c>
      <c r="FB11" s="42" cm="1">
        <f t="array" ref="FB11">IF(FB$2="FY",SUMPRODUCT(Data_Xuất[Xuất-NX]*(Data_Xuất[Year]=FB$1)*(Data_Xuất[Main SKU name_GOM]=$A11)*(Data_Xuất[SKU_Xuất_GOM]=FB$5)),SUMPRODUCT(Data_Xuất[Xuất-NX]*(Data_Xuất[Year]=FB$1)*(Data_Xuất[Month]=FB$2)*(Data_Xuất[Main SKU name_GOM]=$A11)*(Data_Xuất[SKU_Xuất_GOM]=FB$5)))</f>
        <v>0</v>
      </c>
      <c r="FC11" s="42" cm="1">
        <f t="array" ref="FC11">IF(FC$2="FY",SUMPRODUCT(Data_Xuất[Xuất-NX]*(Data_Xuất[Year]=FC$1)*(Data_Xuất[Main SKU name_GOM]=$A11)*(Data_Xuất[SKU_Xuất_GOM]=FC$5)),SUMPRODUCT(Data_Xuất[Xuất-NX]*(Data_Xuất[Year]=FC$1)*(Data_Xuất[Month]=FC$2)*(Data_Xuất[Main SKU name_GOM]=$A11)*(Data_Xuất[SKU_Xuất_GOM]=FC$5)))</f>
        <v>0</v>
      </c>
      <c r="FD11" s="42" cm="1">
        <f t="array" ref="FD11">IF(FD$2="FY",SUMPRODUCT(Data_Xuất[Xuất-NX]*(Data_Xuất[Year]=FD$1)*(Data_Xuất[Main SKU name_GOM]=$A11)*(Data_Xuất[SKU_Xuất_GOM]=FD$5)),SUMPRODUCT(Data_Xuất[Xuất-NX]*(Data_Xuất[Year]=FD$1)*(Data_Xuất[Month]=FD$2)*(Data_Xuất[Main SKU name_GOM]=$A11)*(Data_Xuất[SKU_Xuất_GOM]=FD$5)))</f>
        <v>0</v>
      </c>
      <c r="FE11" s="42" cm="1">
        <f t="array" ref="FE11">IF(FE$2="FY",SUMPRODUCT(Data_Xuất[Xuất-NX]*(Data_Xuất[Year]=FE$1)*(Data_Xuất[Main SKU name_GOM]=$A11)*(Data_Xuất[SKU_Xuất_GOM]=FE$5)),SUMPRODUCT(Data_Xuất[Xuất-NX]*(Data_Xuất[Year]=FE$1)*(Data_Xuất[Month]=FE$2)*(Data_Xuất[Main SKU name_GOM]=$A11)*(Data_Xuất[SKU_Xuất_GOM]=FE$5)))</f>
        <v>0</v>
      </c>
      <c r="FF11" s="45">
        <f t="shared" si="30"/>
        <v>0</v>
      </c>
      <c r="FH11" s="42" cm="1">
        <f t="array" ref="FH11">IF(FH$2="FY",SUMPRODUCT(Data_Xuất[Xuất-NX]*(Data_Xuất[Year]=FH$1)*(Data_Xuất[Main SKU name_GOM]=$A11)*(Data_Xuất[SKU_Xuất_GOM]=FH$5)),SUMPRODUCT(Data_Xuất[Xuất-NX]*(Data_Xuất[Year]=FH$1)*(Data_Xuất[Month]=FH$2)*(Data_Xuất[Main SKU name_GOM]=$A11)*(Data_Xuất[SKU_Xuất_GOM]=FH$5)))</f>
        <v>0</v>
      </c>
      <c r="FI11" s="42" cm="1">
        <f t="array" ref="FI11">IF(FI$2="FY",SUMPRODUCT(Data_Xuất[Xuất-NX]*(Data_Xuất[Year]=FI$1)*(Data_Xuất[Main SKU name_GOM]=$A11)*(Data_Xuất[SKU_Xuất_GOM]=FI$5)),SUMPRODUCT(Data_Xuất[Xuất-NX]*(Data_Xuất[Year]=FI$1)*(Data_Xuất[Month]=FI$2)*(Data_Xuất[Main SKU name_GOM]=$A11)*(Data_Xuất[SKU_Xuất_GOM]=FI$5)))</f>
        <v>0</v>
      </c>
      <c r="FJ11" s="42" cm="1">
        <f t="array" ref="FJ11">IF(FJ$2="FY",SUMPRODUCT(Data_Xuất[Xuất-NX]*(Data_Xuất[Year]=FJ$1)*(Data_Xuất[Main SKU name_GOM]=$A11)*(Data_Xuất[SKU_Xuất_GOM]=FJ$5)),SUMPRODUCT(Data_Xuất[Xuất-NX]*(Data_Xuất[Year]=FJ$1)*(Data_Xuất[Month]=FJ$2)*(Data_Xuất[Main SKU name_GOM]=$A11)*(Data_Xuất[SKU_Xuất_GOM]=FJ$5)))</f>
        <v>0</v>
      </c>
      <c r="FK11" s="42" cm="1">
        <f t="array" ref="FK11">IF(FK$2="FY",SUMPRODUCT(Data_Xuất[Xuất-NX]*(Data_Xuất[Year]=FK$1)*(Data_Xuất[Main SKU name_GOM]=$A11)*(Data_Xuất[SKU_Xuất_GOM]=FK$5)),SUMPRODUCT(Data_Xuất[Xuất-NX]*(Data_Xuất[Year]=FK$1)*(Data_Xuất[Month]=FK$2)*(Data_Xuất[Main SKU name_GOM]=$A11)*(Data_Xuất[SKU_Xuất_GOM]=FK$5)))</f>
        <v>0</v>
      </c>
      <c r="FL11" s="42" cm="1">
        <f t="array" ref="FL11">IF(FL$2="FY",SUMPRODUCT(Data_Xuất[Xuất-NX]*(Data_Xuất[Year]=FL$1)*(Data_Xuất[Main SKU name_GOM]=$A11)*(Data_Xuất[SKU_Xuất_GOM]=FL$5)),SUMPRODUCT(Data_Xuất[Xuất-NX]*(Data_Xuất[Year]=FL$1)*(Data_Xuất[Month]=FL$2)*(Data_Xuất[Main SKU name_GOM]=$A11)*(Data_Xuất[SKU_Xuất_GOM]=FL$5)))</f>
        <v>0</v>
      </c>
      <c r="FM11" s="42" cm="1">
        <f t="array" ref="FM11">IF(FM$2="FY",SUMPRODUCT(Data_Xuất[Xuất-NX]*(Data_Xuất[Year]=FM$1)*(Data_Xuất[Main SKU name_GOM]=$A11)*(Data_Xuất[SKU_Xuất_GOM]=FM$5)),SUMPRODUCT(Data_Xuất[Xuất-NX]*(Data_Xuất[Year]=FM$1)*(Data_Xuất[Month]=FM$2)*(Data_Xuất[Main SKU name_GOM]=$A11)*(Data_Xuất[SKU_Xuất_GOM]=FM$5)))</f>
        <v>0</v>
      </c>
      <c r="FN11" s="42" cm="1">
        <f t="array" ref="FN11">IF(FN$2="FY",SUMPRODUCT(Data_Xuất[Xuất-NX]*(Data_Xuất[Year]=FN$1)*(Data_Xuất[Main SKU name_GOM]=$A11)*(Data_Xuất[SKU_Xuất_GOM]=FN$5)),SUMPRODUCT(Data_Xuất[Xuất-NX]*(Data_Xuất[Year]=FN$1)*(Data_Xuất[Month]=FN$2)*(Data_Xuất[Main SKU name_GOM]=$A11)*(Data_Xuất[SKU_Xuất_GOM]=FN$5)))</f>
        <v>0</v>
      </c>
      <c r="FO11" s="42" cm="1">
        <f t="array" ref="FO11">IF(FO$2="FY",SUMPRODUCT(Data_Xuất[Xuất-NX]*(Data_Xuất[Year]=FO$1)*(Data_Xuất[Main SKU name_GOM]=$A11)*(Data_Xuất[SKU_Xuất_GOM]=FO$5)),SUMPRODUCT(Data_Xuất[Xuất-NX]*(Data_Xuất[Year]=FO$1)*(Data_Xuất[Month]=FO$2)*(Data_Xuất[Main SKU name_GOM]=$A11)*(Data_Xuất[SKU_Xuất_GOM]=FO$5)))</f>
        <v>0</v>
      </c>
      <c r="FP11" s="42" cm="1">
        <f t="array" ref="FP11">IF(FP$2="FY",SUMPRODUCT(Data_Xuất[Xuất-NX]*(Data_Xuất[Year]=FP$1)*(Data_Xuất[Main SKU name_GOM]=$A11)*(Data_Xuất[SKU_Xuất_GOM]=FP$5)),SUMPRODUCT(Data_Xuất[Xuất-NX]*(Data_Xuất[Year]=FP$1)*(Data_Xuất[Month]=FP$2)*(Data_Xuất[Main SKU name_GOM]=$A11)*(Data_Xuất[SKU_Xuất_GOM]=FP$5)))</f>
        <v>0</v>
      </c>
      <c r="FQ11" s="42" cm="1">
        <f t="array" ref="FQ11">IF(FQ$2="FY",SUMPRODUCT(Data_Xuất[Xuất-NX]*(Data_Xuất[Year]=FQ$1)*(Data_Xuất[Main SKU name_GOM]=$A11)*(Data_Xuất[SKU_Xuất_GOM]=FQ$5)),SUMPRODUCT(Data_Xuất[Xuất-NX]*(Data_Xuất[Year]=FQ$1)*(Data_Xuất[Month]=FQ$2)*(Data_Xuất[Main SKU name_GOM]=$A11)*(Data_Xuất[SKU_Xuất_GOM]=FQ$5)))</f>
        <v>0</v>
      </c>
      <c r="FR11" s="42" cm="1">
        <f t="array" ref="FR11">IF(FR$2="FY",SUMPRODUCT(Data_Xuất[Xuất-NX]*(Data_Xuất[Year]=FR$1)*(Data_Xuất[Main SKU name_GOM]=$A11)*(Data_Xuất[SKU_Xuất_GOM]=FR$5)),SUMPRODUCT(Data_Xuất[Xuất-NX]*(Data_Xuất[Year]=FR$1)*(Data_Xuất[Month]=FR$2)*(Data_Xuất[Main SKU name_GOM]=$A11)*(Data_Xuất[SKU_Xuất_GOM]=FR$5)))</f>
        <v>0</v>
      </c>
      <c r="FS11" s="42" cm="1">
        <f t="array" ref="FS11">IF(FS$2="FY",SUMPRODUCT(Data_Xuất[Xuất-NX]*(Data_Xuất[Year]=FS$1)*(Data_Xuất[Main SKU name_GOM]=$A11)*(Data_Xuất[SKU_Xuất_GOM]=FS$5)),SUMPRODUCT(Data_Xuất[Xuất-NX]*(Data_Xuất[Year]=FS$1)*(Data_Xuất[Month]=FS$2)*(Data_Xuất[Main SKU name_GOM]=$A11)*(Data_Xuất[SKU_Xuất_GOM]=FS$5)))</f>
        <v>0</v>
      </c>
      <c r="FT11" s="42" cm="1">
        <f t="array" ref="FT11">IF(FT$2="FY",SUMPRODUCT(Data_Xuất[Xuất-NX]*(Data_Xuất[Year]=FT$1)*(Data_Xuất[Main SKU name_GOM]=$A11)*(Data_Xuất[SKU_Xuất_GOM]=FT$5)),SUMPRODUCT(Data_Xuất[Xuất-NX]*(Data_Xuất[Year]=FT$1)*(Data_Xuất[Month]=FT$2)*(Data_Xuất[Main SKU name_GOM]=$A11)*(Data_Xuất[SKU_Xuất_GOM]=FT$5)))</f>
        <v>0</v>
      </c>
      <c r="FU11" s="42" cm="1">
        <f t="array" ref="FU11">IF(FU$2="FY",SUMPRODUCT(Data_Xuất[Xuất-NX]*(Data_Xuất[Year]=FU$1)*(Data_Xuất[Main SKU name_GOM]=$A11)*(Data_Xuất[SKU_Xuất_GOM]=FU$5)),SUMPRODUCT(Data_Xuất[Xuất-NX]*(Data_Xuất[Year]=FU$1)*(Data_Xuất[Month]=FU$2)*(Data_Xuất[Main SKU name_GOM]=$A11)*(Data_Xuất[SKU_Xuất_GOM]=FU$5)))</f>
        <v>0</v>
      </c>
      <c r="FV11" s="45">
        <f t="shared" si="31"/>
        <v>0</v>
      </c>
      <c r="FX11" s="42" cm="1">
        <f t="array" ref="FX11">IF(FX$2="FY",SUMPRODUCT(Data_Xuất[Xuất-NX]*(Data_Xuất[Year]=FX$1)*(Data_Xuất[Main SKU name_GOM]=$A11)*(Data_Xuất[SKU_Xuất_GOM]=FX$5)),SUMPRODUCT(Data_Xuất[Xuất-NX]*(Data_Xuất[Year]=FX$1)*(Data_Xuất[Month]=FX$2)*(Data_Xuất[Main SKU name_GOM]=$A11)*(Data_Xuất[SKU_Xuất_GOM]=FX$5)))</f>
        <v>0</v>
      </c>
      <c r="FY11" s="42" cm="1">
        <f t="array" ref="FY11">IF(FY$2="FY",SUMPRODUCT(Data_Xuất[Xuất-NX]*(Data_Xuất[Year]=FY$1)*(Data_Xuất[Main SKU name_GOM]=$A11)*(Data_Xuất[SKU_Xuất_GOM]=FY$5)),SUMPRODUCT(Data_Xuất[Xuất-NX]*(Data_Xuất[Year]=FY$1)*(Data_Xuất[Month]=FY$2)*(Data_Xuất[Main SKU name_GOM]=$A11)*(Data_Xuất[SKU_Xuất_GOM]=FY$5)))</f>
        <v>0</v>
      </c>
      <c r="FZ11" s="42" cm="1">
        <f t="array" ref="FZ11">IF(FZ$2="FY",SUMPRODUCT(Data_Xuất[Xuất-NX]*(Data_Xuất[Year]=FZ$1)*(Data_Xuất[Main SKU name_GOM]=$A11)*(Data_Xuất[SKU_Xuất_GOM]=FZ$5)),SUMPRODUCT(Data_Xuất[Xuất-NX]*(Data_Xuất[Year]=FZ$1)*(Data_Xuất[Month]=FZ$2)*(Data_Xuất[Main SKU name_GOM]=$A11)*(Data_Xuất[SKU_Xuất_GOM]=FZ$5)))</f>
        <v>0</v>
      </c>
      <c r="GA11" s="42" cm="1">
        <f t="array" ref="GA11">IF(GA$2="FY",SUMPRODUCT(Data_Xuất[Xuất-NX]*(Data_Xuất[Year]=GA$1)*(Data_Xuất[Main SKU name_GOM]=$A11)*(Data_Xuất[SKU_Xuất_GOM]=GA$5)),SUMPRODUCT(Data_Xuất[Xuất-NX]*(Data_Xuất[Year]=GA$1)*(Data_Xuất[Month]=GA$2)*(Data_Xuất[Main SKU name_GOM]=$A11)*(Data_Xuất[SKU_Xuất_GOM]=GA$5)))</f>
        <v>0</v>
      </c>
      <c r="GB11" s="42" cm="1">
        <f t="array" ref="GB11">IF(GB$2="FY",SUMPRODUCT(Data_Xuất[Xuất-NX]*(Data_Xuất[Year]=GB$1)*(Data_Xuất[Main SKU name_GOM]=$A11)*(Data_Xuất[SKU_Xuất_GOM]=GB$5)),SUMPRODUCT(Data_Xuất[Xuất-NX]*(Data_Xuất[Year]=GB$1)*(Data_Xuất[Month]=GB$2)*(Data_Xuất[Main SKU name_GOM]=$A11)*(Data_Xuất[SKU_Xuất_GOM]=GB$5)))</f>
        <v>0</v>
      </c>
      <c r="GC11" s="42" cm="1">
        <f t="array" ref="GC11">IF(GC$2="FY",SUMPRODUCT(Data_Xuất[Xuất-NX]*(Data_Xuất[Year]=GC$1)*(Data_Xuất[Main SKU name_GOM]=$A11)*(Data_Xuất[SKU_Xuất_GOM]=GC$5)),SUMPRODUCT(Data_Xuất[Xuất-NX]*(Data_Xuất[Year]=GC$1)*(Data_Xuất[Month]=GC$2)*(Data_Xuất[Main SKU name_GOM]=$A11)*(Data_Xuất[SKU_Xuất_GOM]=GC$5)))</f>
        <v>0</v>
      </c>
      <c r="GD11" s="42" cm="1">
        <f t="array" ref="GD11">IF(GD$2="FY",SUMPRODUCT(Data_Xuất[Xuất-NX]*(Data_Xuất[Year]=GD$1)*(Data_Xuất[Main SKU name_GOM]=$A11)*(Data_Xuất[SKU_Xuất_GOM]=GD$5)),SUMPRODUCT(Data_Xuất[Xuất-NX]*(Data_Xuất[Year]=GD$1)*(Data_Xuất[Month]=GD$2)*(Data_Xuất[Main SKU name_GOM]=$A11)*(Data_Xuất[SKU_Xuất_GOM]=GD$5)))</f>
        <v>0</v>
      </c>
      <c r="GE11" s="42" cm="1">
        <f t="array" ref="GE11">IF(GE$2="FY",SUMPRODUCT(Data_Xuất[Xuất-NX]*(Data_Xuất[Year]=GE$1)*(Data_Xuất[Main SKU name_GOM]=$A11)*(Data_Xuất[SKU_Xuất_GOM]=GE$5)),SUMPRODUCT(Data_Xuất[Xuất-NX]*(Data_Xuất[Year]=GE$1)*(Data_Xuất[Month]=GE$2)*(Data_Xuất[Main SKU name_GOM]=$A11)*(Data_Xuất[SKU_Xuất_GOM]=GE$5)))</f>
        <v>0</v>
      </c>
      <c r="GF11" s="42" cm="1">
        <f t="array" ref="GF11">IF(GF$2="FY",SUMPRODUCT(Data_Xuất[Xuất-NX]*(Data_Xuất[Year]=GF$1)*(Data_Xuất[Main SKU name_GOM]=$A11)*(Data_Xuất[SKU_Xuất_GOM]=GF$5)),SUMPRODUCT(Data_Xuất[Xuất-NX]*(Data_Xuất[Year]=GF$1)*(Data_Xuất[Month]=GF$2)*(Data_Xuất[Main SKU name_GOM]=$A11)*(Data_Xuất[SKU_Xuất_GOM]=GF$5)))</f>
        <v>0</v>
      </c>
      <c r="GG11" s="42" cm="1">
        <f t="array" ref="GG11">IF(GG$2="FY",SUMPRODUCT(Data_Xuất[Xuất-NX]*(Data_Xuất[Year]=GG$1)*(Data_Xuất[Main SKU name_GOM]=$A11)*(Data_Xuất[SKU_Xuất_GOM]=GG$5)),SUMPRODUCT(Data_Xuất[Xuất-NX]*(Data_Xuất[Year]=GG$1)*(Data_Xuất[Month]=GG$2)*(Data_Xuất[Main SKU name_GOM]=$A11)*(Data_Xuất[SKU_Xuất_GOM]=GG$5)))</f>
        <v>0</v>
      </c>
      <c r="GH11" s="42" cm="1">
        <f t="array" ref="GH11">IF(GH$2="FY",SUMPRODUCT(Data_Xuất[Xuất-NX]*(Data_Xuất[Year]=GH$1)*(Data_Xuất[Main SKU name_GOM]=$A11)*(Data_Xuất[SKU_Xuất_GOM]=GH$5)),SUMPRODUCT(Data_Xuất[Xuất-NX]*(Data_Xuất[Year]=GH$1)*(Data_Xuất[Month]=GH$2)*(Data_Xuất[Main SKU name_GOM]=$A11)*(Data_Xuất[SKU_Xuất_GOM]=GH$5)))</f>
        <v>0</v>
      </c>
      <c r="GI11" s="42" cm="1">
        <f t="array" ref="GI11">IF(GI$2="FY",SUMPRODUCT(Data_Xuất[Xuất-NX]*(Data_Xuất[Year]=GI$1)*(Data_Xuất[Main SKU name_GOM]=$A11)*(Data_Xuất[SKU_Xuất_GOM]=GI$5)),SUMPRODUCT(Data_Xuất[Xuất-NX]*(Data_Xuất[Year]=GI$1)*(Data_Xuất[Month]=GI$2)*(Data_Xuất[Main SKU name_GOM]=$A11)*(Data_Xuất[SKU_Xuất_GOM]=GI$5)))</f>
        <v>0</v>
      </c>
      <c r="GJ11" s="42" cm="1">
        <f t="array" ref="GJ11">IF(GJ$2="FY",SUMPRODUCT(Data_Xuất[Xuất-NX]*(Data_Xuất[Year]=GJ$1)*(Data_Xuất[Main SKU name_GOM]=$A11)*(Data_Xuất[SKU_Xuất_GOM]=GJ$5)),SUMPRODUCT(Data_Xuất[Xuất-NX]*(Data_Xuất[Year]=GJ$1)*(Data_Xuất[Month]=GJ$2)*(Data_Xuất[Main SKU name_GOM]=$A11)*(Data_Xuất[SKU_Xuất_GOM]=GJ$5)))</f>
        <v>0</v>
      </c>
      <c r="GK11" s="42" cm="1">
        <f t="array" ref="GK11">IF(GK$2="FY",SUMPRODUCT(Data_Xuất[Xuất-NX]*(Data_Xuất[Year]=GK$1)*(Data_Xuất[Main SKU name_GOM]=$A11)*(Data_Xuất[SKU_Xuất_GOM]=GK$5)),SUMPRODUCT(Data_Xuất[Xuất-NX]*(Data_Xuất[Year]=GK$1)*(Data_Xuất[Month]=GK$2)*(Data_Xuất[Main SKU name_GOM]=$A11)*(Data_Xuất[SKU_Xuất_GOM]=GK$5)))</f>
        <v>0</v>
      </c>
      <c r="GL11" s="45">
        <f t="shared" si="32"/>
        <v>0</v>
      </c>
      <c r="GN11" s="42" cm="1">
        <f t="array" ref="GN11">IF(GN$2="FY",SUMPRODUCT(Data_Xuất[Xuất-NX]*(Data_Xuất[Year]=GN$1)*(Data_Xuất[Main SKU name_GOM]=$A11)*(Data_Xuất[SKU_Xuất_GOM]=GN$5)),SUMPRODUCT(Data_Xuất[Xuất-NX]*(Data_Xuất[Year]=GN$1)*(Data_Xuất[Month]=GN$2)*(Data_Xuất[Main SKU name_GOM]=$A11)*(Data_Xuất[SKU_Xuất_GOM]=GN$5)))</f>
        <v>0</v>
      </c>
      <c r="GO11" s="42" cm="1">
        <f t="array" ref="GO11">IF(GO$2="FY",SUMPRODUCT(Data_Xuất[Xuất-NX]*(Data_Xuất[Year]=GO$1)*(Data_Xuất[Main SKU name_GOM]=$A11)*(Data_Xuất[SKU_Xuất_GOM]=GO$5)),SUMPRODUCT(Data_Xuất[Xuất-NX]*(Data_Xuất[Year]=GO$1)*(Data_Xuất[Month]=GO$2)*(Data_Xuất[Main SKU name_GOM]=$A11)*(Data_Xuất[SKU_Xuất_GOM]=GO$5)))</f>
        <v>0</v>
      </c>
      <c r="GP11" s="42" cm="1">
        <f t="array" ref="GP11">IF(GP$2="FY",SUMPRODUCT(Data_Xuất[Xuất-NX]*(Data_Xuất[Year]=GP$1)*(Data_Xuất[Main SKU name_GOM]=$A11)*(Data_Xuất[SKU_Xuất_GOM]=GP$5)),SUMPRODUCT(Data_Xuất[Xuất-NX]*(Data_Xuất[Year]=GP$1)*(Data_Xuất[Month]=GP$2)*(Data_Xuất[Main SKU name_GOM]=$A11)*(Data_Xuất[SKU_Xuất_GOM]=GP$5)))</f>
        <v>0</v>
      </c>
      <c r="GQ11" s="42" cm="1">
        <f t="array" ref="GQ11">IF(GQ$2="FY",SUMPRODUCT(Data_Xuất[Xuất-NX]*(Data_Xuất[Year]=GQ$1)*(Data_Xuất[Main SKU name_GOM]=$A11)*(Data_Xuất[SKU_Xuất_GOM]=GQ$5)),SUMPRODUCT(Data_Xuất[Xuất-NX]*(Data_Xuất[Year]=GQ$1)*(Data_Xuất[Month]=GQ$2)*(Data_Xuất[Main SKU name_GOM]=$A11)*(Data_Xuất[SKU_Xuất_GOM]=GQ$5)))</f>
        <v>0</v>
      </c>
      <c r="GR11" s="42" cm="1">
        <f t="array" ref="GR11">IF(GR$2="FY",SUMPRODUCT(Data_Xuất[Xuất-NX]*(Data_Xuất[Year]=GR$1)*(Data_Xuất[Main SKU name_GOM]=$A11)*(Data_Xuất[SKU_Xuất_GOM]=GR$5)),SUMPRODUCT(Data_Xuất[Xuất-NX]*(Data_Xuất[Year]=GR$1)*(Data_Xuất[Month]=GR$2)*(Data_Xuất[Main SKU name_GOM]=$A11)*(Data_Xuất[SKU_Xuất_GOM]=GR$5)))</f>
        <v>0</v>
      </c>
      <c r="GS11" s="42" cm="1">
        <f t="array" ref="GS11">IF(GS$2="FY",SUMPRODUCT(Data_Xuất[Xuất-NX]*(Data_Xuất[Year]=GS$1)*(Data_Xuất[Main SKU name_GOM]=$A11)*(Data_Xuất[SKU_Xuất_GOM]=GS$5)),SUMPRODUCT(Data_Xuất[Xuất-NX]*(Data_Xuất[Year]=GS$1)*(Data_Xuất[Month]=GS$2)*(Data_Xuất[Main SKU name_GOM]=$A11)*(Data_Xuất[SKU_Xuất_GOM]=GS$5)))</f>
        <v>0</v>
      </c>
      <c r="GT11" s="42" cm="1">
        <f t="array" ref="GT11">IF(GT$2="FY",SUMPRODUCT(Data_Xuất[Xuất-NX]*(Data_Xuất[Year]=GT$1)*(Data_Xuất[Main SKU name_GOM]=$A11)*(Data_Xuất[SKU_Xuất_GOM]=GT$5)),SUMPRODUCT(Data_Xuất[Xuất-NX]*(Data_Xuất[Year]=GT$1)*(Data_Xuất[Month]=GT$2)*(Data_Xuất[Main SKU name_GOM]=$A11)*(Data_Xuất[SKU_Xuất_GOM]=GT$5)))</f>
        <v>0</v>
      </c>
      <c r="GU11" s="42" cm="1">
        <f t="array" ref="GU11">IF(GU$2="FY",SUMPRODUCT(Data_Xuất[Xuất-NX]*(Data_Xuất[Year]=GU$1)*(Data_Xuất[Main SKU name_GOM]=$A11)*(Data_Xuất[SKU_Xuất_GOM]=GU$5)),SUMPRODUCT(Data_Xuất[Xuất-NX]*(Data_Xuất[Year]=GU$1)*(Data_Xuất[Month]=GU$2)*(Data_Xuất[Main SKU name_GOM]=$A11)*(Data_Xuất[SKU_Xuất_GOM]=GU$5)))</f>
        <v>0</v>
      </c>
      <c r="GV11" s="42" cm="1">
        <f t="array" ref="GV11">IF(GV$2="FY",SUMPRODUCT(Data_Xuất[Xuất-NX]*(Data_Xuất[Year]=GV$1)*(Data_Xuất[Main SKU name_GOM]=$A11)*(Data_Xuất[SKU_Xuất_GOM]=GV$5)),SUMPRODUCT(Data_Xuất[Xuất-NX]*(Data_Xuất[Year]=GV$1)*(Data_Xuất[Month]=GV$2)*(Data_Xuất[Main SKU name_GOM]=$A11)*(Data_Xuất[SKU_Xuất_GOM]=GV$5)))</f>
        <v>0</v>
      </c>
      <c r="GW11" s="42" cm="1">
        <f t="array" ref="GW11">IF(GW$2="FY",SUMPRODUCT(Data_Xuất[Xuất-NX]*(Data_Xuất[Year]=GW$1)*(Data_Xuất[Main SKU name_GOM]=$A11)*(Data_Xuất[SKU_Xuất_GOM]=GW$5)),SUMPRODUCT(Data_Xuất[Xuất-NX]*(Data_Xuất[Year]=GW$1)*(Data_Xuất[Month]=GW$2)*(Data_Xuất[Main SKU name_GOM]=$A11)*(Data_Xuất[SKU_Xuất_GOM]=GW$5)))</f>
        <v>0</v>
      </c>
      <c r="GX11" s="42" cm="1">
        <f t="array" ref="GX11">IF(GX$2="FY",SUMPRODUCT(Data_Xuất[Xuất-NX]*(Data_Xuất[Year]=GX$1)*(Data_Xuất[Main SKU name_GOM]=$A11)*(Data_Xuất[SKU_Xuất_GOM]=GX$5)),SUMPRODUCT(Data_Xuất[Xuất-NX]*(Data_Xuất[Year]=GX$1)*(Data_Xuất[Month]=GX$2)*(Data_Xuất[Main SKU name_GOM]=$A11)*(Data_Xuất[SKU_Xuất_GOM]=GX$5)))</f>
        <v>0</v>
      </c>
      <c r="GY11" s="42" cm="1">
        <f t="array" ref="GY11">IF(GY$2="FY",SUMPRODUCT(Data_Xuất[Xuất-NX]*(Data_Xuất[Year]=GY$1)*(Data_Xuất[Main SKU name_GOM]=$A11)*(Data_Xuất[SKU_Xuất_GOM]=GY$5)),SUMPRODUCT(Data_Xuất[Xuất-NX]*(Data_Xuất[Year]=GY$1)*(Data_Xuất[Month]=GY$2)*(Data_Xuất[Main SKU name_GOM]=$A11)*(Data_Xuất[SKU_Xuất_GOM]=GY$5)))</f>
        <v>0</v>
      </c>
      <c r="GZ11" s="42" cm="1">
        <f t="array" ref="GZ11">IF(GZ$2="FY",SUMPRODUCT(Data_Xuất[Xuất-NX]*(Data_Xuất[Year]=GZ$1)*(Data_Xuất[Main SKU name_GOM]=$A11)*(Data_Xuất[SKU_Xuất_GOM]=GZ$5)),SUMPRODUCT(Data_Xuất[Xuất-NX]*(Data_Xuất[Year]=GZ$1)*(Data_Xuất[Month]=GZ$2)*(Data_Xuất[Main SKU name_GOM]=$A11)*(Data_Xuất[SKU_Xuất_GOM]=GZ$5)))</f>
        <v>0</v>
      </c>
      <c r="HA11" s="42" cm="1">
        <f t="array" ref="HA11">IF(HA$2="FY",SUMPRODUCT(Data_Xuất[Xuất-NX]*(Data_Xuất[Year]=HA$1)*(Data_Xuất[Main SKU name_GOM]=$A11)*(Data_Xuất[SKU_Xuất_GOM]=HA$5)),SUMPRODUCT(Data_Xuất[Xuất-NX]*(Data_Xuất[Year]=HA$1)*(Data_Xuất[Month]=HA$2)*(Data_Xuất[Main SKU name_GOM]=$A11)*(Data_Xuất[SKU_Xuất_GOM]=HA$5)))</f>
        <v>0</v>
      </c>
      <c r="HB11" s="45">
        <f t="shared" si="33"/>
        <v>0</v>
      </c>
    </row>
    <row r="12" spans="1:210" ht="15" thickBot="1" x14ac:dyDescent="0.4">
      <c r="A12" s="5" t="s">
        <v>76</v>
      </c>
      <c r="B12" s="25" t="s">
        <v>76</v>
      </c>
      <c r="D12" s="43" cm="1">
        <f t="array" ref="D12">IF(D$2="FY",SUMPRODUCT(Data_Xuất[Xuất-NX]*(Data_Xuất[Year]=D$1)*(Data_Xuất[Main SKU name_GOM]=$A12)*(Data_Xuất[SKU_Xuất_GOM]=D$5)),SUMPRODUCT(Data_Xuất[Xuất-NX]*(Data_Xuất[Year]=D$1)*(Data_Xuất[Month]=D$2)*(Data_Xuất[Main SKU name_GOM]=$A12)*(Data_Xuất[SKU_Xuất_GOM]=D$5)))</f>
        <v>0</v>
      </c>
      <c r="E12" s="43" cm="1">
        <f t="array" ref="E12">IF(E$2="FY",SUMPRODUCT(Data_Xuất[Xuất-NX]*(Data_Xuất[Year]=E$1)*(Data_Xuất[Main SKU name_GOM]=$A12)*(Data_Xuất[SKU_Xuất_GOM]=E$5)),SUMPRODUCT(Data_Xuất[Xuất-NX]*(Data_Xuất[Year]=E$1)*(Data_Xuất[Month]=E$2)*(Data_Xuất[Main SKU name_GOM]=$A12)*(Data_Xuất[SKU_Xuất_GOM]=E$5)))</f>
        <v>0</v>
      </c>
      <c r="F12" s="43" cm="1">
        <f t="array" ref="F12">IF(F$2="FY",SUMPRODUCT(Data_Xuất[Xuất-NX]*(Data_Xuất[Year]=F$1)*(Data_Xuất[Main SKU name_GOM]=$A12)*(Data_Xuất[SKU_Xuất_GOM]=F$5)),SUMPRODUCT(Data_Xuất[Xuất-NX]*(Data_Xuất[Year]=F$1)*(Data_Xuất[Month]=F$2)*(Data_Xuất[Main SKU name_GOM]=$A12)*(Data_Xuất[SKU_Xuất_GOM]=F$5)))</f>
        <v>6000</v>
      </c>
      <c r="G12" s="43" cm="1">
        <f t="array" ref="G12">IF(G$2="FY",SUMPRODUCT(Data_Xuất[Xuất-NX]*(Data_Xuất[Year]=G$1)*(Data_Xuất[Main SKU name_GOM]=$A12)*(Data_Xuất[SKU_Xuất_GOM]=G$5)),SUMPRODUCT(Data_Xuất[Xuất-NX]*(Data_Xuất[Year]=G$1)*(Data_Xuất[Month]=G$2)*(Data_Xuất[Main SKU name_GOM]=$A12)*(Data_Xuất[SKU_Xuất_GOM]=G$5)))</f>
        <v>0</v>
      </c>
      <c r="H12" s="43" cm="1">
        <f t="array" ref="H12">IF(H$2="FY",SUMPRODUCT(Data_Xuất[Xuất-NX]*(Data_Xuất[Year]=H$1)*(Data_Xuất[Main SKU name_GOM]=$A12)*(Data_Xuất[SKU_Xuất_GOM]=H$5)),SUMPRODUCT(Data_Xuất[Xuất-NX]*(Data_Xuất[Year]=H$1)*(Data_Xuất[Month]=H$2)*(Data_Xuất[Main SKU name_GOM]=$A12)*(Data_Xuất[SKU_Xuất_GOM]=H$5)))</f>
        <v>0</v>
      </c>
      <c r="I12" s="43" cm="1">
        <f t="array" ref="I12">IF(I$2="FY",SUMPRODUCT(Data_Xuất[Xuất-NX]*(Data_Xuất[Year]=I$1)*(Data_Xuất[Main SKU name_GOM]=$A12)*(Data_Xuất[SKU_Xuất_GOM]=I$5)),SUMPRODUCT(Data_Xuất[Xuất-NX]*(Data_Xuất[Year]=I$1)*(Data_Xuất[Month]=I$2)*(Data_Xuất[Main SKU name_GOM]=$A12)*(Data_Xuất[SKU_Xuất_GOM]=I$5)))</f>
        <v>0</v>
      </c>
      <c r="J12" s="43" cm="1">
        <f t="array" ref="J12">IF(J$2="FY",SUMPRODUCT(Data_Xuất[Xuất-NX]*(Data_Xuất[Year]=J$1)*(Data_Xuất[Main SKU name_GOM]=$A12)*(Data_Xuất[SKU_Xuất_GOM]=J$5)),SUMPRODUCT(Data_Xuất[Xuất-NX]*(Data_Xuất[Year]=J$1)*(Data_Xuất[Month]=J$2)*(Data_Xuất[Main SKU name_GOM]=$A12)*(Data_Xuất[SKU_Xuất_GOM]=J$5)))</f>
        <v>0</v>
      </c>
      <c r="K12" s="43" cm="1">
        <f t="array" ref="K12">IF(K$2="FY",SUMPRODUCT(Data_Xuất[Xuất-NX]*(Data_Xuất[Year]=K$1)*(Data_Xuất[Main SKU name_GOM]=$A12)*(Data_Xuất[SKU_Xuất_GOM]=K$5)),SUMPRODUCT(Data_Xuất[Xuất-NX]*(Data_Xuất[Year]=K$1)*(Data_Xuất[Month]=K$2)*(Data_Xuất[Main SKU name_GOM]=$A12)*(Data_Xuất[SKU_Xuất_GOM]=K$5)))</f>
        <v>0</v>
      </c>
      <c r="L12" s="43" cm="1">
        <f t="array" ref="L12">IF(L$2="FY",SUMPRODUCT(Data_Xuất[Xuất-NX]*(Data_Xuất[Year]=L$1)*(Data_Xuất[Main SKU name_GOM]=$A12)*(Data_Xuất[SKU_Xuất_GOM]=L$5)),SUMPRODUCT(Data_Xuất[Xuất-NX]*(Data_Xuất[Year]=L$1)*(Data_Xuất[Month]=L$2)*(Data_Xuất[Main SKU name_GOM]=$A12)*(Data_Xuất[SKU_Xuất_GOM]=L$5)))</f>
        <v>0</v>
      </c>
      <c r="M12" s="43" cm="1">
        <f t="array" ref="M12">IF(M$2="FY",SUMPRODUCT(Data_Xuất[Xuất-NX]*(Data_Xuất[Year]=M$1)*(Data_Xuất[Main SKU name_GOM]=$A12)*(Data_Xuất[SKU_Xuất_GOM]=M$5)),SUMPRODUCT(Data_Xuất[Xuất-NX]*(Data_Xuất[Year]=M$1)*(Data_Xuất[Month]=M$2)*(Data_Xuất[Main SKU name_GOM]=$A12)*(Data_Xuất[SKU_Xuất_GOM]=M$5)))</f>
        <v>0</v>
      </c>
      <c r="N12" s="43" cm="1">
        <f t="array" ref="N12">IF(N$2="FY",SUMPRODUCT(Data_Xuất[Xuất-NX]*(Data_Xuất[Year]=N$1)*(Data_Xuất[Main SKU name_GOM]=$A12)*(Data_Xuất[SKU_Xuất_GOM]=N$5)),SUMPRODUCT(Data_Xuất[Xuất-NX]*(Data_Xuất[Year]=N$1)*(Data_Xuất[Month]=N$2)*(Data_Xuất[Main SKU name_GOM]=$A12)*(Data_Xuất[SKU_Xuất_GOM]=N$5)))</f>
        <v>0</v>
      </c>
      <c r="O12" s="43" cm="1">
        <f t="array" ref="O12">IF(O$2="FY",SUMPRODUCT(Data_Xuất[Xuất-NX]*(Data_Xuất[Year]=O$1)*(Data_Xuất[Main SKU name_GOM]=$A12)*(Data_Xuất[SKU_Xuất_GOM]=O$5)),SUMPRODUCT(Data_Xuất[Xuất-NX]*(Data_Xuất[Year]=O$1)*(Data_Xuất[Month]=O$2)*(Data_Xuất[Main SKU name_GOM]=$A12)*(Data_Xuất[SKU_Xuất_GOM]=O$5)))</f>
        <v>0</v>
      </c>
      <c r="P12" s="43" cm="1">
        <f t="array" ref="P12">IF(P$2="FY",SUMPRODUCT(Data_Xuất[Xuất-NX]*(Data_Xuất[Year]=P$1)*(Data_Xuất[Main SKU name_GOM]=$A12)*(Data_Xuất[SKU_Xuất_GOM]=P$5)),SUMPRODUCT(Data_Xuất[Xuất-NX]*(Data_Xuất[Year]=P$1)*(Data_Xuất[Month]=P$2)*(Data_Xuất[Main SKU name_GOM]=$A12)*(Data_Xuất[SKU_Xuất_GOM]=P$5)))</f>
        <v>0</v>
      </c>
      <c r="Q12" s="43" cm="1">
        <f t="array" ref="Q12">IF(Q$2="FY",SUMPRODUCT(Data_Xuất[Xuất-NX]*(Data_Xuất[Year]=Q$1)*(Data_Xuất[Main SKU name_GOM]=$A12)*(Data_Xuất[SKU_Xuất_GOM]=Q$5)),SUMPRODUCT(Data_Xuất[Xuất-NX]*(Data_Xuất[Year]=Q$1)*(Data_Xuất[Month]=Q$2)*(Data_Xuất[Main SKU name_GOM]=$A12)*(Data_Xuất[SKU_Xuất_GOM]=Q$5)))</f>
        <v>0</v>
      </c>
      <c r="R12" s="43">
        <f t="shared" si="34"/>
        <v>6000</v>
      </c>
      <c r="T12" s="43" cm="1">
        <f t="array" ref="T12">IF(T$2="FY",SUMPRODUCT(Data_Xuất[Xuất-NX]*(Data_Xuất[Year]=T$1)*(Data_Xuất[Main SKU name_GOM]=$A12)*(Data_Xuất[SKU_Xuất_GOM]=T$5)),SUMPRODUCT(Data_Xuất[Xuất-NX]*(Data_Xuất[Year]=T$1)*(Data_Xuất[Month]=T$2)*(Data_Xuất[Main SKU name_GOM]=$A12)*(Data_Xuất[SKU_Xuất_GOM]=T$5)))</f>
        <v>0</v>
      </c>
      <c r="U12" s="43" cm="1">
        <f t="array" ref="U12">IF(U$2="FY",SUMPRODUCT(Data_Xuất[Xuất-NX]*(Data_Xuất[Year]=U$1)*(Data_Xuất[Main SKU name_GOM]=$A12)*(Data_Xuất[SKU_Xuất_GOM]=U$5)),SUMPRODUCT(Data_Xuất[Xuất-NX]*(Data_Xuất[Year]=U$1)*(Data_Xuất[Month]=U$2)*(Data_Xuất[Main SKU name_GOM]=$A12)*(Data_Xuất[SKU_Xuất_GOM]=U$5)))</f>
        <v>0</v>
      </c>
      <c r="V12" s="43" cm="1">
        <f t="array" ref="V12">IF(V$2="FY",SUMPRODUCT(Data_Xuất[Xuất-NX]*(Data_Xuất[Year]=V$1)*(Data_Xuất[Main SKU name_GOM]=$A12)*(Data_Xuất[SKU_Xuất_GOM]=V$5)),SUMPRODUCT(Data_Xuất[Xuất-NX]*(Data_Xuất[Year]=V$1)*(Data_Xuất[Month]=V$2)*(Data_Xuất[Main SKU name_GOM]=$A12)*(Data_Xuất[SKU_Xuất_GOM]=V$5)))</f>
        <v>6000</v>
      </c>
      <c r="W12" s="43" cm="1">
        <f t="array" ref="W12">IF(W$2="FY",SUMPRODUCT(Data_Xuất[Xuất-NX]*(Data_Xuất[Year]=W$1)*(Data_Xuất[Main SKU name_GOM]=$A12)*(Data_Xuất[SKU_Xuất_GOM]=W$5)),SUMPRODUCT(Data_Xuất[Xuất-NX]*(Data_Xuất[Year]=W$1)*(Data_Xuất[Month]=W$2)*(Data_Xuất[Main SKU name_GOM]=$A12)*(Data_Xuất[SKU_Xuất_GOM]=W$5)))</f>
        <v>0</v>
      </c>
      <c r="X12" s="43" cm="1">
        <f t="array" ref="X12">IF(X$2="FY",SUMPRODUCT(Data_Xuất[Xuất-NX]*(Data_Xuất[Year]=X$1)*(Data_Xuất[Main SKU name_GOM]=$A12)*(Data_Xuất[SKU_Xuất_GOM]=X$5)),SUMPRODUCT(Data_Xuất[Xuất-NX]*(Data_Xuất[Year]=X$1)*(Data_Xuất[Month]=X$2)*(Data_Xuất[Main SKU name_GOM]=$A12)*(Data_Xuất[SKU_Xuất_GOM]=X$5)))</f>
        <v>0</v>
      </c>
      <c r="Y12" s="43" cm="1">
        <f t="array" ref="Y12">IF(Y$2="FY",SUMPRODUCT(Data_Xuất[Xuất-NX]*(Data_Xuất[Year]=Y$1)*(Data_Xuất[Main SKU name_GOM]=$A12)*(Data_Xuất[SKU_Xuất_GOM]=Y$5)),SUMPRODUCT(Data_Xuất[Xuất-NX]*(Data_Xuất[Year]=Y$1)*(Data_Xuất[Month]=Y$2)*(Data_Xuất[Main SKU name_GOM]=$A12)*(Data_Xuất[SKU_Xuất_GOM]=Y$5)))</f>
        <v>0</v>
      </c>
      <c r="Z12" s="43" cm="1">
        <f t="array" ref="Z12">IF(Z$2="FY",SUMPRODUCT(Data_Xuất[Xuất-NX]*(Data_Xuất[Year]=Z$1)*(Data_Xuất[Main SKU name_GOM]=$A12)*(Data_Xuất[SKU_Xuất_GOM]=Z$5)),SUMPRODUCT(Data_Xuất[Xuất-NX]*(Data_Xuất[Year]=Z$1)*(Data_Xuất[Month]=Z$2)*(Data_Xuất[Main SKU name_GOM]=$A12)*(Data_Xuất[SKU_Xuất_GOM]=Z$5)))</f>
        <v>0</v>
      </c>
      <c r="AA12" s="43" cm="1">
        <f t="array" ref="AA12">IF(AA$2="FY",SUMPRODUCT(Data_Xuất[Xuất-NX]*(Data_Xuất[Year]=AA$1)*(Data_Xuất[Main SKU name_GOM]=$A12)*(Data_Xuất[SKU_Xuất_GOM]=AA$5)),SUMPRODUCT(Data_Xuất[Xuất-NX]*(Data_Xuất[Year]=AA$1)*(Data_Xuất[Month]=AA$2)*(Data_Xuất[Main SKU name_GOM]=$A12)*(Data_Xuất[SKU_Xuất_GOM]=AA$5)))</f>
        <v>0</v>
      </c>
      <c r="AB12" s="43" cm="1">
        <f t="array" ref="AB12">IF(AB$2="FY",SUMPRODUCT(Data_Xuất[Xuất-NX]*(Data_Xuất[Year]=AB$1)*(Data_Xuất[Main SKU name_GOM]=$A12)*(Data_Xuất[SKU_Xuất_GOM]=AB$5)),SUMPRODUCT(Data_Xuất[Xuất-NX]*(Data_Xuất[Year]=AB$1)*(Data_Xuất[Month]=AB$2)*(Data_Xuất[Main SKU name_GOM]=$A12)*(Data_Xuất[SKU_Xuất_GOM]=AB$5)))</f>
        <v>0</v>
      </c>
      <c r="AC12" s="43" cm="1">
        <f t="array" ref="AC12">IF(AC$2="FY",SUMPRODUCT(Data_Xuất[Xuất-NX]*(Data_Xuất[Year]=AC$1)*(Data_Xuất[Main SKU name_GOM]=$A12)*(Data_Xuất[SKU_Xuất_GOM]=AC$5)),SUMPRODUCT(Data_Xuất[Xuất-NX]*(Data_Xuất[Year]=AC$1)*(Data_Xuất[Month]=AC$2)*(Data_Xuất[Main SKU name_GOM]=$A12)*(Data_Xuất[SKU_Xuất_GOM]=AC$5)))</f>
        <v>0</v>
      </c>
      <c r="AD12" s="43" cm="1">
        <f t="array" ref="AD12">IF(AD$2="FY",SUMPRODUCT(Data_Xuất[Xuất-NX]*(Data_Xuất[Year]=AD$1)*(Data_Xuất[Main SKU name_GOM]=$A12)*(Data_Xuất[SKU_Xuất_GOM]=AD$5)),SUMPRODUCT(Data_Xuất[Xuất-NX]*(Data_Xuất[Year]=AD$1)*(Data_Xuất[Month]=AD$2)*(Data_Xuất[Main SKU name_GOM]=$A12)*(Data_Xuất[SKU_Xuất_GOM]=AD$5)))</f>
        <v>0</v>
      </c>
      <c r="AE12" s="43" cm="1">
        <f t="array" ref="AE12">IF(AE$2="FY",SUMPRODUCT(Data_Xuất[Xuất-NX]*(Data_Xuất[Year]=AE$1)*(Data_Xuất[Main SKU name_GOM]=$A12)*(Data_Xuất[SKU_Xuất_GOM]=AE$5)),SUMPRODUCT(Data_Xuất[Xuất-NX]*(Data_Xuất[Year]=AE$1)*(Data_Xuất[Month]=AE$2)*(Data_Xuất[Main SKU name_GOM]=$A12)*(Data_Xuất[SKU_Xuất_GOM]=AE$5)))</f>
        <v>0</v>
      </c>
      <c r="AF12" s="43" cm="1">
        <f t="array" ref="AF12">IF(AF$2="FY",SUMPRODUCT(Data_Xuất[Xuất-NX]*(Data_Xuất[Year]=AF$1)*(Data_Xuất[Main SKU name_GOM]=$A12)*(Data_Xuất[SKU_Xuất_GOM]=AF$5)),SUMPRODUCT(Data_Xuất[Xuất-NX]*(Data_Xuất[Year]=AF$1)*(Data_Xuất[Month]=AF$2)*(Data_Xuất[Main SKU name_GOM]=$A12)*(Data_Xuất[SKU_Xuất_GOM]=AF$5)))</f>
        <v>0</v>
      </c>
      <c r="AG12" s="43" cm="1">
        <f t="array" ref="AG12">IF(AG$2="FY",SUMPRODUCT(Data_Xuất[Xuất-NX]*(Data_Xuất[Year]=AG$1)*(Data_Xuất[Main SKU name_GOM]=$A12)*(Data_Xuất[SKU_Xuất_GOM]=AG$5)),SUMPRODUCT(Data_Xuất[Xuất-NX]*(Data_Xuất[Year]=AG$1)*(Data_Xuất[Month]=AG$2)*(Data_Xuất[Main SKU name_GOM]=$A12)*(Data_Xuất[SKU_Xuất_GOM]=AG$5)))</f>
        <v>0</v>
      </c>
      <c r="AH12" s="46">
        <f t="shared" si="35"/>
        <v>6000</v>
      </c>
      <c r="AJ12" s="43" cm="1">
        <f t="array" ref="AJ12">IF(AJ$2="FY",SUMPRODUCT(Data_Xuất[Xuất-NX]*(Data_Xuất[Year]=AJ$1)*(Data_Xuất[Main SKU name_GOM]=$A12)*(Data_Xuất[SKU_Xuất_GOM]=AJ$5)),SUMPRODUCT(Data_Xuất[Xuất-NX]*(Data_Xuất[Year]=AJ$1)*(Data_Xuất[Month]=AJ$2)*(Data_Xuất[Main SKU name_GOM]=$A12)*(Data_Xuất[SKU_Xuất_GOM]=AJ$5)))</f>
        <v>0</v>
      </c>
      <c r="AK12" s="43" cm="1">
        <f t="array" ref="AK12">IF(AK$2="FY",SUMPRODUCT(Data_Xuất[Xuất-NX]*(Data_Xuất[Year]=AK$1)*(Data_Xuất[Main SKU name_GOM]=$A12)*(Data_Xuất[SKU_Xuất_GOM]=AK$5)),SUMPRODUCT(Data_Xuất[Xuất-NX]*(Data_Xuất[Year]=AK$1)*(Data_Xuất[Month]=AK$2)*(Data_Xuất[Main SKU name_GOM]=$A12)*(Data_Xuất[SKU_Xuất_GOM]=AK$5)))</f>
        <v>0</v>
      </c>
      <c r="AL12" s="43" cm="1">
        <f t="array" ref="AL12">IF(AL$2="FY",SUMPRODUCT(Data_Xuất[Xuất-NX]*(Data_Xuất[Year]=AL$1)*(Data_Xuất[Main SKU name_GOM]=$A12)*(Data_Xuất[SKU_Xuất_GOM]=AL$5)),SUMPRODUCT(Data_Xuất[Xuất-NX]*(Data_Xuất[Year]=AL$1)*(Data_Xuất[Month]=AL$2)*(Data_Xuất[Main SKU name_GOM]=$A12)*(Data_Xuất[SKU_Xuất_GOM]=AL$5)))</f>
        <v>0</v>
      </c>
      <c r="AM12" s="43" cm="1">
        <f t="array" ref="AM12">IF(AM$2="FY",SUMPRODUCT(Data_Xuất[Xuất-NX]*(Data_Xuất[Year]=AM$1)*(Data_Xuất[Main SKU name_GOM]=$A12)*(Data_Xuất[SKU_Xuất_GOM]=AM$5)),SUMPRODUCT(Data_Xuất[Xuất-NX]*(Data_Xuất[Year]=AM$1)*(Data_Xuất[Month]=AM$2)*(Data_Xuất[Main SKU name_GOM]=$A12)*(Data_Xuất[SKU_Xuất_GOM]=AM$5)))</f>
        <v>0</v>
      </c>
      <c r="AN12" s="43" cm="1">
        <f t="array" ref="AN12">IF(AN$2="FY",SUMPRODUCT(Data_Xuất[Xuất-NX]*(Data_Xuất[Year]=AN$1)*(Data_Xuất[Main SKU name_GOM]=$A12)*(Data_Xuất[SKU_Xuất_GOM]=AN$5)),SUMPRODUCT(Data_Xuất[Xuất-NX]*(Data_Xuất[Year]=AN$1)*(Data_Xuất[Month]=AN$2)*(Data_Xuất[Main SKU name_GOM]=$A12)*(Data_Xuất[SKU_Xuất_GOM]=AN$5)))</f>
        <v>0</v>
      </c>
      <c r="AO12" s="43" cm="1">
        <f t="array" ref="AO12">IF(AO$2="FY",SUMPRODUCT(Data_Xuất[Xuất-NX]*(Data_Xuất[Year]=AO$1)*(Data_Xuất[Main SKU name_GOM]=$A12)*(Data_Xuất[SKU_Xuất_GOM]=AO$5)),SUMPRODUCT(Data_Xuất[Xuất-NX]*(Data_Xuất[Year]=AO$1)*(Data_Xuất[Month]=AO$2)*(Data_Xuất[Main SKU name_GOM]=$A12)*(Data_Xuất[SKU_Xuất_GOM]=AO$5)))</f>
        <v>0</v>
      </c>
      <c r="AP12" s="43" cm="1">
        <f t="array" ref="AP12">IF(AP$2="FY",SUMPRODUCT(Data_Xuất[Xuất-NX]*(Data_Xuất[Year]=AP$1)*(Data_Xuất[Main SKU name_GOM]=$A12)*(Data_Xuất[SKU_Xuất_GOM]=AP$5)),SUMPRODUCT(Data_Xuất[Xuất-NX]*(Data_Xuất[Year]=AP$1)*(Data_Xuất[Month]=AP$2)*(Data_Xuất[Main SKU name_GOM]=$A12)*(Data_Xuất[SKU_Xuất_GOM]=AP$5)))</f>
        <v>0</v>
      </c>
      <c r="AQ12" s="43" cm="1">
        <f t="array" ref="AQ12">IF(AQ$2="FY",SUMPRODUCT(Data_Xuất[Xuất-NX]*(Data_Xuất[Year]=AQ$1)*(Data_Xuất[Main SKU name_GOM]=$A12)*(Data_Xuất[SKU_Xuất_GOM]=AQ$5)),SUMPRODUCT(Data_Xuất[Xuất-NX]*(Data_Xuất[Year]=AQ$1)*(Data_Xuất[Month]=AQ$2)*(Data_Xuất[Main SKU name_GOM]=$A12)*(Data_Xuất[SKU_Xuất_GOM]=AQ$5)))</f>
        <v>0</v>
      </c>
      <c r="AR12" s="43" cm="1">
        <f t="array" ref="AR12">IF(AR$2="FY",SUMPRODUCT(Data_Xuất[Xuất-NX]*(Data_Xuất[Year]=AR$1)*(Data_Xuất[Main SKU name_GOM]=$A12)*(Data_Xuất[SKU_Xuất_GOM]=AR$5)),SUMPRODUCT(Data_Xuất[Xuất-NX]*(Data_Xuất[Year]=AR$1)*(Data_Xuất[Month]=AR$2)*(Data_Xuất[Main SKU name_GOM]=$A12)*(Data_Xuất[SKU_Xuất_GOM]=AR$5)))</f>
        <v>0</v>
      </c>
      <c r="AS12" s="43" cm="1">
        <f t="array" ref="AS12">IF(AS$2="FY",SUMPRODUCT(Data_Xuất[Xuất-NX]*(Data_Xuất[Year]=AS$1)*(Data_Xuất[Main SKU name_GOM]=$A12)*(Data_Xuất[SKU_Xuất_GOM]=AS$5)),SUMPRODUCT(Data_Xuất[Xuất-NX]*(Data_Xuất[Year]=AS$1)*(Data_Xuất[Month]=AS$2)*(Data_Xuất[Main SKU name_GOM]=$A12)*(Data_Xuất[SKU_Xuất_GOM]=AS$5)))</f>
        <v>0</v>
      </c>
      <c r="AT12" s="43" cm="1">
        <f t="array" ref="AT12">IF(AT$2="FY",SUMPRODUCT(Data_Xuất[Xuất-NX]*(Data_Xuất[Year]=AT$1)*(Data_Xuất[Main SKU name_GOM]=$A12)*(Data_Xuất[SKU_Xuất_GOM]=AT$5)),SUMPRODUCT(Data_Xuất[Xuất-NX]*(Data_Xuất[Year]=AT$1)*(Data_Xuất[Month]=AT$2)*(Data_Xuất[Main SKU name_GOM]=$A12)*(Data_Xuất[SKU_Xuất_GOM]=AT$5)))</f>
        <v>0</v>
      </c>
      <c r="AU12" s="43" cm="1">
        <f t="array" ref="AU12">IF(AU$2="FY",SUMPRODUCT(Data_Xuất[Xuất-NX]*(Data_Xuất[Year]=AU$1)*(Data_Xuất[Main SKU name_GOM]=$A12)*(Data_Xuất[SKU_Xuất_GOM]=AU$5)),SUMPRODUCT(Data_Xuất[Xuất-NX]*(Data_Xuất[Year]=AU$1)*(Data_Xuất[Month]=AU$2)*(Data_Xuất[Main SKU name_GOM]=$A12)*(Data_Xuất[SKU_Xuất_GOM]=AU$5)))</f>
        <v>0</v>
      </c>
      <c r="AV12" s="43" cm="1">
        <f t="array" ref="AV12">IF(AV$2="FY",SUMPRODUCT(Data_Xuất[Xuất-NX]*(Data_Xuất[Year]=AV$1)*(Data_Xuất[Main SKU name_GOM]=$A12)*(Data_Xuất[SKU_Xuất_GOM]=AV$5)),SUMPRODUCT(Data_Xuất[Xuất-NX]*(Data_Xuất[Year]=AV$1)*(Data_Xuất[Month]=AV$2)*(Data_Xuất[Main SKU name_GOM]=$A12)*(Data_Xuất[SKU_Xuất_GOM]=AV$5)))</f>
        <v>0</v>
      </c>
      <c r="AW12" s="43" cm="1">
        <f t="array" ref="AW12">IF(AW$2="FY",SUMPRODUCT(Data_Xuất[Xuất-NX]*(Data_Xuất[Year]=AW$1)*(Data_Xuất[Main SKU name_GOM]=$A12)*(Data_Xuất[SKU_Xuất_GOM]=AW$5)),SUMPRODUCT(Data_Xuất[Xuất-NX]*(Data_Xuất[Year]=AW$1)*(Data_Xuất[Month]=AW$2)*(Data_Xuất[Main SKU name_GOM]=$A12)*(Data_Xuất[SKU_Xuất_GOM]=AW$5)))</f>
        <v>0</v>
      </c>
      <c r="AX12" s="46">
        <f t="shared" si="23"/>
        <v>0</v>
      </c>
      <c r="AZ12" s="43" cm="1">
        <f t="array" ref="AZ12">IF(AZ$2="FY",SUMPRODUCT(Data_Xuất[Xuất-NX]*(Data_Xuất[Year]=AZ$1)*(Data_Xuất[Main SKU name_GOM]=$A12)*(Data_Xuất[SKU_Xuất_GOM]=AZ$5)),SUMPRODUCT(Data_Xuất[Xuất-NX]*(Data_Xuất[Year]=AZ$1)*(Data_Xuất[Month]=AZ$2)*(Data_Xuất[Main SKU name_GOM]=$A12)*(Data_Xuất[SKU_Xuất_GOM]=AZ$5)))</f>
        <v>0</v>
      </c>
      <c r="BA12" s="43" cm="1">
        <f t="array" ref="BA12">IF(BA$2="FY",SUMPRODUCT(Data_Xuất[Xuất-NX]*(Data_Xuất[Year]=BA$1)*(Data_Xuất[Main SKU name_GOM]=$A12)*(Data_Xuất[SKU_Xuất_GOM]=BA$5)),SUMPRODUCT(Data_Xuất[Xuất-NX]*(Data_Xuất[Year]=BA$1)*(Data_Xuất[Month]=BA$2)*(Data_Xuất[Main SKU name_GOM]=$A12)*(Data_Xuất[SKU_Xuất_GOM]=BA$5)))</f>
        <v>0</v>
      </c>
      <c r="BB12" s="43" cm="1">
        <f t="array" ref="BB12">IF(BB$2="FY",SUMPRODUCT(Data_Xuất[Xuất-NX]*(Data_Xuất[Year]=BB$1)*(Data_Xuất[Main SKU name_GOM]=$A12)*(Data_Xuất[SKU_Xuất_GOM]=BB$5)),SUMPRODUCT(Data_Xuất[Xuất-NX]*(Data_Xuất[Year]=BB$1)*(Data_Xuất[Month]=BB$2)*(Data_Xuất[Main SKU name_GOM]=$A12)*(Data_Xuất[SKU_Xuất_GOM]=BB$5)))</f>
        <v>0</v>
      </c>
      <c r="BC12" s="43" cm="1">
        <f t="array" ref="BC12">IF(BC$2="FY",SUMPRODUCT(Data_Xuất[Xuất-NX]*(Data_Xuất[Year]=BC$1)*(Data_Xuất[Main SKU name_GOM]=$A12)*(Data_Xuất[SKU_Xuất_GOM]=BC$5)),SUMPRODUCT(Data_Xuất[Xuất-NX]*(Data_Xuất[Year]=BC$1)*(Data_Xuất[Month]=BC$2)*(Data_Xuất[Main SKU name_GOM]=$A12)*(Data_Xuất[SKU_Xuất_GOM]=BC$5)))</f>
        <v>0</v>
      </c>
      <c r="BD12" s="43" cm="1">
        <f t="array" ref="BD12">IF(BD$2="FY",SUMPRODUCT(Data_Xuất[Xuất-NX]*(Data_Xuất[Year]=BD$1)*(Data_Xuất[Main SKU name_GOM]=$A12)*(Data_Xuất[SKU_Xuất_GOM]=BD$5)),SUMPRODUCT(Data_Xuất[Xuất-NX]*(Data_Xuất[Year]=BD$1)*(Data_Xuất[Month]=BD$2)*(Data_Xuất[Main SKU name_GOM]=$A12)*(Data_Xuất[SKU_Xuất_GOM]=BD$5)))</f>
        <v>0</v>
      </c>
      <c r="BE12" s="43" cm="1">
        <f t="array" ref="BE12">IF(BE$2="FY",SUMPRODUCT(Data_Xuất[Xuất-NX]*(Data_Xuất[Year]=BE$1)*(Data_Xuất[Main SKU name_GOM]=$A12)*(Data_Xuất[SKU_Xuất_GOM]=BE$5)),SUMPRODUCT(Data_Xuất[Xuất-NX]*(Data_Xuất[Year]=BE$1)*(Data_Xuất[Month]=BE$2)*(Data_Xuất[Main SKU name_GOM]=$A12)*(Data_Xuất[SKU_Xuất_GOM]=BE$5)))</f>
        <v>0</v>
      </c>
      <c r="BF12" s="43" cm="1">
        <f t="array" ref="BF12">IF(BF$2="FY",SUMPRODUCT(Data_Xuất[Xuất-NX]*(Data_Xuất[Year]=BF$1)*(Data_Xuất[Main SKU name_GOM]=$A12)*(Data_Xuất[SKU_Xuất_GOM]=BF$5)),SUMPRODUCT(Data_Xuất[Xuất-NX]*(Data_Xuất[Year]=BF$1)*(Data_Xuất[Month]=BF$2)*(Data_Xuất[Main SKU name_GOM]=$A12)*(Data_Xuất[SKU_Xuất_GOM]=BF$5)))</f>
        <v>0</v>
      </c>
      <c r="BG12" s="43" cm="1">
        <f t="array" ref="BG12">IF(BG$2="FY",SUMPRODUCT(Data_Xuất[Xuất-NX]*(Data_Xuất[Year]=BG$1)*(Data_Xuất[Main SKU name_GOM]=$A12)*(Data_Xuất[SKU_Xuất_GOM]=BG$5)),SUMPRODUCT(Data_Xuất[Xuất-NX]*(Data_Xuất[Year]=BG$1)*(Data_Xuất[Month]=BG$2)*(Data_Xuất[Main SKU name_GOM]=$A12)*(Data_Xuất[SKU_Xuất_GOM]=BG$5)))</f>
        <v>0</v>
      </c>
      <c r="BH12" s="43" cm="1">
        <f t="array" ref="BH12">IF(BH$2="FY",SUMPRODUCT(Data_Xuất[Xuất-NX]*(Data_Xuất[Year]=BH$1)*(Data_Xuất[Main SKU name_GOM]=$A12)*(Data_Xuất[SKU_Xuất_GOM]=BH$5)),SUMPRODUCT(Data_Xuất[Xuất-NX]*(Data_Xuất[Year]=BH$1)*(Data_Xuất[Month]=BH$2)*(Data_Xuất[Main SKU name_GOM]=$A12)*(Data_Xuất[SKU_Xuất_GOM]=BH$5)))</f>
        <v>0</v>
      </c>
      <c r="BI12" s="43" cm="1">
        <f t="array" ref="BI12">IF(BI$2="FY",SUMPRODUCT(Data_Xuất[Xuất-NX]*(Data_Xuất[Year]=BI$1)*(Data_Xuất[Main SKU name_GOM]=$A12)*(Data_Xuất[SKU_Xuất_GOM]=BI$5)),SUMPRODUCT(Data_Xuất[Xuất-NX]*(Data_Xuất[Year]=BI$1)*(Data_Xuất[Month]=BI$2)*(Data_Xuất[Main SKU name_GOM]=$A12)*(Data_Xuất[SKU_Xuất_GOM]=BI$5)))</f>
        <v>0</v>
      </c>
      <c r="BJ12" s="43" cm="1">
        <f t="array" ref="BJ12">IF(BJ$2="FY",SUMPRODUCT(Data_Xuất[Xuất-NX]*(Data_Xuất[Year]=BJ$1)*(Data_Xuất[Main SKU name_GOM]=$A12)*(Data_Xuất[SKU_Xuất_GOM]=BJ$5)),SUMPRODUCT(Data_Xuất[Xuất-NX]*(Data_Xuất[Year]=BJ$1)*(Data_Xuất[Month]=BJ$2)*(Data_Xuất[Main SKU name_GOM]=$A12)*(Data_Xuất[SKU_Xuất_GOM]=BJ$5)))</f>
        <v>0</v>
      </c>
      <c r="BK12" s="43" cm="1">
        <f t="array" ref="BK12">IF(BK$2="FY",SUMPRODUCT(Data_Xuất[Xuất-NX]*(Data_Xuất[Year]=BK$1)*(Data_Xuất[Main SKU name_GOM]=$A12)*(Data_Xuất[SKU_Xuất_GOM]=BK$5)),SUMPRODUCT(Data_Xuất[Xuất-NX]*(Data_Xuất[Year]=BK$1)*(Data_Xuất[Month]=BK$2)*(Data_Xuất[Main SKU name_GOM]=$A12)*(Data_Xuất[SKU_Xuất_GOM]=BK$5)))</f>
        <v>0</v>
      </c>
      <c r="BL12" s="43" cm="1">
        <f t="array" ref="BL12">IF(BL$2="FY",SUMPRODUCT(Data_Xuất[Xuất-NX]*(Data_Xuất[Year]=BL$1)*(Data_Xuất[Main SKU name_GOM]=$A12)*(Data_Xuất[SKU_Xuất_GOM]=BL$5)),SUMPRODUCT(Data_Xuất[Xuất-NX]*(Data_Xuất[Year]=BL$1)*(Data_Xuất[Month]=BL$2)*(Data_Xuất[Main SKU name_GOM]=$A12)*(Data_Xuất[SKU_Xuất_GOM]=BL$5)))</f>
        <v>0</v>
      </c>
      <c r="BM12" s="43" cm="1">
        <f t="array" ref="BM12">IF(BM$2="FY",SUMPRODUCT(Data_Xuất[Xuất-NX]*(Data_Xuất[Year]=BM$1)*(Data_Xuất[Main SKU name_GOM]=$A12)*(Data_Xuất[SKU_Xuất_GOM]=BM$5)),SUMPRODUCT(Data_Xuất[Xuất-NX]*(Data_Xuất[Year]=BM$1)*(Data_Xuất[Month]=BM$2)*(Data_Xuất[Main SKU name_GOM]=$A12)*(Data_Xuất[SKU_Xuất_GOM]=BM$5)))</f>
        <v>0</v>
      </c>
      <c r="BN12" s="46">
        <f t="shared" si="24"/>
        <v>0</v>
      </c>
      <c r="BP12" s="43" cm="1">
        <f t="array" ref="BP12">IF(BP$2="FY",SUMPRODUCT(Data_Xuất[Xuất-NX]*(Data_Xuất[Year]=BP$1)*(Data_Xuất[Main SKU name_GOM]=$A12)*(Data_Xuất[SKU_Xuất_GOM]=BP$5)),SUMPRODUCT(Data_Xuất[Xuất-NX]*(Data_Xuất[Year]=BP$1)*(Data_Xuất[Month]=BP$2)*(Data_Xuất[Main SKU name_GOM]=$A12)*(Data_Xuất[SKU_Xuất_GOM]=BP$5)))</f>
        <v>0</v>
      </c>
      <c r="BQ12" s="43" cm="1">
        <f t="array" ref="BQ12">IF(BQ$2="FY",SUMPRODUCT(Data_Xuất[Xuất-NX]*(Data_Xuất[Year]=BQ$1)*(Data_Xuất[Main SKU name_GOM]=$A12)*(Data_Xuất[SKU_Xuất_GOM]=BQ$5)),SUMPRODUCT(Data_Xuất[Xuất-NX]*(Data_Xuất[Year]=BQ$1)*(Data_Xuất[Month]=BQ$2)*(Data_Xuất[Main SKU name_GOM]=$A12)*(Data_Xuất[SKU_Xuất_GOM]=BQ$5)))</f>
        <v>0</v>
      </c>
      <c r="BR12" s="43" cm="1">
        <f t="array" ref="BR12">IF(BR$2="FY",SUMPRODUCT(Data_Xuất[Xuất-NX]*(Data_Xuất[Year]=BR$1)*(Data_Xuất[Main SKU name_GOM]=$A12)*(Data_Xuất[SKU_Xuất_GOM]=BR$5)),SUMPRODUCT(Data_Xuất[Xuất-NX]*(Data_Xuất[Year]=BR$1)*(Data_Xuất[Month]=BR$2)*(Data_Xuất[Main SKU name_GOM]=$A12)*(Data_Xuất[SKU_Xuất_GOM]=BR$5)))</f>
        <v>0</v>
      </c>
      <c r="BS12" s="43" cm="1">
        <f t="array" ref="BS12">IF(BS$2="FY",SUMPRODUCT(Data_Xuất[Xuất-NX]*(Data_Xuất[Year]=BS$1)*(Data_Xuất[Main SKU name_GOM]=$A12)*(Data_Xuất[SKU_Xuất_GOM]=BS$5)),SUMPRODUCT(Data_Xuất[Xuất-NX]*(Data_Xuất[Year]=BS$1)*(Data_Xuất[Month]=BS$2)*(Data_Xuất[Main SKU name_GOM]=$A12)*(Data_Xuất[SKU_Xuất_GOM]=BS$5)))</f>
        <v>0</v>
      </c>
      <c r="BT12" s="43" cm="1">
        <f t="array" ref="BT12">IF(BT$2="FY",SUMPRODUCT(Data_Xuất[Xuất-NX]*(Data_Xuất[Year]=BT$1)*(Data_Xuất[Main SKU name_GOM]=$A12)*(Data_Xuất[SKU_Xuất_GOM]=BT$5)),SUMPRODUCT(Data_Xuất[Xuất-NX]*(Data_Xuất[Year]=BT$1)*(Data_Xuất[Month]=BT$2)*(Data_Xuất[Main SKU name_GOM]=$A12)*(Data_Xuất[SKU_Xuất_GOM]=BT$5)))</f>
        <v>0</v>
      </c>
      <c r="BU12" s="43" cm="1">
        <f t="array" ref="BU12">IF(BU$2="FY",SUMPRODUCT(Data_Xuất[Xuất-NX]*(Data_Xuất[Year]=BU$1)*(Data_Xuất[Main SKU name_GOM]=$A12)*(Data_Xuất[SKU_Xuất_GOM]=BU$5)),SUMPRODUCT(Data_Xuất[Xuất-NX]*(Data_Xuất[Year]=BU$1)*(Data_Xuất[Month]=BU$2)*(Data_Xuất[Main SKU name_GOM]=$A12)*(Data_Xuất[SKU_Xuất_GOM]=BU$5)))</f>
        <v>0</v>
      </c>
      <c r="BV12" s="43" cm="1">
        <f t="array" ref="BV12">IF(BV$2="FY",SUMPRODUCT(Data_Xuất[Xuất-NX]*(Data_Xuất[Year]=BV$1)*(Data_Xuất[Main SKU name_GOM]=$A12)*(Data_Xuất[SKU_Xuất_GOM]=BV$5)),SUMPRODUCT(Data_Xuất[Xuất-NX]*(Data_Xuất[Year]=BV$1)*(Data_Xuất[Month]=BV$2)*(Data_Xuất[Main SKU name_GOM]=$A12)*(Data_Xuất[SKU_Xuất_GOM]=BV$5)))</f>
        <v>0</v>
      </c>
      <c r="BW12" s="43" cm="1">
        <f t="array" ref="BW12">IF(BW$2="FY",SUMPRODUCT(Data_Xuất[Xuất-NX]*(Data_Xuất[Year]=BW$1)*(Data_Xuất[Main SKU name_GOM]=$A12)*(Data_Xuất[SKU_Xuất_GOM]=BW$5)),SUMPRODUCT(Data_Xuất[Xuất-NX]*(Data_Xuất[Year]=BW$1)*(Data_Xuất[Month]=BW$2)*(Data_Xuất[Main SKU name_GOM]=$A12)*(Data_Xuất[SKU_Xuất_GOM]=BW$5)))</f>
        <v>0</v>
      </c>
      <c r="BX12" s="43" cm="1">
        <f t="array" ref="BX12">IF(BX$2="FY",SUMPRODUCT(Data_Xuất[Xuất-NX]*(Data_Xuất[Year]=BX$1)*(Data_Xuất[Main SKU name_GOM]=$A12)*(Data_Xuất[SKU_Xuất_GOM]=BX$5)),SUMPRODUCT(Data_Xuất[Xuất-NX]*(Data_Xuất[Year]=BX$1)*(Data_Xuất[Month]=BX$2)*(Data_Xuất[Main SKU name_GOM]=$A12)*(Data_Xuất[SKU_Xuất_GOM]=BX$5)))</f>
        <v>0</v>
      </c>
      <c r="BY12" s="43" cm="1">
        <f t="array" ref="BY12">IF(BY$2="FY",SUMPRODUCT(Data_Xuất[Xuất-NX]*(Data_Xuất[Year]=BY$1)*(Data_Xuất[Main SKU name_GOM]=$A12)*(Data_Xuất[SKU_Xuất_GOM]=BY$5)),SUMPRODUCT(Data_Xuất[Xuất-NX]*(Data_Xuất[Year]=BY$1)*(Data_Xuất[Month]=BY$2)*(Data_Xuất[Main SKU name_GOM]=$A12)*(Data_Xuất[SKU_Xuất_GOM]=BY$5)))</f>
        <v>0</v>
      </c>
      <c r="BZ12" s="43" cm="1">
        <f t="array" ref="BZ12">IF(BZ$2="FY",SUMPRODUCT(Data_Xuất[Xuất-NX]*(Data_Xuất[Year]=BZ$1)*(Data_Xuất[Main SKU name_GOM]=$A12)*(Data_Xuất[SKU_Xuất_GOM]=BZ$5)),SUMPRODUCT(Data_Xuất[Xuất-NX]*(Data_Xuất[Year]=BZ$1)*(Data_Xuất[Month]=BZ$2)*(Data_Xuất[Main SKU name_GOM]=$A12)*(Data_Xuất[SKU_Xuất_GOM]=BZ$5)))</f>
        <v>0</v>
      </c>
      <c r="CA12" s="43" cm="1">
        <f t="array" ref="CA12">IF(CA$2="FY",SUMPRODUCT(Data_Xuất[Xuất-NX]*(Data_Xuất[Year]=CA$1)*(Data_Xuất[Main SKU name_GOM]=$A12)*(Data_Xuất[SKU_Xuất_GOM]=CA$5)),SUMPRODUCT(Data_Xuất[Xuất-NX]*(Data_Xuất[Year]=CA$1)*(Data_Xuất[Month]=CA$2)*(Data_Xuất[Main SKU name_GOM]=$A12)*(Data_Xuất[SKU_Xuất_GOM]=CA$5)))</f>
        <v>0</v>
      </c>
      <c r="CB12" s="43" cm="1">
        <f t="array" ref="CB12">IF(CB$2="FY",SUMPRODUCT(Data_Xuất[Xuất-NX]*(Data_Xuất[Year]=CB$1)*(Data_Xuất[Main SKU name_GOM]=$A12)*(Data_Xuất[SKU_Xuất_GOM]=CB$5)),SUMPRODUCT(Data_Xuất[Xuất-NX]*(Data_Xuất[Year]=CB$1)*(Data_Xuất[Month]=CB$2)*(Data_Xuất[Main SKU name_GOM]=$A12)*(Data_Xuất[SKU_Xuất_GOM]=CB$5)))</f>
        <v>0</v>
      </c>
      <c r="CC12" s="43" cm="1">
        <f t="array" ref="CC12">IF(CC$2="FY",SUMPRODUCT(Data_Xuất[Xuất-NX]*(Data_Xuất[Year]=CC$1)*(Data_Xuất[Main SKU name_GOM]=$A12)*(Data_Xuất[SKU_Xuất_GOM]=CC$5)),SUMPRODUCT(Data_Xuất[Xuất-NX]*(Data_Xuất[Year]=CC$1)*(Data_Xuất[Month]=CC$2)*(Data_Xuất[Main SKU name_GOM]=$A12)*(Data_Xuất[SKU_Xuất_GOM]=CC$5)))</f>
        <v>0</v>
      </c>
      <c r="CD12" s="46">
        <f t="shared" si="25"/>
        <v>0</v>
      </c>
      <c r="CF12" s="43" cm="1">
        <f t="array" ref="CF12">IF(CF$2="FY",SUMPRODUCT(Data_Xuất[Xuất-NX]*(Data_Xuất[Year]=CF$1)*(Data_Xuất[Main SKU name_GOM]=$A12)*(Data_Xuất[SKU_Xuất_GOM]=CF$5)),SUMPRODUCT(Data_Xuất[Xuất-NX]*(Data_Xuất[Year]=CF$1)*(Data_Xuất[Month]=CF$2)*(Data_Xuất[Main SKU name_GOM]=$A12)*(Data_Xuất[SKU_Xuất_GOM]=CF$5)))</f>
        <v>0</v>
      </c>
      <c r="CG12" s="43" cm="1">
        <f t="array" ref="CG12">IF(CG$2="FY",SUMPRODUCT(Data_Xuất[Xuất-NX]*(Data_Xuất[Year]=CG$1)*(Data_Xuất[Main SKU name_GOM]=$A12)*(Data_Xuất[SKU_Xuất_GOM]=CG$5)),SUMPRODUCT(Data_Xuất[Xuất-NX]*(Data_Xuất[Year]=CG$1)*(Data_Xuất[Month]=CG$2)*(Data_Xuất[Main SKU name_GOM]=$A12)*(Data_Xuất[SKU_Xuất_GOM]=CG$5)))</f>
        <v>0</v>
      </c>
      <c r="CH12" s="43" cm="1">
        <f t="array" ref="CH12">IF(CH$2="FY",SUMPRODUCT(Data_Xuất[Xuất-NX]*(Data_Xuất[Year]=CH$1)*(Data_Xuất[Main SKU name_GOM]=$A12)*(Data_Xuất[SKU_Xuất_GOM]=CH$5)),SUMPRODUCT(Data_Xuất[Xuất-NX]*(Data_Xuất[Year]=CH$1)*(Data_Xuất[Month]=CH$2)*(Data_Xuất[Main SKU name_GOM]=$A12)*(Data_Xuất[SKU_Xuất_GOM]=CH$5)))</f>
        <v>0</v>
      </c>
      <c r="CI12" s="43" cm="1">
        <f t="array" ref="CI12">IF(CI$2="FY",SUMPRODUCT(Data_Xuất[Xuất-NX]*(Data_Xuất[Year]=CI$1)*(Data_Xuất[Main SKU name_GOM]=$A12)*(Data_Xuất[SKU_Xuất_GOM]=CI$5)),SUMPRODUCT(Data_Xuất[Xuất-NX]*(Data_Xuất[Year]=CI$1)*(Data_Xuất[Month]=CI$2)*(Data_Xuất[Main SKU name_GOM]=$A12)*(Data_Xuất[SKU_Xuất_GOM]=CI$5)))</f>
        <v>0</v>
      </c>
      <c r="CJ12" s="43" cm="1">
        <f t="array" ref="CJ12">IF(CJ$2="FY",SUMPRODUCT(Data_Xuất[Xuất-NX]*(Data_Xuất[Year]=CJ$1)*(Data_Xuất[Main SKU name_GOM]=$A12)*(Data_Xuất[SKU_Xuất_GOM]=CJ$5)),SUMPRODUCT(Data_Xuất[Xuất-NX]*(Data_Xuất[Year]=CJ$1)*(Data_Xuất[Month]=CJ$2)*(Data_Xuất[Main SKU name_GOM]=$A12)*(Data_Xuất[SKU_Xuất_GOM]=CJ$5)))</f>
        <v>0</v>
      </c>
      <c r="CK12" s="43" cm="1">
        <f t="array" ref="CK12">IF(CK$2="FY",SUMPRODUCT(Data_Xuất[Xuất-NX]*(Data_Xuất[Year]=CK$1)*(Data_Xuất[Main SKU name_GOM]=$A12)*(Data_Xuất[SKU_Xuất_GOM]=CK$5)),SUMPRODUCT(Data_Xuất[Xuất-NX]*(Data_Xuất[Year]=CK$1)*(Data_Xuất[Month]=CK$2)*(Data_Xuất[Main SKU name_GOM]=$A12)*(Data_Xuất[SKU_Xuất_GOM]=CK$5)))</f>
        <v>0</v>
      </c>
      <c r="CL12" s="43" cm="1">
        <f t="array" ref="CL12">IF(CL$2="FY",SUMPRODUCT(Data_Xuất[Xuất-NX]*(Data_Xuất[Year]=CL$1)*(Data_Xuất[Main SKU name_GOM]=$A12)*(Data_Xuất[SKU_Xuất_GOM]=CL$5)),SUMPRODUCT(Data_Xuất[Xuất-NX]*(Data_Xuất[Year]=CL$1)*(Data_Xuất[Month]=CL$2)*(Data_Xuất[Main SKU name_GOM]=$A12)*(Data_Xuất[SKU_Xuất_GOM]=CL$5)))</f>
        <v>0</v>
      </c>
      <c r="CM12" s="43" cm="1">
        <f t="array" ref="CM12">IF(CM$2="FY",SUMPRODUCT(Data_Xuất[Xuất-NX]*(Data_Xuất[Year]=CM$1)*(Data_Xuất[Main SKU name_GOM]=$A12)*(Data_Xuất[SKU_Xuất_GOM]=CM$5)),SUMPRODUCT(Data_Xuất[Xuất-NX]*(Data_Xuất[Year]=CM$1)*(Data_Xuất[Month]=CM$2)*(Data_Xuất[Main SKU name_GOM]=$A12)*(Data_Xuất[SKU_Xuất_GOM]=CM$5)))</f>
        <v>0</v>
      </c>
      <c r="CN12" s="43" cm="1">
        <f t="array" ref="CN12">IF(CN$2="FY",SUMPRODUCT(Data_Xuất[Xuất-NX]*(Data_Xuất[Year]=CN$1)*(Data_Xuất[Main SKU name_GOM]=$A12)*(Data_Xuất[SKU_Xuất_GOM]=CN$5)),SUMPRODUCT(Data_Xuất[Xuất-NX]*(Data_Xuất[Year]=CN$1)*(Data_Xuất[Month]=CN$2)*(Data_Xuất[Main SKU name_GOM]=$A12)*(Data_Xuất[SKU_Xuất_GOM]=CN$5)))</f>
        <v>0</v>
      </c>
      <c r="CO12" s="43" cm="1">
        <f t="array" ref="CO12">IF(CO$2="FY",SUMPRODUCT(Data_Xuất[Xuất-NX]*(Data_Xuất[Year]=CO$1)*(Data_Xuất[Main SKU name_GOM]=$A12)*(Data_Xuất[SKU_Xuất_GOM]=CO$5)),SUMPRODUCT(Data_Xuất[Xuất-NX]*(Data_Xuất[Year]=CO$1)*(Data_Xuất[Month]=CO$2)*(Data_Xuất[Main SKU name_GOM]=$A12)*(Data_Xuất[SKU_Xuất_GOM]=CO$5)))</f>
        <v>0</v>
      </c>
      <c r="CP12" s="43" cm="1">
        <f t="array" ref="CP12">IF(CP$2="FY",SUMPRODUCT(Data_Xuất[Xuất-NX]*(Data_Xuất[Year]=CP$1)*(Data_Xuất[Main SKU name_GOM]=$A12)*(Data_Xuất[SKU_Xuất_GOM]=CP$5)),SUMPRODUCT(Data_Xuất[Xuất-NX]*(Data_Xuất[Year]=CP$1)*(Data_Xuất[Month]=CP$2)*(Data_Xuất[Main SKU name_GOM]=$A12)*(Data_Xuất[SKU_Xuất_GOM]=CP$5)))</f>
        <v>0</v>
      </c>
      <c r="CQ12" s="43" cm="1">
        <f t="array" ref="CQ12">IF(CQ$2="FY",SUMPRODUCT(Data_Xuất[Xuất-NX]*(Data_Xuất[Year]=CQ$1)*(Data_Xuất[Main SKU name_GOM]=$A12)*(Data_Xuất[SKU_Xuất_GOM]=CQ$5)),SUMPRODUCT(Data_Xuất[Xuất-NX]*(Data_Xuất[Year]=CQ$1)*(Data_Xuất[Month]=CQ$2)*(Data_Xuất[Main SKU name_GOM]=$A12)*(Data_Xuất[SKU_Xuất_GOM]=CQ$5)))</f>
        <v>0</v>
      </c>
      <c r="CR12" s="43" cm="1">
        <f t="array" ref="CR12">IF(CR$2="FY",SUMPRODUCT(Data_Xuất[Xuất-NX]*(Data_Xuất[Year]=CR$1)*(Data_Xuất[Main SKU name_GOM]=$A12)*(Data_Xuất[SKU_Xuất_GOM]=CR$5)),SUMPRODUCT(Data_Xuất[Xuất-NX]*(Data_Xuất[Year]=CR$1)*(Data_Xuất[Month]=CR$2)*(Data_Xuất[Main SKU name_GOM]=$A12)*(Data_Xuất[SKU_Xuất_GOM]=CR$5)))</f>
        <v>0</v>
      </c>
      <c r="CS12" s="43" cm="1">
        <f t="array" ref="CS12">IF(CS$2="FY",SUMPRODUCT(Data_Xuất[Xuất-NX]*(Data_Xuất[Year]=CS$1)*(Data_Xuất[Main SKU name_GOM]=$A12)*(Data_Xuất[SKU_Xuất_GOM]=CS$5)),SUMPRODUCT(Data_Xuất[Xuất-NX]*(Data_Xuất[Year]=CS$1)*(Data_Xuất[Month]=CS$2)*(Data_Xuất[Main SKU name_GOM]=$A12)*(Data_Xuất[SKU_Xuất_GOM]=CS$5)))</f>
        <v>0</v>
      </c>
      <c r="CT12" s="46">
        <f t="shared" si="26"/>
        <v>0</v>
      </c>
      <c r="CV12" s="43" cm="1">
        <f t="array" ref="CV12">IF(CV$2="FY",SUMPRODUCT(Data_Xuất[Xuất-NX]*(Data_Xuất[Year]=CV$1)*(Data_Xuất[Main SKU name_GOM]=$A12)*(Data_Xuất[SKU_Xuất_GOM]=CV$5)),SUMPRODUCT(Data_Xuất[Xuất-NX]*(Data_Xuất[Year]=CV$1)*(Data_Xuất[Month]=CV$2)*(Data_Xuất[Main SKU name_GOM]=$A12)*(Data_Xuất[SKU_Xuất_GOM]=CV$5)))</f>
        <v>0</v>
      </c>
      <c r="CW12" s="43" cm="1">
        <f t="array" ref="CW12">IF(CW$2="FY",SUMPRODUCT(Data_Xuất[Xuất-NX]*(Data_Xuất[Year]=CW$1)*(Data_Xuất[Main SKU name_GOM]=$A12)*(Data_Xuất[SKU_Xuất_GOM]=CW$5)),SUMPRODUCT(Data_Xuất[Xuất-NX]*(Data_Xuất[Year]=CW$1)*(Data_Xuất[Month]=CW$2)*(Data_Xuất[Main SKU name_GOM]=$A12)*(Data_Xuất[SKU_Xuất_GOM]=CW$5)))</f>
        <v>0</v>
      </c>
      <c r="CX12" s="43" cm="1">
        <f t="array" ref="CX12">IF(CX$2="FY",SUMPRODUCT(Data_Xuất[Xuất-NX]*(Data_Xuất[Year]=CX$1)*(Data_Xuất[Main SKU name_GOM]=$A12)*(Data_Xuất[SKU_Xuất_GOM]=CX$5)),SUMPRODUCT(Data_Xuất[Xuất-NX]*(Data_Xuất[Year]=CX$1)*(Data_Xuất[Month]=CX$2)*(Data_Xuất[Main SKU name_GOM]=$A12)*(Data_Xuất[SKU_Xuất_GOM]=CX$5)))</f>
        <v>0</v>
      </c>
      <c r="CY12" s="43" cm="1">
        <f t="array" ref="CY12">IF(CY$2="FY",SUMPRODUCT(Data_Xuất[Xuất-NX]*(Data_Xuất[Year]=CY$1)*(Data_Xuất[Main SKU name_GOM]=$A12)*(Data_Xuất[SKU_Xuất_GOM]=CY$5)),SUMPRODUCT(Data_Xuất[Xuất-NX]*(Data_Xuất[Year]=CY$1)*(Data_Xuất[Month]=CY$2)*(Data_Xuất[Main SKU name_GOM]=$A12)*(Data_Xuất[SKU_Xuất_GOM]=CY$5)))</f>
        <v>0</v>
      </c>
      <c r="CZ12" s="43" cm="1">
        <f t="array" ref="CZ12">IF(CZ$2="FY",SUMPRODUCT(Data_Xuất[Xuất-NX]*(Data_Xuất[Year]=CZ$1)*(Data_Xuất[Main SKU name_GOM]=$A12)*(Data_Xuất[SKU_Xuất_GOM]=CZ$5)),SUMPRODUCT(Data_Xuất[Xuất-NX]*(Data_Xuất[Year]=CZ$1)*(Data_Xuất[Month]=CZ$2)*(Data_Xuất[Main SKU name_GOM]=$A12)*(Data_Xuất[SKU_Xuất_GOM]=CZ$5)))</f>
        <v>0</v>
      </c>
      <c r="DA12" s="43" cm="1">
        <f t="array" ref="DA12">IF(DA$2="FY",SUMPRODUCT(Data_Xuất[Xuất-NX]*(Data_Xuất[Year]=DA$1)*(Data_Xuất[Main SKU name_GOM]=$A12)*(Data_Xuất[SKU_Xuất_GOM]=DA$5)),SUMPRODUCT(Data_Xuất[Xuất-NX]*(Data_Xuất[Year]=DA$1)*(Data_Xuất[Month]=DA$2)*(Data_Xuất[Main SKU name_GOM]=$A12)*(Data_Xuất[SKU_Xuất_GOM]=DA$5)))</f>
        <v>0</v>
      </c>
      <c r="DB12" s="43" cm="1">
        <f t="array" ref="DB12">IF(DB$2="FY",SUMPRODUCT(Data_Xuất[Xuất-NX]*(Data_Xuất[Year]=DB$1)*(Data_Xuất[Main SKU name_GOM]=$A12)*(Data_Xuất[SKU_Xuất_GOM]=DB$5)),SUMPRODUCT(Data_Xuất[Xuất-NX]*(Data_Xuất[Year]=DB$1)*(Data_Xuất[Month]=DB$2)*(Data_Xuất[Main SKU name_GOM]=$A12)*(Data_Xuất[SKU_Xuất_GOM]=DB$5)))</f>
        <v>0</v>
      </c>
      <c r="DC12" s="43" cm="1">
        <f t="array" ref="DC12">IF(DC$2="FY",SUMPRODUCT(Data_Xuất[Xuất-NX]*(Data_Xuất[Year]=DC$1)*(Data_Xuất[Main SKU name_GOM]=$A12)*(Data_Xuất[SKU_Xuất_GOM]=DC$5)),SUMPRODUCT(Data_Xuất[Xuất-NX]*(Data_Xuất[Year]=DC$1)*(Data_Xuất[Month]=DC$2)*(Data_Xuất[Main SKU name_GOM]=$A12)*(Data_Xuất[SKU_Xuất_GOM]=DC$5)))</f>
        <v>0</v>
      </c>
      <c r="DD12" s="43" cm="1">
        <f t="array" ref="DD12">IF(DD$2="FY",SUMPRODUCT(Data_Xuất[Xuất-NX]*(Data_Xuất[Year]=DD$1)*(Data_Xuất[Main SKU name_GOM]=$A12)*(Data_Xuất[SKU_Xuất_GOM]=DD$5)),SUMPRODUCT(Data_Xuất[Xuất-NX]*(Data_Xuất[Year]=DD$1)*(Data_Xuất[Month]=DD$2)*(Data_Xuất[Main SKU name_GOM]=$A12)*(Data_Xuất[SKU_Xuất_GOM]=DD$5)))</f>
        <v>0</v>
      </c>
      <c r="DE12" s="43" cm="1">
        <f t="array" ref="DE12">IF(DE$2="FY",SUMPRODUCT(Data_Xuất[Xuất-NX]*(Data_Xuất[Year]=DE$1)*(Data_Xuất[Main SKU name_GOM]=$A12)*(Data_Xuất[SKU_Xuất_GOM]=DE$5)),SUMPRODUCT(Data_Xuất[Xuất-NX]*(Data_Xuất[Year]=DE$1)*(Data_Xuất[Month]=DE$2)*(Data_Xuất[Main SKU name_GOM]=$A12)*(Data_Xuất[SKU_Xuất_GOM]=DE$5)))</f>
        <v>0</v>
      </c>
      <c r="DF12" s="43" cm="1">
        <f t="array" ref="DF12">IF(DF$2="FY",SUMPRODUCT(Data_Xuất[Xuất-NX]*(Data_Xuất[Year]=DF$1)*(Data_Xuất[Main SKU name_GOM]=$A12)*(Data_Xuất[SKU_Xuất_GOM]=DF$5)),SUMPRODUCT(Data_Xuất[Xuất-NX]*(Data_Xuất[Year]=DF$1)*(Data_Xuất[Month]=DF$2)*(Data_Xuất[Main SKU name_GOM]=$A12)*(Data_Xuất[SKU_Xuất_GOM]=DF$5)))</f>
        <v>0</v>
      </c>
      <c r="DG12" s="43" cm="1">
        <f t="array" ref="DG12">IF(DG$2="FY",SUMPRODUCT(Data_Xuất[Xuất-NX]*(Data_Xuất[Year]=DG$1)*(Data_Xuất[Main SKU name_GOM]=$A12)*(Data_Xuất[SKU_Xuất_GOM]=DG$5)),SUMPRODUCT(Data_Xuất[Xuất-NX]*(Data_Xuất[Year]=DG$1)*(Data_Xuất[Month]=DG$2)*(Data_Xuất[Main SKU name_GOM]=$A12)*(Data_Xuất[SKU_Xuất_GOM]=DG$5)))</f>
        <v>0</v>
      </c>
      <c r="DH12" s="43" cm="1">
        <f t="array" ref="DH12">IF(DH$2="FY",SUMPRODUCT(Data_Xuất[Xuất-NX]*(Data_Xuất[Year]=DH$1)*(Data_Xuất[Main SKU name_GOM]=$A12)*(Data_Xuất[SKU_Xuất_GOM]=DH$5)),SUMPRODUCT(Data_Xuất[Xuất-NX]*(Data_Xuất[Year]=DH$1)*(Data_Xuất[Month]=DH$2)*(Data_Xuất[Main SKU name_GOM]=$A12)*(Data_Xuất[SKU_Xuất_GOM]=DH$5)))</f>
        <v>0</v>
      </c>
      <c r="DI12" s="43" cm="1">
        <f t="array" ref="DI12">IF(DI$2="FY",SUMPRODUCT(Data_Xuất[Xuất-NX]*(Data_Xuất[Year]=DI$1)*(Data_Xuất[Main SKU name_GOM]=$A12)*(Data_Xuất[SKU_Xuất_GOM]=DI$5)),SUMPRODUCT(Data_Xuất[Xuất-NX]*(Data_Xuất[Year]=DI$1)*(Data_Xuất[Month]=DI$2)*(Data_Xuất[Main SKU name_GOM]=$A12)*(Data_Xuất[SKU_Xuất_GOM]=DI$5)))</f>
        <v>0</v>
      </c>
      <c r="DJ12" s="46">
        <f t="shared" si="27"/>
        <v>0</v>
      </c>
      <c r="DL12" s="43" cm="1">
        <f t="array" ref="DL12">IF(DL$2="FY",SUMPRODUCT(Data_Xuất[Xuất-NX]*(Data_Xuất[Year]=DL$1)*(Data_Xuất[Main SKU name_GOM]=$A12)*(Data_Xuất[SKU_Xuất_GOM]=DL$5)),SUMPRODUCT(Data_Xuất[Xuất-NX]*(Data_Xuất[Year]=DL$1)*(Data_Xuất[Month]=DL$2)*(Data_Xuất[Main SKU name_GOM]=$A12)*(Data_Xuất[SKU_Xuất_GOM]=DL$5)))</f>
        <v>0</v>
      </c>
      <c r="DM12" s="43" cm="1">
        <f t="array" ref="DM12">IF(DM$2="FY",SUMPRODUCT(Data_Xuất[Xuất-NX]*(Data_Xuất[Year]=DM$1)*(Data_Xuất[Main SKU name_GOM]=$A12)*(Data_Xuất[SKU_Xuất_GOM]=DM$5)),SUMPRODUCT(Data_Xuất[Xuất-NX]*(Data_Xuất[Year]=DM$1)*(Data_Xuất[Month]=DM$2)*(Data_Xuất[Main SKU name_GOM]=$A12)*(Data_Xuất[SKU_Xuất_GOM]=DM$5)))</f>
        <v>0</v>
      </c>
      <c r="DN12" s="43" cm="1">
        <f t="array" ref="DN12">IF(DN$2="FY",SUMPRODUCT(Data_Xuất[Xuất-NX]*(Data_Xuất[Year]=DN$1)*(Data_Xuất[Main SKU name_GOM]=$A12)*(Data_Xuất[SKU_Xuất_GOM]=DN$5)),SUMPRODUCT(Data_Xuất[Xuất-NX]*(Data_Xuất[Year]=DN$1)*(Data_Xuất[Month]=DN$2)*(Data_Xuất[Main SKU name_GOM]=$A12)*(Data_Xuất[SKU_Xuất_GOM]=DN$5)))</f>
        <v>0</v>
      </c>
      <c r="DO12" s="43" cm="1">
        <f t="array" ref="DO12">IF(DO$2="FY",SUMPRODUCT(Data_Xuất[Xuất-NX]*(Data_Xuất[Year]=DO$1)*(Data_Xuất[Main SKU name_GOM]=$A12)*(Data_Xuất[SKU_Xuất_GOM]=DO$5)),SUMPRODUCT(Data_Xuất[Xuất-NX]*(Data_Xuất[Year]=DO$1)*(Data_Xuất[Month]=DO$2)*(Data_Xuất[Main SKU name_GOM]=$A12)*(Data_Xuất[SKU_Xuất_GOM]=DO$5)))</f>
        <v>0</v>
      </c>
      <c r="DP12" s="43" cm="1">
        <f t="array" ref="DP12">IF(DP$2="FY",SUMPRODUCT(Data_Xuất[Xuất-NX]*(Data_Xuất[Year]=DP$1)*(Data_Xuất[Main SKU name_GOM]=$A12)*(Data_Xuất[SKU_Xuất_GOM]=DP$5)),SUMPRODUCT(Data_Xuất[Xuất-NX]*(Data_Xuất[Year]=DP$1)*(Data_Xuất[Month]=DP$2)*(Data_Xuất[Main SKU name_GOM]=$A12)*(Data_Xuất[SKU_Xuất_GOM]=DP$5)))</f>
        <v>0</v>
      </c>
      <c r="DQ12" s="43" cm="1">
        <f t="array" ref="DQ12">IF(DQ$2="FY",SUMPRODUCT(Data_Xuất[Xuất-NX]*(Data_Xuất[Year]=DQ$1)*(Data_Xuất[Main SKU name_GOM]=$A12)*(Data_Xuất[SKU_Xuất_GOM]=DQ$5)),SUMPRODUCT(Data_Xuất[Xuất-NX]*(Data_Xuất[Year]=DQ$1)*(Data_Xuất[Month]=DQ$2)*(Data_Xuất[Main SKU name_GOM]=$A12)*(Data_Xuất[SKU_Xuất_GOM]=DQ$5)))</f>
        <v>0</v>
      </c>
      <c r="DR12" s="43" cm="1">
        <f t="array" ref="DR12">IF(DR$2="FY",SUMPRODUCT(Data_Xuất[Xuất-NX]*(Data_Xuất[Year]=DR$1)*(Data_Xuất[Main SKU name_GOM]=$A12)*(Data_Xuất[SKU_Xuất_GOM]=DR$5)),SUMPRODUCT(Data_Xuất[Xuất-NX]*(Data_Xuất[Year]=DR$1)*(Data_Xuất[Month]=DR$2)*(Data_Xuất[Main SKU name_GOM]=$A12)*(Data_Xuất[SKU_Xuất_GOM]=DR$5)))</f>
        <v>0</v>
      </c>
      <c r="DS12" s="43" cm="1">
        <f t="array" ref="DS12">IF(DS$2="FY",SUMPRODUCT(Data_Xuất[Xuất-NX]*(Data_Xuất[Year]=DS$1)*(Data_Xuất[Main SKU name_GOM]=$A12)*(Data_Xuất[SKU_Xuất_GOM]=DS$5)),SUMPRODUCT(Data_Xuất[Xuất-NX]*(Data_Xuất[Year]=DS$1)*(Data_Xuất[Month]=DS$2)*(Data_Xuất[Main SKU name_GOM]=$A12)*(Data_Xuất[SKU_Xuất_GOM]=DS$5)))</f>
        <v>0</v>
      </c>
      <c r="DT12" s="43" cm="1">
        <f t="array" ref="DT12">IF(DT$2="FY",SUMPRODUCT(Data_Xuất[Xuất-NX]*(Data_Xuất[Year]=DT$1)*(Data_Xuất[Main SKU name_GOM]=$A12)*(Data_Xuất[SKU_Xuất_GOM]=DT$5)),SUMPRODUCT(Data_Xuất[Xuất-NX]*(Data_Xuất[Year]=DT$1)*(Data_Xuất[Month]=DT$2)*(Data_Xuất[Main SKU name_GOM]=$A12)*(Data_Xuất[SKU_Xuất_GOM]=DT$5)))</f>
        <v>0</v>
      </c>
      <c r="DU12" s="43" cm="1">
        <f t="array" ref="DU12">IF(DU$2="FY",SUMPRODUCT(Data_Xuất[Xuất-NX]*(Data_Xuất[Year]=DU$1)*(Data_Xuất[Main SKU name_GOM]=$A12)*(Data_Xuất[SKU_Xuất_GOM]=DU$5)),SUMPRODUCT(Data_Xuất[Xuất-NX]*(Data_Xuất[Year]=DU$1)*(Data_Xuất[Month]=DU$2)*(Data_Xuất[Main SKU name_GOM]=$A12)*(Data_Xuất[SKU_Xuất_GOM]=DU$5)))</f>
        <v>0</v>
      </c>
      <c r="DV12" s="43" cm="1">
        <f t="array" ref="DV12">IF(DV$2="FY",SUMPRODUCT(Data_Xuất[Xuất-NX]*(Data_Xuất[Year]=DV$1)*(Data_Xuất[Main SKU name_GOM]=$A12)*(Data_Xuất[SKU_Xuất_GOM]=DV$5)),SUMPRODUCT(Data_Xuất[Xuất-NX]*(Data_Xuất[Year]=DV$1)*(Data_Xuất[Month]=DV$2)*(Data_Xuất[Main SKU name_GOM]=$A12)*(Data_Xuất[SKU_Xuất_GOM]=DV$5)))</f>
        <v>0</v>
      </c>
      <c r="DW12" s="43" cm="1">
        <f t="array" ref="DW12">IF(DW$2="FY",SUMPRODUCT(Data_Xuất[Xuất-NX]*(Data_Xuất[Year]=DW$1)*(Data_Xuất[Main SKU name_GOM]=$A12)*(Data_Xuất[SKU_Xuất_GOM]=DW$5)),SUMPRODUCT(Data_Xuất[Xuất-NX]*(Data_Xuất[Year]=DW$1)*(Data_Xuất[Month]=DW$2)*(Data_Xuất[Main SKU name_GOM]=$A12)*(Data_Xuất[SKU_Xuất_GOM]=DW$5)))</f>
        <v>0</v>
      </c>
      <c r="DX12" s="43" cm="1">
        <f t="array" ref="DX12">IF(DX$2="FY",SUMPRODUCT(Data_Xuất[Xuất-NX]*(Data_Xuất[Year]=DX$1)*(Data_Xuất[Main SKU name_GOM]=$A12)*(Data_Xuất[SKU_Xuất_GOM]=DX$5)),SUMPRODUCT(Data_Xuất[Xuất-NX]*(Data_Xuất[Year]=DX$1)*(Data_Xuất[Month]=DX$2)*(Data_Xuất[Main SKU name_GOM]=$A12)*(Data_Xuất[SKU_Xuất_GOM]=DX$5)))</f>
        <v>0</v>
      </c>
      <c r="DY12" s="43" cm="1">
        <f t="array" ref="DY12">IF(DY$2="FY",SUMPRODUCT(Data_Xuất[Xuất-NX]*(Data_Xuất[Year]=DY$1)*(Data_Xuất[Main SKU name_GOM]=$A12)*(Data_Xuất[SKU_Xuất_GOM]=DY$5)),SUMPRODUCT(Data_Xuất[Xuất-NX]*(Data_Xuất[Year]=DY$1)*(Data_Xuất[Month]=DY$2)*(Data_Xuất[Main SKU name_GOM]=$A12)*(Data_Xuất[SKU_Xuất_GOM]=DY$5)))</f>
        <v>0</v>
      </c>
      <c r="DZ12" s="46">
        <f t="shared" si="28"/>
        <v>0</v>
      </c>
      <c r="EB12" s="43" cm="1">
        <f t="array" ref="EB12">IF(EB$2="FY",SUMPRODUCT(Data_Xuất[Xuất-NX]*(Data_Xuất[Year]=EB$1)*(Data_Xuất[Main SKU name_GOM]=$A12)*(Data_Xuất[SKU_Xuất_GOM]=EB$5)),SUMPRODUCT(Data_Xuất[Xuất-NX]*(Data_Xuất[Year]=EB$1)*(Data_Xuất[Month]=EB$2)*(Data_Xuất[Main SKU name_GOM]=$A12)*(Data_Xuất[SKU_Xuất_GOM]=EB$5)))</f>
        <v>0</v>
      </c>
      <c r="EC12" s="43" cm="1">
        <f t="array" ref="EC12">IF(EC$2="FY",SUMPRODUCT(Data_Xuất[Xuất-NX]*(Data_Xuất[Year]=EC$1)*(Data_Xuất[Main SKU name_GOM]=$A12)*(Data_Xuất[SKU_Xuất_GOM]=EC$5)),SUMPRODUCT(Data_Xuất[Xuất-NX]*(Data_Xuất[Year]=EC$1)*(Data_Xuất[Month]=EC$2)*(Data_Xuất[Main SKU name_GOM]=$A12)*(Data_Xuất[SKU_Xuất_GOM]=EC$5)))</f>
        <v>0</v>
      </c>
      <c r="ED12" s="43" cm="1">
        <f t="array" ref="ED12">IF(ED$2="FY",SUMPRODUCT(Data_Xuất[Xuất-NX]*(Data_Xuất[Year]=ED$1)*(Data_Xuất[Main SKU name_GOM]=$A12)*(Data_Xuất[SKU_Xuất_GOM]=ED$5)),SUMPRODUCT(Data_Xuất[Xuất-NX]*(Data_Xuất[Year]=ED$1)*(Data_Xuất[Month]=ED$2)*(Data_Xuất[Main SKU name_GOM]=$A12)*(Data_Xuất[SKU_Xuất_GOM]=ED$5)))</f>
        <v>0</v>
      </c>
      <c r="EE12" s="43" cm="1">
        <f t="array" ref="EE12">IF(EE$2="FY",SUMPRODUCT(Data_Xuất[Xuất-NX]*(Data_Xuất[Year]=EE$1)*(Data_Xuất[Main SKU name_GOM]=$A12)*(Data_Xuất[SKU_Xuất_GOM]=EE$5)),SUMPRODUCT(Data_Xuất[Xuất-NX]*(Data_Xuất[Year]=EE$1)*(Data_Xuất[Month]=EE$2)*(Data_Xuất[Main SKU name_GOM]=$A12)*(Data_Xuất[SKU_Xuất_GOM]=EE$5)))</f>
        <v>0</v>
      </c>
      <c r="EF12" s="43" cm="1">
        <f t="array" ref="EF12">IF(EF$2="FY",SUMPRODUCT(Data_Xuất[Xuất-NX]*(Data_Xuất[Year]=EF$1)*(Data_Xuất[Main SKU name_GOM]=$A12)*(Data_Xuất[SKU_Xuất_GOM]=EF$5)),SUMPRODUCT(Data_Xuất[Xuất-NX]*(Data_Xuất[Year]=EF$1)*(Data_Xuất[Month]=EF$2)*(Data_Xuất[Main SKU name_GOM]=$A12)*(Data_Xuất[SKU_Xuất_GOM]=EF$5)))</f>
        <v>0</v>
      </c>
      <c r="EG12" s="43" cm="1">
        <f t="array" ref="EG12">IF(EG$2="FY",SUMPRODUCT(Data_Xuất[Xuất-NX]*(Data_Xuất[Year]=EG$1)*(Data_Xuất[Main SKU name_GOM]=$A12)*(Data_Xuất[SKU_Xuất_GOM]=EG$5)),SUMPRODUCT(Data_Xuất[Xuất-NX]*(Data_Xuất[Year]=EG$1)*(Data_Xuất[Month]=EG$2)*(Data_Xuất[Main SKU name_GOM]=$A12)*(Data_Xuất[SKU_Xuất_GOM]=EG$5)))</f>
        <v>0</v>
      </c>
      <c r="EH12" s="43" cm="1">
        <f t="array" ref="EH12">IF(EH$2="FY",SUMPRODUCT(Data_Xuất[Xuất-NX]*(Data_Xuất[Year]=EH$1)*(Data_Xuất[Main SKU name_GOM]=$A12)*(Data_Xuất[SKU_Xuất_GOM]=EH$5)),SUMPRODUCT(Data_Xuất[Xuất-NX]*(Data_Xuất[Year]=EH$1)*(Data_Xuất[Month]=EH$2)*(Data_Xuất[Main SKU name_GOM]=$A12)*(Data_Xuất[SKU_Xuất_GOM]=EH$5)))</f>
        <v>0</v>
      </c>
      <c r="EI12" s="43" cm="1">
        <f t="array" ref="EI12">IF(EI$2="FY",SUMPRODUCT(Data_Xuất[Xuất-NX]*(Data_Xuất[Year]=EI$1)*(Data_Xuất[Main SKU name_GOM]=$A12)*(Data_Xuất[SKU_Xuất_GOM]=EI$5)),SUMPRODUCT(Data_Xuất[Xuất-NX]*(Data_Xuất[Year]=EI$1)*(Data_Xuất[Month]=EI$2)*(Data_Xuất[Main SKU name_GOM]=$A12)*(Data_Xuất[SKU_Xuất_GOM]=EI$5)))</f>
        <v>0</v>
      </c>
      <c r="EJ12" s="43" cm="1">
        <f t="array" ref="EJ12">IF(EJ$2="FY",SUMPRODUCT(Data_Xuất[Xuất-NX]*(Data_Xuất[Year]=EJ$1)*(Data_Xuất[Main SKU name_GOM]=$A12)*(Data_Xuất[SKU_Xuất_GOM]=EJ$5)),SUMPRODUCT(Data_Xuất[Xuất-NX]*(Data_Xuất[Year]=EJ$1)*(Data_Xuất[Month]=EJ$2)*(Data_Xuất[Main SKU name_GOM]=$A12)*(Data_Xuất[SKU_Xuất_GOM]=EJ$5)))</f>
        <v>0</v>
      </c>
      <c r="EK12" s="43" cm="1">
        <f t="array" ref="EK12">IF(EK$2="FY",SUMPRODUCT(Data_Xuất[Xuất-NX]*(Data_Xuất[Year]=EK$1)*(Data_Xuất[Main SKU name_GOM]=$A12)*(Data_Xuất[SKU_Xuất_GOM]=EK$5)),SUMPRODUCT(Data_Xuất[Xuất-NX]*(Data_Xuất[Year]=EK$1)*(Data_Xuất[Month]=EK$2)*(Data_Xuất[Main SKU name_GOM]=$A12)*(Data_Xuất[SKU_Xuất_GOM]=EK$5)))</f>
        <v>0</v>
      </c>
      <c r="EL12" s="43" cm="1">
        <f t="array" ref="EL12">IF(EL$2="FY",SUMPRODUCT(Data_Xuất[Xuất-NX]*(Data_Xuất[Year]=EL$1)*(Data_Xuất[Main SKU name_GOM]=$A12)*(Data_Xuất[SKU_Xuất_GOM]=EL$5)),SUMPRODUCT(Data_Xuất[Xuất-NX]*(Data_Xuất[Year]=EL$1)*(Data_Xuất[Month]=EL$2)*(Data_Xuất[Main SKU name_GOM]=$A12)*(Data_Xuất[SKU_Xuất_GOM]=EL$5)))</f>
        <v>0</v>
      </c>
      <c r="EM12" s="43" cm="1">
        <f t="array" ref="EM12">IF(EM$2="FY",SUMPRODUCT(Data_Xuất[Xuất-NX]*(Data_Xuất[Year]=EM$1)*(Data_Xuất[Main SKU name_GOM]=$A12)*(Data_Xuất[SKU_Xuất_GOM]=EM$5)),SUMPRODUCT(Data_Xuất[Xuất-NX]*(Data_Xuất[Year]=EM$1)*(Data_Xuất[Month]=EM$2)*(Data_Xuất[Main SKU name_GOM]=$A12)*(Data_Xuất[SKU_Xuất_GOM]=EM$5)))</f>
        <v>0</v>
      </c>
      <c r="EN12" s="43" cm="1">
        <f t="array" ref="EN12">IF(EN$2="FY",SUMPRODUCT(Data_Xuất[Xuất-NX]*(Data_Xuất[Year]=EN$1)*(Data_Xuất[Main SKU name_GOM]=$A12)*(Data_Xuất[SKU_Xuất_GOM]=EN$5)),SUMPRODUCT(Data_Xuất[Xuất-NX]*(Data_Xuất[Year]=EN$1)*(Data_Xuất[Month]=EN$2)*(Data_Xuất[Main SKU name_GOM]=$A12)*(Data_Xuất[SKU_Xuất_GOM]=EN$5)))</f>
        <v>0</v>
      </c>
      <c r="EO12" s="43" cm="1">
        <f t="array" ref="EO12">IF(EO$2="FY",SUMPRODUCT(Data_Xuất[Xuất-NX]*(Data_Xuất[Year]=EO$1)*(Data_Xuất[Main SKU name_GOM]=$A12)*(Data_Xuất[SKU_Xuất_GOM]=EO$5)),SUMPRODUCT(Data_Xuất[Xuất-NX]*(Data_Xuất[Year]=EO$1)*(Data_Xuất[Month]=EO$2)*(Data_Xuất[Main SKU name_GOM]=$A12)*(Data_Xuất[SKU_Xuất_GOM]=EO$5)))</f>
        <v>0</v>
      </c>
      <c r="EP12" s="46">
        <f t="shared" si="29"/>
        <v>0</v>
      </c>
      <c r="ER12" s="43" cm="1">
        <f t="array" ref="ER12">IF(ER$2="FY",SUMPRODUCT(Data_Xuất[Xuất-NX]*(Data_Xuất[Year]=ER$1)*(Data_Xuất[Main SKU name_GOM]=$A12)*(Data_Xuất[SKU_Xuất_GOM]=ER$5)),SUMPRODUCT(Data_Xuất[Xuất-NX]*(Data_Xuất[Year]=ER$1)*(Data_Xuất[Month]=ER$2)*(Data_Xuất[Main SKU name_GOM]=$A12)*(Data_Xuất[SKU_Xuất_GOM]=ER$5)))</f>
        <v>0</v>
      </c>
      <c r="ES12" s="43" cm="1">
        <f t="array" ref="ES12">IF(ES$2="FY",SUMPRODUCT(Data_Xuất[Xuất-NX]*(Data_Xuất[Year]=ES$1)*(Data_Xuất[Main SKU name_GOM]=$A12)*(Data_Xuất[SKU_Xuất_GOM]=ES$5)),SUMPRODUCT(Data_Xuất[Xuất-NX]*(Data_Xuất[Year]=ES$1)*(Data_Xuất[Month]=ES$2)*(Data_Xuất[Main SKU name_GOM]=$A12)*(Data_Xuất[SKU_Xuất_GOM]=ES$5)))</f>
        <v>0</v>
      </c>
      <c r="ET12" s="43" cm="1">
        <f t="array" ref="ET12">IF(ET$2="FY",SUMPRODUCT(Data_Xuất[Xuất-NX]*(Data_Xuất[Year]=ET$1)*(Data_Xuất[Main SKU name_GOM]=$A12)*(Data_Xuất[SKU_Xuất_GOM]=ET$5)),SUMPRODUCT(Data_Xuất[Xuất-NX]*(Data_Xuất[Year]=ET$1)*(Data_Xuất[Month]=ET$2)*(Data_Xuất[Main SKU name_GOM]=$A12)*(Data_Xuất[SKU_Xuất_GOM]=ET$5)))</f>
        <v>0</v>
      </c>
      <c r="EU12" s="43" cm="1">
        <f t="array" ref="EU12">IF(EU$2="FY",SUMPRODUCT(Data_Xuất[Xuất-NX]*(Data_Xuất[Year]=EU$1)*(Data_Xuất[Main SKU name_GOM]=$A12)*(Data_Xuất[SKU_Xuất_GOM]=EU$5)),SUMPRODUCT(Data_Xuất[Xuất-NX]*(Data_Xuất[Year]=EU$1)*(Data_Xuất[Month]=EU$2)*(Data_Xuất[Main SKU name_GOM]=$A12)*(Data_Xuất[SKU_Xuất_GOM]=EU$5)))</f>
        <v>0</v>
      </c>
      <c r="EV12" s="43" cm="1">
        <f t="array" ref="EV12">IF(EV$2="FY",SUMPRODUCT(Data_Xuất[Xuất-NX]*(Data_Xuất[Year]=EV$1)*(Data_Xuất[Main SKU name_GOM]=$A12)*(Data_Xuất[SKU_Xuất_GOM]=EV$5)),SUMPRODUCT(Data_Xuất[Xuất-NX]*(Data_Xuất[Year]=EV$1)*(Data_Xuất[Month]=EV$2)*(Data_Xuất[Main SKU name_GOM]=$A12)*(Data_Xuất[SKU_Xuất_GOM]=EV$5)))</f>
        <v>0</v>
      </c>
      <c r="EW12" s="43" cm="1">
        <f t="array" ref="EW12">IF(EW$2="FY",SUMPRODUCT(Data_Xuất[Xuất-NX]*(Data_Xuất[Year]=EW$1)*(Data_Xuất[Main SKU name_GOM]=$A12)*(Data_Xuất[SKU_Xuất_GOM]=EW$5)),SUMPRODUCT(Data_Xuất[Xuất-NX]*(Data_Xuất[Year]=EW$1)*(Data_Xuất[Month]=EW$2)*(Data_Xuất[Main SKU name_GOM]=$A12)*(Data_Xuất[SKU_Xuất_GOM]=EW$5)))</f>
        <v>0</v>
      </c>
      <c r="EX12" s="43" cm="1">
        <f t="array" ref="EX12">IF(EX$2="FY",SUMPRODUCT(Data_Xuất[Xuất-NX]*(Data_Xuất[Year]=EX$1)*(Data_Xuất[Main SKU name_GOM]=$A12)*(Data_Xuất[SKU_Xuất_GOM]=EX$5)),SUMPRODUCT(Data_Xuất[Xuất-NX]*(Data_Xuất[Year]=EX$1)*(Data_Xuất[Month]=EX$2)*(Data_Xuất[Main SKU name_GOM]=$A12)*(Data_Xuất[SKU_Xuất_GOM]=EX$5)))</f>
        <v>0</v>
      </c>
      <c r="EY12" s="43" cm="1">
        <f t="array" ref="EY12">IF(EY$2="FY",SUMPRODUCT(Data_Xuất[Xuất-NX]*(Data_Xuất[Year]=EY$1)*(Data_Xuất[Main SKU name_GOM]=$A12)*(Data_Xuất[SKU_Xuất_GOM]=EY$5)),SUMPRODUCT(Data_Xuất[Xuất-NX]*(Data_Xuất[Year]=EY$1)*(Data_Xuất[Month]=EY$2)*(Data_Xuất[Main SKU name_GOM]=$A12)*(Data_Xuất[SKU_Xuất_GOM]=EY$5)))</f>
        <v>0</v>
      </c>
      <c r="EZ12" s="43" cm="1">
        <f t="array" ref="EZ12">IF(EZ$2="FY",SUMPRODUCT(Data_Xuất[Xuất-NX]*(Data_Xuất[Year]=EZ$1)*(Data_Xuất[Main SKU name_GOM]=$A12)*(Data_Xuất[SKU_Xuất_GOM]=EZ$5)),SUMPRODUCT(Data_Xuất[Xuất-NX]*(Data_Xuất[Year]=EZ$1)*(Data_Xuất[Month]=EZ$2)*(Data_Xuất[Main SKU name_GOM]=$A12)*(Data_Xuất[SKU_Xuất_GOM]=EZ$5)))</f>
        <v>0</v>
      </c>
      <c r="FA12" s="43" cm="1">
        <f t="array" ref="FA12">IF(FA$2="FY",SUMPRODUCT(Data_Xuất[Xuất-NX]*(Data_Xuất[Year]=FA$1)*(Data_Xuất[Main SKU name_GOM]=$A12)*(Data_Xuất[SKU_Xuất_GOM]=FA$5)),SUMPRODUCT(Data_Xuất[Xuất-NX]*(Data_Xuất[Year]=FA$1)*(Data_Xuất[Month]=FA$2)*(Data_Xuất[Main SKU name_GOM]=$A12)*(Data_Xuất[SKU_Xuất_GOM]=FA$5)))</f>
        <v>0</v>
      </c>
      <c r="FB12" s="43" cm="1">
        <f t="array" ref="FB12">IF(FB$2="FY",SUMPRODUCT(Data_Xuất[Xuất-NX]*(Data_Xuất[Year]=FB$1)*(Data_Xuất[Main SKU name_GOM]=$A12)*(Data_Xuất[SKU_Xuất_GOM]=FB$5)),SUMPRODUCT(Data_Xuất[Xuất-NX]*(Data_Xuất[Year]=FB$1)*(Data_Xuất[Month]=FB$2)*(Data_Xuất[Main SKU name_GOM]=$A12)*(Data_Xuất[SKU_Xuất_GOM]=FB$5)))</f>
        <v>0</v>
      </c>
      <c r="FC12" s="43" cm="1">
        <f t="array" ref="FC12">IF(FC$2="FY",SUMPRODUCT(Data_Xuất[Xuất-NX]*(Data_Xuất[Year]=FC$1)*(Data_Xuất[Main SKU name_GOM]=$A12)*(Data_Xuất[SKU_Xuất_GOM]=FC$5)),SUMPRODUCT(Data_Xuất[Xuất-NX]*(Data_Xuất[Year]=FC$1)*(Data_Xuất[Month]=FC$2)*(Data_Xuất[Main SKU name_GOM]=$A12)*(Data_Xuất[SKU_Xuất_GOM]=FC$5)))</f>
        <v>0</v>
      </c>
      <c r="FD12" s="43" cm="1">
        <f t="array" ref="FD12">IF(FD$2="FY",SUMPRODUCT(Data_Xuất[Xuất-NX]*(Data_Xuất[Year]=FD$1)*(Data_Xuất[Main SKU name_GOM]=$A12)*(Data_Xuất[SKU_Xuất_GOM]=FD$5)),SUMPRODUCT(Data_Xuất[Xuất-NX]*(Data_Xuất[Year]=FD$1)*(Data_Xuất[Month]=FD$2)*(Data_Xuất[Main SKU name_GOM]=$A12)*(Data_Xuất[SKU_Xuất_GOM]=FD$5)))</f>
        <v>0</v>
      </c>
      <c r="FE12" s="43" cm="1">
        <f t="array" ref="FE12">IF(FE$2="FY",SUMPRODUCT(Data_Xuất[Xuất-NX]*(Data_Xuất[Year]=FE$1)*(Data_Xuất[Main SKU name_GOM]=$A12)*(Data_Xuất[SKU_Xuất_GOM]=FE$5)),SUMPRODUCT(Data_Xuất[Xuất-NX]*(Data_Xuất[Year]=FE$1)*(Data_Xuất[Month]=FE$2)*(Data_Xuất[Main SKU name_GOM]=$A12)*(Data_Xuất[SKU_Xuất_GOM]=FE$5)))</f>
        <v>0</v>
      </c>
      <c r="FF12" s="46">
        <f t="shared" si="30"/>
        <v>0</v>
      </c>
      <c r="FH12" s="43" cm="1">
        <f t="array" ref="FH12">IF(FH$2="FY",SUMPRODUCT(Data_Xuất[Xuất-NX]*(Data_Xuất[Year]=FH$1)*(Data_Xuất[Main SKU name_GOM]=$A12)*(Data_Xuất[SKU_Xuất_GOM]=FH$5)),SUMPRODUCT(Data_Xuất[Xuất-NX]*(Data_Xuất[Year]=FH$1)*(Data_Xuất[Month]=FH$2)*(Data_Xuất[Main SKU name_GOM]=$A12)*(Data_Xuất[SKU_Xuất_GOM]=FH$5)))</f>
        <v>0</v>
      </c>
      <c r="FI12" s="43" cm="1">
        <f t="array" ref="FI12">IF(FI$2="FY",SUMPRODUCT(Data_Xuất[Xuất-NX]*(Data_Xuất[Year]=FI$1)*(Data_Xuất[Main SKU name_GOM]=$A12)*(Data_Xuất[SKU_Xuất_GOM]=FI$5)),SUMPRODUCT(Data_Xuất[Xuất-NX]*(Data_Xuất[Year]=FI$1)*(Data_Xuất[Month]=FI$2)*(Data_Xuất[Main SKU name_GOM]=$A12)*(Data_Xuất[SKU_Xuất_GOM]=FI$5)))</f>
        <v>0</v>
      </c>
      <c r="FJ12" s="43" cm="1">
        <f t="array" ref="FJ12">IF(FJ$2="FY",SUMPRODUCT(Data_Xuất[Xuất-NX]*(Data_Xuất[Year]=FJ$1)*(Data_Xuất[Main SKU name_GOM]=$A12)*(Data_Xuất[SKU_Xuất_GOM]=FJ$5)),SUMPRODUCT(Data_Xuất[Xuất-NX]*(Data_Xuất[Year]=FJ$1)*(Data_Xuất[Month]=FJ$2)*(Data_Xuất[Main SKU name_GOM]=$A12)*(Data_Xuất[SKU_Xuất_GOM]=FJ$5)))</f>
        <v>0</v>
      </c>
      <c r="FK12" s="43" cm="1">
        <f t="array" ref="FK12">IF(FK$2="FY",SUMPRODUCT(Data_Xuất[Xuất-NX]*(Data_Xuất[Year]=FK$1)*(Data_Xuất[Main SKU name_GOM]=$A12)*(Data_Xuất[SKU_Xuất_GOM]=FK$5)),SUMPRODUCT(Data_Xuất[Xuất-NX]*(Data_Xuất[Year]=FK$1)*(Data_Xuất[Month]=FK$2)*(Data_Xuất[Main SKU name_GOM]=$A12)*(Data_Xuất[SKU_Xuất_GOM]=FK$5)))</f>
        <v>0</v>
      </c>
      <c r="FL12" s="43" cm="1">
        <f t="array" ref="FL12">IF(FL$2="FY",SUMPRODUCT(Data_Xuất[Xuất-NX]*(Data_Xuất[Year]=FL$1)*(Data_Xuất[Main SKU name_GOM]=$A12)*(Data_Xuất[SKU_Xuất_GOM]=FL$5)),SUMPRODUCT(Data_Xuất[Xuất-NX]*(Data_Xuất[Year]=FL$1)*(Data_Xuất[Month]=FL$2)*(Data_Xuất[Main SKU name_GOM]=$A12)*(Data_Xuất[SKU_Xuất_GOM]=FL$5)))</f>
        <v>0</v>
      </c>
      <c r="FM12" s="43" cm="1">
        <f t="array" ref="FM12">IF(FM$2="FY",SUMPRODUCT(Data_Xuất[Xuất-NX]*(Data_Xuất[Year]=FM$1)*(Data_Xuất[Main SKU name_GOM]=$A12)*(Data_Xuất[SKU_Xuất_GOM]=FM$5)),SUMPRODUCT(Data_Xuất[Xuất-NX]*(Data_Xuất[Year]=FM$1)*(Data_Xuất[Month]=FM$2)*(Data_Xuất[Main SKU name_GOM]=$A12)*(Data_Xuất[SKU_Xuất_GOM]=FM$5)))</f>
        <v>0</v>
      </c>
      <c r="FN12" s="43" cm="1">
        <f t="array" ref="FN12">IF(FN$2="FY",SUMPRODUCT(Data_Xuất[Xuất-NX]*(Data_Xuất[Year]=FN$1)*(Data_Xuất[Main SKU name_GOM]=$A12)*(Data_Xuất[SKU_Xuất_GOM]=FN$5)),SUMPRODUCT(Data_Xuất[Xuất-NX]*(Data_Xuất[Year]=FN$1)*(Data_Xuất[Month]=FN$2)*(Data_Xuất[Main SKU name_GOM]=$A12)*(Data_Xuất[SKU_Xuất_GOM]=FN$5)))</f>
        <v>0</v>
      </c>
      <c r="FO12" s="43" cm="1">
        <f t="array" ref="FO12">IF(FO$2="FY",SUMPRODUCT(Data_Xuất[Xuất-NX]*(Data_Xuất[Year]=FO$1)*(Data_Xuất[Main SKU name_GOM]=$A12)*(Data_Xuất[SKU_Xuất_GOM]=FO$5)),SUMPRODUCT(Data_Xuất[Xuất-NX]*(Data_Xuất[Year]=FO$1)*(Data_Xuất[Month]=FO$2)*(Data_Xuất[Main SKU name_GOM]=$A12)*(Data_Xuất[SKU_Xuất_GOM]=FO$5)))</f>
        <v>0</v>
      </c>
      <c r="FP12" s="43" cm="1">
        <f t="array" ref="FP12">IF(FP$2="FY",SUMPRODUCT(Data_Xuất[Xuất-NX]*(Data_Xuất[Year]=FP$1)*(Data_Xuất[Main SKU name_GOM]=$A12)*(Data_Xuất[SKU_Xuất_GOM]=FP$5)),SUMPRODUCT(Data_Xuất[Xuất-NX]*(Data_Xuất[Year]=FP$1)*(Data_Xuất[Month]=FP$2)*(Data_Xuất[Main SKU name_GOM]=$A12)*(Data_Xuất[SKU_Xuất_GOM]=FP$5)))</f>
        <v>0</v>
      </c>
      <c r="FQ12" s="43" cm="1">
        <f t="array" ref="FQ12">IF(FQ$2="FY",SUMPRODUCT(Data_Xuất[Xuất-NX]*(Data_Xuất[Year]=FQ$1)*(Data_Xuất[Main SKU name_GOM]=$A12)*(Data_Xuất[SKU_Xuất_GOM]=FQ$5)),SUMPRODUCT(Data_Xuất[Xuất-NX]*(Data_Xuất[Year]=FQ$1)*(Data_Xuất[Month]=FQ$2)*(Data_Xuất[Main SKU name_GOM]=$A12)*(Data_Xuất[SKU_Xuất_GOM]=FQ$5)))</f>
        <v>0</v>
      </c>
      <c r="FR12" s="43" cm="1">
        <f t="array" ref="FR12">IF(FR$2="FY",SUMPRODUCT(Data_Xuất[Xuất-NX]*(Data_Xuất[Year]=FR$1)*(Data_Xuất[Main SKU name_GOM]=$A12)*(Data_Xuất[SKU_Xuất_GOM]=FR$5)),SUMPRODUCT(Data_Xuất[Xuất-NX]*(Data_Xuất[Year]=FR$1)*(Data_Xuất[Month]=FR$2)*(Data_Xuất[Main SKU name_GOM]=$A12)*(Data_Xuất[SKU_Xuất_GOM]=FR$5)))</f>
        <v>0</v>
      </c>
      <c r="FS12" s="43" cm="1">
        <f t="array" ref="FS12">IF(FS$2="FY",SUMPRODUCT(Data_Xuất[Xuất-NX]*(Data_Xuất[Year]=FS$1)*(Data_Xuất[Main SKU name_GOM]=$A12)*(Data_Xuất[SKU_Xuất_GOM]=FS$5)),SUMPRODUCT(Data_Xuất[Xuất-NX]*(Data_Xuất[Year]=FS$1)*(Data_Xuất[Month]=FS$2)*(Data_Xuất[Main SKU name_GOM]=$A12)*(Data_Xuất[SKU_Xuất_GOM]=FS$5)))</f>
        <v>0</v>
      </c>
      <c r="FT12" s="43" cm="1">
        <f t="array" ref="FT12">IF(FT$2="FY",SUMPRODUCT(Data_Xuất[Xuất-NX]*(Data_Xuất[Year]=FT$1)*(Data_Xuất[Main SKU name_GOM]=$A12)*(Data_Xuất[SKU_Xuất_GOM]=FT$5)),SUMPRODUCT(Data_Xuất[Xuất-NX]*(Data_Xuất[Year]=FT$1)*(Data_Xuất[Month]=FT$2)*(Data_Xuất[Main SKU name_GOM]=$A12)*(Data_Xuất[SKU_Xuất_GOM]=FT$5)))</f>
        <v>0</v>
      </c>
      <c r="FU12" s="43" cm="1">
        <f t="array" ref="FU12">IF(FU$2="FY",SUMPRODUCT(Data_Xuất[Xuất-NX]*(Data_Xuất[Year]=FU$1)*(Data_Xuất[Main SKU name_GOM]=$A12)*(Data_Xuất[SKU_Xuất_GOM]=FU$5)),SUMPRODUCT(Data_Xuất[Xuất-NX]*(Data_Xuất[Year]=FU$1)*(Data_Xuất[Month]=FU$2)*(Data_Xuất[Main SKU name_GOM]=$A12)*(Data_Xuất[SKU_Xuất_GOM]=FU$5)))</f>
        <v>0</v>
      </c>
      <c r="FV12" s="46">
        <f t="shared" si="31"/>
        <v>0</v>
      </c>
      <c r="FX12" s="43" cm="1">
        <f t="array" ref="FX12">IF(FX$2="FY",SUMPRODUCT(Data_Xuất[Xuất-NX]*(Data_Xuất[Year]=FX$1)*(Data_Xuất[Main SKU name_GOM]=$A12)*(Data_Xuất[SKU_Xuất_GOM]=FX$5)),SUMPRODUCT(Data_Xuất[Xuất-NX]*(Data_Xuất[Year]=FX$1)*(Data_Xuất[Month]=FX$2)*(Data_Xuất[Main SKU name_GOM]=$A12)*(Data_Xuất[SKU_Xuất_GOM]=FX$5)))</f>
        <v>0</v>
      </c>
      <c r="FY12" s="43" cm="1">
        <f t="array" ref="FY12">IF(FY$2="FY",SUMPRODUCT(Data_Xuất[Xuất-NX]*(Data_Xuất[Year]=FY$1)*(Data_Xuất[Main SKU name_GOM]=$A12)*(Data_Xuất[SKU_Xuất_GOM]=FY$5)),SUMPRODUCT(Data_Xuất[Xuất-NX]*(Data_Xuất[Year]=FY$1)*(Data_Xuất[Month]=FY$2)*(Data_Xuất[Main SKU name_GOM]=$A12)*(Data_Xuất[SKU_Xuất_GOM]=FY$5)))</f>
        <v>0</v>
      </c>
      <c r="FZ12" s="43" cm="1">
        <f t="array" ref="FZ12">IF(FZ$2="FY",SUMPRODUCT(Data_Xuất[Xuất-NX]*(Data_Xuất[Year]=FZ$1)*(Data_Xuất[Main SKU name_GOM]=$A12)*(Data_Xuất[SKU_Xuất_GOM]=FZ$5)),SUMPRODUCT(Data_Xuất[Xuất-NX]*(Data_Xuất[Year]=FZ$1)*(Data_Xuất[Month]=FZ$2)*(Data_Xuất[Main SKU name_GOM]=$A12)*(Data_Xuất[SKU_Xuất_GOM]=FZ$5)))</f>
        <v>0</v>
      </c>
      <c r="GA12" s="43" cm="1">
        <f t="array" ref="GA12">IF(GA$2="FY",SUMPRODUCT(Data_Xuất[Xuất-NX]*(Data_Xuất[Year]=GA$1)*(Data_Xuất[Main SKU name_GOM]=$A12)*(Data_Xuất[SKU_Xuất_GOM]=GA$5)),SUMPRODUCT(Data_Xuất[Xuất-NX]*(Data_Xuất[Year]=GA$1)*(Data_Xuất[Month]=GA$2)*(Data_Xuất[Main SKU name_GOM]=$A12)*(Data_Xuất[SKU_Xuất_GOM]=GA$5)))</f>
        <v>0</v>
      </c>
      <c r="GB12" s="43" cm="1">
        <f t="array" ref="GB12">IF(GB$2="FY",SUMPRODUCT(Data_Xuất[Xuất-NX]*(Data_Xuất[Year]=GB$1)*(Data_Xuất[Main SKU name_GOM]=$A12)*(Data_Xuất[SKU_Xuất_GOM]=GB$5)),SUMPRODUCT(Data_Xuất[Xuất-NX]*(Data_Xuất[Year]=GB$1)*(Data_Xuất[Month]=GB$2)*(Data_Xuất[Main SKU name_GOM]=$A12)*(Data_Xuất[SKU_Xuất_GOM]=GB$5)))</f>
        <v>0</v>
      </c>
      <c r="GC12" s="43" cm="1">
        <f t="array" ref="GC12">IF(GC$2="FY",SUMPRODUCT(Data_Xuất[Xuất-NX]*(Data_Xuất[Year]=GC$1)*(Data_Xuất[Main SKU name_GOM]=$A12)*(Data_Xuất[SKU_Xuất_GOM]=GC$5)),SUMPRODUCT(Data_Xuất[Xuất-NX]*(Data_Xuất[Year]=GC$1)*(Data_Xuất[Month]=GC$2)*(Data_Xuất[Main SKU name_GOM]=$A12)*(Data_Xuất[SKU_Xuất_GOM]=GC$5)))</f>
        <v>0</v>
      </c>
      <c r="GD12" s="43" cm="1">
        <f t="array" ref="GD12">IF(GD$2="FY",SUMPRODUCT(Data_Xuất[Xuất-NX]*(Data_Xuất[Year]=GD$1)*(Data_Xuất[Main SKU name_GOM]=$A12)*(Data_Xuất[SKU_Xuất_GOM]=GD$5)),SUMPRODUCT(Data_Xuất[Xuất-NX]*(Data_Xuất[Year]=GD$1)*(Data_Xuất[Month]=GD$2)*(Data_Xuất[Main SKU name_GOM]=$A12)*(Data_Xuất[SKU_Xuất_GOM]=GD$5)))</f>
        <v>0</v>
      </c>
      <c r="GE12" s="43" cm="1">
        <f t="array" ref="GE12">IF(GE$2="FY",SUMPRODUCT(Data_Xuất[Xuất-NX]*(Data_Xuất[Year]=GE$1)*(Data_Xuất[Main SKU name_GOM]=$A12)*(Data_Xuất[SKU_Xuất_GOM]=GE$5)),SUMPRODUCT(Data_Xuất[Xuất-NX]*(Data_Xuất[Year]=GE$1)*(Data_Xuất[Month]=GE$2)*(Data_Xuất[Main SKU name_GOM]=$A12)*(Data_Xuất[SKU_Xuất_GOM]=GE$5)))</f>
        <v>0</v>
      </c>
      <c r="GF12" s="43" cm="1">
        <f t="array" ref="GF12">IF(GF$2="FY",SUMPRODUCT(Data_Xuất[Xuất-NX]*(Data_Xuất[Year]=GF$1)*(Data_Xuất[Main SKU name_GOM]=$A12)*(Data_Xuất[SKU_Xuất_GOM]=GF$5)),SUMPRODUCT(Data_Xuất[Xuất-NX]*(Data_Xuất[Year]=GF$1)*(Data_Xuất[Month]=GF$2)*(Data_Xuất[Main SKU name_GOM]=$A12)*(Data_Xuất[SKU_Xuất_GOM]=GF$5)))</f>
        <v>0</v>
      </c>
      <c r="GG12" s="43" cm="1">
        <f t="array" ref="GG12">IF(GG$2="FY",SUMPRODUCT(Data_Xuất[Xuất-NX]*(Data_Xuất[Year]=GG$1)*(Data_Xuất[Main SKU name_GOM]=$A12)*(Data_Xuất[SKU_Xuất_GOM]=GG$5)),SUMPRODUCT(Data_Xuất[Xuất-NX]*(Data_Xuất[Year]=GG$1)*(Data_Xuất[Month]=GG$2)*(Data_Xuất[Main SKU name_GOM]=$A12)*(Data_Xuất[SKU_Xuất_GOM]=GG$5)))</f>
        <v>0</v>
      </c>
      <c r="GH12" s="43" cm="1">
        <f t="array" ref="GH12">IF(GH$2="FY",SUMPRODUCT(Data_Xuất[Xuất-NX]*(Data_Xuất[Year]=GH$1)*(Data_Xuất[Main SKU name_GOM]=$A12)*(Data_Xuất[SKU_Xuất_GOM]=GH$5)),SUMPRODUCT(Data_Xuất[Xuất-NX]*(Data_Xuất[Year]=GH$1)*(Data_Xuất[Month]=GH$2)*(Data_Xuất[Main SKU name_GOM]=$A12)*(Data_Xuất[SKU_Xuất_GOM]=GH$5)))</f>
        <v>0</v>
      </c>
      <c r="GI12" s="43" cm="1">
        <f t="array" ref="GI12">IF(GI$2="FY",SUMPRODUCT(Data_Xuất[Xuất-NX]*(Data_Xuất[Year]=GI$1)*(Data_Xuất[Main SKU name_GOM]=$A12)*(Data_Xuất[SKU_Xuất_GOM]=GI$5)),SUMPRODUCT(Data_Xuất[Xuất-NX]*(Data_Xuất[Year]=GI$1)*(Data_Xuất[Month]=GI$2)*(Data_Xuất[Main SKU name_GOM]=$A12)*(Data_Xuất[SKU_Xuất_GOM]=GI$5)))</f>
        <v>0</v>
      </c>
      <c r="GJ12" s="43" cm="1">
        <f t="array" ref="GJ12">IF(GJ$2="FY",SUMPRODUCT(Data_Xuất[Xuất-NX]*(Data_Xuất[Year]=GJ$1)*(Data_Xuất[Main SKU name_GOM]=$A12)*(Data_Xuất[SKU_Xuất_GOM]=GJ$5)),SUMPRODUCT(Data_Xuất[Xuất-NX]*(Data_Xuất[Year]=GJ$1)*(Data_Xuất[Month]=GJ$2)*(Data_Xuất[Main SKU name_GOM]=$A12)*(Data_Xuất[SKU_Xuất_GOM]=GJ$5)))</f>
        <v>0</v>
      </c>
      <c r="GK12" s="43" cm="1">
        <f t="array" ref="GK12">IF(GK$2="FY",SUMPRODUCT(Data_Xuất[Xuất-NX]*(Data_Xuất[Year]=GK$1)*(Data_Xuất[Main SKU name_GOM]=$A12)*(Data_Xuất[SKU_Xuất_GOM]=GK$5)),SUMPRODUCT(Data_Xuất[Xuất-NX]*(Data_Xuất[Year]=GK$1)*(Data_Xuất[Month]=GK$2)*(Data_Xuất[Main SKU name_GOM]=$A12)*(Data_Xuất[SKU_Xuất_GOM]=GK$5)))</f>
        <v>0</v>
      </c>
      <c r="GL12" s="46">
        <f t="shared" si="32"/>
        <v>0</v>
      </c>
      <c r="GN12" s="43" cm="1">
        <f t="array" ref="GN12">IF(GN$2="FY",SUMPRODUCT(Data_Xuất[Xuất-NX]*(Data_Xuất[Year]=GN$1)*(Data_Xuất[Main SKU name_GOM]=$A12)*(Data_Xuất[SKU_Xuất_GOM]=GN$5)),SUMPRODUCT(Data_Xuất[Xuất-NX]*(Data_Xuất[Year]=GN$1)*(Data_Xuất[Month]=GN$2)*(Data_Xuất[Main SKU name_GOM]=$A12)*(Data_Xuất[SKU_Xuất_GOM]=GN$5)))</f>
        <v>0</v>
      </c>
      <c r="GO12" s="43" cm="1">
        <f t="array" ref="GO12">IF(GO$2="FY",SUMPRODUCT(Data_Xuất[Xuất-NX]*(Data_Xuất[Year]=GO$1)*(Data_Xuất[Main SKU name_GOM]=$A12)*(Data_Xuất[SKU_Xuất_GOM]=GO$5)),SUMPRODUCT(Data_Xuất[Xuất-NX]*(Data_Xuất[Year]=GO$1)*(Data_Xuất[Month]=GO$2)*(Data_Xuất[Main SKU name_GOM]=$A12)*(Data_Xuất[SKU_Xuất_GOM]=GO$5)))</f>
        <v>0</v>
      </c>
      <c r="GP12" s="43" cm="1">
        <f t="array" ref="GP12">IF(GP$2="FY",SUMPRODUCT(Data_Xuất[Xuất-NX]*(Data_Xuất[Year]=GP$1)*(Data_Xuất[Main SKU name_GOM]=$A12)*(Data_Xuất[SKU_Xuất_GOM]=GP$5)),SUMPRODUCT(Data_Xuất[Xuất-NX]*(Data_Xuất[Year]=GP$1)*(Data_Xuất[Month]=GP$2)*(Data_Xuất[Main SKU name_GOM]=$A12)*(Data_Xuất[SKU_Xuất_GOM]=GP$5)))</f>
        <v>0</v>
      </c>
      <c r="GQ12" s="43" cm="1">
        <f t="array" ref="GQ12">IF(GQ$2="FY",SUMPRODUCT(Data_Xuất[Xuất-NX]*(Data_Xuất[Year]=GQ$1)*(Data_Xuất[Main SKU name_GOM]=$A12)*(Data_Xuất[SKU_Xuất_GOM]=GQ$5)),SUMPRODUCT(Data_Xuất[Xuất-NX]*(Data_Xuất[Year]=GQ$1)*(Data_Xuất[Month]=GQ$2)*(Data_Xuất[Main SKU name_GOM]=$A12)*(Data_Xuất[SKU_Xuất_GOM]=GQ$5)))</f>
        <v>0</v>
      </c>
      <c r="GR12" s="43" cm="1">
        <f t="array" ref="GR12">IF(GR$2="FY",SUMPRODUCT(Data_Xuất[Xuất-NX]*(Data_Xuất[Year]=GR$1)*(Data_Xuất[Main SKU name_GOM]=$A12)*(Data_Xuất[SKU_Xuất_GOM]=GR$5)),SUMPRODUCT(Data_Xuất[Xuất-NX]*(Data_Xuất[Year]=GR$1)*(Data_Xuất[Month]=GR$2)*(Data_Xuất[Main SKU name_GOM]=$A12)*(Data_Xuất[SKU_Xuất_GOM]=GR$5)))</f>
        <v>0</v>
      </c>
      <c r="GS12" s="43" cm="1">
        <f t="array" ref="GS12">IF(GS$2="FY",SUMPRODUCT(Data_Xuất[Xuất-NX]*(Data_Xuất[Year]=GS$1)*(Data_Xuất[Main SKU name_GOM]=$A12)*(Data_Xuất[SKU_Xuất_GOM]=GS$5)),SUMPRODUCT(Data_Xuất[Xuất-NX]*(Data_Xuất[Year]=GS$1)*(Data_Xuất[Month]=GS$2)*(Data_Xuất[Main SKU name_GOM]=$A12)*(Data_Xuất[SKU_Xuất_GOM]=GS$5)))</f>
        <v>0</v>
      </c>
      <c r="GT12" s="43" cm="1">
        <f t="array" ref="GT12">IF(GT$2="FY",SUMPRODUCT(Data_Xuất[Xuất-NX]*(Data_Xuất[Year]=GT$1)*(Data_Xuất[Main SKU name_GOM]=$A12)*(Data_Xuất[SKU_Xuất_GOM]=GT$5)),SUMPRODUCT(Data_Xuất[Xuất-NX]*(Data_Xuất[Year]=GT$1)*(Data_Xuất[Month]=GT$2)*(Data_Xuất[Main SKU name_GOM]=$A12)*(Data_Xuất[SKU_Xuất_GOM]=GT$5)))</f>
        <v>0</v>
      </c>
      <c r="GU12" s="43" cm="1">
        <f t="array" ref="GU12">IF(GU$2="FY",SUMPRODUCT(Data_Xuất[Xuất-NX]*(Data_Xuất[Year]=GU$1)*(Data_Xuất[Main SKU name_GOM]=$A12)*(Data_Xuất[SKU_Xuất_GOM]=GU$5)),SUMPRODUCT(Data_Xuất[Xuất-NX]*(Data_Xuất[Year]=GU$1)*(Data_Xuất[Month]=GU$2)*(Data_Xuất[Main SKU name_GOM]=$A12)*(Data_Xuất[SKU_Xuất_GOM]=GU$5)))</f>
        <v>0</v>
      </c>
      <c r="GV12" s="43" cm="1">
        <f t="array" ref="GV12">IF(GV$2="FY",SUMPRODUCT(Data_Xuất[Xuất-NX]*(Data_Xuất[Year]=GV$1)*(Data_Xuất[Main SKU name_GOM]=$A12)*(Data_Xuất[SKU_Xuất_GOM]=GV$5)),SUMPRODUCT(Data_Xuất[Xuất-NX]*(Data_Xuất[Year]=GV$1)*(Data_Xuất[Month]=GV$2)*(Data_Xuất[Main SKU name_GOM]=$A12)*(Data_Xuất[SKU_Xuất_GOM]=GV$5)))</f>
        <v>0</v>
      </c>
      <c r="GW12" s="43" cm="1">
        <f t="array" ref="GW12">IF(GW$2="FY",SUMPRODUCT(Data_Xuất[Xuất-NX]*(Data_Xuất[Year]=GW$1)*(Data_Xuất[Main SKU name_GOM]=$A12)*(Data_Xuất[SKU_Xuất_GOM]=GW$5)),SUMPRODUCT(Data_Xuất[Xuất-NX]*(Data_Xuất[Year]=GW$1)*(Data_Xuất[Month]=GW$2)*(Data_Xuất[Main SKU name_GOM]=$A12)*(Data_Xuất[SKU_Xuất_GOM]=GW$5)))</f>
        <v>0</v>
      </c>
      <c r="GX12" s="43" cm="1">
        <f t="array" ref="GX12">IF(GX$2="FY",SUMPRODUCT(Data_Xuất[Xuất-NX]*(Data_Xuất[Year]=GX$1)*(Data_Xuất[Main SKU name_GOM]=$A12)*(Data_Xuất[SKU_Xuất_GOM]=GX$5)),SUMPRODUCT(Data_Xuất[Xuất-NX]*(Data_Xuất[Year]=GX$1)*(Data_Xuất[Month]=GX$2)*(Data_Xuất[Main SKU name_GOM]=$A12)*(Data_Xuất[SKU_Xuất_GOM]=GX$5)))</f>
        <v>0</v>
      </c>
      <c r="GY12" s="43" cm="1">
        <f t="array" ref="GY12">IF(GY$2="FY",SUMPRODUCT(Data_Xuất[Xuất-NX]*(Data_Xuất[Year]=GY$1)*(Data_Xuất[Main SKU name_GOM]=$A12)*(Data_Xuất[SKU_Xuất_GOM]=GY$5)),SUMPRODUCT(Data_Xuất[Xuất-NX]*(Data_Xuất[Year]=GY$1)*(Data_Xuất[Month]=GY$2)*(Data_Xuất[Main SKU name_GOM]=$A12)*(Data_Xuất[SKU_Xuất_GOM]=GY$5)))</f>
        <v>0</v>
      </c>
      <c r="GZ12" s="43" cm="1">
        <f t="array" ref="GZ12">IF(GZ$2="FY",SUMPRODUCT(Data_Xuất[Xuất-NX]*(Data_Xuất[Year]=GZ$1)*(Data_Xuất[Main SKU name_GOM]=$A12)*(Data_Xuất[SKU_Xuất_GOM]=GZ$5)),SUMPRODUCT(Data_Xuất[Xuất-NX]*(Data_Xuất[Year]=GZ$1)*(Data_Xuất[Month]=GZ$2)*(Data_Xuất[Main SKU name_GOM]=$A12)*(Data_Xuất[SKU_Xuất_GOM]=GZ$5)))</f>
        <v>0</v>
      </c>
      <c r="HA12" s="43" cm="1">
        <f t="array" ref="HA12">IF(HA$2="FY",SUMPRODUCT(Data_Xuất[Xuất-NX]*(Data_Xuất[Year]=HA$1)*(Data_Xuất[Main SKU name_GOM]=$A12)*(Data_Xuất[SKU_Xuất_GOM]=HA$5)),SUMPRODUCT(Data_Xuất[Xuất-NX]*(Data_Xuất[Year]=HA$1)*(Data_Xuất[Month]=HA$2)*(Data_Xuất[Main SKU name_GOM]=$A12)*(Data_Xuất[SKU_Xuất_GOM]=HA$5)))</f>
        <v>0</v>
      </c>
      <c r="HB12" s="46">
        <f t="shared" si="33"/>
        <v>0</v>
      </c>
    </row>
    <row r="13" spans="1:210" s="1" customFormat="1" ht="15" thickBot="1" x14ac:dyDescent="0.4">
      <c r="A13" s="6"/>
      <c r="B13" s="7" t="s">
        <v>78</v>
      </c>
      <c r="D13" s="47">
        <f>SUM(D6:D12)</f>
        <v>5291409</v>
      </c>
      <c r="E13" s="47">
        <f t="shared" ref="E13:R13" si="36">SUM(E6:E12)</f>
        <v>1072862</v>
      </c>
      <c r="F13" s="47">
        <f t="shared" si="36"/>
        <v>3737420</v>
      </c>
      <c r="G13" s="47">
        <f t="shared" si="36"/>
        <v>1494796</v>
      </c>
      <c r="H13" s="47">
        <f t="shared" si="36"/>
        <v>269118</v>
      </c>
      <c r="I13" s="47">
        <f t="shared" si="36"/>
        <v>189300</v>
      </c>
      <c r="J13" s="47">
        <f t="shared" si="36"/>
        <v>432133.19999999995</v>
      </c>
      <c r="K13" s="47">
        <f t="shared" si="36"/>
        <v>0</v>
      </c>
      <c r="L13" s="47">
        <f t="shared" si="36"/>
        <v>97800</v>
      </c>
      <c r="M13" s="47">
        <f t="shared" si="36"/>
        <v>0</v>
      </c>
      <c r="N13" s="47">
        <f t="shared" si="36"/>
        <v>123896</v>
      </c>
      <c r="O13" s="47">
        <f t="shared" si="36"/>
        <v>0</v>
      </c>
      <c r="P13" s="47">
        <f t="shared" si="36"/>
        <v>0</v>
      </c>
      <c r="Q13" s="47">
        <f t="shared" si="36"/>
        <v>0</v>
      </c>
      <c r="R13" s="47">
        <f t="shared" si="36"/>
        <v>12708734.199999999</v>
      </c>
      <c r="T13" s="47">
        <f>SUM(T6:T12)</f>
        <v>1283284</v>
      </c>
      <c r="U13" s="47">
        <f t="shared" ref="U13:AH13" si="37">SUM(U6:U12)</f>
        <v>519681</v>
      </c>
      <c r="V13" s="47">
        <f t="shared" si="37"/>
        <v>790000</v>
      </c>
      <c r="W13" s="47">
        <f t="shared" si="37"/>
        <v>93580</v>
      </c>
      <c r="X13" s="47">
        <f t="shared" si="37"/>
        <v>50570</v>
      </c>
      <c r="Y13" s="47">
        <f t="shared" si="37"/>
        <v>14200</v>
      </c>
      <c r="Z13" s="47">
        <f t="shared" si="37"/>
        <v>81647</v>
      </c>
      <c r="AA13" s="47">
        <f t="shared" si="37"/>
        <v>0</v>
      </c>
      <c r="AB13" s="47">
        <f t="shared" si="37"/>
        <v>0</v>
      </c>
      <c r="AC13" s="47">
        <f t="shared" si="37"/>
        <v>0</v>
      </c>
      <c r="AD13" s="47">
        <f t="shared" si="37"/>
        <v>1070</v>
      </c>
      <c r="AE13" s="47">
        <f t="shared" si="37"/>
        <v>0</v>
      </c>
      <c r="AF13" s="47">
        <f t="shared" si="37"/>
        <v>0</v>
      </c>
      <c r="AG13" s="47">
        <f t="shared" si="37"/>
        <v>0</v>
      </c>
      <c r="AH13" s="47">
        <f t="shared" si="37"/>
        <v>2834032</v>
      </c>
      <c r="AJ13" s="47">
        <f t="shared" ref="AJ13:CT13" si="38">SUM(AJ6:AJ12)</f>
        <v>791860.00000000012</v>
      </c>
      <c r="AK13" s="47">
        <f t="shared" si="38"/>
        <v>30000</v>
      </c>
      <c r="AL13" s="47">
        <f t="shared" si="38"/>
        <v>360500</v>
      </c>
      <c r="AM13" s="47">
        <f t="shared" si="38"/>
        <v>10600</v>
      </c>
      <c r="AN13" s="47">
        <f t="shared" si="38"/>
        <v>24200</v>
      </c>
      <c r="AO13" s="47">
        <f t="shared" si="38"/>
        <v>0</v>
      </c>
      <c r="AP13" s="47">
        <f t="shared" si="38"/>
        <v>83190.299999999988</v>
      </c>
      <c r="AQ13" s="47">
        <f t="shared" si="38"/>
        <v>0</v>
      </c>
      <c r="AR13" s="47">
        <f t="shared" si="38"/>
        <v>0</v>
      </c>
      <c r="AS13" s="47">
        <f t="shared" si="38"/>
        <v>0</v>
      </c>
      <c r="AT13" s="47">
        <f t="shared" si="38"/>
        <v>0</v>
      </c>
      <c r="AU13" s="47">
        <f t="shared" si="38"/>
        <v>0</v>
      </c>
      <c r="AV13" s="47">
        <f t="shared" si="38"/>
        <v>0</v>
      </c>
      <c r="AW13" s="47">
        <f t="shared" si="38"/>
        <v>0</v>
      </c>
      <c r="AX13" s="47">
        <f t="shared" si="38"/>
        <v>1300350.3</v>
      </c>
      <c r="AZ13" s="47">
        <f t="shared" ref="AZ13" si="39">SUM(AZ6:AZ12)</f>
        <v>1929165</v>
      </c>
      <c r="BA13" s="47">
        <f t="shared" si="38"/>
        <v>440181</v>
      </c>
      <c r="BB13" s="47">
        <f t="shared" si="38"/>
        <v>1115620</v>
      </c>
      <c r="BC13" s="47">
        <f t="shared" si="38"/>
        <v>432746</v>
      </c>
      <c r="BD13" s="47">
        <f t="shared" si="38"/>
        <v>74641.000000000015</v>
      </c>
      <c r="BE13" s="47">
        <f t="shared" si="38"/>
        <v>126700</v>
      </c>
      <c r="BF13" s="47">
        <f t="shared" si="38"/>
        <v>131133</v>
      </c>
      <c r="BG13" s="47">
        <f t="shared" si="38"/>
        <v>0</v>
      </c>
      <c r="BH13" s="47">
        <f t="shared" si="38"/>
        <v>46946</v>
      </c>
      <c r="BI13" s="47">
        <f t="shared" si="38"/>
        <v>0</v>
      </c>
      <c r="BJ13" s="47">
        <f t="shared" si="38"/>
        <v>22180</v>
      </c>
      <c r="BK13" s="47">
        <f t="shared" si="38"/>
        <v>0</v>
      </c>
      <c r="BL13" s="47">
        <f t="shared" si="38"/>
        <v>0</v>
      </c>
      <c r="BM13" s="47">
        <f t="shared" si="38"/>
        <v>0</v>
      </c>
      <c r="BN13" s="47">
        <f t="shared" si="38"/>
        <v>4319312</v>
      </c>
      <c r="BP13" s="47">
        <f t="shared" ref="BP13" si="40">SUM(BP6:BP12)</f>
        <v>1287100</v>
      </c>
      <c r="BQ13" s="47">
        <f t="shared" si="38"/>
        <v>83000</v>
      </c>
      <c r="BR13" s="47">
        <f t="shared" si="38"/>
        <v>1471300</v>
      </c>
      <c r="BS13" s="47">
        <f t="shared" si="38"/>
        <v>957870</v>
      </c>
      <c r="BT13" s="47">
        <f t="shared" si="38"/>
        <v>119706.99999999997</v>
      </c>
      <c r="BU13" s="47">
        <f t="shared" si="38"/>
        <v>48400</v>
      </c>
      <c r="BV13" s="47">
        <f t="shared" si="38"/>
        <v>136162.89999999997</v>
      </c>
      <c r="BW13" s="47">
        <f t="shared" si="38"/>
        <v>0</v>
      </c>
      <c r="BX13" s="47">
        <f t="shared" si="38"/>
        <v>50854</v>
      </c>
      <c r="BY13" s="47">
        <f t="shared" si="38"/>
        <v>0</v>
      </c>
      <c r="BZ13" s="47">
        <f t="shared" si="38"/>
        <v>100646</v>
      </c>
      <c r="CA13" s="47">
        <f t="shared" si="38"/>
        <v>0</v>
      </c>
      <c r="CB13" s="47">
        <f t="shared" si="38"/>
        <v>0</v>
      </c>
      <c r="CC13" s="47">
        <f t="shared" si="38"/>
        <v>0</v>
      </c>
      <c r="CD13" s="47">
        <f t="shared" si="38"/>
        <v>4255039.9000000004</v>
      </c>
      <c r="CF13" s="47">
        <f t="shared" ref="CF13" si="41">SUM(CF6:CF12)</f>
        <v>0</v>
      </c>
      <c r="CG13" s="47">
        <f t="shared" si="38"/>
        <v>0</v>
      </c>
      <c r="CH13" s="47">
        <f t="shared" si="38"/>
        <v>0</v>
      </c>
      <c r="CI13" s="47">
        <f t="shared" si="38"/>
        <v>0</v>
      </c>
      <c r="CJ13" s="47">
        <f t="shared" si="38"/>
        <v>0</v>
      </c>
      <c r="CK13" s="47">
        <f t="shared" si="38"/>
        <v>0</v>
      </c>
      <c r="CL13" s="47">
        <f t="shared" si="38"/>
        <v>0</v>
      </c>
      <c r="CM13" s="47">
        <f t="shared" si="38"/>
        <v>0</v>
      </c>
      <c r="CN13" s="47">
        <f t="shared" si="38"/>
        <v>0</v>
      </c>
      <c r="CO13" s="47">
        <f t="shared" si="38"/>
        <v>0</v>
      </c>
      <c r="CP13" s="47">
        <f t="shared" si="38"/>
        <v>0</v>
      </c>
      <c r="CQ13" s="47">
        <f t="shared" si="38"/>
        <v>0</v>
      </c>
      <c r="CR13" s="47">
        <f t="shared" si="38"/>
        <v>0</v>
      </c>
      <c r="CS13" s="47">
        <f t="shared" si="38"/>
        <v>0</v>
      </c>
      <c r="CT13" s="47">
        <f t="shared" si="38"/>
        <v>0</v>
      </c>
      <c r="CV13" s="47">
        <f t="shared" ref="CV13:FF13" si="42">SUM(CV6:CV12)</f>
        <v>0</v>
      </c>
      <c r="CW13" s="47">
        <f t="shared" si="42"/>
        <v>0</v>
      </c>
      <c r="CX13" s="47">
        <f t="shared" si="42"/>
        <v>0</v>
      </c>
      <c r="CY13" s="47">
        <f t="shared" si="42"/>
        <v>0</v>
      </c>
      <c r="CZ13" s="47">
        <f t="shared" si="42"/>
        <v>0</v>
      </c>
      <c r="DA13" s="47">
        <f t="shared" si="42"/>
        <v>0</v>
      </c>
      <c r="DB13" s="47">
        <f t="shared" si="42"/>
        <v>0</v>
      </c>
      <c r="DC13" s="47">
        <f t="shared" si="42"/>
        <v>0</v>
      </c>
      <c r="DD13" s="47">
        <f t="shared" si="42"/>
        <v>0</v>
      </c>
      <c r="DE13" s="47">
        <f t="shared" si="42"/>
        <v>0</v>
      </c>
      <c r="DF13" s="47">
        <f t="shared" si="42"/>
        <v>0</v>
      </c>
      <c r="DG13" s="47">
        <f t="shared" si="42"/>
        <v>0</v>
      </c>
      <c r="DH13" s="47">
        <f t="shared" si="42"/>
        <v>0</v>
      </c>
      <c r="DI13" s="47">
        <f t="shared" si="42"/>
        <v>0</v>
      </c>
      <c r="DJ13" s="47">
        <f t="shared" si="42"/>
        <v>0</v>
      </c>
      <c r="DL13" s="47">
        <f t="shared" ref="DL13" si="43">SUM(DL6:DL12)</f>
        <v>0</v>
      </c>
      <c r="DM13" s="47">
        <f t="shared" si="42"/>
        <v>0</v>
      </c>
      <c r="DN13" s="47">
        <f t="shared" si="42"/>
        <v>0</v>
      </c>
      <c r="DO13" s="47">
        <f t="shared" si="42"/>
        <v>0</v>
      </c>
      <c r="DP13" s="47">
        <f t="shared" si="42"/>
        <v>0</v>
      </c>
      <c r="DQ13" s="47">
        <f t="shared" si="42"/>
        <v>0</v>
      </c>
      <c r="DR13" s="47">
        <f t="shared" si="42"/>
        <v>0</v>
      </c>
      <c r="DS13" s="47">
        <f t="shared" si="42"/>
        <v>0</v>
      </c>
      <c r="DT13" s="47">
        <f t="shared" si="42"/>
        <v>0</v>
      </c>
      <c r="DU13" s="47">
        <f t="shared" si="42"/>
        <v>0</v>
      </c>
      <c r="DV13" s="47">
        <f t="shared" si="42"/>
        <v>0</v>
      </c>
      <c r="DW13" s="47">
        <f t="shared" si="42"/>
        <v>0</v>
      </c>
      <c r="DX13" s="47">
        <f t="shared" si="42"/>
        <v>0</v>
      </c>
      <c r="DY13" s="47">
        <f t="shared" si="42"/>
        <v>0</v>
      </c>
      <c r="DZ13" s="47">
        <f t="shared" si="42"/>
        <v>0</v>
      </c>
      <c r="EB13" s="47">
        <f t="shared" ref="EB13" si="44">SUM(EB6:EB12)</f>
        <v>0</v>
      </c>
      <c r="EC13" s="47">
        <f t="shared" si="42"/>
        <v>0</v>
      </c>
      <c r="ED13" s="47">
        <f t="shared" si="42"/>
        <v>0</v>
      </c>
      <c r="EE13" s="47">
        <f t="shared" si="42"/>
        <v>0</v>
      </c>
      <c r="EF13" s="47">
        <f t="shared" si="42"/>
        <v>0</v>
      </c>
      <c r="EG13" s="47">
        <f t="shared" si="42"/>
        <v>0</v>
      </c>
      <c r="EH13" s="47">
        <f t="shared" si="42"/>
        <v>0</v>
      </c>
      <c r="EI13" s="47">
        <f t="shared" si="42"/>
        <v>0</v>
      </c>
      <c r="EJ13" s="47">
        <f t="shared" si="42"/>
        <v>0</v>
      </c>
      <c r="EK13" s="47">
        <f t="shared" si="42"/>
        <v>0</v>
      </c>
      <c r="EL13" s="47">
        <f t="shared" si="42"/>
        <v>0</v>
      </c>
      <c r="EM13" s="47">
        <f t="shared" si="42"/>
        <v>0</v>
      </c>
      <c r="EN13" s="47">
        <f t="shared" si="42"/>
        <v>0</v>
      </c>
      <c r="EO13" s="47">
        <f t="shared" si="42"/>
        <v>0</v>
      </c>
      <c r="EP13" s="47">
        <f t="shared" si="42"/>
        <v>0</v>
      </c>
      <c r="ER13" s="47">
        <f t="shared" ref="ER13" si="45">SUM(ER6:ER12)</f>
        <v>0</v>
      </c>
      <c r="ES13" s="47">
        <f t="shared" si="42"/>
        <v>0</v>
      </c>
      <c r="ET13" s="47">
        <f t="shared" si="42"/>
        <v>0</v>
      </c>
      <c r="EU13" s="47">
        <f t="shared" si="42"/>
        <v>0</v>
      </c>
      <c r="EV13" s="47">
        <f t="shared" si="42"/>
        <v>0</v>
      </c>
      <c r="EW13" s="47">
        <f t="shared" si="42"/>
        <v>0</v>
      </c>
      <c r="EX13" s="47">
        <f t="shared" si="42"/>
        <v>0</v>
      </c>
      <c r="EY13" s="47">
        <f t="shared" si="42"/>
        <v>0</v>
      </c>
      <c r="EZ13" s="47">
        <f t="shared" si="42"/>
        <v>0</v>
      </c>
      <c r="FA13" s="47">
        <f t="shared" si="42"/>
        <v>0</v>
      </c>
      <c r="FB13" s="47">
        <f t="shared" si="42"/>
        <v>0</v>
      </c>
      <c r="FC13" s="47">
        <f t="shared" si="42"/>
        <v>0</v>
      </c>
      <c r="FD13" s="47">
        <f t="shared" si="42"/>
        <v>0</v>
      </c>
      <c r="FE13" s="47">
        <f t="shared" si="42"/>
        <v>0</v>
      </c>
      <c r="FF13" s="47">
        <f t="shared" si="42"/>
        <v>0</v>
      </c>
      <c r="FH13" s="47">
        <f t="shared" ref="FH13:HB13" si="46">SUM(FH6:FH12)</f>
        <v>0</v>
      </c>
      <c r="FI13" s="47">
        <f t="shared" si="46"/>
        <v>0</v>
      </c>
      <c r="FJ13" s="47">
        <f t="shared" si="46"/>
        <v>0</v>
      </c>
      <c r="FK13" s="47">
        <f t="shared" si="46"/>
        <v>0</v>
      </c>
      <c r="FL13" s="47">
        <f t="shared" si="46"/>
        <v>0</v>
      </c>
      <c r="FM13" s="47">
        <f t="shared" si="46"/>
        <v>0</v>
      </c>
      <c r="FN13" s="47">
        <f t="shared" si="46"/>
        <v>0</v>
      </c>
      <c r="FO13" s="47">
        <f t="shared" si="46"/>
        <v>0</v>
      </c>
      <c r="FP13" s="47">
        <f t="shared" si="46"/>
        <v>0</v>
      </c>
      <c r="FQ13" s="47">
        <f t="shared" si="46"/>
        <v>0</v>
      </c>
      <c r="FR13" s="47">
        <f t="shared" si="46"/>
        <v>0</v>
      </c>
      <c r="FS13" s="47">
        <f t="shared" si="46"/>
        <v>0</v>
      </c>
      <c r="FT13" s="47">
        <f t="shared" si="46"/>
        <v>0</v>
      </c>
      <c r="FU13" s="47">
        <f t="shared" si="46"/>
        <v>0</v>
      </c>
      <c r="FV13" s="47">
        <f t="shared" si="46"/>
        <v>0</v>
      </c>
      <c r="FX13" s="47">
        <f t="shared" ref="FX13" si="47">SUM(FX6:FX12)</f>
        <v>0</v>
      </c>
      <c r="FY13" s="47">
        <f t="shared" si="46"/>
        <v>0</v>
      </c>
      <c r="FZ13" s="47">
        <f t="shared" si="46"/>
        <v>0</v>
      </c>
      <c r="GA13" s="47">
        <f t="shared" si="46"/>
        <v>0</v>
      </c>
      <c r="GB13" s="47">
        <f t="shared" si="46"/>
        <v>0</v>
      </c>
      <c r="GC13" s="47">
        <f t="shared" si="46"/>
        <v>0</v>
      </c>
      <c r="GD13" s="47">
        <f t="shared" si="46"/>
        <v>0</v>
      </c>
      <c r="GE13" s="47">
        <f t="shared" si="46"/>
        <v>0</v>
      </c>
      <c r="GF13" s="47">
        <f t="shared" si="46"/>
        <v>0</v>
      </c>
      <c r="GG13" s="47">
        <f t="shared" si="46"/>
        <v>0</v>
      </c>
      <c r="GH13" s="47">
        <f t="shared" si="46"/>
        <v>0</v>
      </c>
      <c r="GI13" s="47">
        <f t="shared" si="46"/>
        <v>0</v>
      </c>
      <c r="GJ13" s="47">
        <f t="shared" si="46"/>
        <v>0</v>
      </c>
      <c r="GK13" s="47">
        <f t="shared" si="46"/>
        <v>0</v>
      </c>
      <c r="GL13" s="47">
        <f t="shared" si="46"/>
        <v>0</v>
      </c>
      <c r="GN13" s="47">
        <f t="shared" ref="GN13" si="48">SUM(GN6:GN12)</f>
        <v>0</v>
      </c>
      <c r="GO13" s="47">
        <f t="shared" si="46"/>
        <v>0</v>
      </c>
      <c r="GP13" s="47">
        <f t="shared" si="46"/>
        <v>0</v>
      </c>
      <c r="GQ13" s="47">
        <f t="shared" si="46"/>
        <v>0</v>
      </c>
      <c r="GR13" s="47">
        <f t="shared" si="46"/>
        <v>0</v>
      </c>
      <c r="GS13" s="47">
        <f t="shared" si="46"/>
        <v>0</v>
      </c>
      <c r="GT13" s="47">
        <f t="shared" si="46"/>
        <v>0</v>
      </c>
      <c r="GU13" s="47">
        <f t="shared" si="46"/>
        <v>0</v>
      </c>
      <c r="GV13" s="47">
        <f t="shared" si="46"/>
        <v>0</v>
      </c>
      <c r="GW13" s="47">
        <f t="shared" si="46"/>
        <v>0</v>
      </c>
      <c r="GX13" s="47">
        <f t="shared" si="46"/>
        <v>0</v>
      </c>
      <c r="GY13" s="47">
        <f t="shared" si="46"/>
        <v>0</v>
      </c>
      <c r="GZ13" s="47">
        <f t="shared" si="46"/>
        <v>0</v>
      </c>
      <c r="HA13" s="47">
        <f t="shared" si="46"/>
        <v>0</v>
      </c>
      <c r="HB13" s="47">
        <f t="shared" si="46"/>
        <v>0</v>
      </c>
    </row>
    <row r="15" spans="1:210" s="51" customFormat="1" ht="15" thickBot="1" x14ac:dyDescent="0.4">
      <c r="B15" s="12" t="s">
        <v>307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</row>
    <row r="16" spans="1:210" s="11" customFormat="1" x14ac:dyDescent="0.35">
      <c r="B16" s="11" t="s">
        <v>68</v>
      </c>
      <c r="D16" s="52">
        <f t="shared" ref="D16:D22" si="49">IFERROR(D6/R6,0)</f>
        <v>0.48014664740036078</v>
      </c>
      <c r="E16" s="52">
        <f t="shared" ref="E16:E22" si="50">IFERROR(E6/R6,0)</f>
        <v>1.2697477519116053E-2</v>
      </c>
      <c r="F16" s="52">
        <f t="shared" ref="F16:F22" si="51">IFERROR(F6/R6,0)</f>
        <v>0.45821810372484734</v>
      </c>
      <c r="G16" s="52">
        <f t="shared" ref="G16:G22" si="52">IFERROR(G6/R6,0)</f>
        <v>0</v>
      </c>
      <c r="H16" s="52">
        <f t="shared" ref="H16:H22" si="53">IFERROR(H6/R6,0)</f>
        <v>0</v>
      </c>
      <c r="I16" s="52">
        <f t="shared" ref="I16:I22" si="54">IFERROR(I6/R6,0)</f>
        <v>9.3114835140184406E-4</v>
      </c>
      <c r="J16" s="52">
        <f t="shared" ref="J16:J22" si="55">IFERROR(J6/R6,0)</f>
        <v>3.9549679727292036E-2</v>
      </c>
      <c r="K16" s="52">
        <f t="shared" ref="K16:K22" si="56">IFERROR(K6/R6,0)</f>
        <v>0</v>
      </c>
      <c r="L16" s="52">
        <f t="shared" ref="L16:L22" si="57">IFERROR(L6/R6,0)</f>
        <v>8.4569432769819302E-3</v>
      </c>
      <c r="M16" s="52">
        <f t="shared" ref="M16:M22" si="58">IFERROR(M6/R6,0)</f>
        <v>0</v>
      </c>
      <c r="N16" s="52">
        <f t="shared" ref="N16:N22" si="59">IFERROR(N6/R6,0)</f>
        <v>0</v>
      </c>
      <c r="O16" s="52">
        <f t="shared" ref="O16:O22" si="60">IFERROR(O6/R6,0)</f>
        <v>0</v>
      </c>
      <c r="P16" s="52">
        <f t="shared" ref="P16:P22" si="61">IFERROR(P6/R6,0)</f>
        <v>0</v>
      </c>
      <c r="Q16" s="52">
        <f t="shared" ref="Q16:Q22" si="62">IFERROR(Q6/R6,0)</f>
        <v>0</v>
      </c>
      <c r="R16" s="53">
        <f t="shared" ref="R16:R22" si="63">IFERROR(R6/R6,0)</f>
        <v>1</v>
      </c>
      <c r="T16" s="52">
        <f t="shared" ref="T16:T21" si="64">IFERROR(T6/AH6,0)</f>
        <v>0.52472324306625795</v>
      </c>
      <c r="U16" s="52">
        <f t="shared" ref="U16:U21" si="65">IFERROR(U6/AH6,0)</f>
        <v>0</v>
      </c>
      <c r="V16" s="52">
        <f t="shared" ref="V16:V21" si="66">IFERROR(V6/AH6,0)</f>
        <v>0.45444024816389206</v>
      </c>
      <c r="W16" s="52">
        <f t="shared" ref="W16:W21" si="67">IFERROR(W6/AH6,0)</f>
        <v>0</v>
      </c>
      <c r="X16" s="52">
        <f t="shared" ref="X16:X21" si="68">IFERROR(X6/AH6,0)</f>
        <v>0</v>
      </c>
      <c r="Y16" s="52">
        <f t="shared" ref="Y16:Y21" si="69">IFERROR(Y6/AH6,0)</f>
        <v>0</v>
      </c>
      <c r="Z16" s="52">
        <f t="shared" ref="Z16:Z21" si="70">IFERROR(Z6/AH6,0)</f>
        <v>2.0836508769850007E-2</v>
      </c>
      <c r="AA16" s="52">
        <f t="shared" ref="AA16:AA21" si="71">IFERROR(AA6/AH6,0)</f>
        <v>0</v>
      </c>
      <c r="AB16" s="52">
        <f t="shared" ref="AB16:AB21" si="72">IFERROR(AB6/AH6,0)</f>
        <v>0</v>
      </c>
      <c r="AC16" s="52">
        <f t="shared" ref="AC16:AC21" si="73">IFERROR(AC6/AH6,0)</f>
        <v>0</v>
      </c>
      <c r="AD16" s="52">
        <f t="shared" ref="AD16:AD21" si="74">IFERROR(AD6/AH6,0)</f>
        <v>0</v>
      </c>
      <c r="AE16" s="52">
        <f t="shared" ref="AE16:AE21" si="75">IFERROR(AE6/AH6,0)</f>
        <v>0</v>
      </c>
      <c r="AF16" s="52">
        <f t="shared" ref="AF16:AF21" si="76">IFERROR(AF6/AH6,0)</f>
        <v>0</v>
      </c>
      <c r="AG16" s="52">
        <f t="shared" ref="AG16:AG21" si="77">IFERROR(AG6/AH6,0)</f>
        <v>0</v>
      </c>
      <c r="AH16" s="53">
        <f t="shared" ref="AH16:AH21" si="78">IFERROR(AH6/AH6,0)</f>
        <v>1</v>
      </c>
      <c r="AJ16" s="52">
        <f t="shared" ref="AJ16:AJ21" si="79">IFERROR(AJ6/AX6,0)</f>
        <v>0.37132865068267035</v>
      </c>
      <c r="AK16" s="52">
        <f t="shared" ref="AK16:AK21" si="80">IFERROR(AK6/AX6,0)</f>
        <v>8.0519403834334008E-2</v>
      </c>
      <c r="AL16" s="52">
        <f t="shared" ref="AL16:AL21" si="81">IFERROR(AL6/AX6,0)</f>
        <v>0.51264020441192648</v>
      </c>
      <c r="AM16" s="52">
        <f t="shared" ref="AM16:AM21" si="82">IFERROR(AM6/AX6,0)</f>
        <v>0</v>
      </c>
      <c r="AN16" s="52">
        <f t="shared" ref="AN16:AN21" si="83">IFERROR(AN6/AX6,0)</f>
        <v>0</v>
      </c>
      <c r="AO16" s="52">
        <f t="shared" ref="AO16:AO21" si="84">IFERROR(AO6/AX6,0)</f>
        <v>0</v>
      </c>
      <c r="AP16" s="52">
        <f t="shared" ref="AP16:AP21" si="85">IFERROR(AP6/AX6,0)</f>
        <v>3.5511741071069115E-2</v>
      </c>
      <c r="AQ16" s="52">
        <f t="shared" ref="AQ16:AQ21" si="86">IFERROR(AQ6/AX6,0)</f>
        <v>0</v>
      </c>
      <c r="AR16" s="52">
        <f t="shared" ref="AR16:AR21" si="87">IFERROR(AR6/AX6,0)</f>
        <v>0</v>
      </c>
      <c r="AS16" s="52">
        <f t="shared" ref="AS16:AS21" si="88">IFERROR(AS6/AX6,0)</f>
        <v>0</v>
      </c>
      <c r="AT16" s="52">
        <f t="shared" ref="AT16:AT21" si="89">IFERROR(AT6/AX6,0)</f>
        <v>0</v>
      </c>
      <c r="AU16" s="52">
        <f t="shared" ref="AU16:AU21" si="90">IFERROR(AU6/AX6,0)</f>
        <v>0</v>
      </c>
      <c r="AV16" s="52">
        <f t="shared" ref="AV16:AV21" si="91">IFERROR(AV6/AX6,0)</f>
        <v>0</v>
      </c>
      <c r="AW16" s="52">
        <f t="shared" ref="AW16:AW21" si="92">IFERROR(AW6/AX6,0)</f>
        <v>0</v>
      </c>
      <c r="AX16" s="53">
        <f t="shared" ref="AX16:AX21" si="93">IFERROR(AX6/AX6,0)</f>
        <v>1</v>
      </c>
      <c r="AZ16" s="52">
        <f t="shared" ref="AZ16:AZ21" si="94">IFERROR(AZ6/BN6,0)</f>
        <v>0.51095933217267075</v>
      </c>
      <c r="BA16" s="52">
        <f t="shared" ref="BA16:BA21" si="95">IFERROR(BA6/BN6,0)</f>
        <v>0</v>
      </c>
      <c r="BB16" s="52">
        <f t="shared" ref="BB16:BB21" si="96">IFERROR(BB6/BN6,0)</f>
        <v>0.43765903307888049</v>
      </c>
      <c r="BC16" s="52">
        <f t="shared" ref="BC16:BC21" si="97">IFERROR(BC6/BN6,0)</f>
        <v>0</v>
      </c>
      <c r="BD16" s="52">
        <f t="shared" ref="BD16:BD21" si="98">IFERROR(BD6/BN6,0)</f>
        <v>0</v>
      </c>
      <c r="BE16" s="52">
        <f t="shared" ref="BE16:BE21" si="99">IFERROR(BE6/BN6,0)</f>
        <v>3.2736633781230004E-3</v>
      </c>
      <c r="BF16" s="52">
        <f t="shared" ref="BF16:BF21" si="100">IFERROR(BF6/BN6,0)</f>
        <v>4.8107971370325721E-2</v>
      </c>
      <c r="BG16" s="52">
        <f t="shared" ref="BG16:BG21" si="101">IFERROR(BG6/BN6,0)</f>
        <v>0</v>
      </c>
      <c r="BH16" s="52">
        <f t="shared" ref="BH16:BH21" si="102">IFERROR(BH6/BN6,0)</f>
        <v>0</v>
      </c>
      <c r="BI16" s="52">
        <f t="shared" ref="BI16:BI21" si="103">IFERROR(BI6/BN6,0)</f>
        <v>0</v>
      </c>
      <c r="BJ16" s="52">
        <f t="shared" ref="BJ16:BJ21" si="104">IFERROR(BJ6/BN6,0)</f>
        <v>0</v>
      </c>
      <c r="BK16" s="52">
        <f t="shared" ref="BK16:BK21" si="105">IFERROR(BK6/BN6,0)</f>
        <v>0</v>
      </c>
      <c r="BL16" s="52">
        <f t="shared" ref="BL16:BL21" si="106">IFERROR(BL6/BN6,0)</f>
        <v>0</v>
      </c>
      <c r="BM16" s="52">
        <f t="shared" ref="BM16:BM21" si="107">IFERROR(BM6/BN6,0)</f>
        <v>0</v>
      </c>
      <c r="BN16" s="53">
        <f t="shared" ref="BN16:BN21" si="108">IFERROR(BN6/BN6,0)</f>
        <v>1</v>
      </c>
      <c r="BP16" s="52">
        <f t="shared" ref="BP16:BP21" si="109">IFERROR(BP6/CD6,0)</f>
        <v>0.48434239728735062</v>
      </c>
      <c r="BQ16" s="52">
        <f t="shared" ref="BQ16:BQ21" si="110">IFERROR(BQ6/CD6,0)</f>
        <v>0</v>
      </c>
      <c r="BR16" s="52">
        <f t="shared" ref="BR16:BR21" si="111">IFERROR(BR6/CD6,0)</f>
        <v>0.45290371982846722</v>
      </c>
      <c r="BS16" s="52">
        <f t="shared" ref="BS16:BS21" si="112">IFERROR(BS6/CD6,0)</f>
        <v>0</v>
      </c>
      <c r="BT16" s="52">
        <f t="shared" ref="BT16:BT21" si="113">IFERROR(BT6/CD6,0)</f>
        <v>0</v>
      </c>
      <c r="BU16" s="52">
        <f t="shared" ref="BU16:BU21" si="114">IFERROR(BU6/CD6,0)</f>
        <v>0</v>
      </c>
      <c r="BV16" s="52">
        <f t="shared" ref="BV16:BV21" si="115">IFERROR(BV6/CD6,0)</f>
        <v>4.2021994623259826E-2</v>
      </c>
      <c r="BW16" s="52">
        <f t="shared" ref="BW16:BW21" si="116">IFERROR(BW6/CD6,0)</f>
        <v>0</v>
      </c>
      <c r="BX16" s="52">
        <f t="shared" ref="BX16:BX21" si="117">IFERROR(BX6/CD6,0)</f>
        <v>2.0731888260922347E-2</v>
      </c>
      <c r="BY16" s="52">
        <f t="shared" ref="BY16:BY21" si="118">IFERROR(BY6/CD6,0)</f>
        <v>0</v>
      </c>
      <c r="BZ16" s="52">
        <f t="shared" ref="BZ16:BZ21" si="119">IFERROR(BZ6/CD6,0)</f>
        <v>0</v>
      </c>
      <c r="CA16" s="52">
        <f t="shared" ref="CA16:CA21" si="120">IFERROR(CA6/CD6,0)</f>
        <v>0</v>
      </c>
      <c r="CB16" s="52">
        <f t="shared" ref="CB16:CB21" si="121">IFERROR(CB6/CD6,0)</f>
        <v>0</v>
      </c>
      <c r="CC16" s="52">
        <f t="shared" ref="CC16:CC21" si="122">IFERROR(CC6/CD6,0)</f>
        <v>0</v>
      </c>
      <c r="CD16" s="53">
        <f t="shared" ref="CD16:CD21" si="123">IFERROR(CD6/CD6,0)</f>
        <v>1</v>
      </c>
      <c r="CF16" s="52">
        <f t="shared" ref="CF16:CF21" si="124">IFERROR(CF6/CT6,0)</f>
        <v>0</v>
      </c>
      <c r="CG16" s="52">
        <f t="shared" ref="CG16:CG21" si="125">IFERROR(CG6/CT6,0)</f>
        <v>0</v>
      </c>
      <c r="CH16" s="52">
        <f t="shared" ref="CH16:CH21" si="126">IFERROR(CH6/CT6,0)</f>
        <v>0</v>
      </c>
      <c r="CI16" s="52">
        <f t="shared" ref="CI16:CI21" si="127">IFERROR(CI6/CT6,0)</f>
        <v>0</v>
      </c>
      <c r="CJ16" s="52">
        <f t="shared" ref="CJ16:CJ21" si="128">IFERROR(CJ6/CT6,0)</f>
        <v>0</v>
      </c>
      <c r="CK16" s="52">
        <f t="shared" ref="CK16:CK21" si="129">IFERROR(CK6/CT6,0)</f>
        <v>0</v>
      </c>
      <c r="CL16" s="52">
        <f t="shared" ref="CL16:CL21" si="130">IFERROR(CL6/CT6,0)</f>
        <v>0</v>
      </c>
      <c r="CM16" s="52">
        <f t="shared" ref="CM16:CM21" si="131">IFERROR(CM6/CT6,0)</f>
        <v>0</v>
      </c>
      <c r="CN16" s="52">
        <f t="shared" ref="CN16:CN21" si="132">IFERROR(CN6/CT6,0)</f>
        <v>0</v>
      </c>
      <c r="CO16" s="52">
        <f t="shared" ref="CO16:CO21" si="133">IFERROR(CO6/CT6,0)</f>
        <v>0</v>
      </c>
      <c r="CP16" s="52">
        <f t="shared" ref="CP16:CP21" si="134">IFERROR(CP6/CT6,0)</f>
        <v>0</v>
      </c>
      <c r="CQ16" s="52">
        <f t="shared" ref="CQ16:CQ21" si="135">IFERROR(CQ6/CT6,0)</f>
        <v>0</v>
      </c>
      <c r="CR16" s="52">
        <f t="shared" ref="CR16:CR21" si="136">IFERROR(CR6/CT6,0)</f>
        <v>0</v>
      </c>
      <c r="CS16" s="52">
        <f t="shared" ref="CS16:CS21" si="137">IFERROR(CS6/CT6,0)</f>
        <v>0</v>
      </c>
      <c r="CT16" s="53">
        <f t="shared" ref="CT16:CT21" si="138">IFERROR(CT6/CT6,0)</f>
        <v>0</v>
      </c>
      <c r="CV16" s="52">
        <f t="shared" ref="CV16:CV21" si="139">IFERROR(CV6/DJ6,0)</f>
        <v>0</v>
      </c>
      <c r="CW16" s="52">
        <f t="shared" ref="CW16:CW21" si="140">IFERROR(CW6/DJ6,0)</f>
        <v>0</v>
      </c>
      <c r="CX16" s="52">
        <f t="shared" ref="CX16:CX21" si="141">IFERROR(CX6/DJ6,0)</f>
        <v>0</v>
      </c>
      <c r="CY16" s="52">
        <f t="shared" ref="CY16:CY21" si="142">IFERROR(CY6/DJ6,0)</f>
        <v>0</v>
      </c>
      <c r="CZ16" s="52">
        <f t="shared" ref="CZ16:CZ21" si="143">IFERROR(CZ6/DJ6,0)</f>
        <v>0</v>
      </c>
      <c r="DA16" s="52">
        <f t="shared" ref="DA16:DA21" si="144">IFERROR(DA6/DJ6,0)</f>
        <v>0</v>
      </c>
      <c r="DB16" s="52">
        <f t="shared" ref="DB16:DB21" si="145">IFERROR(DB6/DJ6,0)</f>
        <v>0</v>
      </c>
      <c r="DC16" s="52">
        <f t="shared" ref="DC16:DC21" si="146">IFERROR(DC6/DJ6,0)</f>
        <v>0</v>
      </c>
      <c r="DD16" s="52">
        <f t="shared" ref="DD16:DD21" si="147">IFERROR(DD6/DJ6,0)</f>
        <v>0</v>
      </c>
      <c r="DE16" s="52">
        <f t="shared" ref="DE16:DE21" si="148">IFERROR(DE6/DJ6,0)</f>
        <v>0</v>
      </c>
      <c r="DF16" s="52">
        <f t="shared" ref="DF16:DF21" si="149">IFERROR(DF6/DJ6,0)</f>
        <v>0</v>
      </c>
      <c r="DG16" s="52">
        <f t="shared" ref="DG16:DG21" si="150">IFERROR(DG6/DJ6,0)</f>
        <v>0</v>
      </c>
      <c r="DH16" s="52">
        <f t="shared" ref="DH16:DH21" si="151">IFERROR(DH6/DJ6,0)</f>
        <v>0</v>
      </c>
      <c r="DI16" s="52">
        <f t="shared" ref="DI16:DI21" si="152">IFERROR(DI6/DJ6,0)</f>
        <v>0</v>
      </c>
      <c r="DJ16" s="53">
        <f t="shared" ref="DJ16:DJ21" si="153">IFERROR(DJ6/DJ6,0)</f>
        <v>0</v>
      </c>
      <c r="DL16" s="52">
        <f t="shared" ref="DL16:DL21" si="154">IFERROR(DL6/DZ6,0)</f>
        <v>0</v>
      </c>
      <c r="DM16" s="52">
        <f t="shared" ref="DM16:DM21" si="155">IFERROR(DM6/DZ6,0)</f>
        <v>0</v>
      </c>
      <c r="DN16" s="52">
        <f t="shared" ref="DN16:DN21" si="156">IFERROR(DN6/DZ6,0)</f>
        <v>0</v>
      </c>
      <c r="DO16" s="52">
        <f t="shared" ref="DO16:DO21" si="157">IFERROR(DO6/DZ6,0)</f>
        <v>0</v>
      </c>
      <c r="DP16" s="52">
        <f t="shared" ref="DP16:DP21" si="158">IFERROR(DP6/DZ6,0)</f>
        <v>0</v>
      </c>
      <c r="DQ16" s="52">
        <f t="shared" ref="DQ16:DQ21" si="159">IFERROR(DQ6/DZ6,0)</f>
        <v>0</v>
      </c>
      <c r="DR16" s="52">
        <f t="shared" ref="DR16:DR21" si="160">IFERROR(DR6/DZ6,0)</f>
        <v>0</v>
      </c>
      <c r="DS16" s="52">
        <f t="shared" ref="DS16:DS21" si="161">IFERROR(DS6/DZ6,0)</f>
        <v>0</v>
      </c>
      <c r="DT16" s="52">
        <f t="shared" ref="DT16:DT21" si="162">IFERROR(DT6/DZ6,0)</f>
        <v>0</v>
      </c>
      <c r="DU16" s="52">
        <f t="shared" ref="DU16:DU21" si="163">IFERROR(DU6/DZ6,0)</f>
        <v>0</v>
      </c>
      <c r="DV16" s="52">
        <f t="shared" ref="DV16:DV21" si="164">IFERROR(DV6/DZ6,0)</f>
        <v>0</v>
      </c>
      <c r="DW16" s="52">
        <f t="shared" ref="DW16:DW21" si="165">IFERROR(DW6/DZ6,0)</f>
        <v>0</v>
      </c>
      <c r="DX16" s="52">
        <f t="shared" ref="DX16:DX21" si="166">IFERROR(DX6/DZ6,0)</f>
        <v>0</v>
      </c>
      <c r="DY16" s="52">
        <f t="shared" ref="DY16:DY21" si="167">IFERROR(DY6/DZ6,0)</f>
        <v>0</v>
      </c>
      <c r="DZ16" s="53">
        <f t="shared" ref="DZ16:DZ21" si="168">IFERROR(DZ6/DZ6,0)</f>
        <v>0</v>
      </c>
      <c r="EB16" s="52">
        <f t="shared" ref="EB16:EB21" si="169">IFERROR(EB6/EP6,0)</f>
        <v>0</v>
      </c>
      <c r="EC16" s="52">
        <f t="shared" ref="EC16:EC21" si="170">IFERROR(EC6/EP6,0)</f>
        <v>0</v>
      </c>
      <c r="ED16" s="52">
        <f t="shared" ref="ED16:ED21" si="171">IFERROR(ED6/EP6,0)</f>
        <v>0</v>
      </c>
      <c r="EE16" s="52">
        <f t="shared" ref="EE16:EE21" si="172">IFERROR(EE6/EP6,0)</f>
        <v>0</v>
      </c>
      <c r="EF16" s="52">
        <f t="shared" ref="EF16:EF21" si="173">IFERROR(EF6/EP6,0)</f>
        <v>0</v>
      </c>
      <c r="EG16" s="52">
        <f t="shared" ref="EG16:EG21" si="174">IFERROR(EG6/EP6,0)</f>
        <v>0</v>
      </c>
      <c r="EH16" s="52">
        <f t="shared" ref="EH16:EH21" si="175">IFERROR(EH6/EP6,0)</f>
        <v>0</v>
      </c>
      <c r="EI16" s="52">
        <f t="shared" ref="EI16:EI21" si="176">IFERROR(EI6/EP6,0)</f>
        <v>0</v>
      </c>
      <c r="EJ16" s="52">
        <f t="shared" ref="EJ16:EJ21" si="177">IFERROR(EJ6/EP6,0)</f>
        <v>0</v>
      </c>
      <c r="EK16" s="52">
        <f t="shared" ref="EK16:EK21" si="178">IFERROR(EK6/EP6,0)</f>
        <v>0</v>
      </c>
      <c r="EL16" s="52">
        <f t="shared" ref="EL16:EL21" si="179">IFERROR(EL6/EP6,0)</f>
        <v>0</v>
      </c>
      <c r="EM16" s="52">
        <f t="shared" ref="EM16:EM21" si="180">IFERROR(EM6/EP6,0)</f>
        <v>0</v>
      </c>
      <c r="EN16" s="52">
        <f t="shared" ref="EN16:EN21" si="181">IFERROR(EN6/EP6,0)</f>
        <v>0</v>
      </c>
      <c r="EO16" s="52">
        <f t="shared" ref="EO16:EO21" si="182">IFERROR(EO6/EP6,0)</f>
        <v>0</v>
      </c>
      <c r="EP16" s="53">
        <f t="shared" ref="EP16:EP21" si="183">IFERROR(EP6/EP6,0)</f>
        <v>0</v>
      </c>
      <c r="ER16" s="52">
        <f t="shared" ref="ER16:ER21" si="184">IFERROR(ER6/FF6,0)</f>
        <v>0</v>
      </c>
      <c r="ES16" s="52">
        <f t="shared" ref="ES16:ES21" si="185">IFERROR(ES6/FF6,0)</f>
        <v>0</v>
      </c>
      <c r="ET16" s="52">
        <f t="shared" ref="ET16:ET21" si="186">IFERROR(ET6/FF6,0)</f>
        <v>0</v>
      </c>
      <c r="EU16" s="52">
        <f t="shared" ref="EU16:EU21" si="187">IFERROR(EU6/FF6,0)</f>
        <v>0</v>
      </c>
      <c r="EV16" s="52">
        <f t="shared" ref="EV16:EV21" si="188">IFERROR(EV6/FF6,0)</f>
        <v>0</v>
      </c>
      <c r="EW16" s="52">
        <f t="shared" ref="EW16:EW21" si="189">IFERROR(EW6/FF6,0)</f>
        <v>0</v>
      </c>
      <c r="EX16" s="52">
        <f t="shared" ref="EX16:EX21" si="190">IFERROR(EX6/FF6,0)</f>
        <v>0</v>
      </c>
      <c r="EY16" s="52">
        <f t="shared" ref="EY16:EY21" si="191">IFERROR(EY6/FF6,0)</f>
        <v>0</v>
      </c>
      <c r="EZ16" s="52">
        <f t="shared" ref="EZ16:EZ21" si="192">IFERROR(EZ6/FF6,0)</f>
        <v>0</v>
      </c>
      <c r="FA16" s="52">
        <f t="shared" ref="FA16:FA21" si="193">IFERROR(FA6/FF6,0)</f>
        <v>0</v>
      </c>
      <c r="FB16" s="52">
        <f t="shared" ref="FB16:FB21" si="194">IFERROR(FB6/FF6,0)</f>
        <v>0</v>
      </c>
      <c r="FC16" s="52">
        <f t="shared" ref="FC16:FC21" si="195">IFERROR(FC6/FF6,0)</f>
        <v>0</v>
      </c>
      <c r="FD16" s="52">
        <f t="shared" ref="FD16:FD21" si="196">IFERROR(FD6/FF6,0)</f>
        <v>0</v>
      </c>
      <c r="FE16" s="52">
        <f t="shared" ref="FE16:FE21" si="197">IFERROR(FE6/FF6,0)</f>
        <v>0</v>
      </c>
      <c r="FF16" s="53">
        <f t="shared" ref="FF16:FF21" si="198">IFERROR(FF6/FF6,0)</f>
        <v>0</v>
      </c>
      <c r="FH16" s="52">
        <f t="shared" ref="FH16:FH21" si="199">IFERROR(FH6/FV6,0)</f>
        <v>0</v>
      </c>
      <c r="FI16" s="52">
        <f t="shared" ref="FI16:FI21" si="200">IFERROR(FI6/FV6,0)</f>
        <v>0</v>
      </c>
      <c r="FJ16" s="52">
        <f t="shared" ref="FJ16:FJ21" si="201">IFERROR(FJ6/FV6,0)</f>
        <v>0</v>
      </c>
      <c r="FK16" s="52">
        <f t="shared" ref="FK16:FK21" si="202">IFERROR(FK6/FV6,0)</f>
        <v>0</v>
      </c>
      <c r="FL16" s="52">
        <f t="shared" ref="FL16:FL21" si="203">IFERROR(FL6/FV6,0)</f>
        <v>0</v>
      </c>
      <c r="FM16" s="52">
        <f t="shared" ref="FM16:FM21" si="204">IFERROR(FM6/FV6,0)</f>
        <v>0</v>
      </c>
      <c r="FN16" s="52">
        <f t="shared" ref="FN16:FN21" si="205">IFERROR(FN6/FV6,0)</f>
        <v>0</v>
      </c>
      <c r="FO16" s="52">
        <f t="shared" ref="FO16:FO21" si="206">IFERROR(FO6/FV6,0)</f>
        <v>0</v>
      </c>
      <c r="FP16" s="52">
        <f t="shared" ref="FP16:FP21" si="207">IFERROR(FP6/FV6,0)</f>
        <v>0</v>
      </c>
      <c r="FQ16" s="52">
        <f t="shared" ref="FQ16:FQ21" si="208">IFERROR(FQ6/FV6,0)</f>
        <v>0</v>
      </c>
      <c r="FR16" s="52">
        <f t="shared" ref="FR16:FR21" si="209">IFERROR(FR6/FV6,0)</f>
        <v>0</v>
      </c>
      <c r="FS16" s="52">
        <f t="shared" ref="FS16:FS21" si="210">IFERROR(FS6/FV6,0)</f>
        <v>0</v>
      </c>
      <c r="FT16" s="52">
        <f t="shared" ref="FT16:FT21" si="211">IFERROR(FT6/FV6,0)</f>
        <v>0</v>
      </c>
      <c r="FU16" s="52">
        <f t="shared" ref="FU16:FU21" si="212">IFERROR(FU6/FV6,0)</f>
        <v>0</v>
      </c>
      <c r="FV16" s="53">
        <f t="shared" ref="FV16:FV21" si="213">IFERROR(FV6/FV6,0)</f>
        <v>0</v>
      </c>
      <c r="FX16" s="52">
        <f t="shared" ref="FX16:FX21" si="214">IFERROR(FX6/GL6,0)</f>
        <v>0</v>
      </c>
      <c r="FY16" s="52">
        <f t="shared" ref="FY16:FY21" si="215">IFERROR(FY6/GL6,0)</f>
        <v>0</v>
      </c>
      <c r="FZ16" s="52">
        <f t="shared" ref="FZ16:FZ21" si="216">IFERROR(FZ6/GL6,0)</f>
        <v>0</v>
      </c>
      <c r="GA16" s="52">
        <f t="shared" ref="GA16:GA21" si="217">IFERROR(GA6/GL6,0)</f>
        <v>0</v>
      </c>
      <c r="GB16" s="52">
        <f t="shared" ref="GB16:GB21" si="218">IFERROR(GB6/GL6,0)</f>
        <v>0</v>
      </c>
      <c r="GC16" s="52">
        <f t="shared" ref="GC16:GC21" si="219">IFERROR(GC6/GL6,0)</f>
        <v>0</v>
      </c>
      <c r="GD16" s="52">
        <f t="shared" ref="GD16:GD21" si="220">IFERROR(GD6/GL6,0)</f>
        <v>0</v>
      </c>
      <c r="GE16" s="52">
        <f t="shared" ref="GE16:GE21" si="221">IFERROR(GE6/GL6,0)</f>
        <v>0</v>
      </c>
      <c r="GF16" s="52">
        <f t="shared" ref="GF16:GF21" si="222">IFERROR(GF6/GL6,0)</f>
        <v>0</v>
      </c>
      <c r="GG16" s="52">
        <f t="shared" ref="GG16:GG21" si="223">IFERROR(GG6/GL6,0)</f>
        <v>0</v>
      </c>
      <c r="GH16" s="52">
        <f t="shared" ref="GH16:GH21" si="224">IFERROR(GH6/GL6,0)</f>
        <v>0</v>
      </c>
      <c r="GI16" s="52">
        <f t="shared" ref="GI16:GI21" si="225">IFERROR(GI6/GL6,0)</f>
        <v>0</v>
      </c>
      <c r="GJ16" s="52">
        <f t="shared" ref="GJ16:GJ21" si="226">IFERROR(GJ6/GL6,0)</f>
        <v>0</v>
      </c>
      <c r="GK16" s="52">
        <f t="shared" ref="GK16:GK21" si="227">IFERROR(GK6/GL6,0)</f>
        <v>0</v>
      </c>
      <c r="GL16" s="53">
        <f t="shared" ref="GL16:GL21" si="228">IFERROR(GL6/GL6,0)</f>
        <v>0</v>
      </c>
      <c r="GN16" s="52">
        <f t="shared" ref="GN16:GN21" si="229">IFERROR(GN6/HB6,0)</f>
        <v>0</v>
      </c>
      <c r="GO16" s="52">
        <f t="shared" ref="GO16:GO21" si="230">IFERROR(GO6/HB6,0)</f>
        <v>0</v>
      </c>
      <c r="GP16" s="52">
        <f t="shared" ref="GP16:GP21" si="231">IFERROR(GP6/HB6,0)</f>
        <v>0</v>
      </c>
      <c r="GQ16" s="52">
        <f t="shared" ref="GQ16:GQ21" si="232">IFERROR(GQ6/HB6,0)</f>
        <v>0</v>
      </c>
      <c r="GR16" s="52">
        <f t="shared" ref="GR16:GR21" si="233">IFERROR(GR6/HB6,0)</f>
        <v>0</v>
      </c>
      <c r="GS16" s="52">
        <f t="shared" ref="GS16:GS21" si="234">IFERROR(GS6/HB6,0)</f>
        <v>0</v>
      </c>
      <c r="GT16" s="52">
        <f t="shared" ref="GT16:GT21" si="235">IFERROR(GT6/HB6,0)</f>
        <v>0</v>
      </c>
      <c r="GU16" s="52">
        <f t="shared" ref="GU16:GU21" si="236">IFERROR(GU6/HB6,0)</f>
        <v>0</v>
      </c>
      <c r="GV16" s="52">
        <f t="shared" ref="GV16:GV21" si="237">IFERROR(GV6/HB6,0)</f>
        <v>0</v>
      </c>
      <c r="GW16" s="52">
        <f t="shared" ref="GW16:GW21" si="238">IFERROR(GW6/HB6,0)</f>
        <v>0</v>
      </c>
      <c r="GX16" s="52">
        <f t="shared" ref="GX16:GX21" si="239">IFERROR(GX6/HB6,0)</f>
        <v>0</v>
      </c>
      <c r="GY16" s="52">
        <f t="shared" ref="GY16:GY21" si="240">IFERROR(GY6/HB6,0)</f>
        <v>0</v>
      </c>
      <c r="GZ16" s="52">
        <f t="shared" ref="GZ16:GZ21" si="241">IFERROR(GZ6/HB6,0)</f>
        <v>0</v>
      </c>
      <c r="HA16" s="52">
        <f t="shared" ref="HA16:HA21" si="242">IFERROR(HA6/HB6,0)</f>
        <v>0</v>
      </c>
      <c r="HB16" s="53">
        <f t="shared" ref="HB16:HB21" si="243">IFERROR(HB6/HB6,0)</f>
        <v>0</v>
      </c>
    </row>
    <row r="17" spans="2:210" s="11" customFormat="1" x14ac:dyDescent="0.35">
      <c r="B17" s="11" t="s">
        <v>69</v>
      </c>
      <c r="D17" s="52">
        <f t="shared" si="49"/>
        <v>0.48588847871215385</v>
      </c>
      <c r="E17" s="52">
        <f t="shared" si="50"/>
        <v>0.22276839920097133</v>
      </c>
      <c r="F17" s="52">
        <f t="shared" si="51"/>
        <v>9.5104970428106991E-2</v>
      </c>
      <c r="G17" s="52">
        <f t="shared" si="52"/>
        <v>0.13017752927813248</v>
      </c>
      <c r="H17" s="52">
        <f t="shared" si="53"/>
        <v>2.4480043868238616E-2</v>
      </c>
      <c r="I17" s="52">
        <f t="shared" si="54"/>
        <v>1.1200844071912575E-2</v>
      </c>
      <c r="J17" s="52">
        <f t="shared" si="55"/>
        <v>3.0379734440484113E-2</v>
      </c>
      <c r="K17" s="52">
        <f t="shared" si="56"/>
        <v>0</v>
      </c>
      <c r="L17" s="52">
        <f t="shared" si="57"/>
        <v>0</v>
      </c>
      <c r="M17" s="52">
        <f t="shared" si="58"/>
        <v>0</v>
      </c>
      <c r="N17" s="52">
        <f t="shared" si="59"/>
        <v>0</v>
      </c>
      <c r="O17" s="52">
        <f t="shared" si="60"/>
        <v>0</v>
      </c>
      <c r="P17" s="52">
        <f t="shared" si="61"/>
        <v>0</v>
      </c>
      <c r="Q17" s="52">
        <f t="shared" si="62"/>
        <v>0</v>
      </c>
      <c r="R17" s="53">
        <f t="shared" si="63"/>
        <v>1</v>
      </c>
      <c r="T17" s="52">
        <f t="shared" si="64"/>
        <v>0</v>
      </c>
      <c r="U17" s="52">
        <f t="shared" si="65"/>
        <v>0</v>
      </c>
      <c r="V17" s="52">
        <f t="shared" si="66"/>
        <v>0</v>
      </c>
      <c r="W17" s="52">
        <f t="shared" si="67"/>
        <v>0</v>
      </c>
      <c r="X17" s="52">
        <f t="shared" si="68"/>
        <v>0</v>
      </c>
      <c r="Y17" s="52">
        <f t="shared" si="69"/>
        <v>0</v>
      </c>
      <c r="Z17" s="52">
        <f t="shared" si="70"/>
        <v>0</v>
      </c>
      <c r="AA17" s="52">
        <f t="shared" si="71"/>
        <v>0</v>
      </c>
      <c r="AB17" s="52">
        <f t="shared" si="72"/>
        <v>0</v>
      </c>
      <c r="AC17" s="52">
        <f t="shared" si="73"/>
        <v>0</v>
      </c>
      <c r="AD17" s="52">
        <f t="shared" si="74"/>
        <v>0</v>
      </c>
      <c r="AE17" s="52">
        <f t="shared" si="75"/>
        <v>0</v>
      </c>
      <c r="AF17" s="52">
        <f t="shared" si="76"/>
        <v>0</v>
      </c>
      <c r="AG17" s="52">
        <f t="shared" si="77"/>
        <v>0</v>
      </c>
      <c r="AH17" s="53">
        <f t="shared" si="78"/>
        <v>0</v>
      </c>
      <c r="AJ17" s="52">
        <f t="shared" si="79"/>
        <v>0</v>
      </c>
      <c r="AK17" s="52">
        <f t="shared" si="80"/>
        <v>0</v>
      </c>
      <c r="AL17" s="52">
        <f t="shared" si="81"/>
        <v>0</v>
      </c>
      <c r="AM17" s="52">
        <f t="shared" si="82"/>
        <v>0</v>
      </c>
      <c r="AN17" s="52">
        <f t="shared" si="83"/>
        <v>0</v>
      </c>
      <c r="AO17" s="52">
        <f t="shared" si="84"/>
        <v>0</v>
      </c>
      <c r="AP17" s="52">
        <f t="shared" si="85"/>
        <v>0</v>
      </c>
      <c r="AQ17" s="52">
        <f t="shared" si="86"/>
        <v>0</v>
      </c>
      <c r="AR17" s="52">
        <f t="shared" si="87"/>
        <v>0</v>
      </c>
      <c r="AS17" s="52">
        <f t="shared" si="88"/>
        <v>0</v>
      </c>
      <c r="AT17" s="52">
        <f t="shared" si="89"/>
        <v>0</v>
      </c>
      <c r="AU17" s="52">
        <f t="shared" si="90"/>
        <v>0</v>
      </c>
      <c r="AV17" s="52">
        <f t="shared" si="91"/>
        <v>0</v>
      </c>
      <c r="AW17" s="52">
        <f t="shared" si="92"/>
        <v>0</v>
      </c>
      <c r="AX17" s="53">
        <f t="shared" si="93"/>
        <v>0</v>
      </c>
      <c r="AZ17" s="52">
        <f t="shared" si="94"/>
        <v>0.48588847871215385</v>
      </c>
      <c r="BA17" s="52">
        <f t="shared" si="95"/>
        <v>0.22276839920097133</v>
      </c>
      <c r="BB17" s="52">
        <f t="shared" si="96"/>
        <v>9.5104970428106991E-2</v>
      </c>
      <c r="BC17" s="52">
        <f t="shared" si="97"/>
        <v>0.13017752927813248</v>
      </c>
      <c r="BD17" s="52">
        <f t="shared" si="98"/>
        <v>2.4480043868238616E-2</v>
      </c>
      <c r="BE17" s="52">
        <f t="shared" si="99"/>
        <v>1.1200844071912575E-2</v>
      </c>
      <c r="BF17" s="52">
        <f t="shared" si="100"/>
        <v>3.0379734440484113E-2</v>
      </c>
      <c r="BG17" s="52">
        <f t="shared" si="101"/>
        <v>0</v>
      </c>
      <c r="BH17" s="52">
        <f t="shared" si="102"/>
        <v>0</v>
      </c>
      <c r="BI17" s="52">
        <f t="shared" si="103"/>
        <v>0</v>
      </c>
      <c r="BJ17" s="52">
        <f t="shared" si="104"/>
        <v>0</v>
      </c>
      <c r="BK17" s="52">
        <f t="shared" si="105"/>
        <v>0</v>
      </c>
      <c r="BL17" s="52">
        <f t="shared" si="106"/>
        <v>0</v>
      </c>
      <c r="BM17" s="52">
        <f t="shared" si="107"/>
        <v>0</v>
      </c>
      <c r="BN17" s="53">
        <f t="shared" si="108"/>
        <v>1</v>
      </c>
      <c r="BP17" s="52">
        <f t="shared" si="109"/>
        <v>0</v>
      </c>
      <c r="BQ17" s="52">
        <f t="shared" si="110"/>
        <v>0</v>
      </c>
      <c r="BR17" s="52">
        <f t="shared" si="111"/>
        <v>0</v>
      </c>
      <c r="BS17" s="52">
        <f t="shared" si="112"/>
        <v>0</v>
      </c>
      <c r="BT17" s="52">
        <f t="shared" si="113"/>
        <v>0</v>
      </c>
      <c r="BU17" s="52">
        <f t="shared" si="114"/>
        <v>0</v>
      </c>
      <c r="BV17" s="52">
        <f t="shared" si="115"/>
        <v>0</v>
      </c>
      <c r="BW17" s="52">
        <f t="shared" si="116"/>
        <v>0</v>
      </c>
      <c r="BX17" s="52">
        <f t="shared" si="117"/>
        <v>0</v>
      </c>
      <c r="BY17" s="52">
        <f t="shared" si="118"/>
        <v>0</v>
      </c>
      <c r="BZ17" s="52">
        <f t="shared" si="119"/>
        <v>0</v>
      </c>
      <c r="CA17" s="52">
        <f t="shared" si="120"/>
        <v>0</v>
      </c>
      <c r="CB17" s="52">
        <f t="shared" si="121"/>
        <v>0</v>
      </c>
      <c r="CC17" s="52">
        <f t="shared" si="122"/>
        <v>0</v>
      </c>
      <c r="CD17" s="53">
        <f t="shared" si="123"/>
        <v>0</v>
      </c>
      <c r="CF17" s="52">
        <f t="shared" si="124"/>
        <v>0</v>
      </c>
      <c r="CG17" s="52">
        <f t="shared" si="125"/>
        <v>0</v>
      </c>
      <c r="CH17" s="52">
        <f t="shared" si="126"/>
        <v>0</v>
      </c>
      <c r="CI17" s="52">
        <f t="shared" si="127"/>
        <v>0</v>
      </c>
      <c r="CJ17" s="52">
        <f t="shared" si="128"/>
        <v>0</v>
      </c>
      <c r="CK17" s="52">
        <f t="shared" si="129"/>
        <v>0</v>
      </c>
      <c r="CL17" s="52">
        <f t="shared" si="130"/>
        <v>0</v>
      </c>
      <c r="CM17" s="52">
        <f t="shared" si="131"/>
        <v>0</v>
      </c>
      <c r="CN17" s="52">
        <f t="shared" si="132"/>
        <v>0</v>
      </c>
      <c r="CO17" s="52">
        <f t="shared" si="133"/>
        <v>0</v>
      </c>
      <c r="CP17" s="52">
        <f t="shared" si="134"/>
        <v>0</v>
      </c>
      <c r="CQ17" s="52">
        <f t="shared" si="135"/>
        <v>0</v>
      </c>
      <c r="CR17" s="52">
        <f t="shared" si="136"/>
        <v>0</v>
      </c>
      <c r="CS17" s="52">
        <f t="shared" si="137"/>
        <v>0</v>
      </c>
      <c r="CT17" s="53">
        <f t="shared" si="138"/>
        <v>0</v>
      </c>
      <c r="CV17" s="52">
        <f t="shared" si="139"/>
        <v>0</v>
      </c>
      <c r="CW17" s="52">
        <f t="shared" si="140"/>
        <v>0</v>
      </c>
      <c r="CX17" s="52">
        <f t="shared" si="141"/>
        <v>0</v>
      </c>
      <c r="CY17" s="52">
        <f t="shared" si="142"/>
        <v>0</v>
      </c>
      <c r="CZ17" s="52">
        <f t="shared" si="143"/>
        <v>0</v>
      </c>
      <c r="DA17" s="52">
        <f t="shared" si="144"/>
        <v>0</v>
      </c>
      <c r="DB17" s="52">
        <f t="shared" si="145"/>
        <v>0</v>
      </c>
      <c r="DC17" s="52">
        <f t="shared" si="146"/>
        <v>0</v>
      </c>
      <c r="DD17" s="52">
        <f t="shared" si="147"/>
        <v>0</v>
      </c>
      <c r="DE17" s="52">
        <f t="shared" si="148"/>
        <v>0</v>
      </c>
      <c r="DF17" s="52">
        <f t="shared" si="149"/>
        <v>0</v>
      </c>
      <c r="DG17" s="52">
        <f t="shared" si="150"/>
        <v>0</v>
      </c>
      <c r="DH17" s="52">
        <f t="shared" si="151"/>
        <v>0</v>
      </c>
      <c r="DI17" s="52">
        <f t="shared" si="152"/>
        <v>0</v>
      </c>
      <c r="DJ17" s="53">
        <f t="shared" si="153"/>
        <v>0</v>
      </c>
      <c r="DL17" s="52">
        <f t="shared" si="154"/>
        <v>0</v>
      </c>
      <c r="DM17" s="52">
        <f t="shared" si="155"/>
        <v>0</v>
      </c>
      <c r="DN17" s="52">
        <f t="shared" si="156"/>
        <v>0</v>
      </c>
      <c r="DO17" s="52">
        <f t="shared" si="157"/>
        <v>0</v>
      </c>
      <c r="DP17" s="52">
        <f t="shared" si="158"/>
        <v>0</v>
      </c>
      <c r="DQ17" s="52">
        <f t="shared" si="159"/>
        <v>0</v>
      </c>
      <c r="DR17" s="52">
        <f t="shared" si="160"/>
        <v>0</v>
      </c>
      <c r="DS17" s="52">
        <f t="shared" si="161"/>
        <v>0</v>
      </c>
      <c r="DT17" s="52">
        <f t="shared" si="162"/>
        <v>0</v>
      </c>
      <c r="DU17" s="52">
        <f t="shared" si="163"/>
        <v>0</v>
      </c>
      <c r="DV17" s="52">
        <f t="shared" si="164"/>
        <v>0</v>
      </c>
      <c r="DW17" s="52">
        <f t="shared" si="165"/>
        <v>0</v>
      </c>
      <c r="DX17" s="52">
        <f t="shared" si="166"/>
        <v>0</v>
      </c>
      <c r="DY17" s="52">
        <f t="shared" si="167"/>
        <v>0</v>
      </c>
      <c r="DZ17" s="53">
        <f t="shared" si="168"/>
        <v>0</v>
      </c>
      <c r="EB17" s="52">
        <f t="shared" si="169"/>
        <v>0</v>
      </c>
      <c r="EC17" s="52">
        <f t="shared" si="170"/>
        <v>0</v>
      </c>
      <c r="ED17" s="52">
        <f t="shared" si="171"/>
        <v>0</v>
      </c>
      <c r="EE17" s="52">
        <f t="shared" si="172"/>
        <v>0</v>
      </c>
      <c r="EF17" s="52">
        <f t="shared" si="173"/>
        <v>0</v>
      </c>
      <c r="EG17" s="52">
        <f t="shared" si="174"/>
        <v>0</v>
      </c>
      <c r="EH17" s="52">
        <f t="shared" si="175"/>
        <v>0</v>
      </c>
      <c r="EI17" s="52">
        <f t="shared" si="176"/>
        <v>0</v>
      </c>
      <c r="EJ17" s="52">
        <f t="shared" si="177"/>
        <v>0</v>
      </c>
      <c r="EK17" s="52">
        <f t="shared" si="178"/>
        <v>0</v>
      </c>
      <c r="EL17" s="52">
        <f t="shared" si="179"/>
        <v>0</v>
      </c>
      <c r="EM17" s="52">
        <f t="shared" si="180"/>
        <v>0</v>
      </c>
      <c r="EN17" s="52">
        <f t="shared" si="181"/>
        <v>0</v>
      </c>
      <c r="EO17" s="52">
        <f t="shared" si="182"/>
        <v>0</v>
      </c>
      <c r="EP17" s="53">
        <f t="shared" si="183"/>
        <v>0</v>
      </c>
      <c r="ER17" s="52">
        <f t="shared" si="184"/>
        <v>0</v>
      </c>
      <c r="ES17" s="52">
        <f t="shared" si="185"/>
        <v>0</v>
      </c>
      <c r="ET17" s="52">
        <f t="shared" si="186"/>
        <v>0</v>
      </c>
      <c r="EU17" s="52">
        <f t="shared" si="187"/>
        <v>0</v>
      </c>
      <c r="EV17" s="52">
        <f t="shared" si="188"/>
        <v>0</v>
      </c>
      <c r="EW17" s="52">
        <f t="shared" si="189"/>
        <v>0</v>
      </c>
      <c r="EX17" s="52">
        <f t="shared" si="190"/>
        <v>0</v>
      </c>
      <c r="EY17" s="52">
        <f t="shared" si="191"/>
        <v>0</v>
      </c>
      <c r="EZ17" s="52">
        <f t="shared" si="192"/>
        <v>0</v>
      </c>
      <c r="FA17" s="52">
        <f t="shared" si="193"/>
        <v>0</v>
      </c>
      <c r="FB17" s="52">
        <f t="shared" si="194"/>
        <v>0</v>
      </c>
      <c r="FC17" s="52">
        <f t="shared" si="195"/>
        <v>0</v>
      </c>
      <c r="FD17" s="52">
        <f t="shared" si="196"/>
        <v>0</v>
      </c>
      <c r="FE17" s="52">
        <f t="shared" si="197"/>
        <v>0</v>
      </c>
      <c r="FF17" s="53">
        <f t="shared" si="198"/>
        <v>0</v>
      </c>
      <c r="FH17" s="52">
        <f t="shared" si="199"/>
        <v>0</v>
      </c>
      <c r="FI17" s="52">
        <f t="shared" si="200"/>
        <v>0</v>
      </c>
      <c r="FJ17" s="52">
        <f t="shared" si="201"/>
        <v>0</v>
      </c>
      <c r="FK17" s="52">
        <f t="shared" si="202"/>
        <v>0</v>
      </c>
      <c r="FL17" s="52">
        <f t="shared" si="203"/>
        <v>0</v>
      </c>
      <c r="FM17" s="52">
        <f t="shared" si="204"/>
        <v>0</v>
      </c>
      <c r="FN17" s="52">
        <f t="shared" si="205"/>
        <v>0</v>
      </c>
      <c r="FO17" s="52">
        <f t="shared" si="206"/>
        <v>0</v>
      </c>
      <c r="FP17" s="52">
        <f t="shared" si="207"/>
        <v>0</v>
      </c>
      <c r="FQ17" s="52">
        <f t="shared" si="208"/>
        <v>0</v>
      </c>
      <c r="FR17" s="52">
        <f t="shared" si="209"/>
        <v>0</v>
      </c>
      <c r="FS17" s="52">
        <f t="shared" si="210"/>
        <v>0</v>
      </c>
      <c r="FT17" s="52">
        <f t="shared" si="211"/>
        <v>0</v>
      </c>
      <c r="FU17" s="52">
        <f t="shared" si="212"/>
        <v>0</v>
      </c>
      <c r="FV17" s="53">
        <f t="shared" si="213"/>
        <v>0</v>
      </c>
      <c r="FX17" s="52">
        <f t="shared" si="214"/>
        <v>0</v>
      </c>
      <c r="FY17" s="52">
        <f t="shared" si="215"/>
        <v>0</v>
      </c>
      <c r="FZ17" s="52">
        <f t="shared" si="216"/>
        <v>0</v>
      </c>
      <c r="GA17" s="52">
        <f t="shared" si="217"/>
        <v>0</v>
      </c>
      <c r="GB17" s="52">
        <f t="shared" si="218"/>
        <v>0</v>
      </c>
      <c r="GC17" s="52">
        <f t="shared" si="219"/>
        <v>0</v>
      </c>
      <c r="GD17" s="52">
        <f t="shared" si="220"/>
        <v>0</v>
      </c>
      <c r="GE17" s="52">
        <f t="shared" si="221"/>
        <v>0</v>
      </c>
      <c r="GF17" s="52">
        <f t="shared" si="222"/>
        <v>0</v>
      </c>
      <c r="GG17" s="52">
        <f t="shared" si="223"/>
        <v>0</v>
      </c>
      <c r="GH17" s="52">
        <f t="shared" si="224"/>
        <v>0</v>
      </c>
      <c r="GI17" s="52">
        <f t="shared" si="225"/>
        <v>0</v>
      </c>
      <c r="GJ17" s="52">
        <f t="shared" si="226"/>
        <v>0</v>
      </c>
      <c r="GK17" s="52">
        <f t="shared" si="227"/>
        <v>0</v>
      </c>
      <c r="GL17" s="53">
        <f t="shared" si="228"/>
        <v>0</v>
      </c>
      <c r="GN17" s="52">
        <f t="shared" si="229"/>
        <v>0</v>
      </c>
      <c r="GO17" s="52">
        <f t="shared" si="230"/>
        <v>0</v>
      </c>
      <c r="GP17" s="52">
        <f t="shared" si="231"/>
        <v>0</v>
      </c>
      <c r="GQ17" s="52">
        <f t="shared" si="232"/>
        <v>0</v>
      </c>
      <c r="GR17" s="52">
        <f t="shared" si="233"/>
        <v>0</v>
      </c>
      <c r="GS17" s="52">
        <f t="shared" si="234"/>
        <v>0</v>
      </c>
      <c r="GT17" s="52">
        <f t="shared" si="235"/>
        <v>0</v>
      </c>
      <c r="GU17" s="52">
        <f t="shared" si="236"/>
        <v>0</v>
      </c>
      <c r="GV17" s="52">
        <f t="shared" si="237"/>
        <v>0</v>
      </c>
      <c r="GW17" s="52">
        <f t="shared" si="238"/>
        <v>0</v>
      </c>
      <c r="GX17" s="52">
        <f t="shared" si="239"/>
        <v>0</v>
      </c>
      <c r="GY17" s="52">
        <f t="shared" si="240"/>
        <v>0</v>
      </c>
      <c r="GZ17" s="52">
        <f t="shared" si="241"/>
        <v>0</v>
      </c>
      <c r="HA17" s="52">
        <f t="shared" si="242"/>
        <v>0</v>
      </c>
      <c r="HB17" s="53">
        <f t="shared" si="243"/>
        <v>0</v>
      </c>
    </row>
    <row r="18" spans="2:210" s="11" customFormat="1" x14ac:dyDescent="0.35">
      <c r="B18" s="11" t="s">
        <v>70</v>
      </c>
      <c r="D18" s="52">
        <f t="shared" si="49"/>
        <v>0.49689146470527606</v>
      </c>
      <c r="E18" s="52">
        <f t="shared" si="50"/>
        <v>3.787887230868954E-2</v>
      </c>
      <c r="F18" s="52">
        <f t="shared" si="51"/>
        <v>0.3359610523995224</v>
      </c>
      <c r="G18" s="52">
        <f t="shared" si="52"/>
        <v>2.658128304483829E-2</v>
      </c>
      <c r="H18" s="52">
        <f t="shared" si="53"/>
        <v>3.2680378526556177E-2</v>
      </c>
      <c r="I18" s="52">
        <f t="shared" si="54"/>
        <v>1.9761891949236419E-2</v>
      </c>
      <c r="J18" s="52">
        <f t="shared" si="55"/>
        <v>3.9920377681678207E-2</v>
      </c>
      <c r="K18" s="52">
        <f t="shared" si="56"/>
        <v>0</v>
      </c>
      <c r="L18" s="52">
        <f t="shared" si="57"/>
        <v>1.0324679384202841E-2</v>
      </c>
      <c r="M18" s="52">
        <f t="shared" si="58"/>
        <v>0</v>
      </c>
      <c r="N18" s="52">
        <f t="shared" si="59"/>
        <v>0</v>
      </c>
      <c r="O18" s="52">
        <f t="shared" si="60"/>
        <v>0</v>
      </c>
      <c r="P18" s="52">
        <f t="shared" si="61"/>
        <v>0</v>
      </c>
      <c r="Q18" s="52">
        <f t="shared" si="62"/>
        <v>0</v>
      </c>
      <c r="R18" s="53">
        <f t="shared" si="63"/>
        <v>1</v>
      </c>
      <c r="T18" s="52">
        <f t="shared" si="64"/>
        <v>0.5513130121112213</v>
      </c>
      <c r="U18" s="52">
        <f t="shared" si="65"/>
        <v>3.9285938776793011E-2</v>
      </c>
      <c r="V18" s="52">
        <f t="shared" si="66"/>
        <v>0.30566994945040238</v>
      </c>
      <c r="W18" s="52">
        <f t="shared" si="67"/>
        <v>3.9833407342972839E-2</v>
      </c>
      <c r="X18" s="52">
        <f t="shared" si="68"/>
        <v>2.563470869603126E-2</v>
      </c>
      <c r="Y18" s="52">
        <f t="shared" si="69"/>
        <v>7.19819781458659E-3</v>
      </c>
      <c r="Z18" s="52">
        <f t="shared" si="70"/>
        <v>3.1064785807992632E-2</v>
      </c>
      <c r="AA18" s="52">
        <f t="shared" si="71"/>
        <v>0</v>
      </c>
      <c r="AB18" s="52">
        <f t="shared" si="72"/>
        <v>0</v>
      </c>
      <c r="AC18" s="52">
        <f t="shared" si="73"/>
        <v>0</v>
      </c>
      <c r="AD18" s="52">
        <f t="shared" si="74"/>
        <v>0</v>
      </c>
      <c r="AE18" s="52">
        <f t="shared" si="75"/>
        <v>0</v>
      </c>
      <c r="AF18" s="52">
        <f t="shared" si="76"/>
        <v>0</v>
      </c>
      <c r="AG18" s="52">
        <f t="shared" si="77"/>
        <v>0</v>
      </c>
      <c r="AH18" s="53">
        <f t="shared" si="78"/>
        <v>1</v>
      </c>
      <c r="AJ18" s="52">
        <f t="shared" si="79"/>
        <v>0.71871996558115414</v>
      </c>
      <c r="AK18" s="52">
        <f t="shared" si="80"/>
        <v>0</v>
      </c>
      <c r="AL18" s="52">
        <f t="shared" si="81"/>
        <v>0.16606741259162713</v>
      </c>
      <c r="AM18" s="52">
        <f t="shared" si="82"/>
        <v>1.1657712407094355E-2</v>
      </c>
      <c r="AN18" s="52">
        <f t="shared" si="83"/>
        <v>2.6614777382234282E-2</v>
      </c>
      <c r="AO18" s="52">
        <f t="shared" si="84"/>
        <v>0</v>
      </c>
      <c r="AP18" s="52">
        <f t="shared" si="85"/>
        <v>7.6940132037890185E-2</v>
      </c>
      <c r="AQ18" s="52">
        <f t="shared" si="86"/>
        <v>0</v>
      </c>
      <c r="AR18" s="52">
        <f t="shared" si="87"/>
        <v>0</v>
      </c>
      <c r="AS18" s="52">
        <f t="shared" si="88"/>
        <v>0</v>
      </c>
      <c r="AT18" s="52">
        <f t="shared" si="89"/>
        <v>0</v>
      </c>
      <c r="AU18" s="52">
        <f t="shared" si="90"/>
        <v>0</v>
      </c>
      <c r="AV18" s="52">
        <f t="shared" si="91"/>
        <v>0</v>
      </c>
      <c r="AW18" s="52">
        <f t="shared" si="92"/>
        <v>0</v>
      </c>
      <c r="AX18" s="53">
        <f t="shared" si="93"/>
        <v>1</v>
      </c>
      <c r="AZ18" s="52">
        <f t="shared" si="94"/>
        <v>0.47680074885277546</v>
      </c>
      <c r="BA18" s="52">
        <f t="shared" si="95"/>
        <v>8.3778709815924474E-2</v>
      </c>
      <c r="BB18" s="52">
        <f t="shared" si="96"/>
        <v>0.29942833114018391</v>
      </c>
      <c r="BC18" s="52">
        <f t="shared" si="97"/>
        <v>3.4495883766706904E-2</v>
      </c>
      <c r="BD18" s="52">
        <f t="shared" si="98"/>
        <v>2.2008425399288125E-2</v>
      </c>
      <c r="BE18" s="52">
        <f t="shared" si="99"/>
        <v>3.477984525911184E-2</v>
      </c>
      <c r="BF18" s="52">
        <f t="shared" si="100"/>
        <v>2.9799039847651639E-2</v>
      </c>
      <c r="BG18" s="52">
        <f t="shared" si="101"/>
        <v>0</v>
      </c>
      <c r="BH18" s="52">
        <f t="shared" si="102"/>
        <v>1.8909015918357648E-2</v>
      </c>
      <c r="BI18" s="52">
        <f t="shared" si="103"/>
        <v>0</v>
      </c>
      <c r="BJ18" s="52">
        <f t="shared" si="104"/>
        <v>0</v>
      </c>
      <c r="BK18" s="52">
        <f t="shared" si="105"/>
        <v>0</v>
      </c>
      <c r="BL18" s="52">
        <f t="shared" si="106"/>
        <v>0</v>
      </c>
      <c r="BM18" s="52">
        <f t="shared" si="107"/>
        <v>0</v>
      </c>
      <c r="BN18" s="53">
        <f t="shared" si="108"/>
        <v>1</v>
      </c>
      <c r="BP18" s="52">
        <f t="shared" si="109"/>
        <v>0.37758918214127907</v>
      </c>
      <c r="BQ18" s="52">
        <f t="shared" si="110"/>
        <v>0</v>
      </c>
      <c r="BR18" s="52">
        <f t="shared" si="111"/>
        <v>0.47632486368376892</v>
      </c>
      <c r="BS18" s="52">
        <f t="shared" si="112"/>
        <v>1.1748855644244799E-2</v>
      </c>
      <c r="BT18" s="52">
        <f t="shared" si="113"/>
        <v>5.381301781859138E-2</v>
      </c>
      <c r="BU18" s="52">
        <f t="shared" si="114"/>
        <v>2.2278820450613079E-2</v>
      </c>
      <c r="BV18" s="52">
        <f t="shared" si="115"/>
        <v>4.4034226712499042E-2</v>
      </c>
      <c r="BW18" s="52">
        <f t="shared" si="116"/>
        <v>0</v>
      </c>
      <c r="BX18" s="52">
        <f t="shared" si="117"/>
        <v>1.421103354900367E-2</v>
      </c>
      <c r="BY18" s="52">
        <f t="shared" si="118"/>
        <v>0</v>
      </c>
      <c r="BZ18" s="52">
        <f t="shared" si="119"/>
        <v>0</v>
      </c>
      <c r="CA18" s="52">
        <f t="shared" si="120"/>
        <v>0</v>
      </c>
      <c r="CB18" s="52">
        <f t="shared" si="121"/>
        <v>0</v>
      </c>
      <c r="CC18" s="52">
        <f t="shared" si="122"/>
        <v>0</v>
      </c>
      <c r="CD18" s="53">
        <f t="shared" si="123"/>
        <v>1</v>
      </c>
      <c r="CF18" s="52">
        <f t="shared" si="124"/>
        <v>0</v>
      </c>
      <c r="CG18" s="52">
        <f t="shared" si="125"/>
        <v>0</v>
      </c>
      <c r="CH18" s="52">
        <f t="shared" si="126"/>
        <v>0</v>
      </c>
      <c r="CI18" s="52">
        <f t="shared" si="127"/>
        <v>0</v>
      </c>
      <c r="CJ18" s="52">
        <f t="shared" si="128"/>
        <v>0</v>
      </c>
      <c r="CK18" s="52">
        <f t="shared" si="129"/>
        <v>0</v>
      </c>
      <c r="CL18" s="52">
        <f t="shared" si="130"/>
        <v>0</v>
      </c>
      <c r="CM18" s="52">
        <f t="shared" si="131"/>
        <v>0</v>
      </c>
      <c r="CN18" s="52">
        <f t="shared" si="132"/>
        <v>0</v>
      </c>
      <c r="CO18" s="52">
        <f t="shared" si="133"/>
        <v>0</v>
      </c>
      <c r="CP18" s="52">
        <f t="shared" si="134"/>
        <v>0</v>
      </c>
      <c r="CQ18" s="52">
        <f t="shared" si="135"/>
        <v>0</v>
      </c>
      <c r="CR18" s="52">
        <f t="shared" si="136"/>
        <v>0</v>
      </c>
      <c r="CS18" s="52">
        <f t="shared" si="137"/>
        <v>0</v>
      </c>
      <c r="CT18" s="53">
        <f t="shared" si="138"/>
        <v>0</v>
      </c>
      <c r="CV18" s="52">
        <f t="shared" si="139"/>
        <v>0</v>
      </c>
      <c r="CW18" s="52">
        <f t="shared" si="140"/>
        <v>0</v>
      </c>
      <c r="CX18" s="52">
        <f t="shared" si="141"/>
        <v>0</v>
      </c>
      <c r="CY18" s="52">
        <f t="shared" si="142"/>
        <v>0</v>
      </c>
      <c r="CZ18" s="52">
        <f t="shared" si="143"/>
        <v>0</v>
      </c>
      <c r="DA18" s="52">
        <f t="shared" si="144"/>
        <v>0</v>
      </c>
      <c r="DB18" s="52">
        <f t="shared" si="145"/>
        <v>0</v>
      </c>
      <c r="DC18" s="52">
        <f t="shared" si="146"/>
        <v>0</v>
      </c>
      <c r="DD18" s="52">
        <f t="shared" si="147"/>
        <v>0</v>
      </c>
      <c r="DE18" s="52">
        <f t="shared" si="148"/>
        <v>0</v>
      </c>
      <c r="DF18" s="52">
        <f t="shared" si="149"/>
        <v>0</v>
      </c>
      <c r="DG18" s="52">
        <f t="shared" si="150"/>
        <v>0</v>
      </c>
      <c r="DH18" s="52">
        <f t="shared" si="151"/>
        <v>0</v>
      </c>
      <c r="DI18" s="52">
        <f t="shared" si="152"/>
        <v>0</v>
      </c>
      <c r="DJ18" s="53">
        <f t="shared" si="153"/>
        <v>0</v>
      </c>
      <c r="DL18" s="52">
        <f t="shared" si="154"/>
        <v>0</v>
      </c>
      <c r="DM18" s="52">
        <f t="shared" si="155"/>
        <v>0</v>
      </c>
      <c r="DN18" s="52">
        <f t="shared" si="156"/>
        <v>0</v>
      </c>
      <c r="DO18" s="52">
        <f t="shared" si="157"/>
        <v>0</v>
      </c>
      <c r="DP18" s="52">
        <f t="shared" si="158"/>
        <v>0</v>
      </c>
      <c r="DQ18" s="52">
        <f t="shared" si="159"/>
        <v>0</v>
      </c>
      <c r="DR18" s="52">
        <f t="shared" si="160"/>
        <v>0</v>
      </c>
      <c r="DS18" s="52">
        <f t="shared" si="161"/>
        <v>0</v>
      </c>
      <c r="DT18" s="52">
        <f t="shared" si="162"/>
        <v>0</v>
      </c>
      <c r="DU18" s="52">
        <f t="shared" si="163"/>
        <v>0</v>
      </c>
      <c r="DV18" s="52">
        <f t="shared" si="164"/>
        <v>0</v>
      </c>
      <c r="DW18" s="52">
        <f t="shared" si="165"/>
        <v>0</v>
      </c>
      <c r="DX18" s="52">
        <f t="shared" si="166"/>
        <v>0</v>
      </c>
      <c r="DY18" s="52">
        <f t="shared" si="167"/>
        <v>0</v>
      </c>
      <c r="DZ18" s="53">
        <f t="shared" si="168"/>
        <v>0</v>
      </c>
      <c r="EB18" s="52">
        <f t="shared" si="169"/>
        <v>0</v>
      </c>
      <c r="EC18" s="52">
        <f t="shared" si="170"/>
        <v>0</v>
      </c>
      <c r="ED18" s="52">
        <f t="shared" si="171"/>
        <v>0</v>
      </c>
      <c r="EE18" s="52">
        <f t="shared" si="172"/>
        <v>0</v>
      </c>
      <c r="EF18" s="52">
        <f t="shared" si="173"/>
        <v>0</v>
      </c>
      <c r="EG18" s="52">
        <f t="shared" si="174"/>
        <v>0</v>
      </c>
      <c r="EH18" s="52">
        <f t="shared" si="175"/>
        <v>0</v>
      </c>
      <c r="EI18" s="52">
        <f t="shared" si="176"/>
        <v>0</v>
      </c>
      <c r="EJ18" s="52">
        <f t="shared" si="177"/>
        <v>0</v>
      </c>
      <c r="EK18" s="52">
        <f t="shared" si="178"/>
        <v>0</v>
      </c>
      <c r="EL18" s="52">
        <f t="shared" si="179"/>
        <v>0</v>
      </c>
      <c r="EM18" s="52">
        <f t="shared" si="180"/>
        <v>0</v>
      </c>
      <c r="EN18" s="52">
        <f t="shared" si="181"/>
        <v>0</v>
      </c>
      <c r="EO18" s="52">
        <f t="shared" si="182"/>
        <v>0</v>
      </c>
      <c r="EP18" s="53">
        <f t="shared" si="183"/>
        <v>0</v>
      </c>
      <c r="ER18" s="52">
        <f t="shared" si="184"/>
        <v>0</v>
      </c>
      <c r="ES18" s="52">
        <f t="shared" si="185"/>
        <v>0</v>
      </c>
      <c r="ET18" s="52">
        <f t="shared" si="186"/>
        <v>0</v>
      </c>
      <c r="EU18" s="52">
        <f t="shared" si="187"/>
        <v>0</v>
      </c>
      <c r="EV18" s="52">
        <f t="shared" si="188"/>
        <v>0</v>
      </c>
      <c r="EW18" s="52">
        <f t="shared" si="189"/>
        <v>0</v>
      </c>
      <c r="EX18" s="52">
        <f t="shared" si="190"/>
        <v>0</v>
      </c>
      <c r="EY18" s="52">
        <f t="shared" si="191"/>
        <v>0</v>
      </c>
      <c r="EZ18" s="52">
        <f t="shared" si="192"/>
        <v>0</v>
      </c>
      <c r="FA18" s="52">
        <f t="shared" si="193"/>
        <v>0</v>
      </c>
      <c r="FB18" s="52">
        <f t="shared" si="194"/>
        <v>0</v>
      </c>
      <c r="FC18" s="52">
        <f t="shared" si="195"/>
        <v>0</v>
      </c>
      <c r="FD18" s="52">
        <f t="shared" si="196"/>
        <v>0</v>
      </c>
      <c r="FE18" s="52">
        <f t="shared" si="197"/>
        <v>0</v>
      </c>
      <c r="FF18" s="53">
        <f t="shared" si="198"/>
        <v>0</v>
      </c>
      <c r="FH18" s="52">
        <f t="shared" si="199"/>
        <v>0</v>
      </c>
      <c r="FI18" s="52">
        <f t="shared" si="200"/>
        <v>0</v>
      </c>
      <c r="FJ18" s="52">
        <f t="shared" si="201"/>
        <v>0</v>
      </c>
      <c r="FK18" s="52">
        <f t="shared" si="202"/>
        <v>0</v>
      </c>
      <c r="FL18" s="52">
        <f t="shared" si="203"/>
        <v>0</v>
      </c>
      <c r="FM18" s="52">
        <f t="shared" si="204"/>
        <v>0</v>
      </c>
      <c r="FN18" s="52">
        <f t="shared" si="205"/>
        <v>0</v>
      </c>
      <c r="FO18" s="52">
        <f t="shared" si="206"/>
        <v>0</v>
      </c>
      <c r="FP18" s="52">
        <f t="shared" si="207"/>
        <v>0</v>
      </c>
      <c r="FQ18" s="52">
        <f t="shared" si="208"/>
        <v>0</v>
      </c>
      <c r="FR18" s="52">
        <f t="shared" si="209"/>
        <v>0</v>
      </c>
      <c r="FS18" s="52">
        <f t="shared" si="210"/>
        <v>0</v>
      </c>
      <c r="FT18" s="52">
        <f t="shared" si="211"/>
        <v>0</v>
      </c>
      <c r="FU18" s="52">
        <f t="shared" si="212"/>
        <v>0</v>
      </c>
      <c r="FV18" s="53">
        <f t="shared" si="213"/>
        <v>0</v>
      </c>
      <c r="FX18" s="52">
        <f t="shared" si="214"/>
        <v>0</v>
      </c>
      <c r="FY18" s="52">
        <f t="shared" si="215"/>
        <v>0</v>
      </c>
      <c r="FZ18" s="52">
        <f t="shared" si="216"/>
        <v>0</v>
      </c>
      <c r="GA18" s="52">
        <f t="shared" si="217"/>
        <v>0</v>
      </c>
      <c r="GB18" s="52">
        <f t="shared" si="218"/>
        <v>0</v>
      </c>
      <c r="GC18" s="52">
        <f t="shared" si="219"/>
        <v>0</v>
      </c>
      <c r="GD18" s="52">
        <f t="shared" si="220"/>
        <v>0</v>
      </c>
      <c r="GE18" s="52">
        <f t="shared" si="221"/>
        <v>0</v>
      </c>
      <c r="GF18" s="52">
        <f t="shared" si="222"/>
        <v>0</v>
      </c>
      <c r="GG18" s="52">
        <f t="shared" si="223"/>
        <v>0</v>
      </c>
      <c r="GH18" s="52">
        <f t="shared" si="224"/>
        <v>0</v>
      </c>
      <c r="GI18" s="52">
        <f t="shared" si="225"/>
        <v>0</v>
      </c>
      <c r="GJ18" s="52">
        <f t="shared" si="226"/>
        <v>0</v>
      </c>
      <c r="GK18" s="52">
        <f t="shared" si="227"/>
        <v>0</v>
      </c>
      <c r="GL18" s="53">
        <f t="shared" si="228"/>
        <v>0</v>
      </c>
      <c r="GN18" s="52">
        <f t="shared" si="229"/>
        <v>0</v>
      </c>
      <c r="GO18" s="52">
        <f t="shared" si="230"/>
        <v>0</v>
      </c>
      <c r="GP18" s="52">
        <f t="shared" si="231"/>
        <v>0</v>
      </c>
      <c r="GQ18" s="52">
        <f t="shared" si="232"/>
        <v>0</v>
      </c>
      <c r="GR18" s="52">
        <f t="shared" si="233"/>
        <v>0</v>
      </c>
      <c r="GS18" s="52">
        <f t="shared" si="234"/>
        <v>0</v>
      </c>
      <c r="GT18" s="52">
        <f t="shared" si="235"/>
        <v>0</v>
      </c>
      <c r="GU18" s="52">
        <f t="shared" si="236"/>
        <v>0</v>
      </c>
      <c r="GV18" s="52">
        <f t="shared" si="237"/>
        <v>0</v>
      </c>
      <c r="GW18" s="52">
        <f t="shared" si="238"/>
        <v>0</v>
      </c>
      <c r="GX18" s="52">
        <f t="shared" si="239"/>
        <v>0</v>
      </c>
      <c r="GY18" s="52">
        <f t="shared" si="240"/>
        <v>0</v>
      </c>
      <c r="GZ18" s="52">
        <f t="shared" si="241"/>
        <v>0</v>
      </c>
      <c r="HA18" s="52">
        <f t="shared" si="242"/>
        <v>0</v>
      </c>
      <c r="HB18" s="53">
        <f t="shared" si="243"/>
        <v>0</v>
      </c>
    </row>
    <row r="19" spans="2:210" s="11" customFormat="1" x14ac:dyDescent="0.35">
      <c r="B19" s="11" t="s">
        <v>71</v>
      </c>
      <c r="D19" s="52">
        <f t="shared" si="49"/>
        <v>7.8415640397237717E-3</v>
      </c>
      <c r="E19" s="52">
        <f t="shared" si="50"/>
        <v>0.2355310358308336</v>
      </c>
      <c r="F19" s="52">
        <f t="shared" si="51"/>
        <v>5.3413552154640189E-3</v>
      </c>
      <c r="G19" s="52">
        <f t="shared" si="52"/>
        <v>0.673035759236709</v>
      </c>
      <c r="H19" s="52">
        <f t="shared" si="53"/>
        <v>6.8187513388902365E-4</v>
      </c>
      <c r="I19" s="52">
        <f t="shared" si="54"/>
        <v>0</v>
      </c>
      <c r="J19" s="52">
        <f t="shared" si="55"/>
        <v>7.3773207194009968E-3</v>
      </c>
      <c r="K19" s="52">
        <f t="shared" si="56"/>
        <v>0</v>
      </c>
      <c r="L19" s="52">
        <f t="shared" si="57"/>
        <v>0</v>
      </c>
      <c r="M19" s="52">
        <f t="shared" si="58"/>
        <v>0</v>
      </c>
      <c r="N19" s="52">
        <f t="shared" si="59"/>
        <v>7.0191089823979619E-2</v>
      </c>
      <c r="O19" s="52">
        <f t="shared" si="60"/>
        <v>0</v>
      </c>
      <c r="P19" s="52">
        <f t="shared" si="61"/>
        <v>0</v>
      </c>
      <c r="Q19" s="52">
        <f t="shared" si="62"/>
        <v>0</v>
      </c>
      <c r="R19" s="53">
        <f t="shared" si="63"/>
        <v>1</v>
      </c>
      <c r="T19" s="52">
        <f t="shared" si="64"/>
        <v>2.4605619622228417E-2</v>
      </c>
      <c r="U19" s="52">
        <f t="shared" si="65"/>
        <v>0.88128290687777289</v>
      </c>
      <c r="V19" s="52">
        <f t="shared" si="66"/>
        <v>2.2596997612250584E-2</v>
      </c>
      <c r="W19" s="52">
        <f t="shared" si="67"/>
        <v>3.6406273930848165E-2</v>
      </c>
      <c r="X19" s="52">
        <f t="shared" si="68"/>
        <v>0</v>
      </c>
      <c r="Y19" s="52">
        <f t="shared" si="69"/>
        <v>0</v>
      </c>
      <c r="Z19" s="52">
        <f t="shared" si="70"/>
        <v>3.259742444442771E-2</v>
      </c>
      <c r="AA19" s="52">
        <f t="shared" si="71"/>
        <v>0</v>
      </c>
      <c r="AB19" s="52">
        <f t="shared" si="72"/>
        <v>0</v>
      </c>
      <c r="AC19" s="52">
        <f t="shared" si="73"/>
        <v>0</v>
      </c>
      <c r="AD19" s="52">
        <f t="shared" si="74"/>
        <v>2.5107775124722873E-3</v>
      </c>
      <c r="AE19" s="52">
        <f t="shared" si="75"/>
        <v>0</v>
      </c>
      <c r="AF19" s="52">
        <f t="shared" si="76"/>
        <v>0</v>
      </c>
      <c r="AG19" s="52">
        <f t="shared" si="77"/>
        <v>0</v>
      </c>
      <c r="AH19" s="53">
        <f t="shared" si="78"/>
        <v>1</v>
      </c>
      <c r="AJ19" s="52">
        <f t="shared" si="79"/>
        <v>0</v>
      </c>
      <c r="AK19" s="52">
        <f t="shared" si="80"/>
        <v>0</v>
      </c>
      <c r="AL19" s="52">
        <f t="shared" si="81"/>
        <v>0</v>
      </c>
      <c r="AM19" s="52">
        <f t="shared" si="82"/>
        <v>0</v>
      </c>
      <c r="AN19" s="52">
        <f t="shared" si="83"/>
        <v>0</v>
      </c>
      <c r="AO19" s="52">
        <f t="shared" si="84"/>
        <v>0</v>
      </c>
      <c r="AP19" s="52">
        <f t="shared" si="85"/>
        <v>0</v>
      </c>
      <c r="AQ19" s="52">
        <f t="shared" si="86"/>
        <v>0</v>
      </c>
      <c r="AR19" s="52">
        <f t="shared" si="87"/>
        <v>0</v>
      </c>
      <c r="AS19" s="52">
        <f t="shared" si="88"/>
        <v>0</v>
      </c>
      <c r="AT19" s="52">
        <f t="shared" si="89"/>
        <v>0</v>
      </c>
      <c r="AU19" s="52">
        <f t="shared" si="90"/>
        <v>0</v>
      </c>
      <c r="AV19" s="52">
        <f t="shared" si="91"/>
        <v>0</v>
      </c>
      <c r="AW19" s="52">
        <f t="shared" si="92"/>
        <v>0</v>
      </c>
      <c r="AX19" s="53">
        <f t="shared" si="93"/>
        <v>0</v>
      </c>
      <c r="AZ19" s="52">
        <f t="shared" si="94"/>
        <v>1.4115421804092062E-2</v>
      </c>
      <c r="BA19" s="52">
        <f t="shared" si="95"/>
        <v>6.8812681294948802E-2</v>
      </c>
      <c r="BB19" s="52">
        <f t="shared" si="96"/>
        <v>1.411542180409206E-3</v>
      </c>
      <c r="BC19" s="52">
        <f t="shared" si="97"/>
        <v>0.83844899745216639</v>
      </c>
      <c r="BD19" s="52">
        <f t="shared" si="98"/>
        <v>0</v>
      </c>
      <c r="BE19" s="52">
        <f t="shared" si="99"/>
        <v>0</v>
      </c>
      <c r="BF19" s="52">
        <f t="shared" si="100"/>
        <v>0</v>
      </c>
      <c r="BG19" s="52">
        <f t="shared" si="101"/>
        <v>0</v>
      </c>
      <c r="BH19" s="52">
        <f t="shared" si="102"/>
        <v>0</v>
      </c>
      <c r="BI19" s="52">
        <f t="shared" si="103"/>
        <v>0</v>
      </c>
      <c r="BJ19" s="52">
        <f t="shared" si="104"/>
        <v>7.7211357268383574E-2</v>
      </c>
      <c r="BK19" s="52">
        <f t="shared" si="105"/>
        <v>0</v>
      </c>
      <c r="BL19" s="52">
        <f t="shared" si="106"/>
        <v>0</v>
      </c>
      <c r="BM19" s="52">
        <f t="shared" si="107"/>
        <v>0</v>
      </c>
      <c r="BN19" s="53">
        <f t="shared" si="108"/>
        <v>1</v>
      </c>
      <c r="BP19" s="52">
        <f t="shared" si="109"/>
        <v>0</v>
      </c>
      <c r="BQ19" s="52">
        <f t="shared" si="110"/>
        <v>4.0809058126938427E-2</v>
      </c>
      <c r="BR19" s="52">
        <f t="shared" si="111"/>
        <v>0</v>
      </c>
      <c r="BS19" s="52">
        <f t="shared" si="112"/>
        <v>0.86473095700951219</v>
      </c>
      <c r="BT19" s="52">
        <f t="shared" si="113"/>
        <v>1.1129743125528663E-3</v>
      </c>
      <c r="BU19" s="52">
        <f t="shared" si="114"/>
        <v>0</v>
      </c>
      <c r="BV19" s="52">
        <f t="shared" si="115"/>
        <v>0</v>
      </c>
      <c r="BW19" s="52">
        <f t="shared" si="116"/>
        <v>0</v>
      </c>
      <c r="BX19" s="52">
        <f t="shared" si="117"/>
        <v>0</v>
      </c>
      <c r="BY19" s="52">
        <f t="shared" si="118"/>
        <v>0</v>
      </c>
      <c r="BZ19" s="52">
        <f t="shared" si="119"/>
        <v>9.3347010550996479E-2</v>
      </c>
      <c r="CA19" s="52">
        <f t="shared" si="120"/>
        <v>0</v>
      </c>
      <c r="CB19" s="52">
        <f t="shared" si="121"/>
        <v>0</v>
      </c>
      <c r="CC19" s="52">
        <f t="shared" si="122"/>
        <v>0</v>
      </c>
      <c r="CD19" s="53">
        <f t="shared" si="123"/>
        <v>1</v>
      </c>
      <c r="CF19" s="52">
        <f t="shared" si="124"/>
        <v>0</v>
      </c>
      <c r="CG19" s="52">
        <f t="shared" si="125"/>
        <v>0</v>
      </c>
      <c r="CH19" s="52">
        <f t="shared" si="126"/>
        <v>0</v>
      </c>
      <c r="CI19" s="52">
        <f t="shared" si="127"/>
        <v>0</v>
      </c>
      <c r="CJ19" s="52">
        <f t="shared" si="128"/>
        <v>0</v>
      </c>
      <c r="CK19" s="52">
        <f t="shared" si="129"/>
        <v>0</v>
      </c>
      <c r="CL19" s="52">
        <f t="shared" si="130"/>
        <v>0</v>
      </c>
      <c r="CM19" s="52">
        <f t="shared" si="131"/>
        <v>0</v>
      </c>
      <c r="CN19" s="52">
        <f t="shared" si="132"/>
        <v>0</v>
      </c>
      <c r="CO19" s="52">
        <f t="shared" si="133"/>
        <v>0</v>
      </c>
      <c r="CP19" s="52">
        <f t="shared" si="134"/>
        <v>0</v>
      </c>
      <c r="CQ19" s="52">
        <f t="shared" si="135"/>
        <v>0</v>
      </c>
      <c r="CR19" s="52">
        <f t="shared" si="136"/>
        <v>0</v>
      </c>
      <c r="CS19" s="52">
        <f t="shared" si="137"/>
        <v>0</v>
      </c>
      <c r="CT19" s="53">
        <f t="shared" si="138"/>
        <v>0</v>
      </c>
      <c r="CV19" s="52">
        <f t="shared" si="139"/>
        <v>0</v>
      </c>
      <c r="CW19" s="52">
        <f t="shared" si="140"/>
        <v>0</v>
      </c>
      <c r="CX19" s="52">
        <f t="shared" si="141"/>
        <v>0</v>
      </c>
      <c r="CY19" s="52">
        <f t="shared" si="142"/>
        <v>0</v>
      </c>
      <c r="CZ19" s="52">
        <f t="shared" si="143"/>
        <v>0</v>
      </c>
      <c r="DA19" s="52">
        <f t="shared" si="144"/>
        <v>0</v>
      </c>
      <c r="DB19" s="52">
        <f t="shared" si="145"/>
        <v>0</v>
      </c>
      <c r="DC19" s="52">
        <f t="shared" si="146"/>
        <v>0</v>
      </c>
      <c r="DD19" s="52">
        <f t="shared" si="147"/>
        <v>0</v>
      </c>
      <c r="DE19" s="52">
        <f t="shared" si="148"/>
        <v>0</v>
      </c>
      <c r="DF19" s="52">
        <f t="shared" si="149"/>
        <v>0</v>
      </c>
      <c r="DG19" s="52">
        <f t="shared" si="150"/>
        <v>0</v>
      </c>
      <c r="DH19" s="52">
        <f t="shared" si="151"/>
        <v>0</v>
      </c>
      <c r="DI19" s="52">
        <f t="shared" si="152"/>
        <v>0</v>
      </c>
      <c r="DJ19" s="53">
        <f t="shared" si="153"/>
        <v>0</v>
      </c>
      <c r="DL19" s="52">
        <f t="shared" si="154"/>
        <v>0</v>
      </c>
      <c r="DM19" s="52">
        <f t="shared" si="155"/>
        <v>0</v>
      </c>
      <c r="DN19" s="52">
        <f t="shared" si="156"/>
        <v>0</v>
      </c>
      <c r="DO19" s="52">
        <f t="shared" si="157"/>
        <v>0</v>
      </c>
      <c r="DP19" s="52">
        <f t="shared" si="158"/>
        <v>0</v>
      </c>
      <c r="DQ19" s="52">
        <f t="shared" si="159"/>
        <v>0</v>
      </c>
      <c r="DR19" s="52">
        <f t="shared" si="160"/>
        <v>0</v>
      </c>
      <c r="DS19" s="52">
        <f t="shared" si="161"/>
        <v>0</v>
      </c>
      <c r="DT19" s="52">
        <f t="shared" si="162"/>
        <v>0</v>
      </c>
      <c r="DU19" s="52">
        <f t="shared" si="163"/>
        <v>0</v>
      </c>
      <c r="DV19" s="52">
        <f t="shared" si="164"/>
        <v>0</v>
      </c>
      <c r="DW19" s="52">
        <f t="shared" si="165"/>
        <v>0</v>
      </c>
      <c r="DX19" s="52">
        <f t="shared" si="166"/>
        <v>0</v>
      </c>
      <c r="DY19" s="52">
        <f t="shared" si="167"/>
        <v>0</v>
      </c>
      <c r="DZ19" s="53">
        <f t="shared" si="168"/>
        <v>0</v>
      </c>
      <c r="EB19" s="52">
        <f t="shared" si="169"/>
        <v>0</v>
      </c>
      <c r="EC19" s="52">
        <f t="shared" si="170"/>
        <v>0</v>
      </c>
      <c r="ED19" s="52">
        <f t="shared" si="171"/>
        <v>0</v>
      </c>
      <c r="EE19" s="52">
        <f t="shared" si="172"/>
        <v>0</v>
      </c>
      <c r="EF19" s="52">
        <f t="shared" si="173"/>
        <v>0</v>
      </c>
      <c r="EG19" s="52">
        <f t="shared" si="174"/>
        <v>0</v>
      </c>
      <c r="EH19" s="52">
        <f t="shared" si="175"/>
        <v>0</v>
      </c>
      <c r="EI19" s="52">
        <f t="shared" si="176"/>
        <v>0</v>
      </c>
      <c r="EJ19" s="52">
        <f t="shared" si="177"/>
        <v>0</v>
      </c>
      <c r="EK19" s="52">
        <f t="shared" si="178"/>
        <v>0</v>
      </c>
      <c r="EL19" s="52">
        <f t="shared" si="179"/>
        <v>0</v>
      </c>
      <c r="EM19" s="52">
        <f t="shared" si="180"/>
        <v>0</v>
      </c>
      <c r="EN19" s="52">
        <f t="shared" si="181"/>
        <v>0</v>
      </c>
      <c r="EO19" s="52">
        <f t="shared" si="182"/>
        <v>0</v>
      </c>
      <c r="EP19" s="53">
        <f t="shared" si="183"/>
        <v>0</v>
      </c>
      <c r="ER19" s="52">
        <f t="shared" si="184"/>
        <v>0</v>
      </c>
      <c r="ES19" s="52">
        <f t="shared" si="185"/>
        <v>0</v>
      </c>
      <c r="ET19" s="52">
        <f t="shared" si="186"/>
        <v>0</v>
      </c>
      <c r="EU19" s="52">
        <f t="shared" si="187"/>
        <v>0</v>
      </c>
      <c r="EV19" s="52">
        <f t="shared" si="188"/>
        <v>0</v>
      </c>
      <c r="EW19" s="52">
        <f t="shared" si="189"/>
        <v>0</v>
      </c>
      <c r="EX19" s="52">
        <f t="shared" si="190"/>
        <v>0</v>
      </c>
      <c r="EY19" s="52">
        <f t="shared" si="191"/>
        <v>0</v>
      </c>
      <c r="EZ19" s="52">
        <f t="shared" si="192"/>
        <v>0</v>
      </c>
      <c r="FA19" s="52">
        <f t="shared" si="193"/>
        <v>0</v>
      </c>
      <c r="FB19" s="52">
        <f t="shared" si="194"/>
        <v>0</v>
      </c>
      <c r="FC19" s="52">
        <f t="shared" si="195"/>
        <v>0</v>
      </c>
      <c r="FD19" s="52">
        <f t="shared" si="196"/>
        <v>0</v>
      </c>
      <c r="FE19" s="52">
        <f t="shared" si="197"/>
        <v>0</v>
      </c>
      <c r="FF19" s="53">
        <f t="shared" si="198"/>
        <v>0</v>
      </c>
      <c r="FH19" s="52">
        <f t="shared" si="199"/>
        <v>0</v>
      </c>
      <c r="FI19" s="52">
        <f t="shared" si="200"/>
        <v>0</v>
      </c>
      <c r="FJ19" s="52">
        <f t="shared" si="201"/>
        <v>0</v>
      </c>
      <c r="FK19" s="52">
        <f t="shared" si="202"/>
        <v>0</v>
      </c>
      <c r="FL19" s="52">
        <f t="shared" si="203"/>
        <v>0</v>
      </c>
      <c r="FM19" s="52">
        <f t="shared" si="204"/>
        <v>0</v>
      </c>
      <c r="FN19" s="52">
        <f t="shared" si="205"/>
        <v>0</v>
      </c>
      <c r="FO19" s="52">
        <f t="shared" si="206"/>
        <v>0</v>
      </c>
      <c r="FP19" s="52">
        <f t="shared" si="207"/>
        <v>0</v>
      </c>
      <c r="FQ19" s="52">
        <f t="shared" si="208"/>
        <v>0</v>
      </c>
      <c r="FR19" s="52">
        <f t="shared" si="209"/>
        <v>0</v>
      </c>
      <c r="FS19" s="52">
        <f t="shared" si="210"/>
        <v>0</v>
      </c>
      <c r="FT19" s="52">
        <f t="shared" si="211"/>
        <v>0</v>
      </c>
      <c r="FU19" s="52">
        <f t="shared" si="212"/>
        <v>0</v>
      </c>
      <c r="FV19" s="53">
        <f t="shared" si="213"/>
        <v>0</v>
      </c>
      <c r="FX19" s="52">
        <f t="shared" si="214"/>
        <v>0</v>
      </c>
      <c r="FY19" s="52">
        <f t="shared" si="215"/>
        <v>0</v>
      </c>
      <c r="FZ19" s="52">
        <f t="shared" si="216"/>
        <v>0</v>
      </c>
      <c r="GA19" s="52">
        <f t="shared" si="217"/>
        <v>0</v>
      </c>
      <c r="GB19" s="52">
        <f t="shared" si="218"/>
        <v>0</v>
      </c>
      <c r="GC19" s="52">
        <f t="shared" si="219"/>
        <v>0</v>
      </c>
      <c r="GD19" s="52">
        <f t="shared" si="220"/>
        <v>0</v>
      </c>
      <c r="GE19" s="52">
        <f t="shared" si="221"/>
        <v>0</v>
      </c>
      <c r="GF19" s="52">
        <f t="shared" si="222"/>
        <v>0</v>
      </c>
      <c r="GG19" s="52">
        <f t="shared" si="223"/>
        <v>0</v>
      </c>
      <c r="GH19" s="52">
        <f t="shared" si="224"/>
        <v>0</v>
      </c>
      <c r="GI19" s="52">
        <f t="shared" si="225"/>
        <v>0</v>
      </c>
      <c r="GJ19" s="52">
        <f t="shared" si="226"/>
        <v>0</v>
      </c>
      <c r="GK19" s="52">
        <f t="shared" si="227"/>
        <v>0</v>
      </c>
      <c r="GL19" s="53">
        <f t="shared" si="228"/>
        <v>0</v>
      </c>
      <c r="GN19" s="52">
        <f t="shared" si="229"/>
        <v>0</v>
      </c>
      <c r="GO19" s="52">
        <f t="shared" si="230"/>
        <v>0</v>
      </c>
      <c r="GP19" s="52">
        <f t="shared" si="231"/>
        <v>0</v>
      </c>
      <c r="GQ19" s="52">
        <f t="shared" si="232"/>
        <v>0</v>
      </c>
      <c r="GR19" s="52">
        <f t="shared" si="233"/>
        <v>0</v>
      </c>
      <c r="GS19" s="52">
        <f t="shared" si="234"/>
        <v>0</v>
      </c>
      <c r="GT19" s="52">
        <f t="shared" si="235"/>
        <v>0</v>
      </c>
      <c r="GU19" s="52">
        <f t="shared" si="236"/>
        <v>0</v>
      </c>
      <c r="GV19" s="52">
        <f t="shared" si="237"/>
        <v>0</v>
      </c>
      <c r="GW19" s="52">
        <f t="shared" si="238"/>
        <v>0</v>
      </c>
      <c r="GX19" s="52">
        <f t="shared" si="239"/>
        <v>0</v>
      </c>
      <c r="GY19" s="52">
        <f t="shared" si="240"/>
        <v>0</v>
      </c>
      <c r="GZ19" s="52">
        <f t="shared" si="241"/>
        <v>0</v>
      </c>
      <c r="HA19" s="52">
        <f t="shared" si="242"/>
        <v>0</v>
      </c>
      <c r="HB19" s="53">
        <f t="shared" si="243"/>
        <v>0</v>
      </c>
    </row>
    <row r="20" spans="2:210" s="11" customFormat="1" x14ac:dyDescent="0.35">
      <c r="B20" s="11" t="s">
        <v>148</v>
      </c>
      <c r="D20" s="52">
        <f t="shared" si="49"/>
        <v>2.902958252695604E-2</v>
      </c>
      <c r="E20" s="52">
        <f t="shared" si="50"/>
        <v>0</v>
      </c>
      <c r="F20" s="52">
        <f t="shared" si="51"/>
        <v>0.81559303290019358</v>
      </c>
      <c r="G20" s="52">
        <f t="shared" si="52"/>
        <v>0.10091235830799004</v>
      </c>
      <c r="H20" s="52">
        <f t="shared" si="53"/>
        <v>4.4235554326790161E-2</v>
      </c>
      <c r="I20" s="52">
        <f t="shared" si="54"/>
        <v>0</v>
      </c>
      <c r="J20" s="52">
        <f t="shared" si="55"/>
        <v>0</v>
      </c>
      <c r="K20" s="52">
        <f t="shared" si="56"/>
        <v>0</v>
      </c>
      <c r="L20" s="52">
        <f t="shared" si="57"/>
        <v>0</v>
      </c>
      <c r="M20" s="52">
        <f t="shared" si="58"/>
        <v>0</v>
      </c>
      <c r="N20" s="52">
        <f t="shared" si="59"/>
        <v>1.0229471938070224E-2</v>
      </c>
      <c r="O20" s="52">
        <f t="shared" si="60"/>
        <v>0</v>
      </c>
      <c r="P20" s="52">
        <f t="shared" si="61"/>
        <v>0</v>
      </c>
      <c r="Q20" s="52">
        <f t="shared" si="62"/>
        <v>0</v>
      </c>
      <c r="R20" s="53">
        <f t="shared" si="63"/>
        <v>1</v>
      </c>
      <c r="T20" s="52">
        <f t="shared" si="64"/>
        <v>0</v>
      </c>
      <c r="U20" s="52">
        <f t="shared" si="65"/>
        <v>0</v>
      </c>
      <c r="V20" s="52">
        <f t="shared" si="66"/>
        <v>0.95073465859982709</v>
      </c>
      <c r="W20" s="52">
        <f t="shared" si="67"/>
        <v>4.3215211754537596E-2</v>
      </c>
      <c r="X20" s="52">
        <f t="shared" si="68"/>
        <v>0</v>
      </c>
      <c r="Y20" s="52">
        <f t="shared" si="69"/>
        <v>0</v>
      </c>
      <c r="Z20" s="52">
        <f t="shared" si="70"/>
        <v>0</v>
      </c>
      <c r="AA20" s="52">
        <f t="shared" si="71"/>
        <v>0</v>
      </c>
      <c r="AB20" s="52">
        <f t="shared" si="72"/>
        <v>0</v>
      </c>
      <c r="AC20" s="52">
        <f t="shared" si="73"/>
        <v>0</v>
      </c>
      <c r="AD20" s="52">
        <f t="shared" si="74"/>
        <v>6.0501296456352636E-3</v>
      </c>
      <c r="AE20" s="52">
        <f t="shared" si="75"/>
        <v>0</v>
      </c>
      <c r="AF20" s="52">
        <f t="shared" si="76"/>
        <v>0</v>
      </c>
      <c r="AG20" s="52">
        <f t="shared" si="77"/>
        <v>0</v>
      </c>
      <c r="AH20" s="53">
        <f t="shared" si="78"/>
        <v>1</v>
      </c>
      <c r="AJ20" s="52">
        <f t="shared" si="79"/>
        <v>0</v>
      </c>
      <c r="AK20" s="52">
        <f t="shared" si="80"/>
        <v>0</v>
      </c>
      <c r="AL20" s="52">
        <f t="shared" si="81"/>
        <v>1</v>
      </c>
      <c r="AM20" s="52">
        <f t="shared" si="82"/>
        <v>0</v>
      </c>
      <c r="AN20" s="52">
        <f t="shared" si="83"/>
        <v>0</v>
      </c>
      <c r="AO20" s="52">
        <f t="shared" si="84"/>
        <v>0</v>
      </c>
      <c r="AP20" s="52">
        <f t="shared" si="85"/>
        <v>0</v>
      </c>
      <c r="AQ20" s="52">
        <f t="shared" si="86"/>
        <v>0</v>
      </c>
      <c r="AR20" s="52">
        <f t="shared" si="87"/>
        <v>0</v>
      </c>
      <c r="AS20" s="52">
        <f t="shared" si="88"/>
        <v>0</v>
      </c>
      <c r="AT20" s="52">
        <f t="shared" si="89"/>
        <v>0</v>
      </c>
      <c r="AU20" s="52">
        <f t="shared" si="90"/>
        <v>0</v>
      </c>
      <c r="AV20" s="52">
        <f t="shared" si="91"/>
        <v>0</v>
      </c>
      <c r="AW20" s="52">
        <f t="shared" si="92"/>
        <v>0</v>
      </c>
      <c r="AX20" s="53">
        <f t="shared" si="93"/>
        <v>1</v>
      </c>
      <c r="AZ20" s="52">
        <f t="shared" si="94"/>
        <v>0.23333333333333334</v>
      </c>
      <c r="BA20" s="52">
        <f t="shared" si="95"/>
        <v>0</v>
      </c>
      <c r="BB20" s="52">
        <f t="shared" si="96"/>
        <v>0</v>
      </c>
      <c r="BC20" s="52">
        <f t="shared" si="97"/>
        <v>0.7</v>
      </c>
      <c r="BD20" s="52">
        <f t="shared" si="98"/>
        <v>0</v>
      </c>
      <c r="BE20" s="52">
        <f t="shared" si="99"/>
        <v>0</v>
      </c>
      <c r="BF20" s="52">
        <f t="shared" si="100"/>
        <v>0</v>
      </c>
      <c r="BG20" s="52">
        <f t="shared" si="101"/>
        <v>0</v>
      </c>
      <c r="BH20" s="52">
        <f t="shared" si="102"/>
        <v>0</v>
      </c>
      <c r="BI20" s="52">
        <f t="shared" si="103"/>
        <v>0</v>
      </c>
      <c r="BJ20" s="52">
        <f t="shared" si="104"/>
        <v>6.6666666666666666E-2</v>
      </c>
      <c r="BK20" s="52">
        <f t="shared" si="105"/>
        <v>0</v>
      </c>
      <c r="BL20" s="52">
        <f t="shared" si="106"/>
        <v>0</v>
      </c>
      <c r="BM20" s="52">
        <f t="shared" si="107"/>
        <v>0</v>
      </c>
      <c r="BN20" s="53">
        <f t="shared" si="108"/>
        <v>1</v>
      </c>
      <c r="BP20" s="52">
        <f t="shared" si="109"/>
        <v>0</v>
      </c>
      <c r="BQ20" s="52">
        <f t="shared" si="110"/>
        <v>0</v>
      </c>
      <c r="BR20" s="52">
        <f t="shared" si="111"/>
        <v>0</v>
      </c>
      <c r="BS20" s="52">
        <f t="shared" si="112"/>
        <v>0</v>
      </c>
      <c r="BT20" s="52">
        <f t="shared" si="113"/>
        <v>1</v>
      </c>
      <c r="BU20" s="52">
        <f t="shared" si="114"/>
        <v>0</v>
      </c>
      <c r="BV20" s="52">
        <f t="shared" si="115"/>
        <v>0</v>
      </c>
      <c r="BW20" s="52">
        <f t="shared" si="116"/>
        <v>0</v>
      </c>
      <c r="BX20" s="52">
        <f t="shared" si="117"/>
        <v>0</v>
      </c>
      <c r="BY20" s="52">
        <f t="shared" si="118"/>
        <v>0</v>
      </c>
      <c r="BZ20" s="52">
        <f t="shared" si="119"/>
        <v>0</v>
      </c>
      <c r="CA20" s="52">
        <f t="shared" si="120"/>
        <v>0</v>
      </c>
      <c r="CB20" s="52">
        <f t="shared" si="121"/>
        <v>0</v>
      </c>
      <c r="CC20" s="52">
        <f t="shared" si="122"/>
        <v>0</v>
      </c>
      <c r="CD20" s="53">
        <f t="shared" si="123"/>
        <v>1</v>
      </c>
      <c r="CF20" s="52">
        <f t="shared" si="124"/>
        <v>0</v>
      </c>
      <c r="CG20" s="52">
        <f t="shared" si="125"/>
        <v>0</v>
      </c>
      <c r="CH20" s="52">
        <f t="shared" si="126"/>
        <v>0</v>
      </c>
      <c r="CI20" s="52">
        <f t="shared" si="127"/>
        <v>0</v>
      </c>
      <c r="CJ20" s="52">
        <f t="shared" si="128"/>
        <v>0</v>
      </c>
      <c r="CK20" s="52">
        <f t="shared" si="129"/>
        <v>0</v>
      </c>
      <c r="CL20" s="52">
        <f t="shared" si="130"/>
        <v>0</v>
      </c>
      <c r="CM20" s="52">
        <f t="shared" si="131"/>
        <v>0</v>
      </c>
      <c r="CN20" s="52">
        <f t="shared" si="132"/>
        <v>0</v>
      </c>
      <c r="CO20" s="52">
        <f t="shared" si="133"/>
        <v>0</v>
      </c>
      <c r="CP20" s="52">
        <f t="shared" si="134"/>
        <v>0</v>
      </c>
      <c r="CQ20" s="52">
        <f t="shared" si="135"/>
        <v>0</v>
      </c>
      <c r="CR20" s="52">
        <f t="shared" si="136"/>
        <v>0</v>
      </c>
      <c r="CS20" s="52">
        <f t="shared" si="137"/>
        <v>0</v>
      </c>
      <c r="CT20" s="53">
        <f t="shared" si="138"/>
        <v>0</v>
      </c>
      <c r="CV20" s="52">
        <f t="shared" si="139"/>
        <v>0</v>
      </c>
      <c r="CW20" s="52">
        <f t="shared" si="140"/>
        <v>0</v>
      </c>
      <c r="CX20" s="52">
        <f t="shared" si="141"/>
        <v>0</v>
      </c>
      <c r="CY20" s="52">
        <f t="shared" si="142"/>
        <v>0</v>
      </c>
      <c r="CZ20" s="52">
        <f t="shared" si="143"/>
        <v>0</v>
      </c>
      <c r="DA20" s="52">
        <f t="shared" si="144"/>
        <v>0</v>
      </c>
      <c r="DB20" s="52">
        <f t="shared" si="145"/>
        <v>0</v>
      </c>
      <c r="DC20" s="52">
        <f t="shared" si="146"/>
        <v>0</v>
      </c>
      <c r="DD20" s="52">
        <f t="shared" si="147"/>
        <v>0</v>
      </c>
      <c r="DE20" s="52">
        <f t="shared" si="148"/>
        <v>0</v>
      </c>
      <c r="DF20" s="52">
        <f t="shared" si="149"/>
        <v>0</v>
      </c>
      <c r="DG20" s="52">
        <f t="shared" si="150"/>
        <v>0</v>
      </c>
      <c r="DH20" s="52">
        <f t="shared" si="151"/>
        <v>0</v>
      </c>
      <c r="DI20" s="52">
        <f t="shared" si="152"/>
        <v>0</v>
      </c>
      <c r="DJ20" s="53">
        <f t="shared" si="153"/>
        <v>0</v>
      </c>
      <c r="DL20" s="52">
        <f t="shared" si="154"/>
        <v>0</v>
      </c>
      <c r="DM20" s="52">
        <f t="shared" si="155"/>
        <v>0</v>
      </c>
      <c r="DN20" s="52">
        <f t="shared" si="156"/>
        <v>0</v>
      </c>
      <c r="DO20" s="52">
        <f t="shared" si="157"/>
        <v>0</v>
      </c>
      <c r="DP20" s="52">
        <f t="shared" si="158"/>
        <v>0</v>
      </c>
      <c r="DQ20" s="52">
        <f t="shared" si="159"/>
        <v>0</v>
      </c>
      <c r="DR20" s="52">
        <f t="shared" si="160"/>
        <v>0</v>
      </c>
      <c r="DS20" s="52">
        <f t="shared" si="161"/>
        <v>0</v>
      </c>
      <c r="DT20" s="52">
        <f t="shared" si="162"/>
        <v>0</v>
      </c>
      <c r="DU20" s="52">
        <f t="shared" si="163"/>
        <v>0</v>
      </c>
      <c r="DV20" s="52">
        <f t="shared" si="164"/>
        <v>0</v>
      </c>
      <c r="DW20" s="52">
        <f t="shared" si="165"/>
        <v>0</v>
      </c>
      <c r="DX20" s="52">
        <f t="shared" si="166"/>
        <v>0</v>
      </c>
      <c r="DY20" s="52">
        <f t="shared" si="167"/>
        <v>0</v>
      </c>
      <c r="DZ20" s="53">
        <f t="shared" si="168"/>
        <v>0</v>
      </c>
      <c r="EB20" s="52">
        <f t="shared" si="169"/>
        <v>0</v>
      </c>
      <c r="EC20" s="52">
        <f t="shared" si="170"/>
        <v>0</v>
      </c>
      <c r="ED20" s="52">
        <f t="shared" si="171"/>
        <v>0</v>
      </c>
      <c r="EE20" s="52">
        <f t="shared" si="172"/>
        <v>0</v>
      </c>
      <c r="EF20" s="52">
        <f t="shared" si="173"/>
        <v>0</v>
      </c>
      <c r="EG20" s="52">
        <f t="shared" si="174"/>
        <v>0</v>
      </c>
      <c r="EH20" s="52">
        <f t="shared" si="175"/>
        <v>0</v>
      </c>
      <c r="EI20" s="52">
        <f t="shared" si="176"/>
        <v>0</v>
      </c>
      <c r="EJ20" s="52">
        <f t="shared" si="177"/>
        <v>0</v>
      </c>
      <c r="EK20" s="52">
        <f t="shared" si="178"/>
        <v>0</v>
      </c>
      <c r="EL20" s="52">
        <f t="shared" si="179"/>
        <v>0</v>
      </c>
      <c r="EM20" s="52">
        <f t="shared" si="180"/>
        <v>0</v>
      </c>
      <c r="EN20" s="52">
        <f t="shared" si="181"/>
        <v>0</v>
      </c>
      <c r="EO20" s="52">
        <f t="shared" si="182"/>
        <v>0</v>
      </c>
      <c r="EP20" s="53">
        <f t="shared" si="183"/>
        <v>0</v>
      </c>
      <c r="ER20" s="52">
        <f t="shared" si="184"/>
        <v>0</v>
      </c>
      <c r="ES20" s="52">
        <f t="shared" si="185"/>
        <v>0</v>
      </c>
      <c r="ET20" s="52">
        <f t="shared" si="186"/>
        <v>0</v>
      </c>
      <c r="EU20" s="52">
        <f t="shared" si="187"/>
        <v>0</v>
      </c>
      <c r="EV20" s="52">
        <f t="shared" si="188"/>
        <v>0</v>
      </c>
      <c r="EW20" s="52">
        <f t="shared" si="189"/>
        <v>0</v>
      </c>
      <c r="EX20" s="52">
        <f t="shared" si="190"/>
        <v>0</v>
      </c>
      <c r="EY20" s="52">
        <f t="shared" si="191"/>
        <v>0</v>
      </c>
      <c r="EZ20" s="52">
        <f t="shared" si="192"/>
        <v>0</v>
      </c>
      <c r="FA20" s="52">
        <f t="shared" si="193"/>
        <v>0</v>
      </c>
      <c r="FB20" s="52">
        <f t="shared" si="194"/>
        <v>0</v>
      </c>
      <c r="FC20" s="52">
        <f t="shared" si="195"/>
        <v>0</v>
      </c>
      <c r="FD20" s="52">
        <f t="shared" si="196"/>
        <v>0</v>
      </c>
      <c r="FE20" s="52">
        <f t="shared" si="197"/>
        <v>0</v>
      </c>
      <c r="FF20" s="53">
        <f t="shared" si="198"/>
        <v>0</v>
      </c>
      <c r="FH20" s="52">
        <f t="shared" si="199"/>
        <v>0</v>
      </c>
      <c r="FI20" s="52">
        <f t="shared" si="200"/>
        <v>0</v>
      </c>
      <c r="FJ20" s="52">
        <f t="shared" si="201"/>
        <v>0</v>
      </c>
      <c r="FK20" s="52">
        <f t="shared" si="202"/>
        <v>0</v>
      </c>
      <c r="FL20" s="52">
        <f t="shared" si="203"/>
        <v>0</v>
      </c>
      <c r="FM20" s="52">
        <f t="shared" si="204"/>
        <v>0</v>
      </c>
      <c r="FN20" s="52">
        <f t="shared" si="205"/>
        <v>0</v>
      </c>
      <c r="FO20" s="52">
        <f t="shared" si="206"/>
        <v>0</v>
      </c>
      <c r="FP20" s="52">
        <f t="shared" si="207"/>
        <v>0</v>
      </c>
      <c r="FQ20" s="52">
        <f t="shared" si="208"/>
        <v>0</v>
      </c>
      <c r="FR20" s="52">
        <f t="shared" si="209"/>
        <v>0</v>
      </c>
      <c r="FS20" s="52">
        <f t="shared" si="210"/>
        <v>0</v>
      </c>
      <c r="FT20" s="52">
        <f t="shared" si="211"/>
        <v>0</v>
      </c>
      <c r="FU20" s="52">
        <f t="shared" si="212"/>
        <v>0</v>
      </c>
      <c r="FV20" s="53">
        <f t="shared" si="213"/>
        <v>0</v>
      </c>
      <c r="FX20" s="52">
        <f t="shared" si="214"/>
        <v>0</v>
      </c>
      <c r="FY20" s="52">
        <f t="shared" si="215"/>
        <v>0</v>
      </c>
      <c r="FZ20" s="52">
        <f t="shared" si="216"/>
        <v>0</v>
      </c>
      <c r="GA20" s="52">
        <f t="shared" si="217"/>
        <v>0</v>
      </c>
      <c r="GB20" s="52">
        <f t="shared" si="218"/>
        <v>0</v>
      </c>
      <c r="GC20" s="52">
        <f t="shared" si="219"/>
        <v>0</v>
      </c>
      <c r="GD20" s="52">
        <f t="shared" si="220"/>
        <v>0</v>
      </c>
      <c r="GE20" s="52">
        <f t="shared" si="221"/>
        <v>0</v>
      </c>
      <c r="GF20" s="52">
        <f t="shared" si="222"/>
        <v>0</v>
      </c>
      <c r="GG20" s="52">
        <f t="shared" si="223"/>
        <v>0</v>
      </c>
      <c r="GH20" s="52">
        <f t="shared" si="224"/>
        <v>0</v>
      </c>
      <c r="GI20" s="52">
        <f t="shared" si="225"/>
        <v>0</v>
      </c>
      <c r="GJ20" s="52">
        <f t="shared" si="226"/>
        <v>0</v>
      </c>
      <c r="GK20" s="52">
        <f t="shared" si="227"/>
        <v>0</v>
      </c>
      <c r="GL20" s="53">
        <f t="shared" si="228"/>
        <v>0</v>
      </c>
      <c r="GN20" s="52">
        <f t="shared" si="229"/>
        <v>0</v>
      </c>
      <c r="GO20" s="52">
        <f t="shared" si="230"/>
        <v>0</v>
      </c>
      <c r="GP20" s="52">
        <f t="shared" si="231"/>
        <v>0</v>
      </c>
      <c r="GQ20" s="52">
        <f t="shared" si="232"/>
        <v>0</v>
      </c>
      <c r="GR20" s="52">
        <f t="shared" si="233"/>
        <v>0</v>
      </c>
      <c r="GS20" s="52">
        <f t="shared" si="234"/>
        <v>0</v>
      </c>
      <c r="GT20" s="52">
        <f t="shared" si="235"/>
        <v>0</v>
      </c>
      <c r="GU20" s="52">
        <f t="shared" si="236"/>
        <v>0</v>
      </c>
      <c r="GV20" s="52">
        <f t="shared" si="237"/>
        <v>0</v>
      </c>
      <c r="GW20" s="52">
        <f t="shared" si="238"/>
        <v>0</v>
      </c>
      <c r="GX20" s="52">
        <f t="shared" si="239"/>
        <v>0</v>
      </c>
      <c r="GY20" s="52">
        <f t="shared" si="240"/>
        <v>0</v>
      </c>
      <c r="GZ20" s="52">
        <f t="shared" si="241"/>
        <v>0</v>
      </c>
      <c r="HA20" s="52">
        <f t="shared" si="242"/>
        <v>0</v>
      </c>
      <c r="HB20" s="53">
        <f t="shared" si="243"/>
        <v>0</v>
      </c>
    </row>
    <row r="21" spans="2:210" s="11" customFormat="1" x14ac:dyDescent="0.35">
      <c r="B21" s="11" t="s">
        <v>147</v>
      </c>
      <c r="D21" s="52">
        <f t="shared" si="49"/>
        <v>0</v>
      </c>
      <c r="E21" s="52">
        <f t="shared" si="50"/>
        <v>0.84725748174990256</v>
      </c>
      <c r="F21" s="52">
        <f t="shared" si="51"/>
        <v>0</v>
      </c>
      <c r="G21" s="52">
        <f t="shared" si="52"/>
        <v>0</v>
      </c>
      <c r="H21" s="52">
        <f t="shared" si="53"/>
        <v>0</v>
      </c>
      <c r="I21" s="52">
        <f t="shared" si="54"/>
        <v>0.15274251825009744</v>
      </c>
      <c r="J21" s="52">
        <f t="shared" si="55"/>
        <v>0</v>
      </c>
      <c r="K21" s="52">
        <f t="shared" si="56"/>
        <v>0</v>
      </c>
      <c r="L21" s="52">
        <f t="shared" si="57"/>
        <v>0</v>
      </c>
      <c r="M21" s="52">
        <f t="shared" si="58"/>
        <v>0</v>
      </c>
      <c r="N21" s="52">
        <f t="shared" si="59"/>
        <v>0</v>
      </c>
      <c r="O21" s="52">
        <f t="shared" si="60"/>
        <v>0</v>
      </c>
      <c r="P21" s="52">
        <f t="shared" si="61"/>
        <v>0</v>
      </c>
      <c r="Q21" s="52">
        <f t="shared" si="62"/>
        <v>0</v>
      </c>
      <c r="R21" s="53">
        <f t="shared" si="63"/>
        <v>1</v>
      </c>
      <c r="T21" s="52">
        <f t="shared" si="64"/>
        <v>0</v>
      </c>
      <c r="U21" s="52">
        <f t="shared" si="65"/>
        <v>1</v>
      </c>
      <c r="V21" s="52">
        <f t="shared" si="66"/>
        <v>0</v>
      </c>
      <c r="W21" s="52">
        <f t="shared" si="67"/>
        <v>0</v>
      </c>
      <c r="X21" s="52">
        <f t="shared" si="68"/>
        <v>0</v>
      </c>
      <c r="Y21" s="52">
        <f t="shared" si="69"/>
        <v>0</v>
      </c>
      <c r="Z21" s="52">
        <f t="shared" si="70"/>
        <v>0</v>
      </c>
      <c r="AA21" s="52">
        <f t="shared" si="71"/>
        <v>0</v>
      </c>
      <c r="AB21" s="52">
        <f t="shared" si="72"/>
        <v>0</v>
      </c>
      <c r="AC21" s="52">
        <f t="shared" si="73"/>
        <v>0</v>
      </c>
      <c r="AD21" s="52">
        <f t="shared" si="74"/>
        <v>0</v>
      </c>
      <c r="AE21" s="52">
        <f t="shared" si="75"/>
        <v>0</v>
      </c>
      <c r="AF21" s="52">
        <f t="shared" si="76"/>
        <v>0</v>
      </c>
      <c r="AG21" s="52">
        <f t="shared" si="77"/>
        <v>0</v>
      </c>
      <c r="AH21" s="53">
        <f t="shared" si="78"/>
        <v>1</v>
      </c>
      <c r="AJ21" s="52">
        <f t="shared" si="79"/>
        <v>0</v>
      </c>
      <c r="AK21" s="52">
        <f t="shared" si="80"/>
        <v>0</v>
      </c>
      <c r="AL21" s="52">
        <f t="shared" si="81"/>
        <v>0</v>
      </c>
      <c r="AM21" s="52">
        <f t="shared" si="82"/>
        <v>0</v>
      </c>
      <c r="AN21" s="52">
        <f t="shared" si="83"/>
        <v>0</v>
      </c>
      <c r="AO21" s="52">
        <f t="shared" si="84"/>
        <v>0</v>
      </c>
      <c r="AP21" s="52">
        <f t="shared" si="85"/>
        <v>0</v>
      </c>
      <c r="AQ21" s="52">
        <f t="shared" si="86"/>
        <v>0</v>
      </c>
      <c r="AR21" s="52">
        <f t="shared" si="87"/>
        <v>0</v>
      </c>
      <c r="AS21" s="52">
        <f t="shared" si="88"/>
        <v>0</v>
      </c>
      <c r="AT21" s="52">
        <f t="shared" si="89"/>
        <v>0</v>
      </c>
      <c r="AU21" s="52">
        <f t="shared" si="90"/>
        <v>0</v>
      </c>
      <c r="AV21" s="52">
        <f t="shared" si="91"/>
        <v>0</v>
      </c>
      <c r="AW21" s="52">
        <f t="shared" si="92"/>
        <v>0</v>
      </c>
      <c r="AX21" s="53">
        <f t="shared" si="93"/>
        <v>0</v>
      </c>
      <c r="AZ21" s="52">
        <f t="shared" si="94"/>
        <v>0</v>
      </c>
      <c r="BA21" s="52">
        <f t="shared" si="95"/>
        <v>0.51408320906151039</v>
      </c>
      <c r="BB21" s="52">
        <f t="shared" si="96"/>
        <v>0</v>
      </c>
      <c r="BC21" s="52">
        <f t="shared" si="97"/>
        <v>0</v>
      </c>
      <c r="BD21" s="52">
        <f t="shared" si="98"/>
        <v>0</v>
      </c>
      <c r="BE21" s="52">
        <f t="shared" si="99"/>
        <v>0.48591679093848966</v>
      </c>
      <c r="BF21" s="52">
        <f t="shared" si="100"/>
        <v>0</v>
      </c>
      <c r="BG21" s="52">
        <f t="shared" si="101"/>
        <v>0</v>
      </c>
      <c r="BH21" s="52">
        <f t="shared" si="102"/>
        <v>0</v>
      </c>
      <c r="BI21" s="52">
        <f t="shared" si="103"/>
        <v>0</v>
      </c>
      <c r="BJ21" s="52">
        <f t="shared" si="104"/>
        <v>0</v>
      </c>
      <c r="BK21" s="52">
        <f t="shared" si="105"/>
        <v>0</v>
      </c>
      <c r="BL21" s="52">
        <f t="shared" si="106"/>
        <v>0</v>
      </c>
      <c r="BM21" s="52">
        <f t="shared" si="107"/>
        <v>0</v>
      </c>
      <c r="BN21" s="53">
        <f t="shared" si="108"/>
        <v>1</v>
      </c>
      <c r="BP21" s="52">
        <f t="shared" si="109"/>
        <v>0</v>
      </c>
      <c r="BQ21" s="52">
        <f t="shared" si="110"/>
        <v>1</v>
      </c>
      <c r="BR21" s="52">
        <f t="shared" si="111"/>
        <v>0</v>
      </c>
      <c r="BS21" s="52">
        <f t="shared" si="112"/>
        <v>0</v>
      </c>
      <c r="BT21" s="52">
        <f t="shared" si="113"/>
        <v>0</v>
      </c>
      <c r="BU21" s="52">
        <f t="shared" si="114"/>
        <v>0</v>
      </c>
      <c r="BV21" s="52">
        <f t="shared" si="115"/>
        <v>0</v>
      </c>
      <c r="BW21" s="52">
        <f t="shared" si="116"/>
        <v>0</v>
      </c>
      <c r="BX21" s="52">
        <f t="shared" si="117"/>
        <v>0</v>
      </c>
      <c r="BY21" s="52">
        <f t="shared" si="118"/>
        <v>0</v>
      </c>
      <c r="BZ21" s="52">
        <f t="shared" si="119"/>
        <v>0</v>
      </c>
      <c r="CA21" s="52">
        <f t="shared" si="120"/>
        <v>0</v>
      </c>
      <c r="CB21" s="52">
        <f t="shared" si="121"/>
        <v>0</v>
      </c>
      <c r="CC21" s="52">
        <f t="shared" si="122"/>
        <v>0</v>
      </c>
      <c r="CD21" s="53">
        <f t="shared" si="123"/>
        <v>1</v>
      </c>
      <c r="CF21" s="52">
        <f t="shared" si="124"/>
        <v>0</v>
      </c>
      <c r="CG21" s="52">
        <f t="shared" si="125"/>
        <v>0</v>
      </c>
      <c r="CH21" s="52">
        <f t="shared" si="126"/>
        <v>0</v>
      </c>
      <c r="CI21" s="52">
        <f t="shared" si="127"/>
        <v>0</v>
      </c>
      <c r="CJ21" s="52">
        <f t="shared" si="128"/>
        <v>0</v>
      </c>
      <c r="CK21" s="52">
        <f t="shared" si="129"/>
        <v>0</v>
      </c>
      <c r="CL21" s="52">
        <f t="shared" si="130"/>
        <v>0</v>
      </c>
      <c r="CM21" s="52">
        <f t="shared" si="131"/>
        <v>0</v>
      </c>
      <c r="CN21" s="52">
        <f t="shared" si="132"/>
        <v>0</v>
      </c>
      <c r="CO21" s="52">
        <f t="shared" si="133"/>
        <v>0</v>
      </c>
      <c r="CP21" s="52">
        <f t="shared" si="134"/>
        <v>0</v>
      </c>
      <c r="CQ21" s="52">
        <f t="shared" si="135"/>
        <v>0</v>
      </c>
      <c r="CR21" s="52">
        <f t="shared" si="136"/>
        <v>0</v>
      </c>
      <c r="CS21" s="52">
        <f t="shared" si="137"/>
        <v>0</v>
      </c>
      <c r="CT21" s="53">
        <f t="shared" si="138"/>
        <v>0</v>
      </c>
      <c r="CV21" s="52">
        <f t="shared" si="139"/>
        <v>0</v>
      </c>
      <c r="CW21" s="52">
        <f t="shared" si="140"/>
        <v>0</v>
      </c>
      <c r="CX21" s="52">
        <f t="shared" si="141"/>
        <v>0</v>
      </c>
      <c r="CY21" s="52">
        <f t="shared" si="142"/>
        <v>0</v>
      </c>
      <c r="CZ21" s="52">
        <f t="shared" si="143"/>
        <v>0</v>
      </c>
      <c r="DA21" s="52">
        <f t="shared" si="144"/>
        <v>0</v>
      </c>
      <c r="DB21" s="52">
        <f t="shared" si="145"/>
        <v>0</v>
      </c>
      <c r="DC21" s="52">
        <f t="shared" si="146"/>
        <v>0</v>
      </c>
      <c r="DD21" s="52">
        <f t="shared" si="147"/>
        <v>0</v>
      </c>
      <c r="DE21" s="52">
        <f t="shared" si="148"/>
        <v>0</v>
      </c>
      <c r="DF21" s="52">
        <f t="shared" si="149"/>
        <v>0</v>
      </c>
      <c r="DG21" s="52">
        <f t="shared" si="150"/>
        <v>0</v>
      </c>
      <c r="DH21" s="52">
        <f t="shared" si="151"/>
        <v>0</v>
      </c>
      <c r="DI21" s="52">
        <f t="shared" si="152"/>
        <v>0</v>
      </c>
      <c r="DJ21" s="53">
        <f t="shared" si="153"/>
        <v>0</v>
      </c>
      <c r="DL21" s="52">
        <f t="shared" si="154"/>
        <v>0</v>
      </c>
      <c r="DM21" s="52">
        <f t="shared" si="155"/>
        <v>0</v>
      </c>
      <c r="DN21" s="52">
        <f t="shared" si="156"/>
        <v>0</v>
      </c>
      <c r="DO21" s="52">
        <f t="shared" si="157"/>
        <v>0</v>
      </c>
      <c r="DP21" s="52">
        <f t="shared" si="158"/>
        <v>0</v>
      </c>
      <c r="DQ21" s="52">
        <f t="shared" si="159"/>
        <v>0</v>
      </c>
      <c r="DR21" s="52">
        <f t="shared" si="160"/>
        <v>0</v>
      </c>
      <c r="DS21" s="52">
        <f t="shared" si="161"/>
        <v>0</v>
      </c>
      <c r="DT21" s="52">
        <f t="shared" si="162"/>
        <v>0</v>
      </c>
      <c r="DU21" s="52">
        <f t="shared" si="163"/>
        <v>0</v>
      </c>
      <c r="DV21" s="52">
        <f t="shared" si="164"/>
        <v>0</v>
      </c>
      <c r="DW21" s="52">
        <f t="shared" si="165"/>
        <v>0</v>
      </c>
      <c r="DX21" s="52">
        <f t="shared" si="166"/>
        <v>0</v>
      </c>
      <c r="DY21" s="52">
        <f t="shared" si="167"/>
        <v>0</v>
      </c>
      <c r="DZ21" s="53">
        <f t="shared" si="168"/>
        <v>0</v>
      </c>
      <c r="EB21" s="52">
        <f t="shared" si="169"/>
        <v>0</v>
      </c>
      <c r="EC21" s="52">
        <f t="shared" si="170"/>
        <v>0</v>
      </c>
      <c r="ED21" s="52">
        <f t="shared" si="171"/>
        <v>0</v>
      </c>
      <c r="EE21" s="52">
        <f t="shared" si="172"/>
        <v>0</v>
      </c>
      <c r="EF21" s="52">
        <f t="shared" si="173"/>
        <v>0</v>
      </c>
      <c r="EG21" s="52">
        <f t="shared" si="174"/>
        <v>0</v>
      </c>
      <c r="EH21" s="52">
        <f t="shared" si="175"/>
        <v>0</v>
      </c>
      <c r="EI21" s="52">
        <f t="shared" si="176"/>
        <v>0</v>
      </c>
      <c r="EJ21" s="52">
        <f t="shared" si="177"/>
        <v>0</v>
      </c>
      <c r="EK21" s="52">
        <f t="shared" si="178"/>
        <v>0</v>
      </c>
      <c r="EL21" s="52">
        <f t="shared" si="179"/>
        <v>0</v>
      </c>
      <c r="EM21" s="52">
        <f t="shared" si="180"/>
        <v>0</v>
      </c>
      <c r="EN21" s="52">
        <f t="shared" si="181"/>
        <v>0</v>
      </c>
      <c r="EO21" s="52">
        <f t="shared" si="182"/>
        <v>0</v>
      </c>
      <c r="EP21" s="53">
        <f t="shared" si="183"/>
        <v>0</v>
      </c>
      <c r="ER21" s="52">
        <f t="shared" si="184"/>
        <v>0</v>
      </c>
      <c r="ES21" s="52">
        <f t="shared" si="185"/>
        <v>0</v>
      </c>
      <c r="ET21" s="52">
        <f t="shared" si="186"/>
        <v>0</v>
      </c>
      <c r="EU21" s="52">
        <f t="shared" si="187"/>
        <v>0</v>
      </c>
      <c r="EV21" s="52">
        <f t="shared" si="188"/>
        <v>0</v>
      </c>
      <c r="EW21" s="52">
        <f t="shared" si="189"/>
        <v>0</v>
      </c>
      <c r="EX21" s="52">
        <f t="shared" si="190"/>
        <v>0</v>
      </c>
      <c r="EY21" s="52">
        <f t="shared" si="191"/>
        <v>0</v>
      </c>
      <c r="EZ21" s="52">
        <f t="shared" si="192"/>
        <v>0</v>
      </c>
      <c r="FA21" s="52">
        <f t="shared" si="193"/>
        <v>0</v>
      </c>
      <c r="FB21" s="52">
        <f t="shared" si="194"/>
        <v>0</v>
      </c>
      <c r="FC21" s="52">
        <f t="shared" si="195"/>
        <v>0</v>
      </c>
      <c r="FD21" s="52">
        <f t="shared" si="196"/>
        <v>0</v>
      </c>
      <c r="FE21" s="52">
        <f t="shared" si="197"/>
        <v>0</v>
      </c>
      <c r="FF21" s="53">
        <f t="shared" si="198"/>
        <v>0</v>
      </c>
      <c r="FH21" s="52">
        <f t="shared" si="199"/>
        <v>0</v>
      </c>
      <c r="FI21" s="52">
        <f t="shared" si="200"/>
        <v>0</v>
      </c>
      <c r="FJ21" s="52">
        <f t="shared" si="201"/>
        <v>0</v>
      </c>
      <c r="FK21" s="52">
        <f t="shared" si="202"/>
        <v>0</v>
      </c>
      <c r="FL21" s="52">
        <f t="shared" si="203"/>
        <v>0</v>
      </c>
      <c r="FM21" s="52">
        <f t="shared" si="204"/>
        <v>0</v>
      </c>
      <c r="FN21" s="52">
        <f t="shared" si="205"/>
        <v>0</v>
      </c>
      <c r="FO21" s="52">
        <f t="shared" si="206"/>
        <v>0</v>
      </c>
      <c r="FP21" s="52">
        <f t="shared" si="207"/>
        <v>0</v>
      </c>
      <c r="FQ21" s="52">
        <f t="shared" si="208"/>
        <v>0</v>
      </c>
      <c r="FR21" s="52">
        <f t="shared" si="209"/>
        <v>0</v>
      </c>
      <c r="FS21" s="52">
        <f t="shared" si="210"/>
        <v>0</v>
      </c>
      <c r="FT21" s="52">
        <f t="shared" si="211"/>
        <v>0</v>
      </c>
      <c r="FU21" s="52">
        <f t="shared" si="212"/>
        <v>0</v>
      </c>
      <c r="FV21" s="53">
        <f t="shared" si="213"/>
        <v>0</v>
      </c>
      <c r="FX21" s="52">
        <f t="shared" si="214"/>
        <v>0</v>
      </c>
      <c r="FY21" s="52">
        <f t="shared" si="215"/>
        <v>0</v>
      </c>
      <c r="FZ21" s="52">
        <f t="shared" si="216"/>
        <v>0</v>
      </c>
      <c r="GA21" s="52">
        <f t="shared" si="217"/>
        <v>0</v>
      </c>
      <c r="GB21" s="52">
        <f t="shared" si="218"/>
        <v>0</v>
      </c>
      <c r="GC21" s="52">
        <f t="shared" si="219"/>
        <v>0</v>
      </c>
      <c r="GD21" s="52">
        <f t="shared" si="220"/>
        <v>0</v>
      </c>
      <c r="GE21" s="52">
        <f t="shared" si="221"/>
        <v>0</v>
      </c>
      <c r="GF21" s="52">
        <f t="shared" si="222"/>
        <v>0</v>
      </c>
      <c r="GG21" s="52">
        <f t="shared" si="223"/>
        <v>0</v>
      </c>
      <c r="GH21" s="52">
        <f t="shared" si="224"/>
        <v>0</v>
      </c>
      <c r="GI21" s="52">
        <f t="shared" si="225"/>
        <v>0</v>
      </c>
      <c r="GJ21" s="52">
        <f t="shared" si="226"/>
        <v>0</v>
      </c>
      <c r="GK21" s="52">
        <f t="shared" si="227"/>
        <v>0</v>
      </c>
      <c r="GL21" s="53">
        <f t="shared" si="228"/>
        <v>0</v>
      </c>
      <c r="GN21" s="52">
        <f t="shared" si="229"/>
        <v>0</v>
      </c>
      <c r="GO21" s="52">
        <f t="shared" si="230"/>
        <v>0</v>
      </c>
      <c r="GP21" s="52">
        <f t="shared" si="231"/>
        <v>0</v>
      </c>
      <c r="GQ21" s="52">
        <f t="shared" si="232"/>
        <v>0</v>
      </c>
      <c r="GR21" s="52">
        <f t="shared" si="233"/>
        <v>0</v>
      </c>
      <c r="GS21" s="52">
        <f t="shared" si="234"/>
        <v>0</v>
      </c>
      <c r="GT21" s="52">
        <f t="shared" si="235"/>
        <v>0</v>
      </c>
      <c r="GU21" s="52">
        <f t="shared" si="236"/>
        <v>0</v>
      </c>
      <c r="GV21" s="52">
        <f t="shared" si="237"/>
        <v>0</v>
      </c>
      <c r="GW21" s="52">
        <f t="shared" si="238"/>
        <v>0</v>
      </c>
      <c r="GX21" s="52">
        <f t="shared" si="239"/>
        <v>0</v>
      </c>
      <c r="GY21" s="52">
        <f t="shared" si="240"/>
        <v>0</v>
      </c>
      <c r="GZ21" s="52">
        <f t="shared" si="241"/>
        <v>0</v>
      </c>
      <c r="HA21" s="52">
        <f t="shared" si="242"/>
        <v>0</v>
      </c>
      <c r="HB21" s="53">
        <f t="shared" si="243"/>
        <v>0</v>
      </c>
    </row>
    <row r="22" spans="2:210" s="11" customFormat="1" x14ac:dyDescent="0.35">
      <c r="B22" s="11" t="s">
        <v>76</v>
      </c>
      <c r="D22" s="52">
        <f t="shared" si="49"/>
        <v>0</v>
      </c>
      <c r="E22" s="52">
        <f t="shared" si="50"/>
        <v>0</v>
      </c>
      <c r="F22" s="52">
        <f t="shared" si="51"/>
        <v>1</v>
      </c>
      <c r="G22" s="52">
        <f t="shared" si="52"/>
        <v>0</v>
      </c>
      <c r="H22" s="52">
        <f t="shared" si="53"/>
        <v>0</v>
      </c>
      <c r="I22" s="52">
        <f t="shared" si="54"/>
        <v>0</v>
      </c>
      <c r="J22" s="52">
        <f t="shared" si="55"/>
        <v>0</v>
      </c>
      <c r="K22" s="52">
        <f t="shared" si="56"/>
        <v>0</v>
      </c>
      <c r="L22" s="52">
        <f t="shared" si="57"/>
        <v>0</v>
      </c>
      <c r="M22" s="52">
        <f t="shared" si="58"/>
        <v>0</v>
      </c>
      <c r="N22" s="52">
        <f t="shared" si="59"/>
        <v>0</v>
      </c>
      <c r="O22" s="52">
        <f t="shared" si="60"/>
        <v>0</v>
      </c>
      <c r="P22" s="52">
        <f t="shared" si="61"/>
        <v>0</v>
      </c>
      <c r="Q22" s="52">
        <f t="shared" si="62"/>
        <v>0</v>
      </c>
      <c r="R22" s="53">
        <f t="shared" si="63"/>
        <v>1</v>
      </c>
      <c r="T22" s="52">
        <f t="shared" ref="T22:AH22" si="244">IFERROR(T12/$R12,0)</f>
        <v>0</v>
      </c>
      <c r="U22" s="52">
        <f t="shared" si="244"/>
        <v>0</v>
      </c>
      <c r="V22" s="52">
        <f t="shared" si="244"/>
        <v>1</v>
      </c>
      <c r="W22" s="52">
        <f t="shared" si="244"/>
        <v>0</v>
      </c>
      <c r="X22" s="52">
        <f t="shared" si="244"/>
        <v>0</v>
      </c>
      <c r="Y22" s="52">
        <f t="shared" si="244"/>
        <v>0</v>
      </c>
      <c r="Z22" s="52">
        <f t="shared" si="244"/>
        <v>0</v>
      </c>
      <c r="AA22" s="52">
        <f t="shared" si="244"/>
        <v>0</v>
      </c>
      <c r="AB22" s="52">
        <f t="shared" si="244"/>
        <v>0</v>
      </c>
      <c r="AC22" s="52">
        <f t="shared" si="244"/>
        <v>0</v>
      </c>
      <c r="AD22" s="52">
        <f t="shared" si="244"/>
        <v>0</v>
      </c>
      <c r="AE22" s="52">
        <f t="shared" si="244"/>
        <v>0</v>
      </c>
      <c r="AF22" s="52"/>
      <c r="AG22" s="52">
        <f t="shared" si="244"/>
        <v>0</v>
      </c>
      <c r="AH22" s="53">
        <f t="shared" si="244"/>
        <v>1</v>
      </c>
      <c r="AJ22" s="52">
        <f t="shared" ref="AJ22:AU22" si="245">IFERROR(AJ12/$R12,0)</f>
        <v>0</v>
      </c>
      <c r="AK22" s="52">
        <f t="shared" si="245"/>
        <v>0</v>
      </c>
      <c r="AL22" s="52">
        <f t="shared" si="245"/>
        <v>0</v>
      </c>
      <c r="AM22" s="52">
        <f t="shared" si="245"/>
        <v>0</v>
      </c>
      <c r="AN22" s="52">
        <f t="shared" si="245"/>
        <v>0</v>
      </c>
      <c r="AO22" s="52">
        <f t="shared" si="245"/>
        <v>0</v>
      </c>
      <c r="AP22" s="52">
        <f t="shared" si="245"/>
        <v>0</v>
      </c>
      <c r="AQ22" s="52">
        <f t="shared" si="245"/>
        <v>0</v>
      </c>
      <c r="AR22" s="52">
        <f t="shared" si="245"/>
        <v>0</v>
      </c>
      <c r="AS22" s="52">
        <f t="shared" si="245"/>
        <v>0</v>
      </c>
      <c r="AT22" s="52">
        <f t="shared" si="245"/>
        <v>0</v>
      </c>
      <c r="AU22" s="52">
        <f t="shared" si="245"/>
        <v>0</v>
      </c>
      <c r="AV22" s="52"/>
      <c r="AW22" s="52">
        <f t="shared" ref="AW22:AX22" si="246">IFERROR(AW12/$R12,0)</f>
        <v>0</v>
      </c>
      <c r="AX22" s="53">
        <f t="shared" si="246"/>
        <v>0</v>
      </c>
      <c r="AZ22" s="52">
        <f t="shared" ref="AZ22:BK22" si="247">IFERROR(AZ12/$R12,0)</f>
        <v>0</v>
      </c>
      <c r="BA22" s="52">
        <f t="shared" si="247"/>
        <v>0</v>
      </c>
      <c r="BB22" s="52">
        <f t="shared" si="247"/>
        <v>0</v>
      </c>
      <c r="BC22" s="52">
        <f t="shared" si="247"/>
        <v>0</v>
      </c>
      <c r="BD22" s="52">
        <f t="shared" si="247"/>
        <v>0</v>
      </c>
      <c r="BE22" s="52">
        <f t="shared" si="247"/>
        <v>0</v>
      </c>
      <c r="BF22" s="52">
        <f t="shared" si="247"/>
        <v>0</v>
      </c>
      <c r="BG22" s="52">
        <f t="shared" si="247"/>
        <v>0</v>
      </c>
      <c r="BH22" s="52">
        <f t="shared" si="247"/>
        <v>0</v>
      </c>
      <c r="BI22" s="52">
        <f t="shared" si="247"/>
        <v>0</v>
      </c>
      <c r="BJ22" s="52">
        <f t="shared" si="247"/>
        <v>0</v>
      </c>
      <c r="BK22" s="52">
        <f t="shared" si="247"/>
        <v>0</v>
      </c>
      <c r="BL22" s="52"/>
      <c r="BM22" s="52">
        <f t="shared" ref="BM22:BN22" si="248">IFERROR(BM12/$R12,0)</f>
        <v>0</v>
      </c>
      <c r="BN22" s="53">
        <f t="shared" si="248"/>
        <v>0</v>
      </c>
      <c r="BP22" s="52">
        <f t="shared" ref="BP22:CA22" si="249">IFERROR(BP12/$R12,0)</f>
        <v>0</v>
      </c>
      <c r="BQ22" s="52">
        <f t="shared" si="249"/>
        <v>0</v>
      </c>
      <c r="BR22" s="52">
        <f t="shared" si="249"/>
        <v>0</v>
      </c>
      <c r="BS22" s="52">
        <f t="shared" si="249"/>
        <v>0</v>
      </c>
      <c r="BT22" s="52">
        <f t="shared" si="249"/>
        <v>0</v>
      </c>
      <c r="BU22" s="52">
        <f t="shared" si="249"/>
        <v>0</v>
      </c>
      <c r="BV22" s="52">
        <f t="shared" si="249"/>
        <v>0</v>
      </c>
      <c r="BW22" s="52">
        <f t="shared" si="249"/>
        <v>0</v>
      </c>
      <c r="BX22" s="52">
        <f t="shared" si="249"/>
        <v>0</v>
      </c>
      <c r="BY22" s="52">
        <f t="shared" si="249"/>
        <v>0</v>
      </c>
      <c r="BZ22" s="52">
        <f t="shared" si="249"/>
        <v>0</v>
      </c>
      <c r="CA22" s="52">
        <f t="shared" si="249"/>
        <v>0</v>
      </c>
      <c r="CB22" s="52"/>
      <c r="CC22" s="52">
        <f t="shared" ref="CC22:CD22" si="250">IFERROR(CC12/$R12,0)</f>
        <v>0</v>
      </c>
      <c r="CD22" s="53">
        <f t="shared" si="250"/>
        <v>0</v>
      </c>
      <c r="CF22" s="52">
        <f t="shared" ref="CF22:CQ22" si="251">IFERROR(CF12/$R12,0)</f>
        <v>0</v>
      </c>
      <c r="CG22" s="52">
        <f t="shared" si="251"/>
        <v>0</v>
      </c>
      <c r="CH22" s="52">
        <f t="shared" si="251"/>
        <v>0</v>
      </c>
      <c r="CI22" s="52">
        <f t="shared" si="251"/>
        <v>0</v>
      </c>
      <c r="CJ22" s="52">
        <f t="shared" si="251"/>
        <v>0</v>
      </c>
      <c r="CK22" s="52">
        <f t="shared" si="251"/>
        <v>0</v>
      </c>
      <c r="CL22" s="52">
        <f t="shared" si="251"/>
        <v>0</v>
      </c>
      <c r="CM22" s="52">
        <f t="shared" si="251"/>
        <v>0</v>
      </c>
      <c r="CN22" s="52">
        <f t="shared" si="251"/>
        <v>0</v>
      </c>
      <c r="CO22" s="52">
        <f t="shared" si="251"/>
        <v>0</v>
      </c>
      <c r="CP22" s="52">
        <f t="shared" si="251"/>
        <v>0</v>
      </c>
      <c r="CQ22" s="52">
        <f t="shared" si="251"/>
        <v>0</v>
      </c>
      <c r="CR22" s="52"/>
      <c r="CS22" s="52">
        <f t="shared" ref="CS22:CT22" si="252">IFERROR(CS12/$R12,0)</f>
        <v>0</v>
      </c>
      <c r="CT22" s="53">
        <f t="shared" si="252"/>
        <v>0</v>
      </c>
      <c r="CV22" s="52">
        <f t="shared" ref="CV22:DG22" si="253">IFERROR(CV12/$R12,0)</f>
        <v>0</v>
      </c>
      <c r="CW22" s="52">
        <f t="shared" si="253"/>
        <v>0</v>
      </c>
      <c r="CX22" s="52">
        <f t="shared" si="253"/>
        <v>0</v>
      </c>
      <c r="CY22" s="52">
        <f t="shared" si="253"/>
        <v>0</v>
      </c>
      <c r="CZ22" s="52">
        <f t="shared" si="253"/>
        <v>0</v>
      </c>
      <c r="DA22" s="52">
        <f t="shared" si="253"/>
        <v>0</v>
      </c>
      <c r="DB22" s="52">
        <f t="shared" si="253"/>
        <v>0</v>
      </c>
      <c r="DC22" s="52">
        <f t="shared" si="253"/>
        <v>0</v>
      </c>
      <c r="DD22" s="52">
        <f t="shared" si="253"/>
        <v>0</v>
      </c>
      <c r="DE22" s="52">
        <f t="shared" si="253"/>
        <v>0</v>
      </c>
      <c r="DF22" s="52">
        <f t="shared" si="253"/>
        <v>0</v>
      </c>
      <c r="DG22" s="52">
        <f t="shared" si="253"/>
        <v>0</v>
      </c>
      <c r="DH22" s="52"/>
      <c r="DI22" s="52">
        <f t="shared" ref="DI22:DJ22" si="254">IFERROR(DI12/$R12,0)</f>
        <v>0</v>
      </c>
      <c r="DJ22" s="53">
        <f t="shared" si="254"/>
        <v>0</v>
      </c>
      <c r="DL22" s="52">
        <f t="shared" ref="DL22:DW22" si="255">IFERROR(DL12/$R12,0)</f>
        <v>0</v>
      </c>
      <c r="DM22" s="52">
        <f t="shared" si="255"/>
        <v>0</v>
      </c>
      <c r="DN22" s="52">
        <f t="shared" si="255"/>
        <v>0</v>
      </c>
      <c r="DO22" s="52">
        <f t="shared" si="255"/>
        <v>0</v>
      </c>
      <c r="DP22" s="52">
        <f t="shared" si="255"/>
        <v>0</v>
      </c>
      <c r="DQ22" s="52">
        <f t="shared" si="255"/>
        <v>0</v>
      </c>
      <c r="DR22" s="52">
        <f t="shared" si="255"/>
        <v>0</v>
      </c>
      <c r="DS22" s="52">
        <f t="shared" si="255"/>
        <v>0</v>
      </c>
      <c r="DT22" s="52">
        <f t="shared" si="255"/>
        <v>0</v>
      </c>
      <c r="DU22" s="52">
        <f t="shared" si="255"/>
        <v>0</v>
      </c>
      <c r="DV22" s="52">
        <f t="shared" si="255"/>
        <v>0</v>
      </c>
      <c r="DW22" s="52">
        <f t="shared" si="255"/>
        <v>0</v>
      </c>
      <c r="DX22" s="52"/>
      <c r="DY22" s="52">
        <f t="shared" ref="DY22:DZ22" si="256">IFERROR(DY12/$R12,0)</f>
        <v>0</v>
      </c>
      <c r="DZ22" s="53">
        <f t="shared" si="256"/>
        <v>0</v>
      </c>
      <c r="EB22" s="52">
        <f t="shared" ref="EB22:EM22" si="257">IFERROR(EB12/$R12,0)</f>
        <v>0</v>
      </c>
      <c r="EC22" s="52">
        <f t="shared" si="257"/>
        <v>0</v>
      </c>
      <c r="ED22" s="52">
        <f t="shared" si="257"/>
        <v>0</v>
      </c>
      <c r="EE22" s="52">
        <f t="shared" si="257"/>
        <v>0</v>
      </c>
      <c r="EF22" s="52">
        <f t="shared" si="257"/>
        <v>0</v>
      </c>
      <c r="EG22" s="52">
        <f t="shared" si="257"/>
        <v>0</v>
      </c>
      <c r="EH22" s="52">
        <f t="shared" si="257"/>
        <v>0</v>
      </c>
      <c r="EI22" s="52">
        <f t="shared" si="257"/>
        <v>0</v>
      </c>
      <c r="EJ22" s="52">
        <f t="shared" si="257"/>
        <v>0</v>
      </c>
      <c r="EK22" s="52">
        <f t="shared" si="257"/>
        <v>0</v>
      </c>
      <c r="EL22" s="52">
        <f t="shared" si="257"/>
        <v>0</v>
      </c>
      <c r="EM22" s="52">
        <f t="shared" si="257"/>
        <v>0</v>
      </c>
      <c r="EN22" s="52"/>
      <c r="EO22" s="52">
        <f t="shared" ref="EO22:EP22" si="258">IFERROR(EO12/$R12,0)</f>
        <v>0</v>
      </c>
      <c r="EP22" s="53">
        <f t="shared" si="258"/>
        <v>0</v>
      </c>
      <c r="ER22" s="52">
        <f t="shared" ref="ER22:FC22" si="259">IFERROR(ER12/$R12,0)</f>
        <v>0</v>
      </c>
      <c r="ES22" s="52">
        <f t="shared" si="259"/>
        <v>0</v>
      </c>
      <c r="ET22" s="52">
        <f t="shared" si="259"/>
        <v>0</v>
      </c>
      <c r="EU22" s="52">
        <f t="shared" si="259"/>
        <v>0</v>
      </c>
      <c r="EV22" s="52">
        <f t="shared" si="259"/>
        <v>0</v>
      </c>
      <c r="EW22" s="52">
        <f t="shared" si="259"/>
        <v>0</v>
      </c>
      <c r="EX22" s="52">
        <f t="shared" si="259"/>
        <v>0</v>
      </c>
      <c r="EY22" s="52">
        <f t="shared" si="259"/>
        <v>0</v>
      </c>
      <c r="EZ22" s="52">
        <f t="shared" si="259"/>
        <v>0</v>
      </c>
      <c r="FA22" s="52">
        <f t="shared" si="259"/>
        <v>0</v>
      </c>
      <c r="FB22" s="52">
        <f t="shared" si="259"/>
        <v>0</v>
      </c>
      <c r="FC22" s="52">
        <f t="shared" si="259"/>
        <v>0</v>
      </c>
      <c r="FD22" s="52"/>
      <c r="FE22" s="52">
        <f t="shared" ref="FE22:FF22" si="260">IFERROR(FE12/$R12,0)</f>
        <v>0</v>
      </c>
      <c r="FF22" s="53">
        <f t="shared" si="260"/>
        <v>0</v>
      </c>
      <c r="FH22" s="52">
        <f t="shared" ref="FH22:FS22" si="261">IFERROR(FH12/$R12,0)</f>
        <v>0</v>
      </c>
      <c r="FI22" s="52">
        <f t="shared" si="261"/>
        <v>0</v>
      </c>
      <c r="FJ22" s="52">
        <f t="shared" si="261"/>
        <v>0</v>
      </c>
      <c r="FK22" s="52">
        <f t="shared" si="261"/>
        <v>0</v>
      </c>
      <c r="FL22" s="52">
        <f t="shared" si="261"/>
        <v>0</v>
      </c>
      <c r="FM22" s="52">
        <f t="shared" si="261"/>
        <v>0</v>
      </c>
      <c r="FN22" s="52">
        <f t="shared" si="261"/>
        <v>0</v>
      </c>
      <c r="FO22" s="52">
        <f t="shared" si="261"/>
        <v>0</v>
      </c>
      <c r="FP22" s="52">
        <f t="shared" si="261"/>
        <v>0</v>
      </c>
      <c r="FQ22" s="52">
        <f t="shared" si="261"/>
        <v>0</v>
      </c>
      <c r="FR22" s="52">
        <f t="shared" si="261"/>
        <v>0</v>
      </c>
      <c r="FS22" s="52">
        <f t="shared" si="261"/>
        <v>0</v>
      </c>
      <c r="FT22" s="52"/>
      <c r="FU22" s="52">
        <f t="shared" ref="FU22:FV22" si="262">IFERROR(FU12/$R12,0)</f>
        <v>0</v>
      </c>
      <c r="FV22" s="53">
        <f t="shared" si="262"/>
        <v>0</v>
      </c>
      <c r="FX22" s="52">
        <f t="shared" ref="FX22:GI22" si="263">IFERROR(FX12/$R12,0)</f>
        <v>0</v>
      </c>
      <c r="FY22" s="52">
        <f t="shared" si="263"/>
        <v>0</v>
      </c>
      <c r="FZ22" s="52">
        <f t="shared" si="263"/>
        <v>0</v>
      </c>
      <c r="GA22" s="52">
        <f t="shared" si="263"/>
        <v>0</v>
      </c>
      <c r="GB22" s="52">
        <f t="shared" si="263"/>
        <v>0</v>
      </c>
      <c r="GC22" s="52">
        <f t="shared" si="263"/>
        <v>0</v>
      </c>
      <c r="GD22" s="52">
        <f t="shared" si="263"/>
        <v>0</v>
      </c>
      <c r="GE22" s="52">
        <f t="shared" si="263"/>
        <v>0</v>
      </c>
      <c r="GF22" s="52">
        <f t="shared" si="263"/>
        <v>0</v>
      </c>
      <c r="GG22" s="52">
        <f t="shared" si="263"/>
        <v>0</v>
      </c>
      <c r="GH22" s="52">
        <f t="shared" si="263"/>
        <v>0</v>
      </c>
      <c r="GI22" s="52">
        <f t="shared" si="263"/>
        <v>0</v>
      </c>
      <c r="GJ22" s="52"/>
      <c r="GK22" s="52">
        <f t="shared" ref="GK22:GL22" si="264">IFERROR(GK12/$R12,0)</f>
        <v>0</v>
      </c>
      <c r="GL22" s="53">
        <f t="shared" si="264"/>
        <v>0</v>
      </c>
      <c r="GN22" s="52">
        <f t="shared" ref="GN22:GY22" si="265">IFERROR(GN12/$R12,0)</f>
        <v>0</v>
      </c>
      <c r="GO22" s="52">
        <f t="shared" si="265"/>
        <v>0</v>
      </c>
      <c r="GP22" s="52">
        <f t="shared" si="265"/>
        <v>0</v>
      </c>
      <c r="GQ22" s="52">
        <f t="shared" si="265"/>
        <v>0</v>
      </c>
      <c r="GR22" s="52">
        <f t="shared" si="265"/>
        <v>0</v>
      </c>
      <c r="GS22" s="52">
        <f t="shared" si="265"/>
        <v>0</v>
      </c>
      <c r="GT22" s="52">
        <f t="shared" si="265"/>
        <v>0</v>
      </c>
      <c r="GU22" s="52">
        <f t="shared" si="265"/>
        <v>0</v>
      </c>
      <c r="GV22" s="52">
        <f t="shared" si="265"/>
        <v>0</v>
      </c>
      <c r="GW22" s="52">
        <f t="shared" si="265"/>
        <v>0</v>
      </c>
      <c r="GX22" s="52">
        <f t="shared" si="265"/>
        <v>0</v>
      </c>
      <c r="GY22" s="52">
        <f t="shared" si="265"/>
        <v>0</v>
      </c>
      <c r="GZ22" s="52"/>
      <c r="HA22" s="52">
        <f t="shared" ref="HA22:HB22" si="266">IFERROR(HA12/$R12,0)</f>
        <v>0</v>
      </c>
      <c r="HB22" s="53">
        <f t="shared" si="266"/>
        <v>0</v>
      </c>
    </row>
  </sheetData>
  <mergeCells count="14">
    <mergeCell ref="BP4:CD4"/>
    <mergeCell ref="B4:B5"/>
    <mergeCell ref="D4:R4"/>
    <mergeCell ref="T4:AH4"/>
    <mergeCell ref="AJ4:AX4"/>
    <mergeCell ref="AZ4:BN4"/>
    <mergeCell ref="FX4:GL4"/>
    <mergeCell ref="GN4:HB4"/>
    <mergeCell ref="CF4:CT4"/>
    <mergeCell ref="CV4:DJ4"/>
    <mergeCell ref="DL4:DZ4"/>
    <mergeCell ref="EB4:EP4"/>
    <mergeCell ref="ER4:FF4"/>
    <mergeCell ref="FH4:FV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CB66-51C8-47A5-9971-FCDB6ED69264}">
  <dimension ref="A1:HB22"/>
  <sheetViews>
    <sheetView showGridLines="0" zoomScaleNormal="100" workbookViewId="0">
      <pane xSplit="3" ySplit="5" topLeftCell="D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D5" sqref="D5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5" width="11.25" customWidth="1" outlineLevel="1"/>
    <col min="6" max="6" width="11.08203125" bestFit="1" customWidth="1" outlineLevel="1"/>
    <col min="7" max="7" width="10.08203125" bestFit="1" customWidth="1" outlineLevel="1"/>
    <col min="8" max="9" width="8.75" customWidth="1" outlineLevel="1"/>
    <col min="10" max="10" width="7.75" customWidth="1" outlineLevel="1"/>
    <col min="11" max="12" width="8.75" customWidth="1" outlineLevel="1"/>
    <col min="13" max="13" width="8.58203125" customWidth="1" outlineLevel="1"/>
    <col min="14" max="14" width="5.83203125" customWidth="1" outlineLevel="1"/>
    <col min="15" max="16" width="7.75" customWidth="1" outlineLevel="1"/>
    <col min="17" max="17" width="6.75" customWidth="1" outlineLevel="1"/>
    <col min="18" max="18" width="11.25" bestFit="1" customWidth="1"/>
    <col min="19" max="19" width="1" customWidth="1"/>
    <col min="20" max="20" width="10" customWidth="1" outlineLevel="1"/>
    <col min="21" max="33" width="9.83203125" customWidth="1" outlineLevel="1"/>
    <col min="34" max="34" width="10.75" bestFit="1" customWidth="1"/>
    <col min="35" max="35" width="1" customWidth="1"/>
    <col min="36" max="36" width="10" customWidth="1" outlineLevel="1"/>
    <col min="37" max="49" width="9.83203125" customWidth="1" outlineLevel="1"/>
    <col min="50" max="50" width="10.75" bestFit="1" customWidth="1"/>
    <col min="51" max="51" width="1" customWidth="1"/>
    <col min="52" max="52" width="10" customWidth="1" outlineLevel="1"/>
    <col min="53" max="65" width="9.83203125" customWidth="1" outlineLevel="1"/>
    <col min="66" max="66" width="10.75" bestFit="1" customWidth="1"/>
    <col min="67" max="67" width="1" customWidth="1"/>
    <col min="68" max="68" width="10" customWidth="1" outlineLevel="1"/>
    <col min="69" max="81" width="9.83203125" customWidth="1" outlineLevel="1"/>
    <col min="82" max="82" width="10.75" bestFit="1" customWidth="1"/>
    <col min="83" max="83" width="1" customWidth="1"/>
    <col min="84" max="84" width="10" customWidth="1" outlineLevel="1"/>
    <col min="85" max="97" width="9.83203125" customWidth="1" outlineLevel="1"/>
    <col min="98" max="98" width="10.75" bestFit="1" customWidth="1"/>
    <col min="99" max="99" width="1" customWidth="1"/>
    <col min="100" max="100" width="10" customWidth="1" outlineLevel="1"/>
    <col min="101" max="113" width="9.83203125" customWidth="1" outlineLevel="1"/>
    <col min="114" max="114" width="10.75" bestFit="1" customWidth="1"/>
    <col min="115" max="115" width="1" customWidth="1"/>
    <col min="116" max="116" width="10" customWidth="1" outlineLevel="1"/>
    <col min="117" max="129" width="9.83203125" customWidth="1" outlineLevel="1"/>
    <col min="130" max="130" width="10.75" bestFit="1" customWidth="1"/>
    <col min="131" max="131" width="1" customWidth="1"/>
    <col min="132" max="132" width="10" customWidth="1" outlineLevel="1"/>
    <col min="133" max="145" width="9.83203125" customWidth="1" outlineLevel="1"/>
    <col min="146" max="146" width="10.75" bestFit="1" customWidth="1"/>
    <col min="147" max="147" width="1" customWidth="1"/>
    <col min="148" max="148" width="10" customWidth="1" outlineLevel="1"/>
    <col min="149" max="161" width="9.83203125" customWidth="1" outlineLevel="1"/>
    <col min="162" max="162" width="10.75" bestFit="1" customWidth="1"/>
    <col min="163" max="163" width="1" customWidth="1"/>
    <col min="164" max="164" width="10" customWidth="1" outlineLevel="1"/>
    <col min="165" max="177" width="9.83203125" customWidth="1" outlineLevel="1"/>
    <col min="178" max="178" width="10.75" bestFit="1" customWidth="1"/>
    <col min="179" max="179" width="1" customWidth="1"/>
    <col min="180" max="180" width="10" customWidth="1" outlineLevel="1"/>
    <col min="181" max="193" width="9.83203125" customWidth="1" outlineLevel="1"/>
    <col min="194" max="194" width="10.75" bestFit="1" customWidth="1"/>
    <col min="195" max="195" width="1" customWidth="1"/>
    <col min="196" max="196" width="10" customWidth="1" outlineLevel="1"/>
    <col min="197" max="209" width="9.83203125" customWidth="1" outlineLevel="1"/>
    <col min="210" max="210" width="10.75" bestFit="1" customWidth="1"/>
  </cols>
  <sheetData>
    <row r="1" spans="1:210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/>
      <c r="Q1" s="5">
        <v>2025</v>
      </c>
      <c r="R1" s="5">
        <v>2025</v>
      </c>
      <c r="S1" s="5"/>
      <c r="T1" s="5">
        <v>2025</v>
      </c>
      <c r="U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/>
      <c r="AG1" s="5">
        <v>2025</v>
      </c>
      <c r="AH1" s="5">
        <v>2025</v>
      </c>
      <c r="AI1" s="5"/>
      <c r="AJ1" s="5">
        <v>2025</v>
      </c>
      <c r="AK1" s="5">
        <v>2025</v>
      </c>
      <c r="AL1" s="5">
        <v>2025</v>
      </c>
      <c r="AM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/>
      <c r="AW1" s="5">
        <v>2025</v>
      </c>
      <c r="AX1" s="5">
        <v>2025</v>
      </c>
      <c r="AY1" s="5"/>
      <c r="AZ1" s="5">
        <v>2025</v>
      </c>
      <c r="BA1" s="5">
        <v>2025</v>
      </c>
      <c r="BB1" s="5">
        <v>2025</v>
      </c>
      <c r="BC1" s="5">
        <v>2025</v>
      </c>
      <c r="BD1" s="5">
        <v>2025</v>
      </c>
      <c r="BE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>
        <v>2025</v>
      </c>
      <c r="BL1" s="5"/>
      <c r="BM1" s="5">
        <v>2025</v>
      </c>
      <c r="BN1" s="5">
        <v>2025</v>
      </c>
      <c r="BO1" s="5"/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V1" s="5">
        <v>2025</v>
      </c>
      <c r="BW1" s="5">
        <v>2025</v>
      </c>
      <c r="BX1" s="5">
        <v>2025</v>
      </c>
      <c r="BY1" s="5">
        <v>2025</v>
      </c>
      <c r="BZ1" s="5">
        <v>2025</v>
      </c>
      <c r="CA1" s="5">
        <v>2025</v>
      </c>
      <c r="CB1" s="5"/>
      <c r="CC1" s="5">
        <v>2025</v>
      </c>
      <c r="CD1" s="5">
        <v>2025</v>
      </c>
      <c r="CE1" s="5"/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N1" s="5">
        <v>2025</v>
      </c>
      <c r="CO1" s="5">
        <v>2025</v>
      </c>
      <c r="CP1" s="5">
        <v>2025</v>
      </c>
      <c r="CQ1" s="5">
        <v>2025</v>
      </c>
      <c r="CR1" s="5"/>
      <c r="CS1" s="5">
        <v>2025</v>
      </c>
      <c r="CT1" s="5">
        <v>2025</v>
      </c>
      <c r="CU1" s="5"/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>
        <v>2025</v>
      </c>
      <c r="DE1" s="5">
        <v>2025</v>
      </c>
      <c r="DF1" s="5">
        <v>2025</v>
      </c>
      <c r="DG1" s="5">
        <v>2025</v>
      </c>
      <c r="DH1" s="5"/>
      <c r="DI1" s="5">
        <v>2025</v>
      </c>
      <c r="DJ1" s="5">
        <v>2025</v>
      </c>
      <c r="DK1" s="5"/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>
        <v>2025</v>
      </c>
      <c r="DT1" s="5">
        <v>2025</v>
      </c>
      <c r="DU1" s="5">
        <v>2025</v>
      </c>
      <c r="DV1" s="5">
        <v>2025</v>
      </c>
      <c r="DW1" s="5">
        <v>2025</v>
      </c>
      <c r="DX1" s="5"/>
      <c r="DY1" s="5">
        <v>2025</v>
      </c>
      <c r="DZ1" s="5">
        <v>2025</v>
      </c>
      <c r="EA1" s="5"/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>
        <v>2025</v>
      </c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/>
      <c r="EO1" s="5">
        <v>2025</v>
      </c>
      <c r="EP1" s="5">
        <v>2025</v>
      </c>
      <c r="EQ1" s="5"/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>
        <v>2025</v>
      </c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/>
      <c r="FE1" s="5">
        <v>2025</v>
      </c>
      <c r="FF1" s="5">
        <v>2025</v>
      </c>
      <c r="FG1" s="5"/>
      <c r="FH1" s="5">
        <v>2025</v>
      </c>
      <c r="FI1" s="5">
        <v>2025</v>
      </c>
      <c r="FJ1" s="5">
        <v>2025</v>
      </c>
      <c r="FK1" s="5">
        <v>2025</v>
      </c>
      <c r="FL1" s="5">
        <v>2025</v>
      </c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/>
      <c r="FU1" s="5">
        <v>2025</v>
      </c>
      <c r="FV1" s="5">
        <v>2025</v>
      </c>
      <c r="FW1" s="5"/>
      <c r="FX1" s="5">
        <v>2025</v>
      </c>
      <c r="FY1" s="5">
        <v>2025</v>
      </c>
      <c r="FZ1" s="5">
        <v>2025</v>
      </c>
      <c r="GA1" s="5">
        <v>2025</v>
      </c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/>
      <c r="GK1" s="5">
        <v>2025</v>
      </c>
      <c r="GL1" s="5">
        <v>2025</v>
      </c>
      <c r="GM1" s="5"/>
      <c r="GN1" s="5">
        <v>2025</v>
      </c>
      <c r="GO1" s="5">
        <v>2025</v>
      </c>
      <c r="GP1" s="5">
        <v>2025</v>
      </c>
      <c r="GQ1" s="5">
        <v>2025</v>
      </c>
      <c r="GR1" s="5">
        <v>2025</v>
      </c>
      <c r="GS1" s="5">
        <v>2025</v>
      </c>
      <c r="GT1" s="5">
        <v>2025</v>
      </c>
      <c r="GU1" s="5">
        <v>2025</v>
      </c>
      <c r="GV1" s="5">
        <v>2025</v>
      </c>
      <c r="GW1" s="5">
        <v>2025</v>
      </c>
      <c r="GX1" s="5">
        <v>2025</v>
      </c>
      <c r="GY1" s="5">
        <v>2025</v>
      </c>
      <c r="GZ1" s="5"/>
      <c r="HA1" s="5">
        <v>2025</v>
      </c>
      <c r="HB1" s="5">
        <v>2025</v>
      </c>
    </row>
    <row r="2" spans="1:210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/>
      <c r="Q2" s="5" t="s">
        <v>80</v>
      </c>
      <c r="R2" s="5" t="s">
        <v>80</v>
      </c>
      <c r="S2" s="5"/>
      <c r="T2" s="5">
        <v>1</v>
      </c>
      <c r="U2" s="5">
        <f>T2</f>
        <v>1</v>
      </c>
      <c r="V2" s="5">
        <f t="shared" ref="V2:AH2" si="0">U2</f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/>
      <c r="AG2" s="5">
        <f>AE2</f>
        <v>1</v>
      </c>
      <c r="AH2" s="5">
        <f t="shared" si="0"/>
        <v>1</v>
      </c>
      <c r="AI2" s="5"/>
      <c r="AJ2" s="5">
        <f>T2+1</f>
        <v>2</v>
      </c>
      <c r="AK2" s="5">
        <f>AJ2</f>
        <v>2</v>
      </c>
      <c r="AL2" s="5">
        <f t="shared" ref="AL2:AU2" si="1">AK2</f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AU2</f>
        <v>2</v>
      </c>
      <c r="AX2" s="5">
        <f t="shared" ref="AX2" si="2">AW2</f>
        <v>2</v>
      </c>
      <c r="AY2" s="5"/>
      <c r="AZ2" s="5">
        <f>AJ2+1</f>
        <v>3</v>
      </c>
      <c r="BA2" s="5">
        <f>AZ2</f>
        <v>3</v>
      </c>
      <c r="BB2" s="5">
        <f t="shared" ref="BB2:BK2" si="3">BA2</f>
        <v>3</v>
      </c>
      <c r="BC2" s="5">
        <f t="shared" si="3"/>
        <v>3</v>
      </c>
      <c r="BD2" s="5">
        <f t="shared" si="3"/>
        <v>3</v>
      </c>
      <c r="BE2" s="5">
        <f t="shared" si="3"/>
        <v>3</v>
      </c>
      <c r="BF2" s="5">
        <f t="shared" si="3"/>
        <v>3</v>
      </c>
      <c r="BG2" s="5">
        <f t="shared" si="3"/>
        <v>3</v>
      </c>
      <c r="BH2" s="5">
        <f t="shared" si="3"/>
        <v>3</v>
      </c>
      <c r="BI2" s="5">
        <f t="shared" si="3"/>
        <v>3</v>
      </c>
      <c r="BJ2" s="5">
        <f t="shared" si="3"/>
        <v>3</v>
      </c>
      <c r="BK2" s="5">
        <f t="shared" si="3"/>
        <v>3</v>
      </c>
      <c r="BL2" s="5"/>
      <c r="BM2" s="5">
        <f>BK2</f>
        <v>3</v>
      </c>
      <c r="BN2" s="5">
        <f t="shared" ref="BN2" si="4">BM2</f>
        <v>3</v>
      </c>
      <c r="BO2" s="5"/>
      <c r="BP2" s="5">
        <f>AZ2+1</f>
        <v>4</v>
      </c>
      <c r="BQ2" s="5">
        <f>BP2</f>
        <v>4</v>
      </c>
      <c r="BR2" s="5">
        <f t="shared" ref="BR2:CA2" si="5">BQ2</f>
        <v>4</v>
      </c>
      <c r="BS2" s="5">
        <f t="shared" si="5"/>
        <v>4</v>
      </c>
      <c r="BT2" s="5">
        <f t="shared" si="5"/>
        <v>4</v>
      </c>
      <c r="BU2" s="5">
        <f t="shared" si="5"/>
        <v>4</v>
      </c>
      <c r="BV2" s="5">
        <f t="shared" si="5"/>
        <v>4</v>
      </c>
      <c r="BW2" s="5">
        <f t="shared" si="5"/>
        <v>4</v>
      </c>
      <c r="BX2" s="5">
        <f t="shared" si="5"/>
        <v>4</v>
      </c>
      <c r="BY2" s="5">
        <f t="shared" si="5"/>
        <v>4</v>
      </c>
      <c r="BZ2" s="5">
        <f t="shared" si="5"/>
        <v>4</v>
      </c>
      <c r="CA2" s="5">
        <f t="shared" si="5"/>
        <v>4</v>
      </c>
      <c r="CB2" s="5"/>
      <c r="CC2" s="5">
        <f>CA2</f>
        <v>4</v>
      </c>
      <c r="CD2" s="5">
        <f t="shared" ref="CD2" si="6">CC2</f>
        <v>4</v>
      </c>
      <c r="CE2" s="5"/>
      <c r="CF2" s="5">
        <f>BP2+1</f>
        <v>5</v>
      </c>
      <c r="CG2" s="5">
        <f>CF2</f>
        <v>5</v>
      </c>
      <c r="CH2" s="5">
        <f t="shared" ref="CH2:CQ2" si="7">CG2</f>
        <v>5</v>
      </c>
      <c r="CI2" s="5">
        <f t="shared" si="7"/>
        <v>5</v>
      </c>
      <c r="CJ2" s="5">
        <f t="shared" si="7"/>
        <v>5</v>
      </c>
      <c r="CK2" s="5">
        <f t="shared" si="7"/>
        <v>5</v>
      </c>
      <c r="CL2" s="5">
        <f t="shared" si="7"/>
        <v>5</v>
      </c>
      <c r="CM2" s="5">
        <f t="shared" si="7"/>
        <v>5</v>
      </c>
      <c r="CN2" s="5">
        <f t="shared" si="7"/>
        <v>5</v>
      </c>
      <c r="CO2" s="5">
        <f t="shared" si="7"/>
        <v>5</v>
      </c>
      <c r="CP2" s="5">
        <f t="shared" si="7"/>
        <v>5</v>
      </c>
      <c r="CQ2" s="5">
        <f t="shared" si="7"/>
        <v>5</v>
      </c>
      <c r="CR2" s="5"/>
      <c r="CS2" s="5">
        <f>CQ2</f>
        <v>5</v>
      </c>
      <c r="CT2" s="5">
        <f t="shared" ref="CT2" si="8">CS2</f>
        <v>5</v>
      </c>
      <c r="CU2" s="5"/>
      <c r="CV2" s="5">
        <f>CF2+1</f>
        <v>6</v>
      </c>
      <c r="CW2" s="5">
        <f>CV2</f>
        <v>6</v>
      </c>
      <c r="CX2" s="5">
        <f t="shared" ref="CX2:DG2" si="9">CW2</f>
        <v>6</v>
      </c>
      <c r="CY2" s="5">
        <f t="shared" si="9"/>
        <v>6</v>
      </c>
      <c r="CZ2" s="5">
        <f t="shared" si="9"/>
        <v>6</v>
      </c>
      <c r="DA2" s="5">
        <f t="shared" si="9"/>
        <v>6</v>
      </c>
      <c r="DB2" s="5">
        <f t="shared" si="9"/>
        <v>6</v>
      </c>
      <c r="DC2" s="5">
        <f t="shared" si="9"/>
        <v>6</v>
      </c>
      <c r="DD2" s="5">
        <f t="shared" si="9"/>
        <v>6</v>
      </c>
      <c r="DE2" s="5">
        <f t="shared" si="9"/>
        <v>6</v>
      </c>
      <c r="DF2" s="5">
        <f t="shared" si="9"/>
        <v>6</v>
      </c>
      <c r="DG2" s="5">
        <f t="shared" si="9"/>
        <v>6</v>
      </c>
      <c r="DH2" s="5"/>
      <c r="DI2" s="5">
        <f>DG2</f>
        <v>6</v>
      </c>
      <c r="DJ2" s="5">
        <f t="shared" ref="DJ2" si="10">DI2</f>
        <v>6</v>
      </c>
      <c r="DK2" s="5"/>
      <c r="DL2" s="5">
        <f>CV2+1</f>
        <v>7</v>
      </c>
      <c r="DM2" s="5">
        <f>DL2</f>
        <v>7</v>
      </c>
      <c r="DN2" s="5">
        <f t="shared" ref="DN2:DW2" si="11">DM2</f>
        <v>7</v>
      </c>
      <c r="DO2" s="5">
        <f t="shared" si="11"/>
        <v>7</v>
      </c>
      <c r="DP2" s="5">
        <f t="shared" si="11"/>
        <v>7</v>
      </c>
      <c r="DQ2" s="5">
        <f t="shared" si="11"/>
        <v>7</v>
      </c>
      <c r="DR2" s="5">
        <f t="shared" si="11"/>
        <v>7</v>
      </c>
      <c r="DS2" s="5">
        <f t="shared" si="11"/>
        <v>7</v>
      </c>
      <c r="DT2" s="5">
        <f t="shared" si="11"/>
        <v>7</v>
      </c>
      <c r="DU2" s="5">
        <f t="shared" si="11"/>
        <v>7</v>
      </c>
      <c r="DV2" s="5">
        <f t="shared" si="11"/>
        <v>7</v>
      </c>
      <c r="DW2" s="5">
        <f t="shared" si="11"/>
        <v>7</v>
      </c>
      <c r="DX2" s="5"/>
      <c r="DY2" s="5">
        <f>DW2</f>
        <v>7</v>
      </c>
      <c r="DZ2" s="5">
        <f t="shared" ref="DZ2" si="12">DY2</f>
        <v>7</v>
      </c>
      <c r="EA2" s="5"/>
      <c r="EB2" s="5">
        <f>DL2+1</f>
        <v>8</v>
      </c>
      <c r="EC2" s="5">
        <f>EB2</f>
        <v>8</v>
      </c>
      <c r="ED2" s="5">
        <f t="shared" ref="ED2:EM2" si="13">EC2</f>
        <v>8</v>
      </c>
      <c r="EE2" s="5">
        <f t="shared" si="13"/>
        <v>8</v>
      </c>
      <c r="EF2" s="5">
        <f t="shared" si="13"/>
        <v>8</v>
      </c>
      <c r="EG2" s="5">
        <f t="shared" si="13"/>
        <v>8</v>
      </c>
      <c r="EH2" s="5">
        <f t="shared" si="13"/>
        <v>8</v>
      </c>
      <c r="EI2" s="5">
        <f t="shared" si="13"/>
        <v>8</v>
      </c>
      <c r="EJ2" s="5">
        <f t="shared" si="13"/>
        <v>8</v>
      </c>
      <c r="EK2" s="5">
        <f t="shared" si="13"/>
        <v>8</v>
      </c>
      <c r="EL2" s="5">
        <f t="shared" si="13"/>
        <v>8</v>
      </c>
      <c r="EM2" s="5">
        <f t="shared" si="13"/>
        <v>8</v>
      </c>
      <c r="EN2" s="5"/>
      <c r="EO2" s="5">
        <f>EM2</f>
        <v>8</v>
      </c>
      <c r="EP2" s="5">
        <f t="shared" ref="EP2" si="14">EO2</f>
        <v>8</v>
      </c>
      <c r="EQ2" s="5"/>
      <c r="ER2" s="5">
        <f>EB2+1</f>
        <v>9</v>
      </c>
      <c r="ES2" s="5">
        <f>ER2</f>
        <v>9</v>
      </c>
      <c r="ET2" s="5">
        <f t="shared" ref="ET2:FC2" si="15">ES2</f>
        <v>9</v>
      </c>
      <c r="EU2" s="5">
        <f t="shared" si="15"/>
        <v>9</v>
      </c>
      <c r="EV2" s="5">
        <f t="shared" si="15"/>
        <v>9</v>
      </c>
      <c r="EW2" s="5">
        <f t="shared" si="15"/>
        <v>9</v>
      </c>
      <c r="EX2" s="5">
        <f t="shared" si="15"/>
        <v>9</v>
      </c>
      <c r="EY2" s="5">
        <f t="shared" si="15"/>
        <v>9</v>
      </c>
      <c r="EZ2" s="5">
        <f t="shared" si="15"/>
        <v>9</v>
      </c>
      <c r="FA2" s="5">
        <f t="shared" si="15"/>
        <v>9</v>
      </c>
      <c r="FB2" s="5">
        <f t="shared" si="15"/>
        <v>9</v>
      </c>
      <c r="FC2" s="5">
        <f t="shared" si="15"/>
        <v>9</v>
      </c>
      <c r="FD2" s="5"/>
      <c r="FE2" s="5">
        <f>FC2</f>
        <v>9</v>
      </c>
      <c r="FF2" s="5">
        <f t="shared" ref="FF2" si="16">FE2</f>
        <v>9</v>
      </c>
      <c r="FG2" s="5"/>
      <c r="FH2" s="5">
        <f>ER2+1</f>
        <v>10</v>
      </c>
      <c r="FI2" s="5">
        <f>FH2</f>
        <v>10</v>
      </c>
      <c r="FJ2" s="5">
        <f t="shared" ref="FJ2:FS2" si="17">FI2</f>
        <v>10</v>
      </c>
      <c r="FK2" s="5">
        <f t="shared" si="17"/>
        <v>10</v>
      </c>
      <c r="FL2" s="5">
        <f t="shared" si="17"/>
        <v>10</v>
      </c>
      <c r="FM2" s="5">
        <f t="shared" si="17"/>
        <v>10</v>
      </c>
      <c r="FN2" s="5">
        <f t="shared" si="17"/>
        <v>10</v>
      </c>
      <c r="FO2" s="5">
        <f t="shared" si="17"/>
        <v>10</v>
      </c>
      <c r="FP2" s="5">
        <f t="shared" si="17"/>
        <v>10</v>
      </c>
      <c r="FQ2" s="5">
        <f t="shared" si="17"/>
        <v>10</v>
      </c>
      <c r="FR2" s="5">
        <f t="shared" si="17"/>
        <v>10</v>
      </c>
      <c r="FS2" s="5">
        <f t="shared" si="17"/>
        <v>10</v>
      </c>
      <c r="FT2" s="5"/>
      <c r="FU2" s="5">
        <f>FS2</f>
        <v>10</v>
      </c>
      <c r="FV2" s="5">
        <f t="shared" ref="FV2" si="18">FU2</f>
        <v>10</v>
      </c>
      <c r="FW2" s="5"/>
      <c r="FX2" s="5">
        <f>FH2+1</f>
        <v>11</v>
      </c>
      <c r="FY2" s="5">
        <f>FX2</f>
        <v>11</v>
      </c>
      <c r="FZ2" s="5">
        <f t="shared" ref="FZ2:GI2" si="19">FY2</f>
        <v>11</v>
      </c>
      <c r="GA2" s="5">
        <f t="shared" si="19"/>
        <v>11</v>
      </c>
      <c r="GB2" s="5">
        <f t="shared" si="19"/>
        <v>11</v>
      </c>
      <c r="GC2" s="5">
        <f t="shared" si="19"/>
        <v>11</v>
      </c>
      <c r="GD2" s="5">
        <f t="shared" si="19"/>
        <v>11</v>
      </c>
      <c r="GE2" s="5">
        <f t="shared" si="19"/>
        <v>11</v>
      </c>
      <c r="GF2" s="5">
        <f t="shared" si="19"/>
        <v>11</v>
      </c>
      <c r="GG2" s="5">
        <f t="shared" si="19"/>
        <v>11</v>
      </c>
      <c r="GH2" s="5">
        <f t="shared" si="19"/>
        <v>11</v>
      </c>
      <c r="GI2" s="5">
        <f t="shared" si="19"/>
        <v>11</v>
      </c>
      <c r="GJ2" s="5"/>
      <c r="GK2" s="5">
        <f>GI2</f>
        <v>11</v>
      </c>
      <c r="GL2" s="5">
        <f t="shared" ref="GL2" si="20">GK2</f>
        <v>11</v>
      </c>
      <c r="GM2" s="5"/>
      <c r="GN2" s="5">
        <f>FX2+1</f>
        <v>12</v>
      </c>
      <c r="GO2" s="5">
        <f>GN2</f>
        <v>12</v>
      </c>
      <c r="GP2" s="5">
        <f t="shared" ref="GP2:GY2" si="21">GO2</f>
        <v>12</v>
      </c>
      <c r="GQ2" s="5">
        <f t="shared" si="21"/>
        <v>12</v>
      </c>
      <c r="GR2" s="5">
        <f t="shared" si="21"/>
        <v>12</v>
      </c>
      <c r="GS2" s="5">
        <f t="shared" si="21"/>
        <v>12</v>
      </c>
      <c r="GT2" s="5">
        <f t="shared" si="21"/>
        <v>12</v>
      </c>
      <c r="GU2" s="5">
        <f t="shared" si="21"/>
        <v>12</v>
      </c>
      <c r="GV2" s="5">
        <f t="shared" si="21"/>
        <v>12</v>
      </c>
      <c r="GW2" s="5">
        <f t="shared" si="21"/>
        <v>12</v>
      </c>
      <c r="GX2" s="5">
        <f t="shared" si="21"/>
        <v>12</v>
      </c>
      <c r="GY2" s="5">
        <f t="shared" si="21"/>
        <v>12</v>
      </c>
      <c r="GZ2" s="5"/>
      <c r="HA2" s="5">
        <f>GY2</f>
        <v>12</v>
      </c>
      <c r="HB2" s="5">
        <f t="shared" ref="HB2" si="22">HA2</f>
        <v>12</v>
      </c>
    </row>
    <row r="4" spans="1:210" ht="15" customHeight="1" x14ac:dyDescent="0.35">
      <c r="B4" s="74" t="s">
        <v>79</v>
      </c>
      <c r="D4" s="76" t="s">
        <v>381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T4" s="77" t="str">
        <f>"THÁNG "&amp;T2&amp;"-XUẤT"</f>
        <v>THÁNG 1-XUẤT</v>
      </c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J4" s="77" t="str">
        <f>"THÁNG "&amp;AJ2&amp;"-XUẤT"</f>
        <v>THÁNG 2-XUẤT</v>
      </c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Z4" s="77" t="str">
        <f>"THÁNG "&amp;AZ2&amp;"-XUẤT"</f>
        <v>THÁNG 3-XUẤT</v>
      </c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P4" s="77" t="str">
        <f>"THÁNG "&amp;BP2&amp;"-XUẤT"</f>
        <v>THÁNG 4-XUẤT</v>
      </c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F4" s="77" t="str">
        <f>"THÁNG "&amp;CF2&amp;"-XUẤT"</f>
        <v>THÁNG 5-XUẤT</v>
      </c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V4" s="77" t="str">
        <f>"THÁNG "&amp;CV2&amp;"-XUẤT"</f>
        <v>THÁNG 6-XUẤT</v>
      </c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L4" s="77" t="str">
        <f>"THÁNG "&amp;DL2&amp;"-XUẤT"</f>
        <v>THÁNG 7-XUẤT</v>
      </c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B4" s="77" t="str">
        <f>"THÁNG "&amp;EB2&amp;"-XUẤT"</f>
        <v>THÁNG 8-XUẤT</v>
      </c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R4" s="77" t="str">
        <f>"THÁNG "&amp;ER2&amp;"-XUẤT"</f>
        <v>THÁNG 9-XUẤT</v>
      </c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H4" s="77" t="str">
        <f>"THÁNG "&amp;FH2&amp;"-XUẤT"</f>
        <v>THÁNG 10-XUẤT</v>
      </c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X4" s="77" t="str">
        <f>"THÁNG "&amp;FX2&amp;"-XUẤT"</f>
        <v>THÁNG 11-XUẤT</v>
      </c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N4" s="77" t="str">
        <f>"THÁNG "&amp;GN2&amp;"-XUẤT"</f>
        <v>THÁNG 12-XUẤT</v>
      </c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</row>
    <row r="5" spans="1:210" s="1" customFormat="1" x14ac:dyDescent="0.35">
      <c r="A5" s="6"/>
      <c r="B5" s="75"/>
      <c r="D5" s="48" t="s">
        <v>293</v>
      </c>
      <c r="E5" s="48" t="s">
        <v>294</v>
      </c>
      <c r="F5" s="48" t="s">
        <v>292</v>
      </c>
      <c r="G5" s="48" t="s">
        <v>373</v>
      </c>
      <c r="H5" s="48" t="s">
        <v>305</v>
      </c>
      <c r="I5" s="48" t="s">
        <v>146</v>
      </c>
      <c r="J5" s="48" t="s">
        <v>290</v>
      </c>
      <c r="K5" s="48" t="s">
        <v>291</v>
      </c>
      <c r="L5" s="48" t="s">
        <v>372</v>
      </c>
      <c r="M5" s="48" t="s">
        <v>297</v>
      </c>
      <c r="N5" s="48" t="s">
        <v>295</v>
      </c>
      <c r="O5" s="48" t="s">
        <v>76</v>
      </c>
      <c r="P5" s="48" t="s">
        <v>374</v>
      </c>
      <c r="Q5" s="48" t="s">
        <v>296</v>
      </c>
      <c r="R5" s="48" t="s">
        <v>153</v>
      </c>
      <c r="S5" s="49"/>
      <c r="T5" s="50" t="s">
        <v>293</v>
      </c>
      <c r="U5" s="50" t="s">
        <v>294</v>
      </c>
      <c r="V5" s="50" t="s">
        <v>292</v>
      </c>
      <c r="W5" s="50" t="s">
        <v>373</v>
      </c>
      <c r="X5" s="50" t="s">
        <v>305</v>
      </c>
      <c r="Y5" s="50" t="s">
        <v>146</v>
      </c>
      <c r="Z5" s="50" t="s">
        <v>290</v>
      </c>
      <c r="AA5" s="50" t="s">
        <v>291</v>
      </c>
      <c r="AB5" s="50" t="s">
        <v>372</v>
      </c>
      <c r="AC5" s="50" t="s">
        <v>297</v>
      </c>
      <c r="AD5" s="50" t="s">
        <v>295</v>
      </c>
      <c r="AE5" s="50" t="s">
        <v>76</v>
      </c>
      <c r="AF5" s="50" t="s">
        <v>374</v>
      </c>
      <c r="AG5" s="50" t="s">
        <v>296</v>
      </c>
      <c r="AH5" s="50" t="s">
        <v>153</v>
      </c>
      <c r="AI5" s="49"/>
      <c r="AJ5" s="50" t="s">
        <v>293</v>
      </c>
      <c r="AK5" s="50" t="s">
        <v>294</v>
      </c>
      <c r="AL5" s="50" t="s">
        <v>292</v>
      </c>
      <c r="AM5" s="50" t="s">
        <v>373</v>
      </c>
      <c r="AN5" s="50" t="s">
        <v>305</v>
      </c>
      <c r="AO5" s="50" t="s">
        <v>146</v>
      </c>
      <c r="AP5" s="50" t="s">
        <v>290</v>
      </c>
      <c r="AQ5" s="50" t="s">
        <v>291</v>
      </c>
      <c r="AR5" s="50" t="s">
        <v>372</v>
      </c>
      <c r="AS5" s="50" t="s">
        <v>297</v>
      </c>
      <c r="AT5" s="50" t="s">
        <v>295</v>
      </c>
      <c r="AU5" s="50" t="s">
        <v>76</v>
      </c>
      <c r="AV5" s="50" t="s">
        <v>374</v>
      </c>
      <c r="AW5" s="50" t="s">
        <v>296</v>
      </c>
      <c r="AX5" s="50" t="s">
        <v>153</v>
      </c>
      <c r="AY5" s="49"/>
      <c r="AZ5" s="50" t="s">
        <v>293</v>
      </c>
      <c r="BA5" s="50" t="s">
        <v>294</v>
      </c>
      <c r="BB5" s="50" t="s">
        <v>292</v>
      </c>
      <c r="BC5" s="50" t="s">
        <v>373</v>
      </c>
      <c r="BD5" s="50" t="s">
        <v>305</v>
      </c>
      <c r="BE5" s="50" t="s">
        <v>146</v>
      </c>
      <c r="BF5" s="50" t="s">
        <v>290</v>
      </c>
      <c r="BG5" s="50" t="s">
        <v>291</v>
      </c>
      <c r="BH5" s="50" t="s">
        <v>372</v>
      </c>
      <c r="BI5" s="50" t="s">
        <v>297</v>
      </c>
      <c r="BJ5" s="50" t="s">
        <v>295</v>
      </c>
      <c r="BK5" s="50" t="s">
        <v>76</v>
      </c>
      <c r="BL5" s="50" t="s">
        <v>374</v>
      </c>
      <c r="BM5" s="50" t="s">
        <v>296</v>
      </c>
      <c r="BN5" s="50" t="s">
        <v>153</v>
      </c>
      <c r="BO5" s="49"/>
      <c r="BP5" s="50" t="s">
        <v>293</v>
      </c>
      <c r="BQ5" s="50" t="s">
        <v>294</v>
      </c>
      <c r="BR5" s="50" t="s">
        <v>292</v>
      </c>
      <c r="BS5" s="50" t="s">
        <v>373</v>
      </c>
      <c r="BT5" s="50" t="s">
        <v>305</v>
      </c>
      <c r="BU5" s="50" t="s">
        <v>146</v>
      </c>
      <c r="BV5" s="50" t="s">
        <v>290</v>
      </c>
      <c r="BW5" s="50" t="s">
        <v>291</v>
      </c>
      <c r="BX5" s="50" t="s">
        <v>372</v>
      </c>
      <c r="BY5" s="50" t="s">
        <v>297</v>
      </c>
      <c r="BZ5" s="50" t="s">
        <v>295</v>
      </c>
      <c r="CA5" s="50" t="s">
        <v>76</v>
      </c>
      <c r="CB5" s="50" t="s">
        <v>374</v>
      </c>
      <c r="CC5" s="50" t="s">
        <v>296</v>
      </c>
      <c r="CD5" s="50" t="s">
        <v>153</v>
      </c>
      <c r="CE5" s="49"/>
      <c r="CF5" s="50" t="s">
        <v>293</v>
      </c>
      <c r="CG5" s="50" t="s">
        <v>294</v>
      </c>
      <c r="CH5" s="50" t="s">
        <v>292</v>
      </c>
      <c r="CI5" s="50" t="s">
        <v>373</v>
      </c>
      <c r="CJ5" s="50" t="s">
        <v>305</v>
      </c>
      <c r="CK5" s="50" t="s">
        <v>146</v>
      </c>
      <c r="CL5" s="50" t="s">
        <v>290</v>
      </c>
      <c r="CM5" s="50" t="s">
        <v>291</v>
      </c>
      <c r="CN5" s="50" t="s">
        <v>372</v>
      </c>
      <c r="CO5" s="50" t="s">
        <v>297</v>
      </c>
      <c r="CP5" s="50" t="s">
        <v>295</v>
      </c>
      <c r="CQ5" s="50" t="s">
        <v>76</v>
      </c>
      <c r="CR5" s="50" t="s">
        <v>374</v>
      </c>
      <c r="CS5" s="50" t="s">
        <v>296</v>
      </c>
      <c r="CT5" s="50" t="s">
        <v>153</v>
      </c>
      <c r="CU5" s="49"/>
      <c r="CV5" s="50" t="s">
        <v>293</v>
      </c>
      <c r="CW5" s="50" t="s">
        <v>294</v>
      </c>
      <c r="CX5" s="50" t="s">
        <v>292</v>
      </c>
      <c r="CY5" s="50" t="s">
        <v>373</v>
      </c>
      <c r="CZ5" s="50" t="s">
        <v>305</v>
      </c>
      <c r="DA5" s="50" t="s">
        <v>146</v>
      </c>
      <c r="DB5" s="50" t="s">
        <v>290</v>
      </c>
      <c r="DC5" s="50" t="s">
        <v>291</v>
      </c>
      <c r="DD5" s="50" t="s">
        <v>372</v>
      </c>
      <c r="DE5" s="50" t="s">
        <v>297</v>
      </c>
      <c r="DF5" s="50" t="s">
        <v>295</v>
      </c>
      <c r="DG5" s="50" t="s">
        <v>76</v>
      </c>
      <c r="DH5" s="50" t="s">
        <v>374</v>
      </c>
      <c r="DI5" s="50" t="s">
        <v>296</v>
      </c>
      <c r="DJ5" s="50" t="s">
        <v>153</v>
      </c>
      <c r="DK5" s="49"/>
      <c r="DL5" s="50" t="s">
        <v>293</v>
      </c>
      <c r="DM5" s="50" t="s">
        <v>294</v>
      </c>
      <c r="DN5" s="50" t="s">
        <v>292</v>
      </c>
      <c r="DO5" s="50" t="s">
        <v>373</v>
      </c>
      <c r="DP5" s="50" t="s">
        <v>305</v>
      </c>
      <c r="DQ5" s="50" t="s">
        <v>146</v>
      </c>
      <c r="DR5" s="50" t="s">
        <v>290</v>
      </c>
      <c r="DS5" s="50" t="s">
        <v>291</v>
      </c>
      <c r="DT5" s="50" t="s">
        <v>372</v>
      </c>
      <c r="DU5" s="50" t="s">
        <v>297</v>
      </c>
      <c r="DV5" s="50" t="s">
        <v>295</v>
      </c>
      <c r="DW5" s="50" t="s">
        <v>76</v>
      </c>
      <c r="DX5" s="50" t="s">
        <v>374</v>
      </c>
      <c r="DY5" s="50" t="s">
        <v>296</v>
      </c>
      <c r="DZ5" s="50" t="s">
        <v>153</v>
      </c>
      <c r="EA5" s="49"/>
      <c r="EB5" s="50" t="s">
        <v>293</v>
      </c>
      <c r="EC5" s="50" t="s">
        <v>294</v>
      </c>
      <c r="ED5" s="50" t="s">
        <v>292</v>
      </c>
      <c r="EE5" s="50" t="s">
        <v>373</v>
      </c>
      <c r="EF5" s="50" t="s">
        <v>305</v>
      </c>
      <c r="EG5" s="50" t="s">
        <v>146</v>
      </c>
      <c r="EH5" s="50" t="s">
        <v>290</v>
      </c>
      <c r="EI5" s="50" t="s">
        <v>291</v>
      </c>
      <c r="EJ5" s="50" t="s">
        <v>372</v>
      </c>
      <c r="EK5" s="50" t="s">
        <v>297</v>
      </c>
      <c r="EL5" s="50" t="s">
        <v>295</v>
      </c>
      <c r="EM5" s="50" t="s">
        <v>76</v>
      </c>
      <c r="EN5" s="50" t="s">
        <v>374</v>
      </c>
      <c r="EO5" s="50" t="s">
        <v>296</v>
      </c>
      <c r="EP5" s="50" t="s">
        <v>153</v>
      </c>
      <c r="EQ5" s="49"/>
      <c r="ER5" s="50" t="s">
        <v>293</v>
      </c>
      <c r="ES5" s="50" t="s">
        <v>294</v>
      </c>
      <c r="ET5" s="50" t="s">
        <v>292</v>
      </c>
      <c r="EU5" s="50" t="s">
        <v>373</v>
      </c>
      <c r="EV5" s="50" t="s">
        <v>305</v>
      </c>
      <c r="EW5" s="50" t="s">
        <v>146</v>
      </c>
      <c r="EX5" s="50" t="s">
        <v>290</v>
      </c>
      <c r="EY5" s="50" t="s">
        <v>291</v>
      </c>
      <c r="EZ5" s="50" t="s">
        <v>372</v>
      </c>
      <c r="FA5" s="50" t="s">
        <v>297</v>
      </c>
      <c r="FB5" s="50" t="s">
        <v>295</v>
      </c>
      <c r="FC5" s="50" t="s">
        <v>76</v>
      </c>
      <c r="FD5" s="50" t="s">
        <v>374</v>
      </c>
      <c r="FE5" s="50" t="s">
        <v>296</v>
      </c>
      <c r="FF5" s="50" t="s">
        <v>153</v>
      </c>
      <c r="FG5" s="49"/>
      <c r="FH5" s="50" t="s">
        <v>293</v>
      </c>
      <c r="FI5" s="50" t="s">
        <v>294</v>
      </c>
      <c r="FJ5" s="50" t="s">
        <v>292</v>
      </c>
      <c r="FK5" s="50" t="s">
        <v>373</v>
      </c>
      <c r="FL5" s="50" t="s">
        <v>305</v>
      </c>
      <c r="FM5" s="50" t="s">
        <v>146</v>
      </c>
      <c r="FN5" s="50" t="s">
        <v>290</v>
      </c>
      <c r="FO5" s="50" t="s">
        <v>291</v>
      </c>
      <c r="FP5" s="50" t="s">
        <v>372</v>
      </c>
      <c r="FQ5" s="50" t="s">
        <v>297</v>
      </c>
      <c r="FR5" s="50" t="s">
        <v>295</v>
      </c>
      <c r="FS5" s="50" t="s">
        <v>76</v>
      </c>
      <c r="FT5" s="50" t="s">
        <v>374</v>
      </c>
      <c r="FU5" s="50" t="s">
        <v>296</v>
      </c>
      <c r="FV5" s="50" t="s">
        <v>153</v>
      </c>
      <c r="FW5" s="49"/>
      <c r="FX5" s="50" t="s">
        <v>293</v>
      </c>
      <c r="FY5" s="50" t="s">
        <v>294</v>
      </c>
      <c r="FZ5" s="50" t="s">
        <v>292</v>
      </c>
      <c r="GA5" s="50" t="s">
        <v>373</v>
      </c>
      <c r="GB5" s="50" t="s">
        <v>305</v>
      </c>
      <c r="GC5" s="50" t="s">
        <v>146</v>
      </c>
      <c r="GD5" s="50" t="s">
        <v>290</v>
      </c>
      <c r="GE5" s="50" t="s">
        <v>291</v>
      </c>
      <c r="GF5" s="50" t="s">
        <v>372</v>
      </c>
      <c r="GG5" s="50" t="s">
        <v>297</v>
      </c>
      <c r="GH5" s="50" t="s">
        <v>295</v>
      </c>
      <c r="GI5" s="50" t="s">
        <v>76</v>
      </c>
      <c r="GJ5" s="50" t="s">
        <v>374</v>
      </c>
      <c r="GK5" s="50" t="s">
        <v>296</v>
      </c>
      <c r="GL5" s="50" t="s">
        <v>153</v>
      </c>
      <c r="GM5" s="49"/>
      <c r="GN5" s="50" t="s">
        <v>293</v>
      </c>
      <c r="GO5" s="50" t="s">
        <v>294</v>
      </c>
      <c r="GP5" s="50" t="s">
        <v>292</v>
      </c>
      <c r="GQ5" s="50" t="s">
        <v>373</v>
      </c>
      <c r="GR5" s="50" t="s">
        <v>305</v>
      </c>
      <c r="GS5" s="50" t="s">
        <v>146</v>
      </c>
      <c r="GT5" s="50" t="s">
        <v>290</v>
      </c>
      <c r="GU5" s="50" t="s">
        <v>291</v>
      </c>
      <c r="GV5" s="50" t="s">
        <v>372</v>
      </c>
      <c r="GW5" s="50" t="s">
        <v>297</v>
      </c>
      <c r="GX5" s="50" t="s">
        <v>295</v>
      </c>
      <c r="GY5" s="50" t="s">
        <v>76</v>
      </c>
      <c r="GZ5" s="50" t="s">
        <v>374</v>
      </c>
      <c r="HA5" s="50" t="s">
        <v>296</v>
      </c>
      <c r="HB5" s="50" t="s">
        <v>153</v>
      </c>
    </row>
    <row r="6" spans="1:210" x14ac:dyDescent="0.35">
      <c r="A6" s="5" t="s">
        <v>68</v>
      </c>
      <c r="B6" s="30" t="s">
        <v>68</v>
      </c>
      <c r="D6" s="41" cm="1">
        <f t="array" ref="D6">IF(D$2="FY",SUMPRODUCT(Data_Xuất[Xuất-NX]*(Data_Xuất[Year]=D$1)*(Data_Xuất[Main SKU name_GOM]=$A6)*(Data_Xuất[SKU_Xuất_GOM]=D$5)),SUMPRODUCT(Data_Xuất[Xuất-NX]*(Data_Xuất[Year]=D$1)*(Data_Xuất[Month]=D$2)*(Data_Xuất[Main SKU name_GOM]=$A6)*(Data_Xuất[SKU_Xuất_GOM]=D$5)))</f>
        <v>2581925.5</v>
      </c>
      <c r="E6" s="41" cm="1">
        <f t="array" ref="E6">IF(E$2="FY",SUMPRODUCT(Data_Xuất[Xuất-NX]*(Data_Xuất[Year]=E$1)*(Data_Xuất[Main SKU name_GOM]=$A6)*(Data_Xuất[SKU_Xuất_GOM]=E$5)),SUMPRODUCT(Data_Xuất[Xuất-NX]*(Data_Xuất[Year]=E$1)*(Data_Xuất[Month]=E$2)*(Data_Xuất[Main SKU name_GOM]=$A6)*(Data_Xuất[SKU_Xuất_GOM]=E$5)))</f>
        <v>30000.000000000004</v>
      </c>
      <c r="F6" s="41" cm="1">
        <f t="array" ref="F6">IF(F$2="FY",SUMPRODUCT(Data_Xuất[Xuất-NX]*(Data_Xuất[Year]=F$1)*(Data_Xuất[Main SKU name_GOM]=$A6)*(Data_Xuất[SKU_Xuất_GOM]=F$5)),SUMPRODUCT(Data_Xuất[Xuất-NX]*(Data_Xuất[Year]=F$1)*(Data_Xuất[Month]=F$2)*(Data_Xuất[Main SKU name_GOM]=$A6)*(Data_Xuất[SKU_Xuất_GOM]=F$5)))</f>
        <v>4194364.5</v>
      </c>
      <c r="G6" s="41" cm="1">
        <f t="array" ref="G6">IF(G$2="FY",SUMPRODUCT(Data_Xuất[Xuất-NX]*(Data_Xuất[Year]=G$1)*(Data_Xuất[Main SKU name_GOM]=$A6)*(Data_Xuất[SKU_Xuất_GOM]=G$5)),SUMPRODUCT(Data_Xuất[Xuất-NX]*(Data_Xuất[Year]=G$1)*(Data_Xuất[Month]=G$2)*(Data_Xuất[Main SKU name_GOM]=$A6)*(Data_Xuất[SKU_Xuất_GOM]=G$5)))</f>
        <v>0</v>
      </c>
      <c r="H6" s="41" cm="1">
        <f t="array" ref="H6">IF(H$2="FY",SUMPRODUCT(Data_Xuất[Xuất-NX]*(Data_Xuất[Year]=H$1)*(Data_Xuất[Main SKU name_GOM]=$A6)*(Data_Xuất[SKU_Xuất_GOM]=H$5)),SUMPRODUCT(Data_Xuất[Xuất-NX]*(Data_Xuất[Year]=H$1)*(Data_Xuất[Month]=H$2)*(Data_Xuất[Main SKU name_GOM]=$A6)*(Data_Xuất[SKU_Xuất_GOM]=H$5)))</f>
        <v>0</v>
      </c>
      <c r="I6" s="41" cm="1">
        <f t="array" ref="I6">IF(I$2="FY",SUMPRODUCT(Data_Xuất[Xuất-NX]*(Data_Xuất[Year]=I$1)*(Data_Xuất[Main SKU name_GOM]=$A6)*(Data_Xuất[SKU_Xuất_GOM]=I$5)),SUMPRODUCT(Data_Xuất[Xuất-NX]*(Data_Xuất[Year]=I$1)*(Data_Xuất[Month]=I$2)*(Data_Xuất[Main SKU name_GOM]=$A6)*(Data_Xuất[SKU_Xuất_GOM]=I$5)))</f>
        <v>0</v>
      </c>
      <c r="J6" s="41" cm="1">
        <f t="array" ref="J6">IF(J$2="FY",SUMPRODUCT(Data_Xuất[Xuất-NX]*(Data_Xuất[Year]=J$1)*(Data_Xuất[Main SKU name_GOM]=$A6)*(Data_Xuất[SKU_Xuất_GOM]=J$5)),SUMPRODUCT(Data_Xuất[Xuất-NX]*(Data_Xuất[Year]=J$1)*(Data_Xuất[Month]=J$2)*(Data_Xuất[Main SKU name_GOM]=$A6)*(Data_Xuất[SKU_Xuất_GOM]=J$5)))</f>
        <v>30800</v>
      </c>
      <c r="K6" s="41" cm="1">
        <f t="array" ref="K6">IF(K$2="FY",SUMPRODUCT(Data_Xuất[Xuất-NX]*(Data_Xuất[Year]=K$1)*(Data_Xuất[Main SKU name_GOM]=$A6)*(Data_Xuất[SKU_Xuất_GOM]=K$5)),SUMPRODUCT(Data_Xuất[Xuất-NX]*(Data_Xuất[Year]=K$1)*(Data_Xuất[Month]=K$2)*(Data_Xuất[Main SKU name_GOM]=$A6)*(Data_Xuất[SKU_Xuất_GOM]=K$5)))</f>
        <v>17500</v>
      </c>
      <c r="L6" s="41" cm="1">
        <f t="array" ref="L6">IF(L$2="FY",SUMPRODUCT(Data_Xuất[Xuất-NX]*(Data_Xuất[Year]=L$1)*(Data_Xuất[Main SKU name_GOM]=$A6)*(Data_Xuất[SKU_Xuất_GOM]=L$5)),SUMPRODUCT(Data_Xuất[Xuất-NX]*(Data_Xuất[Year]=L$1)*(Data_Xuất[Month]=L$2)*(Data_Xuất[Main SKU name_GOM]=$A6)*(Data_Xuất[SKU_Xuất_GOM]=L$5)))</f>
        <v>0</v>
      </c>
      <c r="M6" s="41" cm="1">
        <f t="array" ref="M6">IF(M$2="FY",SUMPRODUCT(Data_Xuất[Xuất-NX]*(Data_Xuất[Year]=M$1)*(Data_Xuất[Main SKU name_GOM]=$A6)*(Data_Xuất[SKU_Xuất_GOM]=M$5)),SUMPRODUCT(Data_Xuất[Xuất-NX]*(Data_Xuất[Year]=M$1)*(Data_Xuất[Month]=M$2)*(Data_Xuất[Main SKU name_GOM]=$A6)*(Data_Xuất[SKU_Xuất_GOM]=M$5)))</f>
        <v>0</v>
      </c>
      <c r="N6" s="41" cm="1">
        <f t="array" ref="N6">IF(N$2="FY",SUMPRODUCT(Data_Xuất[Xuất-NX]*(Data_Xuất[Year]=N$1)*(Data_Xuất[Main SKU name_GOM]=$A6)*(Data_Xuất[SKU_Xuất_GOM]=N$5)),SUMPRODUCT(Data_Xuất[Xuất-NX]*(Data_Xuất[Year]=N$1)*(Data_Xuất[Month]=N$2)*(Data_Xuất[Main SKU name_GOM]=$A6)*(Data_Xuất[SKU_Xuất_GOM]=N$5)))</f>
        <v>0</v>
      </c>
      <c r="O6" s="41" cm="1">
        <f t="array" ref="O6">IF(O$2="FY",SUMPRODUCT(Data_Xuất[Xuất-NX]*(Data_Xuất[Year]=O$1)*(Data_Xuất[Main SKU name_GOM]=$A6)*(Data_Xuất[SKU_Xuất_GOM]=O$5)),SUMPRODUCT(Data_Xuất[Xuất-NX]*(Data_Xuất[Year]=O$1)*(Data_Xuất[Month]=O$2)*(Data_Xuất[Main SKU name_GOM]=$A6)*(Data_Xuất[SKU_Xuất_GOM]=O$5)))</f>
        <v>0</v>
      </c>
      <c r="P6" s="41" cm="1">
        <f t="array" ref="P6">IF(P$2="FY",SUMPRODUCT(Data_Xuất[Xuất-NX]*(Data_Xuất[Year]=P$1)*(Data_Xuất[Main SKU name_GOM]=$A6)*(Data_Xuất[SKU_Xuất_GOM]=P$5)),SUMPRODUCT(Data_Xuất[Xuất-NX]*(Data_Xuất[Year]=P$1)*(Data_Xuất[Month]=P$2)*(Data_Xuất[Main SKU name_GOM]=$A6)*(Data_Xuất[SKU_Xuất_GOM]=P$5)))</f>
        <v>0</v>
      </c>
      <c r="Q6" s="41" cm="1">
        <f t="array" ref="Q6">IF(Q$2="FY",SUMPRODUCT(Data_Xuất[Xuất-NX]*(Data_Xuất[Year]=Q$1)*(Data_Xuất[Main SKU name_GOM]=$A6)*(Data_Xuất[SKU_Xuất_GOM]=Q$5)),SUMPRODUCT(Data_Xuất[Xuất-NX]*(Data_Xuất[Year]=Q$1)*(Data_Xuất[Month]=Q$2)*(Data_Xuất[Main SKU name_GOM]=$A6)*(Data_Xuất[SKU_Xuất_GOM]=Q$5)))</f>
        <v>0</v>
      </c>
      <c r="R6" s="41">
        <f>SUM(D6:Q6)</f>
        <v>6854590</v>
      </c>
      <c r="T6" s="40" cm="1">
        <f t="array" ref="T6">IF(T$2="FY",SUMPRODUCT(Data_Xuất[Xuất-NX]*(Data_Xuất[Year]=T$1)*(Data_Xuất[Main SKU name_GOM]=$A6)*(Data_Xuất[SKU_Xuất_GOM]=T$5)),SUMPRODUCT(Data_Xuất[Xuất-NX]*(Data_Xuất[Year]=T$1)*(Data_Xuất[Month]=T$2)*(Data_Xuất[Main SKU name_GOM]=$A6)*(Data_Xuất[SKU_Xuất_GOM]=T$5)))</f>
        <v>30000</v>
      </c>
      <c r="U6" s="41" cm="1">
        <f t="array" ref="U6">IF(U$2="FY",SUMPRODUCT(Data_Xuất[Xuất-NX]*(Data_Xuất[Year]=U$1)*(Data_Xuất[Main SKU name_GOM]=$A6)*(Data_Xuất[SKU_Xuất_GOM]=U$5)),SUMPRODUCT(Data_Xuất[Xuất-NX]*(Data_Xuất[Year]=U$1)*(Data_Xuất[Month]=U$2)*(Data_Xuất[Main SKU name_GOM]=$A6)*(Data_Xuất[SKU_Xuất_GOM]=U$5)))</f>
        <v>0</v>
      </c>
      <c r="V6" s="41" cm="1">
        <f t="array" ref="V6">IF(V$2="FY",SUMPRODUCT(Data_Xuất[Xuất-NX]*(Data_Xuất[Year]=V$1)*(Data_Xuất[Main SKU name_GOM]=$A6)*(Data_Xuất[SKU_Xuất_GOM]=V$5)),SUMPRODUCT(Data_Xuất[Xuất-NX]*(Data_Xuất[Year]=V$1)*(Data_Xuất[Month]=V$2)*(Data_Xuất[Main SKU name_GOM]=$A6)*(Data_Xuất[SKU_Xuất_GOM]=V$5)))</f>
        <v>366200</v>
      </c>
      <c r="W6" s="41" cm="1">
        <f t="array" ref="W6">IF(W$2="FY",SUMPRODUCT(Data_Xuất[Xuất-NX]*(Data_Xuất[Year]=W$1)*(Data_Xuất[Main SKU name_GOM]=$A6)*(Data_Xuất[SKU_Xuất_GOM]=W$5)),SUMPRODUCT(Data_Xuất[Xuất-NX]*(Data_Xuất[Year]=W$1)*(Data_Xuất[Month]=W$2)*(Data_Xuất[Main SKU name_GOM]=$A6)*(Data_Xuất[SKU_Xuất_GOM]=W$5)))</f>
        <v>0</v>
      </c>
      <c r="X6" s="41" cm="1">
        <f t="array" ref="X6">IF(X$2="FY",SUMPRODUCT(Data_Xuất[Xuất-NX]*(Data_Xuất[Year]=X$1)*(Data_Xuất[Main SKU name_GOM]=$A6)*(Data_Xuất[SKU_Xuất_GOM]=X$5)),SUMPRODUCT(Data_Xuất[Xuất-NX]*(Data_Xuất[Year]=X$1)*(Data_Xuất[Month]=X$2)*(Data_Xuất[Main SKU name_GOM]=$A6)*(Data_Xuất[SKU_Xuất_GOM]=X$5)))</f>
        <v>0</v>
      </c>
      <c r="Y6" s="41" cm="1">
        <f t="array" ref="Y6">IF(Y$2="FY",SUMPRODUCT(Data_Xuất[Xuất-NX]*(Data_Xuất[Year]=Y$1)*(Data_Xuất[Main SKU name_GOM]=$A6)*(Data_Xuất[SKU_Xuất_GOM]=Y$5)),SUMPRODUCT(Data_Xuất[Xuất-NX]*(Data_Xuất[Year]=Y$1)*(Data_Xuất[Month]=Y$2)*(Data_Xuất[Main SKU name_GOM]=$A6)*(Data_Xuất[SKU_Xuất_GOM]=Y$5)))</f>
        <v>0</v>
      </c>
      <c r="Z6" s="41" cm="1">
        <f t="array" ref="Z6">IF(Z$2="FY",SUMPRODUCT(Data_Xuất[Xuất-NX]*(Data_Xuất[Year]=Z$1)*(Data_Xuất[Main SKU name_GOM]=$A6)*(Data_Xuất[SKU_Xuất_GOM]=Z$5)),SUMPRODUCT(Data_Xuất[Xuất-NX]*(Data_Xuất[Year]=Z$1)*(Data_Xuất[Month]=Z$2)*(Data_Xuất[Main SKU name_GOM]=$A6)*(Data_Xuất[SKU_Xuất_GOM]=Z$5)))</f>
        <v>0</v>
      </c>
      <c r="AA6" s="41" cm="1">
        <f t="array" ref="AA6">IF(AA$2="FY",SUMPRODUCT(Data_Xuất[Xuất-NX]*(Data_Xuất[Year]=AA$1)*(Data_Xuất[Main SKU name_GOM]=$A6)*(Data_Xuất[SKU_Xuất_GOM]=AA$5)),SUMPRODUCT(Data_Xuất[Xuất-NX]*(Data_Xuất[Year]=AA$1)*(Data_Xuất[Month]=AA$2)*(Data_Xuất[Main SKU name_GOM]=$A6)*(Data_Xuất[SKU_Xuất_GOM]=AA$5)))</f>
        <v>0</v>
      </c>
      <c r="AB6" s="41" cm="1">
        <f t="array" ref="AB6">IF(AB$2="FY",SUMPRODUCT(Data_Xuất[Xuất-NX]*(Data_Xuất[Year]=AB$1)*(Data_Xuất[Main SKU name_GOM]=$A6)*(Data_Xuất[SKU_Xuất_GOM]=AB$5)),SUMPRODUCT(Data_Xuất[Xuất-NX]*(Data_Xuất[Year]=AB$1)*(Data_Xuất[Month]=AB$2)*(Data_Xuất[Main SKU name_GOM]=$A6)*(Data_Xuất[SKU_Xuất_GOM]=AB$5)))</f>
        <v>0</v>
      </c>
      <c r="AC6" s="41" cm="1">
        <f t="array" ref="AC6">IF(AC$2="FY",SUMPRODUCT(Data_Xuất[Xuất-NX]*(Data_Xuất[Year]=AC$1)*(Data_Xuất[Main SKU name_GOM]=$A6)*(Data_Xuất[SKU_Xuất_GOM]=AC$5)),SUMPRODUCT(Data_Xuất[Xuất-NX]*(Data_Xuất[Year]=AC$1)*(Data_Xuất[Month]=AC$2)*(Data_Xuất[Main SKU name_GOM]=$A6)*(Data_Xuất[SKU_Xuất_GOM]=AC$5)))</f>
        <v>0</v>
      </c>
      <c r="AD6" s="41" cm="1">
        <f t="array" ref="AD6">IF(AD$2="FY",SUMPRODUCT(Data_Xuất[Xuất-NX]*(Data_Xuất[Year]=AD$1)*(Data_Xuất[Main SKU name_GOM]=$A6)*(Data_Xuất[SKU_Xuất_GOM]=AD$5)),SUMPRODUCT(Data_Xuất[Xuất-NX]*(Data_Xuất[Year]=AD$1)*(Data_Xuất[Month]=AD$2)*(Data_Xuất[Main SKU name_GOM]=$A6)*(Data_Xuất[SKU_Xuất_GOM]=AD$5)))</f>
        <v>0</v>
      </c>
      <c r="AE6" s="41" cm="1">
        <f t="array" ref="AE6">IF(AE$2="FY",SUMPRODUCT(Data_Xuất[Xuất-NX]*(Data_Xuất[Year]=AE$1)*(Data_Xuất[Main SKU name_GOM]=$A6)*(Data_Xuất[SKU_Xuất_GOM]=AE$5)),SUMPRODUCT(Data_Xuất[Xuất-NX]*(Data_Xuất[Year]=AE$1)*(Data_Xuất[Month]=AE$2)*(Data_Xuất[Main SKU name_GOM]=$A6)*(Data_Xuất[SKU_Xuất_GOM]=AE$5)))</f>
        <v>0</v>
      </c>
      <c r="AF6" s="41" cm="1">
        <f t="array" ref="AF6">IF(AF$2="FY",SUMPRODUCT(Data_Xuất[Xuất-NX]*(Data_Xuất[Year]=AF$1)*(Data_Xuất[Main SKU name_GOM]=$A6)*(Data_Xuất[SKU_Xuất_GOM]=AF$5)),SUMPRODUCT(Data_Xuất[Xuất-NX]*(Data_Xuất[Year]=AF$1)*(Data_Xuất[Month]=AF$2)*(Data_Xuất[Main SKU name_GOM]=$A6)*(Data_Xuất[SKU_Xuất_GOM]=AF$5)))</f>
        <v>0</v>
      </c>
      <c r="AG6" s="41" cm="1">
        <f t="array" ref="AG6">IF(AG$2="FY",SUMPRODUCT(Data_Xuất[Xuất-NX]*(Data_Xuất[Year]=AG$1)*(Data_Xuất[Main SKU name_GOM]=$A6)*(Data_Xuất[SKU_Xuất_GOM]=AG$5)),SUMPRODUCT(Data_Xuất[Xuất-NX]*(Data_Xuất[Year]=AG$1)*(Data_Xuất[Month]=AG$2)*(Data_Xuất[Main SKU name_GOM]=$A6)*(Data_Xuất[SKU_Xuất_GOM]=AG$5)))</f>
        <v>0</v>
      </c>
      <c r="AH6" s="44">
        <f>SUM(T6:AG6)</f>
        <v>396200</v>
      </c>
      <c r="AJ6" s="40" cm="1">
        <f t="array" ref="AJ6">IF(AJ$2="FY",SUMPRODUCT(Data_Xuất[Xuất-NX]*(Data_Xuất[Year]=AJ$1)*(Data_Xuất[Main SKU name_GOM]=$A6)*(Data_Xuất[SKU_Xuất_GOM]=AJ$5)),SUMPRODUCT(Data_Xuất[Xuất-NX]*(Data_Xuất[Year]=AJ$1)*(Data_Xuất[Month]=AJ$2)*(Data_Xuất[Main SKU name_GOM]=$A6)*(Data_Xuất[SKU_Xuất_GOM]=AJ$5)))</f>
        <v>183200.00000000003</v>
      </c>
      <c r="AK6" s="41" cm="1">
        <f t="array" ref="AK6">IF(AK$2="FY",SUMPRODUCT(Data_Xuất[Xuất-NX]*(Data_Xuất[Year]=AK$1)*(Data_Xuất[Main SKU name_GOM]=$A6)*(Data_Xuất[SKU_Xuất_GOM]=AK$5)),SUMPRODUCT(Data_Xuất[Xuất-NX]*(Data_Xuất[Year]=AK$1)*(Data_Xuất[Month]=AK$2)*(Data_Xuất[Main SKU name_GOM]=$A6)*(Data_Xuất[SKU_Xuất_GOM]=AK$5)))</f>
        <v>0</v>
      </c>
      <c r="AL6" s="41" cm="1">
        <f t="array" ref="AL6">IF(AL$2="FY",SUMPRODUCT(Data_Xuất[Xuất-NX]*(Data_Xuất[Year]=AL$1)*(Data_Xuất[Main SKU name_GOM]=$A6)*(Data_Xuất[SKU_Xuất_GOM]=AL$5)),SUMPRODUCT(Data_Xuất[Xuất-NX]*(Data_Xuất[Year]=AL$1)*(Data_Xuất[Month]=AL$2)*(Data_Xuất[Main SKU name_GOM]=$A6)*(Data_Xuất[SKU_Xuất_GOM]=AL$5)))</f>
        <v>420000</v>
      </c>
      <c r="AM6" s="41" cm="1">
        <f t="array" ref="AM6">IF(AM$2="FY",SUMPRODUCT(Data_Xuất[Xuất-NX]*(Data_Xuất[Year]=AM$1)*(Data_Xuất[Main SKU name_GOM]=$A6)*(Data_Xuất[SKU_Xuất_GOM]=AM$5)),SUMPRODUCT(Data_Xuất[Xuất-NX]*(Data_Xuất[Year]=AM$1)*(Data_Xuất[Month]=AM$2)*(Data_Xuất[Main SKU name_GOM]=$A6)*(Data_Xuất[SKU_Xuất_GOM]=AM$5)))</f>
        <v>0</v>
      </c>
      <c r="AN6" s="41" cm="1">
        <f t="array" ref="AN6">IF(AN$2="FY",SUMPRODUCT(Data_Xuất[Xuất-NX]*(Data_Xuất[Year]=AN$1)*(Data_Xuất[Main SKU name_GOM]=$A6)*(Data_Xuất[SKU_Xuất_GOM]=AN$5)),SUMPRODUCT(Data_Xuất[Xuất-NX]*(Data_Xuất[Year]=AN$1)*(Data_Xuất[Month]=AN$2)*(Data_Xuất[Main SKU name_GOM]=$A6)*(Data_Xuất[SKU_Xuất_GOM]=AN$5)))</f>
        <v>0</v>
      </c>
      <c r="AO6" s="41" cm="1">
        <f t="array" ref="AO6">IF(AO$2="FY",SUMPRODUCT(Data_Xuất[Xuất-NX]*(Data_Xuất[Year]=AO$1)*(Data_Xuất[Main SKU name_GOM]=$A6)*(Data_Xuất[SKU_Xuất_GOM]=AO$5)),SUMPRODUCT(Data_Xuất[Xuất-NX]*(Data_Xuất[Year]=AO$1)*(Data_Xuất[Month]=AO$2)*(Data_Xuất[Main SKU name_GOM]=$A6)*(Data_Xuất[SKU_Xuất_GOM]=AO$5)))</f>
        <v>0</v>
      </c>
      <c r="AP6" s="41" cm="1">
        <f t="array" ref="AP6">IF(AP$2="FY",SUMPRODUCT(Data_Xuất[Xuất-NX]*(Data_Xuất[Year]=AP$1)*(Data_Xuất[Main SKU name_GOM]=$A6)*(Data_Xuất[SKU_Xuất_GOM]=AP$5)),SUMPRODUCT(Data_Xuất[Xuất-NX]*(Data_Xuất[Year]=AP$1)*(Data_Xuất[Month]=AP$2)*(Data_Xuất[Main SKU name_GOM]=$A6)*(Data_Xuất[SKU_Xuất_GOM]=AP$5)))</f>
        <v>0</v>
      </c>
      <c r="AQ6" s="41" cm="1">
        <f t="array" ref="AQ6">IF(AQ$2="FY",SUMPRODUCT(Data_Xuất[Xuất-NX]*(Data_Xuất[Year]=AQ$1)*(Data_Xuất[Main SKU name_GOM]=$A6)*(Data_Xuất[SKU_Xuất_GOM]=AQ$5)),SUMPRODUCT(Data_Xuất[Xuất-NX]*(Data_Xuất[Year]=AQ$1)*(Data_Xuất[Month]=AQ$2)*(Data_Xuất[Main SKU name_GOM]=$A6)*(Data_Xuất[SKU_Xuất_GOM]=AQ$5)))</f>
        <v>0</v>
      </c>
      <c r="AR6" s="41" cm="1">
        <f t="array" ref="AR6">IF(AR$2="FY",SUMPRODUCT(Data_Xuất[Xuất-NX]*(Data_Xuất[Year]=AR$1)*(Data_Xuất[Main SKU name_GOM]=$A6)*(Data_Xuất[SKU_Xuất_GOM]=AR$5)),SUMPRODUCT(Data_Xuất[Xuất-NX]*(Data_Xuất[Year]=AR$1)*(Data_Xuất[Month]=AR$2)*(Data_Xuất[Main SKU name_GOM]=$A6)*(Data_Xuất[SKU_Xuất_GOM]=AR$5)))</f>
        <v>0</v>
      </c>
      <c r="AS6" s="41" cm="1">
        <f t="array" ref="AS6">IF(AS$2="FY",SUMPRODUCT(Data_Xuất[Xuất-NX]*(Data_Xuất[Year]=AS$1)*(Data_Xuất[Main SKU name_GOM]=$A6)*(Data_Xuất[SKU_Xuất_GOM]=AS$5)),SUMPRODUCT(Data_Xuất[Xuất-NX]*(Data_Xuất[Year]=AS$1)*(Data_Xuất[Month]=AS$2)*(Data_Xuất[Main SKU name_GOM]=$A6)*(Data_Xuất[SKU_Xuất_GOM]=AS$5)))</f>
        <v>0</v>
      </c>
      <c r="AT6" s="41" cm="1">
        <f t="array" ref="AT6">IF(AT$2="FY",SUMPRODUCT(Data_Xuất[Xuất-NX]*(Data_Xuất[Year]=AT$1)*(Data_Xuất[Main SKU name_GOM]=$A6)*(Data_Xuất[SKU_Xuất_GOM]=AT$5)),SUMPRODUCT(Data_Xuất[Xuất-NX]*(Data_Xuất[Year]=AT$1)*(Data_Xuất[Month]=AT$2)*(Data_Xuất[Main SKU name_GOM]=$A6)*(Data_Xuất[SKU_Xuất_GOM]=AT$5)))</f>
        <v>0</v>
      </c>
      <c r="AU6" s="41" cm="1">
        <f t="array" ref="AU6">IF(AU$2="FY",SUMPRODUCT(Data_Xuất[Xuất-NX]*(Data_Xuất[Year]=AU$1)*(Data_Xuất[Main SKU name_GOM]=$A6)*(Data_Xuất[SKU_Xuất_GOM]=AU$5)),SUMPRODUCT(Data_Xuất[Xuất-NX]*(Data_Xuất[Year]=AU$1)*(Data_Xuất[Month]=AU$2)*(Data_Xuất[Main SKU name_GOM]=$A6)*(Data_Xuất[SKU_Xuất_GOM]=AU$5)))</f>
        <v>0</v>
      </c>
      <c r="AV6" s="41" cm="1">
        <f t="array" ref="AV6">IF(AV$2="FY",SUMPRODUCT(Data_Xuất[Xuất-NX]*(Data_Xuất[Year]=AV$1)*(Data_Xuất[Main SKU name_GOM]=$A6)*(Data_Xuất[SKU_Xuất_GOM]=AV$5)),SUMPRODUCT(Data_Xuất[Xuất-NX]*(Data_Xuất[Year]=AV$1)*(Data_Xuất[Month]=AV$2)*(Data_Xuất[Main SKU name_GOM]=$A6)*(Data_Xuất[SKU_Xuất_GOM]=AV$5)))</f>
        <v>0</v>
      </c>
      <c r="AW6" s="41" cm="1">
        <f t="array" ref="AW6">IF(AW$2="FY",SUMPRODUCT(Data_Xuất[Xuất-NX]*(Data_Xuất[Year]=AW$1)*(Data_Xuất[Main SKU name_GOM]=$A6)*(Data_Xuất[SKU_Xuất_GOM]=AW$5)),SUMPRODUCT(Data_Xuất[Xuất-NX]*(Data_Xuất[Year]=AW$1)*(Data_Xuất[Month]=AW$2)*(Data_Xuất[Main SKU name_GOM]=$A6)*(Data_Xuất[SKU_Xuất_GOM]=AW$5)))</f>
        <v>0</v>
      </c>
      <c r="AX6" s="44">
        <f t="shared" ref="AX6:AX12" si="23">SUM(AJ6:AW6)</f>
        <v>603200</v>
      </c>
      <c r="AZ6" s="40" cm="1">
        <f t="array" ref="AZ6">IF(AZ$2="FY",SUMPRODUCT(Data_Xuất[Xuất-NX]*(Data_Xuất[Year]=AZ$1)*(Data_Xuất[Main SKU name_GOM]=$A6)*(Data_Xuất[SKU_Xuất_GOM]=AZ$5)),SUMPRODUCT(Data_Xuất[Xuất-NX]*(Data_Xuất[Year]=AZ$1)*(Data_Xuất[Month]=AZ$2)*(Data_Xuất[Main SKU name_GOM]=$A6)*(Data_Xuất[SKU_Xuất_GOM]=AZ$5)))</f>
        <v>0</v>
      </c>
      <c r="BA6" s="41" cm="1">
        <f t="array" ref="BA6">IF(BA$2="FY",SUMPRODUCT(Data_Xuất[Xuất-NX]*(Data_Xuất[Year]=BA$1)*(Data_Xuất[Main SKU name_GOM]=$A6)*(Data_Xuất[SKU_Xuất_GOM]=BA$5)),SUMPRODUCT(Data_Xuất[Xuất-NX]*(Data_Xuất[Year]=BA$1)*(Data_Xuất[Month]=BA$2)*(Data_Xuất[Main SKU name_GOM]=$A6)*(Data_Xuất[SKU_Xuất_GOM]=BA$5)))</f>
        <v>0</v>
      </c>
      <c r="BB6" s="41" cm="1">
        <f t="array" ref="BB6">IF(BB$2="FY",SUMPRODUCT(Data_Xuất[Xuất-NX]*(Data_Xuất[Year]=BB$1)*(Data_Xuất[Main SKU name_GOM]=$A6)*(Data_Xuất[SKU_Xuất_GOM]=BB$5)),SUMPRODUCT(Data_Xuất[Xuất-NX]*(Data_Xuất[Year]=BB$1)*(Data_Xuất[Month]=BB$2)*(Data_Xuất[Main SKU name_GOM]=$A6)*(Data_Xuất[SKU_Xuất_GOM]=BB$5)))</f>
        <v>0</v>
      </c>
      <c r="BC6" s="41" cm="1">
        <f t="array" ref="BC6">IF(BC$2="FY",SUMPRODUCT(Data_Xuất[Xuất-NX]*(Data_Xuất[Year]=BC$1)*(Data_Xuất[Main SKU name_GOM]=$A6)*(Data_Xuất[SKU_Xuất_GOM]=BC$5)),SUMPRODUCT(Data_Xuất[Xuất-NX]*(Data_Xuất[Year]=BC$1)*(Data_Xuất[Month]=BC$2)*(Data_Xuất[Main SKU name_GOM]=$A6)*(Data_Xuất[SKU_Xuất_GOM]=BC$5)))</f>
        <v>0</v>
      </c>
      <c r="BD6" s="41" cm="1">
        <f t="array" ref="BD6">IF(BD$2="FY",SUMPRODUCT(Data_Xuất[Xuất-NX]*(Data_Xuất[Year]=BD$1)*(Data_Xuất[Main SKU name_GOM]=$A6)*(Data_Xuất[SKU_Xuất_GOM]=BD$5)),SUMPRODUCT(Data_Xuất[Xuất-NX]*(Data_Xuất[Year]=BD$1)*(Data_Xuất[Month]=BD$2)*(Data_Xuất[Main SKU name_GOM]=$A6)*(Data_Xuất[SKU_Xuất_GOM]=BD$5)))</f>
        <v>0</v>
      </c>
      <c r="BE6" s="41" cm="1">
        <f t="array" ref="BE6">IF(BE$2="FY",SUMPRODUCT(Data_Xuất[Xuất-NX]*(Data_Xuất[Year]=BE$1)*(Data_Xuất[Main SKU name_GOM]=$A6)*(Data_Xuất[SKU_Xuất_GOM]=BE$5)),SUMPRODUCT(Data_Xuất[Xuất-NX]*(Data_Xuất[Year]=BE$1)*(Data_Xuất[Month]=BE$2)*(Data_Xuất[Main SKU name_GOM]=$A6)*(Data_Xuất[SKU_Xuất_GOM]=BE$5)))</f>
        <v>0</v>
      </c>
      <c r="BF6" s="41" cm="1">
        <f t="array" ref="BF6">IF(BF$2="FY",SUMPRODUCT(Data_Xuất[Xuất-NX]*(Data_Xuất[Year]=BF$1)*(Data_Xuất[Main SKU name_GOM]=$A6)*(Data_Xuất[SKU_Xuất_GOM]=BF$5)),SUMPRODUCT(Data_Xuất[Xuất-NX]*(Data_Xuất[Year]=BF$1)*(Data_Xuất[Month]=BF$2)*(Data_Xuất[Main SKU name_GOM]=$A6)*(Data_Xuất[SKU_Xuất_GOM]=BF$5)))</f>
        <v>0</v>
      </c>
      <c r="BG6" s="41" cm="1">
        <f t="array" ref="BG6">IF(BG$2="FY",SUMPRODUCT(Data_Xuất[Xuất-NX]*(Data_Xuất[Year]=BG$1)*(Data_Xuất[Main SKU name_GOM]=$A6)*(Data_Xuất[SKU_Xuất_GOM]=BG$5)),SUMPRODUCT(Data_Xuất[Xuất-NX]*(Data_Xuất[Year]=BG$1)*(Data_Xuất[Month]=BG$2)*(Data_Xuất[Main SKU name_GOM]=$A6)*(Data_Xuất[SKU_Xuất_GOM]=BG$5)))</f>
        <v>0</v>
      </c>
      <c r="BH6" s="41" cm="1">
        <f t="array" ref="BH6">IF(BH$2="FY",SUMPRODUCT(Data_Xuất[Xuất-NX]*(Data_Xuất[Year]=BH$1)*(Data_Xuất[Main SKU name_GOM]=$A6)*(Data_Xuất[SKU_Xuất_GOM]=BH$5)),SUMPRODUCT(Data_Xuất[Xuất-NX]*(Data_Xuất[Year]=BH$1)*(Data_Xuất[Month]=BH$2)*(Data_Xuất[Main SKU name_GOM]=$A6)*(Data_Xuất[SKU_Xuất_GOM]=BH$5)))</f>
        <v>0</v>
      </c>
      <c r="BI6" s="41" cm="1">
        <f t="array" ref="BI6">IF(BI$2="FY",SUMPRODUCT(Data_Xuất[Xuất-NX]*(Data_Xuất[Year]=BI$1)*(Data_Xuất[Main SKU name_GOM]=$A6)*(Data_Xuất[SKU_Xuất_GOM]=BI$5)),SUMPRODUCT(Data_Xuất[Xuất-NX]*(Data_Xuất[Year]=BI$1)*(Data_Xuất[Month]=BI$2)*(Data_Xuất[Main SKU name_GOM]=$A6)*(Data_Xuất[SKU_Xuất_GOM]=BI$5)))</f>
        <v>0</v>
      </c>
      <c r="BJ6" s="41" cm="1">
        <f t="array" ref="BJ6">IF(BJ$2="FY",SUMPRODUCT(Data_Xuất[Xuất-NX]*(Data_Xuất[Year]=BJ$1)*(Data_Xuất[Main SKU name_GOM]=$A6)*(Data_Xuất[SKU_Xuất_GOM]=BJ$5)),SUMPRODUCT(Data_Xuất[Xuất-NX]*(Data_Xuất[Year]=BJ$1)*(Data_Xuất[Month]=BJ$2)*(Data_Xuất[Main SKU name_GOM]=$A6)*(Data_Xuất[SKU_Xuất_GOM]=BJ$5)))</f>
        <v>0</v>
      </c>
      <c r="BK6" s="41" cm="1">
        <f t="array" ref="BK6">IF(BK$2="FY",SUMPRODUCT(Data_Xuất[Xuất-NX]*(Data_Xuất[Year]=BK$1)*(Data_Xuất[Main SKU name_GOM]=$A6)*(Data_Xuất[SKU_Xuất_GOM]=BK$5)),SUMPRODUCT(Data_Xuất[Xuất-NX]*(Data_Xuất[Year]=BK$1)*(Data_Xuất[Month]=BK$2)*(Data_Xuất[Main SKU name_GOM]=$A6)*(Data_Xuất[SKU_Xuất_GOM]=BK$5)))</f>
        <v>0</v>
      </c>
      <c r="BL6" s="41" cm="1">
        <f t="array" ref="BL6">IF(BL$2="FY",SUMPRODUCT(Data_Xuất[Xuất-NX]*(Data_Xuất[Year]=BL$1)*(Data_Xuất[Main SKU name_GOM]=$A6)*(Data_Xuất[SKU_Xuất_GOM]=BL$5)),SUMPRODUCT(Data_Xuất[Xuất-NX]*(Data_Xuất[Year]=BL$1)*(Data_Xuất[Month]=BL$2)*(Data_Xuất[Main SKU name_GOM]=$A6)*(Data_Xuất[SKU_Xuất_GOM]=BL$5)))</f>
        <v>0</v>
      </c>
      <c r="BM6" s="41" cm="1">
        <f t="array" ref="BM6">IF(BM$2="FY",SUMPRODUCT(Data_Xuất[Xuất-NX]*(Data_Xuất[Year]=BM$1)*(Data_Xuất[Main SKU name_GOM]=$A6)*(Data_Xuất[SKU_Xuất_GOM]=BM$5)),SUMPRODUCT(Data_Xuất[Xuất-NX]*(Data_Xuất[Year]=BM$1)*(Data_Xuất[Month]=BM$2)*(Data_Xuất[Main SKU name_GOM]=$A6)*(Data_Xuất[SKU_Xuất_GOM]=BM$5)))</f>
        <v>0</v>
      </c>
      <c r="BN6" s="44">
        <f t="shared" ref="BN6:BN12" si="24">SUM(AZ6:BM6)</f>
        <v>0</v>
      </c>
      <c r="BP6" s="40" cm="1">
        <f t="array" ref="BP6">IF(BP$2="FY",SUMPRODUCT(Data_Xuất[Xuất-NX]*(Data_Xuất[Year]=BP$1)*(Data_Xuất[Main SKU name_GOM]=$A6)*(Data_Xuất[SKU_Xuất_GOM]=BP$5)),SUMPRODUCT(Data_Xuất[Xuất-NX]*(Data_Xuất[Year]=BP$1)*(Data_Xuất[Month]=BP$2)*(Data_Xuất[Main SKU name_GOM]=$A6)*(Data_Xuất[SKU_Xuất_GOM]=BP$5)))</f>
        <v>0</v>
      </c>
      <c r="BQ6" s="41" cm="1">
        <f t="array" ref="BQ6">IF(BQ$2="FY",SUMPRODUCT(Data_Xuất[Xuất-NX]*(Data_Xuất[Year]=BQ$1)*(Data_Xuất[Main SKU name_GOM]=$A6)*(Data_Xuất[SKU_Xuất_GOM]=BQ$5)),SUMPRODUCT(Data_Xuất[Xuất-NX]*(Data_Xuất[Year]=BQ$1)*(Data_Xuất[Month]=BQ$2)*(Data_Xuất[Main SKU name_GOM]=$A6)*(Data_Xuất[SKU_Xuất_GOM]=BQ$5)))</f>
        <v>0</v>
      </c>
      <c r="BR6" s="41" cm="1">
        <f t="array" ref="BR6">IF(BR$2="FY",SUMPRODUCT(Data_Xuất[Xuất-NX]*(Data_Xuất[Year]=BR$1)*(Data_Xuất[Main SKU name_GOM]=$A6)*(Data_Xuất[SKU_Xuất_GOM]=BR$5)),SUMPRODUCT(Data_Xuất[Xuất-NX]*(Data_Xuất[Year]=BR$1)*(Data_Xuất[Month]=BR$2)*(Data_Xuất[Main SKU name_GOM]=$A6)*(Data_Xuất[SKU_Xuất_GOM]=BR$5)))</f>
        <v>4905</v>
      </c>
      <c r="BS6" s="41" cm="1">
        <f t="array" ref="BS6">IF(BS$2="FY",SUMPRODUCT(Data_Xuất[Xuất-NX]*(Data_Xuất[Year]=BS$1)*(Data_Xuất[Main SKU name_GOM]=$A6)*(Data_Xuất[SKU_Xuất_GOM]=BS$5)),SUMPRODUCT(Data_Xuất[Xuất-NX]*(Data_Xuất[Year]=BS$1)*(Data_Xuất[Month]=BS$2)*(Data_Xuất[Main SKU name_GOM]=$A6)*(Data_Xuất[SKU_Xuất_GOM]=BS$5)))</f>
        <v>0</v>
      </c>
      <c r="BT6" s="41" cm="1">
        <f t="array" ref="BT6">IF(BT$2="FY",SUMPRODUCT(Data_Xuất[Xuất-NX]*(Data_Xuất[Year]=BT$1)*(Data_Xuất[Main SKU name_GOM]=$A6)*(Data_Xuất[SKU_Xuất_GOM]=BT$5)),SUMPRODUCT(Data_Xuất[Xuất-NX]*(Data_Xuất[Year]=BT$1)*(Data_Xuất[Month]=BT$2)*(Data_Xuất[Main SKU name_GOM]=$A6)*(Data_Xuất[SKU_Xuất_GOM]=BT$5)))</f>
        <v>0</v>
      </c>
      <c r="BU6" s="41" cm="1">
        <f t="array" ref="BU6">IF(BU$2="FY",SUMPRODUCT(Data_Xuất[Xuất-NX]*(Data_Xuất[Year]=BU$1)*(Data_Xuất[Main SKU name_GOM]=$A6)*(Data_Xuất[SKU_Xuất_GOM]=BU$5)),SUMPRODUCT(Data_Xuất[Xuất-NX]*(Data_Xuất[Year]=BU$1)*(Data_Xuất[Month]=BU$2)*(Data_Xuất[Main SKU name_GOM]=$A6)*(Data_Xuất[SKU_Xuất_GOM]=BU$5)))</f>
        <v>0</v>
      </c>
      <c r="BV6" s="41" cm="1">
        <f t="array" ref="BV6">IF(BV$2="FY",SUMPRODUCT(Data_Xuất[Xuất-NX]*(Data_Xuất[Year]=BV$1)*(Data_Xuất[Main SKU name_GOM]=$A6)*(Data_Xuất[SKU_Xuất_GOM]=BV$5)),SUMPRODUCT(Data_Xuất[Xuất-NX]*(Data_Xuất[Year]=BV$1)*(Data_Xuất[Month]=BV$2)*(Data_Xuất[Main SKU name_GOM]=$A6)*(Data_Xuất[SKU_Xuất_GOM]=BV$5)))</f>
        <v>0</v>
      </c>
      <c r="BW6" s="41" cm="1">
        <f t="array" ref="BW6">IF(BW$2="FY",SUMPRODUCT(Data_Xuất[Xuất-NX]*(Data_Xuất[Year]=BW$1)*(Data_Xuất[Main SKU name_GOM]=$A6)*(Data_Xuất[SKU_Xuất_GOM]=BW$5)),SUMPRODUCT(Data_Xuất[Xuất-NX]*(Data_Xuất[Year]=BW$1)*(Data_Xuất[Month]=BW$2)*(Data_Xuất[Main SKU name_GOM]=$A6)*(Data_Xuất[SKU_Xuất_GOM]=BW$5)))</f>
        <v>0</v>
      </c>
      <c r="BX6" s="41" cm="1">
        <f t="array" ref="BX6">IF(BX$2="FY",SUMPRODUCT(Data_Xuất[Xuất-NX]*(Data_Xuất[Year]=BX$1)*(Data_Xuất[Main SKU name_GOM]=$A6)*(Data_Xuất[SKU_Xuất_GOM]=BX$5)),SUMPRODUCT(Data_Xuất[Xuất-NX]*(Data_Xuất[Year]=BX$1)*(Data_Xuất[Month]=BX$2)*(Data_Xuất[Main SKU name_GOM]=$A6)*(Data_Xuất[SKU_Xuất_GOM]=BX$5)))</f>
        <v>0</v>
      </c>
      <c r="BY6" s="41" cm="1">
        <f t="array" ref="BY6">IF(BY$2="FY",SUMPRODUCT(Data_Xuất[Xuất-NX]*(Data_Xuất[Year]=BY$1)*(Data_Xuất[Main SKU name_GOM]=$A6)*(Data_Xuất[SKU_Xuất_GOM]=BY$5)),SUMPRODUCT(Data_Xuất[Xuất-NX]*(Data_Xuất[Year]=BY$1)*(Data_Xuất[Month]=BY$2)*(Data_Xuất[Main SKU name_GOM]=$A6)*(Data_Xuất[SKU_Xuất_GOM]=BY$5)))</f>
        <v>0</v>
      </c>
      <c r="BZ6" s="41" cm="1">
        <f t="array" ref="BZ6">IF(BZ$2="FY",SUMPRODUCT(Data_Xuất[Xuất-NX]*(Data_Xuất[Year]=BZ$1)*(Data_Xuất[Main SKU name_GOM]=$A6)*(Data_Xuất[SKU_Xuất_GOM]=BZ$5)),SUMPRODUCT(Data_Xuất[Xuất-NX]*(Data_Xuất[Year]=BZ$1)*(Data_Xuất[Month]=BZ$2)*(Data_Xuất[Main SKU name_GOM]=$A6)*(Data_Xuất[SKU_Xuất_GOM]=BZ$5)))</f>
        <v>0</v>
      </c>
      <c r="CA6" s="41" cm="1">
        <f t="array" ref="CA6">IF(CA$2="FY",SUMPRODUCT(Data_Xuất[Xuất-NX]*(Data_Xuất[Year]=CA$1)*(Data_Xuất[Main SKU name_GOM]=$A6)*(Data_Xuất[SKU_Xuất_GOM]=CA$5)),SUMPRODUCT(Data_Xuất[Xuất-NX]*(Data_Xuất[Year]=CA$1)*(Data_Xuất[Month]=CA$2)*(Data_Xuất[Main SKU name_GOM]=$A6)*(Data_Xuất[SKU_Xuất_GOM]=CA$5)))</f>
        <v>0</v>
      </c>
      <c r="CB6" s="41" cm="1">
        <f t="array" ref="CB6">IF(CB$2="FY",SUMPRODUCT(Data_Xuất[Xuất-NX]*(Data_Xuất[Year]=CB$1)*(Data_Xuất[Main SKU name_GOM]=$A6)*(Data_Xuất[SKU_Xuất_GOM]=CB$5)),SUMPRODUCT(Data_Xuất[Xuất-NX]*(Data_Xuất[Year]=CB$1)*(Data_Xuất[Month]=CB$2)*(Data_Xuất[Main SKU name_GOM]=$A6)*(Data_Xuất[SKU_Xuất_GOM]=CB$5)))</f>
        <v>0</v>
      </c>
      <c r="CC6" s="41" cm="1">
        <f t="array" ref="CC6">IF(CC$2="FY",SUMPRODUCT(Data_Xuất[Xuất-NX]*(Data_Xuất[Year]=CC$1)*(Data_Xuất[Main SKU name_GOM]=$A6)*(Data_Xuất[SKU_Xuất_GOM]=CC$5)),SUMPRODUCT(Data_Xuất[Xuất-NX]*(Data_Xuất[Year]=CC$1)*(Data_Xuất[Month]=CC$2)*(Data_Xuất[Main SKU name_GOM]=$A6)*(Data_Xuất[SKU_Xuất_GOM]=CC$5)))</f>
        <v>0</v>
      </c>
      <c r="CD6" s="44">
        <f t="shared" ref="CD6:CD12" si="25">SUM(BP6:CC6)</f>
        <v>4905</v>
      </c>
      <c r="CF6" s="40" cm="1">
        <f t="array" ref="CF6">IF(CF$2="FY",SUMPRODUCT(Data_Xuất[Xuất-NX]*(Data_Xuất[Year]=CF$1)*(Data_Xuất[Main SKU name_GOM]=$A6)*(Data_Xuất[SKU_Xuất_GOM]=CF$5)),SUMPRODUCT(Data_Xuất[Xuất-NX]*(Data_Xuất[Year]=CF$1)*(Data_Xuất[Month]=CF$2)*(Data_Xuất[Main SKU name_GOM]=$A6)*(Data_Xuất[SKU_Xuất_GOM]=CF$5)))</f>
        <v>131939.5</v>
      </c>
      <c r="CG6" s="41" cm="1">
        <f t="array" ref="CG6">IF(CG$2="FY",SUMPRODUCT(Data_Xuất[Xuất-NX]*(Data_Xuất[Year]=CG$1)*(Data_Xuất[Main SKU name_GOM]=$A6)*(Data_Xuất[SKU_Xuất_GOM]=CG$5)),SUMPRODUCT(Data_Xuất[Xuất-NX]*(Data_Xuất[Year]=CG$1)*(Data_Xuất[Month]=CG$2)*(Data_Xuất[Main SKU name_GOM]=$A6)*(Data_Xuất[SKU_Xuất_GOM]=CG$5)))</f>
        <v>0</v>
      </c>
      <c r="CH6" s="41" cm="1">
        <f t="array" ref="CH6">IF(CH$2="FY",SUMPRODUCT(Data_Xuất[Xuất-NX]*(Data_Xuất[Year]=CH$1)*(Data_Xuất[Main SKU name_GOM]=$A6)*(Data_Xuất[SKU_Xuất_GOM]=CH$5)),SUMPRODUCT(Data_Xuất[Xuất-NX]*(Data_Xuất[Year]=CH$1)*(Data_Xuất[Month]=CH$2)*(Data_Xuất[Main SKU name_GOM]=$A6)*(Data_Xuất[SKU_Xuất_GOM]=CH$5)))</f>
        <v>339356.5</v>
      </c>
      <c r="CI6" s="41" cm="1">
        <f t="array" ref="CI6">IF(CI$2="FY",SUMPRODUCT(Data_Xuất[Xuất-NX]*(Data_Xuất[Year]=CI$1)*(Data_Xuất[Main SKU name_GOM]=$A6)*(Data_Xuất[SKU_Xuất_GOM]=CI$5)),SUMPRODUCT(Data_Xuất[Xuất-NX]*(Data_Xuất[Year]=CI$1)*(Data_Xuất[Month]=CI$2)*(Data_Xuất[Main SKU name_GOM]=$A6)*(Data_Xuất[SKU_Xuất_GOM]=CI$5)))</f>
        <v>0</v>
      </c>
      <c r="CJ6" s="41" cm="1">
        <f t="array" ref="CJ6">IF(CJ$2="FY",SUMPRODUCT(Data_Xuất[Xuất-NX]*(Data_Xuất[Year]=CJ$1)*(Data_Xuất[Main SKU name_GOM]=$A6)*(Data_Xuất[SKU_Xuất_GOM]=CJ$5)),SUMPRODUCT(Data_Xuất[Xuất-NX]*(Data_Xuất[Year]=CJ$1)*(Data_Xuất[Month]=CJ$2)*(Data_Xuất[Main SKU name_GOM]=$A6)*(Data_Xuất[SKU_Xuất_GOM]=CJ$5)))</f>
        <v>0</v>
      </c>
      <c r="CK6" s="41" cm="1">
        <f t="array" ref="CK6">IF(CK$2="FY",SUMPRODUCT(Data_Xuất[Xuất-NX]*(Data_Xuất[Year]=CK$1)*(Data_Xuất[Main SKU name_GOM]=$A6)*(Data_Xuất[SKU_Xuất_GOM]=CK$5)),SUMPRODUCT(Data_Xuất[Xuất-NX]*(Data_Xuất[Year]=CK$1)*(Data_Xuất[Month]=CK$2)*(Data_Xuất[Main SKU name_GOM]=$A6)*(Data_Xuất[SKU_Xuất_GOM]=CK$5)))</f>
        <v>0</v>
      </c>
      <c r="CL6" s="41" cm="1">
        <f t="array" ref="CL6">IF(CL$2="FY",SUMPRODUCT(Data_Xuất[Xuất-NX]*(Data_Xuất[Year]=CL$1)*(Data_Xuất[Main SKU name_GOM]=$A6)*(Data_Xuất[SKU_Xuất_GOM]=CL$5)),SUMPRODUCT(Data_Xuất[Xuất-NX]*(Data_Xuất[Year]=CL$1)*(Data_Xuất[Month]=CL$2)*(Data_Xuất[Main SKU name_GOM]=$A6)*(Data_Xuất[SKU_Xuất_GOM]=CL$5)))</f>
        <v>0</v>
      </c>
      <c r="CM6" s="41" cm="1">
        <f t="array" ref="CM6">IF(CM$2="FY",SUMPRODUCT(Data_Xuất[Xuất-NX]*(Data_Xuất[Year]=CM$1)*(Data_Xuất[Main SKU name_GOM]=$A6)*(Data_Xuất[SKU_Xuất_GOM]=CM$5)),SUMPRODUCT(Data_Xuất[Xuất-NX]*(Data_Xuất[Year]=CM$1)*(Data_Xuất[Month]=CM$2)*(Data_Xuất[Main SKU name_GOM]=$A6)*(Data_Xuất[SKU_Xuất_GOM]=CM$5)))</f>
        <v>0</v>
      </c>
      <c r="CN6" s="41" cm="1">
        <f t="array" ref="CN6">IF(CN$2="FY",SUMPRODUCT(Data_Xuất[Xuất-NX]*(Data_Xuất[Year]=CN$1)*(Data_Xuất[Main SKU name_GOM]=$A6)*(Data_Xuất[SKU_Xuất_GOM]=CN$5)),SUMPRODUCT(Data_Xuất[Xuất-NX]*(Data_Xuất[Year]=CN$1)*(Data_Xuất[Month]=CN$2)*(Data_Xuất[Main SKU name_GOM]=$A6)*(Data_Xuất[SKU_Xuất_GOM]=CN$5)))</f>
        <v>0</v>
      </c>
      <c r="CO6" s="41" cm="1">
        <f t="array" ref="CO6">IF(CO$2="FY",SUMPRODUCT(Data_Xuất[Xuất-NX]*(Data_Xuất[Year]=CO$1)*(Data_Xuất[Main SKU name_GOM]=$A6)*(Data_Xuất[SKU_Xuất_GOM]=CO$5)),SUMPRODUCT(Data_Xuất[Xuất-NX]*(Data_Xuất[Year]=CO$1)*(Data_Xuất[Month]=CO$2)*(Data_Xuất[Main SKU name_GOM]=$A6)*(Data_Xuất[SKU_Xuất_GOM]=CO$5)))</f>
        <v>0</v>
      </c>
      <c r="CP6" s="41" cm="1">
        <f t="array" ref="CP6">IF(CP$2="FY",SUMPRODUCT(Data_Xuất[Xuất-NX]*(Data_Xuất[Year]=CP$1)*(Data_Xuất[Main SKU name_GOM]=$A6)*(Data_Xuất[SKU_Xuất_GOM]=CP$5)),SUMPRODUCT(Data_Xuất[Xuất-NX]*(Data_Xuất[Year]=CP$1)*(Data_Xuất[Month]=CP$2)*(Data_Xuất[Main SKU name_GOM]=$A6)*(Data_Xuất[SKU_Xuất_GOM]=CP$5)))</f>
        <v>0</v>
      </c>
      <c r="CQ6" s="41" cm="1">
        <f t="array" ref="CQ6">IF(CQ$2="FY",SUMPRODUCT(Data_Xuất[Xuất-NX]*(Data_Xuất[Year]=CQ$1)*(Data_Xuất[Main SKU name_GOM]=$A6)*(Data_Xuất[SKU_Xuất_GOM]=CQ$5)),SUMPRODUCT(Data_Xuất[Xuất-NX]*(Data_Xuất[Year]=CQ$1)*(Data_Xuất[Month]=CQ$2)*(Data_Xuất[Main SKU name_GOM]=$A6)*(Data_Xuất[SKU_Xuất_GOM]=CQ$5)))</f>
        <v>0</v>
      </c>
      <c r="CR6" s="41" cm="1">
        <f t="array" ref="CR6">IF(CR$2="FY",SUMPRODUCT(Data_Xuất[Xuất-NX]*(Data_Xuất[Year]=CR$1)*(Data_Xuất[Main SKU name_GOM]=$A6)*(Data_Xuất[SKU_Xuất_GOM]=CR$5)),SUMPRODUCT(Data_Xuất[Xuất-NX]*(Data_Xuất[Year]=CR$1)*(Data_Xuất[Month]=CR$2)*(Data_Xuất[Main SKU name_GOM]=$A6)*(Data_Xuất[SKU_Xuất_GOM]=CR$5)))</f>
        <v>0</v>
      </c>
      <c r="CS6" s="41" cm="1">
        <f t="array" ref="CS6">IF(CS$2="FY",SUMPRODUCT(Data_Xuất[Xuất-NX]*(Data_Xuất[Year]=CS$1)*(Data_Xuất[Main SKU name_GOM]=$A6)*(Data_Xuất[SKU_Xuất_GOM]=CS$5)),SUMPRODUCT(Data_Xuất[Xuất-NX]*(Data_Xuất[Year]=CS$1)*(Data_Xuất[Month]=CS$2)*(Data_Xuất[Main SKU name_GOM]=$A6)*(Data_Xuất[SKU_Xuất_GOM]=CS$5)))</f>
        <v>0</v>
      </c>
      <c r="CT6" s="44">
        <f t="shared" ref="CT6:CT12" si="26">SUM(CF6:CS6)</f>
        <v>471296</v>
      </c>
      <c r="CV6" s="40" cm="1">
        <f t="array" ref="CV6">IF(CV$2="FY",SUMPRODUCT(Data_Xuất[Xuất-NX]*(Data_Xuất[Year]=CV$1)*(Data_Xuất[Main SKU name_GOM]=$A6)*(Data_Xuất[SKU_Xuất_GOM]=CV$5)),SUMPRODUCT(Data_Xuất[Xuất-NX]*(Data_Xuất[Year]=CV$1)*(Data_Xuất[Month]=CV$2)*(Data_Xuất[Main SKU name_GOM]=$A6)*(Data_Xuất[SKU_Xuất_GOM]=CV$5)))</f>
        <v>237320</v>
      </c>
      <c r="CW6" s="41" cm="1">
        <f t="array" ref="CW6">IF(CW$2="FY",SUMPRODUCT(Data_Xuất[Xuất-NX]*(Data_Xuất[Year]=CW$1)*(Data_Xuất[Main SKU name_GOM]=$A6)*(Data_Xuất[SKU_Xuất_GOM]=CW$5)),SUMPRODUCT(Data_Xuất[Xuất-NX]*(Data_Xuất[Year]=CW$1)*(Data_Xuất[Month]=CW$2)*(Data_Xuất[Main SKU name_GOM]=$A6)*(Data_Xuất[SKU_Xuất_GOM]=CW$5)))</f>
        <v>0</v>
      </c>
      <c r="CX6" s="41" cm="1">
        <f t="array" ref="CX6">IF(CX$2="FY",SUMPRODUCT(Data_Xuất[Xuất-NX]*(Data_Xuất[Year]=CX$1)*(Data_Xuất[Main SKU name_GOM]=$A6)*(Data_Xuất[SKU_Xuất_GOM]=CX$5)),SUMPRODUCT(Data_Xuất[Xuất-NX]*(Data_Xuất[Year]=CX$1)*(Data_Xuất[Month]=CX$2)*(Data_Xuất[Main SKU name_GOM]=$A6)*(Data_Xuất[SKU_Xuất_GOM]=CX$5)))</f>
        <v>285080</v>
      </c>
      <c r="CY6" s="41" cm="1">
        <f t="array" ref="CY6">IF(CY$2="FY",SUMPRODUCT(Data_Xuất[Xuất-NX]*(Data_Xuất[Year]=CY$1)*(Data_Xuất[Main SKU name_GOM]=$A6)*(Data_Xuất[SKU_Xuất_GOM]=CY$5)),SUMPRODUCT(Data_Xuất[Xuất-NX]*(Data_Xuất[Year]=CY$1)*(Data_Xuất[Month]=CY$2)*(Data_Xuất[Main SKU name_GOM]=$A6)*(Data_Xuất[SKU_Xuất_GOM]=CY$5)))</f>
        <v>0</v>
      </c>
      <c r="CZ6" s="41" cm="1">
        <f t="array" ref="CZ6">IF(CZ$2="FY",SUMPRODUCT(Data_Xuất[Xuất-NX]*(Data_Xuất[Year]=CZ$1)*(Data_Xuất[Main SKU name_GOM]=$A6)*(Data_Xuất[SKU_Xuất_GOM]=CZ$5)),SUMPRODUCT(Data_Xuất[Xuất-NX]*(Data_Xuất[Year]=CZ$1)*(Data_Xuất[Month]=CZ$2)*(Data_Xuất[Main SKU name_GOM]=$A6)*(Data_Xuất[SKU_Xuất_GOM]=CZ$5)))</f>
        <v>0</v>
      </c>
      <c r="DA6" s="41" cm="1">
        <f t="array" ref="DA6">IF(DA$2="FY",SUMPRODUCT(Data_Xuất[Xuất-NX]*(Data_Xuất[Year]=DA$1)*(Data_Xuất[Main SKU name_GOM]=$A6)*(Data_Xuất[SKU_Xuất_GOM]=DA$5)),SUMPRODUCT(Data_Xuất[Xuất-NX]*(Data_Xuất[Year]=DA$1)*(Data_Xuất[Month]=DA$2)*(Data_Xuất[Main SKU name_GOM]=$A6)*(Data_Xuất[SKU_Xuất_GOM]=DA$5)))</f>
        <v>0</v>
      </c>
      <c r="DB6" s="41" cm="1">
        <f t="array" ref="DB6">IF(DB$2="FY",SUMPRODUCT(Data_Xuất[Xuất-NX]*(Data_Xuất[Year]=DB$1)*(Data_Xuất[Main SKU name_GOM]=$A6)*(Data_Xuất[SKU_Xuất_GOM]=DB$5)),SUMPRODUCT(Data_Xuất[Xuất-NX]*(Data_Xuất[Year]=DB$1)*(Data_Xuất[Month]=DB$2)*(Data_Xuất[Main SKU name_GOM]=$A6)*(Data_Xuất[SKU_Xuất_GOM]=DB$5)))</f>
        <v>0</v>
      </c>
      <c r="DC6" s="41" cm="1">
        <f t="array" ref="DC6">IF(DC$2="FY",SUMPRODUCT(Data_Xuất[Xuất-NX]*(Data_Xuất[Year]=DC$1)*(Data_Xuất[Main SKU name_GOM]=$A6)*(Data_Xuất[SKU_Xuất_GOM]=DC$5)),SUMPRODUCT(Data_Xuất[Xuất-NX]*(Data_Xuất[Year]=DC$1)*(Data_Xuất[Month]=DC$2)*(Data_Xuất[Main SKU name_GOM]=$A6)*(Data_Xuất[SKU_Xuất_GOM]=DC$5)))</f>
        <v>0</v>
      </c>
      <c r="DD6" s="41" cm="1">
        <f t="array" ref="DD6">IF(DD$2="FY",SUMPRODUCT(Data_Xuất[Xuất-NX]*(Data_Xuất[Year]=DD$1)*(Data_Xuất[Main SKU name_GOM]=$A6)*(Data_Xuất[SKU_Xuất_GOM]=DD$5)),SUMPRODUCT(Data_Xuất[Xuất-NX]*(Data_Xuất[Year]=DD$1)*(Data_Xuất[Month]=DD$2)*(Data_Xuất[Main SKU name_GOM]=$A6)*(Data_Xuất[SKU_Xuất_GOM]=DD$5)))</f>
        <v>0</v>
      </c>
      <c r="DE6" s="41" cm="1">
        <f t="array" ref="DE6">IF(DE$2="FY",SUMPRODUCT(Data_Xuất[Xuất-NX]*(Data_Xuất[Year]=DE$1)*(Data_Xuất[Main SKU name_GOM]=$A6)*(Data_Xuất[SKU_Xuất_GOM]=DE$5)),SUMPRODUCT(Data_Xuất[Xuất-NX]*(Data_Xuất[Year]=DE$1)*(Data_Xuất[Month]=DE$2)*(Data_Xuất[Main SKU name_GOM]=$A6)*(Data_Xuất[SKU_Xuất_GOM]=DE$5)))</f>
        <v>0</v>
      </c>
      <c r="DF6" s="41" cm="1">
        <f t="array" ref="DF6">IF(DF$2="FY",SUMPRODUCT(Data_Xuất[Xuất-NX]*(Data_Xuất[Year]=DF$1)*(Data_Xuất[Main SKU name_GOM]=$A6)*(Data_Xuất[SKU_Xuất_GOM]=DF$5)),SUMPRODUCT(Data_Xuất[Xuất-NX]*(Data_Xuất[Year]=DF$1)*(Data_Xuất[Month]=DF$2)*(Data_Xuất[Main SKU name_GOM]=$A6)*(Data_Xuất[SKU_Xuất_GOM]=DF$5)))</f>
        <v>0</v>
      </c>
      <c r="DG6" s="41" cm="1">
        <f t="array" ref="DG6">IF(DG$2="FY",SUMPRODUCT(Data_Xuất[Xuất-NX]*(Data_Xuất[Year]=DG$1)*(Data_Xuất[Main SKU name_GOM]=$A6)*(Data_Xuất[SKU_Xuất_GOM]=DG$5)),SUMPRODUCT(Data_Xuất[Xuất-NX]*(Data_Xuất[Year]=DG$1)*(Data_Xuất[Month]=DG$2)*(Data_Xuất[Main SKU name_GOM]=$A6)*(Data_Xuất[SKU_Xuất_GOM]=DG$5)))</f>
        <v>0</v>
      </c>
      <c r="DH6" s="41" cm="1">
        <f t="array" ref="DH6">IF(DH$2="FY",SUMPRODUCT(Data_Xuất[Xuất-NX]*(Data_Xuất[Year]=DH$1)*(Data_Xuất[Main SKU name_GOM]=$A6)*(Data_Xuất[SKU_Xuất_GOM]=DH$5)),SUMPRODUCT(Data_Xuất[Xuất-NX]*(Data_Xuất[Year]=DH$1)*(Data_Xuất[Month]=DH$2)*(Data_Xuất[Main SKU name_GOM]=$A6)*(Data_Xuất[SKU_Xuất_GOM]=DH$5)))</f>
        <v>0</v>
      </c>
      <c r="DI6" s="41" cm="1">
        <f t="array" ref="DI6">IF(DI$2="FY",SUMPRODUCT(Data_Xuất[Xuất-NX]*(Data_Xuất[Year]=DI$1)*(Data_Xuất[Main SKU name_GOM]=$A6)*(Data_Xuất[SKU_Xuất_GOM]=DI$5)),SUMPRODUCT(Data_Xuất[Xuất-NX]*(Data_Xuất[Year]=DI$1)*(Data_Xuất[Month]=DI$2)*(Data_Xuất[Main SKU name_GOM]=$A6)*(Data_Xuất[SKU_Xuất_GOM]=DI$5)))</f>
        <v>0</v>
      </c>
      <c r="DJ6" s="44">
        <f t="shared" ref="DJ6:DJ12" si="27">SUM(CV6:DI6)</f>
        <v>522400</v>
      </c>
      <c r="DL6" s="40" cm="1">
        <f t="array" ref="DL6">IF(DL$2="FY",SUMPRODUCT(Data_Xuất[Xuất-NX]*(Data_Xuất[Year]=DL$1)*(Data_Xuất[Main SKU name_GOM]=$A6)*(Data_Xuất[SKU_Xuất_GOM]=DL$5)),SUMPRODUCT(Data_Xuất[Xuất-NX]*(Data_Xuất[Year]=DL$1)*(Data_Xuất[Month]=DL$2)*(Data_Xuất[Main SKU name_GOM]=$A6)*(Data_Xuất[SKU_Xuất_GOM]=DL$5)))</f>
        <v>171285</v>
      </c>
      <c r="DM6" s="41" cm="1">
        <f t="array" ref="DM6">IF(DM$2="FY",SUMPRODUCT(Data_Xuất[Xuất-NX]*(Data_Xuất[Year]=DM$1)*(Data_Xuất[Main SKU name_GOM]=$A6)*(Data_Xuất[SKU_Xuất_GOM]=DM$5)),SUMPRODUCT(Data_Xuất[Xuất-NX]*(Data_Xuất[Year]=DM$1)*(Data_Xuất[Month]=DM$2)*(Data_Xuất[Main SKU name_GOM]=$A6)*(Data_Xuất[SKU_Xuất_GOM]=DM$5)))</f>
        <v>0</v>
      </c>
      <c r="DN6" s="41" cm="1">
        <f t="array" ref="DN6">IF(DN$2="FY",SUMPRODUCT(Data_Xuất[Xuất-NX]*(Data_Xuất[Year]=DN$1)*(Data_Xuất[Main SKU name_GOM]=$A6)*(Data_Xuất[SKU_Xuất_GOM]=DN$5)),SUMPRODUCT(Data_Xuất[Xuất-NX]*(Data_Xuất[Year]=DN$1)*(Data_Xuất[Month]=DN$2)*(Data_Xuất[Main SKU name_GOM]=$A6)*(Data_Xuất[SKU_Xuất_GOM]=DN$5)))</f>
        <v>215617.99999999997</v>
      </c>
      <c r="DO6" s="41" cm="1">
        <f t="array" ref="DO6">IF(DO$2="FY",SUMPRODUCT(Data_Xuất[Xuất-NX]*(Data_Xuất[Year]=DO$1)*(Data_Xuất[Main SKU name_GOM]=$A6)*(Data_Xuất[SKU_Xuất_GOM]=DO$5)),SUMPRODUCT(Data_Xuất[Xuất-NX]*(Data_Xuất[Year]=DO$1)*(Data_Xuất[Month]=DO$2)*(Data_Xuất[Main SKU name_GOM]=$A6)*(Data_Xuất[SKU_Xuất_GOM]=DO$5)))</f>
        <v>0</v>
      </c>
      <c r="DP6" s="41" cm="1">
        <f t="array" ref="DP6">IF(DP$2="FY",SUMPRODUCT(Data_Xuất[Xuất-NX]*(Data_Xuất[Year]=DP$1)*(Data_Xuất[Main SKU name_GOM]=$A6)*(Data_Xuất[SKU_Xuất_GOM]=DP$5)),SUMPRODUCT(Data_Xuất[Xuất-NX]*(Data_Xuất[Year]=DP$1)*(Data_Xuất[Month]=DP$2)*(Data_Xuất[Main SKU name_GOM]=$A6)*(Data_Xuất[SKU_Xuất_GOM]=DP$5)))</f>
        <v>0</v>
      </c>
      <c r="DQ6" s="41" cm="1">
        <f t="array" ref="DQ6">IF(DQ$2="FY",SUMPRODUCT(Data_Xuất[Xuất-NX]*(Data_Xuất[Year]=DQ$1)*(Data_Xuất[Main SKU name_GOM]=$A6)*(Data_Xuất[SKU_Xuất_GOM]=DQ$5)),SUMPRODUCT(Data_Xuất[Xuất-NX]*(Data_Xuất[Year]=DQ$1)*(Data_Xuất[Month]=DQ$2)*(Data_Xuất[Main SKU name_GOM]=$A6)*(Data_Xuất[SKU_Xuất_GOM]=DQ$5)))</f>
        <v>0</v>
      </c>
      <c r="DR6" s="41" cm="1">
        <f t="array" ref="DR6">IF(DR$2="FY",SUMPRODUCT(Data_Xuất[Xuất-NX]*(Data_Xuất[Year]=DR$1)*(Data_Xuất[Main SKU name_GOM]=$A6)*(Data_Xuất[SKU_Xuất_GOM]=DR$5)),SUMPRODUCT(Data_Xuất[Xuất-NX]*(Data_Xuất[Year]=DR$1)*(Data_Xuất[Month]=DR$2)*(Data_Xuất[Main SKU name_GOM]=$A6)*(Data_Xuất[SKU_Xuất_GOM]=DR$5)))</f>
        <v>0</v>
      </c>
      <c r="DS6" s="41" cm="1">
        <f t="array" ref="DS6">IF(DS$2="FY",SUMPRODUCT(Data_Xuất[Xuất-NX]*(Data_Xuất[Year]=DS$1)*(Data_Xuất[Main SKU name_GOM]=$A6)*(Data_Xuất[SKU_Xuất_GOM]=DS$5)),SUMPRODUCT(Data_Xuất[Xuất-NX]*(Data_Xuất[Year]=DS$1)*(Data_Xuất[Month]=DS$2)*(Data_Xuất[Main SKU name_GOM]=$A6)*(Data_Xuất[SKU_Xuất_GOM]=DS$5)))</f>
        <v>0</v>
      </c>
      <c r="DT6" s="41" cm="1">
        <f t="array" ref="DT6">IF(DT$2="FY",SUMPRODUCT(Data_Xuất[Xuất-NX]*(Data_Xuất[Year]=DT$1)*(Data_Xuất[Main SKU name_GOM]=$A6)*(Data_Xuất[SKU_Xuất_GOM]=DT$5)),SUMPRODUCT(Data_Xuất[Xuất-NX]*(Data_Xuất[Year]=DT$1)*(Data_Xuất[Month]=DT$2)*(Data_Xuất[Main SKU name_GOM]=$A6)*(Data_Xuất[SKU_Xuất_GOM]=DT$5)))</f>
        <v>0</v>
      </c>
      <c r="DU6" s="41" cm="1">
        <f t="array" ref="DU6">IF(DU$2="FY",SUMPRODUCT(Data_Xuất[Xuất-NX]*(Data_Xuất[Year]=DU$1)*(Data_Xuất[Main SKU name_GOM]=$A6)*(Data_Xuất[SKU_Xuất_GOM]=DU$5)),SUMPRODUCT(Data_Xuất[Xuất-NX]*(Data_Xuất[Year]=DU$1)*(Data_Xuất[Month]=DU$2)*(Data_Xuất[Main SKU name_GOM]=$A6)*(Data_Xuất[SKU_Xuất_GOM]=DU$5)))</f>
        <v>0</v>
      </c>
      <c r="DV6" s="41" cm="1">
        <f t="array" ref="DV6">IF(DV$2="FY",SUMPRODUCT(Data_Xuất[Xuất-NX]*(Data_Xuất[Year]=DV$1)*(Data_Xuất[Main SKU name_GOM]=$A6)*(Data_Xuất[SKU_Xuất_GOM]=DV$5)),SUMPRODUCT(Data_Xuất[Xuất-NX]*(Data_Xuất[Year]=DV$1)*(Data_Xuất[Month]=DV$2)*(Data_Xuất[Main SKU name_GOM]=$A6)*(Data_Xuất[SKU_Xuất_GOM]=DV$5)))</f>
        <v>0</v>
      </c>
      <c r="DW6" s="41" cm="1">
        <f t="array" ref="DW6">IF(DW$2="FY",SUMPRODUCT(Data_Xuất[Xuất-NX]*(Data_Xuất[Year]=DW$1)*(Data_Xuất[Main SKU name_GOM]=$A6)*(Data_Xuất[SKU_Xuất_GOM]=DW$5)),SUMPRODUCT(Data_Xuất[Xuất-NX]*(Data_Xuất[Year]=DW$1)*(Data_Xuất[Month]=DW$2)*(Data_Xuất[Main SKU name_GOM]=$A6)*(Data_Xuất[SKU_Xuất_GOM]=DW$5)))</f>
        <v>0</v>
      </c>
      <c r="DX6" s="41" cm="1">
        <f t="array" ref="DX6">IF(DX$2="FY",SUMPRODUCT(Data_Xuất[Xuất-NX]*(Data_Xuất[Year]=DX$1)*(Data_Xuất[Main SKU name_GOM]=$A6)*(Data_Xuất[SKU_Xuất_GOM]=DX$5)),SUMPRODUCT(Data_Xuất[Xuất-NX]*(Data_Xuất[Year]=DX$1)*(Data_Xuất[Month]=DX$2)*(Data_Xuất[Main SKU name_GOM]=$A6)*(Data_Xuất[SKU_Xuất_GOM]=DX$5)))</f>
        <v>0</v>
      </c>
      <c r="DY6" s="41" cm="1">
        <f t="array" ref="DY6">IF(DY$2="FY",SUMPRODUCT(Data_Xuất[Xuất-NX]*(Data_Xuất[Year]=DY$1)*(Data_Xuất[Main SKU name_GOM]=$A6)*(Data_Xuất[SKU_Xuất_GOM]=DY$5)),SUMPRODUCT(Data_Xuất[Xuất-NX]*(Data_Xuất[Year]=DY$1)*(Data_Xuất[Month]=DY$2)*(Data_Xuất[Main SKU name_GOM]=$A6)*(Data_Xuất[SKU_Xuất_GOM]=DY$5)))</f>
        <v>0</v>
      </c>
      <c r="DZ6" s="44">
        <f t="shared" ref="DZ6:DZ12" si="28">SUM(DL6:DY6)</f>
        <v>386903</v>
      </c>
      <c r="EB6" s="40" cm="1">
        <f t="array" ref="EB6">IF(EB$2="FY",SUMPRODUCT(Data_Xuất[Xuất-NX]*(Data_Xuất[Year]=EB$1)*(Data_Xuất[Main SKU name_GOM]=$A6)*(Data_Xuất[SKU_Xuất_GOM]=EB$5)),SUMPRODUCT(Data_Xuất[Xuất-NX]*(Data_Xuất[Year]=EB$1)*(Data_Xuất[Month]=EB$2)*(Data_Xuất[Main SKU name_GOM]=$A6)*(Data_Xuất[SKU_Xuất_GOM]=EB$5)))</f>
        <v>220711</v>
      </c>
      <c r="EC6" s="41" cm="1">
        <f t="array" ref="EC6">IF(EC$2="FY",SUMPRODUCT(Data_Xuất[Xuất-NX]*(Data_Xuất[Year]=EC$1)*(Data_Xuất[Main SKU name_GOM]=$A6)*(Data_Xuất[SKU_Xuất_GOM]=EC$5)),SUMPRODUCT(Data_Xuất[Xuất-NX]*(Data_Xuất[Year]=EC$1)*(Data_Xuất[Month]=EC$2)*(Data_Xuất[Main SKU name_GOM]=$A6)*(Data_Xuất[SKU_Xuất_GOM]=EC$5)))</f>
        <v>30000.000000000004</v>
      </c>
      <c r="ED6" s="41" cm="1">
        <f t="array" ref="ED6">IF(ED$2="FY",SUMPRODUCT(Data_Xuất[Xuất-NX]*(Data_Xuất[Year]=ED$1)*(Data_Xuất[Main SKU name_GOM]=$A6)*(Data_Xuất[SKU_Xuất_GOM]=ED$5)),SUMPRODUCT(Data_Xuất[Xuất-NX]*(Data_Xuất[Year]=ED$1)*(Data_Xuất[Month]=ED$2)*(Data_Xuất[Main SKU name_GOM]=$A6)*(Data_Xuất[SKU_Xuất_GOM]=ED$5)))</f>
        <v>502360</v>
      </c>
      <c r="EE6" s="41" cm="1">
        <f t="array" ref="EE6">IF(EE$2="FY",SUMPRODUCT(Data_Xuất[Xuất-NX]*(Data_Xuất[Year]=EE$1)*(Data_Xuất[Main SKU name_GOM]=$A6)*(Data_Xuất[SKU_Xuất_GOM]=EE$5)),SUMPRODUCT(Data_Xuất[Xuất-NX]*(Data_Xuất[Year]=EE$1)*(Data_Xuất[Month]=EE$2)*(Data_Xuất[Main SKU name_GOM]=$A6)*(Data_Xuất[SKU_Xuất_GOM]=EE$5)))</f>
        <v>0</v>
      </c>
      <c r="EF6" s="41" cm="1">
        <f t="array" ref="EF6">IF(EF$2="FY",SUMPRODUCT(Data_Xuất[Xuất-NX]*(Data_Xuất[Year]=EF$1)*(Data_Xuất[Main SKU name_GOM]=$A6)*(Data_Xuất[SKU_Xuất_GOM]=EF$5)),SUMPRODUCT(Data_Xuất[Xuất-NX]*(Data_Xuất[Year]=EF$1)*(Data_Xuất[Month]=EF$2)*(Data_Xuất[Main SKU name_GOM]=$A6)*(Data_Xuất[SKU_Xuất_GOM]=EF$5)))</f>
        <v>0</v>
      </c>
      <c r="EG6" s="41" cm="1">
        <f t="array" ref="EG6">IF(EG$2="FY",SUMPRODUCT(Data_Xuất[Xuất-NX]*(Data_Xuất[Year]=EG$1)*(Data_Xuất[Main SKU name_GOM]=$A6)*(Data_Xuất[SKU_Xuất_GOM]=EG$5)),SUMPRODUCT(Data_Xuất[Xuất-NX]*(Data_Xuất[Year]=EG$1)*(Data_Xuất[Month]=EG$2)*(Data_Xuất[Main SKU name_GOM]=$A6)*(Data_Xuất[SKU_Xuất_GOM]=EG$5)))</f>
        <v>0</v>
      </c>
      <c r="EH6" s="41" cm="1">
        <f t="array" ref="EH6">IF(EH$2="FY",SUMPRODUCT(Data_Xuất[Xuất-NX]*(Data_Xuất[Year]=EH$1)*(Data_Xuất[Main SKU name_GOM]=$A6)*(Data_Xuất[SKU_Xuất_GOM]=EH$5)),SUMPRODUCT(Data_Xuất[Xuất-NX]*(Data_Xuất[Year]=EH$1)*(Data_Xuất[Month]=EH$2)*(Data_Xuất[Main SKU name_GOM]=$A6)*(Data_Xuất[SKU_Xuất_GOM]=EH$5)))</f>
        <v>0</v>
      </c>
      <c r="EI6" s="41" cm="1">
        <f t="array" ref="EI6">IF(EI$2="FY",SUMPRODUCT(Data_Xuất[Xuất-NX]*(Data_Xuất[Year]=EI$1)*(Data_Xuất[Main SKU name_GOM]=$A6)*(Data_Xuất[SKU_Xuất_GOM]=EI$5)),SUMPRODUCT(Data_Xuất[Xuất-NX]*(Data_Xuất[Year]=EI$1)*(Data_Xuất[Month]=EI$2)*(Data_Xuất[Main SKU name_GOM]=$A6)*(Data_Xuất[SKU_Xuất_GOM]=EI$5)))</f>
        <v>0</v>
      </c>
      <c r="EJ6" s="41" cm="1">
        <f t="array" ref="EJ6">IF(EJ$2="FY",SUMPRODUCT(Data_Xuất[Xuất-NX]*(Data_Xuất[Year]=EJ$1)*(Data_Xuất[Main SKU name_GOM]=$A6)*(Data_Xuất[SKU_Xuất_GOM]=EJ$5)),SUMPRODUCT(Data_Xuất[Xuất-NX]*(Data_Xuất[Year]=EJ$1)*(Data_Xuất[Month]=EJ$2)*(Data_Xuất[Main SKU name_GOM]=$A6)*(Data_Xuất[SKU_Xuất_GOM]=EJ$5)))</f>
        <v>0</v>
      </c>
      <c r="EK6" s="41" cm="1">
        <f t="array" ref="EK6">IF(EK$2="FY",SUMPRODUCT(Data_Xuất[Xuất-NX]*(Data_Xuất[Year]=EK$1)*(Data_Xuất[Main SKU name_GOM]=$A6)*(Data_Xuất[SKU_Xuất_GOM]=EK$5)),SUMPRODUCT(Data_Xuất[Xuất-NX]*(Data_Xuất[Year]=EK$1)*(Data_Xuất[Month]=EK$2)*(Data_Xuất[Main SKU name_GOM]=$A6)*(Data_Xuất[SKU_Xuất_GOM]=EK$5)))</f>
        <v>0</v>
      </c>
      <c r="EL6" s="41" cm="1">
        <f t="array" ref="EL6">IF(EL$2="FY",SUMPRODUCT(Data_Xuất[Xuất-NX]*(Data_Xuất[Year]=EL$1)*(Data_Xuất[Main SKU name_GOM]=$A6)*(Data_Xuất[SKU_Xuất_GOM]=EL$5)),SUMPRODUCT(Data_Xuất[Xuất-NX]*(Data_Xuất[Year]=EL$1)*(Data_Xuất[Month]=EL$2)*(Data_Xuất[Main SKU name_GOM]=$A6)*(Data_Xuất[SKU_Xuất_GOM]=EL$5)))</f>
        <v>0</v>
      </c>
      <c r="EM6" s="41" cm="1">
        <f t="array" ref="EM6">IF(EM$2="FY",SUMPRODUCT(Data_Xuất[Xuất-NX]*(Data_Xuất[Year]=EM$1)*(Data_Xuất[Main SKU name_GOM]=$A6)*(Data_Xuất[SKU_Xuất_GOM]=EM$5)),SUMPRODUCT(Data_Xuất[Xuất-NX]*(Data_Xuất[Year]=EM$1)*(Data_Xuất[Month]=EM$2)*(Data_Xuất[Main SKU name_GOM]=$A6)*(Data_Xuất[SKU_Xuất_GOM]=EM$5)))</f>
        <v>0</v>
      </c>
      <c r="EN6" s="41" cm="1">
        <f t="array" ref="EN6">IF(EN$2="FY",SUMPRODUCT(Data_Xuất[Xuất-NX]*(Data_Xuất[Year]=EN$1)*(Data_Xuất[Main SKU name_GOM]=$A6)*(Data_Xuất[SKU_Xuất_GOM]=EN$5)),SUMPRODUCT(Data_Xuất[Xuất-NX]*(Data_Xuất[Year]=EN$1)*(Data_Xuất[Month]=EN$2)*(Data_Xuất[Main SKU name_GOM]=$A6)*(Data_Xuất[SKU_Xuất_GOM]=EN$5)))</f>
        <v>0</v>
      </c>
      <c r="EO6" s="41" cm="1">
        <f t="array" ref="EO6">IF(EO$2="FY",SUMPRODUCT(Data_Xuất[Xuất-NX]*(Data_Xuất[Year]=EO$1)*(Data_Xuất[Main SKU name_GOM]=$A6)*(Data_Xuất[SKU_Xuất_GOM]=EO$5)),SUMPRODUCT(Data_Xuất[Xuất-NX]*(Data_Xuất[Year]=EO$1)*(Data_Xuất[Month]=EO$2)*(Data_Xuất[Main SKU name_GOM]=$A6)*(Data_Xuất[SKU_Xuất_GOM]=EO$5)))</f>
        <v>0</v>
      </c>
      <c r="EP6" s="44">
        <f t="shared" ref="EP6:EP12" si="29">SUM(EB6:EO6)</f>
        <v>753071</v>
      </c>
      <c r="ER6" s="40" cm="1">
        <f t="array" ref="ER6">IF(ER$2="FY",SUMPRODUCT(Data_Xuất[Xuất-NX]*(Data_Xuất[Year]=ER$1)*(Data_Xuất[Main SKU name_GOM]=$A6)*(Data_Xuất[SKU_Xuất_GOM]=ER$5)),SUMPRODUCT(Data_Xuất[Xuất-NX]*(Data_Xuất[Year]=ER$1)*(Data_Xuất[Month]=ER$2)*(Data_Xuất[Main SKU name_GOM]=$A6)*(Data_Xuất[SKU_Xuất_GOM]=ER$5)))</f>
        <v>201490.00000000003</v>
      </c>
      <c r="ES6" s="41" cm="1">
        <f t="array" ref="ES6">IF(ES$2="FY",SUMPRODUCT(Data_Xuất[Xuất-NX]*(Data_Xuất[Year]=ES$1)*(Data_Xuất[Main SKU name_GOM]=$A6)*(Data_Xuất[SKU_Xuất_GOM]=ES$5)),SUMPRODUCT(Data_Xuất[Xuất-NX]*(Data_Xuất[Year]=ES$1)*(Data_Xuất[Month]=ES$2)*(Data_Xuất[Main SKU name_GOM]=$A6)*(Data_Xuất[SKU_Xuất_GOM]=ES$5)))</f>
        <v>0</v>
      </c>
      <c r="ET6" s="41" cm="1">
        <f t="array" ref="ET6">IF(ET$2="FY",SUMPRODUCT(Data_Xuất[Xuất-NX]*(Data_Xuất[Year]=ET$1)*(Data_Xuất[Main SKU name_GOM]=$A6)*(Data_Xuất[SKU_Xuất_GOM]=ET$5)),SUMPRODUCT(Data_Xuất[Xuất-NX]*(Data_Xuất[Year]=ET$1)*(Data_Xuất[Month]=ET$2)*(Data_Xuất[Main SKU name_GOM]=$A6)*(Data_Xuất[SKU_Xuất_GOM]=ET$5)))</f>
        <v>201490</v>
      </c>
      <c r="EU6" s="41" cm="1">
        <f t="array" ref="EU6">IF(EU$2="FY",SUMPRODUCT(Data_Xuất[Xuất-NX]*(Data_Xuất[Year]=EU$1)*(Data_Xuất[Main SKU name_GOM]=$A6)*(Data_Xuất[SKU_Xuất_GOM]=EU$5)),SUMPRODUCT(Data_Xuất[Xuất-NX]*(Data_Xuất[Year]=EU$1)*(Data_Xuất[Month]=EU$2)*(Data_Xuất[Main SKU name_GOM]=$A6)*(Data_Xuất[SKU_Xuất_GOM]=EU$5)))</f>
        <v>0</v>
      </c>
      <c r="EV6" s="41" cm="1">
        <f t="array" ref="EV6">IF(EV$2="FY",SUMPRODUCT(Data_Xuất[Xuất-NX]*(Data_Xuất[Year]=EV$1)*(Data_Xuất[Main SKU name_GOM]=$A6)*(Data_Xuất[SKU_Xuất_GOM]=EV$5)),SUMPRODUCT(Data_Xuất[Xuất-NX]*(Data_Xuất[Year]=EV$1)*(Data_Xuất[Month]=EV$2)*(Data_Xuất[Main SKU name_GOM]=$A6)*(Data_Xuất[SKU_Xuất_GOM]=EV$5)))</f>
        <v>0</v>
      </c>
      <c r="EW6" s="41" cm="1">
        <f t="array" ref="EW6">IF(EW$2="FY",SUMPRODUCT(Data_Xuất[Xuất-NX]*(Data_Xuất[Year]=EW$1)*(Data_Xuất[Main SKU name_GOM]=$A6)*(Data_Xuất[SKU_Xuất_GOM]=EW$5)),SUMPRODUCT(Data_Xuất[Xuất-NX]*(Data_Xuất[Year]=EW$1)*(Data_Xuất[Month]=EW$2)*(Data_Xuất[Main SKU name_GOM]=$A6)*(Data_Xuất[SKU_Xuất_GOM]=EW$5)))</f>
        <v>0</v>
      </c>
      <c r="EX6" s="41" cm="1">
        <f t="array" ref="EX6">IF(EX$2="FY",SUMPRODUCT(Data_Xuất[Xuất-NX]*(Data_Xuất[Year]=EX$1)*(Data_Xuất[Main SKU name_GOM]=$A6)*(Data_Xuất[SKU_Xuất_GOM]=EX$5)),SUMPRODUCT(Data_Xuất[Xuất-NX]*(Data_Xuất[Year]=EX$1)*(Data_Xuất[Month]=EX$2)*(Data_Xuất[Main SKU name_GOM]=$A6)*(Data_Xuất[SKU_Xuất_GOM]=EX$5)))</f>
        <v>0</v>
      </c>
      <c r="EY6" s="41" cm="1">
        <f t="array" ref="EY6">IF(EY$2="FY",SUMPRODUCT(Data_Xuất[Xuất-NX]*(Data_Xuất[Year]=EY$1)*(Data_Xuất[Main SKU name_GOM]=$A6)*(Data_Xuất[SKU_Xuất_GOM]=EY$5)),SUMPRODUCT(Data_Xuất[Xuất-NX]*(Data_Xuất[Year]=EY$1)*(Data_Xuất[Month]=EY$2)*(Data_Xuất[Main SKU name_GOM]=$A6)*(Data_Xuất[SKU_Xuất_GOM]=EY$5)))</f>
        <v>0</v>
      </c>
      <c r="EZ6" s="41" cm="1">
        <f t="array" ref="EZ6">IF(EZ$2="FY",SUMPRODUCT(Data_Xuất[Xuất-NX]*(Data_Xuất[Year]=EZ$1)*(Data_Xuất[Main SKU name_GOM]=$A6)*(Data_Xuất[SKU_Xuất_GOM]=EZ$5)),SUMPRODUCT(Data_Xuất[Xuất-NX]*(Data_Xuất[Year]=EZ$1)*(Data_Xuất[Month]=EZ$2)*(Data_Xuất[Main SKU name_GOM]=$A6)*(Data_Xuất[SKU_Xuất_GOM]=EZ$5)))</f>
        <v>0</v>
      </c>
      <c r="FA6" s="41" cm="1">
        <f t="array" ref="FA6">IF(FA$2="FY",SUMPRODUCT(Data_Xuất[Xuất-NX]*(Data_Xuất[Year]=FA$1)*(Data_Xuất[Main SKU name_GOM]=$A6)*(Data_Xuất[SKU_Xuất_GOM]=FA$5)),SUMPRODUCT(Data_Xuất[Xuất-NX]*(Data_Xuất[Year]=FA$1)*(Data_Xuất[Month]=FA$2)*(Data_Xuất[Main SKU name_GOM]=$A6)*(Data_Xuất[SKU_Xuất_GOM]=FA$5)))</f>
        <v>0</v>
      </c>
      <c r="FB6" s="41" cm="1">
        <f t="array" ref="FB6">IF(FB$2="FY",SUMPRODUCT(Data_Xuất[Xuất-NX]*(Data_Xuất[Year]=FB$1)*(Data_Xuất[Main SKU name_GOM]=$A6)*(Data_Xuất[SKU_Xuất_GOM]=FB$5)),SUMPRODUCT(Data_Xuất[Xuất-NX]*(Data_Xuất[Year]=FB$1)*(Data_Xuất[Month]=FB$2)*(Data_Xuất[Main SKU name_GOM]=$A6)*(Data_Xuất[SKU_Xuất_GOM]=FB$5)))</f>
        <v>0</v>
      </c>
      <c r="FC6" s="41" cm="1">
        <f t="array" ref="FC6">IF(FC$2="FY",SUMPRODUCT(Data_Xuất[Xuất-NX]*(Data_Xuất[Year]=FC$1)*(Data_Xuất[Main SKU name_GOM]=$A6)*(Data_Xuất[SKU_Xuất_GOM]=FC$5)),SUMPRODUCT(Data_Xuất[Xuất-NX]*(Data_Xuất[Year]=FC$1)*(Data_Xuất[Month]=FC$2)*(Data_Xuất[Main SKU name_GOM]=$A6)*(Data_Xuất[SKU_Xuất_GOM]=FC$5)))</f>
        <v>0</v>
      </c>
      <c r="FD6" s="41" cm="1">
        <f t="array" ref="FD6">IF(FD$2="FY",SUMPRODUCT(Data_Xuất[Xuất-NX]*(Data_Xuất[Year]=FD$1)*(Data_Xuất[Main SKU name_GOM]=$A6)*(Data_Xuất[SKU_Xuất_GOM]=FD$5)),SUMPRODUCT(Data_Xuất[Xuất-NX]*(Data_Xuất[Year]=FD$1)*(Data_Xuất[Month]=FD$2)*(Data_Xuất[Main SKU name_GOM]=$A6)*(Data_Xuất[SKU_Xuất_GOM]=FD$5)))</f>
        <v>0</v>
      </c>
      <c r="FE6" s="41" cm="1">
        <f t="array" ref="FE6">IF(FE$2="FY",SUMPRODUCT(Data_Xuất[Xuất-NX]*(Data_Xuất[Year]=FE$1)*(Data_Xuất[Main SKU name_GOM]=$A6)*(Data_Xuất[SKU_Xuất_GOM]=FE$5)),SUMPRODUCT(Data_Xuất[Xuất-NX]*(Data_Xuất[Year]=FE$1)*(Data_Xuất[Month]=FE$2)*(Data_Xuất[Main SKU name_GOM]=$A6)*(Data_Xuất[SKU_Xuất_GOM]=FE$5)))</f>
        <v>0</v>
      </c>
      <c r="FF6" s="44">
        <f t="shared" ref="FF6:FF12" si="30">SUM(ER6:FE6)</f>
        <v>402980</v>
      </c>
      <c r="FH6" s="40" cm="1">
        <f t="array" ref="FH6">IF(FH$2="FY",SUMPRODUCT(Data_Xuất[Xuất-NX]*(Data_Xuất[Year]=FH$1)*(Data_Xuất[Main SKU name_GOM]=$A6)*(Data_Xuất[SKU_Xuất_GOM]=FH$5)),SUMPRODUCT(Data_Xuất[Xuất-NX]*(Data_Xuất[Year]=FH$1)*(Data_Xuất[Month]=FH$2)*(Data_Xuất[Main SKU name_GOM]=$A6)*(Data_Xuất[SKU_Xuất_GOM]=FH$5)))</f>
        <v>87790</v>
      </c>
      <c r="FI6" s="41" cm="1">
        <f t="array" ref="FI6">IF(FI$2="FY",SUMPRODUCT(Data_Xuất[Xuất-NX]*(Data_Xuất[Year]=FI$1)*(Data_Xuất[Main SKU name_GOM]=$A6)*(Data_Xuất[SKU_Xuất_GOM]=FI$5)),SUMPRODUCT(Data_Xuất[Xuất-NX]*(Data_Xuất[Year]=FI$1)*(Data_Xuất[Month]=FI$2)*(Data_Xuất[Main SKU name_GOM]=$A6)*(Data_Xuất[SKU_Xuất_GOM]=FI$5)))</f>
        <v>0</v>
      </c>
      <c r="FJ6" s="41" cm="1">
        <f t="array" ref="FJ6">IF(FJ$2="FY",SUMPRODUCT(Data_Xuất[Xuất-NX]*(Data_Xuất[Year]=FJ$1)*(Data_Xuất[Main SKU name_GOM]=$A6)*(Data_Xuất[SKU_Xuất_GOM]=FJ$5)),SUMPRODUCT(Data_Xuất[Xuất-NX]*(Data_Xuất[Year]=FJ$1)*(Data_Xuất[Month]=FJ$2)*(Data_Xuất[Main SKU name_GOM]=$A6)*(Data_Xuất[SKU_Xuất_GOM]=FJ$5)))</f>
        <v>1026225.0000000001</v>
      </c>
      <c r="FK6" s="41" cm="1">
        <f t="array" ref="FK6">IF(FK$2="FY",SUMPRODUCT(Data_Xuất[Xuất-NX]*(Data_Xuất[Year]=FK$1)*(Data_Xuất[Main SKU name_GOM]=$A6)*(Data_Xuất[SKU_Xuất_GOM]=FK$5)),SUMPRODUCT(Data_Xuất[Xuất-NX]*(Data_Xuất[Year]=FK$1)*(Data_Xuất[Month]=FK$2)*(Data_Xuất[Main SKU name_GOM]=$A6)*(Data_Xuất[SKU_Xuất_GOM]=FK$5)))</f>
        <v>0</v>
      </c>
      <c r="FL6" s="41" cm="1">
        <f t="array" ref="FL6">IF(FL$2="FY",SUMPRODUCT(Data_Xuất[Xuất-NX]*(Data_Xuất[Year]=FL$1)*(Data_Xuất[Main SKU name_GOM]=$A6)*(Data_Xuất[SKU_Xuất_GOM]=FL$5)),SUMPRODUCT(Data_Xuất[Xuất-NX]*(Data_Xuất[Year]=FL$1)*(Data_Xuất[Month]=FL$2)*(Data_Xuất[Main SKU name_GOM]=$A6)*(Data_Xuất[SKU_Xuất_GOM]=FL$5)))</f>
        <v>0</v>
      </c>
      <c r="FM6" s="41" cm="1">
        <f t="array" ref="FM6">IF(FM$2="FY",SUMPRODUCT(Data_Xuất[Xuất-NX]*(Data_Xuất[Year]=FM$1)*(Data_Xuất[Main SKU name_GOM]=$A6)*(Data_Xuất[SKU_Xuất_GOM]=FM$5)),SUMPRODUCT(Data_Xuất[Xuất-NX]*(Data_Xuất[Year]=FM$1)*(Data_Xuất[Month]=FM$2)*(Data_Xuất[Main SKU name_GOM]=$A6)*(Data_Xuất[SKU_Xuất_GOM]=FM$5)))</f>
        <v>0</v>
      </c>
      <c r="FN6" s="41" cm="1">
        <f t="array" ref="FN6">IF(FN$2="FY",SUMPRODUCT(Data_Xuất[Xuất-NX]*(Data_Xuất[Year]=FN$1)*(Data_Xuất[Main SKU name_GOM]=$A6)*(Data_Xuất[SKU_Xuất_GOM]=FN$5)),SUMPRODUCT(Data_Xuất[Xuất-NX]*(Data_Xuất[Year]=FN$1)*(Data_Xuất[Month]=FN$2)*(Data_Xuất[Main SKU name_GOM]=$A6)*(Data_Xuất[SKU_Xuất_GOM]=FN$5)))</f>
        <v>0</v>
      </c>
      <c r="FO6" s="41" cm="1">
        <f t="array" ref="FO6">IF(FO$2="FY",SUMPRODUCT(Data_Xuất[Xuất-NX]*(Data_Xuất[Year]=FO$1)*(Data_Xuất[Main SKU name_GOM]=$A6)*(Data_Xuất[SKU_Xuất_GOM]=FO$5)),SUMPRODUCT(Data_Xuất[Xuất-NX]*(Data_Xuất[Year]=FO$1)*(Data_Xuất[Month]=FO$2)*(Data_Xuất[Main SKU name_GOM]=$A6)*(Data_Xuất[SKU_Xuất_GOM]=FO$5)))</f>
        <v>0</v>
      </c>
      <c r="FP6" s="41" cm="1">
        <f t="array" ref="FP6">IF(FP$2="FY",SUMPRODUCT(Data_Xuất[Xuất-NX]*(Data_Xuất[Year]=FP$1)*(Data_Xuất[Main SKU name_GOM]=$A6)*(Data_Xuất[SKU_Xuất_GOM]=FP$5)),SUMPRODUCT(Data_Xuất[Xuất-NX]*(Data_Xuất[Year]=FP$1)*(Data_Xuất[Month]=FP$2)*(Data_Xuất[Main SKU name_GOM]=$A6)*(Data_Xuất[SKU_Xuất_GOM]=FP$5)))</f>
        <v>0</v>
      </c>
      <c r="FQ6" s="41" cm="1">
        <f t="array" ref="FQ6">IF(FQ$2="FY",SUMPRODUCT(Data_Xuất[Xuất-NX]*(Data_Xuất[Year]=FQ$1)*(Data_Xuất[Main SKU name_GOM]=$A6)*(Data_Xuất[SKU_Xuất_GOM]=FQ$5)),SUMPRODUCT(Data_Xuất[Xuất-NX]*(Data_Xuất[Year]=FQ$1)*(Data_Xuất[Month]=FQ$2)*(Data_Xuất[Main SKU name_GOM]=$A6)*(Data_Xuất[SKU_Xuất_GOM]=FQ$5)))</f>
        <v>0</v>
      </c>
      <c r="FR6" s="41" cm="1">
        <f t="array" ref="FR6">IF(FR$2="FY",SUMPRODUCT(Data_Xuất[Xuất-NX]*(Data_Xuất[Year]=FR$1)*(Data_Xuất[Main SKU name_GOM]=$A6)*(Data_Xuất[SKU_Xuất_GOM]=FR$5)),SUMPRODUCT(Data_Xuất[Xuất-NX]*(Data_Xuất[Year]=FR$1)*(Data_Xuất[Month]=FR$2)*(Data_Xuất[Main SKU name_GOM]=$A6)*(Data_Xuất[SKU_Xuất_GOM]=FR$5)))</f>
        <v>0</v>
      </c>
      <c r="FS6" s="41" cm="1">
        <f t="array" ref="FS6">IF(FS$2="FY",SUMPRODUCT(Data_Xuất[Xuất-NX]*(Data_Xuất[Year]=FS$1)*(Data_Xuất[Main SKU name_GOM]=$A6)*(Data_Xuất[SKU_Xuất_GOM]=FS$5)),SUMPRODUCT(Data_Xuất[Xuất-NX]*(Data_Xuất[Year]=FS$1)*(Data_Xuất[Month]=FS$2)*(Data_Xuất[Main SKU name_GOM]=$A6)*(Data_Xuất[SKU_Xuất_GOM]=FS$5)))</f>
        <v>0</v>
      </c>
      <c r="FT6" s="41" cm="1">
        <f t="array" ref="FT6">IF(FT$2="FY",SUMPRODUCT(Data_Xuất[Xuất-NX]*(Data_Xuất[Year]=FT$1)*(Data_Xuất[Main SKU name_GOM]=$A6)*(Data_Xuất[SKU_Xuất_GOM]=FT$5)),SUMPRODUCT(Data_Xuất[Xuất-NX]*(Data_Xuất[Year]=FT$1)*(Data_Xuất[Month]=FT$2)*(Data_Xuất[Main SKU name_GOM]=$A6)*(Data_Xuất[SKU_Xuất_GOM]=FT$5)))</f>
        <v>0</v>
      </c>
      <c r="FU6" s="41" cm="1">
        <f t="array" ref="FU6">IF(FU$2="FY",SUMPRODUCT(Data_Xuất[Xuất-NX]*(Data_Xuất[Year]=FU$1)*(Data_Xuất[Main SKU name_GOM]=$A6)*(Data_Xuất[SKU_Xuất_GOM]=FU$5)),SUMPRODUCT(Data_Xuất[Xuất-NX]*(Data_Xuất[Year]=FU$1)*(Data_Xuất[Month]=FU$2)*(Data_Xuất[Main SKU name_GOM]=$A6)*(Data_Xuất[SKU_Xuất_GOM]=FU$5)))</f>
        <v>0</v>
      </c>
      <c r="FV6" s="44">
        <f t="shared" ref="FV6:FV12" si="31">SUM(FH6:FU6)</f>
        <v>1114015</v>
      </c>
      <c r="FX6" s="40" cm="1">
        <f t="array" ref="FX6">IF(FX$2="FY",SUMPRODUCT(Data_Xuất[Xuất-NX]*(Data_Xuất[Year]=FX$1)*(Data_Xuất[Main SKU name_GOM]=$A6)*(Data_Xuất[SKU_Xuất_GOM]=FX$5)),SUMPRODUCT(Data_Xuất[Xuất-NX]*(Data_Xuất[Year]=FX$1)*(Data_Xuất[Month]=FX$2)*(Data_Xuất[Main SKU name_GOM]=$A6)*(Data_Xuất[SKU_Xuất_GOM]=FX$5)))</f>
        <v>605190</v>
      </c>
      <c r="FY6" s="41" cm="1">
        <f t="array" ref="FY6">IF(FY$2="FY",SUMPRODUCT(Data_Xuất[Xuất-NX]*(Data_Xuất[Year]=FY$1)*(Data_Xuất[Main SKU name_GOM]=$A6)*(Data_Xuất[SKU_Xuất_GOM]=FY$5)),SUMPRODUCT(Data_Xuất[Xuất-NX]*(Data_Xuất[Year]=FY$1)*(Data_Xuất[Month]=FY$2)*(Data_Xuất[Main SKU name_GOM]=$A6)*(Data_Xuất[SKU_Xuất_GOM]=FY$5)))</f>
        <v>0</v>
      </c>
      <c r="FZ6" s="41" cm="1">
        <f t="array" ref="FZ6">IF(FZ$2="FY",SUMPRODUCT(Data_Xuất[Xuất-NX]*(Data_Xuất[Year]=FZ$1)*(Data_Xuất[Main SKU name_GOM]=$A6)*(Data_Xuất[SKU_Xuất_GOM]=FZ$5)),SUMPRODUCT(Data_Xuất[Xuất-NX]*(Data_Xuất[Year]=FZ$1)*(Data_Xuất[Month]=FZ$2)*(Data_Xuất[Main SKU name_GOM]=$A6)*(Data_Xuất[SKU_Xuất_GOM]=FZ$5)))</f>
        <v>525630</v>
      </c>
      <c r="GA6" s="41" cm="1">
        <f t="array" ref="GA6">IF(GA$2="FY",SUMPRODUCT(Data_Xuất[Xuất-NX]*(Data_Xuất[Year]=GA$1)*(Data_Xuất[Main SKU name_GOM]=$A6)*(Data_Xuất[SKU_Xuất_GOM]=GA$5)),SUMPRODUCT(Data_Xuất[Xuất-NX]*(Data_Xuất[Year]=GA$1)*(Data_Xuất[Month]=GA$2)*(Data_Xuất[Main SKU name_GOM]=$A6)*(Data_Xuất[SKU_Xuất_GOM]=GA$5)))</f>
        <v>0</v>
      </c>
      <c r="GB6" s="41" cm="1">
        <f t="array" ref="GB6">IF(GB$2="FY",SUMPRODUCT(Data_Xuất[Xuất-NX]*(Data_Xuất[Year]=GB$1)*(Data_Xuất[Main SKU name_GOM]=$A6)*(Data_Xuất[SKU_Xuất_GOM]=GB$5)),SUMPRODUCT(Data_Xuất[Xuất-NX]*(Data_Xuất[Year]=GB$1)*(Data_Xuất[Month]=GB$2)*(Data_Xuất[Main SKU name_GOM]=$A6)*(Data_Xuất[SKU_Xuất_GOM]=GB$5)))</f>
        <v>0</v>
      </c>
      <c r="GC6" s="41" cm="1">
        <f t="array" ref="GC6">IF(GC$2="FY",SUMPRODUCT(Data_Xuất[Xuất-NX]*(Data_Xuất[Year]=GC$1)*(Data_Xuất[Main SKU name_GOM]=$A6)*(Data_Xuất[SKU_Xuất_GOM]=GC$5)),SUMPRODUCT(Data_Xuất[Xuất-NX]*(Data_Xuất[Year]=GC$1)*(Data_Xuất[Month]=GC$2)*(Data_Xuất[Main SKU name_GOM]=$A6)*(Data_Xuất[SKU_Xuất_GOM]=GC$5)))</f>
        <v>0</v>
      </c>
      <c r="GD6" s="41" cm="1">
        <f t="array" ref="GD6">IF(GD$2="FY",SUMPRODUCT(Data_Xuất[Xuất-NX]*(Data_Xuất[Year]=GD$1)*(Data_Xuất[Main SKU name_GOM]=$A6)*(Data_Xuất[SKU_Xuất_GOM]=GD$5)),SUMPRODUCT(Data_Xuất[Xuất-NX]*(Data_Xuất[Year]=GD$1)*(Data_Xuất[Month]=GD$2)*(Data_Xuất[Main SKU name_GOM]=$A6)*(Data_Xuất[SKU_Xuất_GOM]=GD$5)))</f>
        <v>30800</v>
      </c>
      <c r="GE6" s="41" cm="1">
        <f t="array" ref="GE6">IF(GE$2="FY",SUMPRODUCT(Data_Xuất[Xuất-NX]*(Data_Xuất[Year]=GE$1)*(Data_Xuất[Main SKU name_GOM]=$A6)*(Data_Xuất[SKU_Xuất_GOM]=GE$5)),SUMPRODUCT(Data_Xuất[Xuất-NX]*(Data_Xuất[Year]=GE$1)*(Data_Xuất[Month]=GE$2)*(Data_Xuất[Main SKU name_GOM]=$A6)*(Data_Xuất[SKU_Xuất_GOM]=GE$5)))</f>
        <v>17500</v>
      </c>
      <c r="GF6" s="41" cm="1">
        <f t="array" ref="GF6">IF(GF$2="FY",SUMPRODUCT(Data_Xuất[Xuất-NX]*(Data_Xuất[Year]=GF$1)*(Data_Xuất[Main SKU name_GOM]=$A6)*(Data_Xuất[SKU_Xuất_GOM]=GF$5)),SUMPRODUCT(Data_Xuất[Xuất-NX]*(Data_Xuất[Year]=GF$1)*(Data_Xuất[Month]=GF$2)*(Data_Xuất[Main SKU name_GOM]=$A6)*(Data_Xuất[SKU_Xuất_GOM]=GF$5)))</f>
        <v>0</v>
      </c>
      <c r="GG6" s="41" cm="1">
        <f t="array" ref="GG6">IF(GG$2="FY",SUMPRODUCT(Data_Xuất[Xuất-NX]*(Data_Xuất[Year]=GG$1)*(Data_Xuất[Main SKU name_GOM]=$A6)*(Data_Xuất[SKU_Xuất_GOM]=GG$5)),SUMPRODUCT(Data_Xuất[Xuất-NX]*(Data_Xuất[Year]=GG$1)*(Data_Xuất[Month]=GG$2)*(Data_Xuất[Main SKU name_GOM]=$A6)*(Data_Xuất[SKU_Xuất_GOM]=GG$5)))</f>
        <v>0</v>
      </c>
      <c r="GH6" s="41" cm="1">
        <f t="array" ref="GH6">IF(GH$2="FY",SUMPRODUCT(Data_Xuất[Xuất-NX]*(Data_Xuất[Year]=GH$1)*(Data_Xuất[Main SKU name_GOM]=$A6)*(Data_Xuất[SKU_Xuất_GOM]=GH$5)),SUMPRODUCT(Data_Xuất[Xuất-NX]*(Data_Xuất[Year]=GH$1)*(Data_Xuất[Month]=GH$2)*(Data_Xuất[Main SKU name_GOM]=$A6)*(Data_Xuất[SKU_Xuất_GOM]=GH$5)))</f>
        <v>0</v>
      </c>
      <c r="GI6" s="41" cm="1">
        <f t="array" ref="GI6">IF(GI$2="FY",SUMPRODUCT(Data_Xuất[Xuất-NX]*(Data_Xuất[Year]=GI$1)*(Data_Xuất[Main SKU name_GOM]=$A6)*(Data_Xuất[SKU_Xuất_GOM]=GI$5)),SUMPRODUCT(Data_Xuất[Xuất-NX]*(Data_Xuất[Year]=GI$1)*(Data_Xuất[Month]=GI$2)*(Data_Xuất[Main SKU name_GOM]=$A6)*(Data_Xuất[SKU_Xuất_GOM]=GI$5)))</f>
        <v>0</v>
      </c>
      <c r="GJ6" s="41" cm="1">
        <f t="array" ref="GJ6">IF(GJ$2="FY",SUMPRODUCT(Data_Xuất[Xuất-NX]*(Data_Xuất[Year]=GJ$1)*(Data_Xuất[Main SKU name_GOM]=$A6)*(Data_Xuất[SKU_Xuất_GOM]=GJ$5)),SUMPRODUCT(Data_Xuất[Xuất-NX]*(Data_Xuất[Year]=GJ$1)*(Data_Xuất[Month]=GJ$2)*(Data_Xuất[Main SKU name_GOM]=$A6)*(Data_Xuất[SKU_Xuất_GOM]=GJ$5)))</f>
        <v>0</v>
      </c>
      <c r="GK6" s="41" cm="1">
        <f t="array" ref="GK6">IF(GK$2="FY",SUMPRODUCT(Data_Xuất[Xuất-NX]*(Data_Xuất[Year]=GK$1)*(Data_Xuất[Main SKU name_GOM]=$A6)*(Data_Xuất[SKU_Xuất_GOM]=GK$5)),SUMPRODUCT(Data_Xuất[Xuất-NX]*(Data_Xuất[Year]=GK$1)*(Data_Xuất[Month]=GK$2)*(Data_Xuất[Main SKU name_GOM]=$A6)*(Data_Xuất[SKU_Xuất_GOM]=GK$5)))</f>
        <v>0</v>
      </c>
      <c r="GL6" s="44">
        <f t="shared" ref="GL6:GL12" si="32">SUM(FX6:GK6)</f>
        <v>1179120</v>
      </c>
      <c r="GN6" s="40" cm="1">
        <f t="array" ref="GN6">IF(GN$2="FY",SUMPRODUCT(Data_Xuất[Xuất-NX]*(Data_Xuất[Year]=GN$1)*(Data_Xuất[Main SKU name_GOM]=$A6)*(Data_Xuất[SKU_Xuất_GOM]=GN$5)),SUMPRODUCT(Data_Xuất[Xuất-NX]*(Data_Xuất[Year]=GN$1)*(Data_Xuất[Month]=GN$2)*(Data_Xuất[Main SKU name_GOM]=$A6)*(Data_Xuất[SKU_Xuất_GOM]=GN$5)))</f>
        <v>713000</v>
      </c>
      <c r="GO6" s="41" cm="1">
        <f t="array" ref="GO6">IF(GO$2="FY",SUMPRODUCT(Data_Xuất[Xuất-NX]*(Data_Xuất[Year]=GO$1)*(Data_Xuất[Main SKU name_GOM]=$A6)*(Data_Xuất[SKU_Xuất_GOM]=GO$5)),SUMPRODUCT(Data_Xuất[Xuất-NX]*(Data_Xuất[Year]=GO$1)*(Data_Xuất[Month]=GO$2)*(Data_Xuất[Main SKU name_GOM]=$A6)*(Data_Xuất[SKU_Xuất_GOM]=GO$5)))</f>
        <v>0</v>
      </c>
      <c r="GP6" s="41" cm="1">
        <f t="array" ref="GP6">IF(GP$2="FY",SUMPRODUCT(Data_Xuất[Xuất-NX]*(Data_Xuất[Year]=GP$1)*(Data_Xuất[Main SKU name_GOM]=$A6)*(Data_Xuất[SKU_Xuất_GOM]=GP$5)),SUMPRODUCT(Data_Xuất[Xuất-NX]*(Data_Xuất[Year]=GP$1)*(Data_Xuất[Month]=GP$2)*(Data_Xuất[Main SKU name_GOM]=$A6)*(Data_Xuất[SKU_Xuất_GOM]=GP$5)))</f>
        <v>307500</v>
      </c>
      <c r="GQ6" s="41" cm="1">
        <f t="array" ref="GQ6">IF(GQ$2="FY",SUMPRODUCT(Data_Xuất[Xuất-NX]*(Data_Xuất[Year]=GQ$1)*(Data_Xuất[Main SKU name_GOM]=$A6)*(Data_Xuất[SKU_Xuất_GOM]=GQ$5)),SUMPRODUCT(Data_Xuất[Xuất-NX]*(Data_Xuất[Year]=GQ$1)*(Data_Xuất[Month]=GQ$2)*(Data_Xuất[Main SKU name_GOM]=$A6)*(Data_Xuất[SKU_Xuất_GOM]=GQ$5)))</f>
        <v>0</v>
      </c>
      <c r="GR6" s="41" cm="1">
        <f t="array" ref="GR6">IF(GR$2="FY",SUMPRODUCT(Data_Xuất[Xuất-NX]*(Data_Xuất[Year]=GR$1)*(Data_Xuất[Main SKU name_GOM]=$A6)*(Data_Xuất[SKU_Xuất_GOM]=GR$5)),SUMPRODUCT(Data_Xuất[Xuất-NX]*(Data_Xuất[Year]=GR$1)*(Data_Xuất[Month]=GR$2)*(Data_Xuất[Main SKU name_GOM]=$A6)*(Data_Xuất[SKU_Xuất_GOM]=GR$5)))</f>
        <v>0</v>
      </c>
      <c r="GS6" s="41" cm="1">
        <f t="array" ref="GS6">IF(GS$2="FY",SUMPRODUCT(Data_Xuất[Xuất-NX]*(Data_Xuất[Year]=GS$1)*(Data_Xuất[Main SKU name_GOM]=$A6)*(Data_Xuất[SKU_Xuất_GOM]=GS$5)),SUMPRODUCT(Data_Xuất[Xuất-NX]*(Data_Xuất[Year]=GS$1)*(Data_Xuất[Month]=GS$2)*(Data_Xuất[Main SKU name_GOM]=$A6)*(Data_Xuất[SKU_Xuất_GOM]=GS$5)))</f>
        <v>0</v>
      </c>
      <c r="GT6" s="41" cm="1">
        <f t="array" ref="GT6">IF(GT$2="FY",SUMPRODUCT(Data_Xuất[Xuất-NX]*(Data_Xuất[Year]=GT$1)*(Data_Xuất[Main SKU name_GOM]=$A6)*(Data_Xuất[SKU_Xuất_GOM]=GT$5)),SUMPRODUCT(Data_Xuất[Xuất-NX]*(Data_Xuất[Year]=GT$1)*(Data_Xuất[Month]=GT$2)*(Data_Xuất[Main SKU name_GOM]=$A6)*(Data_Xuất[SKU_Xuất_GOM]=GT$5)))</f>
        <v>0</v>
      </c>
      <c r="GU6" s="41" cm="1">
        <f t="array" ref="GU6">IF(GU$2="FY",SUMPRODUCT(Data_Xuất[Xuất-NX]*(Data_Xuất[Year]=GU$1)*(Data_Xuất[Main SKU name_GOM]=$A6)*(Data_Xuất[SKU_Xuất_GOM]=GU$5)),SUMPRODUCT(Data_Xuất[Xuất-NX]*(Data_Xuất[Year]=GU$1)*(Data_Xuất[Month]=GU$2)*(Data_Xuất[Main SKU name_GOM]=$A6)*(Data_Xuất[SKU_Xuất_GOM]=GU$5)))</f>
        <v>0</v>
      </c>
      <c r="GV6" s="41" cm="1">
        <f t="array" ref="GV6">IF(GV$2="FY",SUMPRODUCT(Data_Xuất[Xuất-NX]*(Data_Xuất[Year]=GV$1)*(Data_Xuất[Main SKU name_GOM]=$A6)*(Data_Xuất[SKU_Xuất_GOM]=GV$5)),SUMPRODUCT(Data_Xuất[Xuất-NX]*(Data_Xuất[Year]=GV$1)*(Data_Xuất[Month]=GV$2)*(Data_Xuất[Main SKU name_GOM]=$A6)*(Data_Xuất[SKU_Xuất_GOM]=GV$5)))</f>
        <v>0</v>
      </c>
      <c r="GW6" s="41" cm="1">
        <f t="array" ref="GW6">IF(GW$2="FY",SUMPRODUCT(Data_Xuất[Xuất-NX]*(Data_Xuất[Year]=GW$1)*(Data_Xuất[Main SKU name_GOM]=$A6)*(Data_Xuất[SKU_Xuất_GOM]=GW$5)),SUMPRODUCT(Data_Xuất[Xuất-NX]*(Data_Xuất[Year]=GW$1)*(Data_Xuất[Month]=GW$2)*(Data_Xuất[Main SKU name_GOM]=$A6)*(Data_Xuất[SKU_Xuất_GOM]=GW$5)))</f>
        <v>0</v>
      </c>
      <c r="GX6" s="41" cm="1">
        <f t="array" ref="GX6">IF(GX$2="FY",SUMPRODUCT(Data_Xuất[Xuất-NX]*(Data_Xuất[Year]=GX$1)*(Data_Xuất[Main SKU name_GOM]=$A6)*(Data_Xuất[SKU_Xuất_GOM]=GX$5)),SUMPRODUCT(Data_Xuất[Xuất-NX]*(Data_Xuất[Year]=GX$1)*(Data_Xuất[Month]=GX$2)*(Data_Xuất[Main SKU name_GOM]=$A6)*(Data_Xuất[SKU_Xuất_GOM]=GX$5)))</f>
        <v>0</v>
      </c>
      <c r="GY6" s="41" cm="1">
        <f t="array" ref="GY6">IF(GY$2="FY",SUMPRODUCT(Data_Xuất[Xuất-NX]*(Data_Xuất[Year]=GY$1)*(Data_Xuất[Main SKU name_GOM]=$A6)*(Data_Xuất[SKU_Xuất_GOM]=GY$5)),SUMPRODUCT(Data_Xuất[Xuất-NX]*(Data_Xuất[Year]=GY$1)*(Data_Xuất[Month]=GY$2)*(Data_Xuất[Main SKU name_GOM]=$A6)*(Data_Xuất[SKU_Xuất_GOM]=GY$5)))</f>
        <v>0</v>
      </c>
      <c r="GZ6" s="41" cm="1">
        <f t="array" ref="GZ6">IF(GZ$2="FY",SUMPRODUCT(Data_Xuất[Xuất-NX]*(Data_Xuất[Year]=GZ$1)*(Data_Xuất[Main SKU name_GOM]=$A6)*(Data_Xuất[SKU_Xuất_GOM]=GZ$5)),SUMPRODUCT(Data_Xuất[Xuất-NX]*(Data_Xuất[Year]=GZ$1)*(Data_Xuất[Month]=GZ$2)*(Data_Xuất[Main SKU name_GOM]=$A6)*(Data_Xuất[SKU_Xuất_GOM]=GZ$5)))</f>
        <v>0</v>
      </c>
      <c r="HA6" s="41" cm="1">
        <f t="array" ref="HA6">IF(HA$2="FY",SUMPRODUCT(Data_Xuất[Xuất-NX]*(Data_Xuất[Year]=HA$1)*(Data_Xuất[Main SKU name_GOM]=$A6)*(Data_Xuất[SKU_Xuất_GOM]=HA$5)),SUMPRODUCT(Data_Xuất[Xuất-NX]*(Data_Xuất[Year]=HA$1)*(Data_Xuất[Month]=HA$2)*(Data_Xuất[Main SKU name_GOM]=$A6)*(Data_Xuất[SKU_Xuất_GOM]=HA$5)))</f>
        <v>0</v>
      </c>
      <c r="HB6" s="44">
        <f t="shared" ref="HB6:HB12" si="33">SUM(GN6:HA6)</f>
        <v>1020500</v>
      </c>
    </row>
    <row r="7" spans="1:210" x14ac:dyDescent="0.35">
      <c r="A7" s="5" t="s">
        <v>69</v>
      </c>
      <c r="B7" s="24" t="s">
        <v>69</v>
      </c>
      <c r="D7" s="42" cm="1">
        <f t="array" ref="D7">IF(D$2="FY",SUMPRODUCT(Data_Xuất[Xuất-NX]*(Data_Xuất[Year]=D$1)*(Data_Xuất[Main SKU name_GOM]=$A7)*(Data_Xuất[SKU_Xuất_GOM]=D$5)),SUMPRODUCT(Data_Xuất[Xuất-NX]*(Data_Xuất[Year]=D$1)*(Data_Xuất[Month]=D$2)*(Data_Xuất[Main SKU name_GOM]=$A7)*(Data_Xuất[SKU_Xuất_GOM]=D$5)))</f>
        <v>5536935.1050000004</v>
      </c>
      <c r="E7" s="42" cm="1">
        <f t="array" ref="E7">IF(E$2="FY",SUMPRODUCT(Data_Xuất[Xuất-NX]*(Data_Xuất[Year]=E$1)*(Data_Xuất[Main SKU name_GOM]=$A7)*(Data_Xuất[SKU_Xuất_GOM]=E$5)),SUMPRODUCT(Data_Xuất[Xuất-NX]*(Data_Xuất[Year]=E$1)*(Data_Xuất[Month]=E$2)*(Data_Xuất[Main SKU name_GOM]=$A7)*(Data_Xuất[SKU_Xuất_GOM]=E$5)))</f>
        <v>1697010</v>
      </c>
      <c r="F7" s="42" cm="1">
        <f t="array" ref="F7">IF(F$2="FY",SUMPRODUCT(Data_Xuất[Xuất-NX]*(Data_Xuất[Year]=F$1)*(Data_Xuất[Main SKU name_GOM]=$A7)*(Data_Xuất[SKU_Xuất_GOM]=F$5)),SUMPRODUCT(Data_Xuất[Xuất-NX]*(Data_Xuất[Year]=F$1)*(Data_Xuất[Month]=F$2)*(Data_Xuất[Main SKU name_GOM]=$A7)*(Data_Xuất[SKU_Xuất_GOM]=F$5)))</f>
        <v>2593764.145</v>
      </c>
      <c r="G7" s="42" cm="1">
        <f t="array" ref="G7">IF(G$2="FY",SUMPRODUCT(Data_Xuất[Xuất-NX]*(Data_Xuất[Year]=G$1)*(Data_Xuất[Main SKU name_GOM]=$A7)*(Data_Xuất[SKU_Xuất_GOM]=G$5)),SUMPRODUCT(Data_Xuất[Xuất-NX]*(Data_Xuất[Year]=G$1)*(Data_Xuất[Month]=G$2)*(Data_Xuất[Main SKU name_GOM]=$A7)*(Data_Xuất[SKU_Xuất_GOM]=G$5)))</f>
        <v>1145940.75</v>
      </c>
      <c r="H7" s="42" cm="1">
        <f t="array" ref="H7">IF(H$2="FY",SUMPRODUCT(Data_Xuất[Xuất-NX]*(Data_Xuất[Year]=H$1)*(Data_Xuất[Main SKU name_GOM]=$A7)*(Data_Xuất[SKU_Xuất_GOM]=H$5)),SUMPRODUCT(Data_Xuất[Xuất-NX]*(Data_Xuất[Year]=H$1)*(Data_Xuất[Month]=H$2)*(Data_Xuất[Main SKU name_GOM]=$A7)*(Data_Xuất[SKU_Xuất_GOM]=H$5)))</f>
        <v>13769.000000000002</v>
      </c>
      <c r="I7" s="42" cm="1">
        <f t="array" ref="I7">IF(I$2="FY",SUMPRODUCT(Data_Xuất[Xuất-NX]*(Data_Xuất[Year]=I$1)*(Data_Xuất[Main SKU name_GOM]=$A7)*(Data_Xuất[SKU_Xuất_GOM]=I$5)),SUMPRODUCT(Data_Xuất[Xuất-NX]*(Data_Xuất[Year]=I$1)*(Data_Xuất[Month]=I$2)*(Data_Xuất[Main SKU name_GOM]=$A7)*(Data_Xuất[SKU_Xuất_GOM]=I$5)))</f>
        <v>136602</v>
      </c>
      <c r="J7" s="42" cm="1">
        <f t="array" ref="J7">IF(J$2="FY",SUMPRODUCT(Data_Xuất[Xuất-NX]*(Data_Xuất[Year]=J$1)*(Data_Xuất[Main SKU name_GOM]=$A7)*(Data_Xuất[SKU_Xuất_GOM]=J$5)),SUMPRODUCT(Data_Xuất[Xuất-NX]*(Data_Xuất[Year]=J$1)*(Data_Xuất[Month]=J$2)*(Data_Xuất[Main SKU name_GOM]=$A7)*(Data_Xuất[SKU_Xuất_GOM]=J$5)))</f>
        <v>500.00000000000045</v>
      </c>
      <c r="K7" s="42" cm="1">
        <f t="array" ref="K7">IF(K$2="FY",SUMPRODUCT(Data_Xuất[Xuất-NX]*(Data_Xuất[Year]=K$1)*(Data_Xuất[Main SKU name_GOM]=$A7)*(Data_Xuất[SKU_Xuất_GOM]=K$5)),SUMPRODUCT(Data_Xuất[Xuất-NX]*(Data_Xuất[Year]=K$1)*(Data_Xuất[Month]=K$2)*(Data_Xuất[Main SKU name_GOM]=$A7)*(Data_Xuất[SKU_Xuất_GOM]=K$5)))</f>
        <v>54500</v>
      </c>
      <c r="L7" s="42" cm="1">
        <f t="array" ref="L7">IF(L$2="FY",SUMPRODUCT(Data_Xuất[Xuất-NX]*(Data_Xuất[Year]=L$1)*(Data_Xuất[Main SKU name_GOM]=$A7)*(Data_Xuất[SKU_Xuất_GOM]=L$5)),SUMPRODUCT(Data_Xuất[Xuất-NX]*(Data_Xuất[Year]=L$1)*(Data_Xuất[Month]=L$2)*(Data_Xuất[Main SKU name_GOM]=$A7)*(Data_Xuất[SKU_Xuất_GOM]=L$5)))</f>
        <v>79861</v>
      </c>
      <c r="M7" s="42" cm="1">
        <f t="array" ref="M7">IF(M$2="FY",SUMPRODUCT(Data_Xuất[Xuất-NX]*(Data_Xuất[Year]=M$1)*(Data_Xuất[Main SKU name_GOM]=$A7)*(Data_Xuất[SKU_Xuất_GOM]=M$5)),SUMPRODUCT(Data_Xuất[Xuất-NX]*(Data_Xuất[Year]=M$1)*(Data_Xuất[Month]=M$2)*(Data_Xuất[Main SKU name_GOM]=$A7)*(Data_Xuất[SKU_Xuất_GOM]=M$5)))</f>
        <v>0</v>
      </c>
      <c r="N7" s="42" cm="1">
        <f t="array" ref="N7">IF(N$2="FY",SUMPRODUCT(Data_Xuất[Xuất-NX]*(Data_Xuất[Year]=N$1)*(Data_Xuất[Main SKU name_GOM]=$A7)*(Data_Xuất[SKU_Xuất_GOM]=N$5)),SUMPRODUCT(Data_Xuất[Xuất-NX]*(Data_Xuất[Year]=N$1)*(Data_Xuất[Month]=N$2)*(Data_Xuất[Main SKU name_GOM]=$A7)*(Data_Xuất[SKU_Xuất_GOM]=N$5)))</f>
        <v>0</v>
      </c>
      <c r="O7" s="42" cm="1">
        <f t="array" ref="O7">IF(O$2="FY",SUMPRODUCT(Data_Xuất[Xuất-NX]*(Data_Xuất[Year]=O$1)*(Data_Xuất[Main SKU name_GOM]=$A7)*(Data_Xuất[SKU_Xuất_GOM]=O$5)),SUMPRODUCT(Data_Xuất[Xuất-NX]*(Data_Xuất[Year]=O$1)*(Data_Xuất[Month]=O$2)*(Data_Xuất[Main SKU name_GOM]=$A7)*(Data_Xuất[SKU_Xuất_GOM]=O$5)))</f>
        <v>0</v>
      </c>
      <c r="P7" s="42" cm="1">
        <f t="array" ref="P7">IF(P$2="FY",SUMPRODUCT(Data_Xuất[Xuất-NX]*(Data_Xuất[Year]=P$1)*(Data_Xuất[Main SKU name_GOM]=$A7)*(Data_Xuất[SKU_Xuất_GOM]=P$5)),SUMPRODUCT(Data_Xuất[Xuất-NX]*(Data_Xuất[Year]=P$1)*(Data_Xuất[Month]=P$2)*(Data_Xuất[Main SKU name_GOM]=$A7)*(Data_Xuất[SKU_Xuất_GOM]=P$5)))</f>
        <v>0</v>
      </c>
      <c r="Q7" s="42" cm="1">
        <f t="array" ref="Q7">IF(Q$2="FY",SUMPRODUCT(Data_Xuất[Xuất-NX]*(Data_Xuất[Year]=Q$1)*(Data_Xuất[Main SKU name_GOM]=$A7)*(Data_Xuất[SKU_Xuất_GOM]=Q$5)),SUMPRODUCT(Data_Xuất[Xuất-NX]*(Data_Xuất[Year]=Q$1)*(Data_Xuất[Month]=Q$2)*(Data_Xuất[Main SKU name_GOM]=$A7)*(Data_Xuất[SKU_Xuất_GOM]=Q$5)))</f>
        <v>0</v>
      </c>
      <c r="R7" s="42">
        <f t="shared" ref="R7:R12" si="34">SUM(D7:Q7)</f>
        <v>11258882</v>
      </c>
      <c r="T7" s="42" cm="1">
        <f t="array" ref="T7">IF(T$2="FY",SUMPRODUCT(Data_Xuất[Xuất-NX]*(Data_Xuất[Year]=T$1)*(Data_Xuất[Main SKU name_GOM]=$A7)*(Data_Xuất[SKU_Xuất_GOM]=T$5)),SUMPRODUCT(Data_Xuất[Xuất-NX]*(Data_Xuất[Year]=T$1)*(Data_Xuất[Month]=T$2)*(Data_Xuất[Main SKU name_GOM]=$A7)*(Data_Xuất[SKU_Xuất_GOM]=T$5)))</f>
        <v>110000.00000000001</v>
      </c>
      <c r="U7" s="42" cm="1">
        <f t="array" ref="U7">IF(U$2="FY",SUMPRODUCT(Data_Xuất[Xuất-NX]*(Data_Xuất[Year]=U$1)*(Data_Xuất[Main SKU name_GOM]=$A7)*(Data_Xuất[SKU_Xuất_GOM]=U$5)),SUMPRODUCT(Data_Xuất[Xuất-NX]*(Data_Xuất[Year]=U$1)*(Data_Xuất[Month]=U$2)*(Data_Xuất[Main SKU name_GOM]=$A7)*(Data_Xuất[SKU_Xuất_GOM]=U$5)))</f>
        <v>0</v>
      </c>
      <c r="V7" s="42" cm="1">
        <f t="array" ref="V7">IF(V$2="FY",SUMPRODUCT(Data_Xuất[Xuất-NX]*(Data_Xuất[Year]=V$1)*(Data_Xuất[Main SKU name_GOM]=$A7)*(Data_Xuất[SKU_Xuất_GOM]=V$5)),SUMPRODUCT(Data_Xuất[Xuất-NX]*(Data_Xuất[Year]=V$1)*(Data_Xuất[Month]=V$2)*(Data_Xuất[Main SKU name_GOM]=$A7)*(Data_Xuất[SKU_Xuất_GOM]=V$5)))</f>
        <v>90000.000000000015</v>
      </c>
      <c r="W7" s="42" cm="1">
        <f t="array" ref="W7">IF(W$2="FY",SUMPRODUCT(Data_Xuất[Xuất-NX]*(Data_Xuất[Year]=W$1)*(Data_Xuất[Main SKU name_GOM]=$A7)*(Data_Xuất[SKU_Xuất_GOM]=W$5)),SUMPRODUCT(Data_Xuất[Xuất-NX]*(Data_Xuất[Year]=W$1)*(Data_Xuất[Month]=W$2)*(Data_Xuất[Main SKU name_GOM]=$A7)*(Data_Xuất[SKU_Xuất_GOM]=W$5)))</f>
        <v>0</v>
      </c>
      <c r="X7" s="42" cm="1">
        <f t="array" ref="X7">IF(X$2="FY",SUMPRODUCT(Data_Xuất[Xuất-NX]*(Data_Xuất[Year]=X$1)*(Data_Xuất[Main SKU name_GOM]=$A7)*(Data_Xuất[SKU_Xuất_GOM]=X$5)),SUMPRODUCT(Data_Xuất[Xuất-NX]*(Data_Xuất[Year]=X$1)*(Data_Xuất[Month]=X$2)*(Data_Xuất[Main SKU name_GOM]=$A7)*(Data_Xuất[SKU_Xuất_GOM]=X$5)))</f>
        <v>0</v>
      </c>
      <c r="Y7" s="42" cm="1">
        <f t="array" ref="Y7">IF(Y$2="FY",SUMPRODUCT(Data_Xuất[Xuất-NX]*(Data_Xuất[Year]=Y$1)*(Data_Xuất[Main SKU name_GOM]=$A7)*(Data_Xuất[SKU_Xuất_GOM]=Y$5)),SUMPRODUCT(Data_Xuất[Xuất-NX]*(Data_Xuất[Year]=Y$1)*(Data_Xuất[Month]=Y$2)*(Data_Xuất[Main SKU name_GOM]=$A7)*(Data_Xuất[SKU_Xuất_GOM]=Y$5)))</f>
        <v>0</v>
      </c>
      <c r="Z7" s="42" cm="1">
        <f t="array" ref="Z7">IF(Z$2="FY",SUMPRODUCT(Data_Xuất[Xuất-NX]*(Data_Xuất[Year]=Z$1)*(Data_Xuất[Main SKU name_GOM]=$A7)*(Data_Xuất[SKU_Xuất_GOM]=Z$5)),SUMPRODUCT(Data_Xuất[Xuất-NX]*(Data_Xuất[Year]=Z$1)*(Data_Xuất[Month]=Z$2)*(Data_Xuất[Main SKU name_GOM]=$A7)*(Data_Xuất[SKU_Xuất_GOM]=Z$5)))</f>
        <v>0</v>
      </c>
      <c r="AA7" s="42" cm="1">
        <f t="array" ref="AA7">IF(AA$2="FY",SUMPRODUCT(Data_Xuất[Xuất-NX]*(Data_Xuất[Year]=AA$1)*(Data_Xuất[Main SKU name_GOM]=$A7)*(Data_Xuất[SKU_Xuất_GOM]=AA$5)),SUMPRODUCT(Data_Xuất[Xuất-NX]*(Data_Xuất[Year]=AA$1)*(Data_Xuất[Month]=AA$2)*(Data_Xuất[Main SKU name_GOM]=$A7)*(Data_Xuất[SKU_Xuất_GOM]=AA$5)))</f>
        <v>36000</v>
      </c>
      <c r="AB7" s="42" cm="1">
        <f t="array" ref="AB7">IF(AB$2="FY",SUMPRODUCT(Data_Xuất[Xuất-NX]*(Data_Xuất[Year]=AB$1)*(Data_Xuất[Main SKU name_GOM]=$A7)*(Data_Xuất[SKU_Xuất_GOM]=AB$5)),SUMPRODUCT(Data_Xuất[Xuất-NX]*(Data_Xuất[Year]=AB$1)*(Data_Xuất[Month]=AB$2)*(Data_Xuất[Main SKU name_GOM]=$A7)*(Data_Xuất[SKU_Xuất_GOM]=AB$5)))</f>
        <v>0</v>
      </c>
      <c r="AC7" s="42" cm="1">
        <f t="array" ref="AC7">IF(AC$2="FY",SUMPRODUCT(Data_Xuất[Xuất-NX]*(Data_Xuất[Year]=AC$1)*(Data_Xuất[Main SKU name_GOM]=$A7)*(Data_Xuất[SKU_Xuất_GOM]=AC$5)),SUMPRODUCT(Data_Xuất[Xuất-NX]*(Data_Xuất[Year]=AC$1)*(Data_Xuất[Month]=AC$2)*(Data_Xuất[Main SKU name_GOM]=$A7)*(Data_Xuất[SKU_Xuất_GOM]=AC$5)))</f>
        <v>0</v>
      </c>
      <c r="AD7" s="42" cm="1">
        <f t="array" ref="AD7">IF(AD$2="FY",SUMPRODUCT(Data_Xuất[Xuất-NX]*(Data_Xuất[Year]=AD$1)*(Data_Xuất[Main SKU name_GOM]=$A7)*(Data_Xuất[SKU_Xuất_GOM]=AD$5)),SUMPRODUCT(Data_Xuất[Xuất-NX]*(Data_Xuất[Year]=AD$1)*(Data_Xuất[Month]=AD$2)*(Data_Xuất[Main SKU name_GOM]=$A7)*(Data_Xuất[SKU_Xuất_GOM]=AD$5)))</f>
        <v>0</v>
      </c>
      <c r="AE7" s="42" cm="1">
        <f t="array" ref="AE7">IF(AE$2="FY",SUMPRODUCT(Data_Xuất[Xuất-NX]*(Data_Xuất[Year]=AE$1)*(Data_Xuất[Main SKU name_GOM]=$A7)*(Data_Xuất[SKU_Xuất_GOM]=AE$5)),SUMPRODUCT(Data_Xuất[Xuất-NX]*(Data_Xuất[Year]=AE$1)*(Data_Xuất[Month]=AE$2)*(Data_Xuất[Main SKU name_GOM]=$A7)*(Data_Xuất[SKU_Xuất_GOM]=AE$5)))</f>
        <v>0</v>
      </c>
      <c r="AF7" s="42" cm="1">
        <f t="array" ref="AF7">IF(AF$2="FY",SUMPRODUCT(Data_Xuất[Xuất-NX]*(Data_Xuất[Year]=AF$1)*(Data_Xuất[Main SKU name_GOM]=$A7)*(Data_Xuất[SKU_Xuất_GOM]=AF$5)),SUMPRODUCT(Data_Xuất[Xuất-NX]*(Data_Xuất[Year]=AF$1)*(Data_Xuất[Month]=AF$2)*(Data_Xuất[Main SKU name_GOM]=$A7)*(Data_Xuất[SKU_Xuất_GOM]=AF$5)))</f>
        <v>0</v>
      </c>
      <c r="AG7" s="42" cm="1">
        <f t="array" ref="AG7">IF(AG$2="FY",SUMPRODUCT(Data_Xuất[Xuất-NX]*(Data_Xuất[Year]=AG$1)*(Data_Xuất[Main SKU name_GOM]=$A7)*(Data_Xuất[SKU_Xuất_GOM]=AG$5)),SUMPRODUCT(Data_Xuất[Xuất-NX]*(Data_Xuất[Year]=AG$1)*(Data_Xuất[Month]=AG$2)*(Data_Xuất[Main SKU name_GOM]=$A7)*(Data_Xuất[SKU_Xuất_GOM]=AG$5)))</f>
        <v>0</v>
      </c>
      <c r="AH7" s="45">
        <f t="shared" ref="AH7:AH12" si="35">SUM(T7:AG7)</f>
        <v>236000.00000000003</v>
      </c>
      <c r="AJ7" s="42" cm="1">
        <f t="array" ref="AJ7">IF(AJ$2="FY",SUMPRODUCT(Data_Xuất[Xuất-NX]*(Data_Xuất[Year]=AJ$1)*(Data_Xuất[Main SKU name_GOM]=$A7)*(Data_Xuất[SKU_Xuất_GOM]=AJ$5)),SUMPRODUCT(Data_Xuất[Xuất-NX]*(Data_Xuất[Year]=AJ$1)*(Data_Xuất[Month]=AJ$2)*(Data_Xuất[Main SKU name_GOM]=$A7)*(Data_Xuất[SKU_Xuất_GOM]=AJ$5)))</f>
        <v>219200</v>
      </c>
      <c r="AK7" s="42" cm="1">
        <f t="array" ref="AK7">IF(AK$2="FY",SUMPRODUCT(Data_Xuất[Xuất-NX]*(Data_Xuất[Year]=AK$1)*(Data_Xuất[Main SKU name_GOM]=$A7)*(Data_Xuất[SKU_Xuất_GOM]=AK$5)),SUMPRODUCT(Data_Xuất[Xuất-NX]*(Data_Xuất[Year]=AK$1)*(Data_Xuất[Month]=AK$2)*(Data_Xuất[Main SKU name_GOM]=$A7)*(Data_Xuất[SKU_Xuất_GOM]=AK$5)))</f>
        <v>215000</v>
      </c>
      <c r="AL7" s="42" cm="1">
        <f t="array" ref="AL7">IF(AL$2="FY",SUMPRODUCT(Data_Xuất[Xuất-NX]*(Data_Xuất[Year]=AL$1)*(Data_Xuất[Main SKU name_GOM]=$A7)*(Data_Xuất[SKU_Xuất_GOM]=AL$5)),SUMPRODUCT(Data_Xuất[Xuất-NX]*(Data_Xuất[Year]=AL$1)*(Data_Xuất[Month]=AL$2)*(Data_Xuất[Main SKU name_GOM]=$A7)*(Data_Xuất[SKU_Xuất_GOM]=AL$5)))</f>
        <v>414000</v>
      </c>
      <c r="AM7" s="42" cm="1">
        <f t="array" ref="AM7">IF(AM$2="FY",SUMPRODUCT(Data_Xuất[Xuất-NX]*(Data_Xuất[Year]=AM$1)*(Data_Xuất[Main SKU name_GOM]=$A7)*(Data_Xuất[SKU_Xuất_GOM]=AM$5)),SUMPRODUCT(Data_Xuất[Xuất-NX]*(Data_Xuất[Year]=AM$1)*(Data_Xuất[Month]=AM$2)*(Data_Xuất[Main SKU name_GOM]=$A7)*(Data_Xuất[SKU_Xuất_GOM]=AM$5)))</f>
        <v>0</v>
      </c>
      <c r="AN7" s="42" cm="1">
        <f t="array" ref="AN7">IF(AN$2="FY",SUMPRODUCT(Data_Xuất[Xuất-NX]*(Data_Xuất[Year]=AN$1)*(Data_Xuất[Main SKU name_GOM]=$A7)*(Data_Xuất[SKU_Xuất_GOM]=AN$5)),SUMPRODUCT(Data_Xuất[Xuất-NX]*(Data_Xuất[Year]=AN$1)*(Data_Xuất[Month]=AN$2)*(Data_Xuất[Main SKU name_GOM]=$A7)*(Data_Xuất[SKU_Xuất_GOM]=AN$5)))</f>
        <v>0</v>
      </c>
      <c r="AO7" s="42" cm="1">
        <f t="array" ref="AO7">IF(AO$2="FY",SUMPRODUCT(Data_Xuất[Xuất-NX]*(Data_Xuất[Year]=AO$1)*(Data_Xuất[Main SKU name_GOM]=$A7)*(Data_Xuất[SKU_Xuất_GOM]=AO$5)),SUMPRODUCT(Data_Xuất[Xuất-NX]*(Data_Xuất[Year]=AO$1)*(Data_Xuất[Month]=AO$2)*(Data_Xuất[Main SKU name_GOM]=$A7)*(Data_Xuất[SKU_Xuất_GOM]=AO$5)))</f>
        <v>0</v>
      </c>
      <c r="AP7" s="42" cm="1">
        <f t="array" ref="AP7">IF(AP$2="FY",SUMPRODUCT(Data_Xuất[Xuất-NX]*(Data_Xuất[Year]=AP$1)*(Data_Xuất[Main SKU name_GOM]=$A7)*(Data_Xuất[SKU_Xuất_GOM]=AP$5)),SUMPRODUCT(Data_Xuất[Xuất-NX]*(Data_Xuất[Year]=AP$1)*(Data_Xuất[Month]=AP$2)*(Data_Xuất[Main SKU name_GOM]=$A7)*(Data_Xuất[SKU_Xuất_GOM]=AP$5)))</f>
        <v>0</v>
      </c>
      <c r="AQ7" s="42" cm="1">
        <f t="array" ref="AQ7">IF(AQ$2="FY",SUMPRODUCT(Data_Xuất[Xuất-NX]*(Data_Xuất[Year]=AQ$1)*(Data_Xuất[Main SKU name_GOM]=$A7)*(Data_Xuất[SKU_Xuất_GOM]=AQ$5)),SUMPRODUCT(Data_Xuất[Xuất-NX]*(Data_Xuất[Year]=AQ$1)*(Data_Xuất[Month]=AQ$2)*(Data_Xuất[Main SKU name_GOM]=$A7)*(Data_Xuất[SKU_Xuất_GOM]=AQ$5)))</f>
        <v>9500</v>
      </c>
      <c r="AR7" s="42" cm="1">
        <f t="array" ref="AR7">IF(AR$2="FY",SUMPRODUCT(Data_Xuất[Xuất-NX]*(Data_Xuất[Year]=AR$1)*(Data_Xuất[Main SKU name_GOM]=$A7)*(Data_Xuất[SKU_Xuất_GOM]=AR$5)),SUMPRODUCT(Data_Xuất[Xuất-NX]*(Data_Xuất[Year]=AR$1)*(Data_Xuất[Month]=AR$2)*(Data_Xuất[Main SKU name_GOM]=$A7)*(Data_Xuất[SKU_Xuất_GOM]=AR$5)))</f>
        <v>0</v>
      </c>
      <c r="AS7" s="42" cm="1">
        <f t="array" ref="AS7">IF(AS$2="FY",SUMPRODUCT(Data_Xuất[Xuất-NX]*(Data_Xuất[Year]=AS$1)*(Data_Xuất[Main SKU name_GOM]=$A7)*(Data_Xuất[SKU_Xuất_GOM]=AS$5)),SUMPRODUCT(Data_Xuất[Xuất-NX]*(Data_Xuất[Year]=AS$1)*(Data_Xuất[Month]=AS$2)*(Data_Xuất[Main SKU name_GOM]=$A7)*(Data_Xuất[SKU_Xuất_GOM]=AS$5)))</f>
        <v>0</v>
      </c>
      <c r="AT7" s="42" cm="1">
        <f t="array" ref="AT7">IF(AT$2="FY",SUMPRODUCT(Data_Xuất[Xuất-NX]*(Data_Xuất[Year]=AT$1)*(Data_Xuất[Main SKU name_GOM]=$A7)*(Data_Xuất[SKU_Xuất_GOM]=AT$5)),SUMPRODUCT(Data_Xuất[Xuất-NX]*(Data_Xuất[Year]=AT$1)*(Data_Xuất[Month]=AT$2)*(Data_Xuất[Main SKU name_GOM]=$A7)*(Data_Xuất[SKU_Xuất_GOM]=AT$5)))</f>
        <v>0</v>
      </c>
      <c r="AU7" s="42" cm="1">
        <f t="array" ref="AU7">IF(AU$2="FY",SUMPRODUCT(Data_Xuất[Xuất-NX]*(Data_Xuất[Year]=AU$1)*(Data_Xuất[Main SKU name_GOM]=$A7)*(Data_Xuất[SKU_Xuất_GOM]=AU$5)),SUMPRODUCT(Data_Xuất[Xuất-NX]*(Data_Xuất[Year]=AU$1)*(Data_Xuất[Month]=AU$2)*(Data_Xuất[Main SKU name_GOM]=$A7)*(Data_Xuất[SKU_Xuất_GOM]=AU$5)))</f>
        <v>0</v>
      </c>
      <c r="AV7" s="42" cm="1">
        <f t="array" ref="AV7">IF(AV$2="FY",SUMPRODUCT(Data_Xuất[Xuất-NX]*(Data_Xuất[Year]=AV$1)*(Data_Xuất[Main SKU name_GOM]=$A7)*(Data_Xuất[SKU_Xuất_GOM]=AV$5)),SUMPRODUCT(Data_Xuất[Xuất-NX]*(Data_Xuất[Year]=AV$1)*(Data_Xuất[Month]=AV$2)*(Data_Xuất[Main SKU name_GOM]=$A7)*(Data_Xuất[SKU_Xuất_GOM]=AV$5)))</f>
        <v>0</v>
      </c>
      <c r="AW7" s="42" cm="1">
        <f t="array" ref="AW7">IF(AW$2="FY",SUMPRODUCT(Data_Xuất[Xuất-NX]*(Data_Xuất[Year]=AW$1)*(Data_Xuất[Main SKU name_GOM]=$A7)*(Data_Xuất[SKU_Xuất_GOM]=AW$5)),SUMPRODUCT(Data_Xuất[Xuất-NX]*(Data_Xuất[Year]=AW$1)*(Data_Xuất[Month]=AW$2)*(Data_Xuất[Main SKU name_GOM]=$A7)*(Data_Xuất[SKU_Xuất_GOM]=AW$5)))</f>
        <v>0</v>
      </c>
      <c r="AX7" s="45">
        <f t="shared" si="23"/>
        <v>857700</v>
      </c>
      <c r="AZ7" s="42" cm="1">
        <f t="array" ref="AZ7">IF(AZ$2="FY",SUMPRODUCT(Data_Xuất[Xuất-NX]*(Data_Xuất[Year]=AZ$1)*(Data_Xuất[Main SKU name_GOM]=$A7)*(Data_Xuất[SKU_Xuất_GOM]=AZ$5)),SUMPRODUCT(Data_Xuất[Xuất-NX]*(Data_Xuất[Year]=AZ$1)*(Data_Xuất[Month]=AZ$2)*(Data_Xuất[Main SKU name_GOM]=$A7)*(Data_Xuất[SKU_Xuất_GOM]=AZ$5)))</f>
        <v>693700</v>
      </c>
      <c r="BA7" s="42" cm="1">
        <f t="array" ref="BA7">IF(BA$2="FY",SUMPRODUCT(Data_Xuất[Xuất-NX]*(Data_Xuất[Year]=BA$1)*(Data_Xuất[Main SKU name_GOM]=$A7)*(Data_Xuất[SKU_Xuất_GOM]=BA$5)),SUMPRODUCT(Data_Xuất[Xuất-NX]*(Data_Xuất[Year]=BA$1)*(Data_Xuất[Month]=BA$2)*(Data_Xuất[Main SKU name_GOM]=$A7)*(Data_Xuất[SKU_Xuất_GOM]=BA$5)))</f>
        <v>121510</v>
      </c>
      <c r="BB7" s="42" cm="1">
        <f t="array" ref="BB7">IF(BB$2="FY",SUMPRODUCT(Data_Xuất[Xuất-NX]*(Data_Xuất[Year]=BB$1)*(Data_Xuất[Main SKU name_GOM]=$A7)*(Data_Xuất[SKU_Xuất_GOM]=BB$5)),SUMPRODUCT(Data_Xuất[Xuất-NX]*(Data_Xuất[Year]=BB$1)*(Data_Xuất[Month]=BB$2)*(Data_Xuất[Main SKU name_GOM]=$A7)*(Data_Xuất[SKU_Xuất_GOM]=BB$5)))</f>
        <v>414190</v>
      </c>
      <c r="BC7" s="42" cm="1">
        <f t="array" ref="BC7">IF(BC$2="FY",SUMPRODUCT(Data_Xuất[Xuất-NX]*(Data_Xuất[Year]=BC$1)*(Data_Xuất[Main SKU name_GOM]=$A7)*(Data_Xuất[SKU_Xuất_GOM]=BC$5)),SUMPRODUCT(Data_Xuất[Xuất-NX]*(Data_Xuất[Year]=BC$1)*(Data_Xuất[Month]=BC$2)*(Data_Xuất[Main SKU name_GOM]=$A7)*(Data_Xuất[SKU_Xuất_GOM]=BC$5)))</f>
        <v>21174</v>
      </c>
      <c r="BD7" s="42" cm="1">
        <f t="array" ref="BD7">IF(BD$2="FY",SUMPRODUCT(Data_Xuất[Xuất-NX]*(Data_Xuất[Year]=BD$1)*(Data_Xuất[Main SKU name_GOM]=$A7)*(Data_Xuất[SKU_Xuất_GOM]=BD$5)),SUMPRODUCT(Data_Xuất[Xuất-NX]*(Data_Xuất[Year]=BD$1)*(Data_Xuất[Month]=BD$2)*(Data_Xuất[Main SKU name_GOM]=$A7)*(Data_Xuất[SKU_Xuất_GOM]=BD$5)))</f>
        <v>13769.000000000002</v>
      </c>
      <c r="BE7" s="42" cm="1">
        <f t="array" ref="BE7">IF(BE$2="FY",SUMPRODUCT(Data_Xuất[Xuất-NX]*(Data_Xuất[Year]=BE$1)*(Data_Xuất[Main SKU name_GOM]=$A7)*(Data_Xuất[SKU_Xuất_GOM]=BE$5)),SUMPRODUCT(Data_Xuất[Xuất-NX]*(Data_Xuất[Year]=BE$1)*(Data_Xuất[Month]=BE$2)*(Data_Xuất[Main SKU name_GOM]=$A7)*(Data_Xuất[SKU_Xuất_GOM]=BE$5)))</f>
        <v>0</v>
      </c>
      <c r="BF7" s="42" cm="1">
        <f t="array" ref="BF7">IF(BF$2="FY",SUMPRODUCT(Data_Xuất[Xuất-NX]*(Data_Xuất[Year]=BF$1)*(Data_Xuất[Main SKU name_GOM]=$A7)*(Data_Xuất[SKU_Xuất_GOM]=BF$5)),SUMPRODUCT(Data_Xuất[Xuất-NX]*(Data_Xuất[Year]=BF$1)*(Data_Xuất[Month]=BF$2)*(Data_Xuất[Main SKU name_GOM]=$A7)*(Data_Xuất[SKU_Xuất_GOM]=BF$5)))</f>
        <v>0</v>
      </c>
      <c r="BG7" s="42" cm="1">
        <f t="array" ref="BG7">IF(BG$2="FY",SUMPRODUCT(Data_Xuất[Xuất-NX]*(Data_Xuất[Year]=BG$1)*(Data_Xuất[Main SKU name_GOM]=$A7)*(Data_Xuất[SKU_Xuất_GOM]=BG$5)),SUMPRODUCT(Data_Xuất[Xuất-NX]*(Data_Xuất[Year]=BG$1)*(Data_Xuất[Month]=BG$2)*(Data_Xuất[Main SKU name_GOM]=$A7)*(Data_Xuất[SKU_Xuất_GOM]=BG$5)))</f>
        <v>0</v>
      </c>
      <c r="BH7" s="42" cm="1">
        <f t="array" ref="BH7">IF(BH$2="FY",SUMPRODUCT(Data_Xuất[Xuất-NX]*(Data_Xuất[Year]=BH$1)*(Data_Xuất[Main SKU name_GOM]=$A7)*(Data_Xuất[SKU_Xuất_GOM]=BH$5)),SUMPRODUCT(Data_Xuất[Xuất-NX]*(Data_Xuất[Year]=BH$1)*(Data_Xuất[Month]=BH$2)*(Data_Xuất[Main SKU name_GOM]=$A7)*(Data_Xuất[SKU_Xuất_GOM]=BH$5)))</f>
        <v>45163.999999999993</v>
      </c>
      <c r="BI7" s="42" cm="1">
        <f t="array" ref="BI7">IF(BI$2="FY",SUMPRODUCT(Data_Xuất[Xuất-NX]*(Data_Xuất[Year]=BI$1)*(Data_Xuất[Main SKU name_GOM]=$A7)*(Data_Xuất[SKU_Xuất_GOM]=BI$5)),SUMPRODUCT(Data_Xuất[Xuất-NX]*(Data_Xuất[Year]=BI$1)*(Data_Xuất[Month]=BI$2)*(Data_Xuất[Main SKU name_GOM]=$A7)*(Data_Xuất[SKU_Xuất_GOM]=BI$5)))</f>
        <v>0</v>
      </c>
      <c r="BJ7" s="42" cm="1">
        <f t="array" ref="BJ7">IF(BJ$2="FY",SUMPRODUCT(Data_Xuất[Xuất-NX]*(Data_Xuất[Year]=BJ$1)*(Data_Xuất[Main SKU name_GOM]=$A7)*(Data_Xuất[SKU_Xuất_GOM]=BJ$5)),SUMPRODUCT(Data_Xuất[Xuất-NX]*(Data_Xuất[Year]=BJ$1)*(Data_Xuất[Month]=BJ$2)*(Data_Xuất[Main SKU name_GOM]=$A7)*(Data_Xuất[SKU_Xuất_GOM]=BJ$5)))</f>
        <v>0</v>
      </c>
      <c r="BK7" s="42" cm="1">
        <f t="array" ref="BK7">IF(BK$2="FY",SUMPRODUCT(Data_Xuất[Xuất-NX]*(Data_Xuất[Year]=BK$1)*(Data_Xuất[Main SKU name_GOM]=$A7)*(Data_Xuất[SKU_Xuất_GOM]=BK$5)),SUMPRODUCT(Data_Xuất[Xuất-NX]*(Data_Xuất[Year]=BK$1)*(Data_Xuất[Month]=BK$2)*(Data_Xuất[Main SKU name_GOM]=$A7)*(Data_Xuất[SKU_Xuất_GOM]=BK$5)))</f>
        <v>0</v>
      </c>
      <c r="BL7" s="42" cm="1">
        <f t="array" ref="BL7">IF(BL$2="FY",SUMPRODUCT(Data_Xuất[Xuất-NX]*(Data_Xuất[Year]=BL$1)*(Data_Xuất[Main SKU name_GOM]=$A7)*(Data_Xuất[SKU_Xuất_GOM]=BL$5)),SUMPRODUCT(Data_Xuất[Xuất-NX]*(Data_Xuất[Year]=BL$1)*(Data_Xuất[Month]=BL$2)*(Data_Xuất[Main SKU name_GOM]=$A7)*(Data_Xuất[SKU_Xuất_GOM]=BL$5)))</f>
        <v>0</v>
      </c>
      <c r="BM7" s="42" cm="1">
        <f t="array" ref="BM7">IF(BM$2="FY",SUMPRODUCT(Data_Xuất[Xuất-NX]*(Data_Xuất[Year]=BM$1)*(Data_Xuất[Main SKU name_GOM]=$A7)*(Data_Xuất[SKU_Xuất_GOM]=BM$5)),SUMPRODUCT(Data_Xuất[Xuất-NX]*(Data_Xuất[Year]=BM$1)*(Data_Xuất[Month]=BM$2)*(Data_Xuất[Main SKU name_GOM]=$A7)*(Data_Xuất[SKU_Xuất_GOM]=BM$5)))</f>
        <v>0</v>
      </c>
      <c r="BN7" s="45">
        <f t="shared" si="24"/>
        <v>1309507</v>
      </c>
      <c r="BP7" s="42" cm="1">
        <f t="array" ref="BP7">IF(BP$2="FY",SUMPRODUCT(Data_Xuất[Xuất-NX]*(Data_Xuất[Year]=BP$1)*(Data_Xuất[Main SKU name_GOM]=$A7)*(Data_Xuất[SKU_Xuất_GOM]=BP$5)),SUMPRODUCT(Data_Xuất[Xuất-NX]*(Data_Xuất[Year]=BP$1)*(Data_Xuất[Month]=BP$2)*(Data_Xuất[Main SKU name_GOM]=$A7)*(Data_Xuất[SKU_Xuất_GOM]=BP$5)))</f>
        <v>1039833.8550000002</v>
      </c>
      <c r="BQ7" s="42" cm="1">
        <f t="array" ref="BQ7">IF(BQ$2="FY",SUMPRODUCT(Data_Xuất[Xuất-NX]*(Data_Xuất[Year]=BQ$1)*(Data_Xuất[Main SKU name_GOM]=$A7)*(Data_Xuất[SKU_Xuất_GOM]=BQ$5)),SUMPRODUCT(Data_Xuất[Xuất-NX]*(Data_Xuất[Year]=BQ$1)*(Data_Xuất[Month]=BQ$2)*(Data_Xuất[Main SKU name_GOM]=$A7)*(Data_Xuất[SKU_Xuất_GOM]=BQ$5)))</f>
        <v>124000</v>
      </c>
      <c r="BR7" s="42" cm="1">
        <f t="array" ref="BR7">IF(BR$2="FY",SUMPRODUCT(Data_Xuất[Xuất-NX]*(Data_Xuất[Year]=BR$1)*(Data_Xuất[Main SKU name_GOM]=$A7)*(Data_Xuất[SKU_Xuất_GOM]=BR$5)),SUMPRODUCT(Data_Xuất[Xuất-NX]*(Data_Xuất[Year]=BR$1)*(Data_Xuất[Month]=BR$2)*(Data_Xuất[Main SKU name_GOM]=$A7)*(Data_Xuất[SKU_Xuất_GOM]=BR$5)))</f>
        <v>361903.14499999996</v>
      </c>
      <c r="BS7" s="42" cm="1">
        <f t="array" ref="BS7">IF(BS$2="FY",SUMPRODUCT(Data_Xuất[Xuất-NX]*(Data_Xuất[Year]=BS$1)*(Data_Xuất[Main SKU name_GOM]=$A7)*(Data_Xuất[SKU_Xuất_GOM]=BS$5)),SUMPRODUCT(Data_Xuất[Xuất-NX]*(Data_Xuất[Year]=BS$1)*(Data_Xuất[Month]=BS$2)*(Data_Xuất[Main SKU name_GOM]=$A7)*(Data_Xuất[SKU_Xuất_GOM]=BS$5)))</f>
        <v>99660.000000000029</v>
      </c>
      <c r="BT7" s="42" cm="1">
        <f t="array" ref="BT7">IF(BT$2="FY",SUMPRODUCT(Data_Xuất[Xuất-NX]*(Data_Xuất[Year]=BT$1)*(Data_Xuất[Main SKU name_GOM]=$A7)*(Data_Xuất[SKU_Xuất_GOM]=BT$5)),SUMPRODUCT(Data_Xuất[Xuất-NX]*(Data_Xuất[Year]=BT$1)*(Data_Xuất[Month]=BT$2)*(Data_Xuất[Main SKU name_GOM]=$A7)*(Data_Xuất[SKU_Xuất_GOM]=BT$5)))</f>
        <v>0</v>
      </c>
      <c r="BU7" s="42" cm="1">
        <f t="array" ref="BU7">IF(BU$2="FY",SUMPRODUCT(Data_Xuất[Xuất-NX]*(Data_Xuất[Year]=BU$1)*(Data_Xuất[Main SKU name_GOM]=$A7)*(Data_Xuất[SKU_Xuất_GOM]=BU$5)),SUMPRODUCT(Data_Xuất[Xuất-NX]*(Data_Xuất[Year]=BU$1)*(Data_Xuất[Month]=BU$2)*(Data_Xuất[Main SKU name_GOM]=$A7)*(Data_Xuất[SKU_Xuất_GOM]=BU$5)))</f>
        <v>78370</v>
      </c>
      <c r="BV7" s="42" cm="1">
        <f t="array" ref="BV7">IF(BV$2="FY",SUMPRODUCT(Data_Xuất[Xuất-NX]*(Data_Xuất[Year]=BV$1)*(Data_Xuất[Main SKU name_GOM]=$A7)*(Data_Xuất[SKU_Xuất_GOM]=BV$5)),SUMPRODUCT(Data_Xuất[Xuất-NX]*(Data_Xuất[Year]=BV$1)*(Data_Xuất[Month]=BV$2)*(Data_Xuất[Main SKU name_GOM]=$A7)*(Data_Xuất[SKU_Xuất_GOM]=BV$5)))</f>
        <v>0</v>
      </c>
      <c r="BW7" s="42" cm="1">
        <f t="array" ref="BW7">IF(BW$2="FY",SUMPRODUCT(Data_Xuất[Xuất-NX]*(Data_Xuất[Year]=BW$1)*(Data_Xuất[Main SKU name_GOM]=$A7)*(Data_Xuất[SKU_Xuất_GOM]=BW$5)),SUMPRODUCT(Data_Xuất[Xuất-NX]*(Data_Xuất[Year]=BW$1)*(Data_Xuất[Month]=BW$2)*(Data_Xuất[Main SKU name_GOM]=$A7)*(Data_Xuất[SKU_Xuất_GOM]=BW$5)))</f>
        <v>9000.0000000000018</v>
      </c>
      <c r="BX7" s="42" cm="1">
        <f t="array" ref="BX7">IF(BX$2="FY",SUMPRODUCT(Data_Xuất[Xuất-NX]*(Data_Xuất[Year]=BX$1)*(Data_Xuất[Main SKU name_GOM]=$A7)*(Data_Xuất[SKU_Xuất_GOM]=BX$5)),SUMPRODUCT(Data_Xuất[Xuất-NX]*(Data_Xuất[Year]=BX$1)*(Data_Xuất[Month]=BX$2)*(Data_Xuất[Main SKU name_GOM]=$A7)*(Data_Xuất[SKU_Xuất_GOM]=BX$5)))</f>
        <v>24676.000000000004</v>
      </c>
      <c r="BY7" s="42" cm="1">
        <f t="array" ref="BY7">IF(BY$2="FY",SUMPRODUCT(Data_Xuất[Xuất-NX]*(Data_Xuất[Year]=BY$1)*(Data_Xuất[Main SKU name_GOM]=$A7)*(Data_Xuất[SKU_Xuất_GOM]=BY$5)),SUMPRODUCT(Data_Xuất[Xuất-NX]*(Data_Xuất[Year]=BY$1)*(Data_Xuất[Month]=BY$2)*(Data_Xuất[Main SKU name_GOM]=$A7)*(Data_Xuất[SKU_Xuất_GOM]=BY$5)))</f>
        <v>0</v>
      </c>
      <c r="BZ7" s="42" cm="1">
        <f t="array" ref="BZ7">IF(BZ$2="FY",SUMPRODUCT(Data_Xuất[Xuất-NX]*(Data_Xuất[Year]=BZ$1)*(Data_Xuất[Main SKU name_GOM]=$A7)*(Data_Xuất[SKU_Xuất_GOM]=BZ$5)),SUMPRODUCT(Data_Xuất[Xuất-NX]*(Data_Xuất[Year]=BZ$1)*(Data_Xuất[Month]=BZ$2)*(Data_Xuất[Main SKU name_GOM]=$A7)*(Data_Xuất[SKU_Xuất_GOM]=BZ$5)))</f>
        <v>0</v>
      </c>
      <c r="CA7" s="42" cm="1">
        <f t="array" ref="CA7">IF(CA$2="FY",SUMPRODUCT(Data_Xuất[Xuất-NX]*(Data_Xuất[Year]=CA$1)*(Data_Xuất[Main SKU name_GOM]=$A7)*(Data_Xuất[SKU_Xuất_GOM]=CA$5)),SUMPRODUCT(Data_Xuất[Xuất-NX]*(Data_Xuất[Year]=CA$1)*(Data_Xuất[Month]=CA$2)*(Data_Xuất[Main SKU name_GOM]=$A7)*(Data_Xuất[SKU_Xuất_GOM]=CA$5)))</f>
        <v>0</v>
      </c>
      <c r="CB7" s="42" cm="1">
        <f t="array" ref="CB7">IF(CB$2="FY",SUMPRODUCT(Data_Xuất[Xuất-NX]*(Data_Xuất[Year]=CB$1)*(Data_Xuất[Main SKU name_GOM]=$A7)*(Data_Xuất[SKU_Xuất_GOM]=CB$5)),SUMPRODUCT(Data_Xuất[Xuất-NX]*(Data_Xuất[Year]=CB$1)*(Data_Xuất[Month]=CB$2)*(Data_Xuất[Main SKU name_GOM]=$A7)*(Data_Xuất[SKU_Xuất_GOM]=CB$5)))</f>
        <v>0</v>
      </c>
      <c r="CC7" s="42" cm="1">
        <f t="array" ref="CC7">IF(CC$2="FY",SUMPRODUCT(Data_Xuất[Xuất-NX]*(Data_Xuất[Year]=CC$1)*(Data_Xuất[Main SKU name_GOM]=$A7)*(Data_Xuất[SKU_Xuất_GOM]=CC$5)),SUMPRODUCT(Data_Xuất[Xuất-NX]*(Data_Xuất[Year]=CC$1)*(Data_Xuất[Month]=CC$2)*(Data_Xuất[Main SKU name_GOM]=$A7)*(Data_Xuất[SKU_Xuất_GOM]=CC$5)))</f>
        <v>0</v>
      </c>
      <c r="CD7" s="45">
        <f t="shared" si="25"/>
        <v>1737443.0000000002</v>
      </c>
      <c r="CF7" s="42" cm="1">
        <f t="array" ref="CF7">IF(CF$2="FY",SUMPRODUCT(Data_Xuất[Xuất-NX]*(Data_Xuất[Year]=CF$1)*(Data_Xuất[Main SKU name_GOM]=$A7)*(Data_Xuất[SKU_Xuất_GOM]=CF$5)),SUMPRODUCT(Data_Xuất[Xuất-NX]*(Data_Xuất[Year]=CF$1)*(Data_Xuất[Month]=CF$2)*(Data_Xuất[Main SKU name_GOM]=$A7)*(Data_Xuất[SKU_Xuất_GOM]=CF$5)))</f>
        <v>889108</v>
      </c>
      <c r="CG7" s="42" cm="1">
        <f t="array" ref="CG7">IF(CG$2="FY",SUMPRODUCT(Data_Xuất[Xuất-NX]*(Data_Xuất[Year]=CG$1)*(Data_Xuất[Main SKU name_GOM]=$A7)*(Data_Xuất[SKU_Xuất_GOM]=CG$5)),SUMPRODUCT(Data_Xuất[Xuất-NX]*(Data_Xuất[Year]=CG$1)*(Data_Xuất[Month]=CG$2)*(Data_Xuất[Main SKU name_GOM]=$A7)*(Data_Xuất[SKU_Xuất_GOM]=CG$5)))</f>
        <v>317000</v>
      </c>
      <c r="CH7" s="42" cm="1">
        <f t="array" ref="CH7">IF(CH$2="FY",SUMPRODUCT(Data_Xuất[Xuất-NX]*(Data_Xuất[Year]=CH$1)*(Data_Xuất[Main SKU name_GOM]=$A7)*(Data_Xuất[SKU_Xuất_GOM]=CH$5)),SUMPRODUCT(Data_Xuất[Xuất-NX]*(Data_Xuất[Year]=CH$1)*(Data_Xuất[Month]=CH$2)*(Data_Xuất[Main SKU name_GOM]=$A7)*(Data_Xuất[SKU_Xuất_GOM]=CH$5)))</f>
        <v>164236</v>
      </c>
      <c r="CI7" s="42" cm="1">
        <f t="array" ref="CI7">IF(CI$2="FY",SUMPRODUCT(Data_Xuất[Xuất-NX]*(Data_Xuất[Year]=CI$1)*(Data_Xuất[Main SKU name_GOM]=$A7)*(Data_Xuất[SKU_Xuất_GOM]=CI$5)),SUMPRODUCT(Data_Xuất[Xuất-NX]*(Data_Xuất[Year]=CI$1)*(Data_Xuất[Month]=CI$2)*(Data_Xuất[Main SKU name_GOM]=$A7)*(Data_Xuất[SKU_Xuất_GOM]=CI$5)))</f>
        <v>43377.999999999993</v>
      </c>
      <c r="CJ7" s="42" cm="1">
        <f t="array" ref="CJ7">IF(CJ$2="FY",SUMPRODUCT(Data_Xuất[Xuất-NX]*(Data_Xuất[Year]=CJ$1)*(Data_Xuất[Main SKU name_GOM]=$A7)*(Data_Xuất[SKU_Xuất_GOM]=CJ$5)),SUMPRODUCT(Data_Xuất[Xuất-NX]*(Data_Xuất[Year]=CJ$1)*(Data_Xuất[Month]=CJ$2)*(Data_Xuất[Main SKU name_GOM]=$A7)*(Data_Xuất[SKU_Xuất_GOM]=CJ$5)))</f>
        <v>0</v>
      </c>
      <c r="CK7" s="42" cm="1">
        <f t="array" ref="CK7">IF(CK$2="FY",SUMPRODUCT(Data_Xuất[Xuất-NX]*(Data_Xuất[Year]=CK$1)*(Data_Xuất[Main SKU name_GOM]=$A7)*(Data_Xuất[SKU_Xuất_GOM]=CK$5)),SUMPRODUCT(Data_Xuất[Xuất-NX]*(Data_Xuất[Year]=CK$1)*(Data_Xuất[Month]=CK$2)*(Data_Xuất[Main SKU name_GOM]=$A7)*(Data_Xuất[SKU_Xuất_GOM]=CK$5)))</f>
        <v>33306</v>
      </c>
      <c r="CL7" s="42" cm="1">
        <f t="array" ref="CL7">IF(CL$2="FY",SUMPRODUCT(Data_Xuất[Xuất-NX]*(Data_Xuất[Year]=CL$1)*(Data_Xuất[Main SKU name_GOM]=$A7)*(Data_Xuất[SKU_Xuất_GOM]=CL$5)),SUMPRODUCT(Data_Xuất[Xuất-NX]*(Data_Xuất[Year]=CL$1)*(Data_Xuất[Month]=CL$2)*(Data_Xuất[Main SKU name_GOM]=$A7)*(Data_Xuất[SKU_Xuất_GOM]=CL$5)))</f>
        <v>4.5474735088646412E-13</v>
      </c>
      <c r="CM7" s="42" cm="1">
        <f t="array" ref="CM7">IF(CM$2="FY",SUMPRODUCT(Data_Xuất[Xuất-NX]*(Data_Xuất[Year]=CM$1)*(Data_Xuất[Main SKU name_GOM]=$A7)*(Data_Xuất[SKU_Xuất_GOM]=CM$5)),SUMPRODUCT(Data_Xuất[Xuất-NX]*(Data_Xuất[Year]=CM$1)*(Data_Xuất[Month]=CM$2)*(Data_Xuất[Main SKU name_GOM]=$A7)*(Data_Xuất[SKU_Xuất_GOM]=CM$5)))</f>
        <v>0</v>
      </c>
      <c r="CN7" s="42" cm="1">
        <f t="array" ref="CN7">IF(CN$2="FY",SUMPRODUCT(Data_Xuất[Xuất-NX]*(Data_Xuất[Year]=CN$1)*(Data_Xuất[Main SKU name_GOM]=$A7)*(Data_Xuất[SKU_Xuất_GOM]=CN$5)),SUMPRODUCT(Data_Xuất[Xuất-NX]*(Data_Xuất[Year]=CN$1)*(Data_Xuất[Month]=CN$2)*(Data_Xuất[Main SKU name_GOM]=$A7)*(Data_Xuất[SKU_Xuất_GOM]=CN$5)))</f>
        <v>10021.000000000002</v>
      </c>
      <c r="CO7" s="42" cm="1">
        <f t="array" ref="CO7">IF(CO$2="FY",SUMPRODUCT(Data_Xuất[Xuất-NX]*(Data_Xuất[Year]=CO$1)*(Data_Xuất[Main SKU name_GOM]=$A7)*(Data_Xuất[SKU_Xuất_GOM]=CO$5)),SUMPRODUCT(Data_Xuất[Xuất-NX]*(Data_Xuất[Year]=CO$1)*(Data_Xuất[Month]=CO$2)*(Data_Xuất[Main SKU name_GOM]=$A7)*(Data_Xuất[SKU_Xuất_GOM]=CO$5)))</f>
        <v>0</v>
      </c>
      <c r="CP7" s="42" cm="1">
        <f t="array" ref="CP7">IF(CP$2="FY",SUMPRODUCT(Data_Xuất[Xuất-NX]*(Data_Xuất[Year]=CP$1)*(Data_Xuất[Main SKU name_GOM]=$A7)*(Data_Xuất[SKU_Xuất_GOM]=CP$5)),SUMPRODUCT(Data_Xuất[Xuất-NX]*(Data_Xuất[Year]=CP$1)*(Data_Xuất[Month]=CP$2)*(Data_Xuất[Main SKU name_GOM]=$A7)*(Data_Xuất[SKU_Xuất_GOM]=CP$5)))</f>
        <v>0</v>
      </c>
      <c r="CQ7" s="42" cm="1">
        <f t="array" ref="CQ7">IF(CQ$2="FY",SUMPRODUCT(Data_Xuất[Xuất-NX]*(Data_Xuất[Year]=CQ$1)*(Data_Xuất[Main SKU name_GOM]=$A7)*(Data_Xuất[SKU_Xuất_GOM]=CQ$5)),SUMPRODUCT(Data_Xuất[Xuất-NX]*(Data_Xuất[Year]=CQ$1)*(Data_Xuất[Month]=CQ$2)*(Data_Xuất[Main SKU name_GOM]=$A7)*(Data_Xuất[SKU_Xuất_GOM]=CQ$5)))</f>
        <v>0</v>
      </c>
      <c r="CR7" s="42" cm="1">
        <f t="array" ref="CR7">IF(CR$2="FY",SUMPRODUCT(Data_Xuất[Xuất-NX]*(Data_Xuất[Year]=CR$1)*(Data_Xuất[Main SKU name_GOM]=$A7)*(Data_Xuất[SKU_Xuất_GOM]=CR$5)),SUMPRODUCT(Data_Xuất[Xuất-NX]*(Data_Xuất[Year]=CR$1)*(Data_Xuất[Month]=CR$2)*(Data_Xuất[Main SKU name_GOM]=$A7)*(Data_Xuất[SKU_Xuất_GOM]=CR$5)))</f>
        <v>0</v>
      </c>
      <c r="CS7" s="42" cm="1">
        <f t="array" ref="CS7">IF(CS$2="FY",SUMPRODUCT(Data_Xuất[Xuất-NX]*(Data_Xuất[Year]=CS$1)*(Data_Xuất[Main SKU name_GOM]=$A7)*(Data_Xuất[SKU_Xuất_GOM]=CS$5)),SUMPRODUCT(Data_Xuất[Xuất-NX]*(Data_Xuất[Year]=CS$1)*(Data_Xuất[Month]=CS$2)*(Data_Xuất[Main SKU name_GOM]=$A7)*(Data_Xuất[SKU_Xuất_GOM]=CS$5)))</f>
        <v>0</v>
      </c>
      <c r="CT7" s="45">
        <f t="shared" si="26"/>
        <v>1457049</v>
      </c>
      <c r="CV7" s="42" cm="1">
        <f t="array" ref="CV7">IF(CV$2="FY",SUMPRODUCT(Data_Xuất[Xuất-NX]*(Data_Xuất[Year]=CV$1)*(Data_Xuất[Main SKU name_GOM]=$A7)*(Data_Xuất[SKU_Xuất_GOM]=CV$5)),SUMPRODUCT(Data_Xuất[Xuất-NX]*(Data_Xuất[Year]=CV$1)*(Data_Xuất[Month]=CV$2)*(Data_Xuất[Main SKU name_GOM]=$A7)*(Data_Xuất[SKU_Xuất_GOM]=CV$5)))</f>
        <v>869072</v>
      </c>
      <c r="CW7" s="42" cm="1">
        <f t="array" ref="CW7">IF(CW$2="FY",SUMPRODUCT(Data_Xuất[Xuất-NX]*(Data_Xuất[Year]=CW$1)*(Data_Xuất[Main SKU name_GOM]=$A7)*(Data_Xuất[SKU_Xuất_GOM]=CW$5)),SUMPRODUCT(Data_Xuất[Xuất-NX]*(Data_Xuất[Year]=CW$1)*(Data_Xuất[Month]=CW$2)*(Data_Xuất[Main SKU name_GOM]=$A7)*(Data_Xuất[SKU_Xuất_GOM]=CW$5)))</f>
        <v>680000.00000000012</v>
      </c>
      <c r="CX7" s="42" cm="1">
        <f t="array" ref="CX7">IF(CX$2="FY",SUMPRODUCT(Data_Xuất[Xuất-NX]*(Data_Xuất[Year]=CX$1)*(Data_Xuất[Main SKU name_GOM]=$A7)*(Data_Xuất[SKU_Xuất_GOM]=CX$5)),SUMPRODUCT(Data_Xuất[Xuất-NX]*(Data_Xuất[Year]=CX$1)*(Data_Xuất[Month]=CX$2)*(Data_Xuất[Main SKU name_GOM]=$A7)*(Data_Xuất[SKU_Xuất_GOM]=CX$5)))</f>
        <v>434576</v>
      </c>
      <c r="CY7" s="42" cm="1">
        <f t="array" ref="CY7">IF(CY$2="FY",SUMPRODUCT(Data_Xuất[Xuất-NX]*(Data_Xuất[Year]=CY$1)*(Data_Xuất[Main SKU name_GOM]=$A7)*(Data_Xuất[SKU_Xuất_GOM]=CY$5)),SUMPRODUCT(Data_Xuất[Xuất-NX]*(Data_Xuất[Year]=CY$1)*(Data_Xuất[Month]=CY$2)*(Data_Xuất[Main SKU name_GOM]=$A7)*(Data_Xuất[SKU_Xuất_GOM]=CY$5)))</f>
        <v>106872.75000000001</v>
      </c>
      <c r="CZ7" s="42" cm="1">
        <f t="array" ref="CZ7">IF(CZ$2="FY",SUMPRODUCT(Data_Xuất[Xuất-NX]*(Data_Xuất[Year]=CZ$1)*(Data_Xuất[Main SKU name_GOM]=$A7)*(Data_Xuất[SKU_Xuất_GOM]=CZ$5)),SUMPRODUCT(Data_Xuất[Xuất-NX]*(Data_Xuất[Year]=CZ$1)*(Data_Xuất[Month]=CZ$2)*(Data_Xuất[Main SKU name_GOM]=$A7)*(Data_Xuất[SKU_Xuất_GOM]=CZ$5)))</f>
        <v>0</v>
      </c>
      <c r="DA7" s="42" cm="1">
        <f t="array" ref="DA7">IF(DA$2="FY",SUMPRODUCT(Data_Xuất[Xuất-NX]*(Data_Xuất[Year]=DA$1)*(Data_Xuất[Main SKU name_GOM]=$A7)*(Data_Xuất[SKU_Xuất_GOM]=DA$5)),SUMPRODUCT(Data_Xuất[Xuất-NX]*(Data_Xuất[Year]=DA$1)*(Data_Xuất[Month]=DA$2)*(Data_Xuất[Main SKU name_GOM]=$A7)*(Data_Xuất[SKU_Xuất_GOM]=DA$5)))</f>
        <v>24926</v>
      </c>
      <c r="DB7" s="42" cm="1">
        <f t="array" ref="DB7">IF(DB$2="FY",SUMPRODUCT(Data_Xuất[Xuất-NX]*(Data_Xuất[Year]=DB$1)*(Data_Xuất[Main SKU name_GOM]=$A7)*(Data_Xuất[SKU_Xuất_GOM]=DB$5)),SUMPRODUCT(Data_Xuất[Xuất-NX]*(Data_Xuất[Year]=DB$1)*(Data_Xuất[Month]=DB$2)*(Data_Xuất[Main SKU name_GOM]=$A7)*(Data_Xuất[SKU_Xuất_GOM]=DB$5)))</f>
        <v>0</v>
      </c>
      <c r="DC7" s="42" cm="1">
        <f t="array" ref="DC7">IF(DC$2="FY",SUMPRODUCT(Data_Xuất[Xuất-NX]*(Data_Xuất[Year]=DC$1)*(Data_Xuất[Main SKU name_GOM]=$A7)*(Data_Xuất[SKU_Xuất_GOM]=DC$5)),SUMPRODUCT(Data_Xuất[Xuất-NX]*(Data_Xuất[Year]=DC$1)*(Data_Xuất[Month]=DC$2)*(Data_Xuất[Main SKU name_GOM]=$A7)*(Data_Xuất[SKU_Xuất_GOM]=DC$5)))</f>
        <v>0</v>
      </c>
      <c r="DD7" s="42" cm="1">
        <f t="array" ref="DD7">IF(DD$2="FY",SUMPRODUCT(Data_Xuất[Xuất-NX]*(Data_Xuất[Year]=DD$1)*(Data_Xuất[Main SKU name_GOM]=$A7)*(Data_Xuất[SKU_Xuất_GOM]=DD$5)),SUMPRODUCT(Data_Xuất[Xuất-NX]*(Data_Xuất[Year]=DD$1)*(Data_Xuất[Month]=DD$2)*(Data_Xuất[Main SKU name_GOM]=$A7)*(Data_Xuất[SKU_Xuất_GOM]=DD$5)))</f>
        <v>0</v>
      </c>
      <c r="DE7" s="42" cm="1">
        <f t="array" ref="DE7">IF(DE$2="FY",SUMPRODUCT(Data_Xuất[Xuất-NX]*(Data_Xuất[Year]=DE$1)*(Data_Xuất[Main SKU name_GOM]=$A7)*(Data_Xuất[SKU_Xuất_GOM]=DE$5)),SUMPRODUCT(Data_Xuất[Xuất-NX]*(Data_Xuất[Year]=DE$1)*(Data_Xuất[Month]=DE$2)*(Data_Xuất[Main SKU name_GOM]=$A7)*(Data_Xuất[SKU_Xuất_GOM]=DE$5)))</f>
        <v>0</v>
      </c>
      <c r="DF7" s="42" cm="1">
        <f t="array" ref="DF7">IF(DF$2="FY",SUMPRODUCT(Data_Xuất[Xuất-NX]*(Data_Xuất[Year]=DF$1)*(Data_Xuất[Main SKU name_GOM]=$A7)*(Data_Xuất[SKU_Xuất_GOM]=DF$5)),SUMPRODUCT(Data_Xuất[Xuất-NX]*(Data_Xuất[Year]=DF$1)*(Data_Xuất[Month]=DF$2)*(Data_Xuất[Main SKU name_GOM]=$A7)*(Data_Xuất[SKU_Xuất_GOM]=DF$5)))</f>
        <v>0</v>
      </c>
      <c r="DG7" s="42" cm="1">
        <f t="array" ref="DG7">IF(DG$2="FY",SUMPRODUCT(Data_Xuất[Xuất-NX]*(Data_Xuất[Year]=DG$1)*(Data_Xuất[Main SKU name_GOM]=$A7)*(Data_Xuất[SKU_Xuất_GOM]=DG$5)),SUMPRODUCT(Data_Xuất[Xuất-NX]*(Data_Xuất[Year]=DG$1)*(Data_Xuất[Month]=DG$2)*(Data_Xuất[Main SKU name_GOM]=$A7)*(Data_Xuất[SKU_Xuất_GOM]=DG$5)))</f>
        <v>0</v>
      </c>
      <c r="DH7" s="42" cm="1">
        <f t="array" ref="DH7">IF(DH$2="FY",SUMPRODUCT(Data_Xuất[Xuất-NX]*(Data_Xuất[Year]=DH$1)*(Data_Xuất[Main SKU name_GOM]=$A7)*(Data_Xuất[SKU_Xuất_GOM]=DH$5)),SUMPRODUCT(Data_Xuất[Xuất-NX]*(Data_Xuất[Year]=DH$1)*(Data_Xuất[Month]=DH$2)*(Data_Xuất[Main SKU name_GOM]=$A7)*(Data_Xuất[SKU_Xuất_GOM]=DH$5)))</f>
        <v>0</v>
      </c>
      <c r="DI7" s="42" cm="1">
        <f t="array" ref="DI7">IF(DI$2="FY",SUMPRODUCT(Data_Xuất[Xuất-NX]*(Data_Xuất[Year]=DI$1)*(Data_Xuất[Main SKU name_GOM]=$A7)*(Data_Xuất[SKU_Xuất_GOM]=DI$5)),SUMPRODUCT(Data_Xuất[Xuất-NX]*(Data_Xuất[Year]=DI$1)*(Data_Xuất[Month]=DI$2)*(Data_Xuất[Main SKU name_GOM]=$A7)*(Data_Xuất[SKU_Xuất_GOM]=DI$5)))</f>
        <v>0</v>
      </c>
      <c r="DJ7" s="45">
        <f t="shared" si="27"/>
        <v>2115446.75</v>
      </c>
      <c r="DL7" s="42" cm="1">
        <f t="array" ref="DL7">IF(DL$2="FY",SUMPRODUCT(Data_Xuất[Xuất-NX]*(Data_Xuất[Year]=DL$1)*(Data_Xuất[Main SKU name_GOM]=$A7)*(Data_Xuất[SKU_Xuất_GOM]=DL$5)),SUMPRODUCT(Data_Xuất[Xuất-NX]*(Data_Xuất[Year]=DL$1)*(Data_Xuất[Month]=DL$2)*(Data_Xuất[Main SKU name_GOM]=$A7)*(Data_Xuất[SKU_Xuất_GOM]=DL$5)))</f>
        <v>769627</v>
      </c>
      <c r="DM7" s="42" cm="1">
        <f t="array" ref="DM7">IF(DM$2="FY",SUMPRODUCT(Data_Xuất[Xuất-NX]*(Data_Xuất[Year]=DM$1)*(Data_Xuất[Main SKU name_GOM]=$A7)*(Data_Xuất[SKU_Xuất_GOM]=DM$5)),SUMPRODUCT(Data_Xuất[Xuất-NX]*(Data_Xuất[Year]=DM$1)*(Data_Xuất[Month]=DM$2)*(Data_Xuất[Main SKU name_GOM]=$A7)*(Data_Xuất[SKU_Xuất_GOM]=DM$5)))</f>
        <v>140000</v>
      </c>
      <c r="DN7" s="42" cm="1">
        <f t="array" ref="DN7">IF(DN$2="FY",SUMPRODUCT(Data_Xuất[Xuất-NX]*(Data_Xuất[Year]=DN$1)*(Data_Xuất[Main SKU name_GOM]=$A7)*(Data_Xuất[SKU_Xuất_GOM]=DN$5)),SUMPRODUCT(Data_Xuất[Xuất-NX]*(Data_Xuất[Year]=DN$1)*(Data_Xuất[Month]=DN$2)*(Data_Xuất[Main SKU name_GOM]=$A7)*(Data_Xuất[SKU_Xuất_GOM]=DN$5)))</f>
        <v>71000</v>
      </c>
      <c r="DO7" s="42" cm="1">
        <f t="array" ref="DO7">IF(DO$2="FY",SUMPRODUCT(Data_Xuất[Xuất-NX]*(Data_Xuất[Year]=DO$1)*(Data_Xuất[Main SKU name_GOM]=$A7)*(Data_Xuất[SKU_Xuất_GOM]=DO$5)),SUMPRODUCT(Data_Xuất[Xuất-NX]*(Data_Xuất[Year]=DO$1)*(Data_Xuất[Month]=DO$2)*(Data_Xuất[Main SKU name_GOM]=$A7)*(Data_Xuất[SKU_Xuất_GOM]=DO$5)))</f>
        <v>283031</v>
      </c>
      <c r="DP7" s="42" cm="1">
        <f t="array" ref="DP7">IF(DP$2="FY",SUMPRODUCT(Data_Xuất[Xuất-NX]*(Data_Xuất[Year]=DP$1)*(Data_Xuất[Main SKU name_GOM]=$A7)*(Data_Xuất[SKU_Xuất_GOM]=DP$5)),SUMPRODUCT(Data_Xuất[Xuất-NX]*(Data_Xuất[Year]=DP$1)*(Data_Xuất[Month]=DP$2)*(Data_Xuất[Main SKU name_GOM]=$A7)*(Data_Xuất[SKU_Xuất_GOM]=DP$5)))</f>
        <v>0</v>
      </c>
      <c r="DQ7" s="42" cm="1">
        <f t="array" ref="DQ7">IF(DQ$2="FY",SUMPRODUCT(Data_Xuất[Xuất-NX]*(Data_Xuất[Year]=DQ$1)*(Data_Xuất[Main SKU name_GOM]=$A7)*(Data_Xuất[SKU_Xuất_GOM]=DQ$5)),SUMPRODUCT(Data_Xuất[Xuất-NX]*(Data_Xuất[Year]=DQ$1)*(Data_Xuất[Month]=DQ$2)*(Data_Xuất[Main SKU name_GOM]=$A7)*(Data_Xuất[SKU_Xuất_GOM]=DQ$5)))</f>
        <v>0</v>
      </c>
      <c r="DR7" s="42" cm="1">
        <f t="array" ref="DR7">IF(DR$2="FY",SUMPRODUCT(Data_Xuất[Xuất-NX]*(Data_Xuất[Year]=DR$1)*(Data_Xuất[Main SKU name_GOM]=$A7)*(Data_Xuất[SKU_Xuất_GOM]=DR$5)),SUMPRODUCT(Data_Xuất[Xuất-NX]*(Data_Xuất[Year]=DR$1)*(Data_Xuất[Month]=DR$2)*(Data_Xuất[Main SKU name_GOM]=$A7)*(Data_Xuất[SKU_Xuất_GOM]=DR$5)))</f>
        <v>0</v>
      </c>
      <c r="DS7" s="42" cm="1">
        <f t="array" ref="DS7">IF(DS$2="FY",SUMPRODUCT(Data_Xuất[Xuất-NX]*(Data_Xuất[Year]=DS$1)*(Data_Xuất[Main SKU name_GOM]=$A7)*(Data_Xuất[SKU_Xuất_GOM]=DS$5)),SUMPRODUCT(Data_Xuất[Xuất-NX]*(Data_Xuất[Year]=DS$1)*(Data_Xuất[Month]=DS$2)*(Data_Xuất[Main SKU name_GOM]=$A7)*(Data_Xuất[SKU_Xuất_GOM]=DS$5)))</f>
        <v>0</v>
      </c>
      <c r="DT7" s="42" cm="1">
        <f t="array" ref="DT7">IF(DT$2="FY",SUMPRODUCT(Data_Xuất[Xuất-NX]*(Data_Xuất[Year]=DT$1)*(Data_Xuất[Main SKU name_GOM]=$A7)*(Data_Xuất[SKU_Xuất_GOM]=DT$5)),SUMPRODUCT(Data_Xuất[Xuất-NX]*(Data_Xuất[Year]=DT$1)*(Data_Xuất[Month]=DT$2)*(Data_Xuất[Main SKU name_GOM]=$A7)*(Data_Xuất[SKU_Xuất_GOM]=DT$5)))</f>
        <v>0</v>
      </c>
      <c r="DU7" s="42" cm="1">
        <f t="array" ref="DU7">IF(DU$2="FY",SUMPRODUCT(Data_Xuất[Xuất-NX]*(Data_Xuất[Year]=DU$1)*(Data_Xuất[Main SKU name_GOM]=$A7)*(Data_Xuất[SKU_Xuất_GOM]=DU$5)),SUMPRODUCT(Data_Xuất[Xuất-NX]*(Data_Xuất[Year]=DU$1)*(Data_Xuất[Month]=DU$2)*(Data_Xuất[Main SKU name_GOM]=$A7)*(Data_Xuất[SKU_Xuất_GOM]=DU$5)))</f>
        <v>0</v>
      </c>
      <c r="DV7" s="42" cm="1">
        <f t="array" ref="DV7">IF(DV$2="FY",SUMPRODUCT(Data_Xuất[Xuất-NX]*(Data_Xuất[Year]=DV$1)*(Data_Xuất[Main SKU name_GOM]=$A7)*(Data_Xuất[SKU_Xuất_GOM]=DV$5)),SUMPRODUCT(Data_Xuất[Xuất-NX]*(Data_Xuất[Year]=DV$1)*(Data_Xuất[Month]=DV$2)*(Data_Xuất[Main SKU name_GOM]=$A7)*(Data_Xuất[SKU_Xuất_GOM]=DV$5)))</f>
        <v>0</v>
      </c>
      <c r="DW7" s="42" cm="1">
        <f t="array" ref="DW7">IF(DW$2="FY",SUMPRODUCT(Data_Xuất[Xuất-NX]*(Data_Xuất[Year]=DW$1)*(Data_Xuất[Main SKU name_GOM]=$A7)*(Data_Xuất[SKU_Xuất_GOM]=DW$5)),SUMPRODUCT(Data_Xuất[Xuất-NX]*(Data_Xuất[Year]=DW$1)*(Data_Xuất[Month]=DW$2)*(Data_Xuất[Main SKU name_GOM]=$A7)*(Data_Xuất[SKU_Xuất_GOM]=DW$5)))</f>
        <v>0</v>
      </c>
      <c r="DX7" s="42" cm="1">
        <f t="array" ref="DX7">IF(DX$2="FY",SUMPRODUCT(Data_Xuất[Xuất-NX]*(Data_Xuất[Year]=DX$1)*(Data_Xuất[Main SKU name_GOM]=$A7)*(Data_Xuất[SKU_Xuất_GOM]=DX$5)),SUMPRODUCT(Data_Xuất[Xuất-NX]*(Data_Xuất[Year]=DX$1)*(Data_Xuất[Month]=DX$2)*(Data_Xuất[Main SKU name_GOM]=$A7)*(Data_Xuất[SKU_Xuất_GOM]=DX$5)))</f>
        <v>0</v>
      </c>
      <c r="DY7" s="42" cm="1">
        <f t="array" ref="DY7">IF(DY$2="FY",SUMPRODUCT(Data_Xuất[Xuất-NX]*(Data_Xuất[Year]=DY$1)*(Data_Xuất[Main SKU name_GOM]=$A7)*(Data_Xuất[SKU_Xuất_GOM]=DY$5)),SUMPRODUCT(Data_Xuất[Xuất-NX]*(Data_Xuất[Year]=DY$1)*(Data_Xuất[Month]=DY$2)*(Data_Xuất[Main SKU name_GOM]=$A7)*(Data_Xuất[SKU_Xuất_GOM]=DY$5)))</f>
        <v>0</v>
      </c>
      <c r="DZ7" s="45">
        <f t="shared" si="28"/>
        <v>1263658</v>
      </c>
      <c r="EB7" s="42" cm="1">
        <f t="array" ref="EB7">IF(EB$2="FY",SUMPRODUCT(Data_Xuất[Xuất-NX]*(Data_Xuất[Year]=EB$1)*(Data_Xuất[Main SKU name_GOM]=$A7)*(Data_Xuất[SKU_Xuất_GOM]=EB$5)),SUMPRODUCT(Data_Xuất[Xuất-NX]*(Data_Xuất[Year]=EB$1)*(Data_Xuất[Month]=EB$2)*(Data_Xuất[Main SKU name_GOM]=$A7)*(Data_Xuất[SKU_Xuất_GOM]=EB$5)))</f>
        <v>447634.24999999988</v>
      </c>
      <c r="EC7" s="42" cm="1">
        <f t="array" ref="EC7">IF(EC$2="FY",SUMPRODUCT(Data_Xuất[Xuất-NX]*(Data_Xuất[Year]=EC$1)*(Data_Xuất[Main SKU name_GOM]=$A7)*(Data_Xuất[SKU_Xuất_GOM]=EC$5)),SUMPRODUCT(Data_Xuất[Xuất-NX]*(Data_Xuất[Year]=EC$1)*(Data_Xuất[Month]=EC$2)*(Data_Xuất[Main SKU name_GOM]=$A7)*(Data_Xuất[SKU_Xuất_GOM]=EC$5)))</f>
        <v>15000</v>
      </c>
      <c r="ED7" s="42" cm="1">
        <f t="array" ref="ED7">IF(ED$2="FY",SUMPRODUCT(Data_Xuất[Xuất-NX]*(Data_Xuất[Year]=ED$1)*(Data_Xuất[Main SKU name_GOM]=$A7)*(Data_Xuất[SKU_Xuất_GOM]=ED$5)),SUMPRODUCT(Data_Xuất[Xuất-NX]*(Data_Xuất[Year]=ED$1)*(Data_Xuất[Month]=ED$2)*(Data_Xuất[Main SKU name_GOM]=$A7)*(Data_Xuất[SKU_Xuất_GOM]=ED$5)))</f>
        <v>379528.99999999994</v>
      </c>
      <c r="EE7" s="42" cm="1">
        <f t="array" ref="EE7">IF(EE$2="FY",SUMPRODUCT(Data_Xuất[Xuất-NX]*(Data_Xuất[Year]=EE$1)*(Data_Xuất[Main SKU name_GOM]=$A7)*(Data_Xuất[SKU_Xuất_GOM]=EE$5)),SUMPRODUCT(Data_Xuất[Xuất-NX]*(Data_Xuất[Year]=EE$1)*(Data_Xuất[Month]=EE$2)*(Data_Xuất[Main SKU name_GOM]=$A7)*(Data_Xuất[SKU_Xuất_GOM]=EE$5)))</f>
        <v>342173</v>
      </c>
      <c r="EF7" s="42" cm="1">
        <f t="array" ref="EF7">IF(EF$2="FY",SUMPRODUCT(Data_Xuất[Xuất-NX]*(Data_Xuất[Year]=EF$1)*(Data_Xuất[Main SKU name_GOM]=$A7)*(Data_Xuất[SKU_Xuất_GOM]=EF$5)),SUMPRODUCT(Data_Xuất[Xuất-NX]*(Data_Xuất[Year]=EF$1)*(Data_Xuất[Month]=EF$2)*(Data_Xuất[Main SKU name_GOM]=$A7)*(Data_Xuất[SKU_Xuất_GOM]=EF$5)))</f>
        <v>0</v>
      </c>
      <c r="EG7" s="42" cm="1">
        <f t="array" ref="EG7">IF(EG$2="FY",SUMPRODUCT(Data_Xuất[Xuất-NX]*(Data_Xuất[Year]=EG$1)*(Data_Xuất[Main SKU name_GOM]=$A7)*(Data_Xuất[SKU_Xuất_GOM]=EG$5)),SUMPRODUCT(Data_Xuất[Xuất-NX]*(Data_Xuất[Year]=EG$1)*(Data_Xuất[Month]=EG$2)*(Data_Xuất[Main SKU name_GOM]=$A7)*(Data_Xuất[SKU_Xuất_GOM]=EG$5)))</f>
        <v>0</v>
      </c>
      <c r="EH7" s="42" cm="1">
        <f t="array" ref="EH7">IF(EH$2="FY",SUMPRODUCT(Data_Xuất[Xuất-NX]*(Data_Xuất[Year]=EH$1)*(Data_Xuất[Main SKU name_GOM]=$A7)*(Data_Xuất[SKU_Xuất_GOM]=EH$5)),SUMPRODUCT(Data_Xuất[Xuất-NX]*(Data_Xuất[Year]=EH$1)*(Data_Xuất[Month]=EH$2)*(Data_Xuất[Main SKU name_GOM]=$A7)*(Data_Xuất[SKU_Xuất_GOM]=EH$5)))</f>
        <v>0</v>
      </c>
      <c r="EI7" s="42" cm="1">
        <f t="array" ref="EI7">IF(EI$2="FY",SUMPRODUCT(Data_Xuất[Xuất-NX]*(Data_Xuất[Year]=EI$1)*(Data_Xuất[Main SKU name_GOM]=$A7)*(Data_Xuất[SKU_Xuất_GOM]=EI$5)),SUMPRODUCT(Data_Xuất[Xuất-NX]*(Data_Xuất[Year]=EI$1)*(Data_Xuất[Month]=EI$2)*(Data_Xuất[Main SKU name_GOM]=$A7)*(Data_Xuất[SKU_Xuất_GOM]=EI$5)))</f>
        <v>0</v>
      </c>
      <c r="EJ7" s="42" cm="1">
        <f t="array" ref="EJ7">IF(EJ$2="FY",SUMPRODUCT(Data_Xuất[Xuất-NX]*(Data_Xuất[Year]=EJ$1)*(Data_Xuất[Main SKU name_GOM]=$A7)*(Data_Xuất[SKU_Xuất_GOM]=EJ$5)),SUMPRODUCT(Data_Xuất[Xuất-NX]*(Data_Xuất[Year]=EJ$1)*(Data_Xuất[Month]=EJ$2)*(Data_Xuất[Main SKU name_GOM]=$A7)*(Data_Xuất[SKU_Xuất_GOM]=EJ$5)))</f>
        <v>0</v>
      </c>
      <c r="EK7" s="42" cm="1">
        <f t="array" ref="EK7">IF(EK$2="FY",SUMPRODUCT(Data_Xuất[Xuất-NX]*(Data_Xuất[Year]=EK$1)*(Data_Xuất[Main SKU name_GOM]=$A7)*(Data_Xuất[SKU_Xuất_GOM]=EK$5)),SUMPRODUCT(Data_Xuất[Xuất-NX]*(Data_Xuất[Year]=EK$1)*(Data_Xuất[Month]=EK$2)*(Data_Xuất[Main SKU name_GOM]=$A7)*(Data_Xuất[SKU_Xuất_GOM]=EK$5)))</f>
        <v>0</v>
      </c>
      <c r="EL7" s="42" cm="1">
        <f t="array" ref="EL7">IF(EL$2="FY",SUMPRODUCT(Data_Xuất[Xuất-NX]*(Data_Xuất[Year]=EL$1)*(Data_Xuất[Main SKU name_GOM]=$A7)*(Data_Xuất[SKU_Xuất_GOM]=EL$5)),SUMPRODUCT(Data_Xuất[Xuất-NX]*(Data_Xuất[Year]=EL$1)*(Data_Xuất[Month]=EL$2)*(Data_Xuất[Main SKU name_GOM]=$A7)*(Data_Xuất[SKU_Xuất_GOM]=EL$5)))</f>
        <v>0</v>
      </c>
      <c r="EM7" s="42" cm="1">
        <f t="array" ref="EM7">IF(EM$2="FY",SUMPRODUCT(Data_Xuất[Xuất-NX]*(Data_Xuất[Year]=EM$1)*(Data_Xuất[Main SKU name_GOM]=$A7)*(Data_Xuất[SKU_Xuất_GOM]=EM$5)),SUMPRODUCT(Data_Xuất[Xuất-NX]*(Data_Xuất[Year]=EM$1)*(Data_Xuất[Month]=EM$2)*(Data_Xuất[Main SKU name_GOM]=$A7)*(Data_Xuất[SKU_Xuất_GOM]=EM$5)))</f>
        <v>0</v>
      </c>
      <c r="EN7" s="42" cm="1">
        <f t="array" ref="EN7">IF(EN$2="FY",SUMPRODUCT(Data_Xuất[Xuất-NX]*(Data_Xuất[Year]=EN$1)*(Data_Xuất[Main SKU name_GOM]=$A7)*(Data_Xuất[SKU_Xuất_GOM]=EN$5)),SUMPRODUCT(Data_Xuất[Xuất-NX]*(Data_Xuất[Year]=EN$1)*(Data_Xuất[Month]=EN$2)*(Data_Xuất[Main SKU name_GOM]=$A7)*(Data_Xuất[SKU_Xuất_GOM]=EN$5)))</f>
        <v>0</v>
      </c>
      <c r="EO7" s="42" cm="1">
        <f t="array" ref="EO7">IF(EO$2="FY",SUMPRODUCT(Data_Xuất[Xuất-NX]*(Data_Xuất[Year]=EO$1)*(Data_Xuất[Main SKU name_GOM]=$A7)*(Data_Xuất[SKU_Xuất_GOM]=EO$5)),SUMPRODUCT(Data_Xuất[Xuất-NX]*(Data_Xuất[Year]=EO$1)*(Data_Xuất[Month]=EO$2)*(Data_Xuất[Main SKU name_GOM]=$A7)*(Data_Xuất[SKU_Xuất_GOM]=EO$5)))</f>
        <v>0</v>
      </c>
      <c r="EP7" s="45">
        <f t="shared" si="29"/>
        <v>1184336.2499999998</v>
      </c>
      <c r="ER7" s="42" cm="1">
        <f t="array" ref="ER7">IF(ER$2="FY",SUMPRODUCT(Data_Xuất[Xuất-NX]*(Data_Xuất[Year]=ER$1)*(Data_Xuất[Main SKU name_GOM]=$A7)*(Data_Xuất[SKU_Xuất_GOM]=ER$5)),SUMPRODUCT(Data_Xuất[Xuất-NX]*(Data_Xuất[Year]=ER$1)*(Data_Xuất[Month]=ER$2)*(Data_Xuất[Main SKU name_GOM]=$A7)*(Data_Xuất[SKU_Xuất_GOM]=ER$5)))</f>
        <v>437090</v>
      </c>
      <c r="ES7" s="42" cm="1">
        <f t="array" ref="ES7">IF(ES$2="FY",SUMPRODUCT(Data_Xuất[Xuất-NX]*(Data_Xuất[Year]=ES$1)*(Data_Xuất[Main SKU name_GOM]=$A7)*(Data_Xuất[SKU_Xuất_GOM]=ES$5)),SUMPRODUCT(Data_Xuất[Xuất-NX]*(Data_Xuất[Year]=ES$1)*(Data_Xuất[Month]=ES$2)*(Data_Xuất[Main SKU name_GOM]=$A7)*(Data_Xuất[SKU_Xuất_GOM]=ES$5)))</f>
        <v>83000</v>
      </c>
      <c r="ET7" s="42" cm="1">
        <f t="array" ref="ET7">IF(ET$2="FY",SUMPRODUCT(Data_Xuất[Xuất-NX]*(Data_Xuất[Year]=ET$1)*(Data_Xuất[Main SKU name_GOM]=$A7)*(Data_Xuất[SKU_Xuất_GOM]=ET$5)),SUMPRODUCT(Data_Xuất[Xuất-NX]*(Data_Xuất[Year]=ET$1)*(Data_Xuất[Month]=ET$2)*(Data_Xuất[Main SKU name_GOM]=$A7)*(Data_Xuất[SKU_Xuất_GOM]=ET$5)))</f>
        <v>167800</v>
      </c>
      <c r="EU7" s="42" cm="1">
        <f t="array" ref="EU7">IF(EU$2="FY",SUMPRODUCT(Data_Xuất[Xuất-NX]*(Data_Xuất[Year]=EU$1)*(Data_Xuất[Main SKU name_GOM]=$A7)*(Data_Xuất[SKU_Xuất_GOM]=EU$5)),SUMPRODUCT(Data_Xuất[Xuất-NX]*(Data_Xuất[Year]=EU$1)*(Data_Xuất[Month]=EU$2)*(Data_Xuất[Main SKU name_GOM]=$A7)*(Data_Xuất[SKU_Xuất_GOM]=EU$5)))</f>
        <v>210175</v>
      </c>
      <c r="EV7" s="42" cm="1">
        <f t="array" ref="EV7">IF(EV$2="FY",SUMPRODUCT(Data_Xuất[Xuất-NX]*(Data_Xuất[Year]=EV$1)*(Data_Xuất[Main SKU name_GOM]=$A7)*(Data_Xuất[SKU_Xuất_GOM]=EV$5)),SUMPRODUCT(Data_Xuất[Xuất-NX]*(Data_Xuất[Year]=EV$1)*(Data_Xuất[Month]=EV$2)*(Data_Xuất[Main SKU name_GOM]=$A7)*(Data_Xuất[SKU_Xuất_GOM]=EV$5)))</f>
        <v>0</v>
      </c>
      <c r="EW7" s="42" cm="1">
        <f t="array" ref="EW7">IF(EW$2="FY",SUMPRODUCT(Data_Xuất[Xuất-NX]*(Data_Xuất[Year]=EW$1)*(Data_Xuất[Main SKU name_GOM]=$A7)*(Data_Xuất[SKU_Xuất_GOM]=EW$5)),SUMPRODUCT(Data_Xuất[Xuất-NX]*(Data_Xuất[Year]=EW$1)*(Data_Xuất[Month]=EW$2)*(Data_Xuất[Main SKU name_GOM]=$A7)*(Data_Xuất[SKU_Xuất_GOM]=EW$5)))</f>
        <v>0</v>
      </c>
      <c r="EX7" s="42" cm="1">
        <f t="array" ref="EX7">IF(EX$2="FY",SUMPRODUCT(Data_Xuất[Xuất-NX]*(Data_Xuất[Year]=EX$1)*(Data_Xuất[Main SKU name_GOM]=$A7)*(Data_Xuất[SKU_Xuất_GOM]=EX$5)),SUMPRODUCT(Data_Xuất[Xuất-NX]*(Data_Xuất[Year]=EX$1)*(Data_Xuất[Month]=EX$2)*(Data_Xuất[Main SKU name_GOM]=$A7)*(Data_Xuất[SKU_Xuất_GOM]=EX$5)))</f>
        <v>0</v>
      </c>
      <c r="EY7" s="42" cm="1">
        <f t="array" ref="EY7">IF(EY$2="FY",SUMPRODUCT(Data_Xuất[Xuất-NX]*(Data_Xuất[Year]=EY$1)*(Data_Xuất[Main SKU name_GOM]=$A7)*(Data_Xuất[SKU_Xuất_GOM]=EY$5)),SUMPRODUCT(Data_Xuất[Xuất-NX]*(Data_Xuất[Year]=EY$1)*(Data_Xuất[Month]=EY$2)*(Data_Xuất[Main SKU name_GOM]=$A7)*(Data_Xuất[SKU_Xuất_GOM]=EY$5)))</f>
        <v>0</v>
      </c>
      <c r="EZ7" s="42" cm="1">
        <f t="array" ref="EZ7">IF(EZ$2="FY",SUMPRODUCT(Data_Xuất[Xuất-NX]*(Data_Xuất[Year]=EZ$1)*(Data_Xuất[Main SKU name_GOM]=$A7)*(Data_Xuất[SKU_Xuất_GOM]=EZ$5)),SUMPRODUCT(Data_Xuất[Xuất-NX]*(Data_Xuất[Year]=EZ$1)*(Data_Xuất[Month]=EZ$2)*(Data_Xuất[Main SKU name_GOM]=$A7)*(Data_Xuất[SKU_Xuất_GOM]=EZ$5)))</f>
        <v>0</v>
      </c>
      <c r="FA7" s="42" cm="1">
        <f t="array" ref="FA7">IF(FA$2="FY",SUMPRODUCT(Data_Xuất[Xuất-NX]*(Data_Xuất[Year]=FA$1)*(Data_Xuất[Main SKU name_GOM]=$A7)*(Data_Xuất[SKU_Xuất_GOM]=FA$5)),SUMPRODUCT(Data_Xuất[Xuất-NX]*(Data_Xuất[Year]=FA$1)*(Data_Xuất[Month]=FA$2)*(Data_Xuất[Main SKU name_GOM]=$A7)*(Data_Xuất[SKU_Xuất_GOM]=FA$5)))</f>
        <v>0</v>
      </c>
      <c r="FB7" s="42" cm="1">
        <f t="array" ref="FB7">IF(FB$2="FY",SUMPRODUCT(Data_Xuất[Xuất-NX]*(Data_Xuất[Year]=FB$1)*(Data_Xuất[Main SKU name_GOM]=$A7)*(Data_Xuất[SKU_Xuất_GOM]=FB$5)),SUMPRODUCT(Data_Xuất[Xuất-NX]*(Data_Xuất[Year]=FB$1)*(Data_Xuất[Month]=FB$2)*(Data_Xuất[Main SKU name_GOM]=$A7)*(Data_Xuất[SKU_Xuất_GOM]=FB$5)))</f>
        <v>0</v>
      </c>
      <c r="FC7" s="42" cm="1">
        <f t="array" ref="FC7">IF(FC$2="FY",SUMPRODUCT(Data_Xuất[Xuất-NX]*(Data_Xuất[Year]=FC$1)*(Data_Xuất[Main SKU name_GOM]=$A7)*(Data_Xuất[SKU_Xuất_GOM]=FC$5)),SUMPRODUCT(Data_Xuất[Xuất-NX]*(Data_Xuất[Year]=FC$1)*(Data_Xuất[Month]=FC$2)*(Data_Xuất[Main SKU name_GOM]=$A7)*(Data_Xuất[SKU_Xuất_GOM]=FC$5)))</f>
        <v>0</v>
      </c>
      <c r="FD7" s="42" cm="1">
        <f t="array" ref="FD7">IF(FD$2="FY",SUMPRODUCT(Data_Xuất[Xuất-NX]*(Data_Xuất[Year]=FD$1)*(Data_Xuất[Main SKU name_GOM]=$A7)*(Data_Xuất[SKU_Xuất_GOM]=FD$5)),SUMPRODUCT(Data_Xuất[Xuất-NX]*(Data_Xuất[Year]=FD$1)*(Data_Xuất[Month]=FD$2)*(Data_Xuất[Main SKU name_GOM]=$A7)*(Data_Xuất[SKU_Xuất_GOM]=FD$5)))</f>
        <v>0</v>
      </c>
      <c r="FE7" s="42" cm="1">
        <f t="array" ref="FE7">IF(FE$2="FY",SUMPRODUCT(Data_Xuất[Xuất-NX]*(Data_Xuất[Year]=FE$1)*(Data_Xuất[Main SKU name_GOM]=$A7)*(Data_Xuất[SKU_Xuất_GOM]=FE$5)),SUMPRODUCT(Data_Xuất[Xuất-NX]*(Data_Xuất[Year]=FE$1)*(Data_Xuất[Month]=FE$2)*(Data_Xuất[Main SKU name_GOM]=$A7)*(Data_Xuất[SKU_Xuất_GOM]=FE$5)))</f>
        <v>0</v>
      </c>
      <c r="FF7" s="45">
        <f t="shared" si="30"/>
        <v>898065</v>
      </c>
      <c r="FH7" s="42" cm="1">
        <f t="array" ref="FH7">IF(FH$2="FY",SUMPRODUCT(Data_Xuất[Xuất-NX]*(Data_Xuất[Year]=FH$1)*(Data_Xuất[Main SKU name_GOM]=$A7)*(Data_Xuất[SKU_Xuất_GOM]=FH$5)),SUMPRODUCT(Data_Xuất[Xuất-NX]*(Data_Xuất[Year]=FH$1)*(Data_Xuất[Month]=FH$2)*(Data_Xuất[Main SKU name_GOM]=$A7)*(Data_Xuất[SKU_Xuất_GOM]=FH$5)))</f>
        <v>61670</v>
      </c>
      <c r="FI7" s="42" cm="1">
        <f t="array" ref="FI7">IF(FI$2="FY",SUMPRODUCT(Data_Xuất[Xuất-NX]*(Data_Xuất[Year]=FI$1)*(Data_Xuất[Main SKU name_GOM]=$A7)*(Data_Xuất[SKU_Xuất_GOM]=FI$5)),SUMPRODUCT(Data_Xuất[Xuất-NX]*(Data_Xuất[Year]=FI$1)*(Data_Xuất[Month]=FI$2)*(Data_Xuất[Main SKU name_GOM]=$A7)*(Data_Xuất[SKU_Xuất_GOM]=FI$5)))</f>
        <v>1500</v>
      </c>
      <c r="FJ7" s="42" cm="1">
        <f t="array" ref="FJ7">IF(FJ$2="FY",SUMPRODUCT(Data_Xuất[Xuất-NX]*(Data_Xuất[Year]=FJ$1)*(Data_Xuất[Main SKU name_GOM]=$A7)*(Data_Xuất[SKU_Xuất_GOM]=FJ$5)),SUMPRODUCT(Data_Xuất[Xuất-NX]*(Data_Xuất[Year]=FJ$1)*(Data_Xuất[Month]=FJ$2)*(Data_Xuất[Main SKU name_GOM]=$A7)*(Data_Xuất[SKU_Xuất_GOM]=FJ$5)))</f>
        <v>34400</v>
      </c>
      <c r="FK7" s="42" cm="1">
        <f t="array" ref="FK7">IF(FK$2="FY",SUMPRODUCT(Data_Xuất[Xuất-NX]*(Data_Xuất[Year]=FK$1)*(Data_Xuất[Main SKU name_GOM]=$A7)*(Data_Xuất[SKU_Xuất_GOM]=FK$5)),SUMPRODUCT(Data_Xuất[Xuất-NX]*(Data_Xuất[Year]=FK$1)*(Data_Xuất[Month]=FK$2)*(Data_Xuất[Main SKU name_GOM]=$A7)*(Data_Xuất[SKU_Xuất_GOM]=FK$5)))</f>
        <v>39477</v>
      </c>
      <c r="FL7" s="42" cm="1">
        <f t="array" ref="FL7">IF(FL$2="FY",SUMPRODUCT(Data_Xuất[Xuất-NX]*(Data_Xuất[Year]=FL$1)*(Data_Xuất[Main SKU name_GOM]=$A7)*(Data_Xuất[SKU_Xuất_GOM]=FL$5)),SUMPRODUCT(Data_Xuất[Xuất-NX]*(Data_Xuất[Year]=FL$1)*(Data_Xuất[Month]=FL$2)*(Data_Xuất[Main SKU name_GOM]=$A7)*(Data_Xuất[SKU_Xuất_GOM]=FL$5)))</f>
        <v>0</v>
      </c>
      <c r="FM7" s="42" cm="1">
        <f t="array" ref="FM7">IF(FM$2="FY",SUMPRODUCT(Data_Xuất[Xuất-NX]*(Data_Xuất[Year]=FM$1)*(Data_Xuất[Main SKU name_GOM]=$A7)*(Data_Xuất[SKU_Xuất_GOM]=FM$5)),SUMPRODUCT(Data_Xuất[Xuất-NX]*(Data_Xuất[Year]=FM$1)*(Data_Xuất[Month]=FM$2)*(Data_Xuất[Main SKU name_GOM]=$A7)*(Data_Xuất[SKU_Xuất_GOM]=FM$5)))</f>
        <v>0</v>
      </c>
      <c r="FN7" s="42" cm="1">
        <f t="array" ref="FN7">IF(FN$2="FY",SUMPRODUCT(Data_Xuất[Xuất-NX]*(Data_Xuất[Year]=FN$1)*(Data_Xuất[Main SKU name_GOM]=$A7)*(Data_Xuất[SKU_Xuất_GOM]=FN$5)),SUMPRODUCT(Data_Xuất[Xuất-NX]*(Data_Xuất[Year]=FN$1)*(Data_Xuất[Month]=FN$2)*(Data_Xuất[Main SKU name_GOM]=$A7)*(Data_Xuất[SKU_Xuất_GOM]=FN$5)))</f>
        <v>500</v>
      </c>
      <c r="FO7" s="42" cm="1">
        <f t="array" ref="FO7">IF(FO$2="FY",SUMPRODUCT(Data_Xuất[Xuất-NX]*(Data_Xuất[Year]=FO$1)*(Data_Xuất[Main SKU name_GOM]=$A7)*(Data_Xuất[SKU_Xuất_GOM]=FO$5)),SUMPRODUCT(Data_Xuất[Xuất-NX]*(Data_Xuất[Year]=FO$1)*(Data_Xuất[Month]=FO$2)*(Data_Xuất[Main SKU name_GOM]=$A7)*(Data_Xuất[SKU_Xuất_GOM]=FO$5)))</f>
        <v>0</v>
      </c>
      <c r="FP7" s="42" cm="1">
        <f t="array" ref="FP7">IF(FP$2="FY",SUMPRODUCT(Data_Xuất[Xuất-NX]*(Data_Xuất[Year]=FP$1)*(Data_Xuất[Main SKU name_GOM]=$A7)*(Data_Xuất[SKU_Xuất_GOM]=FP$5)),SUMPRODUCT(Data_Xuất[Xuất-NX]*(Data_Xuất[Year]=FP$1)*(Data_Xuất[Month]=FP$2)*(Data_Xuất[Main SKU name_GOM]=$A7)*(Data_Xuất[SKU_Xuất_GOM]=FP$5)))</f>
        <v>0</v>
      </c>
      <c r="FQ7" s="42" cm="1">
        <f t="array" ref="FQ7">IF(FQ$2="FY",SUMPRODUCT(Data_Xuất[Xuất-NX]*(Data_Xuất[Year]=FQ$1)*(Data_Xuất[Main SKU name_GOM]=$A7)*(Data_Xuất[SKU_Xuất_GOM]=FQ$5)),SUMPRODUCT(Data_Xuất[Xuất-NX]*(Data_Xuất[Year]=FQ$1)*(Data_Xuất[Month]=FQ$2)*(Data_Xuất[Main SKU name_GOM]=$A7)*(Data_Xuất[SKU_Xuất_GOM]=FQ$5)))</f>
        <v>0</v>
      </c>
      <c r="FR7" s="42" cm="1">
        <f t="array" ref="FR7">IF(FR$2="FY",SUMPRODUCT(Data_Xuất[Xuất-NX]*(Data_Xuất[Year]=FR$1)*(Data_Xuất[Main SKU name_GOM]=$A7)*(Data_Xuất[SKU_Xuất_GOM]=FR$5)),SUMPRODUCT(Data_Xuất[Xuất-NX]*(Data_Xuất[Year]=FR$1)*(Data_Xuất[Month]=FR$2)*(Data_Xuất[Main SKU name_GOM]=$A7)*(Data_Xuất[SKU_Xuất_GOM]=FR$5)))</f>
        <v>0</v>
      </c>
      <c r="FS7" s="42" cm="1">
        <f t="array" ref="FS7">IF(FS$2="FY",SUMPRODUCT(Data_Xuất[Xuất-NX]*(Data_Xuất[Year]=FS$1)*(Data_Xuất[Main SKU name_GOM]=$A7)*(Data_Xuất[SKU_Xuất_GOM]=FS$5)),SUMPRODUCT(Data_Xuất[Xuất-NX]*(Data_Xuất[Year]=FS$1)*(Data_Xuất[Month]=FS$2)*(Data_Xuất[Main SKU name_GOM]=$A7)*(Data_Xuất[SKU_Xuất_GOM]=FS$5)))</f>
        <v>0</v>
      </c>
      <c r="FT7" s="42" cm="1">
        <f t="array" ref="FT7">IF(FT$2="FY",SUMPRODUCT(Data_Xuất[Xuất-NX]*(Data_Xuất[Year]=FT$1)*(Data_Xuất[Main SKU name_GOM]=$A7)*(Data_Xuất[SKU_Xuất_GOM]=FT$5)),SUMPRODUCT(Data_Xuất[Xuất-NX]*(Data_Xuất[Year]=FT$1)*(Data_Xuất[Month]=FT$2)*(Data_Xuất[Main SKU name_GOM]=$A7)*(Data_Xuất[SKU_Xuất_GOM]=FT$5)))</f>
        <v>0</v>
      </c>
      <c r="FU7" s="42" cm="1">
        <f t="array" ref="FU7">IF(FU$2="FY",SUMPRODUCT(Data_Xuất[Xuất-NX]*(Data_Xuất[Year]=FU$1)*(Data_Xuất[Main SKU name_GOM]=$A7)*(Data_Xuất[SKU_Xuất_GOM]=FU$5)),SUMPRODUCT(Data_Xuất[Xuất-NX]*(Data_Xuất[Year]=FU$1)*(Data_Xuất[Month]=FU$2)*(Data_Xuất[Main SKU name_GOM]=$A7)*(Data_Xuất[SKU_Xuất_GOM]=FU$5)))</f>
        <v>0</v>
      </c>
      <c r="FV7" s="45">
        <f t="shared" si="31"/>
        <v>137547</v>
      </c>
      <c r="FX7" s="42" cm="1">
        <f t="array" ref="FX7">IF(FX$2="FY",SUMPRODUCT(Data_Xuất[Xuất-NX]*(Data_Xuất[Year]=FX$1)*(Data_Xuất[Main SKU name_GOM]=$A7)*(Data_Xuất[SKU_Xuất_GOM]=FX$5)),SUMPRODUCT(Data_Xuất[Xuất-NX]*(Data_Xuất[Year]=FX$1)*(Data_Xuất[Month]=FX$2)*(Data_Xuất[Main SKU name_GOM]=$A7)*(Data_Xuất[SKU_Xuất_GOM]=FX$5)))</f>
        <v>0</v>
      </c>
      <c r="FY7" s="42" cm="1">
        <f t="array" ref="FY7">IF(FY$2="FY",SUMPRODUCT(Data_Xuất[Xuất-NX]*(Data_Xuất[Year]=FY$1)*(Data_Xuất[Main SKU name_GOM]=$A7)*(Data_Xuất[SKU_Xuất_GOM]=FY$5)),SUMPRODUCT(Data_Xuất[Xuất-NX]*(Data_Xuất[Year]=FY$1)*(Data_Xuất[Month]=FY$2)*(Data_Xuất[Main SKU name_GOM]=$A7)*(Data_Xuất[SKU_Xuất_GOM]=FY$5)))</f>
        <v>0</v>
      </c>
      <c r="FZ7" s="42" cm="1">
        <f t="array" ref="FZ7">IF(FZ$2="FY",SUMPRODUCT(Data_Xuất[Xuất-NX]*(Data_Xuất[Year]=FZ$1)*(Data_Xuất[Main SKU name_GOM]=$A7)*(Data_Xuất[SKU_Xuất_GOM]=FZ$5)),SUMPRODUCT(Data_Xuất[Xuất-NX]*(Data_Xuất[Year]=FZ$1)*(Data_Xuất[Month]=FZ$2)*(Data_Xuất[Main SKU name_GOM]=$A7)*(Data_Xuất[SKU_Xuất_GOM]=FZ$5)))</f>
        <v>30130</v>
      </c>
      <c r="GA7" s="42" cm="1">
        <f t="array" ref="GA7">IF(GA$2="FY",SUMPRODUCT(Data_Xuất[Xuất-NX]*(Data_Xuất[Year]=GA$1)*(Data_Xuất[Main SKU name_GOM]=$A7)*(Data_Xuất[SKU_Xuất_GOM]=GA$5)),SUMPRODUCT(Data_Xuất[Xuất-NX]*(Data_Xuất[Year]=GA$1)*(Data_Xuất[Month]=GA$2)*(Data_Xuất[Main SKU name_GOM]=$A7)*(Data_Xuất[SKU_Xuất_GOM]=GA$5)))</f>
        <v>0</v>
      </c>
      <c r="GB7" s="42" cm="1">
        <f t="array" ref="GB7">IF(GB$2="FY",SUMPRODUCT(Data_Xuất[Xuất-NX]*(Data_Xuất[Year]=GB$1)*(Data_Xuất[Main SKU name_GOM]=$A7)*(Data_Xuất[SKU_Xuất_GOM]=GB$5)),SUMPRODUCT(Data_Xuất[Xuất-NX]*(Data_Xuất[Year]=GB$1)*(Data_Xuất[Month]=GB$2)*(Data_Xuất[Main SKU name_GOM]=$A7)*(Data_Xuất[SKU_Xuất_GOM]=GB$5)))</f>
        <v>0</v>
      </c>
      <c r="GC7" s="42" cm="1">
        <f t="array" ref="GC7">IF(GC$2="FY",SUMPRODUCT(Data_Xuất[Xuất-NX]*(Data_Xuất[Year]=GC$1)*(Data_Xuất[Main SKU name_GOM]=$A7)*(Data_Xuất[SKU_Xuất_GOM]=GC$5)),SUMPRODUCT(Data_Xuất[Xuất-NX]*(Data_Xuất[Year]=GC$1)*(Data_Xuất[Month]=GC$2)*(Data_Xuất[Main SKU name_GOM]=$A7)*(Data_Xuất[SKU_Xuất_GOM]=GC$5)))</f>
        <v>0</v>
      </c>
      <c r="GD7" s="42" cm="1">
        <f t="array" ref="GD7">IF(GD$2="FY",SUMPRODUCT(Data_Xuất[Xuất-NX]*(Data_Xuất[Year]=GD$1)*(Data_Xuất[Main SKU name_GOM]=$A7)*(Data_Xuất[SKU_Xuất_GOM]=GD$5)),SUMPRODUCT(Data_Xuất[Xuất-NX]*(Data_Xuất[Year]=GD$1)*(Data_Xuất[Month]=GD$2)*(Data_Xuất[Main SKU name_GOM]=$A7)*(Data_Xuất[SKU_Xuất_GOM]=GD$5)))</f>
        <v>0</v>
      </c>
      <c r="GE7" s="42" cm="1">
        <f t="array" ref="GE7">IF(GE$2="FY",SUMPRODUCT(Data_Xuất[Xuất-NX]*(Data_Xuất[Year]=GE$1)*(Data_Xuất[Main SKU name_GOM]=$A7)*(Data_Xuất[SKU_Xuất_GOM]=GE$5)),SUMPRODUCT(Data_Xuất[Xuất-NX]*(Data_Xuất[Year]=GE$1)*(Data_Xuất[Month]=GE$2)*(Data_Xuất[Main SKU name_GOM]=$A7)*(Data_Xuất[SKU_Xuất_GOM]=GE$5)))</f>
        <v>0</v>
      </c>
      <c r="GF7" s="42" cm="1">
        <f t="array" ref="GF7">IF(GF$2="FY",SUMPRODUCT(Data_Xuất[Xuất-NX]*(Data_Xuất[Year]=GF$1)*(Data_Xuất[Main SKU name_GOM]=$A7)*(Data_Xuất[SKU_Xuất_GOM]=GF$5)),SUMPRODUCT(Data_Xuất[Xuất-NX]*(Data_Xuất[Year]=GF$1)*(Data_Xuất[Month]=GF$2)*(Data_Xuất[Main SKU name_GOM]=$A7)*(Data_Xuất[SKU_Xuất_GOM]=GF$5)))</f>
        <v>0</v>
      </c>
      <c r="GG7" s="42" cm="1">
        <f t="array" ref="GG7">IF(GG$2="FY",SUMPRODUCT(Data_Xuất[Xuất-NX]*(Data_Xuất[Year]=GG$1)*(Data_Xuất[Main SKU name_GOM]=$A7)*(Data_Xuất[SKU_Xuất_GOM]=GG$5)),SUMPRODUCT(Data_Xuất[Xuất-NX]*(Data_Xuất[Year]=GG$1)*(Data_Xuất[Month]=GG$2)*(Data_Xuất[Main SKU name_GOM]=$A7)*(Data_Xuất[SKU_Xuất_GOM]=GG$5)))</f>
        <v>0</v>
      </c>
      <c r="GH7" s="42" cm="1">
        <f t="array" ref="GH7">IF(GH$2="FY",SUMPRODUCT(Data_Xuất[Xuất-NX]*(Data_Xuất[Year]=GH$1)*(Data_Xuất[Main SKU name_GOM]=$A7)*(Data_Xuất[SKU_Xuất_GOM]=GH$5)),SUMPRODUCT(Data_Xuất[Xuất-NX]*(Data_Xuất[Year]=GH$1)*(Data_Xuất[Month]=GH$2)*(Data_Xuất[Main SKU name_GOM]=$A7)*(Data_Xuất[SKU_Xuất_GOM]=GH$5)))</f>
        <v>0</v>
      </c>
      <c r="GI7" s="42" cm="1">
        <f t="array" ref="GI7">IF(GI$2="FY",SUMPRODUCT(Data_Xuất[Xuất-NX]*(Data_Xuất[Year]=GI$1)*(Data_Xuất[Main SKU name_GOM]=$A7)*(Data_Xuất[SKU_Xuất_GOM]=GI$5)),SUMPRODUCT(Data_Xuất[Xuất-NX]*(Data_Xuất[Year]=GI$1)*(Data_Xuất[Month]=GI$2)*(Data_Xuất[Main SKU name_GOM]=$A7)*(Data_Xuất[SKU_Xuất_GOM]=GI$5)))</f>
        <v>0</v>
      </c>
      <c r="GJ7" s="42" cm="1">
        <f t="array" ref="GJ7">IF(GJ$2="FY",SUMPRODUCT(Data_Xuất[Xuất-NX]*(Data_Xuất[Year]=GJ$1)*(Data_Xuất[Main SKU name_GOM]=$A7)*(Data_Xuất[SKU_Xuất_GOM]=GJ$5)),SUMPRODUCT(Data_Xuất[Xuất-NX]*(Data_Xuất[Year]=GJ$1)*(Data_Xuất[Month]=GJ$2)*(Data_Xuất[Main SKU name_GOM]=$A7)*(Data_Xuất[SKU_Xuất_GOM]=GJ$5)))</f>
        <v>0</v>
      </c>
      <c r="GK7" s="42" cm="1">
        <f t="array" ref="GK7">IF(GK$2="FY",SUMPRODUCT(Data_Xuất[Xuất-NX]*(Data_Xuất[Year]=GK$1)*(Data_Xuất[Main SKU name_GOM]=$A7)*(Data_Xuất[SKU_Xuất_GOM]=GK$5)),SUMPRODUCT(Data_Xuất[Xuất-NX]*(Data_Xuất[Year]=GK$1)*(Data_Xuất[Month]=GK$2)*(Data_Xuất[Main SKU name_GOM]=$A7)*(Data_Xuất[SKU_Xuất_GOM]=GK$5)))</f>
        <v>0</v>
      </c>
      <c r="GL7" s="45">
        <f t="shared" si="32"/>
        <v>30130</v>
      </c>
      <c r="GN7" s="42" cm="1">
        <f t="array" ref="GN7">IF(GN$2="FY",SUMPRODUCT(Data_Xuất[Xuất-NX]*(Data_Xuất[Year]=GN$1)*(Data_Xuất[Main SKU name_GOM]=$A7)*(Data_Xuất[SKU_Xuất_GOM]=GN$5)),SUMPRODUCT(Data_Xuất[Xuất-NX]*(Data_Xuất[Year]=GN$1)*(Data_Xuất[Month]=GN$2)*(Data_Xuất[Main SKU name_GOM]=$A7)*(Data_Xuất[SKU_Xuất_GOM]=GN$5)))</f>
        <v>0</v>
      </c>
      <c r="GO7" s="42" cm="1">
        <f t="array" ref="GO7">IF(GO$2="FY",SUMPRODUCT(Data_Xuất[Xuất-NX]*(Data_Xuất[Year]=GO$1)*(Data_Xuất[Main SKU name_GOM]=$A7)*(Data_Xuất[SKU_Xuất_GOM]=GO$5)),SUMPRODUCT(Data_Xuất[Xuất-NX]*(Data_Xuất[Year]=GO$1)*(Data_Xuất[Month]=GO$2)*(Data_Xuất[Main SKU name_GOM]=$A7)*(Data_Xuất[SKU_Xuất_GOM]=GO$5)))</f>
        <v>0</v>
      </c>
      <c r="GP7" s="42" cm="1">
        <f t="array" ref="GP7">IF(GP$2="FY",SUMPRODUCT(Data_Xuất[Xuất-NX]*(Data_Xuất[Year]=GP$1)*(Data_Xuất[Main SKU name_GOM]=$A7)*(Data_Xuất[SKU_Xuất_GOM]=GP$5)),SUMPRODUCT(Data_Xuất[Xuất-NX]*(Data_Xuất[Year]=GP$1)*(Data_Xuất[Month]=GP$2)*(Data_Xuất[Main SKU name_GOM]=$A7)*(Data_Xuất[SKU_Xuất_GOM]=GP$5)))</f>
        <v>32000</v>
      </c>
      <c r="GQ7" s="42" cm="1">
        <f t="array" ref="GQ7">IF(GQ$2="FY",SUMPRODUCT(Data_Xuất[Xuất-NX]*(Data_Xuất[Year]=GQ$1)*(Data_Xuất[Main SKU name_GOM]=$A7)*(Data_Xuất[SKU_Xuất_GOM]=GQ$5)),SUMPRODUCT(Data_Xuất[Xuất-NX]*(Data_Xuất[Year]=GQ$1)*(Data_Xuất[Month]=GQ$2)*(Data_Xuất[Main SKU name_GOM]=$A7)*(Data_Xuất[SKU_Xuất_GOM]=GQ$5)))</f>
        <v>0</v>
      </c>
      <c r="GR7" s="42" cm="1">
        <f t="array" ref="GR7">IF(GR$2="FY",SUMPRODUCT(Data_Xuất[Xuất-NX]*(Data_Xuất[Year]=GR$1)*(Data_Xuất[Main SKU name_GOM]=$A7)*(Data_Xuất[SKU_Xuất_GOM]=GR$5)),SUMPRODUCT(Data_Xuất[Xuất-NX]*(Data_Xuất[Year]=GR$1)*(Data_Xuất[Month]=GR$2)*(Data_Xuất[Main SKU name_GOM]=$A7)*(Data_Xuất[SKU_Xuất_GOM]=GR$5)))</f>
        <v>0</v>
      </c>
      <c r="GS7" s="42" cm="1">
        <f t="array" ref="GS7">IF(GS$2="FY",SUMPRODUCT(Data_Xuất[Xuất-NX]*(Data_Xuất[Year]=GS$1)*(Data_Xuất[Main SKU name_GOM]=$A7)*(Data_Xuất[SKU_Xuất_GOM]=GS$5)),SUMPRODUCT(Data_Xuất[Xuất-NX]*(Data_Xuất[Year]=GS$1)*(Data_Xuất[Month]=GS$2)*(Data_Xuất[Main SKU name_GOM]=$A7)*(Data_Xuất[SKU_Xuất_GOM]=GS$5)))</f>
        <v>0</v>
      </c>
      <c r="GT7" s="42" cm="1">
        <f t="array" ref="GT7">IF(GT$2="FY",SUMPRODUCT(Data_Xuất[Xuất-NX]*(Data_Xuất[Year]=GT$1)*(Data_Xuất[Main SKU name_GOM]=$A7)*(Data_Xuất[SKU_Xuất_GOM]=GT$5)),SUMPRODUCT(Data_Xuất[Xuất-NX]*(Data_Xuất[Year]=GT$1)*(Data_Xuất[Month]=GT$2)*(Data_Xuất[Main SKU name_GOM]=$A7)*(Data_Xuất[SKU_Xuất_GOM]=GT$5)))</f>
        <v>0</v>
      </c>
      <c r="GU7" s="42" cm="1">
        <f t="array" ref="GU7">IF(GU$2="FY",SUMPRODUCT(Data_Xuất[Xuất-NX]*(Data_Xuất[Year]=GU$1)*(Data_Xuất[Main SKU name_GOM]=$A7)*(Data_Xuất[SKU_Xuất_GOM]=GU$5)),SUMPRODUCT(Data_Xuất[Xuất-NX]*(Data_Xuất[Year]=GU$1)*(Data_Xuất[Month]=GU$2)*(Data_Xuất[Main SKU name_GOM]=$A7)*(Data_Xuất[SKU_Xuất_GOM]=GU$5)))</f>
        <v>0</v>
      </c>
      <c r="GV7" s="42" cm="1">
        <f t="array" ref="GV7">IF(GV$2="FY",SUMPRODUCT(Data_Xuất[Xuất-NX]*(Data_Xuất[Year]=GV$1)*(Data_Xuất[Main SKU name_GOM]=$A7)*(Data_Xuất[SKU_Xuất_GOM]=GV$5)),SUMPRODUCT(Data_Xuất[Xuất-NX]*(Data_Xuất[Year]=GV$1)*(Data_Xuất[Month]=GV$2)*(Data_Xuất[Main SKU name_GOM]=$A7)*(Data_Xuất[SKU_Xuất_GOM]=GV$5)))</f>
        <v>0</v>
      </c>
      <c r="GW7" s="42" cm="1">
        <f t="array" ref="GW7">IF(GW$2="FY",SUMPRODUCT(Data_Xuất[Xuất-NX]*(Data_Xuất[Year]=GW$1)*(Data_Xuất[Main SKU name_GOM]=$A7)*(Data_Xuất[SKU_Xuất_GOM]=GW$5)),SUMPRODUCT(Data_Xuất[Xuất-NX]*(Data_Xuất[Year]=GW$1)*(Data_Xuất[Month]=GW$2)*(Data_Xuất[Main SKU name_GOM]=$A7)*(Data_Xuất[SKU_Xuất_GOM]=GW$5)))</f>
        <v>0</v>
      </c>
      <c r="GX7" s="42" cm="1">
        <f t="array" ref="GX7">IF(GX$2="FY",SUMPRODUCT(Data_Xuất[Xuất-NX]*(Data_Xuất[Year]=GX$1)*(Data_Xuất[Main SKU name_GOM]=$A7)*(Data_Xuất[SKU_Xuất_GOM]=GX$5)),SUMPRODUCT(Data_Xuất[Xuất-NX]*(Data_Xuất[Year]=GX$1)*(Data_Xuất[Month]=GX$2)*(Data_Xuất[Main SKU name_GOM]=$A7)*(Data_Xuất[SKU_Xuất_GOM]=GX$5)))</f>
        <v>0</v>
      </c>
      <c r="GY7" s="42" cm="1">
        <f t="array" ref="GY7">IF(GY$2="FY",SUMPRODUCT(Data_Xuất[Xuất-NX]*(Data_Xuất[Year]=GY$1)*(Data_Xuất[Main SKU name_GOM]=$A7)*(Data_Xuất[SKU_Xuất_GOM]=GY$5)),SUMPRODUCT(Data_Xuất[Xuất-NX]*(Data_Xuất[Year]=GY$1)*(Data_Xuất[Month]=GY$2)*(Data_Xuất[Main SKU name_GOM]=$A7)*(Data_Xuất[SKU_Xuất_GOM]=GY$5)))</f>
        <v>0</v>
      </c>
      <c r="GZ7" s="42" cm="1">
        <f t="array" ref="GZ7">IF(GZ$2="FY",SUMPRODUCT(Data_Xuất[Xuất-NX]*(Data_Xuất[Year]=GZ$1)*(Data_Xuất[Main SKU name_GOM]=$A7)*(Data_Xuất[SKU_Xuất_GOM]=GZ$5)),SUMPRODUCT(Data_Xuất[Xuất-NX]*(Data_Xuất[Year]=GZ$1)*(Data_Xuất[Month]=GZ$2)*(Data_Xuất[Main SKU name_GOM]=$A7)*(Data_Xuất[SKU_Xuất_GOM]=GZ$5)))</f>
        <v>0</v>
      </c>
      <c r="HA7" s="42" cm="1">
        <f t="array" ref="HA7">IF(HA$2="FY",SUMPRODUCT(Data_Xuất[Xuất-NX]*(Data_Xuất[Year]=HA$1)*(Data_Xuất[Main SKU name_GOM]=$A7)*(Data_Xuất[SKU_Xuất_GOM]=HA$5)),SUMPRODUCT(Data_Xuất[Xuất-NX]*(Data_Xuất[Year]=HA$1)*(Data_Xuất[Month]=HA$2)*(Data_Xuất[Main SKU name_GOM]=$A7)*(Data_Xuất[SKU_Xuất_GOM]=HA$5)))</f>
        <v>0</v>
      </c>
      <c r="HB7" s="45">
        <f t="shared" si="33"/>
        <v>32000</v>
      </c>
    </row>
    <row r="8" spans="1:210" x14ac:dyDescent="0.35">
      <c r="A8" s="5" t="s">
        <v>70</v>
      </c>
      <c r="B8" s="24" t="s">
        <v>70</v>
      </c>
      <c r="D8" s="42" cm="1">
        <f t="array" ref="D8">IF(D$2="FY",SUMPRODUCT(Data_Xuất[Xuất-NX]*(Data_Xuất[Year]=D$1)*(Data_Xuất[Main SKU name_GOM]=$A8)*(Data_Xuất[SKU_Xuất_GOM]=D$5)),SUMPRODUCT(Data_Xuất[Xuất-NX]*(Data_Xuất[Year]=D$1)*(Data_Xuất[Month]=D$2)*(Data_Xuất[Main SKU name_GOM]=$A8)*(Data_Xuất[SKU_Xuất_GOM]=D$5)))</f>
        <v>11755035.002</v>
      </c>
      <c r="E8" s="42" cm="1">
        <f t="array" ref="E8">IF(E$2="FY",SUMPRODUCT(Data_Xuất[Xuất-NX]*(Data_Xuất[Year]=E$1)*(Data_Xuất[Main SKU name_GOM]=$A8)*(Data_Xuất[SKU_Xuất_GOM]=E$5)),SUMPRODUCT(Data_Xuất[Xuất-NX]*(Data_Xuất[Year]=E$1)*(Data_Xuất[Month]=E$2)*(Data_Xuất[Main SKU name_GOM]=$A8)*(Data_Xuất[SKU_Xuất_GOM]=E$5)))</f>
        <v>3770234</v>
      </c>
      <c r="F8" s="42" cm="1">
        <f t="array" ref="F8">IF(F$2="FY",SUMPRODUCT(Data_Xuất[Xuất-NX]*(Data_Xuất[Year]=F$1)*(Data_Xuất[Main SKU name_GOM]=$A8)*(Data_Xuất[SKU_Xuất_GOM]=F$5)),SUMPRODUCT(Data_Xuất[Xuất-NX]*(Data_Xuất[Year]=F$1)*(Data_Xuất[Month]=F$2)*(Data_Xuất[Main SKU name_GOM]=$A8)*(Data_Xuất[SKU_Xuất_GOM]=F$5)))</f>
        <v>4585952.8550000004</v>
      </c>
      <c r="G8" s="42" cm="1">
        <f t="array" ref="G8">IF(G$2="FY",SUMPRODUCT(Data_Xuất[Xuất-NX]*(Data_Xuất[Year]=G$1)*(Data_Xuất[Main SKU name_GOM]=$A8)*(Data_Xuất[SKU_Xuất_GOM]=G$5)),SUMPRODUCT(Data_Xuất[Xuất-NX]*(Data_Xuất[Year]=G$1)*(Data_Xuất[Month]=G$2)*(Data_Xuất[Main SKU name_GOM]=$A8)*(Data_Xuất[SKU_Xuất_GOM]=G$5)))</f>
        <v>9374</v>
      </c>
      <c r="H8" s="42" cm="1">
        <f t="array" ref="H8">IF(H$2="FY",SUMPRODUCT(Data_Xuất[Xuất-NX]*(Data_Xuất[Year]=H$1)*(Data_Xuất[Main SKU name_GOM]=$A8)*(Data_Xuất[SKU_Xuất_GOM]=H$5)),SUMPRODUCT(Data_Xuất[Xuất-NX]*(Data_Xuất[Year]=H$1)*(Data_Xuất[Month]=H$2)*(Data_Xuất[Main SKU name_GOM]=$A8)*(Data_Xuất[SKU_Xuất_GOM]=H$5)))</f>
        <v>903783.14300000004</v>
      </c>
      <c r="I8" s="42" cm="1">
        <f t="array" ref="I8">IF(I$2="FY",SUMPRODUCT(Data_Xuất[Xuất-NX]*(Data_Xuất[Year]=I$1)*(Data_Xuất[Main SKU name_GOM]=$A8)*(Data_Xuất[SKU_Xuất_GOM]=I$5)),SUMPRODUCT(Data_Xuất[Xuất-NX]*(Data_Xuất[Year]=I$1)*(Data_Xuất[Month]=I$2)*(Data_Xuất[Main SKU name_GOM]=$A8)*(Data_Xuất[SKU_Xuất_GOM]=I$5)))</f>
        <v>200023</v>
      </c>
      <c r="J8" s="42" cm="1">
        <f t="array" ref="J8">IF(J$2="FY",SUMPRODUCT(Data_Xuất[Xuất-NX]*(Data_Xuất[Year]=J$1)*(Data_Xuất[Main SKU name_GOM]=$A8)*(Data_Xuất[SKU_Xuất_GOM]=J$5)),SUMPRODUCT(Data_Xuất[Xuất-NX]*(Data_Xuất[Year]=J$1)*(Data_Xuất[Month]=J$2)*(Data_Xuất[Main SKU name_GOM]=$A8)*(Data_Xuất[SKU_Xuất_GOM]=J$5)))</f>
        <v>27600</v>
      </c>
      <c r="K8" s="42" cm="1">
        <f t="array" ref="K8">IF(K$2="FY",SUMPRODUCT(Data_Xuất[Xuất-NX]*(Data_Xuất[Year]=K$1)*(Data_Xuất[Main SKU name_GOM]=$A8)*(Data_Xuất[SKU_Xuất_GOM]=K$5)),SUMPRODUCT(Data_Xuất[Xuất-NX]*(Data_Xuất[Year]=K$1)*(Data_Xuất[Month]=K$2)*(Data_Xuất[Main SKU name_GOM]=$A8)*(Data_Xuất[SKU_Xuất_GOM]=K$5)))</f>
        <v>0</v>
      </c>
      <c r="L8" s="42" cm="1">
        <f t="array" ref="L8">IF(L$2="FY",SUMPRODUCT(Data_Xuất[Xuất-NX]*(Data_Xuất[Year]=L$1)*(Data_Xuất[Main SKU name_GOM]=$A8)*(Data_Xuất[SKU_Xuất_GOM]=L$5)),SUMPRODUCT(Data_Xuất[Xuất-NX]*(Data_Xuất[Year]=L$1)*(Data_Xuất[Month]=L$2)*(Data_Xuất[Main SKU name_GOM]=$A8)*(Data_Xuất[SKU_Xuất_GOM]=L$5)))</f>
        <v>53171</v>
      </c>
      <c r="M8" s="42" cm="1">
        <f t="array" ref="M8">IF(M$2="FY",SUMPRODUCT(Data_Xuất[Xuất-NX]*(Data_Xuất[Year]=M$1)*(Data_Xuất[Main SKU name_GOM]=$A8)*(Data_Xuất[SKU_Xuất_GOM]=M$5)),SUMPRODUCT(Data_Xuất[Xuất-NX]*(Data_Xuất[Year]=M$1)*(Data_Xuất[Month]=M$2)*(Data_Xuất[Main SKU name_GOM]=$A8)*(Data_Xuất[SKU_Xuất_GOM]=M$5)))</f>
        <v>0</v>
      </c>
      <c r="N8" s="42" cm="1">
        <f t="array" ref="N8">IF(N$2="FY",SUMPRODUCT(Data_Xuất[Xuất-NX]*(Data_Xuất[Year]=N$1)*(Data_Xuất[Main SKU name_GOM]=$A8)*(Data_Xuất[SKU_Xuất_GOM]=N$5)),SUMPRODUCT(Data_Xuất[Xuất-NX]*(Data_Xuất[Year]=N$1)*(Data_Xuất[Month]=N$2)*(Data_Xuất[Main SKU name_GOM]=$A8)*(Data_Xuất[SKU_Xuất_GOM]=N$5)))</f>
        <v>0</v>
      </c>
      <c r="O8" s="42" cm="1">
        <f t="array" ref="O8">IF(O$2="FY",SUMPRODUCT(Data_Xuất[Xuất-NX]*(Data_Xuất[Year]=O$1)*(Data_Xuất[Main SKU name_GOM]=$A8)*(Data_Xuất[SKU_Xuất_GOM]=O$5)),SUMPRODUCT(Data_Xuất[Xuất-NX]*(Data_Xuất[Year]=O$1)*(Data_Xuất[Month]=O$2)*(Data_Xuất[Main SKU name_GOM]=$A8)*(Data_Xuất[SKU_Xuất_GOM]=O$5)))</f>
        <v>0</v>
      </c>
      <c r="P8" s="42" cm="1">
        <f t="array" ref="P8">IF(P$2="FY",SUMPRODUCT(Data_Xuất[Xuất-NX]*(Data_Xuất[Year]=P$1)*(Data_Xuất[Main SKU name_GOM]=$A8)*(Data_Xuất[SKU_Xuất_GOM]=P$5)),SUMPRODUCT(Data_Xuất[Xuất-NX]*(Data_Xuất[Year]=P$1)*(Data_Xuất[Month]=P$2)*(Data_Xuất[Main SKU name_GOM]=$A8)*(Data_Xuất[SKU_Xuất_GOM]=P$5)))</f>
        <v>0</v>
      </c>
      <c r="Q8" s="42" cm="1">
        <f t="array" ref="Q8">IF(Q$2="FY",SUMPRODUCT(Data_Xuất[Xuất-NX]*(Data_Xuất[Year]=Q$1)*(Data_Xuất[Main SKU name_GOM]=$A8)*(Data_Xuất[SKU_Xuất_GOM]=Q$5)),SUMPRODUCT(Data_Xuất[Xuất-NX]*(Data_Xuất[Year]=Q$1)*(Data_Xuất[Month]=Q$2)*(Data_Xuất[Main SKU name_GOM]=$A8)*(Data_Xuất[SKU_Xuất_GOM]=Q$5)))</f>
        <v>0</v>
      </c>
      <c r="R8" s="42">
        <f t="shared" si="34"/>
        <v>21305173</v>
      </c>
      <c r="T8" s="42" cm="1">
        <f t="array" ref="T8">IF(T$2="FY",SUMPRODUCT(Data_Xuất[Xuất-NX]*(Data_Xuất[Year]=T$1)*(Data_Xuất[Main SKU name_GOM]=$A8)*(Data_Xuất[SKU_Xuất_GOM]=T$5)),SUMPRODUCT(Data_Xuất[Xuất-NX]*(Data_Xuất[Year]=T$1)*(Data_Xuất[Month]=T$2)*(Data_Xuất[Main SKU name_GOM]=$A8)*(Data_Xuất[SKU_Xuất_GOM]=T$5)))</f>
        <v>1137550.0000000002</v>
      </c>
      <c r="U8" s="42" cm="1">
        <f t="array" ref="U8">IF(U$2="FY",SUMPRODUCT(Data_Xuất[Xuất-NX]*(Data_Xuất[Year]=U$1)*(Data_Xuất[Main SKU name_GOM]=$A8)*(Data_Xuất[SKU_Xuất_GOM]=U$5)),SUMPRODUCT(Data_Xuất[Xuất-NX]*(Data_Xuất[Year]=U$1)*(Data_Xuất[Month]=U$2)*(Data_Xuất[Main SKU name_GOM]=$A8)*(Data_Xuất[SKU_Xuất_GOM]=U$5)))</f>
        <v>118300</v>
      </c>
      <c r="V8" s="42" cm="1">
        <f t="array" ref="V8">IF(V$2="FY",SUMPRODUCT(Data_Xuất[Xuất-NX]*(Data_Xuất[Year]=V$1)*(Data_Xuất[Main SKU name_GOM]=$A8)*(Data_Xuất[SKU_Xuất_GOM]=V$5)),SUMPRODUCT(Data_Xuất[Xuất-NX]*(Data_Xuất[Year]=V$1)*(Data_Xuất[Month]=V$2)*(Data_Xuất[Main SKU name_GOM]=$A8)*(Data_Xuất[SKU_Xuất_GOM]=V$5)))</f>
        <v>1500</v>
      </c>
      <c r="W8" s="42" cm="1">
        <f t="array" ref="W8">IF(W$2="FY",SUMPRODUCT(Data_Xuất[Xuất-NX]*(Data_Xuất[Year]=W$1)*(Data_Xuất[Main SKU name_GOM]=$A8)*(Data_Xuất[SKU_Xuất_GOM]=W$5)),SUMPRODUCT(Data_Xuất[Xuất-NX]*(Data_Xuất[Year]=W$1)*(Data_Xuất[Month]=W$2)*(Data_Xuất[Main SKU name_GOM]=$A8)*(Data_Xuất[SKU_Xuất_GOM]=W$5)))</f>
        <v>0</v>
      </c>
      <c r="X8" s="42" cm="1">
        <f t="array" ref="X8">IF(X$2="FY",SUMPRODUCT(Data_Xuất[Xuất-NX]*(Data_Xuất[Year]=X$1)*(Data_Xuất[Main SKU name_GOM]=$A8)*(Data_Xuất[SKU_Xuất_GOM]=X$5)),SUMPRODUCT(Data_Xuất[Xuất-NX]*(Data_Xuất[Year]=X$1)*(Data_Xuất[Month]=X$2)*(Data_Xuất[Main SKU name_GOM]=$A8)*(Data_Xuất[SKU_Xuất_GOM]=X$5)))</f>
        <v>93153</v>
      </c>
      <c r="Y8" s="42" cm="1">
        <f t="array" ref="Y8">IF(Y$2="FY",SUMPRODUCT(Data_Xuất[Xuất-NX]*(Data_Xuất[Year]=Y$1)*(Data_Xuất[Main SKU name_GOM]=$A8)*(Data_Xuất[SKU_Xuất_GOM]=Y$5)),SUMPRODUCT(Data_Xuất[Xuất-NX]*(Data_Xuất[Year]=Y$1)*(Data_Xuất[Month]=Y$2)*(Data_Xuất[Main SKU name_GOM]=$A8)*(Data_Xuất[SKU_Xuất_GOM]=Y$5)))</f>
        <v>0</v>
      </c>
      <c r="Z8" s="42" cm="1">
        <f t="array" ref="Z8">IF(Z$2="FY",SUMPRODUCT(Data_Xuất[Xuất-NX]*(Data_Xuất[Year]=Z$1)*(Data_Xuất[Main SKU name_GOM]=$A8)*(Data_Xuất[SKU_Xuất_GOM]=Z$5)),SUMPRODUCT(Data_Xuất[Xuất-NX]*(Data_Xuất[Year]=Z$1)*(Data_Xuất[Month]=Z$2)*(Data_Xuất[Main SKU name_GOM]=$A8)*(Data_Xuất[SKU_Xuất_GOM]=Z$5)))</f>
        <v>0</v>
      </c>
      <c r="AA8" s="42" cm="1">
        <f t="array" ref="AA8">IF(AA$2="FY",SUMPRODUCT(Data_Xuất[Xuất-NX]*(Data_Xuất[Year]=AA$1)*(Data_Xuất[Main SKU name_GOM]=$A8)*(Data_Xuất[SKU_Xuất_GOM]=AA$5)),SUMPRODUCT(Data_Xuất[Xuất-NX]*(Data_Xuất[Year]=AA$1)*(Data_Xuất[Month]=AA$2)*(Data_Xuất[Main SKU name_GOM]=$A8)*(Data_Xuất[SKU_Xuất_GOM]=AA$5)))</f>
        <v>0</v>
      </c>
      <c r="AB8" s="42" cm="1">
        <f t="array" ref="AB8">IF(AB$2="FY",SUMPRODUCT(Data_Xuất[Xuất-NX]*(Data_Xuất[Year]=AB$1)*(Data_Xuất[Main SKU name_GOM]=$A8)*(Data_Xuất[SKU_Xuất_GOM]=AB$5)),SUMPRODUCT(Data_Xuất[Xuất-NX]*(Data_Xuất[Year]=AB$1)*(Data_Xuất[Month]=AB$2)*(Data_Xuất[Main SKU name_GOM]=$A8)*(Data_Xuất[SKU_Xuất_GOM]=AB$5)))</f>
        <v>1210</v>
      </c>
      <c r="AC8" s="42" cm="1">
        <f t="array" ref="AC8">IF(AC$2="FY",SUMPRODUCT(Data_Xuất[Xuất-NX]*(Data_Xuất[Year]=AC$1)*(Data_Xuất[Main SKU name_GOM]=$A8)*(Data_Xuất[SKU_Xuất_GOM]=AC$5)),SUMPRODUCT(Data_Xuất[Xuất-NX]*(Data_Xuất[Year]=AC$1)*(Data_Xuất[Month]=AC$2)*(Data_Xuất[Main SKU name_GOM]=$A8)*(Data_Xuất[SKU_Xuất_GOM]=AC$5)))</f>
        <v>0</v>
      </c>
      <c r="AD8" s="42" cm="1">
        <f t="array" ref="AD8">IF(AD$2="FY",SUMPRODUCT(Data_Xuất[Xuất-NX]*(Data_Xuất[Year]=AD$1)*(Data_Xuất[Main SKU name_GOM]=$A8)*(Data_Xuất[SKU_Xuất_GOM]=AD$5)),SUMPRODUCT(Data_Xuất[Xuất-NX]*(Data_Xuất[Year]=AD$1)*(Data_Xuất[Month]=AD$2)*(Data_Xuất[Main SKU name_GOM]=$A8)*(Data_Xuất[SKU_Xuất_GOM]=AD$5)))</f>
        <v>0</v>
      </c>
      <c r="AE8" s="42" cm="1">
        <f t="array" ref="AE8">IF(AE$2="FY",SUMPRODUCT(Data_Xuất[Xuất-NX]*(Data_Xuất[Year]=AE$1)*(Data_Xuất[Main SKU name_GOM]=$A8)*(Data_Xuất[SKU_Xuất_GOM]=AE$5)),SUMPRODUCT(Data_Xuất[Xuất-NX]*(Data_Xuất[Year]=AE$1)*(Data_Xuất[Month]=AE$2)*(Data_Xuất[Main SKU name_GOM]=$A8)*(Data_Xuất[SKU_Xuất_GOM]=AE$5)))</f>
        <v>0</v>
      </c>
      <c r="AF8" s="42" cm="1">
        <f t="array" ref="AF8">IF(AF$2="FY",SUMPRODUCT(Data_Xuất[Xuất-NX]*(Data_Xuất[Year]=AF$1)*(Data_Xuất[Main SKU name_GOM]=$A8)*(Data_Xuất[SKU_Xuất_GOM]=AF$5)),SUMPRODUCT(Data_Xuất[Xuất-NX]*(Data_Xuất[Year]=AF$1)*(Data_Xuất[Month]=AF$2)*(Data_Xuất[Main SKU name_GOM]=$A8)*(Data_Xuất[SKU_Xuất_GOM]=AF$5)))</f>
        <v>0</v>
      </c>
      <c r="AG8" s="42" cm="1">
        <f t="array" ref="AG8">IF(AG$2="FY",SUMPRODUCT(Data_Xuất[Xuất-NX]*(Data_Xuất[Year]=AG$1)*(Data_Xuất[Main SKU name_GOM]=$A8)*(Data_Xuất[SKU_Xuất_GOM]=AG$5)),SUMPRODUCT(Data_Xuất[Xuất-NX]*(Data_Xuất[Year]=AG$1)*(Data_Xuất[Month]=AG$2)*(Data_Xuất[Main SKU name_GOM]=$A8)*(Data_Xuất[SKU_Xuất_GOM]=AG$5)))</f>
        <v>0</v>
      </c>
      <c r="AH8" s="45">
        <f t="shared" si="35"/>
        <v>1351713.0000000002</v>
      </c>
      <c r="AJ8" s="42" cm="1">
        <f t="array" ref="AJ8">IF(AJ$2="FY",SUMPRODUCT(Data_Xuất[Xuất-NX]*(Data_Xuất[Year]=AJ$1)*(Data_Xuất[Main SKU name_GOM]=$A8)*(Data_Xuất[SKU_Xuất_GOM]=AJ$5)),SUMPRODUCT(Data_Xuất[Xuất-NX]*(Data_Xuất[Year]=AJ$1)*(Data_Xuất[Month]=AJ$2)*(Data_Xuất[Main SKU name_GOM]=$A8)*(Data_Xuất[SKU_Xuất_GOM]=AJ$5)))</f>
        <v>27000</v>
      </c>
      <c r="AK8" s="42" cm="1">
        <f t="array" ref="AK8">IF(AK$2="FY",SUMPRODUCT(Data_Xuất[Xuất-NX]*(Data_Xuất[Year]=AK$1)*(Data_Xuất[Main SKU name_GOM]=$A8)*(Data_Xuất[SKU_Xuất_GOM]=AK$5)),SUMPRODUCT(Data_Xuất[Xuất-NX]*(Data_Xuất[Year]=AK$1)*(Data_Xuất[Month]=AK$2)*(Data_Xuất[Main SKU name_GOM]=$A8)*(Data_Xuất[SKU_Xuất_GOM]=AK$5)))</f>
        <v>680100.00000000012</v>
      </c>
      <c r="AL8" s="42" cm="1">
        <f t="array" ref="AL8">IF(AL$2="FY",SUMPRODUCT(Data_Xuất[Xuất-NX]*(Data_Xuất[Year]=AL$1)*(Data_Xuất[Main SKU name_GOM]=$A8)*(Data_Xuất[SKU_Xuất_GOM]=AL$5)),SUMPRODUCT(Data_Xuất[Xuất-NX]*(Data_Xuất[Year]=AL$1)*(Data_Xuất[Month]=AL$2)*(Data_Xuất[Main SKU name_GOM]=$A8)*(Data_Xuất[SKU_Xuất_GOM]=AL$5)))</f>
        <v>0</v>
      </c>
      <c r="AM8" s="42" cm="1">
        <f t="array" ref="AM8">IF(AM$2="FY",SUMPRODUCT(Data_Xuất[Xuất-NX]*(Data_Xuất[Year]=AM$1)*(Data_Xuất[Main SKU name_GOM]=$A8)*(Data_Xuất[SKU_Xuất_GOM]=AM$5)),SUMPRODUCT(Data_Xuất[Xuất-NX]*(Data_Xuất[Year]=AM$1)*(Data_Xuất[Month]=AM$2)*(Data_Xuất[Main SKU name_GOM]=$A8)*(Data_Xuất[SKU_Xuất_GOM]=AM$5)))</f>
        <v>0</v>
      </c>
      <c r="AN8" s="42" cm="1">
        <f t="array" ref="AN8">IF(AN$2="FY",SUMPRODUCT(Data_Xuất[Xuất-NX]*(Data_Xuất[Year]=AN$1)*(Data_Xuất[Main SKU name_GOM]=$A8)*(Data_Xuất[SKU_Xuất_GOM]=AN$5)),SUMPRODUCT(Data_Xuất[Xuất-NX]*(Data_Xuất[Year]=AN$1)*(Data_Xuất[Month]=AN$2)*(Data_Xuất[Main SKU name_GOM]=$A8)*(Data_Xuất[SKU_Xuất_GOM]=AN$5)))</f>
        <v>0</v>
      </c>
      <c r="AO8" s="42" cm="1">
        <f t="array" ref="AO8">IF(AO$2="FY",SUMPRODUCT(Data_Xuất[Xuất-NX]*(Data_Xuất[Year]=AO$1)*(Data_Xuất[Main SKU name_GOM]=$A8)*(Data_Xuất[SKU_Xuất_GOM]=AO$5)),SUMPRODUCT(Data_Xuất[Xuất-NX]*(Data_Xuất[Year]=AO$1)*(Data_Xuất[Month]=AO$2)*(Data_Xuất[Main SKU name_GOM]=$A8)*(Data_Xuất[SKU_Xuất_GOM]=AO$5)))</f>
        <v>0</v>
      </c>
      <c r="AP8" s="42" cm="1">
        <f t="array" ref="AP8">IF(AP$2="FY",SUMPRODUCT(Data_Xuất[Xuất-NX]*(Data_Xuất[Year]=AP$1)*(Data_Xuất[Main SKU name_GOM]=$A8)*(Data_Xuất[SKU_Xuất_GOM]=AP$5)),SUMPRODUCT(Data_Xuất[Xuất-NX]*(Data_Xuất[Year]=AP$1)*(Data_Xuất[Month]=AP$2)*(Data_Xuất[Main SKU name_GOM]=$A8)*(Data_Xuất[SKU_Xuất_GOM]=AP$5)))</f>
        <v>0</v>
      </c>
      <c r="AQ8" s="42" cm="1">
        <f t="array" ref="AQ8">IF(AQ$2="FY",SUMPRODUCT(Data_Xuất[Xuất-NX]*(Data_Xuất[Year]=AQ$1)*(Data_Xuất[Main SKU name_GOM]=$A8)*(Data_Xuất[SKU_Xuất_GOM]=AQ$5)),SUMPRODUCT(Data_Xuất[Xuất-NX]*(Data_Xuất[Year]=AQ$1)*(Data_Xuất[Month]=AQ$2)*(Data_Xuất[Main SKU name_GOM]=$A8)*(Data_Xuất[SKU_Xuất_GOM]=AQ$5)))</f>
        <v>0</v>
      </c>
      <c r="AR8" s="42" cm="1">
        <f t="array" ref="AR8">IF(AR$2="FY",SUMPRODUCT(Data_Xuất[Xuất-NX]*(Data_Xuất[Year]=AR$1)*(Data_Xuất[Main SKU name_GOM]=$A8)*(Data_Xuất[SKU_Xuất_GOM]=AR$5)),SUMPRODUCT(Data_Xuất[Xuất-NX]*(Data_Xuất[Year]=AR$1)*(Data_Xuất[Month]=AR$2)*(Data_Xuất[Main SKU name_GOM]=$A8)*(Data_Xuất[SKU_Xuất_GOM]=AR$5)))</f>
        <v>0</v>
      </c>
      <c r="AS8" s="42" cm="1">
        <f t="array" ref="AS8">IF(AS$2="FY",SUMPRODUCT(Data_Xuất[Xuất-NX]*(Data_Xuất[Year]=AS$1)*(Data_Xuất[Main SKU name_GOM]=$A8)*(Data_Xuất[SKU_Xuất_GOM]=AS$5)),SUMPRODUCT(Data_Xuất[Xuất-NX]*(Data_Xuất[Year]=AS$1)*(Data_Xuất[Month]=AS$2)*(Data_Xuất[Main SKU name_GOM]=$A8)*(Data_Xuất[SKU_Xuất_GOM]=AS$5)))</f>
        <v>0</v>
      </c>
      <c r="AT8" s="42" cm="1">
        <f t="array" ref="AT8">IF(AT$2="FY",SUMPRODUCT(Data_Xuất[Xuất-NX]*(Data_Xuất[Year]=AT$1)*(Data_Xuất[Main SKU name_GOM]=$A8)*(Data_Xuất[SKU_Xuất_GOM]=AT$5)),SUMPRODUCT(Data_Xuất[Xuất-NX]*(Data_Xuất[Year]=AT$1)*(Data_Xuất[Month]=AT$2)*(Data_Xuất[Main SKU name_GOM]=$A8)*(Data_Xuất[SKU_Xuất_GOM]=AT$5)))</f>
        <v>0</v>
      </c>
      <c r="AU8" s="42" cm="1">
        <f t="array" ref="AU8">IF(AU$2="FY",SUMPRODUCT(Data_Xuất[Xuất-NX]*(Data_Xuất[Year]=AU$1)*(Data_Xuất[Main SKU name_GOM]=$A8)*(Data_Xuất[SKU_Xuất_GOM]=AU$5)),SUMPRODUCT(Data_Xuất[Xuất-NX]*(Data_Xuất[Year]=AU$1)*(Data_Xuất[Month]=AU$2)*(Data_Xuất[Main SKU name_GOM]=$A8)*(Data_Xuất[SKU_Xuất_GOM]=AU$5)))</f>
        <v>0</v>
      </c>
      <c r="AV8" s="42" cm="1">
        <f t="array" ref="AV8">IF(AV$2="FY",SUMPRODUCT(Data_Xuất[Xuất-NX]*(Data_Xuất[Year]=AV$1)*(Data_Xuất[Main SKU name_GOM]=$A8)*(Data_Xuất[SKU_Xuất_GOM]=AV$5)),SUMPRODUCT(Data_Xuất[Xuất-NX]*(Data_Xuất[Year]=AV$1)*(Data_Xuất[Month]=AV$2)*(Data_Xuất[Main SKU name_GOM]=$A8)*(Data_Xuất[SKU_Xuất_GOM]=AV$5)))</f>
        <v>0</v>
      </c>
      <c r="AW8" s="42" cm="1">
        <f t="array" ref="AW8">IF(AW$2="FY",SUMPRODUCT(Data_Xuất[Xuất-NX]*(Data_Xuất[Year]=AW$1)*(Data_Xuất[Main SKU name_GOM]=$A8)*(Data_Xuất[SKU_Xuất_GOM]=AW$5)),SUMPRODUCT(Data_Xuất[Xuất-NX]*(Data_Xuất[Year]=AW$1)*(Data_Xuất[Month]=AW$2)*(Data_Xuất[Main SKU name_GOM]=$A8)*(Data_Xuất[SKU_Xuất_GOM]=AW$5)))</f>
        <v>0</v>
      </c>
      <c r="AX8" s="45">
        <f t="shared" si="23"/>
        <v>707100.00000000012</v>
      </c>
      <c r="AZ8" s="42" cm="1">
        <f t="array" ref="AZ8">IF(AZ$2="FY",SUMPRODUCT(Data_Xuất[Xuất-NX]*(Data_Xuất[Year]=AZ$1)*(Data_Xuất[Main SKU name_GOM]=$A8)*(Data_Xuất[SKU_Xuất_GOM]=AZ$5)),SUMPRODUCT(Data_Xuất[Xuất-NX]*(Data_Xuất[Year]=AZ$1)*(Data_Xuất[Month]=AZ$2)*(Data_Xuất[Main SKU name_GOM]=$A8)*(Data_Xuất[SKU_Xuất_GOM]=AZ$5)))</f>
        <v>848649</v>
      </c>
      <c r="BA8" s="42" cm="1">
        <f t="array" ref="BA8">IF(BA$2="FY",SUMPRODUCT(Data_Xuất[Xuất-NX]*(Data_Xuất[Year]=BA$1)*(Data_Xuất[Main SKU name_GOM]=$A8)*(Data_Xuất[SKU_Xuất_GOM]=BA$5)),SUMPRODUCT(Data_Xuất[Xuất-NX]*(Data_Xuất[Year]=BA$1)*(Data_Xuất[Month]=BA$2)*(Data_Xuất[Main SKU name_GOM]=$A8)*(Data_Xuất[SKU_Xuất_GOM]=BA$5)))</f>
        <v>17600</v>
      </c>
      <c r="BB8" s="42" cm="1">
        <f t="array" ref="BB8">IF(BB$2="FY",SUMPRODUCT(Data_Xuất[Xuất-NX]*(Data_Xuất[Year]=BB$1)*(Data_Xuất[Main SKU name_GOM]=$A8)*(Data_Xuất[SKU_Xuất_GOM]=BB$5)),SUMPRODUCT(Data_Xuất[Xuất-NX]*(Data_Xuất[Year]=BB$1)*(Data_Xuất[Month]=BB$2)*(Data_Xuất[Main SKU name_GOM]=$A8)*(Data_Xuất[SKU_Xuất_GOM]=BB$5)))</f>
        <v>544660</v>
      </c>
      <c r="BC8" s="42" cm="1">
        <f t="array" ref="BC8">IF(BC$2="FY",SUMPRODUCT(Data_Xuất[Xuất-NX]*(Data_Xuất[Year]=BC$1)*(Data_Xuất[Main SKU name_GOM]=$A8)*(Data_Xuất[SKU_Xuất_GOM]=BC$5)),SUMPRODUCT(Data_Xuất[Xuất-NX]*(Data_Xuất[Year]=BC$1)*(Data_Xuất[Month]=BC$2)*(Data_Xuất[Main SKU name_GOM]=$A8)*(Data_Xuất[SKU_Xuất_GOM]=BC$5)))</f>
        <v>0</v>
      </c>
      <c r="BD8" s="42" cm="1">
        <f t="array" ref="BD8">IF(BD$2="FY",SUMPRODUCT(Data_Xuất[Xuất-NX]*(Data_Xuất[Year]=BD$1)*(Data_Xuất[Main SKU name_GOM]=$A8)*(Data_Xuất[SKU_Xuất_GOM]=BD$5)),SUMPRODUCT(Data_Xuất[Xuất-NX]*(Data_Xuất[Year]=BD$1)*(Data_Xuất[Month]=BD$2)*(Data_Xuất[Main SKU name_GOM]=$A8)*(Data_Xuất[SKU_Xuất_GOM]=BD$5)))</f>
        <v>127585.00000000001</v>
      </c>
      <c r="BE8" s="42" cm="1">
        <f t="array" ref="BE8">IF(BE$2="FY",SUMPRODUCT(Data_Xuất[Xuất-NX]*(Data_Xuất[Year]=BE$1)*(Data_Xuất[Main SKU name_GOM]=$A8)*(Data_Xuất[SKU_Xuất_GOM]=BE$5)),SUMPRODUCT(Data_Xuất[Xuất-NX]*(Data_Xuất[Year]=BE$1)*(Data_Xuất[Month]=BE$2)*(Data_Xuất[Main SKU name_GOM]=$A8)*(Data_Xuất[SKU_Xuất_GOM]=BE$5)))</f>
        <v>0</v>
      </c>
      <c r="BF8" s="42" cm="1">
        <f t="array" ref="BF8">IF(BF$2="FY",SUMPRODUCT(Data_Xuất[Xuất-NX]*(Data_Xuất[Year]=BF$1)*(Data_Xuất[Main SKU name_GOM]=$A8)*(Data_Xuất[SKU_Xuất_GOM]=BF$5)),SUMPRODUCT(Data_Xuất[Xuất-NX]*(Data_Xuất[Year]=BF$1)*(Data_Xuất[Month]=BF$2)*(Data_Xuất[Main SKU name_GOM]=$A8)*(Data_Xuất[SKU_Xuất_GOM]=BF$5)))</f>
        <v>0</v>
      </c>
      <c r="BG8" s="42" cm="1">
        <f t="array" ref="BG8">IF(BG$2="FY",SUMPRODUCT(Data_Xuất[Xuất-NX]*(Data_Xuất[Year]=BG$1)*(Data_Xuất[Main SKU name_GOM]=$A8)*(Data_Xuất[SKU_Xuất_GOM]=BG$5)),SUMPRODUCT(Data_Xuất[Xuất-NX]*(Data_Xuất[Year]=BG$1)*(Data_Xuất[Month]=BG$2)*(Data_Xuất[Main SKU name_GOM]=$A8)*(Data_Xuất[SKU_Xuất_GOM]=BG$5)))</f>
        <v>0</v>
      </c>
      <c r="BH8" s="42" cm="1">
        <f t="array" ref="BH8">IF(BH$2="FY",SUMPRODUCT(Data_Xuất[Xuất-NX]*(Data_Xuất[Year]=BH$1)*(Data_Xuất[Main SKU name_GOM]=$A8)*(Data_Xuất[SKU_Xuất_GOM]=BH$5)),SUMPRODUCT(Data_Xuất[Xuất-NX]*(Data_Xuất[Year]=BH$1)*(Data_Xuất[Month]=BH$2)*(Data_Xuất[Main SKU name_GOM]=$A8)*(Data_Xuất[SKU_Xuất_GOM]=BH$5)))</f>
        <v>0</v>
      </c>
      <c r="BI8" s="42" cm="1">
        <f t="array" ref="BI8">IF(BI$2="FY",SUMPRODUCT(Data_Xuất[Xuất-NX]*(Data_Xuất[Year]=BI$1)*(Data_Xuất[Main SKU name_GOM]=$A8)*(Data_Xuất[SKU_Xuất_GOM]=BI$5)),SUMPRODUCT(Data_Xuất[Xuất-NX]*(Data_Xuất[Year]=BI$1)*(Data_Xuất[Month]=BI$2)*(Data_Xuất[Main SKU name_GOM]=$A8)*(Data_Xuất[SKU_Xuất_GOM]=BI$5)))</f>
        <v>0</v>
      </c>
      <c r="BJ8" s="42" cm="1">
        <f t="array" ref="BJ8">IF(BJ$2="FY",SUMPRODUCT(Data_Xuất[Xuất-NX]*(Data_Xuất[Year]=BJ$1)*(Data_Xuất[Main SKU name_GOM]=$A8)*(Data_Xuất[SKU_Xuất_GOM]=BJ$5)),SUMPRODUCT(Data_Xuất[Xuất-NX]*(Data_Xuất[Year]=BJ$1)*(Data_Xuất[Month]=BJ$2)*(Data_Xuất[Main SKU name_GOM]=$A8)*(Data_Xuất[SKU_Xuất_GOM]=BJ$5)))</f>
        <v>0</v>
      </c>
      <c r="BK8" s="42" cm="1">
        <f t="array" ref="BK8">IF(BK$2="FY",SUMPRODUCT(Data_Xuất[Xuất-NX]*(Data_Xuất[Year]=BK$1)*(Data_Xuất[Main SKU name_GOM]=$A8)*(Data_Xuất[SKU_Xuất_GOM]=BK$5)),SUMPRODUCT(Data_Xuất[Xuất-NX]*(Data_Xuất[Year]=BK$1)*(Data_Xuất[Month]=BK$2)*(Data_Xuất[Main SKU name_GOM]=$A8)*(Data_Xuất[SKU_Xuất_GOM]=BK$5)))</f>
        <v>0</v>
      </c>
      <c r="BL8" s="42" cm="1">
        <f t="array" ref="BL8">IF(BL$2="FY",SUMPRODUCT(Data_Xuất[Xuất-NX]*(Data_Xuất[Year]=BL$1)*(Data_Xuất[Main SKU name_GOM]=$A8)*(Data_Xuất[SKU_Xuất_GOM]=BL$5)),SUMPRODUCT(Data_Xuất[Xuất-NX]*(Data_Xuất[Year]=BL$1)*(Data_Xuất[Month]=BL$2)*(Data_Xuất[Main SKU name_GOM]=$A8)*(Data_Xuất[SKU_Xuất_GOM]=BL$5)))</f>
        <v>0</v>
      </c>
      <c r="BM8" s="42" cm="1">
        <f t="array" ref="BM8">IF(BM$2="FY",SUMPRODUCT(Data_Xuất[Xuất-NX]*(Data_Xuất[Year]=BM$1)*(Data_Xuất[Main SKU name_GOM]=$A8)*(Data_Xuất[SKU_Xuất_GOM]=BM$5)),SUMPRODUCT(Data_Xuất[Xuất-NX]*(Data_Xuất[Year]=BM$1)*(Data_Xuất[Month]=BM$2)*(Data_Xuất[Main SKU name_GOM]=$A8)*(Data_Xuất[SKU_Xuất_GOM]=BM$5)))</f>
        <v>0</v>
      </c>
      <c r="BN8" s="45">
        <f t="shared" si="24"/>
        <v>1538494</v>
      </c>
      <c r="BP8" s="42" cm="1">
        <f t="array" ref="BP8">IF(BP$2="FY",SUMPRODUCT(Data_Xuất[Xuất-NX]*(Data_Xuất[Year]=BP$1)*(Data_Xuất[Main SKU name_GOM]=$A8)*(Data_Xuất[SKU_Xuất_GOM]=BP$5)),SUMPRODUCT(Data_Xuất[Xuất-NX]*(Data_Xuất[Year]=BP$1)*(Data_Xuất[Month]=BP$2)*(Data_Xuất[Main SKU name_GOM]=$A8)*(Data_Xuất[SKU_Xuất_GOM]=BP$5)))</f>
        <v>1892486.0019999999</v>
      </c>
      <c r="BQ8" s="42" cm="1">
        <f t="array" ref="BQ8">IF(BQ$2="FY",SUMPRODUCT(Data_Xuất[Xuất-NX]*(Data_Xuất[Year]=BQ$1)*(Data_Xuất[Main SKU name_GOM]=$A8)*(Data_Xuất[SKU_Xuất_GOM]=BQ$5)),SUMPRODUCT(Data_Xuất[Xuất-NX]*(Data_Xuất[Year]=BQ$1)*(Data_Xuất[Month]=BQ$2)*(Data_Xuất[Main SKU name_GOM]=$A8)*(Data_Xuất[SKU_Xuất_GOM]=BQ$5)))</f>
        <v>58934</v>
      </c>
      <c r="BR8" s="42" cm="1">
        <f t="array" ref="BR8">IF(BR$2="FY",SUMPRODUCT(Data_Xuất[Xuất-NX]*(Data_Xuất[Year]=BR$1)*(Data_Xuất[Main SKU name_GOM]=$A8)*(Data_Xuất[SKU_Xuất_GOM]=BR$5)),SUMPRODUCT(Data_Xuất[Xuất-NX]*(Data_Xuất[Year]=BR$1)*(Data_Xuất[Month]=BR$2)*(Data_Xuất[Main SKU name_GOM]=$A8)*(Data_Xuất[SKU_Xuất_GOM]=BR$5)))</f>
        <v>897493.35500000021</v>
      </c>
      <c r="BS8" s="42" cm="1">
        <f t="array" ref="BS8">IF(BS$2="FY",SUMPRODUCT(Data_Xuất[Xuất-NX]*(Data_Xuất[Year]=BS$1)*(Data_Xuất[Main SKU name_GOM]=$A8)*(Data_Xuất[SKU_Xuất_GOM]=BS$5)),SUMPRODUCT(Data_Xuất[Xuất-NX]*(Data_Xuất[Year]=BS$1)*(Data_Xuất[Month]=BS$2)*(Data_Xuất[Main SKU name_GOM]=$A8)*(Data_Xuất[SKU_Xuất_GOM]=BS$5)))</f>
        <v>0</v>
      </c>
      <c r="BT8" s="42" cm="1">
        <f t="array" ref="BT8">IF(BT$2="FY",SUMPRODUCT(Data_Xuất[Xuất-NX]*(Data_Xuất[Year]=BT$1)*(Data_Xuất[Main SKU name_GOM]=$A8)*(Data_Xuất[SKU_Xuất_GOM]=BT$5)),SUMPRODUCT(Data_Xuất[Xuất-NX]*(Data_Xuất[Year]=BT$1)*(Data_Xuất[Month]=BT$2)*(Data_Xuất[Main SKU name_GOM]=$A8)*(Data_Xuất[SKU_Xuất_GOM]=BT$5)))</f>
        <v>82138.142999999982</v>
      </c>
      <c r="BU8" s="42" cm="1">
        <f t="array" ref="BU8">IF(BU$2="FY",SUMPRODUCT(Data_Xuất[Xuất-NX]*(Data_Xuất[Year]=BU$1)*(Data_Xuất[Main SKU name_GOM]=$A8)*(Data_Xuất[SKU_Xuất_GOM]=BU$5)),SUMPRODUCT(Data_Xuất[Xuất-NX]*(Data_Xuất[Year]=BU$1)*(Data_Xuất[Month]=BU$2)*(Data_Xuất[Main SKU name_GOM]=$A8)*(Data_Xuất[SKU_Xuất_GOM]=BU$5)))</f>
        <v>0</v>
      </c>
      <c r="BV8" s="42" cm="1">
        <f t="array" ref="BV8">IF(BV$2="FY",SUMPRODUCT(Data_Xuất[Xuất-NX]*(Data_Xuất[Year]=BV$1)*(Data_Xuất[Main SKU name_GOM]=$A8)*(Data_Xuất[SKU_Xuất_GOM]=BV$5)),SUMPRODUCT(Data_Xuất[Xuất-NX]*(Data_Xuất[Year]=BV$1)*(Data_Xuất[Month]=BV$2)*(Data_Xuất[Main SKU name_GOM]=$A8)*(Data_Xuất[SKU_Xuất_GOM]=BV$5)))</f>
        <v>0</v>
      </c>
      <c r="BW8" s="42" cm="1">
        <f t="array" ref="BW8">IF(BW$2="FY",SUMPRODUCT(Data_Xuất[Xuất-NX]*(Data_Xuất[Year]=BW$1)*(Data_Xuất[Main SKU name_GOM]=$A8)*(Data_Xuất[SKU_Xuất_GOM]=BW$5)),SUMPRODUCT(Data_Xuất[Xuất-NX]*(Data_Xuất[Year]=BW$1)*(Data_Xuất[Month]=BW$2)*(Data_Xuất[Main SKU name_GOM]=$A8)*(Data_Xuất[SKU_Xuất_GOM]=BW$5)))</f>
        <v>0</v>
      </c>
      <c r="BX8" s="42" cm="1">
        <f t="array" ref="BX8">IF(BX$2="FY",SUMPRODUCT(Data_Xuất[Xuất-NX]*(Data_Xuất[Year]=BX$1)*(Data_Xuất[Main SKU name_GOM]=$A8)*(Data_Xuất[SKU_Xuất_GOM]=BX$5)),SUMPRODUCT(Data_Xuất[Xuất-NX]*(Data_Xuất[Year]=BX$1)*(Data_Xuất[Month]=BX$2)*(Data_Xuất[Main SKU name_GOM]=$A8)*(Data_Xuất[SKU_Xuất_GOM]=BX$5)))</f>
        <v>32261</v>
      </c>
      <c r="BY8" s="42" cm="1">
        <f t="array" ref="BY8">IF(BY$2="FY",SUMPRODUCT(Data_Xuất[Xuất-NX]*(Data_Xuất[Year]=BY$1)*(Data_Xuất[Main SKU name_GOM]=$A8)*(Data_Xuất[SKU_Xuất_GOM]=BY$5)),SUMPRODUCT(Data_Xuất[Xuất-NX]*(Data_Xuất[Year]=BY$1)*(Data_Xuất[Month]=BY$2)*(Data_Xuất[Main SKU name_GOM]=$A8)*(Data_Xuất[SKU_Xuất_GOM]=BY$5)))</f>
        <v>0</v>
      </c>
      <c r="BZ8" s="42" cm="1">
        <f t="array" ref="BZ8">IF(BZ$2="FY",SUMPRODUCT(Data_Xuất[Xuất-NX]*(Data_Xuất[Year]=BZ$1)*(Data_Xuất[Main SKU name_GOM]=$A8)*(Data_Xuất[SKU_Xuất_GOM]=BZ$5)),SUMPRODUCT(Data_Xuất[Xuất-NX]*(Data_Xuất[Year]=BZ$1)*(Data_Xuất[Month]=BZ$2)*(Data_Xuất[Main SKU name_GOM]=$A8)*(Data_Xuất[SKU_Xuất_GOM]=BZ$5)))</f>
        <v>0</v>
      </c>
      <c r="CA8" s="42" cm="1">
        <f t="array" ref="CA8">IF(CA$2="FY",SUMPRODUCT(Data_Xuất[Xuất-NX]*(Data_Xuất[Year]=CA$1)*(Data_Xuất[Main SKU name_GOM]=$A8)*(Data_Xuất[SKU_Xuất_GOM]=CA$5)),SUMPRODUCT(Data_Xuất[Xuất-NX]*(Data_Xuất[Year]=CA$1)*(Data_Xuất[Month]=CA$2)*(Data_Xuất[Main SKU name_GOM]=$A8)*(Data_Xuất[SKU_Xuất_GOM]=CA$5)))</f>
        <v>0</v>
      </c>
      <c r="CB8" s="42" cm="1">
        <f t="array" ref="CB8">IF(CB$2="FY",SUMPRODUCT(Data_Xuất[Xuất-NX]*(Data_Xuất[Year]=CB$1)*(Data_Xuất[Main SKU name_GOM]=$A8)*(Data_Xuất[SKU_Xuất_GOM]=CB$5)),SUMPRODUCT(Data_Xuất[Xuất-NX]*(Data_Xuất[Year]=CB$1)*(Data_Xuất[Month]=CB$2)*(Data_Xuất[Main SKU name_GOM]=$A8)*(Data_Xuất[SKU_Xuất_GOM]=CB$5)))</f>
        <v>0</v>
      </c>
      <c r="CC8" s="42" cm="1">
        <f t="array" ref="CC8">IF(CC$2="FY",SUMPRODUCT(Data_Xuất[Xuất-NX]*(Data_Xuất[Year]=CC$1)*(Data_Xuất[Main SKU name_GOM]=$A8)*(Data_Xuất[SKU_Xuất_GOM]=CC$5)),SUMPRODUCT(Data_Xuất[Xuất-NX]*(Data_Xuất[Year]=CC$1)*(Data_Xuất[Month]=CC$2)*(Data_Xuất[Main SKU name_GOM]=$A8)*(Data_Xuất[SKU_Xuất_GOM]=CC$5)))</f>
        <v>0</v>
      </c>
      <c r="CD8" s="45">
        <f t="shared" si="25"/>
        <v>2963312.5</v>
      </c>
      <c r="CF8" s="42" cm="1">
        <f t="array" ref="CF8">IF(CF$2="FY",SUMPRODUCT(Data_Xuất[Xuất-NX]*(Data_Xuất[Year]=CF$1)*(Data_Xuất[Main SKU name_GOM]=$A8)*(Data_Xuất[SKU_Xuất_GOM]=CF$5)),SUMPRODUCT(Data_Xuất[Xuất-NX]*(Data_Xuất[Year]=CF$1)*(Data_Xuất[Month]=CF$2)*(Data_Xuất[Main SKU name_GOM]=$A8)*(Data_Xuất[SKU_Xuất_GOM]=CF$5)))</f>
        <v>1147144.5000000002</v>
      </c>
      <c r="CG8" s="42" cm="1">
        <f t="array" ref="CG8">IF(CG$2="FY",SUMPRODUCT(Data_Xuất[Xuất-NX]*(Data_Xuất[Year]=CG$1)*(Data_Xuất[Main SKU name_GOM]=$A8)*(Data_Xuất[SKU_Xuất_GOM]=CG$5)),SUMPRODUCT(Data_Xuất[Xuất-NX]*(Data_Xuất[Year]=CG$1)*(Data_Xuất[Month]=CG$2)*(Data_Xuất[Main SKU name_GOM]=$A8)*(Data_Xuất[SKU_Xuất_GOM]=CG$5)))</f>
        <v>224500</v>
      </c>
      <c r="CH8" s="42" cm="1">
        <f t="array" ref="CH8">IF(CH$2="FY",SUMPRODUCT(Data_Xuất[Xuất-NX]*(Data_Xuất[Year]=CH$1)*(Data_Xuất[Main SKU name_GOM]=$A8)*(Data_Xuất[SKU_Xuất_GOM]=CH$5)),SUMPRODUCT(Data_Xuất[Xuất-NX]*(Data_Xuất[Year]=CH$1)*(Data_Xuất[Month]=CH$2)*(Data_Xuất[Main SKU name_GOM]=$A8)*(Data_Xuất[SKU_Xuất_GOM]=CH$5)))</f>
        <v>334561</v>
      </c>
      <c r="CI8" s="42" cm="1">
        <f t="array" ref="CI8">IF(CI$2="FY",SUMPRODUCT(Data_Xuất[Xuất-NX]*(Data_Xuất[Year]=CI$1)*(Data_Xuất[Main SKU name_GOM]=$A8)*(Data_Xuất[SKU_Xuất_GOM]=CI$5)),SUMPRODUCT(Data_Xuất[Xuất-NX]*(Data_Xuất[Year]=CI$1)*(Data_Xuất[Month]=CI$2)*(Data_Xuất[Main SKU name_GOM]=$A8)*(Data_Xuất[SKU_Xuất_GOM]=CI$5)))</f>
        <v>0</v>
      </c>
      <c r="CJ8" s="42" cm="1">
        <f t="array" ref="CJ8">IF(CJ$2="FY",SUMPRODUCT(Data_Xuất[Xuất-NX]*(Data_Xuất[Year]=CJ$1)*(Data_Xuất[Main SKU name_GOM]=$A8)*(Data_Xuất[SKU_Xuất_GOM]=CJ$5)),SUMPRODUCT(Data_Xuất[Xuất-NX]*(Data_Xuất[Year]=CJ$1)*(Data_Xuất[Month]=CJ$2)*(Data_Xuất[Main SKU name_GOM]=$A8)*(Data_Xuất[SKU_Xuất_GOM]=CJ$5)))</f>
        <v>75586</v>
      </c>
      <c r="CK8" s="42" cm="1">
        <f t="array" ref="CK8">IF(CK$2="FY",SUMPRODUCT(Data_Xuất[Xuất-NX]*(Data_Xuất[Year]=CK$1)*(Data_Xuất[Main SKU name_GOM]=$A8)*(Data_Xuất[SKU_Xuất_GOM]=CK$5)),SUMPRODUCT(Data_Xuất[Xuất-NX]*(Data_Xuất[Year]=CK$1)*(Data_Xuất[Month]=CK$2)*(Data_Xuất[Main SKU name_GOM]=$A8)*(Data_Xuất[SKU_Xuất_GOM]=CK$5)))</f>
        <v>0</v>
      </c>
      <c r="CL8" s="42" cm="1">
        <f t="array" ref="CL8">IF(CL$2="FY",SUMPRODUCT(Data_Xuất[Xuất-NX]*(Data_Xuất[Year]=CL$1)*(Data_Xuất[Main SKU name_GOM]=$A8)*(Data_Xuất[SKU_Xuất_GOM]=CL$5)),SUMPRODUCT(Data_Xuất[Xuất-NX]*(Data_Xuất[Year]=CL$1)*(Data_Xuất[Month]=CL$2)*(Data_Xuất[Main SKU name_GOM]=$A8)*(Data_Xuất[SKU_Xuất_GOM]=CL$5)))</f>
        <v>0</v>
      </c>
      <c r="CM8" s="42" cm="1">
        <f t="array" ref="CM8">IF(CM$2="FY",SUMPRODUCT(Data_Xuất[Xuất-NX]*(Data_Xuất[Year]=CM$1)*(Data_Xuất[Main SKU name_GOM]=$A8)*(Data_Xuất[SKU_Xuất_GOM]=CM$5)),SUMPRODUCT(Data_Xuất[Xuất-NX]*(Data_Xuất[Year]=CM$1)*(Data_Xuất[Month]=CM$2)*(Data_Xuất[Main SKU name_GOM]=$A8)*(Data_Xuất[SKU_Xuất_GOM]=CM$5)))</f>
        <v>0</v>
      </c>
      <c r="CN8" s="42" cm="1">
        <f t="array" ref="CN8">IF(CN$2="FY",SUMPRODUCT(Data_Xuất[Xuất-NX]*(Data_Xuất[Year]=CN$1)*(Data_Xuất[Main SKU name_GOM]=$A8)*(Data_Xuất[SKU_Xuất_GOM]=CN$5)),SUMPRODUCT(Data_Xuất[Xuất-NX]*(Data_Xuất[Year]=CN$1)*(Data_Xuất[Month]=CN$2)*(Data_Xuất[Main SKU name_GOM]=$A8)*(Data_Xuất[SKU_Xuất_GOM]=CN$5)))</f>
        <v>0</v>
      </c>
      <c r="CO8" s="42" cm="1">
        <f t="array" ref="CO8">IF(CO$2="FY",SUMPRODUCT(Data_Xuất[Xuất-NX]*(Data_Xuất[Year]=CO$1)*(Data_Xuất[Main SKU name_GOM]=$A8)*(Data_Xuất[SKU_Xuất_GOM]=CO$5)),SUMPRODUCT(Data_Xuất[Xuất-NX]*(Data_Xuất[Year]=CO$1)*(Data_Xuất[Month]=CO$2)*(Data_Xuất[Main SKU name_GOM]=$A8)*(Data_Xuất[SKU_Xuất_GOM]=CO$5)))</f>
        <v>0</v>
      </c>
      <c r="CP8" s="42" cm="1">
        <f t="array" ref="CP8">IF(CP$2="FY",SUMPRODUCT(Data_Xuất[Xuất-NX]*(Data_Xuất[Year]=CP$1)*(Data_Xuất[Main SKU name_GOM]=$A8)*(Data_Xuất[SKU_Xuất_GOM]=CP$5)),SUMPRODUCT(Data_Xuất[Xuất-NX]*(Data_Xuất[Year]=CP$1)*(Data_Xuất[Month]=CP$2)*(Data_Xuất[Main SKU name_GOM]=$A8)*(Data_Xuất[SKU_Xuất_GOM]=CP$5)))</f>
        <v>0</v>
      </c>
      <c r="CQ8" s="42" cm="1">
        <f t="array" ref="CQ8">IF(CQ$2="FY",SUMPRODUCT(Data_Xuất[Xuất-NX]*(Data_Xuất[Year]=CQ$1)*(Data_Xuất[Main SKU name_GOM]=$A8)*(Data_Xuất[SKU_Xuất_GOM]=CQ$5)),SUMPRODUCT(Data_Xuất[Xuất-NX]*(Data_Xuất[Year]=CQ$1)*(Data_Xuất[Month]=CQ$2)*(Data_Xuất[Main SKU name_GOM]=$A8)*(Data_Xuất[SKU_Xuất_GOM]=CQ$5)))</f>
        <v>0</v>
      </c>
      <c r="CR8" s="42" cm="1">
        <f t="array" ref="CR8">IF(CR$2="FY",SUMPRODUCT(Data_Xuất[Xuất-NX]*(Data_Xuất[Year]=CR$1)*(Data_Xuất[Main SKU name_GOM]=$A8)*(Data_Xuất[SKU_Xuất_GOM]=CR$5)),SUMPRODUCT(Data_Xuất[Xuất-NX]*(Data_Xuất[Year]=CR$1)*(Data_Xuất[Month]=CR$2)*(Data_Xuất[Main SKU name_GOM]=$A8)*(Data_Xuất[SKU_Xuất_GOM]=CR$5)))</f>
        <v>0</v>
      </c>
      <c r="CS8" s="42" cm="1">
        <f t="array" ref="CS8">IF(CS$2="FY",SUMPRODUCT(Data_Xuất[Xuất-NX]*(Data_Xuất[Year]=CS$1)*(Data_Xuất[Main SKU name_GOM]=$A8)*(Data_Xuất[SKU_Xuất_GOM]=CS$5)),SUMPRODUCT(Data_Xuất[Xuất-NX]*(Data_Xuất[Year]=CS$1)*(Data_Xuất[Month]=CS$2)*(Data_Xuất[Main SKU name_GOM]=$A8)*(Data_Xuất[SKU_Xuất_GOM]=CS$5)))</f>
        <v>0</v>
      </c>
      <c r="CT8" s="45">
        <f t="shared" si="26"/>
        <v>1781791.5000000002</v>
      </c>
      <c r="CV8" s="42" cm="1">
        <f t="array" ref="CV8">IF(CV$2="FY",SUMPRODUCT(Data_Xuất[Xuất-NX]*(Data_Xuất[Year]=CV$1)*(Data_Xuất[Main SKU name_GOM]=$A8)*(Data_Xuất[SKU_Xuất_GOM]=CV$5)),SUMPRODUCT(Data_Xuất[Xuất-NX]*(Data_Xuất[Year]=CV$1)*(Data_Xuất[Month]=CV$2)*(Data_Xuất[Main SKU name_GOM]=$A8)*(Data_Xuất[SKU_Xuất_GOM]=CV$5)))</f>
        <v>863327.99999999965</v>
      </c>
      <c r="CW8" s="42" cm="1">
        <f t="array" ref="CW8">IF(CW$2="FY",SUMPRODUCT(Data_Xuất[Xuất-NX]*(Data_Xuất[Year]=CW$1)*(Data_Xuất[Main SKU name_GOM]=$A8)*(Data_Xuất[SKU_Xuất_GOM]=CW$5)),SUMPRODUCT(Data_Xuất[Xuất-NX]*(Data_Xuất[Year]=CW$1)*(Data_Xuất[Month]=CW$2)*(Data_Xuất[Main SKU name_GOM]=$A8)*(Data_Xuất[SKU_Xuất_GOM]=CW$5)))</f>
        <v>313548</v>
      </c>
      <c r="CX8" s="42" cm="1">
        <f t="array" ref="CX8">IF(CX$2="FY",SUMPRODUCT(Data_Xuất[Xuất-NX]*(Data_Xuất[Year]=CX$1)*(Data_Xuất[Main SKU name_GOM]=$A8)*(Data_Xuất[SKU_Xuất_GOM]=CX$5)),SUMPRODUCT(Data_Xuất[Xuất-NX]*(Data_Xuất[Year]=CX$1)*(Data_Xuất[Month]=CX$2)*(Data_Xuất[Main SKU name_GOM]=$A8)*(Data_Xuất[SKU_Xuất_GOM]=CX$5)))</f>
        <v>305582.5</v>
      </c>
      <c r="CY8" s="42" cm="1">
        <f t="array" ref="CY8">IF(CY$2="FY",SUMPRODUCT(Data_Xuất[Xuất-NX]*(Data_Xuất[Year]=CY$1)*(Data_Xuất[Main SKU name_GOM]=$A8)*(Data_Xuất[SKU_Xuất_GOM]=CY$5)),SUMPRODUCT(Data_Xuất[Xuất-NX]*(Data_Xuất[Year]=CY$1)*(Data_Xuất[Month]=CY$2)*(Data_Xuất[Main SKU name_GOM]=$A8)*(Data_Xuất[SKU_Xuất_GOM]=CY$5)))</f>
        <v>6500.0000000000009</v>
      </c>
      <c r="CZ8" s="42" cm="1">
        <f t="array" ref="CZ8">IF(CZ$2="FY",SUMPRODUCT(Data_Xuất[Xuất-NX]*(Data_Xuất[Year]=CZ$1)*(Data_Xuất[Main SKU name_GOM]=$A8)*(Data_Xuất[SKU_Xuất_GOM]=CZ$5)),SUMPRODUCT(Data_Xuất[Xuất-NX]*(Data_Xuất[Year]=CZ$1)*(Data_Xuất[Month]=CZ$2)*(Data_Xuất[Main SKU name_GOM]=$A8)*(Data_Xuất[SKU_Xuất_GOM]=CZ$5)))</f>
        <v>90824.999999999985</v>
      </c>
      <c r="DA8" s="42" cm="1">
        <f t="array" ref="DA8">IF(DA$2="FY",SUMPRODUCT(Data_Xuất[Xuất-NX]*(Data_Xuất[Year]=DA$1)*(Data_Xuất[Main SKU name_GOM]=$A8)*(Data_Xuất[SKU_Xuất_GOM]=DA$5)),SUMPRODUCT(Data_Xuất[Xuất-NX]*(Data_Xuất[Year]=DA$1)*(Data_Xuất[Month]=DA$2)*(Data_Xuất[Main SKU name_GOM]=$A8)*(Data_Xuất[SKU_Xuất_GOM]=DA$5)))</f>
        <v>0</v>
      </c>
      <c r="DB8" s="42" cm="1">
        <f t="array" ref="DB8">IF(DB$2="FY",SUMPRODUCT(Data_Xuất[Xuất-NX]*(Data_Xuất[Year]=DB$1)*(Data_Xuất[Main SKU name_GOM]=$A8)*(Data_Xuất[SKU_Xuất_GOM]=DB$5)),SUMPRODUCT(Data_Xuất[Xuất-NX]*(Data_Xuất[Year]=DB$1)*(Data_Xuất[Month]=DB$2)*(Data_Xuất[Main SKU name_GOM]=$A8)*(Data_Xuất[SKU_Xuất_GOM]=DB$5)))</f>
        <v>0</v>
      </c>
      <c r="DC8" s="42" cm="1">
        <f t="array" ref="DC8">IF(DC$2="FY",SUMPRODUCT(Data_Xuất[Xuất-NX]*(Data_Xuất[Year]=DC$1)*(Data_Xuất[Main SKU name_GOM]=$A8)*(Data_Xuất[SKU_Xuất_GOM]=DC$5)),SUMPRODUCT(Data_Xuất[Xuất-NX]*(Data_Xuất[Year]=DC$1)*(Data_Xuất[Month]=DC$2)*(Data_Xuất[Main SKU name_GOM]=$A8)*(Data_Xuất[SKU_Xuất_GOM]=DC$5)))</f>
        <v>0</v>
      </c>
      <c r="DD8" s="42" cm="1">
        <f t="array" ref="DD8">IF(DD$2="FY",SUMPRODUCT(Data_Xuất[Xuất-NX]*(Data_Xuất[Year]=DD$1)*(Data_Xuất[Main SKU name_GOM]=$A8)*(Data_Xuất[SKU_Xuất_GOM]=DD$5)),SUMPRODUCT(Data_Xuất[Xuất-NX]*(Data_Xuất[Year]=DD$1)*(Data_Xuất[Month]=DD$2)*(Data_Xuất[Main SKU name_GOM]=$A8)*(Data_Xuất[SKU_Xuất_GOM]=DD$5)))</f>
        <v>19700</v>
      </c>
      <c r="DE8" s="42" cm="1">
        <f t="array" ref="DE8">IF(DE$2="FY",SUMPRODUCT(Data_Xuất[Xuất-NX]*(Data_Xuất[Year]=DE$1)*(Data_Xuất[Main SKU name_GOM]=$A8)*(Data_Xuất[SKU_Xuất_GOM]=DE$5)),SUMPRODUCT(Data_Xuất[Xuất-NX]*(Data_Xuất[Year]=DE$1)*(Data_Xuất[Month]=DE$2)*(Data_Xuất[Main SKU name_GOM]=$A8)*(Data_Xuất[SKU_Xuất_GOM]=DE$5)))</f>
        <v>0</v>
      </c>
      <c r="DF8" s="42" cm="1">
        <f t="array" ref="DF8">IF(DF$2="FY",SUMPRODUCT(Data_Xuất[Xuất-NX]*(Data_Xuất[Year]=DF$1)*(Data_Xuất[Main SKU name_GOM]=$A8)*(Data_Xuất[SKU_Xuất_GOM]=DF$5)),SUMPRODUCT(Data_Xuất[Xuất-NX]*(Data_Xuất[Year]=DF$1)*(Data_Xuất[Month]=DF$2)*(Data_Xuất[Main SKU name_GOM]=$A8)*(Data_Xuất[SKU_Xuất_GOM]=DF$5)))</f>
        <v>0</v>
      </c>
      <c r="DG8" s="42" cm="1">
        <f t="array" ref="DG8">IF(DG$2="FY",SUMPRODUCT(Data_Xuất[Xuất-NX]*(Data_Xuất[Year]=DG$1)*(Data_Xuất[Main SKU name_GOM]=$A8)*(Data_Xuất[SKU_Xuất_GOM]=DG$5)),SUMPRODUCT(Data_Xuất[Xuất-NX]*(Data_Xuất[Year]=DG$1)*(Data_Xuất[Month]=DG$2)*(Data_Xuất[Main SKU name_GOM]=$A8)*(Data_Xuất[SKU_Xuất_GOM]=DG$5)))</f>
        <v>0</v>
      </c>
      <c r="DH8" s="42" cm="1">
        <f t="array" ref="DH8">IF(DH$2="FY",SUMPRODUCT(Data_Xuất[Xuất-NX]*(Data_Xuất[Year]=DH$1)*(Data_Xuất[Main SKU name_GOM]=$A8)*(Data_Xuất[SKU_Xuất_GOM]=DH$5)),SUMPRODUCT(Data_Xuất[Xuất-NX]*(Data_Xuất[Year]=DH$1)*(Data_Xuất[Month]=DH$2)*(Data_Xuất[Main SKU name_GOM]=$A8)*(Data_Xuất[SKU_Xuất_GOM]=DH$5)))</f>
        <v>0</v>
      </c>
      <c r="DI8" s="42" cm="1">
        <f t="array" ref="DI8">IF(DI$2="FY",SUMPRODUCT(Data_Xuất[Xuất-NX]*(Data_Xuất[Year]=DI$1)*(Data_Xuất[Main SKU name_GOM]=$A8)*(Data_Xuất[SKU_Xuất_GOM]=DI$5)),SUMPRODUCT(Data_Xuất[Xuất-NX]*(Data_Xuất[Year]=DI$1)*(Data_Xuất[Month]=DI$2)*(Data_Xuất[Main SKU name_GOM]=$A8)*(Data_Xuất[SKU_Xuất_GOM]=DI$5)))</f>
        <v>0</v>
      </c>
      <c r="DJ8" s="45">
        <f t="shared" si="27"/>
        <v>1599483.4999999995</v>
      </c>
      <c r="DL8" s="42" cm="1">
        <f t="array" ref="DL8">IF(DL$2="FY",SUMPRODUCT(Data_Xuất[Xuất-NX]*(Data_Xuất[Year]=DL$1)*(Data_Xuất[Main SKU name_GOM]=$A8)*(Data_Xuất[SKU_Xuất_GOM]=DL$5)),SUMPRODUCT(Data_Xuất[Xuất-NX]*(Data_Xuất[Year]=DL$1)*(Data_Xuất[Month]=DL$2)*(Data_Xuất[Main SKU name_GOM]=$A8)*(Data_Xuất[SKU_Xuất_GOM]=DL$5)))</f>
        <v>1039261.5</v>
      </c>
      <c r="DM8" s="42" cm="1">
        <f t="array" ref="DM8">IF(DM$2="FY",SUMPRODUCT(Data_Xuất[Xuất-NX]*(Data_Xuất[Year]=DM$1)*(Data_Xuất[Main SKU name_GOM]=$A8)*(Data_Xuất[SKU_Xuất_GOM]=DM$5)),SUMPRODUCT(Data_Xuất[Xuất-NX]*(Data_Xuất[Year]=DM$1)*(Data_Xuất[Month]=DM$2)*(Data_Xuất[Main SKU name_GOM]=$A8)*(Data_Xuất[SKU_Xuất_GOM]=DM$5)))</f>
        <v>667507</v>
      </c>
      <c r="DN8" s="42" cm="1">
        <f t="array" ref="DN8">IF(DN$2="FY",SUMPRODUCT(Data_Xuất[Xuất-NX]*(Data_Xuất[Year]=DN$1)*(Data_Xuất[Main SKU name_GOM]=$A8)*(Data_Xuất[SKU_Xuất_GOM]=DN$5)),SUMPRODUCT(Data_Xuất[Xuất-NX]*(Data_Xuất[Year]=DN$1)*(Data_Xuất[Month]=DN$2)*(Data_Xuất[Main SKU name_GOM]=$A8)*(Data_Xuất[SKU_Xuất_GOM]=DN$5)))</f>
        <v>562470</v>
      </c>
      <c r="DO8" s="42" cm="1">
        <f t="array" ref="DO8">IF(DO$2="FY",SUMPRODUCT(Data_Xuất[Xuất-NX]*(Data_Xuất[Year]=DO$1)*(Data_Xuất[Main SKU name_GOM]=$A8)*(Data_Xuất[SKU_Xuất_GOM]=DO$5)),SUMPRODUCT(Data_Xuất[Xuất-NX]*(Data_Xuất[Year]=DO$1)*(Data_Xuất[Month]=DO$2)*(Data_Xuất[Main SKU name_GOM]=$A8)*(Data_Xuất[SKU_Xuất_GOM]=DO$5)))</f>
        <v>2873.9999999999995</v>
      </c>
      <c r="DP8" s="42" cm="1">
        <f t="array" ref="DP8">IF(DP$2="FY",SUMPRODUCT(Data_Xuất[Xuất-NX]*(Data_Xuất[Year]=DP$1)*(Data_Xuất[Main SKU name_GOM]=$A8)*(Data_Xuất[SKU_Xuất_GOM]=DP$5)),SUMPRODUCT(Data_Xuất[Xuất-NX]*(Data_Xuất[Year]=DP$1)*(Data_Xuất[Month]=DP$2)*(Data_Xuất[Main SKU name_GOM]=$A8)*(Data_Xuất[SKU_Xuất_GOM]=DP$5)))</f>
        <v>52297</v>
      </c>
      <c r="DQ8" s="42" cm="1">
        <f t="array" ref="DQ8">IF(DQ$2="FY",SUMPRODUCT(Data_Xuất[Xuất-NX]*(Data_Xuất[Year]=DQ$1)*(Data_Xuất[Main SKU name_GOM]=$A8)*(Data_Xuất[SKU_Xuất_GOM]=DQ$5)),SUMPRODUCT(Data_Xuất[Xuất-NX]*(Data_Xuất[Year]=DQ$1)*(Data_Xuất[Month]=DQ$2)*(Data_Xuất[Main SKU name_GOM]=$A8)*(Data_Xuất[SKU_Xuất_GOM]=DQ$5)))</f>
        <v>0</v>
      </c>
      <c r="DR8" s="42" cm="1">
        <f t="array" ref="DR8">IF(DR$2="FY",SUMPRODUCT(Data_Xuất[Xuất-NX]*(Data_Xuất[Year]=DR$1)*(Data_Xuất[Main SKU name_GOM]=$A8)*(Data_Xuất[SKU_Xuất_GOM]=DR$5)),SUMPRODUCT(Data_Xuất[Xuất-NX]*(Data_Xuất[Year]=DR$1)*(Data_Xuất[Month]=DR$2)*(Data_Xuất[Main SKU name_GOM]=$A8)*(Data_Xuất[SKU_Xuất_GOM]=DR$5)))</f>
        <v>24300</v>
      </c>
      <c r="DS8" s="42" cm="1">
        <f t="array" ref="DS8">IF(DS$2="FY",SUMPRODUCT(Data_Xuất[Xuất-NX]*(Data_Xuất[Year]=DS$1)*(Data_Xuất[Main SKU name_GOM]=$A8)*(Data_Xuất[SKU_Xuất_GOM]=DS$5)),SUMPRODUCT(Data_Xuất[Xuất-NX]*(Data_Xuất[Year]=DS$1)*(Data_Xuất[Month]=DS$2)*(Data_Xuất[Main SKU name_GOM]=$A8)*(Data_Xuất[SKU_Xuất_GOM]=DS$5)))</f>
        <v>0</v>
      </c>
      <c r="DT8" s="42" cm="1">
        <f t="array" ref="DT8">IF(DT$2="FY",SUMPRODUCT(Data_Xuất[Xuất-NX]*(Data_Xuất[Year]=DT$1)*(Data_Xuất[Main SKU name_GOM]=$A8)*(Data_Xuất[SKU_Xuất_GOM]=DT$5)),SUMPRODUCT(Data_Xuất[Xuất-NX]*(Data_Xuất[Year]=DT$1)*(Data_Xuất[Month]=DT$2)*(Data_Xuất[Main SKU name_GOM]=$A8)*(Data_Xuất[SKU_Xuất_GOM]=DT$5)))</f>
        <v>0</v>
      </c>
      <c r="DU8" s="42" cm="1">
        <f t="array" ref="DU8">IF(DU$2="FY",SUMPRODUCT(Data_Xuất[Xuất-NX]*(Data_Xuất[Year]=DU$1)*(Data_Xuất[Main SKU name_GOM]=$A8)*(Data_Xuất[SKU_Xuất_GOM]=DU$5)),SUMPRODUCT(Data_Xuất[Xuất-NX]*(Data_Xuất[Year]=DU$1)*(Data_Xuất[Month]=DU$2)*(Data_Xuất[Main SKU name_GOM]=$A8)*(Data_Xuất[SKU_Xuất_GOM]=DU$5)))</f>
        <v>0</v>
      </c>
      <c r="DV8" s="42" cm="1">
        <f t="array" ref="DV8">IF(DV$2="FY",SUMPRODUCT(Data_Xuất[Xuất-NX]*(Data_Xuất[Year]=DV$1)*(Data_Xuất[Main SKU name_GOM]=$A8)*(Data_Xuất[SKU_Xuất_GOM]=DV$5)),SUMPRODUCT(Data_Xuất[Xuất-NX]*(Data_Xuất[Year]=DV$1)*(Data_Xuất[Month]=DV$2)*(Data_Xuất[Main SKU name_GOM]=$A8)*(Data_Xuất[SKU_Xuất_GOM]=DV$5)))</f>
        <v>0</v>
      </c>
      <c r="DW8" s="42" cm="1">
        <f t="array" ref="DW8">IF(DW$2="FY",SUMPRODUCT(Data_Xuất[Xuất-NX]*(Data_Xuất[Year]=DW$1)*(Data_Xuất[Main SKU name_GOM]=$A8)*(Data_Xuất[SKU_Xuất_GOM]=DW$5)),SUMPRODUCT(Data_Xuất[Xuất-NX]*(Data_Xuất[Year]=DW$1)*(Data_Xuất[Month]=DW$2)*(Data_Xuất[Main SKU name_GOM]=$A8)*(Data_Xuất[SKU_Xuất_GOM]=DW$5)))</f>
        <v>0</v>
      </c>
      <c r="DX8" s="42" cm="1">
        <f t="array" ref="DX8">IF(DX$2="FY",SUMPRODUCT(Data_Xuất[Xuất-NX]*(Data_Xuất[Year]=DX$1)*(Data_Xuất[Main SKU name_GOM]=$A8)*(Data_Xuất[SKU_Xuất_GOM]=DX$5)),SUMPRODUCT(Data_Xuất[Xuất-NX]*(Data_Xuất[Year]=DX$1)*(Data_Xuất[Month]=DX$2)*(Data_Xuất[Main SKU name_GOM]=$A8)*(Data_Xuất[SKU_Xuất_GOM]=DX$5)))</f>
        <v>0</v>
      </c>
      <c r="DY8" s="42" cm="1">
        <f t="array" ref="DY8">IF(DY$2="FY",SUMPRODUCT(Data_Xuất[Xuất-NX]*(Data_Xuất[Year]=DY$1)*(Data_Xuất[Main SKU name_GOM]=$A8)*(Data_Xuất[SKU_Xuất_GOM]=DY$5)),SUMPRODUCT(Data_Xuất[Xuất-NX]*(Data_Xuất[Year]=DY$1)*(Data_Xuất[Month]=DY$2)*(Data_Xuất[Main SKU name_GOM]=$A8)*(Data_Xuất[SKU_Xuất_GOM]=DY$5)))</f>
        <v>0</v>
      </c>
      <c r="DZ8" s="45">
        <f t="shared" si="28"/>
        <v>2348709.5</v>
      </c>
      <c r="EB8" s="42" cm="1">
        <f t="array" ref="EB8">IF(EB$2="FY",SUMPRODUCT(Data_Xuất[Xuất-NX]*(Data_Xuất[Year]=EB$1)*(Data_Xuất[Main SKU name_GOM]=$A8)*(Data_Xuất[SKU_Xuất_GOM]=EB$5)),SUMPRODUCT(Data_Xuất[Xuất-NX]*(Data_Xuất[Year]=EB$1)*(Data_Xuất[Month]=EB$2)*(Data_Xuất[Main SKU name_GOM]=$A8)*(Data_Xuất[SKU_Xuất_GOM]=EB$5)))</f>
        <v>1302698.9999999998</v>
      </c>
      <c r="EC8" s="42" cm="1">
        <f t="array" ref="EC8">IF(EC$2="FY",SUMPRODUCT(Data_Xuất[Xuất-NX]*(Data_Xuất[Year]=EC$1)*(Data_Xuất[Main SKU name_GOM]=$A8)*(Data_Xuất[SKU_Xuất_GOM]=EC$5)),SUMPRODUCT(Data_Xuất[Xuất-NX]*(Data_Xuất[Year]=EC$1)*(Data_Xuất[Month]=EC$2)*(Data_Xuất[Main SKU name_GOM]=$A8)*(Data_Xuất[SKU_Xuất_GOM]=EC$5)))</f>
        <v>197445</v>
      </c>
      <c r="ED8" s="42" cm="1">
        <f t="array" ref="ED8">IF(ED$2="FY",SUMPRODUCT(Data_Xuất[Xuất-NX]*(Data_Xuất[Year]=ED$1)*(Data_Xuất[Main SKU name_GOM]=$A8)*(Data_Xuất[SKU_Xuất_GOM]=ED$5)),SUMPRODUCT(Data_Xuất[Xuất-NX]*(Data_Xuất[Year]=ED$1)*(Data_Xuất[Month]=ED$2)*(Data_Xuất[Main SKU name_GOM]=$A8)*(Data_Xuất[SKU_Xuất_GOM]=ED$5)))</f>
        <v>651776</v>
      </c>
      <c r="EE8" s="42" cm="1">
        <f t="array" ref="EE8">IF(EE$2="FY",SUMPRODUCT(Data_Xuất[Xuất-NX]*(Data_Xuất[Year]=EE$1)*(Data_Xuất[Main SKU name_GOM]=$A8)*(Data_Xuất[SKU_Xuất_GOM]=EE$5)),SUMPRODUCT(Data_Xuất[Xuất-NX]*(Data_Xuất[Year]=EE$1)*(Data_Xuất[Month]=EE$2)*(Data_Xuất[Main SKU name_GOM]=$A8)*(Data_Xuất[SKU_Xuất_GOM]=EE$5)))</f>
        <v>0</v>
      </c>
      <c r="EF8" s="42" cm="1">
        <f t="array" ref="EF8">IF(EF$2="FY",SUMPRODUCT(Data_Xuất[Xuất-NX]*(Data_Xuất[Year]=EF$1)*(Data_Xuất[Main SKU name_GOM]=$A8)*(Data_Xuất[SKU_Xuất_GOM]=EF$5)),SUMPRODUCT(Data_Xuất[Xuất-NX]*(Data_Xuất[Year]=EF$1)*(Data_Xuất[Month]=EF$2)*(Data_Xuất[Main SKU name_GOM]=$A8)*(Data_Xuất[SKU_Xuất_GOM]=EF$5)))</f>
        <v>110107</v>
      </c>
      <c r="EG8" s="42" cm="1">
        <f t="array" ref="EG8">IF(EG$2="FY",SUMPRODUCT(Data_Xuất[Xuất-NX]*(Data_Xuất[Year]=EG$1)*(Data_Xuất[Main SKU name_GOM]=$A8)*(Data_Xuất[SKU_Xuất_GOM]=EG$5)),SUMPRODUCT(Data_Xuất[Xuất-NX]*(Data_Xuất[Year]=EG$1)*(Data_Xuất[Month]=EG$2)*(Data_Xuất[Main SKU name_GOM]=$A8)*(Data_Xuất[SKU_Xuất_GOM]=EG$5)))</f>
        <v>0</v>
      </c>
      <c r="EH8" s="42" cm="1">
        <f t="array" ref="EH8">IF(EH$2="FY",SUMPRODUCT(Data_Xuất[Xuất-NX]*(Data_Xuất[Year]=EH$1)*(Data_Xuất[Main SKU name_GOM]=$A8)*(Data_Xuất[SKU_Xuất_GOM]=EH$5)),SUMPRODUCT(Data_Xuất[Xuất-NX]*(Data_Xuất[Year]=EH$1)*(Data_Xuất[Month]=EH$2)*(Data_Xuất[Main SKU name_GOM]=$A8)*(Data_Xuất[SKU_Xuất_GOM]=EH$5)))</f>
        <v>0</v>
      </c>
      <c r="EI8" s="42" cm="1">
        <f t="array" ref="EI8">IF(EI$2="FY",SUMPRODUCT(Data_Xuất[Xuất-NX]*(Data_Xuất[Year]=EI$1)*(Data_Xuất[Main SKU name_GOM]=$A8)*(Data_Xuất[SKU_Xuất_GOM]=EI$5)),SUMPRODUCT(Data_Xuất[Xuất-NX]*(Data_Xuất[Year]=EI$1)*(Data_Xuất[Month]=EI$2)*(Data_Xuất[Main SKU name_GOM]=$A8)*(Data_Xuất[SKU_Xuất_GOM]=EI$5)))</f>
        <v>0</v>
      </c>
      <c r="EJ8" s="42" cm="1">
        <f t="array" ref="EJ8">IF(EJ$2="FY",SUMPRODUCT(Data_Xuất[Xuất-NX]*(Data_Xuất[Year]=EJ$1)*(Data_Xuất[Main SKU name_GOM]=$A8)*(Data_Xuất[SKU_Xuất_GOM]=EJ$5)),SUMPRODUCT(Data_Xuất[Xuất-NX]*(Data_Xuất[Year]=EJ$1)*(Data_Xuất[Month]=EJ$2)*(Data_Xuất[Main SKU name_GOM]=$A8)*(Data_Xuất[SKU_Xuất_GOM]=EJ$5)))</f>
        <v>0</v>
      </c>
      <c r="EK8" s="42" cm="1">
        <f t="array" ref="EK8">IF(EK$2="FY",SUMPRODUCT(Data_Xuất[Xuất-NX]*(Data_Xuất[Year]=EK$1)*(Data_Xuất[Main SKU name_GOM]=$A8)*(Data_Xuất[SKU_Xuất_GOM]=EK$5)),SUMPRODUCT(Data_Xuất[Xuất-NX]*(Data_Xuất[Year]=EK$1)*(Data_Xuất[Month]=EK$2)*(Data_Xuất[Main SKU name_GOM]=$A8)*(Data_Xuất[SKU_Xuất_GOM]=EK$5)))</f>
        <v>0</v>
      </c>
      <c r="EL8" s="42" cm="1">
        <f t="array" ref="EL8">IF(EL$2="FY",SUMPRODUCT(Data_Xuất[Xuất-NX]*(Data_Xuất[Year]=EL$1)*(Data_Xuất[Main SKU name_GOM]=$A8)*(Data_Xuất[SKU_Xuất_GOM]=EL$5)),SUMPRODUCT(Data_Xuất[Xuất-NX]*(Data_Xuất[Year]=EL$1)*(Data_Xuất[Month]=EL$2)*(Data_Xuất[Main SKU name_GOM]=$A8)*(Data_Xuất[SKU_Xuất_GOM]=EL$5)))</f>
        <v>0</v>
      </c>
      <c r="EM8" s="42" cm="1">
        <f t="array" ref="EM8">IF(EM$2="FY",SUMPRODUCT(Data_Xuất[Xuất-NX]*(Data_Xuất[Year]=EM$1)*(Data_Xuất[Main SKU name_GOM]=$A8)*(Data_Xuất[SKU_Xuất_GOM]=EM$5)),SUMPRODUCT(Data_Xuất[Xuất-NX]*(Data_Xuất[Year]=EM$1)*(Data_Xuất[Month]=EM$2)*(Data_Xuất[Main SKU name_GOM]=$A8)*(Data_Xuất[SKU_Xuất_GOM]=EM$5)))</f>
        <v>0</v>
      </c>
      <c r="EN8" s="42" cm="1">
        <f t="array" ref="EN8">IF(EN$2="FY",SUMPRODUCT(Data_Xuất[Xuất-NX]*(Data_Xuất[Year]=EN$1)*(Data_Xuất[Main SKU name_GOM]=$A8)*(Data_Xuất[SKU_Xuất_GOM]=EN$5)),SUMPRODUCT(Data_Xuất[Xuất-NX]*(Data_Xuất[Year]=EN$1)*(Data_Xuất[Month]=EN$2)*(Data_Xuất[Main SKU name_GOM]=$A8)*(Data_Xuất[SKU_Xuất_GOM]=EN$5)))</f>
        <v>0</v>
      </c>
      <c r="EO8" s="42" cm="1">
        <f t="array" ref="EO8">IF(EO$2="FY",SUMPRODUCT(Data_Xuất[Xuất-NX]*(Data_Xuất[Year]=EO$1)*(Data_Xuất[Main SKU name_GOM]=$A8)*(Data_Xuất[SKU_Xuất_GOM]=EO$5)),SUMPRODUCT(Data_Xuất[Xuất-NX]*(Data_Xuất[Year]=EO$1)*(Data_Xuất[Month]=EO$2)*(Data_Xuất[Main SKU name_GOM]=$A8)*(Data_Xuất[SKU_Xuất_GOM]=EO$5)))</f>
        <v>0</v>
      </c>
      <c r="EP8" s="45">
        <f t="shared" si="29"/>
        <v>2262027</v>
      </c>
      <c r="ER8" s="42" cm="1">
        <f t="array" ref="ER8">IF(ER$2="FY",SUMPRODUCT(Data_Xuất[Xuất-NX]*(Data_Xuất[Year]=ER$1)*(Data_Xuất[Main SKU name_GOM]=$A8)*(Data_Xuất[SKU_Xuất_GOM]=ER$5)),SUMPRODUCT(Data_Xuất[Xuất-NX]*(Data_Xuất[Year]=ER$1)*(Data_Xuất[Month]=ER$2)*(Data_Xuất[Main SKU name_GOM]=$A8)*(Data_Xuất[SKU_Xuất_GOM]=ER$5)))</f>
        <v>1028513.0000000001</v>
      </c>
      <c r="ES8" s="42" cm="1">
        <f t="array" ref="ES8">IF(ES$2="FY",SUMPRODUCT(Data_Xuất[Xuất-NX]*(Data_Xuất[Year]=ES$1)*(Data_Xuất[Main SKU name_GOM]=$A8)*(Data_Xuất[SKU_Xuất_GOM]=ES$5)),SUMPRODUCT(Data_Xuất[Xuất-NX]*(Data_Xuất[Year]=ES$1)*(Data_Xuất[Month]=ES$2)*(Data_Xuất[Main SKU name_GOM]=$A8)*(Data_Xuất[SKU_Xuất_GOM]=ES$5)))</f>
        <v>334200</v>
      </c>
      <c r="ET8" s="42" cm="1">
        <f t="array" ref="ET8">IF(ET$2="FY",SUMPRODUCT(Data_Xuất[Xuất-NX]*(Data_Xuất[Year]=ET$1)*(Data_Xuất[Main SKU name_GOM]=$A8)*(Data_Xuất[SKU_Xuất_GOM]=ET$5)),SUMPRODUCT(Data_Xuất[Xuất-NX]*(Data_Xuất[Year]=ET$1)*(Data_Xuất[Month]=ET$2)*(Data_Xuất[Main SKU name_GOM]=$A8)*(Data_Xuất[SKU_Xuất_GOM]=ET$5)))</f>
        <v>192140.00000000003</v>
      </c>
      <c r="EU8" s="42" cm="1">
        <f t="array" ref="EU8">IF(EU$2="FY",SUMPRODUCT(Data_Xuất[Xuất-NX]*(Data_Xuất[Year]=EU$1)*(Data_Xuất[Main SKU name_GOM]=$A8)*(Data_Xuất[SKU_Xuất_GOM]=EU$5)),SUMPRODUCT(Data_Xuất[Xuất-NX]*(Data_Xuất[Year]=EU$1)*(Data_Xuất[Month]=EU$2)*(Data_Xuất[Main SKU name_GOM]=$A8)*(Data_Xuất[SKU_Xuất_GOM]=EU$5)))</f>
        <v>0</v>
      </c>
      <c r="EV8" s="42" cm="1">
        <f t="array" ref="EV8">IF(EV$2="FY",SUMPRODUCT(Data_Xuất[Xuất-NX]*(Data_Xuất[Year]=EV$1)*(Data_Xuất[Main SKU name_GOM]=$A8)*(Data_Xuất[SKU_Xuất_GOM]=EV$5)),SUMPRODUCT(Data_Xuất[Xuất-NX]*(Data_Xuất[Year]=EV$1)*(Data_Xuất[Month]=EV$2)*(Data_Xuất[Main SKU name_GOM]=$A8)*(Data_Xuất[SKU_Xuất_GOM]=EV$5)))</f>
        <v>94624</v>
      </c>
      <c r="EW8" s="42" cm="1">
        <f t="array" ref="EW8">IF(EW$2="FY",SUMPRODUCT(Data_Xuất[Xuất-NX]*(Data_Xuất[Year]=EW$1)*(Data_Xuất[Main SKU name_GOM]=$A8)*(Data_Xuất[SKU_Xuất_GOM]=EW$5)),SUMPRODUCT(Data_Xuất[Xuất-NX]*(Data_Xuất[Year]=EW$1)*(Data_Xuất[Month]=EW$2)*(Data_Xuất[Main SKU name_GOM]=$A8)*(Data_Xuất[SKU_Xuất_GOM]=EW$5)))</f>
        <v>90304.999999999985</v>
      </c>
      <c r="EX8" s="42" cm="1">
        <f t="array" ref="EX8">IF(EX$2="FY",SUMPRODUCT(Data_Xuất[Xuất-NX]*(Data_Xuất[Year]=EX$1)*(Data_Xuất[Main SKU name_GOM]=$A8)*(Data_Xuất[SKU_Xuất_GOM]=EX$5)),SUMPRODUCT(Data_Xuất[Xuất-NX]*(Data_Xuất[Year]=EX$1)*(Data_Xuất[Month]=EX$2)*(Data_Xuất[Main SKU name_GOM]=$A8)*(Data_Xuất[SKU_Xuất_GOM]=EX$5)))</f>
        <v>0</v>
      </c>
      <c r="EY8" s="42" cm="1">
        <f t="array" ref="EY8">IF(EY$2="FY",SUMPRODUCT(Data_Xuất[Xuất-NX]*(Data_Xuất[Year]=EY$1)*(Data_Xuất[Main SKU name_GOM]=$A8)*(Data_Xuất[SKU_Xuất_GOM]=EY$5)),SUMPRODUCT(Data_Xuất[Xuất-NX]*(Data_Xuất[Year]=EY$1)*(Data_Xuất[Month]=EY$2)*(Data_Xuất[Main SKU name_GOM]=$A8)*(Data_Xuất[SKU_Xuất_GOM]=EY$5)))</f>
        <v>0</v>
      </c>
      <c r="EZ8" s="42" cm="1">
        <f t="array" ref="EZ8">IF(EZ$2="FY",SUMPRODUCT(Data_Xuất[Xuất-NX]*(Data_Xuất[Year]=EZ$1)*(Data_Xuất[Main SKU name_GOM]=$A8)*(Data_Xuất[SKU_Xuất_GOM]=EZ$5)),SUMPRODUCT(Data_Xuất[Xuất-NX]*(Data_Xuất[Year]=EZ$1)*(Data_Xuất[Month]=EZ$2)*(Data_Xuất[Main SKU name_GOM]=$A8)*(Data_Xuất[SKU_Xuất_GOM]=EZ$5)))</f>
        <v>0</v>
      </c>
      <c r="FA8" s="42" cm="1">
        <f t="array" ref="FA8">IF(FA$2="FY",SUMPRODUCT(Data_Xuất[Xuất-NX]*(Data_Xuất[Year]=FA$1)*(Data_Xuất[Main SKU name_GOM]=$A8)*(Data_Xuất[SKU_Xuất_GOM]=FA$5)),SUMPRODUCT(Data_Xuất[Xuất-NX]*(Data_Xuất[Year]=FA$1)*(Data_Xuất[Month]=FA$2)*(Data_Xuất[Main SKU name_GOM]=$A8)*(Data_Xuất[SKU_Xuất_GOM]=FA$5)))</f>
        <v>0</v>
      </c>
      <c r="FB8" s="42" cm="1">
        <f t="array" ref="FB8">IF(FB$2="FY",SUMPRODUCT(Data_Xuất[Xuất-NX]*(Data_Xuất[Year]=FB$1)*(Data_Xuất[Main SKU name_GOM]=$A8)*(Data_Xuất[SKU_Xuất_GOM]=FB$5)),SUMPRODUCT(Data_Xuất[Xuất-NX]*(Data_Xuất[Year]=FB$1)*(Data_Xuất[Month]=FB$2)*(Data_Xuất[Main SKU name_GOM]=$A8)*(Data_Xuất[SKU_Xuất_GOM]=FB$5)))</f>
        <v>0</v>
      </c>
      <c r="FC8" s="42" cm="1">
        <f t="array" ref="FC8">IF(FC$2="FY",SUMPRODUCT(Data_Xuất[Xuất-NX]*(Data_Xuất[Year]=FC$1)*(Data_Xuất[Main SKU name_GOM]=$A8)*(Data_Xuất[SKU_Xuất_GOM]=FC$5)),SUMPRODUCT(Data_Xuất[Xuất-NX]*(Data_Xuất[Year]=FC$1)*(Data_Xuất[Month]=FC$2)*(Data_Xuất[Main SKU name_GOM]=$A8)*(Data_Xuất[SKU_Xuất_GOM]=FC$5)))</f>
        <v>0</v>
      </c>
      <c r="FD8" s="42" cm="1">
        <f t="array" ref="FD8">IF(FD$2="FY",SUMPRODUCT(Data_Xuất[Xuất-NX]*(Data_Xuất[Year]=FD$1)*(Data_Xuất[Main SKU name_GOM]=$A8)*(Data_Xuất[SKU_Xuất_GOM]=FD$5)),SUMPRODUCT(Data_Xuất[Xuất-NX]*(Data_Xuất[Year]=FD$1)*(Data_Xuất[Month]=FD$2)*(Data_Xuất[Main SKU name_GOM]=$A8)*(Data_Xuất[SKU_Xuất_GOM]=FD$5)))</f>
        <v>0</v>
      </c>
      <c r="FE8" s="42" cm="1">
        <f t="array" ref="FE8">IF(FE$2="FY",SUMPRODUCT(Data_Xuất[Xuất-NX]*(Data_Xuất[Year]=FE$1)*(Data_Xuất[Main SKU name_GOM]=$A8)*(Data_Xuất[SKU_Xuất_GOM]=FE$5)),SUMPRODUCT(Data_Xuất[Xuất-NX]*(Data_Xuất[Year]=FE$1)*(Data_Xuất[Month]=FE$2)*(Data_Xuất[Main SKU name_GOM]=$A8)*(Data_Xuất[SKU_Xuất_GOM]=FE$5)))</f>
        <v>0</v>
      </c>
      <c r="FF8" s="45">
        <f t="shared" si="30"/>
        <v>1739782</v>
      </c>
      <c r="FH8" s="42" cm="1">
        <f t="array" ref="FH8">IF(FH$2="FY",SUMPRODUCT(Data_Xuất[Xuất-NX]*(Data_Xuất[Year]=FH$1)*(Data_Xuất[Main SKU name_GOM]=$A8)*(Data_Xuất[SKU_Xuất_GOM]=FH$5)),SUMPRODUCT(Data_Xuất[Xuất-NX]*(Data_Xuất[Year]=FH$1)*(Data_Xuất[Month]=FH$2)*(Data_Xuất[Main SKU name_GOM]=$A8)*(Data_Xuất[SKU_Xuất_GOM]=FH$5)))</f>
        <v>1090504</v>
      </c>
      <c r="FI8" s="42" cm="1">
        <f t="array" ref="FI8">IF(FI$2="FY",SUMPRODUCT(Data_Xuất[Xuất-NX]*(Data_Xuất[Year]=FI$1)*(Data_Xuất[Main SKU name_GOM]=$A8)*(Data_Xuất[SKU_Xuất_GOM]=FI$5)),SUMPRODUCT(Data_Xuất[Xuất-NX]*(Data_Xuất[Year]=FI$1)*(Data_Xuất[Month]=FI$2)*(Data_Xuất[Main SKU name_GOM]=$A8)*(Data_Xuất[SKU_Xuất_GOM]=FI$5)))</f>
        <v>582595</v>
      </c>
      <c r="FJ8" s="42" cm="1">
        <f t="array" ref="FJ8">IF(FJ$2="FY",SUMPRODUCT(Data_Xuất[Xuất-NX]*(Data_Xuất[Year]=FJ$1)*(Data_Xuất[Main SKU name_GOM]=$A8)*(Data_Xuất[SKU_Xuất_GOM]=FJ$5)),SUMPRODUCT(Data_Xuất[Xuất-NX]*(Data_Xuất[Year]=FJ$1)*(Data_Xuất[Month]=FJ$2)*(Data_Xuất[Main SKU name_GOM]=$A8)*(Data_Xuất[SKU_Xuất_GOM]=FJ$5)))</f>
        <v>947770.00000000012</v>
      </c>
      <c r="FK8" s="42" cm="1">
        <f t="array" ref="FK8">IF(FK$2="FY",SUMPRODUCT(Data_Xuất[Xuất-NX]*(Data_Xuất[Year]=FK$1)*(Data_Xuất[Main SKU name_GOM]=$A8)*(Data_Xuất[SKU_Xuất_GOM]=FK$5)),SUMPRODUCT(Data_Xuất[Xuất-NX]*(Data_Xuất[Year]=FK$1)*(Data_Xuất[Month]=FK$2)*(Data_Xuất[Main SKU name_GOM]=$A8)*(Data_Xuất[SKU_Xuất_GOM]=FK$5)))</f>
        <v>0</v>
      </c>
      <c r="FL8" s="42" cm="1">
        <f t="array" ref="FL8">IF(FL$2="FY",SUMPRODUCT(Data_Xuất[Xuất-NX]*(Data_Xuất[Year]=FL$1)*(Data_Xuất[Main SKU name_GOM]=$A8)*(Data_Xuất[SKU_Xuất_GOM]=FL$5)),SUMPRODUCT(Data_Xuất[Xuất-NX]*(Data_Xuất[Year]=FL$1)*(Data_Xuất[Month]=FL$2)*(Data_Xuất[Main SKU name_GOM]=$A8)*(Data_Xuất[SKU_Xuất_GOM]=FL$5)))</f>
        <v>73868.000000000015</v>
      </c>
      <c r="FM8" s="42" cm="1">
        <f t="array" ref="FM8">IF(FM$2="FY",SUMPRODUCT(Data_Xuất[Xuất-NX]*(Data_Xuất[Year]=FM$1)*(Data_Xuất[Main SKU name_GOM]=$A8)*(Data_Xuất[SKU_Xuất_GOM]=FM$5)),SUMPRODUCT(Data_Xuất[Xuất-NX]*(Data_Xuất[Year]=FM$1)*(Data_Xuất[Month]=FM$2)*(Data_Xuất[Main SKU name_GOM]=$A8)*(Data_Xuất[SKU_Xuất_GOM]=FM$5)))</f>
        <v>63425.000000000007</v>
      </c>
      <c r="FN8" s="42" cm="1">
        <f t="array" ref="FN8">IF(FN$2="FY",SUMPRODUCT(Data_Xuất[Xuất-NX]*(Data_Xuất[Year]=FN$1)*(Data_Xuất[Main SKU name_GOM]=$A8)*(Data_Xuất[SKU_Xuất_GOM]=FN$5)),SUMPRODUCT(Data_Xuất[Xuất-NX]*(Data_Xuất[Year]=FN$1)*(Data_Xuất[Month]=FN$2)*(Data_Xuất[Main SKU name_GOM]=$A8)*(Data_Xuất[SKU_Xuất_GOM]=FN$5)))</f>
        <v>0</v>
      </c>
      <c r="FO8" s="42" cm="1">
        <f t="array" ref="FO8">IF(FO$2="FY",SUMPRODUCT(Data_Xuất[Xuất-NX]*(Data_Xuất[Year]=FO$1)*(Data_Xuất[Main SKU name_GOM]=$A8)*(Data_Xuất[SKU_Xuất_GOM]=FO$5)),SUMPRODUCT(Data_Xuất[Xuất-NX]*(Data_Xuất[Year]=FO$1)*(Data_Xuất[Month]=FO$2)*(Data_Xuất[Main SKU name_GOM]=$A8)*(Data_Xuất[SKU_Xuất_GOM]=FO$5)))</f>
        <v>0</v>
      </c>
      <c r="FP8" s="42" cm="1">
        <f t="array" ref="FP8">IF(FP$2="FY",SUMPRODUCT(Data_Xuất[Xuất-NX]*(Data_Xuất[Year]=FP$1)*(Data_Xuất[Main SKU name_GOM]=$A8)*(Data_Xuất[SKU_Xuất_GOM]=FP$5)),SUMPRODUCT(Data_Xuất[Xuất-NX]*(Data_Xuất[Year]=FP$1)*(Data_Xuất[Month]=FP$2)*(Data_Xuất[Main SKU name_GOM]=$A8)*(Data_Xuất[SKU_Xuất_GOM]=FP$5)))</f>
        <v>0</v>
      </c>
      <c r="FQ8" s="42" cm="1">
        <f t="array" ref="FQ8">IF(FQ$2="FY",SUMPRODUCT(Data_Xuất[Xuất-NX]*(Data_Xuất[Year]=FQ$1)*(Data_Xuất[Main SKU name_GOM]=$A8)*(Data_Xuất[SKU_Xuất_GOM]=FQ$5)),SUMPRODUCT(Data_Xuất[Xuất-NX]*(Data_Xuất[Year]=FQ$1)*(Data_Xuất[Month]=FQ$2)*(Data_Xuất[Main SKU name_GOM]=$A8)*(Data_Xuất[SKU_Xuất_GOM]=FQ$5)))</f>
        <v>0</v>
      </c>
      <c r="FR8" s="42" cm="1">
        <f t="array" ref="FR8">IF(FR$2="FY",SUMPRODUCT(Data_Xuất[Xuất-NX]*(Data_Xuất[Year]=FR$1)*(Data_Xuất[Main SKU name_GOM]=$A8)*(Data_Xuất[SKU_Xuất_GOM]=FR$5)),SUMPRODUCT(Data_Xuất[Xuất-NX]*(Data_Xuất[Year]=FR$1)*(Data_Xuất[Month]=FR$2)*(Data_Xuất[Main SKU name_GOM]=$A8)*(Data_Xuất[SKU_Xuất_GOM]=FR$5)))</f>
        <v>0</v>
      </c>
      <c r="FS8" s="42" cm="1">
        <f t="array" ref="FS8">IF(FS$2="FY",SUMPRODUCT(Data_Xuất[Xuất-NX]*(Data_Xuất[Year]=FS$1)*(Data_Xuất[Main SKU name_GOM]=$A8)*(Data_Xuất[SKU_Xuất_GOM]=FS$5)),SUMPRODUCT(Data_Xuất[Xuất-NX]*(Data_Xuất[Year]=FS$1)*(Data_Xuất[Month]=FS$2)*(Data_Xuất[Main SKU name_GOM]=$A8)*(Data_Xuất[SKU_Xuất_GOM]=FS$5)))</f>
        <v>0</v>
      </c>
      <c r="FT8" s="42" cm="1">
        <f t="array" ref="FT8">IF(FT$2="FY",SUMPRODUCT(Data_Xuất[Xuất-NX]*(Data_Xuất[Year]=FT$1)*(Data_Xuất[Main SKU name_GOM]=$A8)*(Data_Xuất[SKU_Xuất_GOM]=FT$5)),SUMPRODUCT(Data_Xuất[Xuất-NX]*(Data_Xuất[Year]=FT$1)*(Data_Xuất[Month]=FT$2)*(Data_Xuất[Main SKU name_GOM]=$A8)*(Data_Xuất[SKU_Xuất_GOM]=FT$5)))</f>
        <v>0</v>
      </c>
      <c r="FU8" s="42" cm="1">
        <f t="array" ref="FU8">IF(FU$2="FY",SUMPRODUCT(Data_Xuất[Xuất-NX]*(Data_Xuất[Year]=FU$1)*(Data_Xuất[Main SKU name_GOM]=$A8)*(Data_Xuất[SKU_Xuất_GOM]=FU$5)),SUMPRODUCT(Data_Xuất[Xuất-NX]*(Data_Xuất[Year]=FU$1)*(Data_Xuất[Month]=FU$2)*(Data_Xuất[Main SKU name_GOM]=$A8)*(Data_Xuất[SKU_Xuất_GOM]=FU$5)))</f>
        <v>0</v>
      </c>
      <c r="FV8" s="45">
        <f t="shared" si="31"/>
        <v>2758162</v>
      </c>
      <c r="FX8" s="42" cm="1">
        <f t="array" ref="FX8">IF(FX$2="FY",SUMPRODUCT(Data_Xuất[Xuất-NX]*(Data_Xuất[Year]=FX$1)*(Data_Xuất[Main SKU name_GOM]=$A8)*(Data_Xuất[SKU_Xuất_GOM]=FX$5)),SUMPRODUCT(Data_Xuất[Xuất-NX]*(Data_Xuất[Year]=FX$1)*(Data_Xuất[Month]=FX$2)*(Data_Xuất[Main SKU name_GOM]=$A8)*(Data_Xuất[SKU_Xuất_GOM]=FX$5)))</f>
        <v>272199.99999999994</v>
      </c>
      <c r="FY8" s="42" cm="1">
        <f t="array" ref="FY8">IF(FY$2="FY",SUMPRODUCT(Data_Xuất[Xuất-NX]*(Data_Xuất[Year]=FY$1)*(Data_Xuất[Main SKU name_GOM]=$A8)*(Data_Xuất[SKU_Xuất_GOM]=FY$5)),SUMPRODUCT(Data_Xuất[Xuất-NX]*(Data_Xuất[Year]=FY$1)*(Data_Xuất[Month]=FY$2)*(Data_Xuất[Main SKU name_GOM]=$A8)*(Data_Xuất[SKU_Xuất_GOM]=FY$5)))</f>
        <v>276505</v>
      </c>
      <c r="FZ8" s="42" cm="1">
        <f t="array" ref="FZ8">IF(FZ$2="FY",SUMPRODUCT(Data_Xuất[Xuất-NX]*(Data_Xuất[Year]=FZ$1)*(Data_Xuất[Main SKU name_GOM]=$A8)*(Data_Xuất[SKU_Xuất_GOM]=FZ$5)),SUMPRODUCT(Data_Xuất[Xuất-NX]*(Data_Xuất[Year]=FZ$1)*(Data_Xuất[Month]=FZ$2)*(Data_Xuất[Main SKU name_GOM]=$A8)*(Data_Xuất[SKU_Xuất_GOM]=FZ$5)))</f>
        <v>0</v>
      </c>
      <c r="GA8" s="42" cm="1">
        <f t="array" ref="GA8">IF(GA$2="FY",SUMPRODUCT(Data_Xuất[Xuất-NX]*(Data_Xuất[Year]=GA$1)*(Data_Xuất[Main SKU name_GOM]=$A8)*(Data_Xuất[SKU_Xuất_GOM]=GA$5)),SUMPRODUCT(Data_Xuất[Xuất-NX]*(Data_Xuất[Year]=GA$1)*(Data_Xuất[Month]=GA$2)*(Data_Xuất[Main SKU name_GOM]=$A8)*(Data_Xuất[SKU_Xuất_GOM]=GA$5)))</f>
        <v>0</v>
      </c>
      <c r="GB8" s="42" cm="1">
        <f t="array" ref="GB8">IF(GB$2="FY",SUMPRODUCT(Data_Xuất[Xuất-NX]*(Data_Xuất[Year]=GB$1)*(Data_Xuất[Main SKU name_GOM]=$A8)*(Data_Xuất[SKU_Xuất_GOM]=GB$5)),SUMPRODUCT(Data_Xuất[Xuất-NX]*(Data_Xuất[Year]=GB$1)*(Data_Xuất[Month]=GB$2)*(Data_Xuất[Main SKU name_GOM]=$A8)*(Data_Xuất[SKU_Xuất_GOM]=GB$5)))</f>
        <v>26800</v>
      </c>
      <c r="GC8" s="42" cm="1">
        <f t="array" ref="GC8">IF(GC$2="FY",SUMPRODUCT(Data_Xuất[Xuất-NX]*(Data_Xuất[Year]=GC$1)*(Data_Xuất[Main SKU name_GOM]=$A8)*(Data_Xuất[SKU_Xuất_GOM]=GC$5)),SUMPRODUCT(Data_Xuất[Xuất-NX]*(Data_Xuất[Year]=GC$1)*(Data_Xuất[Month]=GC$2)*(Data_Xuất[Main SKU name_GOM]=$A8)*(Data_Xuất[SKU_Xuất_GOM]=GC$5)))</f>
        <v>1293.0000000000002</v>
      </c>
      <c r="GD8" s="42" cm="1">
        <f t="array" ref="GD8">IF(GD$2="FY",SUMPRODUCT(Data_Xuất[Xuất-NX]*(Data_Xuất[Year]=GD$1)*(Data_Xuất[Main SKU name_GOM]=$A8)*(Data_Xuất[SKU_Xuất_GOM]=GD$5)),SUMPRODUCT(Data_Xuất[Xuất-NX]*(Data_Xuất[Year]=GD$1)*(Data_Xuất[Month]=GD$2)*(Data_Xuất[Main SKU name_GOM]=$A8)*(Data_Xuất[SKU_Xuất_GOM]=GD$5)))</f>
        <v>0</v>
      </c>
      <c r="GE8" s="42" cm="1">
        <f t="array" ref="GE8">IF(GE$2="FY",SUMPRODUCT(Data_Xuất[Xuất-NX]*(Data_Xuất[Year]=GE$1)*(Data_Xuất[Main SKU name_GOM]=$A8)*(Data_Xuất[SKU_Xuất_GOM]=GE$5)),SUMPRODUCT(Data_Xuất[Xuất-NX]*(Data_Xuất[Year]=GE$1)*(Data_Xuất[Month]=GE$2)*(Data_Xuất[Main SKU name_GOM]=$A8)*(Data_Xuất[SKU_Xuất_GOM]=GE$5)))</f>
        <v>0</v>
      </c>
      <c r="GF8" s="42" cm="1">
        <f t="array" ref="GF8">IF(GF$2="FY",SUMPRODUCT(Data_Xuất[Xuất-NX]*(Data_Xuất[Year]=GF$1)*(Data_Xuất[Main SKU name_GOM]=$A8)*(Data_Xuất[SKU_Xuất_GOM]=GF$5)),SUMPRODUCT(Data_Xuất[Xuất-NX]*(Data_Xuất[Year]=GF$1)*(Data_Xuất[Month]=GF$2)*(Data_Xuất[Main SKU name_GOM]=$A8)*(Data_Xuất[SKU_Xuất_GOM]=GF$5)))</f>
        <v>0</v>
      </c>
      <c r="GG8" s="42" cm="1">
        <f t="array" ref="GG8">IF(GG$2="FY",SUMPRODUCT(Data_Xuất[Xuất-NX]*(Data_Xuất[Year]=GG$1)*(Data_Xuất[Main SKU name_GOM]=$A8)*(Data_Xuất[SKU_Xuất_GOM]=GG$5)),SUMPRODUCT(Data_Xuất[Xuất-NX]*(Data_Xuất[Year]=GG$1)*(Data_Xuất[Month]=GG$2)*(Data_Xuất[Main SKU name_GOM]=$A8)*(Data_Xuất[SKU_Xuất_GOM]=GG$5)))</f>
        <v>0</v>
      </c>
      <c r="GH8" s="42" cm="1">
        <f t="array" ref="GH8">IF(GH$2="FY",SUMPRODUCT(Data_Xuất[Xuất-NX]*(Data_Xuất[Year]=GH$1)*(Data_Xuất[Main SKU name_GOM]=$A8)*(Data_Xuất[SKU_Xuất_GOM]=GH$5)),SUMPRODUCT(Data_Xuất[Xuất-NX]*(Data_Xuất[Year]=GH$1)*(Data_Xuất[Month]=GH$2)*(Data_Xuất[Main SKU name_GOM]=$A8)*(Data_Xuất[SKU_Xuất_GOM]=GH$5)))</f>
        <v>0</v>
      </c>
      <c r="GI8" s="42" cm="1">
        <f t="array" ref="GI8">IF(GI$2="FY",SUMPRODUCT(Data_Xuất[Xuất-NX]*(Data_Xuất[Year]=GI$1)*(Data_Xuất[Main SKU name_GOM]=$A8)*(Data_Xuất[SKU_Xuất_GOM]=GI$5)),SUMPRODUCT(Data_Xuất[Xuất-NX]*(Data_Xuất[Year]=GI$1)*(Data_Xuất[Month]=GI$2)*(Data_Xuất[Main SKU name_GOM]=$A8)*(Data_Xuất[SKU_Xuất_GOM]=GI$5)))</f>
        <v>0</v>
      </c>
      <c r="GJ8" s="42" cm="1">
        <f t="array" ref="GJ8">IF(GJ$2="FY",SUMPRODUCT(Data_Xuất[Xuất-NX]*(Data_Xuất[Year]=GJ$1)*(Data_Xuất[Main SKU name_GOM]=$A8)*(Data_Xuất[SKU_Xuất_GOM]=GJ$5)),SUMPRODUCT(Data_Xuất[Xuất-NX]*(Data_Xuất[Year]=GJ$1)*(Data_Xuất[Month]=GJ$2)*(Data_Xuất[Main SKU name_GOM]=$A8)*(Data_Xuất[SKU_Xuất_GOM]=GJ$5)))</f>
        <v>0</v>
      </c>
      <c r="GK8" s="42" cm="1">
        <f t="array" ref="GK8">IF(GK$2="FY",SUMPRODUCT(Data_Xuất[Xuất-NX]*(Data_Xuất[Year]=GK$1)*(Data_Xuất[Main SKU name_GOM]=$A8)*(Data_Xuất[SKU_Xuất_GOM]=GK$5)),SUMPRODUCT(Data_Xuất[Xuất-NX]*(Data_Xuất[Year]=GK$1)*(Data_Xuất[Month]=GK$2)*(Data_Xuất[Main SKU name_GOM]=$A8)*(Data_Xuất[SKU_Xuất_GOM]=GK$5)))</f>
        <v>0</v>
      </c>
      <c r="GL8" s="45">
        <f t="shared" si="32"/>
        <v>576798</v>
      </c>
      <c r="GN8" s="42" cm="1">
        <f t="array" ref="GN8">IF(GN$2="FY",SUMPRODUCT(Data_Xuất[Xuất-NX]*(Data_Xuất[Year]=GN$1)*(Data_Xuất[Main SKU name_GOM]=$A8)*(Data_Xuất[SKU_Xuất_GOM]=GN$5)),SUMPRODUCT(Data_Xuất[Xuất-NX]*(Data_Xuất[Year]=GN$1)*(Data_Xuất[Month]=GN$2)*(Data_Xuất[Main SKU name_GOM]=$A8)*(Data_Xuất[SKU_Xuất_GOM]=GN$5)))</f>
        <v>1105700</v>
      </c>
      <c r="GO8" s="42" cm="1">
        <f t="array" ref="GO8">IF(GO$2="FY",SUMPRODUCT(Data_Xuất[Xuất-NX]*(Data_Xuất[Year]=GO$1)*(Data_Xuất[Main SKU name_GOM]=$A8)*(Data_Xuất[SKU_Xuất_GOM]=GO$5)),SUMPRODUCT(Data_Xuất[Xuất-NX]*(Data_Xuất[Year]=GO$1)*(Data_Xuất[Month]=GO$2)*(Data_Xuất[Main SKU name_GOM]=$A8)*(Data_Xuất[SKU_Xuất_GOM]=GO$5)))</f>
        <v>299000</v>
      </c>
      <c r="GP8" s="42" cm="1">
        <f t="array" ref="GP8">IF(GP$2="FY",SUMPRODUCT(Data_Xuất[Xuất-NX]*(Data_Xuất[Year]=GP$1)*(Data_Xuất[Main SKU name_GOM]=$A8)*(Data_Xuất[SKU_Xuất_GOM]=GP$5)),SUMPRODUCT(Data_Xuất[Xuất-NX]*(Data_Xuất[Year]=GP$1)*(Data_Xuất[Month]=GP$2)*(Data_Xuất[Main SKU name_GOM]=$A8)*(Data_Xuất[SKU_Xuất_GOM]=GP$5)))</f>
        <v>148000</v>
      </c>
      <c r="GQ8" s="42" cm="1">
        <f t="array" ref="GQ8">IF(GQ$2="FY",SUMPRODUCT(Data_Xuất[Xuất-NX]*(Data_Xuất[Year]=GQ$1)*(Data_Xuất[Main SKU name_GOM]=$A8)*(Data_Xuất[SKU_Xuất_GOM]=GQ$5)),SUMPRODUCT(Data_Xuất[Xuất-NX]*(Data_Xuất[Year]=GQ$1)*(Data_Xuất[Month]=GQ$2)*(Data_Xuất[Main SKU name_GOM]=$A8)*(Data_Xuất[SKU_Xuất_GOM]=GQ$5)))</f>
        <v>0</v>
      </c>
      <c r="GR8" s="42" cm="1">
        <f t="array" ref="GR8">IF(GR$2="FY",SUMPRODUCT(Data_Xuất[Xuất-NX]*(Data_Xuất[Year]=GR$1)*(Data_Xuất[Main SKU name_GOM]=$A8)*(Data_Xuất[SKU_Xuất_GOM]=GR$5)),SUMPRODUCT(Data_Xuất[Xuất-NX]*(Data_Xuất[Year]=GR$1)*(Data_Xuất[Month]=GR$2)*(Data_Xuất[Main SKU name_GOM]=$A8)*(Data_Xuất[SKU_Xuất_GOM]=GR$5)))</f>
        <v>76800</v>
      </c>
      <c r="GS8" s="42" cm="1">
        <f t="array" ref="GS8">IF(GS$2="FY",SUMPRODUCT(Data_Xuất[Xuất-NX]*(Data_Xuất[Year]=GS$1)*(Data_Xuất[Main SKU name_GOM]=$A8)*(Data_Xuất[SKU_Xuất_GOM]=GS$5)),SUMPRODUCT(Data_Xuất[Xuất-NX]*(Data_Xuất[Year]=GS$1)*(Data_Xuất[Month]=GS$2)*(Data_Xuất[Main SKU name_GOM]=$A8)*(Data_Xuất[SKU_Xuất_GOM]=GS$5)))</f>
        <v>45000</v>
      </c>
      <c r="GT8" s="42" cm="1">
        <f t="array" ref="GT8">IF(GT$2="FY",SUMPRODUCT(Data_Xuất[Xuất-NX]*(Data_Xuất[Year]=GT$1)*(Data_Xuất[Main SKU name_GOM]=$A8)*(Data_Xuất[SKU_Xuất_GOM]=GT$5)),SUMPRODUCT(Data_Xuất[Xuất-NX]*(Data_Xuất[Year]=GT$1)*(Data_Xuất[Month]=GT$2)*(Data_Xuất[Main SKU name_GOM]=$A8)*(Data_Xuất[SKU_Xuất_GOM]=GT$5)))</f>
        <v>3300.0000000000005</v>
      </c>
      <c r="GU8" s="42" cm="1">
        <f t="array" ref="GU8">IF(GU$2="FY",SUMPRODUCT(Data_Xuất[Xuất-NX]*(Data_Xuất[Year]=GU$1)*(Data_Xuất[Main SKU name_GOM]=$A8)*(Data_Xuất[SKU_Xuất_GOM]=GU$5)),SUMPRODUCT(Data_Xuất[Xuất-NX]*(Data_Xuất[Year]=GU$1)*(Data_Xuất[Month]=GU$2)*(Data_Xuất[Main SKU name_GOM]=$A8)*(Data_Xuất[SKU_Xuất_GOM]=GU$5)))</f>
        <v>0</v>
      </c>
      <c r="GV8" s="42" cm="1">
        <f t="array" ref="GV8">IF(GV$2="FY",SUMPRODUCT(Data_Xuất[Xuất-NX]*(Data_Xuất[Year]=GV$1)*(Data_Xuất[Main SKU name_GOM]=$A8)*(Data_Xuất[SKU_Xuất_GOM]=GV$5)),SUMPRODUCT(Data_Xuất[Xuất-NX]*(Data_Xuất[Year]=GV$1)*(Data_Xuất[Month]=GV$2)*(Data_Xuất[Main SKU name_GOM]=$A8)*(Data_Xuất[SKU_Xuất_GOM]=GV$5)))</f>
        <v>0</v>
      </c>
      <c r="GW8" s="42" cm="1">
        <f t="array" ref="GW8">IF(GW$2="FY",SUMPRODUCT(Data_Xuất[Xuất-NX]*(Data_Xuất[Year]=GW$1)*(Data_Xuất[Main SKU name_GOM]=$A8)*(Data_Xuất[SKU_Xuất_GOM]=GW$5)),SUMPRODUCT(Data_Xuất[Xuất-NX]*(Data_Xuất[Year]=GW$1)*(Data_Xuất[Month]=GW$2)*(Data_Xuất[Main SKU name_GOM]=$A8)*(Data_Xuất[SKU_Xuất_GOM]=GW$5)))</f>
        <v>0</v>
      </c>
      <c r="GX8" s="42" cm="1">
        <f t="array" ref="GX8">IF(GX$2="FY",SUMPRODUCT(Data_Xuất[Xuất-NX]*(Data_Xuất[Year]=GX$1)*(Data_Xuất[Main SKU name_GOM]=$A8)*(Data_Xuất[SKU_Xuất_GOM]=GX$5)),SUMPRODUCT(Data_Xuất[Xuất-NX]*(Data_Xuất[Year]=GX$1)*(Data_Xuất[Month]=GX$2)*(Data_Xuất[Main SKU name_GOM]=$A8)*(Data_Xuất[SKU_Xuất_GOM]=GX$5)))</f>
        <v>0</v>
      </c>
      <c r="GY8" s="42" cm="1">
        <f t="array" ref="GY8">IF(GY$2="FY",SUMPRODUCT(Data_Xuất[Xuất-NX]*(Data_Xuất[Year]=GY$1)*(Data_Xuất[Main SKU name_GOM]=$A8)*(Data_Xuất[SKU_Xuất_GOM]=GY$5)),SUMPRODUCT(Data_Xuất[Xuất-NX]*(Data_Xuất[Year]=GY$1)*(Data_Xuất[Month]=GY$2)*(Data_Xuất[Main SKU name_GOM]=$A8)*(Data_Xuất[SKU_Xuất_GOM]=GY$5)))</f>
        <v>0</v>
      </c>
      <c r="GZ8" s="42" cm="1">
        <f t="array" ref="GZ8">IF(GZ$2="FY",SUMPRODUCT(Data_Xuất[Xuất-NX]*(Data_Xuất[Year]=GZ$1)*(Data_Xuất[Main SKU name_GOM]=$A8)*(Data_Xuất[SKU_Xuất_GOM]=GZ$5)),SUMPRODUCT(Data_Xuất[Xuất-NX]*(Data_Xuất[Year]=GZ$1)*(Data_Xuất[Month]=GZ$2)*(Data_Xuất[Main SKU name_GOM]=$A8)*(Data_Xuất[SKU_Xuất_GOM]=GZ$5)))</f>
        <v>0</v>
      </c>
      <c r="HA8" s="42" cm="1">
        <f t="array" ref="HA8">IF(HA$2="FY",SUMPRODUCT(Data_Xuất[Xuất-NX]*(Data_Xuất[Year]=HA$1)*(Data_Xuất[Main SKU name_GOM]=$A8)*(Data_Xuất[SKU_Xuất_GOM]=HA$5)),SUMPRODUCT(Data_Xuất[Xuất-NX]*(Data_Xuất[Year]=HA$1)*(Data_Xuất[Month]=HA$2)*(Data_Xuất[Main SKU name_GOM]=$A8)*(Data_Xuất[SKU_Xuất_GOM]=HA$5)))</f>
        <v>0</v>
      </c>
      <c r="HB8" s="45">
        <f t="shared" si="33"/>
        <v>1677800</v>
      </c>
    </row>
    <row r="9" spans="1:210" x14ac:dyDescent="0.35">
      <c r="A9" s="5" t="s">
        <v>71</v>
      </c>
      <c r="B9" s="24" t="s">
        <v>71</v>
      </c>
      <c r="D9" s="42" cm="1">
        <f t="array" ref="D9">IF(D$2="FY",SUMPRODUCT(Data_Xuất[Xuất-NX]*(Data_Xuất[Year]=D$1)*(Data_Xuất[Main SKU name_GOM]=$A9)*(Data_Xuất[SKU_Xuất_GOM]=D$5)),SUMPRODUCT(Data_Xuất[Xuất-NX]*(Data_Xuất[Year]=D$1)*(Data_Xuất[Month]=D$2)*(Data_Xuất[Main SKU name_GOM]=$A9)*(Data_Xuất[SKU_Xuất_GOM]=D$5)))</f>
        <v>40000</v>
      </c>
      <c r="E9" s="42" cm="1">
        <f t="array" ref="E9">IF(E$2="FY",SUMPRODUCT(Data_Xuất[Xuất-NX]*(Data_Xuất[Year]=E$1)*(Data_Xuất[Main SKU name_GOM]=$A9)*(Data_Xuất[SKU_Xuất_GOM]=E$5)),SUMPRODUCT(Data_Xuất[Xuất-NX]*(Data_Xuất[Year]=E$1)*(Data_Xuất[Month]=E$2)*(Data_Xuất[Main SKU name_GOM]=$A9)*(Data_Xuất[SKU_Xuất_GOM]=E$5)))</f>
        <v>1247445</v>
      </c>
      <c r="F9" s="42" cm="1">
        <f t="array" ref="F9">IF(F$2="FY",SUMPRODUCT(Data_Xuất[Xuất-NX]*(Data_Xuất[Year]=F$1)*(Data_Xuất[Main SKU name_GOM]=$A9)*(Data_Xuất[SKU_Xuất_GOM]=F$5)),SUMPRODUCT(Data_Xuất[Xuất-NX]*(Data_Xuất[Year]=F$1)*(Data_Xuất[Month]=F$2)*(Data_Xuất[Main SKU name_GOM]=$A9)*(Data_Xuất[SKU_Xuất_GOM]=F$5)))</f>
        <v>0</v>
      </c>
      <c r="G9" s="42" cm="1">
        <f t="array" ref="G9">IF(G$2="FY",SUMPRODUCT(Data_Xuất[Xuất-NX]*(Data_Xuất[Year]=G$1)*(Data_Xuất[Main SKU name_GOM]=$A9)*(Data_Xuất[SKU_Xuất_GOM]=G$5)),SUMPRODUCT(Data_Xuất[Xuất-NX]*(Data_Xuất[Year]=G$1)*(Data_Xuất[Month]=G$2)*(Data_Xuất[Main SKU name_GOM]=$A9)*(Data_Xuất[SKU_Xuất_GOM]=G$5)))</f>
        <v>0</v>
      </c>
      <c r="H9" s="42" cm="1">
        <f t="array" ref="H9">IF(H$2="FY",SUMPRODUCT(Data_Xuất[Xuất-NX]*(Data_Xuất[Year]=H$1)*(Data_Xuất[Main SKU name_GOM]=$A9)*(Data_Xuất[SKU_Xuất_GOM]=H$5)),SUMPRODUCT(Data_Xuất[Xuất-NX]*(Data_Xuất[Year]=H$1)*(Data_Xuất[Month]=H$2)*(Data_Xuất[Main SKU name_GOM]=$A9)*(Data_Xuất[SKU_Xuất_GOM]=H$5)))</f>
        <v>0</v>
      </c>
      <c r="I9" s="42" cm="1">
        <f t="array" ref="I9">IF(I$2="FY",SUMPRODUCT(Data_Xuất[Xuất-NX]*(Data_Xuất[Year]=I$1)*(Data_Xuất[Main SKU name_GOM]=$A9)*(Data_Xuất[SKU_Xuất_GOM]=I$5)),SUMPRODUCT(Data_Xuất[Xuất-NX]*(Data_Xuất[Year]=I$1)*(Data_Xuất[Month]=I$2)*(Data_Xuất[Main SKU name_GOM]=$A9)*(Data_Xuất[SKU_Xuất_GOM]=I$5)))</f>
        <v>0</v>
      </c>
      <c r="J9" s="42" cm="1">
        <f t="array" ref="J9">IF(J$2="FY",SUMPRODUCT(Data_Xuất[Xuất-NX]*(Data_Xuất[Year]=J$1)*(Data_Xuất[Main SKU name_GOM]=$A9)*(Data_Xuất[SKU_Xuất_GOM]=J$5)),SUMPRODUCT(Data_Xuất[Xuất-NX]*(Data_Xuất[Year]=J$1)*(Data_Xuất[Month]=J$2)*(Data_Xuất[Main SKU name_GOM]=$A9)*(Data_Xuất[SKU_Xuất_GOM]=J$5)))</f>
        <v>30000</v>
      </c>
      <c r="K9" s="42" cm="1">
        <f t="array" ref="K9">IF(K$2="FY",SUMPRODUCT(Data_Xuất[Xuất-NX]*(Data_Xuất[Year]=K$1)*(Data_Xuất[Main SKU name_GOM]=$A9)*(Data_Xuất[SKU_Xuất_GOM]=K$5)),SUMPRODUCT(Data_Xuất[Xuất-NX]*(Data_Xuất[Year]=K$1)*(Data_Xuất[Month]=K$2)*(Data_Xuất[Main SKU name_GOM]=$A9)*(Data_Xuất[SKU_Xuất_GOM]=K$5)))</f>
        <v>0</v>
      </c>
      <c r="L9" s="42" cm="1">
        <f t="array" ref="L9">IF(L$2="FY",SUMPRODUCT(Data_Xuất[Xuất-NX]*(Data_Xuất[Year]=L$1)*(Data_Xuất[Main SKU name_GOM]=$A9)*(Data_Xuất[SKU_Xuất_GOM]=L$5)),SUMPRODUCT(Data_Xuất[Xuất-NX]*(Data_Xuất[Year]=L$1)*(Data_Xuất[Month]=L$2)*(Data_Xuất[Main SKU name_GOM]=$A9)*(Data_Xuất[SKU_Xuất_GOM]=L$5)))</f>
        <v>0</v>
      </c>
      <c r="M9" s="42" cm="1">
        <f t="array" ref="M9">IF(M$2="FY",SUMPRODUCT(Data_Xuất[Xuất-NX]*(Data_Xuất[Year]=M$1)*(Data_Xuất[Main SKU name_GOM]=$A9)*(Data_Xuất[SKU_Xuất_GOM]=M$5)),SUMPRODUCT(Data_Xuất[Xuất-NX]*(Data_Xuất[Year]=M$1)*(Data_Xuất[Month]=M$2)*(Data_Xuất[Main SKU name_GOM]=$A9)*(Data_Xuất[SKU_Xuất_GOM]=M$5)))</f>
        <v>0</v>
      </c>
      <c r="N9" s="42" cm="1">
        <f t="array" ref="N9">IF(N$2="FY",SUMPRODUCT(Data_Xuất[Xuất-NX]*(Data_Xuất[Year]=N$1)*(Data_Xuất[Main SKU name_GOM]=$A9)*(Data_Xuất[SKU_Xuất_GOM]=N$5)),SUMPRODUCT(Data_Xuất[Xuất-NX]*(Data_Xuất[Year]=N$1)*(Data_Xuất[Month]=N$2)*(Data_Xuất[Main SKU name_GOM]=$A9)*(Data_Xuất[SKU_Xuất_GOM]=N$5)))</f>
        <v>0</v>
      </c>
      <c r="O9" s="42" cm="1">
        <f t="array" ref="O9">IF(O$2="FY",SUMPRODUCT(Data_Xuất[Xuất-NX]*(Data_Xuất[Year]=O$1)*(Data_Xuất[Main SKU name_GOM]=$A9)*(Data_Xuất[SKU_Xuất_GOM]=O$5)),SUMPRODUCT(Data_Xuất[Xuất-NX]*(Data_Xuất[Year]=O$1)*(Data_Xuất[Month]=O$2)*(Data_Xuất[Main SKU name_GOM]=$A9)*(Data_Xuất[SKU_Xuất_GOM]=O$5)))</f>
        <v>1500</v>
      </c>
      <c r="P9" s="42" cm="1">
        <f t="array" ref="P9">IF(P$2="FY",SUMPRODUCT(Data_Xuất[Xuất-NX]*(Data_Xuất[Year]=P$1)*(Data_Xuất[Main SKU name_GOM]=$A9)*(Data_Xuất[SKU_Xuất_GOM]=P$5)),SUMPRODUCT(Data_Xuất[Xuất-NX]*(Data_Xuất[Year]=P$1)*(Data_Xuất[Month]=P$2)*(Data_Xuất[Main SKU name_GOM]=$A9)*(Data_Xuất[SKU_Xuất_GOM]=P$5)))</f>
        <v>0</v>
      </c>
      <c r="Q9" s="42" cm="1">
        <f t="array" ref="Q9">IF(Q$2="FY",SUMPRODUCT(Data_Xuất[Xuất-NX]*(Data_Xuất[Year]=Q$1)*(Data_Xuất[Main SKU name_GOM]=$A9)*(Data_Xuất[SKU_Xuất_GOM]=Q$5)),SUMPRODUCT(Data_Xuất[Xuất-NX]*(Data_Xuất[Year]=Q$1)*(Data_Xuất[Month]=Q$2)*(Data_Xuất[Main SKU name_GOM]=$A9)*(Data_Xuất[SKU_Xuất_GOM]=Q$5)))</f>
        <v>0</v>
      </c>
      <c r="R9" s="42">
        <f t="shared" si="34"/>
        <v>1318945</v>
      </c>
      <c r="T9" s="42" cm="1">
        <f t="array" ref="T9">IF(T$2="FY",SUMPRODUCT(Data_Xuất[Xuất-NX]*(Data_Xuất[Year]=T$1)*(Data_Xuất[Main SKU name_GOM]=$A9)*(Data_Xuất[SKU_Xuất_GOM]=T$5)),SUMPRODUCT(Data_Xuất[Xuất-NX]*(Data_Xuất[Year]=T$1)*(Data_Xuất[Month]=T$2)*(Data_Xuất[Main SKU name_GOM]=$A9)*(Data_Xuất[SKU_Xuất_GOM]=T$5)))</f>
        <v>0</v>
      </c>
      <c r="U9" s="42" cm="1">
        <f t="array" ref="U9">IF(U$2="FY",SUMPRODUCT(Data_Xuất[Xuất-NX]*(Data_Xuất[Year]=U$1)*(Data_Xuất[Main SKU name_GOM]=$A9)*(Data_Xuất[SKU_Xuất_GOM]=U$5)),SUMPRODUCT(Data_Xuất[Xuất-NX]*(Data_Xuất[Year]=U$1)*(Data_Xuất[Month]=U$2)*(Data_Xuất[Main SKU name_GOM]=$A9)*(Data_Xuất[SKU_Xuất_GOM]=U$5)))</f>
        <v>0</v>
      </c>
      <c r="V9" s="42" cm="1">
        <f t="array" ref="V9">IF(V$2="FY",SUMPRODUCT(Data_Xuất[Xuất-NX]*(Data_Xuất[Year]=V$1)*(Data_Xuất[Main SKU name_GOM]=$A9)*(Data_Xuất[SKU_Xuất_GOM]=V$5)),SUMPRODUCT(Data_Xuất[Xuất-NX]*(Data_Xuất[Year]=V$1)*(Data_Xuất[Month]=V$2)*(Data_Xuất[Main SKU name_GOM]=$A9)*(Data_Xuất[SKU_Xuất_GOM]=V$5)))</f>
        <v>0</v>
      </c>
      <c r="W9" s="42" cm="1">
        <f t="array" ref="W9">IF(W$2="FY",SUMPRODUCT(Data_Xuất[Xuất-NX]*(Data_Xuất[Year]=W$1)*(Data_Xuất[Main SKU name_GOM]=$A9)*(Data_Xuất[SKU_Xuất_GOM]=W$5)),SUMPRODUCT(Data_Xuất[Xuất-NX]*(Data_Xuất[Year]=W$1)*(Data_Xuất[Month]=W$2)*(Data_Xuất[Main SKU name_GOM]=$A9)*(Data_Xuất[SKU_Xuất_GOM]=W$5)))</f>
        <v>0</v>
      </c>
      <c r="X9" s="42" cm="1">
        <f t="array" ref="X9">IF(X$2="FY",SUMPRODUCT(Data_Xuất[Xuất-NX]*(Data_Xuất[Year]=X$1)*(Data_Xuất[Main SKU name_GOM]=$A9)*(Data_Xuất[SKU_Xuất_GOM]=X$5)),SUMPRODUCT(Data_Xuất[Xuất-NX]*(Data_Xuất[Year]=X$1)*(Data_Xuất[Month]=X$2)*(Data_Xuất[Main SKU name_GOM]=$A9)*(Data_Xuất[SKU_Xuất_GOM]=X$5)))</f>
        <v>0</v>
      </c>
      <c r="Y9" s="42" cm="1">
        <f t="array" ref="Y9">IF(Y$2="FY",SUMPRODUCT(Data_Xuất[Xuất-NX]*(Data_Xuất[Year]=Y$1)*(Data_Xuất[Main SKU name_GOM]=$A9)*(Data_Xuất[SKU_Xuất_GOM]=Y$5)),SUMPRODUCT(Data_Xuất[Xuất-NX]*(Data_Xuất[Year]=Y$1)*(Data_Xuất[Month]=Y$2)*(Data_Xuất[Main SKU name_GOM]=$A9)*(Data_Xuất[SKU_Xuất_GOM]=Y$5)))</f>
        <v>0</v>
      </c>
      <c r="Z9" s="42" cm="1">
        <f t="array" ref="Z9">IF(Z$2="FY",SUMPRODUCT(Data_Xuất[Xuất-NX]*(Data_Xuất[Year]=Z$1)*(Data_Xuất[Main SKU name_GOM]=$A9)*(Data_Xuất[SKU_Xuất_GOM]=Z$5)),SUMPRODUCT(Data_Xuất[Xuất-NX]*(Data_Xuất[Year]=Z$1)*(Data_Xuất[Month]=Z$2)*(Data_Xuất[Main SKU name_GOM]=$A9)*(Data_Xuất[SKU_Xuất_GOM]=Z$5)))</f>
        <v>0</v>
      </c>
      <c r="AA9" s="42" cm="1">
        <f t="array" ref="AA9">IF(AA$2="FY",SUMPRODUCT(Data_Xuất[Xuất-NX]*(Data_Xuất[Year]=AA$1)*(Data_Xuất[Main SKU name_GOM]=$A9)*(Data_Xuất[SKU_Xuất_GOM]=AA$5)),SUMPRODUCT(Data_Xuất[Xuất-NX]*(Data_Xuất[Year]=AA$1)*(Data_Xuất[Month]=AA$2)*(Data_Xuất[Main SKU name_GOM]=$A9)*(Data_Xuất[SKU_Xuất_GOM]=AA$5)))</f>
        <v>0</v>
      </c>
      <c r="AB9" s="42" cm="1">
        <f t="array" ref="AB9">IF(AB$2="FY",SUMPRODUCT(Data_Xuất[Xuất-NX]*(Data_Xuất[Year]=AB$1)*(Data_Xuất[Main SKU name_GOM]=$A9)*(Data_Xuất[SKU_Xuất_GOM]=AB$5)),SUMPRODUCT(Data_Xuất[Xuất-NX]*(Data_Xuất[Year]=AB$1)*(Data_Xuất[Month]=AB$2)*(Data_Xuất[Main SKU name_GOM]=$A9)*(Data_Xuất[SKU_Xuất_GOM]=AB$5)))</f>
        <v>0</v>
      </c>
      <c r="AC9" s="42" cm="1">
        <f t="array" ref="AC9">IF(AC$2="FY",SUMPRODUCT(Data_Xuất[Xuất-NX]*(Data_Xuất[Year]=AC$1)*(Data_Xuất[Main SKU name_GOM]=$A9)*(Data_Xuất[SKU_Xuất_GOM]=AC$5)),SUMPRODUCT(Data_Xuất[Xuất-NX]*(Data_Xuất[Year]=AC$1)*(Data_Xuất[Month]=AC$2)*(Data_Xuất[Main SKU name_GOM]=$A9)*(Data_Xuất[SKU_Xuất_GOM]=AC$5)))</f>
        <v>0</v>
      </c>
      <c r="AD9" s="42" cm="1">
        <f t="array" ref="AD9">IF(AD$2="FY",SUMPRODUCT(Data_Xuất[Xuất-NX]*(Data_Xuất[Year]=AD$1)*(Data_Xuất[Main SKU name_GOM]=$A9)*(Data_Xuất[SKU_Xuất_GOM]=AD$5)),SUMPRODUCT(Data_Xuất[Xuất-NX]*(Data_Xuất[Year]=AD$1)*(Data_Xuất[Month]=AD$2)*(Data_Xuất[Main SKU name_GOM]=$A9)*(Data_Xuất[SKU_Xuất_GOM]=AD$5)))</f>
        <v>0</v>
      </c>
      <c r="AE9" s="42" cm="1">
        <f t="array" ref="AE9">IF(AE$2="FY",SUMPRODUCT(Data_Xuất[Xuất-NX]*(Data_Xuất[Year]=AE$1)*(Data_Xuất[Main SKU name_GOM]=$A9)*(Data_Xuất[SKU_Xuất_GOM]=AE$5)),SUMPRODUCT(Data_Xuất[Xuất-NX]*(Data_Xuất[Year]=AE$1)*(Data_Xuất[Month]=AE$2)*(Data_Xuất[Main SKU name_GOM]=$A9)*(Data_Xuất[SKU_Xuất_GOM]=AE$5)))</f>
        <v>0</v>
      </c>
      <c r="AF9" s="42" cm="1">
        <f t="array" ref="AF9">IF(AF$2="FY",SUMPRODUCT(Data_Xuất[Xuất-NX]*(Data_Xuất[Year]=AF$1)*(Data_Xuất[Main SKU name_GOM]=$A9)*(Data_Xuất[SKU_Xuất_GOM]=AF$5)),SUMPRODUCT(Data_Xuất[Xuất-NX]*(Data_Xuất[Year]=AF$1)*(Data_Xuất[Month]=AF$2)*(Data_Xuất[Main SKU name_GOM]=$A9)*(Data_Xuất[SKU_Xuất_GOM]=AF$5)))</f>
        <v>0</v>
      </c>
      <c r="AG9" s="42" cm="1">
        <f t="array" ref="AG9">IF(AG$2="FY",SUMPRODUCT(Data_Xuất[Xuất-NX]*(Data_Xuất[Year]=AG$1)*(Data_Xuất[Main SKU name_GOM]=$A9)*(Data_Xuất[SKU_Xuất_GOM]=AG$5)),SUMPRODUCT(Data_Xuất[Xuất-NX]*(Data_Xuất[Year]=AG$1)*(Data_Xuất[Month]=AG$2)*(Data_Xuất[Main SKU name_GOM]=$A9)*(Data_Xuất[SKU_Xuất_GOM]=AG$5)))</f>
        <v>0</v>
      </c>
      <c r="AH9" s="45">
        <f t="shared" si="35"/>
        <v>0</v>
      </c>
      <c r="AJ9" s="42" cm="1">
        <f t="array" ref="AJ9">IF(AJ$2="FY",SUMPRODUCT(Data_Xuất[Xuất-NX]*(Data_Xuất[Year]=AJ$1)*(Data_Xuất[Main SKU name_GOM]=$A9)*(Data_Xuất[SKU_Xuất_GOM]=AJ$5)),SUMPRODUCT(Data_Xuất[Xuất-NX]*(Data_Xuất[Year]=AJ$1)*(Data_Xuất[Month]=AJ$2)*(Data_Xuất[Main SKU name_GOM]=$A9)*(Data_Xuất[SKU_Xuất_GOM]=AJ$5)))</f>
        <v>0</v>
      </c>
      <c r="AK9" s="42" cm="1">
        <f t="array" ref="AK9">IF(AK$2="FY",SUMPRODUCT(Data_Xuất[Xuất-NX]*(Data_Xuất[Year]=AK$1)*(Data_Xuất[Main SKU name_GOM]=$A9)*(Data_Xuất[SKU_Xuất_GOM]=AK$5)),SUMPRODUCT(Data_Xuất[Xuất-NX]*(Data_Xuất[Year]=AK$1)*(Data_Xuất[Month]=AK$2)*(Data_Xuất[Main SKU name_GOM]=$A9)*(Data_Xuất[SKU_Xuất_GOM]=AK$5)))</f>
        <v>9000</v>
      </c>
      <c r="AL9" s="42" cm="1">
        <f t="array" ref="AL9">IF(AL$2="FY",SUMPRODUCT(Data_Xuất[Xuất-NX]*(Data_Xuất[Year]=AL$1)*(Data_Xuất[Main SKU name_GOM]=$A9)*(Data_Xuất[SKU_Xuất_GOM]=AL$5)),SUMPRODUCT(Data_Xuất[Xuất-NX]*(Data_Xuất[Year]=AL$1)*(Data_Xuất[Month]=AL$2)*(Data_Xuất[Main SKU name_GOM]=$A9)*(Data_Xuất[SKU_Xuất_GOM]=AL$5)))</f>
        <v>0</v>
      </c>
      <c r="AM9" s="42" cm="1">
        <f t="array" ref="AM9">IF(AM$2="FY",SUMPRODUCT(Data_Xuất[Xuất-NX]*(Data_Xuất[Year]=AM$1)*(Data_Xuất[Main SKU name_GOM]=$A9)*(Data_Xuất[SKU_Xuất_GOM]=AM$5)),SUMPRODUCT(Data_Xuất[Xuất-NX]*(Data_Xuất[Year]=AM$1)*(Data_Xuất[Month]=AM$2)*(Data_Xuất[Main SKU name_GOM]=$A9)*(Data_Xuất[SKU_Xuất_GOM]=AM$5)))</f>
        <v>0</v>
      </c>
      <c r="AN9" s="42" cm="1">
        <f t="array" ref="AN9">IF(AN$2="FY",SUMPRODUCT(Data_Xuất[Xuất-NX]*(Data_Xuất[Year]=AN$1)*(Data_Xuất[Main SKU name_GOM]=$A9)*(Data_Xuất[SKU_Xuất_GOM]=AN$5)),SUMPRODUCT(Data_Xuất[Xuất-NX]*(Data_Xuất[Year]=AN$1)*(Data_Xuất[Month]=AN$2)*(Data_Xuất[Main SKU name_GOM]=$A9)*(Data_Xuất[SKU_Xuất_GOM]=AN$5)))</f>
        <v>0</v>
      </c>
      <c r="AO9" s="42" cm="1">
        <f t="array" ref="AO9">IF(AO$2="FY",SUMPRODUCT(Data_Xuất[Xuất-NX]*(Data_Xuất[Year]=AO$1)*(Data_Xuất[Main SKU name_GOM]=$A9)*(Data_Xuất[SKU_Xuất_GOM]=AO$5)),SUMPRODUCT(Data_Xuất[Xuất-NX]*(Data_Xuất[Year]=AO$1)*(Data_Xuất[Month]=AO$2)*(Data_Xuất[Main SKU name_GOM]=$A9)*(Data_Xuất[SKU_Xuất_GOM]=AO$5)))</f>
        <v>0</v>
      </c>
      <c r="AP9" s="42" cm="1">
        <f t="array" ref="AP9">IF(AP$2="FY",SUMPRODUCT(Data_Xuất[Xuất-NX]*(Data_Xuất[Year]=AP$1)*(Data_Xuất[Main SKU name_GOM]=$A9)*(Data_Xuất[SKU_Xuất_GOM]=AP$5)),SUMPRODUCT(Data_Xuất[Xuất-NX]*(Data_Xuất[Year]=AP$1)*(Data_Xuất[Month]=AP$2)*(Data_Xuất[Main SKU name_GOM]=$A9)*(Data_Xuất[SKU_Xuất_GOM]=AP$5)))</f>
        <v>0</v>
      </c>
      <c r="AQ9" s="42" cm="1">
        <f t="array" ref="AQ9">IF(AQ$2="FY",SUMPRODUCT(Data_Xuất[Xuất-NX]*(Data_Xuất[Year]=AQ$1)*(Data_Xuất[Main SKU name_GOM]=$A9)*(Data_Xuất[SKU_Xuất_GOM]=AQ$5)),SUMPRODUCT(Data_Xuất[Xuất-NX]*(Data_Xuất[Year]=AQ$1)*(Data_Xuất[Month]=AQ$2)*(Data_Xuất[Main SKU name_GOM]=$A9)*(Data_Xuất[SKU_Xuất_GOM]=AQ$5)))</f>
        <v>0</v>
      </c>
      <c r="AR9" s="42" cm="1">
        <f t="array" ref="AR9">IF(AR$2="FY",SUMPRODUCT(Data_Xuất[Xuất-NX]*(Data_Xuất[Year]=AR$1)*(Data_Xuất[Main SKU name_GOM]=$A9)*(Data_Xuất[SKU_Xuất_GOM]=AR$5)),SUMPRODUCT(Data_Xuất[Xuất-NX]*(Data_Xuất[Year]=AR$1)*(Data_Xuất[Month]=AR$2)*(Data_Xuất[Main SKU name_GOM]=$A9)*(Data_Xuất[SKU_Xuất_GOM]=AR$5)))</f>
        <v>0</v>
      </c>
      <c r="AS9" s="42" cm="1">
        <f t="array" ref="AS9">IF(AS$2="FY",SUMPRODUCT(Data_Xuất[Xuất-NX]*(Data_Xuất[Year]=AS$1)*(Data_Xuất[Main SKU name_GOM]=$A9)*(Data_Xuất[SKU_Xuất_GOM]=AS$5)),SUMPRODUCT(Data_Xuất[Xuất-NX]*(Data_Xuất[Year]=AS$1)*(Data_Xuất[Month]=AS$2)*(Data_Xuất[Main SKU name_GOM]=$A9)*(Data_Xuất[SKU_Xuất_GOM]=AS$5)))</f>
        <v>0</v>
      </c>
      <c r="AT9" s="42" cm="1">
        <f t="array" ref="AT9">IF(AT$2="FY",SUMPRODUCT(Data_Xuất[Xuất-NX]*(Data_Xuất[Year]=AT$1)*(Data_Xuất[Main SKU name_GOM]=$A9)*(Data_Xuất[SKU_Xuất_GOM]=AT$5)),SUMPRODUCT(Data_Xuất[Xuất-NX]*(Data_Xuất[Year]=AT$1)*(Data_Xuất[Month]=AT$2)*(Data_Xuất[Main SKU name_GOM]=$A9)*(Data_Xuất[SKU_Xuất_GOM]=AT$5)))</f>
        <v>0</v>
      </c>
      <c r="AU9" s="42" cm="1">
        <f t="array" ref="AU9">IF(AU$2="FY",SUMPRODUCT(Data_Xuất[Xuất-NX]*(Data_Xuất[Year]=AU$1)*(Data_Xuất[Main SKU name_GOM]=$A9)*(Data_Xuất[SKU_Xuất_GOM]=AU$5)),SUMPRODUCT(Data_Xuất[Xuất-NX]*(Data_Xuất[Year]=AU$1)*(Data_Xuất[Month]=AU$2)*(Data_Xuất[Main SKU name_GOM]=$A9)*(Data_Xuất[SKU_Xuất_GOM]=AU$5)))</f>
        <v>0</v>
      </c>
      <c r="AV9" s="42" cm="1">
        <f t="array" ref="AV9">IF(AV$2="FY",SUMPRODUCT(Data_Xuất[Xuất-NX]*(Data_Xuất[Year]=AV$1)*(Data_Xuất[Main SKU name_GOM]=$A9)*(Data_Xuất[SKU_Xuất_GOM]=AV$5)),SUMPRODUCT(Data_Xuất[Xuất-NX]*(Data_Xuất[Year]=AV$1)*(Data_Xuất[Month]=AV$2)*(Data_Xuất[Main SKU name_GOM]=$A9)*(Data_Xuất[SKU_Xuất_GOM]=AV$5)))</f>
        <v>0</v>
      </c>
      <c r="AW9" s="42" cm="1">
        <f t="array" ref="AW9">IF(AW$2="FY",SUMPRODUCT(Data_Xuất[Xuất-NX]*(Data_Xuất[Year]=AW$1)*(Data_Xuất[Main SKU name_GOM]=$A9)*(Data_Xuất[SKU_Xuất_GOM]=AW$5)),SUMPRODUCT(Data_Xuất[Xuất-NX]*(Data_Xuất[Year]=AW$1)*(Data_Xuất[Month]=AW$2)*(Data_Xuất[Main SKU name_GOM]=$A9)*(Data_Xuất[SKU_Xuất_GOM]=AW$5)))</f>
        <v>0</v>
      </c>
      <c r="AX9" s="45">
        <f t="shared" si="23"/>
        <v>9000</v>
      </c>
      <c r="AZ9" s="42" cm="1">
        <f t="array" ref="AZ9">IF(AZ$2="FY",SUMPRODUCT(Data_Xuất[Xuất-NX]*(Data_Xuất[Year]=AZ$1)*(Data_Xuất[Main SKU name_GOM]=$A9)*(Data_Xuất[SKU_Xuất_GOM]=AZ$5)),SUMPRODUCT(Data_Xuất[Xuất-NX]*(Data_Xuất[Year]=AZ$1)*(Data_Xuất[Month]=AZ$2)*(Data_Xuất[Main SKU name_GOM]=$A9)*(Data_Xuất[SKU_Xuất_GOM]=AZ$5)))</f>
        <v>0</v>
      </c>
      <c r="BA9" s="42" cm="1">
        <f t="array" ref="BA9">IF(BA$2="FY",SUMPRODUCT(Data_Xuất[Xuất-NX]*(Data_Xuất[Year]=BA$1)*(Data_Xuất[Main SKU name_GOM]=$A9)*(Data_Xuất[SKU_Xuất_GOM]=BA$5)),SUMPRODUCT(Data_Xuất[Xuất-NX]*(Data_Xuất[Year]=BA$1)*(Data_Xuất[Month]=BA$2)*(Data_Xuất[Main SKU name_GOM]=$A9)*(Data_Xuất[SKU_Xuất_GOM]=BA$5)))</f>
        <v>417000</v>
      </c>
      <c r="BB9" s="42" cm="1">
        <f t="array" ref="BB9">IF(BB$2="FY",SUMPRODUCT(Data_Xuất[Xuất-NX]*(Data_Xuất[Year]=BB$1)*(Data_Xuất[Main SKU name_GOM]=$A9)*(Data_Xuất[SKU_Xuất_GOM]=BB$5)),SUMPRODUCT(Data_Xuất[Xuất-NX]*(Data_Xuất[Year]=BB$1)*(Data_Xuất[Month]=BB$2)*(Data_Xuất[Main SKU name_GOM]=$A9)*(Data_Xuất[SKU_Xuất_GOM]=BB$5)))</f>
        <v>0</v>
      </c>
      <c r="BC9" s="42" cm="1">
        <f t="array" ref="BC9">IF(BC$2="FY",SUMPRODUCT(Data_Xuất[Xuất-NX]*(Data_Xuất[Year]=BC$1)*(Data_Xuất[Main SKU name_GOM]=$A9)*(Data_Xuất[SKU_Xuất_GOM]=BC$5)),SUMPRODUCT(Data_Xuất[Xuất-NX]*(Data_Xuất[Year]=BC$1)*(Data_Xuất[Month]=BC$2)*(Data_Xuất[Main SKU name_GOM]=$A9)*(Data_Xuất[SKU_Xuất_GOM]=BC$5)))</f>
        <v>0</v>
      </c>
      <c r="BD9" s="42" cm="1">
        <f t="array" ref="BD9">IF(BD$2="FY",SUMPRODUCT(Data_Xuất[Xuất-NX]*(Data_Xuất[Year]=BD$1)*(Data_Xuất[Main SKU name_GOM]=$A9)*(Data_Xuất[SKU_Xuất_GOM]=BD$5)),SUMPRODUCT(Data_Xuất[Xuất-NX]*(Data_Xuất[Year]=BD$1)*(Data_Xuất[Month]=BD$2)*(Data_Xuất[Main SKU name_GOM]=$A9)*(Data_Xuất[SKU_Xuất_GOM]=BD$5)))</f>
        <v>0</v>
      </c>
      <c r="BE9" s="42" cm="1">
        <f t="array" ref="BE9">IF(BE$2="FY",SUMPRODUCT(Data_Xuất[Xuất-NX]*(Data_Xuất[Year]=BE$1)*(Data_Xuất[Main SKU name_GOM]=$A9)*(Data_Xuất[SKU_Xuất_GOM]=BE$5)),SUMPRODUCT(Data_Xuất[Xuất-NX]*(Data_Xuất[Year]=BE$1)*(Data_Xuất[Month]=BE$2)*(Data_Xuất[Main SKU name_GOM]=$A9)*(Data_Xuất[SKU_Xuất_GOM]=BE$5)))</f>
        <v>0</v>
      </c>
      <c r="BF9" s="42" cm="1">
        <f t="array" ref="BF9">IF(BF$2="FY",SUMPRODUCT(Data_Xuất[Xuất-NX]*(Data_Xuất[Year]=BF$1)*(Data_Xuất[Main SKU name_GOM]=$A9)*(Data_Xuất[SKU_Xuất_GOM]=BF$5)),SUMPRODUCT(Data_Xuất[Xuất-NX]*(Data_Xuất[Year]=BF$1)*(Data_Xuất[Month]=BF$2)*(Data_Xuất[Main SKU name_GOM]=$A9)*(Data_Xuất[SKU_Xuất_GOM]=BF$5)))</f>
        <v>11000</v>
      </c>
      <c r="BG9" s="42" cm="1">
        <f t="array" ref="BG9">IF(BG$2="FY",SUMPRODUCT(Data_Xuất[Xuất-NX]*(Data_Xuất[Year]=BG$1)*(Data_Xuất[Main SKU name_GOM]=$A9)*(Data_Xuất[SKU_Xuất_GOM]=BG$5)),SUMPRODUCT(Data_Xuất[Xuất-NX]*(Data_Xuất[Year]=BG$1)*(Data_Xuất[Month]=BG$2)*(Data_Xuất[Main SKU name_GOM]=$A9)*(Data_Xuất[SKU_Xuất_GOM]=BG$5)))</f>
        <v>0</v>
      </c>
      <c r="BH9" s="42" cm="1">
        <f t="array" ref="BH9">IF(BH$2="FY",SUMPRODUCT(Data_Xuất[Xuất-NX]*(Data_Xuất[Year]=BH$1)*(Data_Xuất[Main SKU name_GOM]=$A9)*(Data_Xuất[SKU_Xuất_GOM]=BH$5)),SUMPRODUCT(Data_Xuất[Xuất-NX]*(Data_Xuất[Year]=BH$1)*(Data_Xuất[Month]=BH$2)*(Data_Xuất[Main SKU name_GOM]=$A9)*(Data_Xuất[SKU_Xuất_GOM]=BH$5)))</f>
        <v>0</v>
      </c>
      <c r="BI9" s="42" cm="1">
        <f t="array" ref="BI9">IF(BI$2="FY",SUMPRODUCT(Data_Xuất[Xuất-NX]*(Data_Xuất[Year]=BI$1)*(Data_Xuất[Main SKU name_GOM]=$A9)*(Data_Xuất[SKU_Xuất_GOM]=BI$5)),SUMPRODUCT(Data_Xuất[Xuất-NX]*(Data_Xuất[Year]=BI$1)*(Data_Xuất[Month]=BI$2)*(Data_Xuất[Main SKU name_GOM]=$A9)*(Data_Xuất[SKU_Xuất_GOM]=BI$5)))</f>
        <v>0</v>
      </c>
      <c r="BJ9" s="42" cm="1">
        <f t="array" ref="BJ9">IF(BJ$2="FY",SUMPRODUCT(Data_Xuất[Xuất-NX]*(Data_Xuất[Year]=BJ$1)*(Data_Xuất[Main SKU name_GOM]=$A9)*(Data_Xuất[SKU_Xuất_GOM]=BJ$5)),SUMPRODUCT(Data_Xuất[Xuất-NX]*(Data_Xuất[Year]=BJ$1)*(Data_Xuất[Month]=BJ$2)*(Data_Xuất[Main SKU name_GOM]=$A9)*(Data_Xuất[SKU_Xuất_GOM]=BJ$5)))</f>
        <v>0</v>
      </c>
      <c r="BK9" s="42" cm="1">
        <f t="array" ref="BK9">IF(BK$2="FY",SUMPRODUCT(Data_Xuất[Xuất-NX]*(Data_Xuất[Year]=BK$1)*(Data_Xuất[Main SKU name_GOM]=$A9)*(Data_Xuất[SKU_Xuất_GOM]=BK$5)),SUMPRODUCT(Data_Xuất[Xuất-NX]*(Data_Xuất[Year]=BK$1)*(Data_Xuất[Month]=BK$2)*(Data_Xuất[Main SKU name_GOM]=$A9)*(Data_Xuất[SKU_Xuất_GOM]=BK$5)))</f>
        <v>0</v>
      </c>
      <c r="BL9" s="42" cm="1">
        <f t="array" ref="BL9">IF(BL$2="FY",SUMPRODUCT(Data_Xuất[Xuất-NX]*(Data_Xuất[Year]=BL$1)*(Data_Xuất[Main SKU name_GOM]=$A9)*(Data_Xuất[SKU_Xuất_GOM]=BL$5)),SUMPRODUCT(Data_Xuất[Xuất-NX]*(Data_Xuất[Year]=BL$1)*(Data_Xuất[Month]=BL$2)*(Data_Xuất[Main SKU name_GOM]=$A9)*(Data_Xuất[SKU_Xuất_GOM]=BL$5)))</f>
        <v>0</v>
      </c>
      <c r="BM9" s="42" cm="1">
        <f t="array" ref="BM9">IF(BM$2="FY",SUMPRODUCT(Data_Xuất[Xuất-NX]*(Data_Xuất[Year]=BM$1)*(Data_Xuất[Main SKU name_GOM]=$A9)*(Data_Xuất[SKU_Xuất_GOM]=BM$5)),SUMPRODUCT(Data_Xuất[Xuất-NX]*(Data_Xuất[Year]=BM$1)*(Data_Xuất[Month]=BM$2)*(Data_Xuất[Main SKU name_GOM]=$A9)*(Data_Xuất[SKU_Xuất_GOM]=BM$5)))</f>
        <v>0</v>
      </c>
      <c r="BN9" s="45">
        <f t="shared" si="24"/>
        <v>428000</v>
      </c>
      <c r="BP9" s="42" cm="1">
        <f t="array" ref="BP9">IF(BP$2="FY",SUMPRODUCT(Data_Xuất[Xuất-NX]*(Data_Xuất[Year]=BP$1)*(Data_Xuất[Main SKU name_GOM]=$A9)*(Data_Xuất[SKU_Xuất_GOM]=BP$5)),SUMPRODUCT(Data_Xuất[Xuất-NX]*(Data_Xuất[Year]=BP$1)*(Data_Xuất[Month]=BP$2)*(Data_Xuất[Main SKU name_GOM]=$A9)*(Data_Xuất[SKU_Xuất_GOM]=BP$5)))</f>
        <v>0</v>
      </c>
      <c r="BQ9" s="42" cm="1">
        <f t="array" ref="BQ9">IF(BQ$2="FY",SUMPRODUCT(Data_Xuất[Xuất-NX]*(Data_Xuất[Year]=BQ$1)*(Data_Xuất[Main SKU name_GOM]=$A9)*(Data_Xuất[SKU_Xuất_GOM]=BQ$5)),SUMPRODUCT(Data_Xuất[Xuất-NX]*(Data_Xuất[Year]=BQ$1)*(Data_Xuất[Month]=BQ$2)*(Data_Xuất[Main SKU name_GOM]=$A9)*(Data_Xuất[SKU_Xuất_GOM]=BQ$5)))</f>
        <v>96000</v>
      </c>
      <c r="BR9" s="42" cm="1">
        <f t="array" ref="BR9">IF(BR$2="FY",SUMPRODUCT(Data_Xuất[Xuất-NX]*(Data_Xuất[Year]=BR$1)*(Data_Xuất[Main SKU name_GOM]=$A9)*(Data_Xuất[SKU_Xuất_GOM]=BR$5)),SUMPRODUCT(Data_Xuất[Xuất-NX]*(Data_Xuất[Year]=BR$1)*(Data_Xuất[Month]=BR$2)*(Data_Xuất[Main SKU name_GOM]=$A9)*(Data_Xuất[SKU_Xuất_GOM]=BR$5)))</f>
        <v>0</v>
      </c>
      <c r="BS9" s="42" cm="1">
        <f t="array" ref="BS9">IF(BS$2="FY",SUMPRODUCT(Data_Xuất[Xuất-NX]*(Data_Xuất[Year]=BS$1)*(Data_Xuất[Main SKU name_GOM]=$A9)*(Data_Xuất[SKU_Xuất_GOM]=BS$5)),SUMPRODUCT(Data_Xuất[Xuất-NX]*(Data_Xuất[Year]=BS$1)*(Data_Xuất[Month]=BS$2)*(Data_Xuất[Main SKU name_GOM]=$A9)*(Data_Xuất[SKU_Xuất_GOM]=BS$5)))</f>
        <v>0</v>
      </c>
      <c r="BT9" s="42" cm="1">
        <f t="array" ref="BT9">IF(BT$2="FY",SUMPRODUCT(Data_Xuất[Xuất-NX]*(Data_Xuất[Year]=BT$1)*(Data_Xuất[Main SKU name_GOM]=$A9)*(Data_Xuất[SKU_Xuất_GOM]=BT$5)),SUMPRODUCT(Data_Xuất[Xuất-NX]*(Data_Xuất[Year]=BT$1)*(Data_Xuất[Month]=BT$2)*(Data_Xuất[Main SKU name_GOM]=$A9)*(Data_Xuất[SKU_Xuất_GOM]=BT$5)))</f>
        <v>0</v>
      </c>
      <c r="BU9" s="42" cm="1">
        <f t="array" ref="BU9">IF(BU$2="FY",SUMPRODUCT(Data_Xuất[Xuất-NX]*(Data_Xuất[Year]=BU$1)*(Data_Xuất[Main SKU name_GOM]=$A9)*(Data_Xuất[SKU_Xuất_GOM]=BU$5)),SUMPRODUCT(Data_Xuất[Xuất-NX]*(Data_Xuất[Year]=BU$1)*(Data_Xuất[Month]=BU$2)*(Data_Xuất[Main SKU name_GOM]=$A9)*(Data_Xuất[SKU_Xuất_GOM]=BU$5)))</f>
        <v>0</v>
      </c>
      <c r="BV9" s="42" cm="1">
        <f t="array" ref="BV9">IF(BV$2="FY",SUMPRODUCT(Data_Xuất[Xuất-NX]*(Data_Xuất[Year]=BV$1)*(Data_Xuất[Main SKU name_GOM]=$A9)*(Data_Xuất[SKU_Xuất_GOM]=BV$5)),SUMPRODUCT(Data_Xuất[Xuất-NX]*(Data_Xuất[Year]=BV$1)*(Data_Xuất[Month]=BV$2)*(Data_Xuất[Main SKU name_GOM]=$A9)*(Data_Xuất[SKU_Xuất_GOM]=BV$5)))</f>
        <v>18700</v>
      </c>
      <c r="BW9" s="42" cm="1">
        <f t="array" ref="BW9">IF(BW$2="FY",SUMPRODUCT(Data_Xuất[Xuất-NX]*(Data_Xuất[Year]=BW$1)*(Data_Xuất[Main SKU name_GOM]=$A9)*(Data_Xuất[SKU_Xuất_GOM]=BW$5)),SUMPRODUCT(Data_Xuất[Xuất-NX]*(Data_Xuất[Year]=BW$1)*(Data_Xuất[Month]=BW$2)*(Data_Xuất[Main SKU name_GOM]=$A9)*(Data_Xuất[SKU_Xuất_GOM]=BW$5)))</f>
        <v>0</v>
      </c>
      <c r="BX9" s="42" cm="1">
        <f t="array" ref="BX9">IF(BX$2="FY",SUMPRODUCT(Data_Xuất[Xuất-NX]*(Data_Xuất[Year]=BX$1)*(Data_Xuất[Main SKU name_GOM]=$A9)*(Data_Xuất[SKU_Xuất_GOM]=BX$5)),SUMPRODUCT(Data_Xuất[Xuất-NX]*(Data_Xuất[Year]=BX$1)*(Data_Xuất[Month]=BX$2)*(Data_Xuất[Main SKU name_GOM]=$A9)*(Data_Xuất[SKU_Xuất_GOM]=BX$5)))</f>
        <v>0</v>
      </c>
      <c r="BY9" s="42" cm="1">
        <f t="array" ref="BY9">IF(BY$2="FY",SUMPRODUCT(Data_Xuất[Xuất-NX]*(Data_Xuất[Year]=BY$1)*(Data_Xuất[Main SKU name_GOM]=$A9)*(Data_Xuất[SKU_Xuất_GOM]=BY$5)),SUMPRODUCT(Data_Xuất[Xuất-NX]*(Data_Xuất[Year]=BY$1)*(Data_Xuất[Month]=BY$2)*(Data_Xuất[Main SKU name_GOM]=$A9)*(Data_Xuất[SKU_Xuất_GOM]=BY$5)))</f>
        <v>0</v>
      </c>
      <c r="BZ9" s="42" cm="1">
        <f t="array" ref="BZ9">IF(BZ$2="FY",SUMPRODUCT(Data_Xuất[Xuất-NX]*(Data_Xuất[Year]=BZ$1)*(Data_Xuất[Main SKU name_GOM]=$A9)*(Data_Xuất[SKU_Xuất_GOM]=BZ$5)),SUMPRODUCT(Data_Xuất[Xuất-NX]*(Data_Xuất[Year]=BZ$1)*(Data_Xuất[Month]=BZ$2)*(Data_Xuất[Main SKU name_GOM]=$A9)*(Data_Xuất[SKU_Xuất_GOM]=BZ$5)))</f>
        <v>0</v>
      </c>
      <c r="CA9" s="42" cm="1">
        <f t="array" ref="CA9">IF(CA$2="FY",SUMPRODUCT(Data_Xuất[Xuất-NX]*(Data_Xuất[Year]=CA$1)*(Data_Xuất[Main SKU name_GOM]=$A9)*(Data_Xuất[SKU_Xuất_GOM]=CA$5)),SUMPRODUCT(Data_Xuất[Xuất-NX]*(Data_Xuất[Year]=CA$1)*(Data_Xuất[Month]=CA$2)*(Data_Xuất[Main SKU name_GOM]=$A9)*(Data_Xuất[SKU_Xuất_GOM]=CA$5)))</f>
        <v>0</v>
      </c>
      <c r="CB9" s="42" cm="1">
        <f t="array" ref="CB9">IF(CB$2="FY",SUMPRODUCT(Data_Xuất[Xuất-NX]*(Data_Xuất[Year]=CB$1)*(Data_Xuất[Main SKU name_GOM]=$A9)*(Data_Xuất[SKU_Xuất_GOM]=CB$5)),SUMPRODUCT(Data_Xuất[Xuất-NX]*(Data_Xuất[Year]=CB$1)*(Data_Xuất[Month]=CB$2)*(Data_Xuất[Main SKU name_GOM]=$A9)*(Data_Xuất[SKU_Xuất_GOM]=CB$5)))</f>
        <v>0</v>
      </c>
      <c r="CC9" s="42" cm="1">
        <f t="array" ref="CC9">IF(CC$2="FY",SUMPRODUCT(Data_Xuất[Xuất-NX]*(Data_Xuất[Year]=CC$1)*(Data_Xuất[Main SKU name_GOM]=$A9)*(Data_Xuất[SKU_Xuất_GOM]=CC$5)),SUMPRODUCT(Data_Xuất[Xuất-NX]*(Data_Xuất[Year]=CC$1)*(Data_Xuất[Month]=CC$2)*(Data_Xuất[Main SKU name_GOM]=$A9)*(Data_Xuất[SKU_Xuất_GOM]=CC$5)))</f>
        <v>0</v>
      </c>
      <c r="CD9" s="45">
        <f t="shared" si="25"/>
        <v>114700</v>
      </c>
      <c r="CF9" s="42" cm="1">
        <f t="array" ref="CF9">IF(CF$2="FY",SUMPRODUCT(Data_Xuất[Xuất-NX]*(Data_Xuất[Year]=CF$1)*(Data_Xuất[Main SKU name_GOM]=$A9)*(Data_Xuất[SKU_Xuất_GOM]=CF$5)),SUMPRODUCT(Data_Xuất[Xuất-NX]*(Data_Xuất[Year]=CF$1)*(Data_Xuất[Month]=CF$2)*(Data_Xuất[Main SKU name_GOM]=$A9)*(Data_Xuất[SKU_Xuất_GOM]=CF$5)))</f>
        <v>0</v>
      </c>
      <c r="CG9" s="42" cm="1">
        <f t="array" ref="CG9">IF(CG$2="FY",SUMPRODUCT(Data_Xuất[Xuất-NX]*(Data_Xuất[Year]=CG$1)*(Data_Xuất[Main SKU name_GOM]=$A9)*(Data_Xuất[SKU_Xuất_GOM]=CG$5)),SUMPRODUCT(Data_Xuất[Xuất-NX]*(Data_Xuất[Year]=CG$1)*(Data_Xuất[Month]=CG$2)*(Data_Xuất[Main SKU name_GOM]=$A9)*(Data_Xuất[SKU_Xuất_GOM]=CG$5)))</f>
        <v>0</v>
      </c>
      <c r="CH9" s="42" cm="1">
        <f t="array" ref="CH9">IF(CH$2="FY",SUMPRODUCT(Data_Xuất[Xuất-NX]*(Data_Xuất[Year]=CH$1)*(Data_Xuất[Main SKU name_GOM]=$A9)*(Data_Xuất[SKU_Xuất_GOM]=CH$5)),SUMPRODUCT(Data_Xuất[Xuất-NX]*(Data_Xuất[Year]=CH$1)*(Data_Xuất[Month]=CH$2)*(Data_Xuất[Main SKU name_GOM]=$A9)*(Data_Xuất[SKU_Xuất_GOM]=CH$5)))</f>
        <v>0</v>
      </c>
      <c r="CI9" s="42" cm="1">
        <f t="array" ref="CI9">IF(CI$2="FY",SUMPRODUCT(Data_Xuất[Xuất-NX]*(Data_Xuất[Year]=CI$1)*(Data_Xuất[Main SKU name_GOM]=$A9)*(Data_Xuất[SKU_Xuất_GOM]=CI$5)),SUMPRODUCT(Data_Xuất[Xuất-NX]*(Data_Xuất[Year]=CI$1)*(Data_Xuất[Month]=CI$2)*(Data_Xuất[Main SKU name_GOM]=$A9)*(Data_Xuất[SKU_Xuất_GOM]=CI$5)))</f>
        <v>0</v>
      </c>
      <c r="CJ9" s="42" cm="1">
        <f t="array" ref="CJ9">IF(CJ$2="FY",SUMPRODUCT(Data_Xuất[Xuất-NX]*(Data_Xuất[Year]=CJ$1)*(Data_Xuất[Main SKU name_GOM]=$A9)*(Data_Xuất[SKU_Xuất_GOM]=CJ$5)),SUMPRODUCT(Data_Xuất[Xuất-NX]*(Data_Xuất[Year]=CJ$1)*(Data_Xuất[Month]=CJ$2)*(Data_Xuất[Main SKU name_GOM]=$A9)*(Data_Xuất[SKU_Xuất_GOM]=CJ$5)))</f>
        <v>0</v>
      </c>
      <c r="CK9" s="42" cm="1">
        <f t="array" ref="CK9">IF(CK$2="FY",SUMPRODUCT(Data_Xuất[Xuất-NX]*(Data_Xuất[Year]=CK$1)*(Data_Xuất[Main SKU name_GOM]=$A9)*(Data_Xuất[SKU_Xuất_GOM]=CK$5)),SUMPRODUCT(Data_Xuất[Xuất-NX]*(Data_Xuất[Year]=CK$1)*(Data_Xuất[Month]=CK$2)*(Data_Xuất[Main SKU name_GOM]=$A9)*(Data_Xuất[SKU_Xuất_GOM]=CK$5)))</f>
        <v>0</v>
      </c>
      <c r="CL9" s="42" cm="1">
        <f t="array" ref="CL9">IF(CL$2="FY",SUMPRODUCT(Data_Xuất[Xuất-NX]*(Data_Xuất[Year]=CL$1)*(Data_Xuất[Main SKU name_GOM]=$A9)*(Data_Xuất[SKU_Xuất_GOM]=CL$5)),SUMPRODUCT(Data_Xuất[Xuất-NX]*(Data_Xuất[Year]=CL$1)*(Data_Xuất[Month]=CL$2)*(Data_Xuất[Main SKU name_GOM]=$A9)*(Data_Xuất[SKU_Xuất_GOM]=CL$5)))</f>
        <v>0</v>
      </c>
      <c r="CM9" s="42" cm="1">
        <f t="array" ref="CM9">IF(CM$2="FY",SUMPRODUCT(Data_Xuất[Xuất-NX]*(Data_Xuất[Year]=CM$1)*(Data_Xuất[Main SKU name_GOM]=$A9)*(Data_Xuất[SKU_Xuất_GOM]=CM$5)),SUMPRODUCT(Data_Xuất[Xuất-NX]*(Data_Xuất[Year]=CM$1)*(Data_Xuất[Month]=CM$2)*(Data_Xuất[Main SKU name_GOM]=$A9)*(Data_Xuất[SKU_Xuất_GOM]=CM$5)))</f>
        <v>0</v>
      </c>
      <c r="CN9" s="42" cm="1">
        <f t="array" ref="CN9">IF(CN$2="FY",SUMPRODUCT(Data_Xuất[Xuất-NX]*(Data_Xuất[Year]=CN$1)*(Data_Xuất[Main SKU name_GOM]=$A9)*(Data_Xuất[SKU_Xuất_GOM]=CN$5)),SUMPRODUCT(Data_Xuất[Xuất-NX]*(Data_Xuất[Year]=CN$1)*(Data_Xuất[Month]=CN$2)*(Data_Xuất[Main SKU name_GOM]=$A9)*(Data_Xuất[SKU_Xuất_GOM]=CN$5)))</f>
        <v>0</v>
      </c>
      <c r="CO9" s="42" cm="1">
        <f t="array" ref="CO9">IF(CO$2="FY",SUMPRODUCT(Data_Xuất[Xuất-NX]*(Data_Xuất[Year]=CO$1)*(Data_Xuất[Main SKU name_GOM]=$A9)*(Data_Xuất[SKU_Xuất_GOM]=CO$5)),SUMPRODUCT(Data_Xuất[Xuất-NX]*(Data_Xuất[Year]=CO$1)*(Data_Xuất[Month]=CO$2)*(Data_Xuất[Main SKU name_GOM]=$A9)*(Data_Xuất[SKU_Xuất_GOM]=CO$5)))</f>
        <v>0</v>
      </c>
      <c r="CP9" s="42" cm="1">
        <f t="array" ref="CP9">IF(CP$2="FY",SUMPRODUCT(Data_Xuất[Xuất-NX]*(Data_Xuất[Year]=CP$1)*(Data_Xuất[Main SKU name_GOM]=$A9)*(Data_Xuất[SKU_Xuất_GOM]=CP$5)),SUMPRODUCT(Data_Xuất[Xuất-NX]*(Data_Xuất[Year]=CP$1)*(Data_Xuất[Month]=CP$2)*(Data_Xuất[Main SKU name_GOM]=$A9)*(Data_Xuất[SKU_Xuất_GOM]=CP$5)))</f>
        <v>0</v>
      </c>
      <c r="CQ9" s="42" cm="1">
        <f t="array" ref="CQ9">IF(CQ$2="FY",SUMPRODUCT(Data_Xuất[Xuất-NX]*(Data_Xuất[Year]=CQ$1)*(Data_Xuất[Main SKU name_GOM]=$A9)*(Data_Xuất[SKU_Xuất_GOM]=CQ$5)),SUMPRODUCT(Data_Xuất[Xuất-NX]*(Data_Xuất[Year]=CQ$1)*(Data_Xuất[Month]=CQ$2)*(Data_Xuất[Main SKU name_GOM]=$A9)*(Data_Xuất[SKU_Xuất_GOM]=CQ$5)))</f>
        <v>0</v>
      </c>
      <c r="CR9" s="42" cm="1">
        <f t="array" ref="CR9">IF(CR$2="FY",SUMPRODUCT(Data_Xuất[Xuất-NX]*(Data_Xuất[Year]=CR$1)*(Data_Xuất[Main SKU name_GOM]=$A9)*(Data_Xuất[SKU_Xuất_GOM]=CR$5)),SUMPRODUCT(Data_Xuất[Xuất-NX]*(Data_Xuất[Year]=CR$1)*(Data_Xuất[Month]=CR$2)*(Data_Xuất[Main SKU name_GOM]=$A9)*(Data_Xuất[SKU_Xuất_GOM]=CR$5)))</f>
        <v>0</v>
      </c>
      <c r="CS9" s="42" cm="1">
        <f t="array" ref="CS9">IF(CS$2="FY",SUMPRODUCT(Data_Xuất[Xuất-NX]*(Data_Xuất[Year]=CS$1)*(Data_Xuất[Main SKU name_GOM]=$A9)*(Data_Xuất[SKU_Xuất_GOM]=CS$5)),SUMPRODUCT(Data_Xuất[Xuất-NX]*(Data_Xuất[Year]=CS$1)*(Data_Xuất[Month]=CS$2)*(Data_Xuất[Main SKU name_GOM]=$A9)*(Data_Xuất[SKU_Xuất_GOM]=CS$5)))</f>
        <v>0</v>
      </c>
      <c r="CT9" s="45">
        <f t="shared" si="26"/>
        <v>0</v>
      </c>
      <c r="CV9" s="42" cm="1">
        <f t="array" ref="CV9">IF(CV$2="FY",SUMPRODUCT(Data_Xuất[Xuất-NX]*(Data_Xuất[Year]=CV$1)*(Data_Xuất[Main SKU name_GOM]=$A9)*(Data_Xuất[SKU_Xuất_GOM]=CV$5)),SUMPRODUCT(Data_Xuất[Xuất-NX]*(Data_Xuất[Year]=CV$1)*(Data_Xuất[Month]=CV$2)*(Data_Xuất[Main SKU name_GOM]=$A9)*(Data_Xuất[SKU_Xuất_GOM]=CV$5)))</f>
        <v>0</v>
      </c>
      <c r="CW9" s="42" cm="1">
        <f t="array" ref="CW9">IF(CW$2="FY",SUMPRODUCT(Data_Xuất[Xuất-NX]*(Data_Xuất[Year]=CW$1)*(Data_Xuất[Main SKU name_GOM]=$A9)*(Data_Xuất[SKU_Xuất_GOM]=CW$5)),SUMPRODUCT(Data_Xuất[Xuất-NX]*(Data_Xuất[Year]=CW$1)*(Data_Xuất[Month]=CW$2)*(Data_Xuất[Main SKU name_GOM]=$A9)*(Data_Xuất[SKU_Xuất_GOM]=CW$5)))</f>
        <v>0</v>
      </c>
      <c r="CX9" s="42" cm="1">
        <f t="array" ref="CX9">IF(CX$2="FY",SUMPRODUCT(Data_Xuất[Xuất-NX]*(Data_Xuất[Year]=CX$1)*(Data_Xuất[Main SKU name_GOM]=$A9)*(Data_Xuất[SKU_Xuất_GOM]=CX$5)),SUMPRODUCT(Data_Xuất[Xuất-NX]*(Data_Xuất[Year]=CX$1)*(Data_Xuất[Month]=CX$2)*(Data_Xuất[Main SKU name_GOM]=$A9)*(Data_Xuất[SKU_Xuất_GOM]=CX$5)))</f>
        <v>0</v>
      </c>
      <c r="CY9" s="42" cm="1">
        <f t="array" ref="CY9">IF(CY$2="FY",SUMPRODUCT(Data_Xuất[Xuất-NX]*(Data_Xuất[Year]=CY$1)*(Data_Xuất[Main SKU name_GOM]=$A9)*(Data_Xuất[SKU_Xuất_GOM]=CY$5)),SUMPRODUCT(Data_Xuất[Xuất-NX]*(Data_Xuất[Year]=CY$1)*(Data_Xuất[Month]=CY$2)*(Data_Xuất[Main SKU name_GOM]=$A9)*(Data_Xuất[SKU_Xuất_GOM]=CY$5)))</f>
        <v>0</v>
      </c>
      <c r="CZ9" s="42" cm="1">
        <f t="array" ref="CZ9">IF(CZ$2="FY",SUMPRODUCT(Data_Xuất[Xuất-NX]*(Data_Xuất[Year]=CZ$1)*(Data_Xuất[Main SKU name_GOM]=$A9)*(Data_Xuất[SKU_Xuất_GOM]=CZ$5)),SUMPRODUCT(Data_Xuất[Xuất-NX]*(Data_Xuất[Year]=CZ$1)*(Data_Xuất[Month]=CZ$2)*(Data_Xuất[Main SKU name_GOM]=$A9)*(Data_Xuất[SKU_Xuất_GOM]=CZ$5)))</f>
        <v>0</v>
      </c>
      <c r="DA9" s="42" cm="1">
        <f t="array" ref="DA9">IF(DA$2="FY",SUMPRODUCT(Data_Xuất[Xuất-NX]*(Data_Xuất[Year]=DA$1)*(Data_Xuất[Main SKU name_GOM]=$A9)*(Data_Xuất[SKU_Xuất_GOM]=DA$5)),SUMPRODUCT(Data_Xuất[Xuất-NX]*(Data_Xuất[Year]=DA$1)*(Data_Xuất[Month]=DA$2)*(Data_Xuất[Main SKU name_GOM]=$A9)*(Data_Xuất[SKU_Xuất_GOM]=DA$5)))</f>
        <v>0</v>
      </c>
      <c r="DB9" s="42" cm="1">
        <f t="array" ref="DB9">IF(DB$2="FY",SUMPRODUCT(Data_Xuất[Xuất-NX]*(Data_Xuất[Year]=DB$1)*(Data_Xuất[Main SKU name_GOM]=$A9)*(Data_Xuất[SKU_Xuất_GOM]=DB$5)),SUMPRODUCT(Data_Xuất[Xuất-NX]*(Data_Xuất[Year]=DB$1)*(Data_Xuất[Month]=DB$2)*(Data_Xuất[Main SKU name_GOM]=$A9)*(Data_Xuất[SKU_Xuất_GOM]=DB$5)))</f>
        <v>300</v>
      </c>
      <c r="DC9" s="42" cm="1">
        <f t="array" ref="DC9">IF(DC$2="FY",SUMPRODUCT(Data_Xuất[Xuất-NX]*(Data_Xuất[Year]=DC$1)*(Data_Xuất[Main SKU name_GOM]=$A9)*(Data_Xuất[SKU_Xuất_GOM]=DC$5)),SUMPRODUCT(Data_Xuất[Xuất-NX]*(Data_Xuất[Year]=DC$1)*(Data_Xuất[Month]=DC$2)*(Data_Xuất[Main SKU name_GOM]=$A9)*(Data_Xuất[SKU_Xuất_GOM]=DC$5)))</f>
        <v>0</v>
      </c>
      <c r="DD9" s="42" cm="1">
        <f t="array" ref="DD9">IF(DD$2="FY",SUMPRODUCT(Data_Xuất[Xuất-NX]*(Data_Xuất[Year]=DD$1)*(Data_Xuất[Main SKU name_GOM]=$A9)*(Data_Xuất[SKU_Xuất_GOM]=DD$5)),SUMPRODUCT(Data_Xuất[Xuất-NX]*(Data_Xuất[Year]=DD$1)*(Data_Xuất[Month]=DD$2)*(Data_Xuất[Main SKU name_GOM]=$A9)*(Data_Xuất[SKU_Xuất_GOM]=DD$5)))</f>
        <v>0</v>
      </c>
      <c r="DE9" s="42" cm="1">
        <f t="array" ref="DE9">IF(DE$2="FY",SUMPRODUCT(Data_Xuất[Xuất-NX]*(Data_Xuất[Year]=DE$1)*(Data_Xuất[Main SKU name_GOM]=$A9)*(Data_Xuất[SKU_Xuất_GOM]=DE$5)),SUMPRODUCT(Data_Xuất[Xuất-NX]*(Data_Xuất[Year]=DE$1)*(Data_Xuất[Month]=DE$2)*(Data_Xuất[Main SKU name_GOM]=$A9)*(Data_Xuất[SKU_Xuất_GOM]=DE$5)))</f>
        <v>0</v>
      </c>
      <c r="DF9" s="42" cm="1">
        <f t="array" ref="DF9">IF(DF$2="FY",SUMPRODUCT(Data_Xuất[Xuất-NX]*(Data_Xuất[Year]=DF$1)*(Data_Xuất[Main SKU name_GOM]=$A9)*(Data_Xuất[SKU_Xuất_GOM]=DF$5)),SUMPRODUCT(Data_Xuất[Xuất-NX]*(Data_Xuất[Year]=DF$1)*(Data_Xuất[Month]=DF$2)*(Data_Xuất[Main SKU name_GOM]=$A9)*(Data_Xuất[SKU_Xuất_GOM]=DF$5)))</f>
        <v>0</v>
      </c>
      <c r="DG9" s="42" cm="1">
        <f t="array" ref="DG9">IF(DG$2="FY",SUMPRODUCT(Data_Xuất[Xuất-NX]*(Data_Xuất[Year]=DG$1)*(Data_Xuất[Main SKU name_GOM]=$A9)*(Data_Xuất[SKU_Xuất_GOM]=DG$5)),SUMPRODUCT(Data_Xuất[Xuất-NX]*(Data_Xuất[Year]=DG$1)*(Data_Xuất[Month]=DG$2)*(Data_Xuất[Main SKU name_GOM]=$A9)*(Data_Xuất[SKU_Xuất_GOM]=DG$5)))</f>
        <v>0</v>
      </c>
      <c r="DH9" s="42" cm="1">
        <f t="array" ref="DH9">IF(DH$2="FY",SUMPRODUCT(Data_Xuất[Xuất-NX]*(Data_Xuất[Year]=DH$1)*(Data_Xuất[Main SKU name_GOM]=$A9)*(Data_Xuất[SKU_Xuất_GOM]=DH$5)),SUMPRODUCT(Data_Xuất[Xuất-NX]*(Data_Xuất[Year]=DH$1)*(Data_Xuất[Month]=DH$2)*(Data_Xuất[Main SKU name_GOM]=$A9)*(Data_Xuất[SKU_Xuất_GOM]=DH$5)))</f>
        <v>0</v>
      </c>
      <c r="DI9" s="42" cm="1">
        <f t="array" ref="DI9">IF(DI$2="FY",SUMPRODUCT(Data_Xuất[Xuất-NX]*(Data_Xuất[Year]=DI$1)*(Data_Xuất[Main SKU name_GOM]=$A9)*(Data_Xuất[SKU_Xuất_GOM]=DI$5)),SUMPRODUCT(Data_Xuất[Xuất-NX]*(Data_Xuất[Year]=DI$1)*(Data_Xuất[Month]=DI$2)*(Data_Xuất[Main SKU name_GOM]=$A9)*(Data_Xuất[SKU_Xuất_GOM]=DI$5)))</f>
        <v>0</v>
      </c>
      <c r="DJ9" s="45">
        <f t="shared" si="27"/>
        <v>300</v>
      </c>
      <c r="DL9" s="42" cm="1">
        <f t="array" ref="DL9">IF(DL$2="FY",SUMPRODUCT(Data_Xuất[Xuất-NX]*(Data_Xuất[Year]=DL$1)*(Data_Xuất[Main SKU name_GOM]=$A9)*(Data_Xuất[SKU_Xuất_GOM]=DL$5)),SUMPRODUCT(Data_Xuất[Xuất-NX]*(Data_Xuất[Year]=DL$1)*(Data_Xuất[Month]=DL$2)*(Data_Xuất[Main SKU name_GOM]=$A9)*(Data_Xuất[SKU_Xuất_GOM]=DL$5)))</f>
        <v>0</v>
      </c>
      <c r="DM9" s="42" cm="1">
        <f t="array" ref="DM9">IF(DM$2="FY",SUMPRODUCT(Data_Xuất[Xuất-NX]*(Data_Xuất[Year]=DM$1)*(Data_Xuất[Main SKU name_GOM]=$A9)*(Data_Xuất[SKU_Xuất_GOM]=DM$5)),SUMPRODUCT(Data_Xuất[Xuất-NX]*(Data_Xuất[Year]=DM$1)*(Data_Xuất[Month]=DM$2)*(Data_Xuất[Main SKU name_GOM]=$A9)*(Data_Xuất[SKU_Xuất_GOM]=DM$5)))</f>
        <v>0</v>
      </c>
      <c r="DN9" s="42" cm="1">
        <f t="array" ref="DN9">IF(DN$2="FY",SUMPRODUCT(Data_Xuất[Xuất-NX]*(Data_Xuất[Year]=DN$1)*(Data_Xuất[Main SKU name_GOM]=$A9)*(Data_Xuất[SKU_Xuất_GOM]=DN$5)),SUMPRODUCT(Data_Xuất[Xuất-NX]*(Data_Xuất[Year]=DN$1)*(Data_Xuất[Month]=DN$2)*(Data_Xuất[Main SKU name_GOM]=$A9)*(Data_Xuất[SKU_Xuất_GOM]=DN$5)))</f>
        <v>0</v>
      </c>
      <c r="DO9" s="42" cm="1">
        <f t="array" ref="DO9">IF(DO$2="FY",SUMPRODUCT(Data_Xuất[Xuất-NX]*(Data_Xuất[Year]=DO$1)*(Data_Xuất[Main SKU name_GOM]=$A9)*(Data_Xuất[SKU_Xuất_GOM]=DO$5)),SUMPRODUCT(Data_Xuất[Xuất-NX]*(Data_Xuất[Year]=DO$1)*(Data_Xuất[Month]=DO$2)*(Data_Xuất[Main SKU name_GOM]=$A9)*(Data_Xuất[SKU_Xuất_GOM]=DO$5)))</f>
        <v>0</v>
      </c>
      <c r="DP9" s="42" cm="1">
        <f t="array" ref="DP9">IF(DP$2="FY",SUMPRODUCT(Data_Xuất[Xuất-NX]*(Data_Xuất[Year]=DP$1)*(Data_Xuất[Main SKU name_GOM]=$A9)*(Data_Xuất[SKU_Xuất_GOM]=DP$5)),SUMPRODUCT(Data_Xuất[Xuất-NX]*(Data_Xuất[Year]=DP$1)*(Data_Xuất[Month]=DP$2)*(Data_Xuất[Main SKU name_GOM]=$A9)*(Data_Xuất[SKU_Xuất_GOM]=DP$5)))</f>
        <v>0</v>
      </c>
      <c r="DQ9" s="42" cm="1">
        <f t="array" ref="DQ9">IF(DQ$2="FY",SUMPRODUCT(Data_Xuất[Xuất-NX]*(Data_Xuất[Year]=DQ$1)*(Data_Xuất[Main SKU name_GOM]=$A9)*(Data_Xuất[SKU_Xuất_GOM]=DQ$5)),SUMPRODUCT(Data_Xuất[Xuất-NX]*(Data_Xuất[Year]=DQ$1)*(Data_Xuất[Month]=DQ$2)*(Data_Xuất[Main SKU name_GOM]=$A9)*(Data_Xuất[SKU_Xuất_GOM]=DQ$5)))</f>
        <v>0</v>
      </c>
      <c r="DR9" s="42" cm="1">
        <f t="array" ref="DR9">IF(DR$2="FY",SUMPRODUCT(Data_Xuất[Xuất-NX]*(Data_Xuất[Year]=DR$1)*(Data_Xuất[Main SKU name_GOM]=$A9)*(Data_Xuất[SKU_Xuất_GOM]=DR$5)),SUMPRODUCT(Data_Xuất[Xuất-NX]*(Data_Xuất[Year]=DR$1)*(Data_Xuất[Month]=DR$2)*(Data_Xuất[Main SKU name_GOM]=$A9)*(Data_Xuất[SKU_Xuất_GOM]=DR$5)))</f>
        <v>0</v>
      </c>
      <c r="DS9" s="42" cm="1">
        <f t="array" ref="DS9">IF(DS$2="FY",SUMPRODUCT(Data_Xuất[Xuất-NX]*(Data_Xuất[Year]=DS$1)*(Data_Xuất[Main SKU name_GOM]=$A9)*(Data_Xuất[SKU_Xuất_GOM]=DS$5)),SUMPRODUCT(Data_Xuất[Xuất-NX]*(Data_Xuất[Year]=DS$1)*(Data_Xuất[Month]=DS$2)*(Data_Xuất[Main SKU name_GOM]=$A9)*(Data_Xuất[SKU_Xuất_GOM]=DS$5)))</f>
        <v>0</v>
      </c>
      <c r="DT9" s="42" cm="1">
        <f t="array" ref="DT9">IF(DT$2="FY",SUMPRODUCT(Data_Xuất[Xuất-NX]*(Data_Xuất[Year]=DT$1)*(Data_Xuất[Main SKU name_GOM]=$A9)*(Data_Xuất[SKU_Xuất_GOM]=DT$5)),SUMPRODUCT(Data_Xuất[Xuất-NX]*(Data_Xuất[Year]=DT$1)*(Data_Xuất[Month]=DT$2)*(Data_Xuất[Main SKU name_GOM]=$A9)*(Data_Xuất[SKU_Xuất_GOM]=DT$5)))</f>
        <v>0</v>
      </c>
      <c r="DU9" s="42" cm="1">
        <f t="array" ref="DU9">IF(DU$2="FY",SUMPRODUCT(Data_Xuất[Xuất-NX]*(Data_Xuất[Year]=DU$1)*(Data_Xuất[Main SKU name_GOM]=$A9)*(Data_Xuất[SKU_Xuất_GOM]=DU$5)),SUMPRODUCT(Data_Xuất[Xuất-NX]*(Data_Xuất[Year]=DU$1)*(Data_Xuất[Month]=DU$2)*(Data_Xuất[Main SKU name_GOM]=$A9)*(Data_Xuất[SKU_Xuất_GOM]=DU$5)))</f>
        <v>0</v>
      </c>
      <c r="DV9" s="42" cm="1">
        <f t="array" ref="DV9">IF(DV$2="FY",SUMPRODUCT(Data_Xuất[Xuất-NX]*(Data_Xuất[Year]=DV$1)*(Data_Xuất[Main SKU name_GOM]=$A9)*(Data_Xuất[SKU_Xuất_GOM]=DV$5)),SUMPRODUCT(Data_Xuất[Xuất-NX]*(Data_Xuất[Year]=DV$1)*(Data_Xuất[Month]=DV$2)*(Data_Xuất[Main SKU name_GOM]=$A9)*(Data_Xuất[SKU_Xuất_GOM]=DV$5)))</f>
        <v>0</v>
      </c>
      <c r="DW9" s="42" cm="1">
        <f t="array" ref="DW9">IF(DW$2="FY",SUMPRODUCT(Data_Xuất[Xuất-NX]*(Data_Xuất[Year]=DW$1)*(Data_Xuất[Main SKU name_GOM]=$A9)*(Data_Xuất[SKU_Xuất_GOM]=DW$5)),SUMPRODUCT(Data_Xuất[Xuất-NX]*(Data_Xuất[Year]=DW$1)*(Data_Xuất[Month]=DW$2)*(Data_Xuất[Main SKU name_GOM]=$A9)*(Data_Xuất[SKU_Xuất_GOM]=DW$5)))</f>
        <v>0</v>
      </c>
      <c r="DX9" s="42" cm="1">
        <f t="array" ref="DX9">IF(DX$2="FY",SUMPRODUCT(Data_Xuất[Xuất-NX]*(Data_Xuất[Year]=DX$1)*(Data_Xuất[Main SKU name_GOM]=$A9)*(Data_Xuất[SKU_Xuất_GOM]=DX$5)),SUMPRODUCT(Data_Xuất[Xuất-NX]*(Data_Xuất[Year]=DX$1)*(Data_Xuất[Month]=DX$2)*(Data_Xuất[Main SKU name_GOM]=$A9)*(Data_Xuất[SKU_Xuất_GOM]=DX$5)))</f>
        <v>0</v>
      </c>
      <c r="DY9" s="42" cm="1">
        <f t="array" ref="DY9">IF(DY$2="FY",SUMPRODUCT(Data_Xuất[Xuất-NX]*(Data_Xuất[Year]=DY$1)*(Data_Xuất[Main SKU name_GOM]=$A9)*(Data_Xuất[SKU_Xuất_GOM]=DY$5)),SUMPRODUCT(Data_Xuất[Xuất-NX]*(Data_Xuất[Year]=DY$1)*(Data_Xuất[Month]=DY$2)*(Data_Xuất[Main SKU name_GOM]=$A9)*(Data_Xuất[SKU_Xuất_GOM]=DY$5)))</f>
        <v>0</v>
      </c>
      <c r="DZ9" s="45">
        <f t="shared" si="28"/>
        <v>0</v>
      </c>
      <c r="EB9" s="42" cm="1">
        <f t="array" ref="EB9">IF(EB$2="FY",SUMPRODUCT(Data_Xuất[Xuất-NX]*(Data_Xuất[Year]=EB$1)*(Data_Xuất[Main SKU name_GOM]=$A9)*(Data_Xuất[SKU_Xuất_GOM]=EB$5)),SUMPRODUCT(Data_Xuất[Xuất-NX]*(Data_Xuất[Year]=EB$1)*(Data_Xuất[Month]=EB$2)*(Data_Xuất[Main SKU name_GOM]=$A9)*(Data_Xuất[SKU_Xuất_GOM]=EB$5)))</f>
        <v>0</v>
      </c>
      <c r="EC9" s="42" cm="1">
        <f t="array" ref="EC9">IF(EC$2="FY",SUMPRODUCT(Data_Xuất[Xuất-NX]*(Data_Xuất[Year]=EC$1)*(Data_Xuất[Main SKU name_GOM]=$A9)*(Data_Xuất[SKU_Xuất_GOM]=EC$5)),SUMPRODUCT(Data_Xuất[Xuất-NX]*(Data_Xuất[Year]=EC$1)*(Data_Xuất[Month]=EC$2)*(Data_Xuất[Main SKU name_GOM]=$A9)*(Data_Xuất[SKU_Xuất_GOM]=EC$5)))</f>
        <v>0</v>
      </c>
      <c r="ED9" s="42" cm="1">
        <f t="array" ref="ED9">IF(ED$2="FY",SUMPRODUCT(Data_Xuất[Xuất-NX]*(Data_Xuất[Year]=ED$1)*(Data_Xuất[Main SKU name_GOM]=$A9)*(Data_Xuất[SKU_Xuất_GOM]=ED$5)),SUMPRODUCT(Data_Xuất[Xuất-NX]*(Data_Xuất[Year]=ED$1)*(Data_Xuất[Month]=ED$2)*(Data_Xuất[Main SKU name_GOM]=$A9)*(Data_Xuất[SKU_Xuất_GOM]=ED$5)))</f>
        <v>0</v>
      </c>
      <c r="EE9" s="42" cm="1">
        <f t="array" ref="EE9">IF(EE$2="FY",SUMPRODUCT(Data_Xuất[Xuất-NX]*(Data_Xuất[Year]=EE$1)*(Data_Xuất[Main SKU name_GOM]=$A9)*(Data_Xuất[SKU_Xuất_GOM]=EE$5)),SUMPRODUCT(Data_Xuất[Xuất-NX]*(Data_Xuất[Year]=EE$1)*(Data_Xuất[Month]=EE$2)*(Data_Xuất[Main SKU name_GOM]=$A9)*(Data_Xuất[SKU_Xuất_GOM]=EE$5)))</f>
        <v>0</v>
      </c>
      <c r="EF9" s="42" cm="1">
        <f t="array" ref="EF9">IF(EF$2="FY",SUMPRODUCT(Data_Xuất[Xuất-NX]*(Data_Xuất[Year]=EF$1)*(Data_Xuất[Main SKU name_GOM]=$A9)*(Data_Xuất[SKU_Xuất_GOM]=EF$5)),SUMPRODUCT(Data_Xuất[Xuất-NX]*(Data_Xuất[Year]=EF$1)*(Data_Xuất[Month]=EF$2)*(Data_Xuất[Main SKU name_GOM]=$A9)*(Data_Xuất[SKU_Xuất_GOM]=EF$5)))</f>
        <v>0</v>
      </c>
      <c r="EG9" s="42" cm="1">
        <f t="array" ref="EG9">IF(EG$2="FY",SUMPRODUCT(Data_Xuất[Xuất-NX]*(Data_Xuất[Year]=EG$1)*(Data_Xuất[Main SKU name_GOM]=$A9)*(Data_Xuất[SKU_Xuất_GOM]=EG$5)),SUMPRODUCT(Data_Xuất[Xuất-NX]*(Data_Xuất[Year]=EG$1)*(Data_Xuất[Month]=EG$2)*(Data_Xuất[Main SKU name_GOM]=$A9)*(Data_Xuất[SKU_Xuất_GOM]=EG$5)))</f>
        <v>0</v>
      </c>
      <c r="EH9" s="42" cm="1">
        <f t="array" ref="EH9">IF(EH$2="FY",SUMPRODUCT(Data_Xuất[Xuất-NX]*(Data_Xuất[Year]=EH$1)*(Data_Xuất[Main SKU name_GOM]=$A9)*(Data_Xuất[SKU_Xuất_GOM]=EH$5)),SUMPRODUCT(Data_Xuất[Xuất-NX]*(Data_Xuất[Year]=EH$1)*(Data_Xuất[Month]=EH$2)*(Data_Xuất[Main SKU name_GOM]=$A9)*(Data_Xuất[SKU_Xuất_GOM]=EH$5)))</f>
        <v>0</v>
      </c>
      <c r="EI9" s="42" cm="1">
        <f t="array" ref="EI9">IF(EI$2="FY",SUMPRODUCT(Data_Xuất[Xuất-NX]*(Data_Xuất[Year]=EI$1)*(Data_Xuất[Main SKU name_GOM]=$A9)*(Data_Xuất[SKU_Xuất_GOM]=EI$5)),SUMPRODUCT(Data_Xuất[Xuất-NX]*(Data_Xuất[Year]=EI$1)*(Data_Xuất[Month]=EI$2)*(Data_Xuất[Main SKU name_GOM]=$A9)*(Data_Xuất[SKU_Xuất_GOM]=EI$5)))</f>
        <v>0</v>
      </c>
      <c r="EJ9" s="42" cm="1">
        <f t="array" ref="EJ9">IF(EJ$2="FY",SUMPRODUCT(Data_Xuất[Xuất-NX]*(Data_Xuất[Year]=EJ$1)*(Data_Xuất[Main SKU name_GOM]=$A9)*(Data_Xuất[SKU_Xuất_GOM]=EJ$5)),SUMPRODUCT(Data_Xuất[Xuất-NX]*(Data_Xuất[Year]=EJ$1)*(Data_Xuất[Month]=EJ$2)*(Data_Xuất[Main SKU name_GOM]=$A9)*(Data_Xuất[SKU_Xuất_GOM]=EJ$5)))</f>
        <v>0</v>
      </c>
      <c r="EK9" s="42" cm="1">
        <f t="array" ref="EK9">IF(EK$2="FY",SUMPRODUCT(Data_Xuất[Xuất-NX]*(Data_Xuất[Year]=EK$1)*(Data_Xuất[Main SKU name_GOM]=$A9)*(Data_Xuất[SKU_Xuất_GOM]=EK$5)),SUMPRODUCT(Data_Xuất[Xuất-NX]*(Data_Xuất[Year]=EK$1)*(Data_Xuất[Month]=EK$2)*(Data_Xuất[Main SKU name_GOM]=$A9)*(Data_Xuất[SKU_Xuất_GOM]=EK$5)))</f>
        <v>0</v>
      </c>
      <c r="EL9" s="42" cm="1">
        <f t="array" ref="EL9">IF(EL$2="FY",SUMPRODUCT(Data_Xuất[Xuất-NX]*(Data_Xuất[Year]=EL$1)*(Data_Xuất[Main SKU name_GOM]=$A9)*(Data_Xuất[SKU_Xuất_GOM]=EL$5)),SUMPRODUCT(Data_Xuất[Xuất-NX]*(Data_Xuất[Year]=EL$1)*(Data_Xuất[Month]=EL$2)*(Data_Xuất[Main SKU name_GOM]=$A9)*(Data_Xuất[SKU_Xuất_GOM]=EL$5)))</f>
        <v>0</v>
      </c>
      <c r="EM9" s="42" cm="1">
        <f t="array" ref="EM9">IF(EM$2="FY",SUMPRODUCT(Data_Xuất[Xuất-NX]*(Data_Xuất[Year]=EM$1)*(Data_Xuất[Main SKU name_GOM]=$A9)*(Data_Xuất[SKU_Xuất_GOM]=EM$5)),SUMPRODUCT(Data_Xuất[Xuất-NX]*(Data_Xuất[Year]=EM$1)*(Data_Xuất[Month]=EM$2)*(Data_Xuất[Main SKU name_GOM]=$A9)*(Data_Xuất[SKU_Xuất_GOM]=EM$5)))</f>
        <v>0</v>
      </c>
      <c r="EN9" s="42" cm="1">
        <f t="array" ref="EN9">IF(EN$2="FY",SUMPRODUCT(Data_Xuất[Xuất-NX]*(Data_Xuất[Year]=EN$1)*(Data_Xuất[Main SKU name_GOM]=$A9)*(Data_Xuất[SKU_Xuất_GOM]=EN$5)),SUMPRODUCT(Data_Xuất[Xuất-NX]*(Data_Xuất[Year]=EN$1)*(Data_Xuất[Month]=EN$2)*(Data_Xuất[Main SKU name_GOM]=$A9)*(Data_Xuất[SKU_Xuất_GOM]=EN$5)))</f>
        <v>0</v>
      </c>
      <c r="EO9" s="42" cm="1">
        <f t="array" ref="EO9">IF(EO$2="FY",SUMPRODUCT(Data_Xuất[Xuất-NX]*(Data_Xuất[Year]=EO$1)*(Data_Xuất[Main SKU name_GOM]=$A9)*(Data_Xuất[SKU_Xuất_GOM]=EO$5)),SUMPRODUCT(Data_Xuất[Xuất-NX]*(Data_Xuất[Year]=EO$1)*(Data_Xuất[Month]=EO$2)*(Data_Xuất[Main SKU name_GOM]=$A9)*(Data_Xuất[SKU_Xuất_GOM]=EO$5)))</f>
        <v>0</v>
      </c>
      <c r="EP9" s="45">
        <f t="shared" si="29"/>
        <v>0</v>
      </c>
      <c r="ER9" s="42" cm="1">
        <f t="array" ref="ER9">IF(ER$2="FY",SUMPRODUCT(Data_Xuất[Xuất-NX]*(Data_Xuất[Year]=ER$1)*(Data_Xuất[Main SKU name_GOM]=$A9)*(Data_Xuất[SKU_Xuất_GOM]=ER$5)),SUMPRODUCT(Data_Xuất[Xuất-NX]*(Data_Xuất[Year]=ER$1)*(Data_Xuất[Month]=ER$2)*(Data_Xuất[Main SKU name_GOM]=$A9)*(Data_Xuất[SKU_Xuất_GOM]=ER$5)))</f>
        <v>0</v>
      </c>
      <c r="ES9" s="42" cm="1">
        <f t="array" ref="ES9">IF(ES$2="FY",SUMPRODUCT(Data_Xuất[Xuất-NX]*(Data_Xuất[Year]=ES$1)*(Data_Xuất[Main SKU name_GOM]=$A9)*(Data_Xuất[SKU_Xuất_GOM]=ES$5)),SUMPRODUCT(Data_Xuất[Xuất-NX]*(Data_Xuất[Year]=ES$1)*(Data_Xuất[Month]=ES$2)*(Data_Xuất[Main SKU name_GOM]=$A9)*(Data_Xuất[SKU_Xuất_GOM]=ES$5)))</f>
        <v>166500</v>
      </c>
      <c r="ET9" s="42" cm="1">
        <f t="array" ref="ET9">IF(ET$2="FY",SUMPRODUCT(Data_Xuất[Xuất-NX]*(Data_Xuất[Year]=ET$1)*(Data_Xuất[Main SKU name_GOM]=$A9)*(Data_Xuất[SKU_Xuất_GOM]=ET$5)),SUMPRODUCT(Data_Xuất[Xuất-NX]*(Data_Xuất[Year]=ET$1)*(Data_Xuất[Month]=ET$2)*(Data_Xuất[Main SKU name_GOM]=$A9)*(Data_Xuất[SKU_Xuất_GOM]=ET$5)))</f>
        <v>0</v>
      </c>
      <c r="EU9" s="42" cm="1">
        <f t="array" ref="EU9">IF(EU$2="FY",SUMPRODUCT(Data_Xuất[Xuất-NX]*(Data_Xuất[Year]=EU$1)*(Data_Xuất[Main SKU name_GOM]=$A9)*(Data_Xuất[SKU_Xuất_GOM]=EU$5)),SUMPRODUCT(Data_Xuất[Xuất-NX]*(Data_Xuất[Year]=EU$1)*(Data_Xuất[Month]=EU$2)*(Data_Xuất[Main SKU name_GOM]=$A9)*(Data_Xuất[SKU_Xuất_GOM]=EU$5)))</f>
        <v>0</v>
      </c>
      <c r="EV9" s="42" cm="1">
        <f t="array" ref="EV9">IF(EV$2="FY",SUMPRODUCT(Data_Xuất[Xuất-NX]*(Data_Xuất[Year]=EV$1)*(Data_Xuất[Main SKU name_GOM]=$A9)*(Data_Xuất[SKU_Xuất_GOM]=EV$5)),SUMPRODUCT(Data_Xuất[Xuất-NX]*(Data_Xuất[Year]=EV$1)*(Data_Xuất[Month]=EV$2)*(Data_Xuất[Main SKU name_GOM]=$A9)*(Data_Xuất[SKU_Xuất_GOM]=EV$5)))</f>
        <v>0</v>
      </c>
      <c r="EW9" s="42" cm="1">
        <f t="array" ref="EW9">IF(EW$2="FY",SUMPRODUCT(Data_Xuất[Xuất-NX]*(Data_Xuất[Year]=EW$1)*(Data_Xuất[Main SKU name_GOM]=$A9)*(Data_Xuất[SKU_Xuất_GOM]=EW$5)),SUMPRODUCT(Data_Xuất[Xuất-NX]*(Data_Xuất[Year]=EW$1)*(Data_Xuất[Month]=EW$2)*(Data_Xuất[Main SKU name_GOM]=$A9)*(Data_Xuất[SKU_Xuất_GOM]=EW$5)))</f>
        <v>0</v>
      </c>
      <c r="EX9" s="42" cm="1">
        <f t="array" ref="EX9">IF(EX$2="FY",SUMPRODUCT(Data_Xuất[Xuất-NX]*(Data_Xuất[Year]=EX$1)*(Data_Xuất[Main SKU name_GOM]=$A9)*(Data_Xuất[SKU_Xuất_GOM]=EX$5)),SUMPRODUCT(Data_Xuất[Xuất-NX]*(Data_Xuất[Year]=EX$1)*(Data_Xuất[Month]=EX$2)*(Data_Xuất[Main SKU name_GOM]=$A9)*(Data_Xuất[SKU_Xuất_GOM]=EX$5)))</f>
        <v>0</v>
      </c>
      <c r="EY9" s="42" cm="1">
        <f t="array" ref="EY9">IF(EY$2="FY",SUMPRODUCT(Data_Xuất[Xuất-NX]*(Data_Xuất[Year]=EY$1)*(Data_Xuất[Main SKU name_GOM]=$A9)*(Data_Xuất[SKU_Xuất_GOM]=EY$5)),SUMPRODUCT(Data_Xuất[Xuất-NX]*(Data_Xuất[Year]=EY$1)*(Data_Xuất[Month]=EY$2)*(Data_Xuất[Main SKU name_GOM]=$A9)*(Data_Xuất[SKU_Xuất_GOM]=EY$5)))</f>
        <v>0</v>
      </c>
      <c r="EZ9" s="42" cm="1">
        <f t="array" ref="EZ9">IF(EZ$2="FY",SUMPRODUCT(Data_Xuất[Xuất-NX]*(Data_Xuất[Year]=EZ$1)*(Data_Xuất[Main SKU name_GOM]=$A9)*(Data_Xuất[SKU_Xuất_GOM]=EZ$5)),SUMPRODUCT(Data_Xuất[Xuất-NX]*(Data_Xuất[Year]=EZ$1)*(Data_Xuất[Month]=EZ$2)*(Data_Xuất[Main SKU name_GOM]=$A9)*(Data_Xuất[SKU_Xuất_GOM]=EZ$5)))</f>
        <v>0</v>
      </c>
      <c r="FA9" s="42" cm="1">
        <f t="array" ref="FA9">IF(FA$2="FY",SUMPRODUCT(Data_Xuất[Xuất-NX]*(Data_Xuất[Year]=FA$1)*(Data_Xuất[Main SKU name_GOM]=$A9)*(Data_Xuất[SKU_Xuất_GOM]=FA$5)),SUMPRODUCT(Data_Xuất[Xuất-NX]*(Data_Xuất[Year]=FA$1)*(Data_Xuất[Month]=FA$2)*(Data_Xuất[Main SKU name_GOM]=$A9)*(Data_Xuất[SKU_Xuất_GOM]=FA$5)))</f>
        <v>0</v>
      </c>
      <c r="FB9" s="42" cm="1">
        <f t="array" ref="FB9">IF(FB$2="FY",SUMPRODUCT(Data_Xuất[Xuất-NX]*(Data_Xuất[Year]=FB$1)*(Data_Xuất[Main SKU name_GOM]=$A9)*(Data_Xuất[SKU_Xuất_GOM]=FB$5)),SUMPRODUCT(Data_Xuất[Xuất-NX]*(Data_Xuất[Year]=FB$1)*(Data_Xuất[Month]=FB$2)*(Data_Xuất[Main SKU name_GOM]=$A9)*(Data_Xuất[SKU_Xuất_GOM]=FB$5)))</f>
        <v>0</v>
      </c>
      <c r="FC9" s="42" cm="1">
        <f t="array" ref="FC9">IF(FC$2="FY",SUMPRODUCT(Data_Xuất[Xuất-NX]*(Data_Xuất[Year]=FC$1)*(Data_Xuất[Main SKU name_GOM]=$A9)*(Data_Xuất[SKU_Xuất_GOM]=FC$5)),SUMPRODUCT(Data_Xuất[Xuất-NX]*(Data_Xuất[Year]=FC$1)*(Data_Xuất[Month]=FC$2)*(Data_Xuất[Main SKU name_GOM]=$A9)*(Data_Xuất[SKU_Xuất_GOM]=FC$5)))</f>
        <v>1500</v>
      </c>
      <c r="FD9" s="42" cm="1">
        <f t="array" ref="FD9">IF(FD$2="FY",SUMPRODUCT(Data_Xuất[Xuất-NX]*(Data_Xuất[Year]=FD$1)*(Data_Xuất[Main SKU name_GOM]=$A9)*(Data_Xuất[SKU_Xuất_GOM]=FD$5)),SUMPRODUCT(Data_Xuất[Xuất-NX]*(Data_Xuất[Year]=FD$1)*(Data_Xuất[Month]=FD$2)*(Data_Xuất[Main SKU name_GOM]=$A9)*(Data_Xuất[SKU_Xuất_GOM]=FD$5)))</f>
        <v>0</v>
      </c>
      <c r="FE9" s="42" cm="1">
        <f t="array" ref="FE9">IF(FE$2="FY",SUMPRODUCT(Data_Xuất[Xuất-NX]*(Data_Xuất[Year]=FE$1)*(Data_Xuất[Main SKU name_GOM]=$A9)*(Data_Xuất[SKU_Xuất_GOM]=FE$5)),SUMPRODUCT(Data_Xuất[Xuất-NX]*(Data_Xuất[Year]=FE$1)*(Data_Xuất[Month]=FE$2)*(Data_Xuất[Main SKU name_GOM]=$A9)*(Data_Xuất[SKU_Xuất_GOM]=FE$5)))</f>
        <v>0</v>
      </c>
      <c r="FF9" s="45">
        <f t="shared" si="30"/>
        <v>168000</v>
      </c>
      <c r="FH9" s="42" cm="1">
        <f t="array" ref="FH9">IF(FH$2="FY",SUMPRODUCT(Data_Xuất[Xuất-NX]*(Data_Xuất[Year]=FH$1)*(Data_Xuất[Main SKU name_GOM]=$A9)*(Data_Xuất[SKU_Xuất_GOM]=FH$5)),SUMPRODUCT(Data_Xuất[Xuất-NX]*(Data_Xuất[Year]=FH$1)*(Data_Xuất[Month]=FH$2)*(Data_Xuất[Main SKU name_GOM]=$A9)*(Data_Xuất[SKU_Xuất_GOM]=FH$5)))</f>
        <v>40000</v>
      </c>
      <c r="FI9" s="42" cm="1">
        <f t="array" ref="FI9">IF(FI$2="FY",SUMPRODUCT(Data_Xuất[Xuất-NX]*(Data_Xuất[Year]=FI$1)*(Data_Xuất[Main SKU name_GOM]=$A9)*(Data_Xuất[SKU_Xuất_GOM]=FI$5)),SUMPRODUCT(Data_Xuất[Xuất-NX]*(Data_Xuất[Year]=FI$1)*(Data_Xuất[Month]=FI$2)*(Data_Xuất[Main SKU name_GOM]=$A9)*(Data_Xuất[SKU_Xuất_GOM]=FI$5)))</f>
        <v>0</v>
      </c>
      <c r="FJ9" s="42" cm="1">
        <f t="array" ref="FJ9">IF(FJ$2="FY",SUMPRODUCT(Data_Xuất[Xuất-NX]*(Data_Xuất[Year]=FJ$1)*(Data_Xuất[Main SKU name_GOM]=$A9)*(Data_Xuất[SKU_Xuất_GOM]=FJ$5)),SUMPRODUCT(Data_Xuất[Xuất-NX]*(Data_Xuất[Year]=FJ$1)*(Data_Xuất[Month]=FJ$2)*(Data_Xuất[Main SKU name_GOM]=$A9)*(Data_Xuất[SKU_Xuất_GOM]=FJ$5)))</f>
        <v>0</v>
      </c>
      <c r="FK9" s="42" cm="1">
        <f t="array" ref="FK9">IF(FK$2="FY",SUMPRODUCT(Data_Xuất[Xuất-NX]*(Data_Xuất[Year]=FK$1)*(Data_Xuất[Main SKU name_GOM]=$A9)*(Data_Xuất[SKU_Xuất_GOM]=FK$5)),SUMPRODUCT(Data_Xuất[Xuất-NX]*(Data_Xuất[Year]=FK$1)*(Data_Xuất[Month]=FK$2)*(Data_Xuất[Main SKU name_GOM]=$A9)*(Data_Xuất[SKU_Xuất_GOM]=FK$5)))</f>
        <v>0</v>
      </c>
      <c r="FL9" s="42" cm="1">
        <f t="array" ref="FL9">IF(FL$2="FY",SUMPRODUCT(Data_Xuất[Xuất-NX]*(Data_Xuất[Year]=FL$1)*(Data_Xuất[Main SKU name_GOM]=$A9)*(Data_Xuất[SKU_Xuất_GOM]=FL$5)),SUMPRODUCT(Data_Xuất[Xuất-NX]*(Data_Xuất[Year]=FL$1)*(Data_Xuất[Month]=FL$2)*(Data_Xuất[Main SKU name_GOM]=$A9)*(Data_Xuất[SKU_Xuất_GOM]=FL$5)))</f>
        <v>0</v>
      </c>
      <c r="FM9" s="42" cm="1">
        <f t="array" ref="FM9">IF(FM$2="FY",SUMPRODUCT(Data_Xuất[Xuất-NX]*(Data_Xuất[Year]=FM$1)*(Data_Xuất[Main SKU name_GOM]=$A9)*(Data_Xuất[SKU_Xuất_GOM]=FM$5)),SUMPRODUCT(Data_Xuất[Xuất-NX]*(Data_Xuất[Year]=FM$1)*(Data_Xuất[Month]=FM$2)*(Data_Xuất[Main SKU name_GOM]=$A9)*(Data_Xuất[SKU_Xuất_GOM]=FM$5)))</f>
        <v>0</v>
      </c>
      <c r="FN9" s="42" cm="1">
        <f t="array" ref="FN9">IF(FN$2="FY",SUMPRODUCT(Data_Xuất[Xuất-NX]*(Data_Xuất[Year]=FN$1)*(Data_Xuất[Main SKU name_GOM]=$A9)*(Data_Xuất[SKU_Xuất_GOM]=FN$5)),SUMPRODUCT(Data_Xuất[Xuất-NX]*(Data_Xuất[Year]=FN$1)*(Data_Xuất[Month]=FN$2)*(Data_Xuất[Main SKU name_GOM]=$A9)*(Data_Xuất[SKU_Xuất_GOM]=FN$5)))</f>
        <v>0</v>
      </c>
      <c r="FO9" s="42" cm="1">
        <f t="array" ref="FO9">IF(FO$2="FY",SUMPRODUCT(Data_Xuất[Xuất-NX]*(Data_Xuất[Year]=FO$1)*(Data_Xuất[Main SKU name_GOM]=$A9)*(Data_Xuất[SKU_Xuất_GOM]=FO$5)),SUMPRODUCT(Data_Xuất[Xuất-NX]*(Data_Xuất[Year]=FO$1)*(Data_Xuất[Month]=FO$2)*(Data_Xuất[Main SKU name_GOM]=$A9)*(Data_Xuất[SKU_Xuất_GOM]=FO$5)))</f>
        <v>0</v>
      </c>
      <c r="FP9" s="42" cm="1">
        <f t="array" ref="FP9">IF(FP$2="FY",SUMPRODUCT(Data_Xuất[Xuất-NX]*(Data_Xuất[Year]=FP$1)*(Data_Xuất[Main SKU name_GOM]=$A9)*(Data_Xuất[SKU_Xuất_GOM]=FP$5)),SUMPRODUCT(Data_Xuất[Xuất-NX]*(Data_Xuất[Year]=FP$1)*(Data_Xuất[Month]=FP$2)*(Data_Xuất[Main SKU name_GOM]=$A9)*(Data_Xuất[SKU_Xuất_GOM]=FP$5)))</f>
        <v>0</v>
      </c>
      <c r="FQ9" s="42" cm="1">
        <f t="array" ref="FQ9">IF(FQ$2="FY",SUMPRODUCT(Data_Xuất[Xuất-NX]*(Data_Xuất[Year]=FQ$1)*(Data_Xuất[Main SKU name_GOM]=$A9)*(Data_Xuất[SKU_Xuất_GOM]=FQ$5)),SUMPRODUCT(Data_Xuất[Xuất-NX]*(Data_Xuất[Year]=FQ$1)*(Data_Xuất[Month]=FQ$2)*(Data_Xuất[Main SKU name_GOM]=$A9)*(Data_Xuất[SKU_Xuất_GOM]=FQ$5)))</f>
        <v>0</v>
      </c>
      <c r="FR9" s="42" cm="1">
        <f t="array" ref="FR9">IF(FR$2="FY",SUMPRODUCT(Data_Xuất[Xuất-NX]*(Data_Xuất[Year]=FR$1)*(Data_Xuất[Main SKU name_GOM]=$A9)*(Data_Xuất[SKU_Xuất_GOM]=FR$5)),SUMPRODUCT(Data_Xuất[Xuất-NX]*(Data_Xuất[Year]=FR$1)*(Data_Xuất[Month]=FR$2)*(Data_Xuất[Main SKU name_GOM]=$A9)*(Data_Xuất[SKU_Xuất_GOM]=FR$5)))</f>
        <v>0</v>
      </c>
      <c r="FS9" s="42" cm="1">
        <f t="array" ref="FS9">IF(FS$2="FY",SUMPRODUCT(Data_Xuất[Xuất-NX]*(Data_Xuất[Year]=FS$1)*(Data_Xuất[Main SKU name_GOM]=$A9)*(Data_Xuất[SKU_Xuất_GOM]=FS$5)),SUMPRODUCT(Data_Xuất[Xuất-NX]*(Data_Xuất[Year]=FS$1)*(Data_Xuất[Month]=FS$2)*(Data_Xuất[Main SKU name_GOM]=$A9)*(Data_Xuất[SKU_Xuất_GOM]=FS$5)))</f>
        <v>0</v>
      </c>
      <c r="FT9" s="42" cm="1">
        <f t="array" ref="FT9">IF(FT$2="FY",SUMPRODUCT(Data_Xuất[Xuất-NX]*(Data_Xuất[Year]=FT$1)*(Data_Xuất[Main SKU name_GOM]=$A9)*(Data_Xuất[SKU_Xuất_GOM]=FT$5)),SUMPRODUCT(Data_Xuất[Xuất-NX]*(Data_Xuất[Year]=FT$1)*(Data_Xuất[Month]=FT$2)*(Data_Xuất[Main SKU name_GOM]=$A9)*(Data_Xuất[SKU_Xuất_GOM]=FT$5)))</f>
        <v>0</v>
      </c>
      <c r="FU9" s="42" cm="1">
        <f t="array" ref="FU9">IF(FU$2="FY",SUMPRODUCT(Data_Xuất[Xuất-NX]*(Data_Xuất[Year]=FU$1)*(Data_Xuất[Main SKU name_GOM]=$A9)*(Data_Xuất[SKU_Xuất_GOM]=FU$5)),SUMPRODUCT(Data_Xuất[Xuất-NX]*(Data_Xuất[Year]=FU$1)*(Data_Xuất[Month]=FU$2)*(Data_Xuất[Main SKU name_GOM]=$A9)*(Data_Xuất[SKU_Xuất_GOM]=FU$5)))</f>
        <v>0</v>
      </c>
      <c r="FV9" s="45">
        <f t="shared" si="31"/>
        <v>40000</v>
      </c>
      <c r="FX9" s="42" cm="1">
        <f t="array" ref="FX9">IF(FX$2="FY",SUMPRODUCT(Data_Xuất[Xuất-NX]*(Data_Xuất[Year]=FX$1)*(Data_Xuất[Main SKU name_GOM]=$A9)*(Data_Xuất[SKU_Xuất_GOM]=FX$5)),SUMPRODUCT(Data_Xuất[Xuất-NX]*(Data_Xuất[Year]=FX$1)*(Data_Xuất[Month]=FX$2)*(Data_Xuất[Main SKU name_GOM]=$A9)*(Data_Xuất[SKU_Xuất_GOM]=FX$5)))</f>
        <v>0</v>
      </c>
      <c r="FY9" s="42" cm="1">
        <f t="array" ref="FY9">IF(FY$2="FY",SUMPRODUCT(Data_Xuất[Xuất-NX]*(Data_Xuất[Year]=FY$1)*(Data_Xuất[Main SKU name_GOM]=$A9)*(Data_Xuất[SKU_Xuất_GOM]=FY$5)),SUMPRODUCT(Data_Xuất[Xuất-NX]*(Data_Xuất[Year]=FY$1)*(Data_Xuất[Month]=FY$2)*(Data_Xuất[Main SKU name_GOM]=$A9)*(Data_Xuất[SKU_Xuất_GOM]=FY$5)))</f>
        <v>0</v>
      </c>
      <c r="FZ9" s="42" cm="1">
        <f t="array" ref="FZ9">IF(FZ$2="FY",SUMPRODUCT(Data_Xuất[Xuất-NX]*(Data_Xuất[Year]=FZ$1)*(Data_Xuất[Main SKU name_GOM]=$A9)*(Data_Xuất[SKU_Xuất_GOM]=FZ$5)),SUMPRODUCT(Data_Xuất[Xuất-NX]*(Data_Xuất[Year]=FZ$1)*(Data_Xuất[Month]=FZ$2)*(Data_Xuất[Main SKU name_GOM]=$A9)*(Data_Xuất[SKU_Xuất_GOM]=FZ$5)))</f>
        <v>0</v>
      </c>
      <c r="GA9" s="42" cm="1">
        <f t="array" ref="GA9">IF(GA$2="FY",SUMPRODUCT(Data_Xuất[Xuất-NX]*(Data_Xuất[Year]=GA$1)*(Data_Xuất[Main SKU name_GOM]=$A9)*(Data_Xuất[SKU_Xuất_GOM]=GA$5)),SUMPRODUCT(Data_Xuất[Xuất-NX]*(Data_Xuất[Year]=GA$1)*(Data_Xuất[Month]=GA$2)*(Data_Xuất[Main SKU name_GOM]=$A9)*(Data_Xuất[SKU_Xuất_GOM]=GA$5)))</f>
        <v>0</v>
      </c>
      <c r="GB9" s="42" cm="1">
        <f t="array" ref="GB9">IF(GB$2="FY",SUMPRODUCT(Data_Xuất[Xuất-NX]*(Data_Xuất[Year]=GB$1)*(Data_Xuất[Main SKU name_GOM]=$A9)*(Data_Xuất[SKU_Xuất_GOM]=GB$5)),SUMPRODUCT(Data_Xuất[Xuất-NX]*(Data_Xuất[Year]=GB$1)*(Data_Xuất[Month]=GB$2)*(Data_Xuất[Main SKU name_GOM]=$A9)*(Data_Xuất[SKU_Xuất_GOM]=GB$5)))</f>
        <v>0</v>
      </c>
      <c r="GC9" s="42" cm="1">
        <f t="array" ref="GC9">IF(GC$2="FY",SUMPRODUCT(Data_Xuất[Xuất-NX]*(Data_Xuất[Year]=GC$1)*(Data_Xuất[Main SKU name_GOM]=$A9)*(Data_Xuất[SKU_Xuất_GOM]=GC$5)),SUMPRODUCT(Data_Xuất[Xuất-NX]*(Data_Xuất[Year]=GC$1)*(Data_Xuất[Month]=GC$2)*(Data_Xuất[Main SKU name_GOM]=$A9)*(Data_Xuất[SKU_Xuất_GOM]=GC$5)))</f>
        <v>0</v>
      </c>
      <c r="GD9" s="42" cm="1">
        <f t="array" ref="GD9">IF(GD$2="FY",SUMPRODUCT(Data_Xuất[Xuất-NX]*(Data_Xuất[Year]=GD$1)*(Data_Xuất[Main SKU name_GOM]=$A9)*(Data_Xuất[SKU_Xuất_GOM]=GD$5)),SUMPRODUCT(Data_Xuất[Xuất-NX]*(Data_Xuất[Year]=GD$1)*(Data_Xuất[Month]=GD$2)*(Data_Xuất[Main SKU name_GOM]=$A9)*(Data_Xuất[SKU_Xuất_GOM]=GD$5)))</f>
        <v>0</v>
      </c>
      <c r="GE9" s="42" cm="1">
        <f t="array" ref="GE9">IF(GE$2="FY",SUMPRODUCT(Data_Xuất[Xuất-NX]*(Data_Xuất[Year]=GE$1)*(Data_Xuất[Main SKU name_GOM]=$A9)*(Data_Xuất[SKU_Xuất_GOM]=GE$5)),SUMPRODUCT(Data_Xuất[Xuất-NX]*(Data_Xuất[Year]=GE$1)*(Data_Xuất[Month]=GE$2)*(Data_Xuất[Main SKU name_GOM]=$A9)*(Data_Xuất[SKU_Xuất_GOM]=GE$5)))</f>
        <v>0</v>
      </c>
      <c r="GF9" s="42" cm="1">
        <f t="array" ref="GF9">IF(GF$2="FY",SUMPRODUCT(Data_Xuất[Xuất-NX]*(Data_Xuất[Year]=GF$1)*(Data_Xuất[Main SKU name_GOM]=$A9)*(Data_Xuất[SKU_Xuất_GOM]=GF$5)),SUMPRODUCT(Data_Xuất[Xuất-NX]*(Data_Xuất[Year]=GF$1)*(Data_Xuất[Month]=GF$2)*(Data_Xuất[Main SKU name_GOM]=$A9)*(Data_Xuất[SKU_Xuất_GOM]=GF$5)))</f>
        <v>0</v>
      </c>
      <c r="GG9" s="42" cm="1">
        <f t="array" ref="GG9">IF(GG$2="FY",SUMPRODUCT(Data_Xuất[Xuất-NX]*(Data_Xuất[Year]=GG$1)*(Data_Xuất[Main SKU name_GOM]=$A9)*(Data_Xuất[SKU_Xuất_GOM]=GG$5)),SUMPRODUCT(Data_Xuất[Xuất-NX]*(Data_Xuất[Year]=GG$1)*(Data_Xuất[Month]=GG$2)*(Data_Xuất[Main SKU name_GOM]=$A9)*(Data_Xuất[SKU_Xuất_GOM]=GG$5)))</f>
        <v>0</v>
      </c>
      <c r="GH9" s="42" cm="1">
        <f t="array" ref="GH9">IF(GH$2="FY",SUMPRODUCT(Data_Xuất[Xuất-NX]*(Data_Xuất[Year]=GH$1)*(Data_Xuất[Main SKU name_GOM]=$A9)*(Data_Xuất[SKU_Xuất_GOM]=GH$5)),SUMPRODUCT(Data_Xuất[Xuất-NX]*(Data_Xuất[Year]=GH$1)*(Data_Xuất[Month]=GH$2)*(Data_Xuất[Main SKU name_GOM]=$A9)*(Data_Xuất[SKU_Xuất_GOM]=GH$5)))</f>
        <v>0</v>
      </c>
      <c r="GI9" s="42" cm="1">
        <f t="array" ref="GI9">IF(GI$2="FY",SUMPRODUCT(Data_Xuất[Xuất-NX]*(Data_Xuất[Year]=GI$1)*(Data_Xuất[Main SKU name_GOM]=$A9)*(Data_Xuất[SKU_Xuất_GOM]=GI$5)),SUMPRODUCT(Data_Xuất[Xuất-NX]*(Data_Xuất[Year]=GI$1)*(Data_Xuất[Month]=GI$2)*(Data_Xuất[Main SKU name_GOM]=$A9)*(Data_Xuất[SKU_Xuất_GOM]=GI$5)))</f>
        <v>0</v>
      </c>
      <c r="GJ9" s="42" cm="1">
        <f t="array" ref="GJ9">IF(GJ$2="FY",SUMPRODUCT(Data_Xuất[Xuất-NX]*(Data_Xuất[Year]=GJ$1)*(Data_Xuất[Main SKU name_GOM]=$A9)*(Data_Xuất[SKU_Xuất_GOM]=GJ$5)),SUMPRODUCT(Data_Xuất[Xuất-NX]*(Data_Xuất[Year]=GJ$1)*(Data_Xuất[Month]=GJ$2)*(Data_Xuất[Main SKU name_GOM]=$A9)*(Data_Xuất[SKU_Xuất_GOM]=GJ$5)))</f>
        <v>0</v>
      </c>
      <c r="GK9" s="42" cm="1">
        <f t="array" ref="GK9">IF(GK$2="FY",SUMPRODUCT(Data_Xuất[Xuất-NX]*(Data_Xuất[Year]=GK$1)*(Data_Xuất[Main SKU name_GOM]=$A9)*(Data_Xuất[SKU_Xuất_GOM]=GK$5)),SUMPRODUCT(Data_Xuất[Xuất-NX]*(Data_Xuất[Year]=GK$1)*(Data_Xuất[Month]=GK$2)*(Data_Xuất[Main SKU name_GOM]=$A9)*(Data_Xuất[SKU_Xuất_GOM]=GK$5)))</f>
        <v>0</v>
      </c>
      <c r="GL9" s="45">
        <f t="shared" si="32"/>
        <v>0</v>
      </c>
      <c r="GN9" s="42" cm="1">
        <f t="array" ref="GN9">IF(GN$2="FY",SUMPRODUCT(Data_Xuất[Xuất-NX]*(Data_Xuất[Year]=GN$1)*(Data_Xuất[Main SKU name_GOM]=$A9)*(Data_Xuất[SKU_Xuất_GOM]=GN$5)),SUMPRODUCT(Data_Xuất[Xuất-NX]*(Data_Xuất[Year]=GN$1)*(Data_Xuất[Month]=GN$2)*(Data_Xuất[Main SKU name_GOM]=$A9)*(Data_Xuất[SKU_Xuất_GOM]=GN$5)))</f>
        <v>0</v>
      </c>
      <c r="GO9" s="42" cm="1">
        <f t="array" ref="GO9">IF(GO$2="FY",SUMPRODUCT(Data_Xuất[Xuất-NX]*(Data_Xuất[Year]=GO$1)*(Data_Xuất[Main SKU name_GOM]=$A9)*(Data_Xuất[SKU_Xuất_GOM]=GO$5)),SUMPRODUCT(Data_Xuất[Xuất-NX]*(Data_Xuất[Year]=GO$1)*(Data_Xuất[Month]=GO$2)*(Data_Xuất[Main SKU name_GOM]=$A9)*(Data_Xuất[SKU_Xuất_GOM]=GO$5)))</f>
        <v>558945</v>
      </c>
      <c r="GP9" s="42" cm="1">
        <f t="array" ref="GP9">IF(GP$2="FY",SUMPRODUCT(Data_Xuất[Xuất-NX]*(Data_Xuất[Year]=GP$1)*(Data_Xuất[Main SKU name_GOM]=$A9)*(Data_Xuất[SKU_Xuất_GOM]=GP$5)),SUMPRODUCT(Data_Xuất[Xuất-NX]*(Data_Xuất[Year]=GP$1)*(Data_Xuất[Month]=GP$2)*(Data_Xuất[Main SKU name_GOM]=$A9)*(Data_Xuất[SKU_Xuất_GOM]=GP$5)))</f>
        <v>0</v>
      </c>
      <c r="GQ9" s="42" cm="1">
        <f t="array" ref="GQ9">IF(GQ$2="FY",SUMPRODUCT(Data_Xuất[Xuất-NX]*(Data_Xuất[Year]=GQ$1)*(Data_Xuất[Main SKU name_GOM]=$A9)*(Data_Xuất[SKU_Xuất_GOM]=GQ$5)),SUMPRODUCT(Data_Xuất[Xuất-NX]*(Data_Xuất[Year]=GQ$1)*(Data_Xuất[Month]=GQ$2)*(Data_Xuất[Main SKU name_GOM]=$A9)*(Data_Xuất[SKU_Xuất_GOM]=GQ$5)))</f>
        <v>0</v>
      </c>
      <c r="GR9" s="42" cm="1">
        <f t="array" ref="GR9">IF(GR$2="FY",SUMPRODUCT(Data_Xuất[Xuất-NX]*(Data_Xuất[Year]=GR$1)*(Data_Xuất[Main SKU name_GOM]=$A9)*(Data_Xuất[SKU_Xuất_GOM]=GR$5)),SUMPRODUCT(Data_Xuất[Xuất-NX]*(Data_Xuất[Year]=GR$1)*(Data_Xuất[Month]=GR$2)*(Data_Xuất[Main SKU name_GOM]=$A9)*(Data_Xuất[SKU_Xuất_GOM]=GR$5)))</f>
        <v>0</v>
      </c>
      <c r="GS9" s="42" cm="1">
        <f t="array" ref="GS9">IF(GS$2="FY",SUMPRODUCT(Data_Xuất[Xuất-NX]*(Data_Xuất[Year]=GS$1)*(Data_Xuất[Main SKU name_GOM]=$A9)*(Data_Xuất[SKU_Xuất_GOM]=GS$5)),SUMPRODUCT(Data_Xuất[Xuất-NX]*(Data_Xuất[Year]=GS$1)*(Data_Xuất[Month]=GS$2)*(Data_Xuất[Main SKU name_GOM]=$A9)*(Data_Xuất[SKU_Xuất_GOM]=GS$5)))</f>
        <v>0</v>
      </c>
      <c r="GT9" s="42" cm="1">
        <f t="array" ref="GT9">IF(GT$2="FY",SUMPRODUCT(Data_Xuất[Xuất-NX]*(Data_Xuất[Year]=GT$1)*(Data_Xuất[Main SKU name_GOM]=$A9)*(Data_Xuất[SKU_Xuất_GOM]=GT$5)),SUMPRODUCT(Data_Xuất[Xuất-NX]*(Data_Xuất[Year]=GT$1)*(Data_Xuất[Month]=GT$2)*(Data_Xuất[Main SKU name_GOM]=$A9)*(Data_Xuất[SKU_Xuất_GOM]=GT$5)))</f>
        <v>0</v>
      </c>
      <c r="GU9" s="42" cm="1">
        <f t="array" ref="GU9">IF(GU$2="FY",SUMPRODUCT(Data_Xuất[Xuất-NX]*(Data_Xuất[Year]=GU$1)*(Data_Xuất[Main SKU name_GOM]=$A9)*(Data_Xuất[SKU_Xuất_GOM]=GU$5)),SUMPRODUCT(Data_Xuất[Xuất-NX]*(Data_Xuất[Year]=GU$1)*(Data_Xuất[Month]=GU$2)*(Data_Xuất[Main SKU name_GOM]=$A9)*(Data_Xuất[SKU_Xuất_GOM]=GU$5)))</f>
        <v>0</v>
      </c>
      <c r="GV9" s="42" cm="1">
        <f t="array" ref="GV9">IF(GV$2="FY",SUMPRODUCT(Data_Xuất[Xuất-NX]*(Data_Xuất[Year]=GV$1)*(Data_Xuất[Main SKU name_GOM]=$A9)*(Data_Xuất[SKU_Xuất_GOM]=GV$5)),SUMPRODUCT(Data_Xuất[Xuất-NX]*(Data_Xuất[Year]=GV$1)*(Data_Xuất[Month]=GV$2)*(Data_Xuất[Main SKU name_GOM]=$A9)*(Data_Xuất[SKU_Xuất_GOM]=GV$5)))</f>
        <v>0</v>
      </c>
      <c r="GW9" s="42" cm="1">
        <f t="array" ref="GW9">IF(GW$2="FY",SUMPRODUCT(Data_Xuất[Xuất-NX]*(Data_Xuất[Year]=GW$1)*(Data_Xuất[Main SKU name_GOM]=$A9)*(Data_Xuất[SKU_Xuất_GOM]=GW$5)),SUMPRODUCT(Data_Xuất[Xuất-NX]*(Data_Xuất[Year]=GW$1)*(Data_Xuất[Month]=GW$2)*(Data_Xuất[Main SKU name_GOM]=$A9)*(Data_Xuất[SKU_Xuất_GOM]=GW$5)))</f>
        <v>0</v>
      </c>
      <c r="GX9" s="42" cm="1">
        <f t="array" ref="GX9">IF(GX$2="FY",SUMPRODUCT(Data_Xuất[Xuất-NX]*(Data_Xuất[Year]=GX$1)*(Data_Xuất[Main SKU name_GOM]=$A9)*(Data_Xuất[SKU_Xuất_GOM]=GX$5)),SUMPRODUCT(Data_Xuất[Xuất-NX]*(Data_Xuất[Year]=GX$1)*(Data_Xuất[Month]=GX$2)*(Data_Xuất[Main SKU name_GOM]=$A9)*(Data_Xuất[SKU_Xuất_GOM]=GX$5)))</f>
        <v>0</v>
      </c>
      <c r="GY9" s="42" cm="1">
        <f t="array" ref="GY9">IF(GY$2="FY",SUMPRODUCT(Data_Xuất[Xuất-NX]*(Data_Xuất[Year]=GY$1)*(Data_Xuất[Main SKU name_GOM]=$A9)*(Data_Xuất[SKU_Xuất_GOM]=GY$5)),SUMPRODUCT(Data_Xuất[Xuất-NX]*(Data_Xuất[Year]=GY$1)*(Data_Xuất[Month]=GY$2)*(Data_Xuất[Main SKU name_GOM]=$A9)*(Data_Xuất[SKU_Xuất_GOM]=GY$5)))</f>
        <v>0</v>
      </c>
      <c r="GZ9" s="42" cm="1">
        <f t="array" ref="GZ9">IF(GZ$2="FY",SUMPRODUCT(Data_Xuất[Xuất-NX]*(Data_Xuất[Year]=GZ$1)*(Data_Xuất[Main SKU name_GOM]=$A9)*(Data_Xuất[SKU_Xuất_GOM]=GZ$5)),SUMPRODUCT(Data_Xuất[Xuất-NX]*(Data_Xuất[Year]=GZ$1)*(Data_Xuất[Month]=GZ$2)*(Data_Xuất[Main SKU name_GOM]=$A9)*(Data_Xuất[SKU_Xuất_GOM]=GZ$5)))</f>
        <v>0</v>
      </c>
      <c r="HA9" s="42" cm="1">
        <f t="array" ref="HA9">IF(HA$2="FY",SUMPRODUCT(Data_Xuất[Xuất-NX]*(Data_Xuất[Year]=HA$1)*(Data_Xuất[Main SKU name_GOM]=$A9)*(Data_Xuất[SKU_Xuất_GOM]=HA$5)),SUMPRODUCT(Data_Xuất[Xuất-NX]*(Data_Xuất[Year]=HA$1)*(Data_Xuất[Month]=HA$2)*(Data_Xuất[Main SKU name_GOM]=$A9)*(Data_Xuất[SKU_Xuất_GOM]=HA$5)))</f>
        <v>0</v>
      </c>
      <c r="HB9" s="45">
        <f t="shared" si="33"/>
        <v>558945</v>
      </c>
    </row>
    <row r="10" spans="1:210" x14ac:dyDescent="0.35">
      <c r="A10" s="5" t="s">
        <v>148</v>
      </c>
      <c r="B10" s="24" t="s">
        <v>148</v>
      </c>
      <c r="D10" s="42" cm="1">
        <f t="array" ref="D10">IF(D$2="FY",SUMPRODUCT(Data_Xuất[Xuất-NX]*(Data_Xuất[Year]=D$1)*(Data_Xuất[Main SKU name_GOM]=$A10)*(Data_Xuất[SKU_Xuất_GOM]=D$5)),SUMPRODUCT(Data_Xuất[Xuất-NX]*(Data_Xuất[Year]=D$1)*(Data_Xuất[Month]=D$2)*(Data_Xuất[Main SKU name_GOM]=$A10)*(Data_Xuất[SKU_Xuất_GOM]=D$5)))</f>
        <v>10000</v>
      </c>
      <c r="E10" s="42" cm="1">
        <f t="array" ref="E10">IF(E$2="FY",SUMPRODUCT(Data_Xuất[Xuất-NX]*(Data_Xuất[Year]=E$1)*(Data_Xuất[Main SKU name_GOM]=$A10)*(Data_Xuất[SKU_Xuất_GOM]=E$5)),SUMPRODUCT(Data_Xuất[Xuất-NX]*(Data_Xuất[Year]=E$1)*(Data_Xuất[Month]=E$2)*(Data_Xuất[Main SKU name_GOM]=$A10)*(Data_Xuất[SKU_Xuất_GOM]=E$5)))</f>
        <v>0</v>
      </c>
      <c r="F10" s="42" cm="1">
        <f t="array" ref="F10">IF(F$2="FY",SUMPRODUCT(Data_Xuất[Xuất-NX]*(Data_Xuất[Year]=F$1)*(Data_Xuất[Main SKU name_GOM]=$A10)*(Data_Xuất[SKU_Xuất_GOM]=F$5)),SUMPRODUCT(Data_Xuất[Xuất-NX]*(Data_Xuất[Year]=F$1)*(Data_Xuất[Month]=F$2)*(Data_Xuất[Main SKU name_GOM]=$A10)*(Data_Xuất[SKU_Xuất_GOM]=F$5)))</f>
        <v>0</v>
      </c>
      <c r="G10" s="42" cm="1">
        <f t="array" ref="G10">IF(G$2="FY",SUMPRODUCT(Data_Xuất[Xuất-NX]*(Data_Xuất[Year]=G$1)*(Data_Xuất[Main SKU name_GOM]=$A10)*(Data_Xuất[SKU_Xuất_GOM]=G$5)),SUMPRODUCT(Data_Xuất[Xuất-NX]*(Data_Xuất[Year]=G$1)*(Data_Xuất[Month]=G$2)*(Data_Xuất[Main SKU name_GOM]=$A10)*(Data_Xuất[SKU_Xuất_GOM]=G$5)))</f>
        <v>0</v>
      </c>
      <c r="H10" s="42" cm="1">
        <f t="array" ref="H10">IF(H$2="FY",SUMPRODUCT(Data_Xuất[Xuất-NX]*(Data_Xuất[Year]=H$1)*(Data_Xuất[Main SKU name_GOM]=$A10)*(Data_Xuất[SKU_Xuất_GOM]=H$5)),SUMPRODUCT(Data_Xuất[Xuất-NX]*(Data_Xuất[Year]=H$1)*(Data_Xuất[Month]=H$2)*(Data_Xuất[Main SKU name_GOM]=$A10)*(Data_Xuất[SKU_Xuất_GOM]=H$5)))</f>
        <v>0</v>
      </c>
      <c r="I10" s="42" cm="1">
        <f t="array" ref="I10">IF(I$2="FY",SUMPRODUCT(Data_Xuất[Xuất-NX]*(Data_Xuất[Year]=I$1)*(Data_Xuất[Main SKU name_GOM]=$A10)*(Data_Xuất[SKU_Xuất_GOM]=I$5)),SUMPRODUCT(Data_Xuất[Xuất-NX]*(Data_Xuất[Year]=I$1)*(Data_Xuất[Month]=I$2)*(Data_Xuất[Main SKU name_GOM]=$A10)*(Data_Xuất[SKU_Xuất_GOM]=I$5)))</f>
        <v>0</v>
      </c>
      <c r="J10" s="42" cm="1">
        <f t="array" ref="J10">IF(J$2="FY",SUMPRODUCT(Data_Xuất[Xuất-NX]*(Data_Xuất[Year]=J$1)*(Data_Xuất[Main SKU name_GOM]=$A10)*(Data_Xuất[SKU_Xuất_GOM]=J$5)),SUMPRODUCT(Data_Xuất[Xuất-NX]*(Data_Xuất[Year]=J$1)*(Data_Xuất[Month]=J$2)*(Data_Xuất[Main SKU name_GOM]=$A10)*(Data_Xuất[SKU_Xuất_GOM]=J$5)))</f>
        <v>0</v>
      </c>
      <c r="K10" s="42" cm="1">
        <f t="array" ref="K10">IF(K$2="FY",SUMPRODUCT(Data_Xuất[Xuất-NX]*(Data_Xuất[Year]=K$1)*(Data_Xuất[Main SKU name_GOM]=$A10)*(Data_Xuất[SKU_Xuất_GOM]=K$5)),SUMPRODUCT(Data_Xuất[Xuất-NX]*(Data_Xuất[Year]=K$1)*(Data_Xuất[Month]=K$2)*(Data_Xuất[Main SKU name_GOM]=$A10)*(Data_Xuất[SKU_Xuất_GOM]=K$5)))</f>
        <v>0</v>
      </c>
      <c r="L10" s="42" cm="1">
        <f t="array" ref="L10">IF(L$2="FY",SUMPRODUCT(Data_Xuất[Xuất-NX]*(Data_Xuất[Year]=L$1)*(Data_Xuất[Main SKU name_GOM]=$A10)*(Data_Xuất[SKU_Xuất_GOM]=L$5)),SUMPRODUCT(Data_Xuất[Xuất-NX]*(Data_Xuất[Year]=L$1)*(Data_Xuất[Month]=L$2)*(Data_Xuất[Main SKU name_GOM]=$A10)*(Data_Xuất[SKU_Xuất_GOM]=L$5)))</f>
        <v>0</v>
      </c>
      <c r="M10" s="42" cm="1">
        <f t="array" ref="M10">IF(M$2="FY",SUMPRODUCT(Data_Xuất[Xuất-NX]*(Data_Xuất[Year]=M$1)*(Data_Xuất[Main SKU name_GOM]=$A10)*(Data_Xuất[SKU_Xuất_GOM]=M$5)),SUMPRODUCT(Data_Xuất[Xuất-NX]*(Data_Xuất[Year]=M$1)*(Data_Xuất[Month]=M$2)*(Data_Xuất[Main SKU name_GOM]=$A10)*(Data_Xuất[SKU_Xuất_GOM]=M$5)))</f>
        <v>0</v>
      </c>
      <c r="N10" s="42" cm="1">
        <f t="array" ref="N10">IF(N$2="FY",SUMPRODUCT(Data_Xuất[Xuất-NX]*(Data_Xuất[Year]=N$1)*(Data_Xuất[Main SKU name_GOM]=$A10)*(Data_Xuất[SKU_Xuất_GOM]=N$5)),SUMPRODUCT(Data_Xuất[Xuất-NX]*(Data_Xuất[Year]=N$1)*(Data_Xuất[Month]=N$2)*(Data_Xuất[Main SKU name_GOM]=$A10)*(Data_Xuất[SKU_Xuất_GOM]=N$5)))</f>
        <v>0</v>
      </c>
      <c r="O10" s="42" cm="1">
        <f t="array" ref="O10">IF(O$2="FY",SUMPRODUCT(Data_Xuất[Xuất-NX]*(Data_Xuất[Year]=O$1)*(Data_Xuất[Main SKU name_GOM]=$A10)*(Data_Xuất[SKU_Xuất_GOM]=O$5)),SUMPRODUCT(Data_Xuất[Xuất-NX]*(Data_Xuất[Year]=O$1)*(Data_Xuất[Month]=O$2)*(Data_Xuất[Main SKU name_GOM]=$A10)*(Data_Xuất[SKU_Xuất_GOM]=O$5)))</f>
        <v>0</v>
      </c>
      <c r="P10" s="42" cm="1">
        <f t="array" ref="P10">IF(P$2="FY",SUMPRODUCT(Data_Xuất[Xuất-NX]*(Data_Xuất[Year]=P$1)*(Data_Xuất[Main SKU name_GOM]=$A10)*(Data_Xuất[SKU_Xuất_GOM]=P$5)),SUMPRODUCT(Data_Xuất[Xuất-NX]*(Data_Xuất[Year]=P$1)*(Data_Xuất[Month]=P$2)*(Data_Xuất[Main SKU name_GOM]=$A10)*(Data_Xuất[SKU_Xuất_GOM]=P$5)))</f>
        <v>0</v>
      </c>
      <c r="Q10" s="42" cm="1">
        <f t="array" ref="Q10">IF(Q$2="FY",SUMPRODUCT(Data_Xuất[Xuất-NX]*(Data_Xuất[Year]=Q$1)*(Data_Xuất[Main SKU name_GOM]=$A10)*(Data_Xuất[SKU_Xuất_GOM]=Q$5)),SUMPRODUCT(Data_Xuất[Xuất-NX]*(Data_Xuất[Year]=Q$1)*(Data_Xuất[Month]=Q$2)*(Data_Xuất[Main SKU name_GOM]=$A10)*(Data_Xuất[SKU_Xuất_GOM]=Q$5)))</f>
        <v>0</v>
      </c>
      <c r="R10" s="42">
        <f t="shared" si="34"/>
        <v>10000</v>
      </c>
      <c r="T10" s="42" cm="1">
        <f t="array" ref="T10">IF(T$2="FY",SUMPRODUCT(Data_Xuất[Xuất-NX]*(Data_Xuất[Year]=T$1)*(Data_Xuất[Main SKU name_GOM]=$A10)*(Data_Xuất[SKU_Xuất_GOM]=T$5)),SUMPRODUCT(Data_Xuất[Xuất-NX]*(Data_Xuất[Year]=T$1)*(Data_Xuất[Month]=T$2)*(Data_Xuất[Main SKU name_GOM]=$A10)*(Data_Xuất[SKU_Xuất_GOM]=T$5)))</f>
        <v>0</v>
      </c>
      <c r="U10" s="42" cm="1">
        <f t="array" ref="U10">IF(U$2="FY",SUMPRODUCT(Data_Xuất[Xuất-NX]*(Data_Xuất[Year]=U$1)*(Data_Xuất[Main SKU name_GOM]=$A10)*(Data_Xuất[SKU_Xuất_GOM]=U$5)),SUMPRODUCT(Data_Xuất[Xuất-NX]*(Data_Xuất[Year]=U$1)*(Data_Xuất[Month]=U$2)*(Data_Xuất[Main SKU name_GOM]=$A10)*(Data_Xuất[SKU_Xuất_GOM]=U$5)))</f>
        <v>0</v>
      </c>
      <c r="V10" s="42" cm="1">
        <f t="array" ref="V10">IF(V$2="FY",SUMPRODUCT(Data_Xuất[Xuất-NX]*(Data_Xuất[Year]=V$1)*(Data_Xuất[Main SKU name_GOM]=$A10)*(Data_Xuất[SKU_Xuất_GOM]=V$5)),SUMPRODUCT(Data_Xuất[Xuất-NX]*(Data_Xuất[Year]=V$1)*(Data_Xuất[Month]=V$2)*(Data_Xuất[Main SKU name_GOM]=$A10)*(Data_Xuất[SKU_Xuất_GOM]=V$5)))</f>
        <v>0</v>
      </c>
      <c r="W10" s="42" cm="1">
        <f t="array" ref="W10">IF(W$2="FY",SUMPRODUCT(Data_Xuất[Xuất-NX]*(Data_Xuất[Year]=W$1)*(Data_Xuất[Main SKU name_GOM]=$A10)*(Data_Xuất[SKU_Xuất_GOM]=W$5)),SUMPRODUCT(Data_Xuất[Xuất-NX]*(Data_Xuất[Year]=W$1)*(Data_Xuất[Month]=W$2)*(Data_Xuất[Main SKU name_GOM]=$A10)*(Data_Xuất[SKU_Xuất_GOM]=W$5)))</f>
        <v>0</v>
      </c>
      <c r="X10" s="42" cm="1">
        <f t="array" ref="X10">IF(X$2="FY",SUMPRODUCT(Data_Xuất[Xuất-NX]*(Data_Xuất[Year]=X$1)*(Data_Xuất[Main SKU name_GOM]=$A10)*(Data_Xuất[SKU_Xuất_GOM]=X$5)),SUMPRODUCT(Data_Xuất[Xuất-NX]*(Data_Xuất[Year]=X$1)*(Data_Xuất[Month]=X$2)*(Data_Xuất[Main SKU name_GOM]=$A10)*(Data_Xuất[SKU_Xuất_GOM]=X$5)))</f>
        <v>0</v>
      </c>
      <c r="Y10" s="42" cm="1">
        <f t="array" ref="Y10">IF(Y$2="FY",SUMPRODUCT(Data_Xuất[Xuất-NX]*(Data_Xuất[Year]=Y$1)*(Data_Xuất[Main SKU name_GOM]=$A10)*(Data_Xuất[SKU_Xuất_GOM]=Y$5)),SUMPRODUCT(Data_Xuất[Xuất-NX]*(Data_Xuất[Year]=Y$1)*(Data_Xuất[Month]=Y$2)*(Data_Xuất[Main SKU name_GOM]=$A10)*(Data_Xuất[SKU_Xuất_GOM]=Y$5)))</f>
        <v>0</v>
      </c>
      <c r="Z10" s="42" cm="1">
        <f t="array" ref="Z10">IF(Z$2="FY",SUMPRODUCT(Data_Xuất[Xuất-NX]*(Data_Xuất[Year]=Z$1)*(Data_Xuất[Main SKU name_GOM]=$A10)*(Data_Xuất[SKU_Xuất_GOM]=Z$5)),SUMPRODUCT(Data_Xuất[Xuất-NX]*(Data_Xuất[Year]=Z$1)*(Data_Xuất[Month]=Z$2)*(Data_Xuất[Main SKU name_GOM]=$A10)*(Data_Xuất[SKU_Xuất_GOM]=Z$5)))</f>
        <v>0</v>
      </c>
      <c r="AA10" s="42" cm="1">
        <f t="array" ref="AA10">IF(AA$2="FY",SUMPRODUCT(Data_Xuất[Xuất-NX]*(Data_Xuất[Year]=AA$1)*(Data_Xuất[Main SKU name_GOM]=$A10)*(Data_Xuất[SKU_Xuất_GOM]=AA$5)),SUMPRODUCT(Data_Xuất[Xuất-NX]*(Data_Xuất[Year]=AA$1)*(Data_Xuất[Month]=AA$2)*(Data_Xuất[Main SKU name_GOM]=$A10)*(Data_Xuất[SKU_Xuất_GOM]=AA$5)))</f>
        <v>0</v>
      </c>
      <c r="AB10" s="42" cm="1">
        <f t="array" ref="AB10">IF(AB$2="FY",SUMPRODUCT(Data_Xuất[Xuất-NX]*(Data_Xuất[Year]=AB$1)*(Data_Xuất[Main SKU name_GOM]=$A10)*(Data_Xuất[SKU_Xuất_GOM]=AB$5)),SUMPRODUCT(Data_Xuất[Xuất-NX]*(Data_Xuất[Year]=AB$1)*(Data_Xuất[Month]=AB$2)*(Data_Xuất[Main SKU name_GOM]=$A10)*(Data_Xuất[SKU_Xuất_GOM]=AB$5)))</f>
        <v>0</v>
      </c>
      <c r="AC10" s="42" cm="1">
        <f t="array" ref="AC10">IF(AC$2="FY",SUMPRODUCT(Data_Xuất[Xuất-NX]*(Data_Xuất[Year]=AC$1)*(Data_Xuất[Main SKU name_GOM]=$A10)*(Data_Xuất[SKU_Xuất_GOM]=AC$5)),SUMPRODUCT(Data_Xuất[Xuất-NX]*(Data_Xuất[Year]=AC$1)*(Data_Xuất[Month]=AC$2)*(Data_Xuất[Main SKU name_GOM]=$A10)*(Data_Xuất[SKU_Xuất_GOM]=AC$5)))</f>
        <v>0</v>
      </c>
      <c r="AD10" s="42" cm="1">
        <f t="array" ref="AD10">IF(AD$2="FY",SUMPRODUCT(Data_Xuất[Xuất-NX]*(Data_Xuất[Year]=AD$1)*(Data_Xuất[Main SKU name_GOM]=$A10)*(Data_Xuất[SKU_Xuất_GOM]=AD$5)),SUMPRODUCT(Data_Xuất[Xuất-NX]*(Data_Xuất[Year]=AD$1)*(Data_Xuất[Month]=AD$2)*(Data_Xuất[Main SKU name_GOM]=$A10)*(Data_Xuất[SKU_Xuất_GOM]=AD$5)))</f>
        <v>0</v>
      </c>
      <c r="AE10" s="42" cm="1">
        <f t="array" ref="AE10">IF(AE$2="FY",SUMPRODUCT(Data_Xuất[Xuất-NX]*(Data_Xuất[Year]=AE$1)*(Data_Xuất[Main SKU name_GOM]=$A10)*(Data_Xuất[SKU_Xuất_GOM]=AE$5)),SUMPRODUCT(Data_Xuất[Xuất-NX]*(Data_Xuất[Year]=AE$1)*(Data_Xuất[Month]=AE$2)*(Data_Xuất[Main SKU name_GOM]=$A10)*(Data_Xuất[SKU_Xuất_GOM]=AE$5)))</f>
        <v>0</v>
      </c>
      <c r="AF10" s="42" cm="1">
        <f t="array" ref="AF10">IF(AF$2="FY",SUMPRODUCT(Data_Xuất[Xuất-NX]*(Data_Xuất[Year]=AF$1)*(Data_Xuất[Main SKU name_GOM]=$A10)*(Data_Xuất[SKU_Xuất_GOM]=AF$5)),SUMPRODUCT(Data_Xuất[Xuất-NX]*(Data_Xuất[Year]=AF$1)*(Data_Xuất[Month]=AF$2)*(Data_Xuất[Main SKU name_GOM]=$A10)*(Data_Xuất[SKU_Xuất_GOM]=AF$5)))</f>
        <v>0</v>
      </c>
      <c r="AG10" s="42" cm="1">
        <f t="array" ref="AG10">IF(AG$2="FY",SUMPRODUCT(Data_Xuất[Xuất-NX]*(Data_Xuất[Year]=AG$1)*(Data_Xuất[Main SKU name_GOM]=$A10)*(Data_Xuất[SKU_Xuất_GOM]=AG$5)),SUMPRODUCT(Data_Xuất[Xuất-NX]*(Data_Xuất[Year]=AG$1)*(Data_Xuất[Month]=AG$2)*(Data_Xuất[Main SKU name_GOM]=$A10)*(Data_Xuất[SKU_Xuất_GOM]=AG$5)))</f>
        <v>0</v>
      </c>
      <c r="AH10" s="45">
        <f t="shared" si="35"/>
        <v>0</v>
      </c>
      <c r="AJ10" s="42" cm="1">
        <f t="array" ref="AJ10">IF(AJ$2="FY",SUMPRODUCT(Data_Xuất[Xuất-NX]*(Data_Xuất[Year]=AJ$1)*(Data_Xuất[Main SKU name_GOM]=$A10)*(Data_Xuất[SKU_Xuất_GOM]=AJ$5)),SUMPRODUCT(Data_Xuất[Xuất-NX]*(Data_Xuất[Year]=AJ$1)*(Data_Xuất[Month]=AJ$2)*(Data_Xuất[Main SKU name_GOM]=$A10)*(Data_Xuất[SKU_Xuất_GOM]=AJ$5)))</f>
        <v>0</v>
      </c>
      <c r="AK10" s="42" cm="1">
        <f t="array" ref="AK10">IF(AK$2="FY",SUMPRODUCT(Data_Xuất[Xuất-NX]*(Data_Xuất[Year]=AK$1)*(Data_Xuất[Main SKU name_GOM]=$A10)*(Data_Xuất[SKU_Xuất_GOM]=AK$5)),SUMPRODUCT(Data_Xuất[Xuất-NX]*(Data_Xuất[Year]=AK$1)*(Data_Xuất[Month]=AK$2)*(Data_Xuất[Main SKU name_GOM]=$A10)*(Data_Xuất[SKU_Xuất_GOM]=AK$5)))</f>
        <v>0</v>
      </c>
      <c r="AL10" s="42" cm="1">
        <f t="array" ref="AL10">IF(AL$2="FY",SUMPRODUCT(Data_Xuất[Xuất-NX]*(Data_Xuất[Year]=AL$1)*(Data_Xuất[Main SKU name_GOM]=$A10)*(Data_Xuất[SKU_Xuất_GOM]=AL$5)),SUMPRODUCT(Data_Xuất[Xuất-NX]*(Data_Xuất[Year]=AL$1)*(Data_Xuất[Month]=AL$2)*(Data_Xuất[Main SKU name_GOM]=$A10)*(Data_Xuất[SKU_Xuất_GOM]=AL$5)))</f>
        <v>0</v>
      </c>
      <c r="AM10" s="42" cm="1">
        <f t="array" ref="AM10">IF(AM$2="FY",SUMPRODUCT(Data_Xuất[Xuất-NX]*(Data_Xuất[Year]=AM$1)*(Data_Xuất[Main SKU name_GOM]=$A10)*(Data_Xuất[SKU_Xuất_GOM]=AM$5)),SUMPRODUCT(Data_Xuất[Xuất-NX]*(Data_Xuất[Year]=AM$1)*(Data_Xuất[Month]=AM$2)*(Data_Xuất[Main SKU name_GOM]=$A10)*(Data_Xuất[SKU_Xuất_GOM]=AM$5)))</f>
        <v>0</v>
      </c>
      <c r="AN10" s="42" cm="1">
        <f t="array" ref="AN10">IF(AN$2="FY",SUMPRODUCT(Data_Xuất[Xuất-NX]*(Data_Xuất[Year]=AN$1)*(Data_Xuất[Main SKU name_GOM]=$A10)*(Data_Xuất[SKU_Xuất_GOM]=AN$5)),SUMPRODUCT(Data_Xuất[Xuất-NX]*(Data_Xuất[Year]=AN$1)*(Data_Xuất[Month]=AN$2)*(Data_Xuất[Main SKU name_GOM]=$A10)*(Data_Xuất[SKU_Xuất_GOM]=AN$5)))</f>
        <v>0</v>
      </c>
      <c r="AO10" s="42" cm="1">
        <f t="array" ref="AO10">IF(AO$2="FY",SUMPRODUCT(Data_Xuất[Xuất-NX]*(Data_Xuất[Year]=AO$1)*(Data_Xuất[Main SKU name_GOM]=$A10)*(Data_Xuất[SKU_Xuất_GOM]=AO$5)),SUMPRODUCT(Data_Xuất[Xuất-NX]*(Data_Xuất[Year]=AO$1)*(Data_Xuất[Month]=AO$2)*(Data_Xuất[Main SKU name_GOM]=$A10)*(Data_Xuất[SKU_Xuất_GOM]=AO$5)))</f>
        <v>0</v>
      </c>
      <c r="AP10" s="42" cm="1">
        <f t="array" ref="AP10">IF(AP$2="FY",SUMPRODUCT(Data_Xuất[Xuất-NX]*(Data_Xuất[Year]=AP$1)*(Data_Xuất[Main SKU name_GOM]=$A10)*(Data_Xuất[SKU_Xuất_GOM]=AP$5)),SUMPRODUCT(Data_Xuất[Xuất-NX]*(Data_Xuất[Year]=AP$1)*(Data_Xuất[Month]=AP$2)*(Data_Xuất[Main SKU name_GOM]=$A10)*(Data_Xuất[SKU_Xuất_GOM]=AP$5)))</f>
        <v>0</v>
      </c>
      <c r="AQ10" s="42" cm="1">
        <f t="array" ref="AQ10">IF(AQ$2="FY",SUMPRODUCT(Data_Xuất[Xuất-NX]*(Data_Xuất[Year]=AQ$1)*(Data_Xuất[Main SKU name_GOM]=$A10)*(Data_Xuất[SKU_Xuất_GOM]=AQ$5)),SUMPRODUCT(Data_Xuất[Xuất-NX]*(Data_Xuất[Year]=AQ$1)*(Data_Xuất[Month]=AQ$2)*(Data_Xuất[Main SKU name_GOM]=$A10)*(Data_Xuất[SKU_Xuất_GOM]=AQ$5)))</f>
        <v>0</v>
      </c>
      <c r="AR10" s="42" cm="1">
        <f t="array" ref="AR10">IF(AR$2="FY",SUMPRODUCT(Data_Xuất[Xuất-NX]*(Data_Xuất[Year]=AR$1)*(Data_Xuất[Main SKU name_GOM]=$A10)*(Data_Xuất[SKU_Xuất_GOM]=AR$5)),SUMPRODUCT(Data_Xuất[Xuất-NX]*(Data_Xuất[Year]=AR$1)*(Data_Xuất[Month]=AR$2)*(Data_Xuất[Main SKU name_GOM]=$A10)*(Data_Xuất[SKU_Xuất_GOM]=AR$5)))</f>
        <v>0</v>
      </c>
      <c r="AS10" s="42" cm="1">
        <f t="array" ref="AS10">IF(AS$2="FY",SUMPRODUCT(Data_Xuất[Xuất-NX]*(Data_Xuất[Year]=AS$1)*(Data_Xuất[Main SKU name_GOM]=$A10)*(Data_Xuất[SKU_Xuất_GOM]=AS$5)),SUMPRODUCT(Data_Xuất[Xuất-NX]*(Data_Xuất[Year]=AS$1)*(Data_Xuất[Month]=AS$2)*(Data_Xuất[Main SKU name_GOM]=$A10)*(Data_Xuất[SKU_Xuất_GOM]=AS$5)))</f>
        <v>0</v>
      </c>
      <c r="AT10" s="42" cm="1">
        <f t="array" ref="AT10">IF(AT$2="FY",SUMPRODUCT(Data_Xuất[Xuất-NX]*(Data_Xuất[Year]=AT$1)*(Data_Xuất[Main SKU name_GOM]=$A10)*(Data_Xuất[SKU_Xuất_GOM]=AT$5)),SUMPRODUCT(Data_Xuất[Xuất-NX]*(Data_Xuất[Year]=AT$1)*(Data_Xuất[Month]=AT$2)*(Data_Xuất[Main SKU name_GOM]=$A10)*(Data_Xuất[SKU_Xuất_GOM]=AT$5)))</f>
        <v>0</v>
      </c>
      <c r="AU10" s="42" cm="1">
        <f t="array" ref="AU10">IF(AU$2="FY",SUMPRODUCT(Data_Xuất[Xuất-NX]*(Data_Xuất[Year]=AU$1)*(Data_Xuất[Main SKU name_GOM]=$A10)*(Data_Xuất[SKU_Xuất_GOM]=AU$5)),SUMPRODUCT(Data_Xuất[Xuất-NX]*(Data_Xuất[Year]=AU$1)*(Data_Xuất[Month]=AU$2)*(Data_Xuất[Main SKU name_GOM]=$A10)*(Data_Xuất[SKU_Xuất_GOM]=AU$5)))</f>
        <v>0</v>
      </c>
      <c r="AV10" s="42" cm="1">
        <f t="array" ref="AV10">IF(AV$2="FY",SUMPRODUCT(Data_Xuất[Xuất-NX]*(Data_Xuất[Year]=AV$1)*(Data_Xuất[Main SKU name_GOM]=$A10)*(Data_Xuất[SKU_Xuất_GOM]=AV$5)),SUMPRODUCT(Data_Xuất[Xuất-NX]*(Data_Xuất[Year]=AV$1)*(Data_Xuất[Month]=AV$2)*(Data_Xuất[Main SKU name_GOM]=$A10)*(Data_Xuất[SKU_Xuất_GOM]=AV$5)))</f>
        <v>0</v>
      </c>
      <c r="AW10" s="42" cm="1">
        <f t="array" ref="AW10">IF(AW$2="FY",SUMPRODUCT(Data_Xuất[Xuất-NX]*(Data_Xuất[Year]=AW$1)*(Data_Xuất[Main SKU name_GOM]=$A10)*(Data_Xuất[SKU_Xuất_GOM]=AW$5)),SUMPRODUCT(Data_Xuất[Xuất-NX]*(Data_Xuất[Year]=AW$1)*(Data_Xuất[Month]=AW$2)*(Data_Xuất[Main SKU name_GOM]=$A10)*(Data_Xuất[SKU_Xuất_GOM]=AW$5)))</f>
        <v>0</v>
      </c>
      <c r="AX10" s="45">
        <f t="shared" si="23"/>
        <v>0</v>
      </c>
      <c r="AZ10" s="42" cm="1">
        <f t="array" ref="AZ10">IF(AZ$2="FY",SUMPRODUCT(Data_Xuất[Xuất-NX]*(Data_Xuất[Year]=AZ$1)*(Data_Xuất[Main SKU name_GOM]=$A10)*(Data_Xuất[SKU_Xuất_GOM]=AZ$5)),SUMPRODUCT(Data_Xuất[Xuất-NX]*(Data_Xuất[Year]=AZ$1)*(Data_Xuất[Month]=AZ$2)*(Data_Xuất[Main SKU name_GOM]=$A10)*(Data_Xuất[SKU_Xuất_GOM]=AZ$5)))</f>
        <v>2500</v>
      </c>
      <c r="BA10" s="42" cm="1">
        <f t="array" ref="BA10">IF(BA$2="FY",SUMPRODUCT(Data_Xuất[Xuất-NX]*(Data_Xuất[Year]=BA$1)*(Data_Xuất[Main SKU name_GOM]=$A10)*(Data_Xuất[SKU_Xuất_GOM]=BA$5)),SUMPRODUCT(Data_Xuất[Xuất-NX]*(Data_Xuất[Year]=BA$1)*(Data_Xuất[Month]=BA$2)*(Data_Xuất[Main SKU name_GOM]=$A10)*(Data_Xuất[SKU_Xuất_GOM]=BA$5)))</f>
        <v>0</v>
      </c>
      <c r="BB10" s="42" cm="1">
        <f t="array" ref="BB10">IF(BB$2="FY",SUMPRODUCT(Data_Xuất[Xuất-NX]*(Data_Xuất[Year]=BB$1)*(Data_Xuất[Main SKU name_GOM]=$A10)*(Data_Xuất[SKU_Xuất_GOM]=BB$5)),SUMPRODUCT(Data_Xuất[Xuất-NX]*(Data_Xuất[Year]=BB$1)*(Data_Xuất[Month]=BB$2)*(Data_Xuất[Main SKU name_GOM]=$A10)*(Data_Xuất[SKU_Xuất_GOM]=BB$5)))</f>
        <v>0</v>
      </c>
      <c r="BC10" s="42" cm="1">
        <f t="array" ref="BC10">IF(BC$2="FY",SUMPRODUCT(Data_Xuất[Xuất-NX]*(Data_Xuất[Year]=BC$1)*(Data_Xuất[Main SKU name_GOM]=$A10)*(Data_Xuất[SKU_Xuất_GOM]=BC$5)),SUMPRODUCT(Data_Xuất[Xuất-NX]*(Data_Xuất[Year]=BC$1)*(Data_Xuất[Month]=BC$2)*(Data_Xuất[Main SKU name_GOM]=$A10)*(Data_Xuất[SKU_Xuất_GOM]=BC$5)))</f>
        <v>0</v>
      </c>
      <c r="BD10" s="42" cm="1">
        <f t="array" ref="BD10">IF(BD$2="FY",SUMPRODUCT(Data_Xuất[Xuất-NX]*(Data_Xuất[Year]=BD$1)*(Data_Xuất[Main SKU name_GOM]=$A10)*(Data_Xuất[SKU_Xuất_GOM]=BD$5)),SUMPRODUCT(Data_Xuất[Xuất-NX]*(Data_Xuất[Year]=BD$1)*(Data_Xuất[Month]=BD$2)*(Data_Xuất[Main SKU name_GOM]=$A10)*(Data_Xuất[SKU_Xuất_GOM]=BD$5)))</f>
        <v>0</v>
      </c>
      <c r="BE10" s="42" cm="1">
        <f t="array" ref="BE10">IF(BE$2="FY",SUMPRODUCT(Data_Xuất[Xuất-NX]*(Data_Xuất[Year]=BE$1)*(Data_Xuất[Main SKU name_GOM]=$A10)*(Data_Xuất[SKU_Xuất_GOM]=BE$5)),SUMPRODUCT(Data_Xuất[Xuất-NX]*(Data_Xuất[Year]=BE$1)*(Data_Xuất[Month]=BE$2)*(Data_Xuất[Main SKU name_GOM]=$A10)*(Data_Xuất[SKU_Xuất_GOM]=BE$5)))</f>
        <v>0</v>
      </c>
      <c r="BF10" s="42" cm="1">
        <f t="array" ref="BF10">IF(BF$2="FY",SUMPRODUCT(Data_Xuất[Xuất-NX]*(Data_Xuất[Year]=BF$1)*(Data_Xuất[Main SKU name_GOM]=$A10)*(Data_Xuất[SKU_Xuất_GOM]=BF$5)),SUMPRODUCT(Data_Xuất[Xuất-NX]*(Data_Xuất[Year]=BF$1)*(Data_Xuất[Month]=BF$2)*(Data_Xuất[Main SKU name_GOM]=$A10)*(Data_Xuất[SKU_Xuất_GOM]=BF$5)))</f>
        <v>0</v>
      </c>
      <c r="BG10" s="42" cm="1">
        <f t="array" ref="BG10">IF(BG$2="FY",SUMPRODUCT(Data_Xuất[Xuất-NX]*(Data_Xuất[Year]=BG$1)*(Data_Xuất[Main SKU name_GOM]=$A10)*(Data_Xuất[SKU_Xuất_GOM]=BG$5)),SUMPRODUCT(Data_Xuất[Xuất-NX]*(Data_Xuất[Year]=BG$1)*(Data_Xuất[Month]=BG$2)*(Data_Xuất[Main SKU name_GOM]=$A10)*(Data_Xuất[SKU_Xuất_GOM]=BG$5)))</f>
        <v>0</v>
      </c>
      <c r="BH10" s="42" cm="1">
        <f t="array" ref="BH10">IF(BH$2="FY",SUMPRODUCT(Data_Xuất[Xuất-NX]*(Data_Xuất[Year]=BH$1)*(Data_Xuất[Main SKU name_GOM]=$A10)*(Data_Xuất[SKU_Xuất_GOM]=BH$5)),SUMPRODUCT(Data_Xuất[Xuất-NX]*(Data_Xuất[Year]=BH$1)*(Data_Xuất[Month]=BH$2)*(Data_Xuất[Main SKU name_GOM]=$A10)*(Data_Xuất[SKU_Xuất_GOM]=BH$5)))</f>
        <v>0</v>
      </c>
      <c r="BI10" s="42" cm="1">
        <f t="array" ref="BI10">IF(BI$2="FY",SUMPRODUCT(Data_Xuất[Xuất-NX]*(Data_Xuất[Year]=BI$1)*(Data_Xuất[Main SKU name_GOM]=$A10)*(Data_Xuất[SKU_Xuất_GOM]=BI$5)),SUMPRODUCT(Data_Xuất[Xuất-NX]*(Data_Xuất[Year]=BI$1)*(Data_Xuất[Month]=BI$2)*(Data_Xuất[Main SKU name_GOM]=$A10)*(Data_Xuất[SKU_Xuất_GOM]=BI$5)))</f>
        <v>0</v>
      </c>
      <c r="BJ10" s="42" cm="1">
        <f t="array" ref="BJ10">IF(BJ$2="FY",SUMPRODUCT(Data_Xuất[Xuất-NX]*(Data_Xuất[Year]=BJ$1)*(Data_Xuất[Main SKU name_GOM]=$A10)*(Data_Xuất[SKU_Xuất_GOM]=BJ$5)),SUMPRODUCT(Data_Xuất[Xuất-NX]*(Data_Xuất[Year]=BJ$1)*(Data_Xuất[Month]=BJ$2)*(Data_Xuất[Main SKU name_GOM]=$A10)*(Data_Xuất[SKU_Xuất_GOM]=BJ$5)))</f>
        <v>0</v>
      </c>
      <c r="BK10" s="42" cm="1">
        <f t="array" ref="BK10">IF(BK$2="FY",SUMPRODUCT(Data_Xuất[Xuất-NX]*(Data_Xuất[Year]=BK$1)*(Data_Xuất[Main SKU name_GOM]=$A10)*(Data_Xuất[SKU_Xuất_GOM]=BK$5)),SUMPRODUCT(Data_Xuất[Xuất-NX]*(Data_Xuất[Year]=BK$1)*(Data_Xuất[Month]=BK$2)*(Data_Xuất[Main SKU name_GOM]=$A10)*(Data_Xuất[SKU_Xuất_GOM]=BK$5)))</f>
        <v>0</v>
      </c>
      <c r="BL10" s="42" cm="1">
        <f t="array" ref="BL10">IF(BL$2="FY",SUMPRODUCT(Data_Xuất[Xuất-NX]*(Data_Xuất[Year]=BL$1)*(Data_Xuất[Main SKU name_GOM]=$A10)*(Data_Xuất[SKU_Xuất_GOM]=BL$5)),SUMPRODUCT(Data_Xuất[Xuất-NX]*(Data_Xuất[Year]=BL$1)*(Data_Xuất[Month]=BL$2)*(Data_Xuất[Main SKU name_GOM]=$A10)*(Data_Xuất[SKU_Xuất_GOM]=BL$5)))</f>
        <v>0</v>
      </c>
      <c r="BM10" s="42" cm="1">
        <f t="array" ref="BM10">IF(BM$2="FY",SUMPRODUCT(Data_Xuất[Xuất-NX]*(Data_Xuất[Year]=BM$1)*(Data_Xuất[Main SKU name_GOM]=$A10)*(Data_Xuất[SKU_Xuất_GOM]=BM$5)),SUMPRODUCT(Data_Xuất[Xuất-NX]*(Data_Xuất[Year]=BM$1)*(Data_Xuất[Month]=BM$2)*(Data_Xuất[Main SKU name_GOM]=$A10)*(Data_Xuất[SKU_Xuất_GOM]=BM$5)))</f>
        <v>0</v>
      </c>
      <c r="BN10" s="45">
        <f t="shared" si="24"/>
        <v>2500</v>
      </c>
      <c r="BP10" s="42" cm="1">
        <f t="array" ref="BP10">IF(BP$2="FY",SUMPRODUCT(Data_Xuất[Xuất-NX]*(Data_Xuất[Year]=BP$1)*(Data_Xuất[Main SKU name_GOM]=$A10)*(Data_Xuất[SKU_Xuất_GOM]=BP$5)),SUMPRODUCT(Data_Xuất[Xuất-NX]*(Data_Xuất[Year]=BP$1)*(Data_Xuất[Month]=BP$2)*(Data_Xuất[Main SKU name_GOM]=$A10)*(Data_Xuất[SKU_Xuất_GOM]=BP$5)))</f>
        <v>0</v>
      </c>
      <c r="BQ10" s="42" cm="1">
        <f t="array" ref="BQ10">IF(BQ$2="FY",SUMPRODUCT(Data_Xuất[Xuất-NX]*(Data_Xuất[Year]=BQ$1)*(Data_Xuất[Main SKU name_GOM]=$A10)*(Data_Xuất[SKU_Xuất_GOM]=BQ$5)),SUMPRODUCT(Data_Xuất[Xuất-NX]*(Data_Xuất[Year]=BQ$1)*(Data_Xuất[Month]=BQ$2)*(Data_Xuất[Main SKU name_GOM]=$A10)*(Data_Xuất[SKU_Xuất_GOM]=BQ$5)))</f>
        <v>0</v>
      </c>
      <c r="BR10" s="42" cm="1">
        <f t="array" ref="BR10">IF(BR$2="FY",SUMPRODUCT(Data_Xuất[Xuất-NX]*(Data_Xuất[Year]=BR$1)*(Data_Xuất[Main SKU name_GOM]=$A10)*(Data_Xuất[SKU_Xuất_GOM]=BR$5)),SUMPRODUCT(Data_Xuất[Xuất-NX]*(Data_Xuất[Year]=BR$1)*(Data_Xuất[Month]=BR$2)*(Data_Xuất[Main SKU name_GOM]=$A10)*(Data_Xuất[SKU_Xuất_GOM]=BR$5)))</f>
        <v>0</v>
      </c>
      <c r="BS10" s="42" cm="1">
        <f t="array" ref="BS10">IF(BS$2="FY",SUMPRODUCT(Data_Xuất[Xuất-NX]*(Data_Xuất[Year]=BS$1)*(Data_Xuất[Main SKU name_GOM]=$A10)*(Data_Xuất[SKU_Xuất_GOM]=BS$5)),SUMPRODUCT(Data_Xuất[Xuất-NX]*(Data_Xuất[Year]=BS$1)*(Data_Xuất[Month]=BS$2)*(Data_Xuất[Main SKU name_GOM]=$A10)*(Data_Xuất[SKU_Xuất_GOM]=BS$5)))</f>
        <v>0</v>
      </c>
      <c r="BT10" s="42" cm="1">
        <f t="array" ref="BT10">IF(BT$2="FY",SUMPRODUCT(Data_Xuất[Xuất-NX]*(Data_Xuất[Year]=BT$1)*(Data_Xuất[Main SKU name_GOM]=$A10)*(Data_Xuất[SKU_Xuất_GOM]=BT$5)),SUMPRODUCT(Data_Xuất[Xuất-NX]*(Data_Xuất[Year]=BT$1)*(Data_Xuất[Month]=BT$2)*(Data_Xuất[Main SKU name_GOM]=$A10)*(Data_Xuất[SKU_Xuất_GOM]=BT$5)))</f>
        <v>0</v>
      </c>
      <c r="BU10" s="42" cm="1">
        <f t="array" ref="BU10">IF(BU$2="FY",SUMPRODUCT(Data_Xuất[Xuất-NX]*(Data_Xuất[Year]=BU$1)*(Data_Xuất[Main SKU name_GOM]=$A10)*(Data_Xuất[SKU_Xuất_GOM]=BU$5)),SUMPRODUCT(Data_Xuất[Xuất-NX]*(Data_Xuất[Year]=BU$1)*(Data_Xuất[Month]=BU$2)*(Data_Xuất[Main SKU name_GOM]=$A10)*(Data_Xuất[SKU_Xuất_GOM]=BU$5)))</f>
        <v>0</v>
      </c>
      <c r="BV10" s="42" cm="1">
        <f t="array" ref="BV10">IF(BV$2="FY",SUMPRODUCT(Data_Xuất[Xuất-NX]*(Data_Xuất[Year]=BV$1)*(Data_Xuất[Main SKU name_GOM]=$A10)*(Data_Xuất[SKU_Xuất_GOM]=BV$5)),SUMPRODUCT(Data_Xuất[Xuất-NX]*(Data_Xuất[Year]=BV$1)*(Data_Xuất[Month]=BV$2)*(Data_Xuất[Main SKU name_GOM]=$A10)*(Data_Xuất[SKU_Xuất_GOM]=BV$5)))</f>
        <v>0</v>
      </c>
      <c r="BW10" s="42" cm="1">
        <f t="array" ref="BW10">IF(BW$2="FY",SUMPRODUCT(Data_Xuất[Xuất-NX]*(Data_Xuất[Year]=BW$1)*(Data_Xuất[Main SKU name_GOM]=$A10)*(Data_Xuất[SKU_Xuất_GOM]=BW$5)),SUMPRODUCT(Data_Xuất[Xuất-NX]*(Data_Xuất[Year]=BW$1)*(Data_Xuất[Month]=BW$2)*(Data_Xuất[Main SKU name_GOM]=$A10)*(Data_Xuất[SKU_Xuất_GOM]=BW$5)))</f>
        <v>0</v>
      </c>
      <c r="BX10" s="42" cm="1">
        <f t="array" ref="BX10">IF(BX$2="FY",SUMPRODUCT(Data_Xuất[Xuất-NX]*(Data_Xuất[Year]=BX$1)*(Data_Xuất[Main SKU name_GOM]=$A10)*(Data_Xuất[SKU_Xuất_GOM]=BX$5)),SUMPRODUCT(Data_Xuất[Xuất-NX]*(Data_Xuất[Year]=BX$1)*(Data_Xuất[Month]=BX$2)*(Data_Xuất[Main SKU name_GOM]=$A10)*(Data_Xuất[SKU_Xuất_GOM]=BX$5)))</f>
        <v>0</v>
      </c>
      <c r="BY10" s="42" cm="1">
        <f t="array" ref="BY10">IF(BY$2="FY",SUMPRODUCT(Data_Xuất[Xuất-NX]*(Data_Xuất[Year]=BY$1)*(Data_Xuất[Main SKU name_GOM]=$A10)*(Data_Xuất[SKU_Xuất_GOM]=BY$5)),SUMPRODUCT(Data_Xuất[Xuất-NX]*(Data_Xuất[Year]=BY$1)*(Data_Xuất[Month]=BY$2)*(Data_Xuất[Main SKU name_GOM]=$A10)*(Data_Xuất[SKU_Xuất_GOM]=BY$5)))</f>
        <v>0</v>
      </c>
      <c r="BZ10" s="42" cm="1">
        <f t="array" ref="BZ10">IF(BZ$2="FY",SUMPRODUCT(Data_Xuất[Xuất-NX]*(Data_Xuất[Year]=BZ$1)*(Data_Xuất[Main SKU name_GOM]=$A10)*(Data_Xuất[SKU_Xuất_GOM]=BZ$5)),SUMPRODUCT(Data_Xuất[Xuất-NX]*(Data_Xuất[Year]=BZ$1)*(Data_Xuất[Month]=BZ$2)*(Data_Xuất[Main SKU name_GOM]=$A10)*(Data_Xuất[SKU_Xuất_GOM]=BZ$5)))</f>
        <v>0</v>
      </c>
      <c r="CA10" s="42" cm="1">
        <f t="array" ref="CA10">IF(CA$2="FY",SUMPRODUCT(Data_Xuất[Xuất-NX]*(Data_Xuất[Year]=CA$1)*(Data_Xuất[Main SKU name_GOM]=$A10)*(Data_Xuất[SKU_Xuất_GOM]=CA$5)),SUMPRODUCT(Data_Xuất[Xuất-NX]*(Data_Xuất[Year]=CA$1)*(Data_Xuất[Month]=CA$2)*(Data_Xuất[Main SKU name_GOM]=$A10)*(Data_Xuất[SKU_Xuất_GOM]=CA$5)))</f>
        <v>0</v>
      </c>
      <c r="CB10" s="42" cm="1">
        <f t="array" ref="CB10">IF(CB$2="FY",SUMPRODUCT(Data_Xuất[Xuất-NX]*(Data_Xuất[Year]=CB$1)*(Data_Xuất[Main SKU name_GOM]=$A10)*(Data_Xuất[SKU_Xuất_GOM]=CB$5)),SUMPRODUCT(Data_Xuất[Xuất-NX]*(Data_Xuất[Year]=CB$1)*(Data_Xuất[Month]=CB$2)*(Data_Xuất[Main SKU name_GOM]=$A10)*(Data_Xuất[SKU_Xuất_GOM]=CB$5)))</f>
        <v>0</v>
      </c>
      <c r="CC10" s="42" cm="1">
        <f t="array" ref="CC10">IF(CC$2="FY",SUMPRODUCT(Data_Xuất[Xuất-NX]*(Data_Xuất[Year]=CC$1)*(Data_Xuất[Main SKU name_GOM]=$A10)*(Data_Xuất[SKU_Xuất_GOM]=CC$5)),SUMPRODUCT(Data_Xuất[Xuất-NX]*(Data_Xuất[Year]=CC$1)*(Data_Xuất[Month]=CC$2)*(Data_Xuất[Main SKU name_GOM]=$A10)*(Data_Xuất[SKU_Xuất_GOM]=CC$5)))</f>
        <v>0</v>
      </c>
      <c r="CD10" s="45">
        <f t="shared" si="25"/>
        <v>0</v>
      </c>
      <c r="CF10" s="42" cm="1">
        <f t="array" ref="CF10">IF(CF$2="FY",SUMPRODUCT(Data_Xuất[Xuất-NX]*(Data_Xuất[Year]=CF$1)*(Data_Xuất[Main SKU name_GOM]=$A10)*(Data_Xuất[SKU_Xuất_GOM]=CF$5)),SUMPRODUCT(Data_Xuất[Xuất-NX]*(Data_Xuất[Year]=CF$1)*(Data_Xuất[Month]=CF$2)*(Data_Xuất[Main SKU name_GOM]=$A10)*(Data_Xuất[SKU_Xuất_GOM]=CF$5)))</f>
        <v>0</v>
      </c>
      <c r="CG10" s="42" cm="1">
        <f t="array" ref="CG10">IF(CG$2="FY",SUMPRODUCT(Data_Xuất[Xuất-NX]*(Data_Xuất[Year]=CG$1)*(Data_Xuất[Main SKU name_GOM]=$A10)*(Data_Xuất[SKU_Xuất_GOM]=CG$5)),SUMPRODUCT(Data_Xuất[Xuất-NX]*(Data_Xuất[Year]=CG$1)*(Data_Xuất[Month]=CG$2)*(Data_Xuất[Main SKU name_GOM]=$A10)*(Data_Xuất[SKU_Xuất_GOM]=CG$5)))</f>
        <v>0</v>
      </c>
      <c r="CH10" s="42" cm="1">
        <f t="array" ref="CH10">IF(CH$2="FY",SUMPRODUCT(Data_Xuất[Xuất-NX]*(Data_Xuất[Year]=CH$1)*(Data_Xuất[Main SKU name_GOM]=$A10)*(Data_Xuất[SKU_Xuất_GOM]=CH$5)),SUMPRODUCT(Data_Xuất[Xuất-NX]*(Data_Xuất[Year]=CH$1)*(Data_Xuất[Month]=CH$2)*(Data_Xuất[Main SKU name_GOM]=$A10)*(Data_Xuất[SKU_Xuất_GOM]=CH$5)))</f>
        <v>0</v>
      </c>
      <c r="CI10" s="42" cm="1">
        <f t="array" ref="CI10">IF(CI$2="FY",SUMPRODUCT(Data_Xuất[Xuất-NX]*(Data_Xuất[Year]=CI$1)*(Data_Xuất[Main SKU name_GOM]=$A10)*(Data_Xuất[SKU_Xuất_GOM]=CI$5)),SUMPRODUCT(Data_Xuất[Xuất-NX]*(Data_Xuất[Year]=CI$1)*(Data_Xuất[Month]=CI$2)*(Data_Xuất[Main SKU name_GOM]=$A10)*(Data_Xuất[SKU_Xuất_GOM]=CI$5)))</f>
        <v>0</v>
      </c>
      <c r="CJ10" s="42" cm="1">
        <f t="array" ref="CJ10">IF(CJ$2="FY",SUMPRODUCT(Data_Xuất[Xuất-NX]*(Data_Xuất[Year]=CJ$1)*(Data_Xuất[Main SKU name_GOM]=$A10)*(Data_Xuất[SKU_Xuất_GOM]=CJ$5)),SUMPRODUCT(Data_Xuất[Xuất-NX]*(Data_Xuất[Year]=CJ$1)*(Data_Xuất[Month]=CJ$2)*(Data_Xuất[Main SKU name_GOM]=$A10)*(Data_Xuất[SKU_Xuất_GOM]=CJ$5)))</f>
        <v>0</v>
      </c>
      <c r="CK10" s="42" cm="1">
        <f t="array" ref="CK10">IF(CK$2="FY",SUMPRODUCT(Data_Xuất[Xuất-NX]*(Data_Xuất[Year]=CK$1)*(Data_Xuất[Main SKU name_GOM]=$A10)*(Data_Xuất[SKU_Xuất_GOM]=CK$5)),SUMPRODUCT(Data_Xuất[Xuất-NX]*(Data_Xuất[Year]=CK$1)*(Data_Xuất[Month]=CK$2)*(Data_Xuất[Main SKU name_GOM]=$A10)*(Data_Xuất[SKU_Xuất_GOM]=CK$5)))</f>
        <v>0</v>
      </c>
      <c r="CL10" s="42" cm="1">
        <f t="array" ref="CL10">IF(CL$2="FY",SUMPRODUCT(Data_Xuất[Xuất-NX]*(Data_Xuất[Year]=CL$1)*(Data_Xuất[Main SKU name_GOM]=$A10)*(Data_Xuất[SKU_Xuất_GOM]=CL$5)),SUMPRODUCT(Data_Xuất[Xuất-NX]*(Data_Xuất[Year]=CL$1)*(Data_Xuất[Month]=CL$2)*(Data_Xuất[Main SKU name_GOM]=$A10)*(Data_Xuất[SKU_Xuất_GOM]=CL$5)))</f>
        <v>0</v>
      </c>
      <c r="CM10" s="42" cm="1">
        <f t="array" ref="CM10">IF(CM$2="FY",SUMPRODUCT(Data_Xuất[Xuất-NX]*(Data_Xuất[Year]=CM$1)*(Data_Xuất[Main SKU name_GOM]=$A10)*(Data_Xuất[SKU_Xuất_GOM]=CM$5)),SUMPRODUCT(Data_Xuất[Xuất-NX]*(Data_Xuất[Year]=CM$1)*(Data_Xuất[Month]=CM$2)*(Data_Xuất[Main SKU name_GOM]=$A10)*(Data_Xuất[SKU_Xuất_GOM]=CM$5)))</f>
        <v>0</v>
      </c>
      <c r="CN10" s="42" cm="1">
        <f t="array" ref="CN10">IF(CN$2="FY",SUMPRODUCT(Data_Xuất[Xuất-NX]*(Data_Xuất[Year]=CN$1)*(Data_Xuất[Main SKU name_GOM]=$A10)*(Data_Xuất[SKU_Xuất_GOM]=CN$5)),SUMPRODUCT(Data_Xuất[Xuất-NX]*(Data_Xuất[Year]=CN$1)*(Data_Xuất[Month]=CN$2)*(Data_Xuất[Main SKU name_GOM]=$A10)*(Data_Xuất[SKU_Xuất_GOM]=CN$5)))</f>
        <v>0</v>
      </c>
      <c r="CO10" s="42" cm="1">
        <f t="array" ref="CO10">IF(CO$2="FY",SUMPRODUCT(Data_Xuất[Xuất-NX]*(Data_Xuất[Year]=CO$1)*(Data_Xuất[Main SKU name_GOM]=$A10)*(Data_Xuất[SKU_Xuất_GOM]=CO$5)),SUMPRODUCT(Data_Xuất[Xuất-NX]*(Data_Xuất[Year]=CO$1)*(Data_Xuất[Month]=CO$2)*(Data_Xuất[Main SKU name_GOM]=$A10)*(Data_Xuất[SKU_Xuất_GOM]=CO$5)))</f>
        <v>0</v>
      </c>
      <c r="CP10" s="42" cm="1">
        <f t="array" ref="CP10">IF(CP$2="FY",SUMPRODUCT(Data_Xuất[Xuất-NX]*(Data_Xuất[Year]=CP$1)*(Data_Xuất[Main SKU name_GOM]=$A10)*(Data_Xuất[SKU_Xuất_GOM]=CP$5)),SUMPRODUCT(Data_Xuất[Xuất-NX]*(Data_Xuất[Year]=CP$1)*(Data_Xuất[Month]=CP$2)*(Data_Xuất[Main SKU name_GOM]=$A10)*(Data_Xuất[SKU_Xuất_GOM]=CP$5)))</f>
        <v>0</v>
      </c>
      <c r="CQ10" s="42" cm="1">
        <f t="array" ref="CQ10">IF(CQ$2="FY",SUMPRODUCT(Data_Xuất[Xuất-NX]*(Data_Xuất[Year]=CQ$1)*(Data_Xuất[Main SKU name_GOM]=$A10)*(Data_Xuất[SKU_Xuất_GOM]=CQ$5)),SUMPRODUCT(Data_Xuất[Xuất-NX]*(Data_Xuất[Year]=CQ$1)*(Data_Xuất[Month]=CQ$2)*(Data_Xuất[Main SKU name_GOM]=$A10)*(Data_Xuất[SKU_Xuất_GOM]=CQ$5)))</f>
        <v>0</v>
      </c>
      <c r="CR10" s="42" cm="1">
        <f t="array" ref="CR10">IF(CR$2="FY",SUMPRODUCT(Data_Xuất[Xuất-NX]*(Data_Xuất[Year]=CR$1)*(Data_Xuất[Main SKU name_GOM]=$A10)*(Data_Xuất[SKU_Xuất_GOM]=CR$5)),SUMPRODUCT(Data_Xuất[Xuất-NX]*(Data_Xuất[Year]=CR$1)*(Data_Xuất[Month]=CR$2)*(Data_Xuất[Main SKU name_GOM]=$A10)*(Data_Xuất[SKU_Xuất_GOM]=CR$5)))</f>
        <v>0</v>
      </c>
      <c r="CS10" s="42" cm="1">
        <f t="array" ref="CS10">IF(CS$2="FY",SUMPRODUCT(Data_Xuất[Xuất-NX]*(Data_Xuất[Year]=CS$1)*(Data_Xuất[Main SKU name_GOM]=$A10)*(Data_Xuất[SKU_Xuất_GOM]=CS$5)),SUMPRODUCT(Data_Xuất[Xuất-NX]*(Data_Xuất[Year]=CS$1)*(Data_Xuất[Month]=CS$2)*(Data_Xuất[Main SKU name_GOM]=$A10)*(Data_Xuất[SKU_Xuất_GOM]=CS$5)))</f>
        <v>0</v>
      </c>
      <c r="CT10" s="45">
        <f t="shared" si="26"/>
        <v>0</v>
      </c>
      <c r="CV10" s="42" cm="1">
        <f t="array" ref="CV10">IF(CV$2="FY",SUMPRODUCT(Data_Xuất[Xuất-NX]*(Data_Xuất[Year]=CV$1)*(Data_Xuất[Main SKU name_GOM]=$A10)*(Data_Xuất[SKU_Xuất_GOM]=CV$5)),SUMPRODUCT(Data_Xuất[Xuất-NX]*(Data_Xuất[Year]=CV$1)*(Data_Xuất[Month]=CV$2)*(Data_Xuất[Main SKU name_GOM]=$A10)*(Data_Xuất[SKU_Xuất_GOM]=CV$5)))</f>
        <v>0</v>
      </c>
      <c r="CW10" s="42" cm="1">
        <f t="array" ref="CW10">IF(CW$2="FY",SUMPRODUCT(Data_Xuất[Xuất-NX]*(Data_Xuất[Year]=CW$1)*(Data_Xuất[Main SKU name_GOM]=$A10)*(Data_Xuất[SKU_Xuất_GOM]=CW$5)),SUMPRODUCT(Data_Xuất[Xuất-NX]*(Data_Xuất[Year]=CW$1)*(Data_Xuất[Month]=CW$2)*(Data_Xuất[Main SKU name_GOM]=$A10)*(Data_Xuất[SKU_Xuất_GOM]=CW$5)))</f>
        <v>0</v>
      </c>
      <c r="CX10" s="42" cm="1">
        <f t="array" ref="CX10">IF(CX$2="FY",SUMPRODUCT(Data_Xuất[Xuất-NX]*(Data_Xuất[Year]=CX$1)*(Data_Xuất[Main SKU name_GOM]=$A10)*(Data_Xuất[SKU_Xuất_GOM]=CX$5)),SUMPRODUCT(Data_Xuất[Xuất-NX]*(Data_Xuất[Year]=CX$1)*(Data_Xuất[Month]=CX$2)*(Data_Xuất[Main SKU name_GOM]=$A10)*(Data_Xuất[SKU_Xuất_GOM]=CX$5)))</f>
        <v>0</v>
      </c>
      <c r="CY10" s="42" cm="1">
        <f t="array" ref="CY10">IF(CY$2="FY",SUMPRODUCT(Data_Xuất[Xuất-NX]*(Data_Xuất[Year]=CY$1)*(Data_Xuất[Main SKU name_GOM]=$A10)*(Data_Xuất[SKU_Xuất_GOM]=CY$5)),SUMPRODUCT(Data_Xuất[Xuất-NX]*(Data_Xuất[Year]=CY$1)*(Data_Xuất[Month]=CY$2)*(Data_Xuất[Main SKU name_GOM]=$A10)*(Data_Xuất[SKU_Xuất_GOM]=CY$5)))</f>
        <v>0</v>
      </c>
      <c r="CZ10" s="42" cm="1">
        <f t="array" ref="CZ10">IF(CZ$2="FY",SUMPRODUCT(Data_Xuất[Xuất-NX]*(Data_Xuất[Year]=CZ$1)*(Data_Xuất[Main SKU name_GOM]=$A10)*(Data_Xuất[SKU_Xuất_GOM]=CZ$5)),SUMPRODUCT(Data_Xuất[Xuất-NX]*(Data_Xuất[Year]=CZ$1)*(Data_Xuất[Month]=CZ$2)*(Data_Xuất[Main SKU name_GOM]=$A10)*(Data_Xuất[SKU_Xuất_GOM]=CZ$5)))</f>
        <v>0</v>
      </c>
      <c r="DA10" s="42" cm="1">
        <f t="array" ref="DA10">IF(DA$2="FY",SUMPRODUCT(Data_Xuất[Xuất-NX]*(Data_Xuất[Year]=DA$1)*(Data_Xuất[Main SKU name_GOM]=$A10)*(Data_Xuất[SKU_Xuất_GOM]=DA$5)),SUMPRODUCT(Data_Xuất[Xuất-NX]*(Data_Xuất[Year]=DA$1)*(Data_Xuất[Month]=DA$2)*(Data_Xuất[Main SKU name_GOM]=$A10)*(Data_Xuất[SKU_Xuất_GOM]=DA$5)))</f>
        <v>0</v>
      </c>
      <c r="DB10" s="42" cm="1">
        <f t="array" ref="DB10">IF(DB$2="FY",SUMPRODUCT(Data_Xuất[Xuất-NX]*(Data_Xuất[Year]=DB$1)*(Data_Xuất[Main SKU name_GOM]=$A10)*(Data_Xuất[SKU_Xuất_GOM]=DB$5)),SUMPRODUCT(Data_Xuất[Xuất-NX]*(Data_Xuất[Year]=DB$1)*(Data_Xuất[Month]=DB$2)*(Data_Xuất[Main SKU name_GOM]=$A10)*(Data_Xuất[SKU_Xuất_GOM]=DB$5)))</f>
        <v>0</v>
      </c>
      <c r="DC10" s="42" cm="1">
        <f t="array" ref="DC10">IF(DC$2="FY",SUMPRODUCT(Data_Xuất[Xuất-NX]*(Data_Xuất[Year]=DC$1)*(Data_Xuất[Main SKU name_GOM]=$A10)*(Data_Xuất[SKU_Xuất_GOM]=DC$5)),SUMPRODUCT(Data_Xuất[Xuất-NX]*(Data_Xuất[Year]=DC$1)*(Data_Xuất[Month]=DC$2)*(Data_Xuất[Main SKU name_GOM]=$A10)*(Data_Xuất[SKU_Xuất_GOM]=DC$5)))</f>
        <v>0</v>
      </c>
      <c r="DD10" s="42" cm="1">
        <f t="array" ref="DD10">IF(DD$2="FY",SUMPRODUCT(Data_Xuất[Xuất-NX]*(Data_Xuất[Year]=DD$1)*(Data_Xuất[Main SKU name_GOM]=$A10)*(Data_Xuất[SKU_Xuất_GOM]=DD$5)),SUMPRODUCT(Data_Xuất[Xuất-NX]*(Data_Xuất[Year]=DD$1)*(Data_Xuất[Month]=DD$2)*(Data_Xuất[Main SKU name_GOM]=$A10)*(Data_Xuất[SKU_Xuất_GOM]=DD$5)))</f>
        <v>0</v>
      </c>
      <c r="DE10" s="42" cm="1">
        <f t="array" ref="DE10">IF(DE$2="FY",SUMPRODUCT(Data_Xuất[Xuất-NX]*(Data_Xuất[Year]=DE$1)*(Data_Xuất[Main SKU name_GOM]=$A10)*(Data_Xuất[SKU_Xuất_GOM]=DE$5)),SUMPRODUCT(Data_Xuất[Xuất-NX]*(Data_Xuất[Year]=DE$1)*(Data_Xuất[Month]=DE$2)*(Data_Xuất[Main SKU name_GOM]=$A10)*(Data_Xuất[SKU_Xuất_GOM]=DE$5)))</f>
        <v>0</v>
      </c>
      <c r="DF10" s="42" cm="1">
        <f t="array" ref="DF10">IF(DF$2="FY",SUMPRODUCT(Data_Xuất[Xuất-NX]*(Data_Xuất[Year]=DF$1)*(Data_Xuất[Main SKU name_GOM]=$A10)*(Data_Xuất[SKU_Xuất_GOM]=DF$5)),SUMPRODUCT(Data_Xuất[Xuất-NX]*(Data_Xuất[Year]=DF$1)*(Data_Xuất[Month]=DF$2)*(Data_Xuất[Main SKU name_GOM]=$A10)*(Data_Xuất[SKU_Xuất_GOM]=DF$5)))</f>
        <v>0</v>
      </c>
      <c r="DG10" s="42" cm="1">
        <f t="array" ref="DG10">IF(DG$2="FY",SUMPRODUCT(Data_Xuất[Xuất-NX]*(Data_Xuất[Year]=DG$1)*(Data_Xuất[Main SKU name_GOM]=$A10)*(Data_Xuất[SKU_Xuất_GOM]=DG$5)),SUMPRODUCT(Data_Xuất[Xuất-NX]*(Data_Xuất[Year]=DG$1)*(Data_Xuất[Month]=DG$2)*(Data_Xuất[Main SKU name_GOM]=$A10)*(Data_Xuất[SKU_Xuất_GOM]=DG$5)))</f>
        <v>0</v>
      </c>
      <c r="DH10" s="42" cm="1">
        <f t="array" ref="DH10">IF(DH$2="FY",SUMPRODUCT(Data_Xuất[Xuất-NX]*(Data_Xuất[Year]=DH$1)*(Data_Xuất[Main SKU name_GOM]=$A10)*(Data_Xuất[SKU_Xuất_GOM]=DH$5)),SUMPRODUCT(Data_Xuất[Xuất-NX]*(Data_Xuất[Year]=DH$1)*(Data_Xuất[Month]=DH$2)*(Data_Xuất[Main SKU name_GOM]=$A10)*(Data_Xuất[SKU_Xuất_GOM]=DH$5)))</f>
        <v>0</v>
      </c>
      <c r="DI10" s="42" cm="1">
        <f t="array" ref="DI10">IF(DI$2="FY",SUMPRODUCT(Data_Xuất[Xuất-NX]*(Data_Xuất[Year]=DI$1)*(Data_Xuất[Main SKU name_GOM]=$A10)*(Data_Xuất[SKU_Xuất_GOM]=DI$5)),SUMPRODUCT(Data_Xuất[Xuất-NX]*(Data_Xuất[Year]=DI$1)*(Data_Xuất[Month]=DI$2)*(Data_Xuất[Main SKU name_GOM]=$A10)*(Data_Xuất[SKU_Xuất_GOM]=DI$5)))</f>
        <v>0</v>
      </c>
      <c r="DJ10" s="45">
        <f t="shared" si="27"/>
        <v>0</v>
      </c>
      <c r="DL10" s="42" cm="1">
        <f t="array" ref="DL10">IF(DL$2="FY",SUMPRODUCT(Data_Xuất[Xuất-NX]*(Data_Xuất[Year]=DL$1)*(Data_Xuất[Main SKU name_GOM]=$A10)*(Data_Xuất[SKU_Xuất_GOM]=DL$5)),SUMPRODUCT(Data_Xuất[Xuất-NX]*(Data_Xuất[Year]=DL$1)*(Data_Xuất[Month]=DL$2)*(Data_Xuất[Main SKU name_GOM]=$A10)*(Data_Xuất[SKU_Xuất_GOM]=DL$5)))</f>
        <v>0</v>
      </c>
      <c r="DM10" s="42" cm="1">
        <f t="array" ref="DM10">IF(DM$2="FY",SUMPRODUCT(Data_Xuất[Xuất-NX]*(Data_Xuất[Year]=DM$1)*(Data_Xuất[Main SKU name_GOM]=$A10)*(Data_Xuất[SKU_Xuất_GOM]=DM$5)),SUMPRODUCT(Data_Xuất[Xuất-NX]*(Data_Xuất[Year]=DM$1)*(Data_Xuất[Month]=DM$2)*(Data_Xuất[Main SKU name_GOM]=$A10)*(Data_Xuất[SKU_Xuất_GOM]=DM$5)))</f>
        <v>0</v>
      </c>
      <c r="DN10" s="42" cm="1">
        <f t="array" ref="DN10">IF(DN$2="FY",SUMPRODUCT(Data_Xuất[Xuất-NX]*(Data_Xuất[Year]=DN$1)*(Data_Xuất[Main SKU name_GOM]=$A10)*(Data_Xuất[SKU_Xuất_GOM]=DN$5)),SUMPRODUCT(Data_Xuất[Xuất-NX]*(Data_Xuất[Year]=DN$1)*(Data_Xuất[Month]=DN$2)*(Data_Xuất[Main SKU name_GOM]=$A10)*(Data_Xuất[SKU_Xuất_GOM]=DN$5)))</f>
        <v>0</v>
      </c>
      <c r="DO10" s="42" cm="1">
        <f t="array" ref="DO10">IF(DO$2="FY",SUMPRODUCT(Data_Xuất[Xuất-NX]*(Data_Xuất[Year]=DO$1)*(Data_Xuất[Main SKU name_GOM]=$A10)*(Data_Xuất[SKU_Xuất_GOM]=DO$5)),SUMPRODUCT(Data_Xuất[Xuất-NX]*(Data_Xuất[Year]=DO$1)*(Data_Xuất[Month]=DO$2)*(Data_Xuất[Main SKU name_GOM]=$A10)*(Data_Xuất[SKU_Xuất_GOM]=DO$5)))</f>
        <v>0</v>
      </c>
      <c r="DP10" s="42" cm="1">
        <f t="array" ref="DP10">IF(DP$2="FY",SUMPRODUCT(Data_Xuất[Xuất-NX]*(Data_Xuất[Year]=DP$1)*(Data_Xuất[Main SKU name_GOM]=$A10)*(Data_Xuất[SKU_Xuất_GOM]=DP$5)),SUMPRODUCT(Data_Xuất[Xuất-NX]*(Data_Xuất[Year]=DP$1)*(Data_Xuất[Month]=DP$2)*(Data_Xuất[Main SKU name_GOM]=$A10)*(Data_Xuất[SKU_Xuất_GOM]=DP$5)))</f>
        <v>0</v>
      </c>
      <c r="DQ10" s="42" cm="1">
        <f t="array" ref="DQ10">IF(DQ$2="FY",SUMPRODUCT(Data_Xuất[Xuất-NX]*(Data_Xuất[Year]=DQ$1)*(Data_Xuất[Main SKU name_GOM]=$A10)*(Data_Xuất[SKU_Xuất_GOM]=DQ$5)),SUMPRODUCT(Data_Xuất[Xuất-NX]*(Data_Xuất[Year]=DQ$1)*(Data_Xuất[Month]=DQ$2)*(Data_Xuất[Main SKU name_GOM]=$A10)*(Data_Xuất[SKU_Xuất_GOM]=DQ$5)))</f>
        <v>0</v>
      </c>
      <c r="DR10" s="42" cm="1">
        <f t="array" ref="DR10">IF(DR$2="FY",SUMPRODUCT(Data_Xuất[Xuất-NX]*(Data_Xuất[Year]=DR$1)*(Data_Xuất[Main SKU name_GOM]=$A10)*(Data_Xuất[SKU_Xuất_GOM]=DR$5)),SUMPRODUCT(Data_Xuất[Xuất-NX]*(Data_Xuất[Year]=DR$1)*(Data_Xuất[Month]=DR$2)*(Data_Xuất[Main SKU name_GOM]=$A10)*(Data_Xuất[SKU_Xuất_GOM]=DR$5)))</f>
        <v>0</v>
      </c>
      <c r="DS10" s="42" cm="1">
        <f t="array" ref="DS10">IF(DS$2="FY",SUMPRODUCT(Data_Xuất[Xuất-NX]*(Data_Xuất[Year]=DS$1)*(Data_Xuất[Main SKU name_GOM]=$A10)*(Data_Xuất[SKU_Xuất_GOM]=DS$5)),SUMPRODUCT(Data_Xuất[Xuất-NX]*(Data_Xuất[Year]=DS$1)*(Data_Xuất[Month]=DS$2)*(Data_Xuất[Main SKU name_GOM]=$A10)*(Data_Xuất[SKU_Xuất_GOM]=DS$5)))</f>
        <v>0</v>
      </c>
      <c r="DT10" s="42" cm="1">
        <f t="array" ref="DT10">IF(DT$2="FY",SUMPRODUCT(Data_Xuất[Xuất-NX]*(Data_Xuất[Year]=DT$1)*(Data_Xuất[Main SKU name_GOM]=$A10)*(Data_Xuất[SKU_Xuất_GOM]=DT$5)),SUMPRODUCT(Data_Xuất[Xuất-NX]*(Data_Xuất[Year]=DT$1)*(Data_Xuất[Month]=DT$2)*(Data_Xuất[Main SKU name_GOM]=$A10)*(Data_Xuất[SKU_Xuất_GOM]=DT$5)))</f>
        <v>0</v>
      </c>
      <c r="DU10" s="42" cm="1">
        <f t="array" ref="DU10">IF(DU$2="FY",SUMPRODUCT(Data_Xuất[Xuất-NX]*(Data_Xuất[Year]=DU$1)*(Data_Xuất[Main SKU name_GOM]=$A10)*(Data_Xuất[SKU_Xuất_GOM]=DU$5)),SUMPRODUCT(Data_Xuất[Xuất-NX]*(Data_Xuất[Year]=DU$1)*(Data_Xuất[Month]=DU$2)*(Data_Xuất[Main SKU name_GOM]=$A10)*(Data_Xuất[SKU_Xuất_GOM]=DU$5)))</f>
        <v>0</v>
      </c>
      <c r="DV10" s="42" cm="1">
        <f t="array" ref="DV10">IF(DV$2="FY",SUMPRODUCT(Data_Xuất[Xuất-NX]*(Data_Xuất[Year]=DV$1)*(Data_Xuất[Main SKU name_GOM]=$A10)*(Data_Xuất[SKU_Xuất_GOM]=DV$5)),SUMPRODUCT(Data_Xuất[Xuất-NX]*(Data_Xuất[Year]=DV$1)*(Data_Xuất[Month]=DV$2)*(Data_Xuất[Main SKU name_GOM]=$A10)*(Data_Xuất[SKU_Xuất_GOM]=DV$5)))</f>
        <v>0</v>
      </c>
      <c r="DW10" s="42" cm="1">
        <f t="array" ref="DW10">IF(DW$2="FY",SUMPRODUCT(Data_Xuất[Xuất-NX]*(Data_Xuất[Year]=DW$1)*(Data_Xuất[Main SKU name_GOM]=$A10)*(Data_Xuất[SKU_Xuất_GOM]=DW$5)),SUMPRODUCT(Data_Xuất[Xuất-NX]*(Data_Xuất[Year]=DW$1)*(Data_Xuất[Month]=DW$2)*(Data_Xuất[Main SKU name_GOM]=$A10)*(Data_Xuất[SKU_Xuất_GOM]=DW$5)))</f>
        <v>0</v>
      </c>
      <c r="DX10" s="42" cm="1">
        <f t="array" ref="DX10">IF(DX$2="FY",SUMPRODUCT(Data_Xuất[Xuất-NX]*(Data_Xuất[Year]=DX$1)*(Data_Xuất[Main SKU name_GOM]=$A10)*(Data_Xuất[SKU_Xuất_GOM]=DX$5)),SUMPRODUCT(Data_Xuất[Xuất-NX]*(Data_Xuất[Year]=DX$1)*(Data_Xuất[Month]=DX$2)*(Data_Xuất[Main SKU name_GOM]=$A10)*(Data_Xuất[SKU_Xuất_GOM]=DX$5)))</f>
        <v>0</v>
      </c>
      <c r="DY10" s="42" cm="1">
        <f t="array" ref="DY10">IF(DY$2="FY",SUMPRODUCT(Data_Xuất[Xuất-NX]*(Data_Xuất[Year]=DY$1)*(Data_Xuất[Main SKU name_GOM]=$A10)*(Data_Xuất[SKU_Xuất_GOM]=DY$5)),SUMPRODUCT(Data_Xuất[Xuất-NX]*(Data_Xuất[Year]=DY$1)*(Data_Xuất[Month]=DY$2)*(Data_Xuất[Main SKU name_GOM]=$A10)*(Data_Xuất[SKU_Xuất_GOM]=DY$5)))</f>
        <v>0</v>
      </c>
      <c r="DZ10" s="45">
        <f t="shared" si="28"/>
        <v>0</v>
      </c>
      <c r="EB10" s="42" cm="1">
        <f t="array" ref="EB10">IF(EB$2="FY",SUMPRODUCT(Data_Xuất[Xuất-NX]*(Data_Xuất[Year]=EB$1)*(Data_Xuất[Main SKU name_GOM]=$A10)*(Data_Xuất[SKU_Xuất_GOM]=EB$5)),SUMPRODUCT(Data_Xuất[Xuất-NX]*(Data_Xuất[Year]=EB$1)*(Data_Xuất[Month]=EB$2)*(Data_Xuất[Main SKU name_GOM]=$A10)*(Data_Xuất[SKU_Xuất_GOM]=EB$5)))</f>
        <v>0</v>
      </c>
      <c r="EC10" s="42" cm="1">
        <f t="array" ref="EC10">IF(EC$2="FY",SUMPRODUCT(Data_Xuất[Xuất-NX]*(Data_Xuất[Year]=EC$1)*(Data_Xuất[Main SKU name_GOM]=$A10)*(Data_Xuất[SKU_Xuất_GOM]=EC$5)),SUMPRODUCT(Data_Xuất[Xuất-NX]*(Data_Xuất[Year]=EC$1)*(Data_Xuất[Month]=EC$2)*(Data_Xuất[Main SKU name_GOM]=$A10)*(Data_Xuất[SKU_Xuất_GOM]=EC$5)))</f>
        <v>0</v>
      </c>
      <c r="ED10" s="42" cm="1">
        <f t="array" ref="ED10">IF(ED$2="FY",SUMPRODUCT(Data_Xuất[Xuất-NX]*(Data_Xuất[Year]=ED$1)*(Data_Xuất[Main SKU name_GOM]=$A10)*(Data_Xuất[SKU_Xuất_GOM]=ED$5)),SUMPRODUCT(Data_Xuất[Xuất-NX]*(Data_Xuất[Year]=ED$1)*(Data_Xuất[Month]=ED$2)*(Data_Xuất[Main SKU name_GOM]=$A10)*(Data_Xuất[SKU_Xuất_GOM]=ED$5)))</f>
        <v>0</v>
      </c>
      <c r="EE10" s="42" cm="1">
        <f t="array" ref="EE10">IF(EE$2="FY",SUMPRODUCT(Data_Xuất[Xuất-NX]*(Data_Xuất[Year]=EE$1)*(Data_Xuất[Main SKU name_GOM]=$A10)*(Data_Xuất[SKU_Xuất_GOM]=EE$5)),SUMPRODUCT(Data_Xuất[Xuất-NX]*(Data_Xuất[Year]=EE$1)*(Data_Xuất[Month]=EE$2)*(Data_Xuất[Main SKU name_GOM]=$A10)*(Data_Xuất[SKU_Xuất_GOM]=EE$5)))</f>
        <v>0</v>
      </c>
      <c r="EF10" s="42" cm="1">
        <f t="array" ref="EF10">IF(EF$2="FY",SUMPRODUCT(Data_Xuất[Xuất-NX]*(Data_Xuất[Year]=EF$1)*(Data_Xuất[Main SKU name_GOM]=$A10)*(Data_Xuất[SKU_Xuất_GOM]=EF$5)),SUMPRODUCT(Data_Xuất[Xuất-NX]*(Data_Xuất[Year]=EF$1)*(Data_Xuất[Month]=EF$2)*(Data_Xuất[Main SKU name_GOM]=$A10)*(Data_Xuất[SKU_Xuất_GOM]=EF$5)))</f>
        <v>0</v>
      </c>
      <c r="EG10" s="42" cm="1">
        <f t="array" ref="EG10">IF(EG$2="FY",SUMPRODUCT(Data_Xuất[Xuất-NX]*(Data_Xuất[Year]=EG$1)*(Data_Xuất[Main SKU name_GOM]=$A10)*(Data_Xuất[SKU_Xuất_GOM]=EG$5)),SUMPRODUCT(Data_Xuất[Xuất-NX]*(Data_Xuất[Year]=EG$1)*(Data_Xuất[Month]=EG$2)*(Data_Xuất[Main SKU name_GOM]=$A10)*(Data_Xuất[SKU_Xuất_GOM]=EG$5)))</f>
        <v>0</v>
      </c>
      <c r="EH10" s="42" cm="1">
        <f t="array" ref="EH10">IF(EH$2="FY",SUMPRODUCT(Data_Xuất[Xuất-NX]*(Data_Xuất[Year]=EH$1)*(Data_Xuất[Main SKU name_GOM]=$A10)*(Data_Xuất[SKU_Xuất_GOM]=EH$5)),SUMPRODUCT(Data_Xuất[Xuất-NX]*(Data_Xuất[Year]=EH$1)*(Data_Xuất[Month]=EH$2)*(Data_Xuất[Main SKU name_GOM]=$A10)*(Data_Xuất[SKU_Xuất_GOM]=EH$5)))</f>
        <v>0</v>
      </c>
      <c r="EI10" s="42" cm="1">
        <f t="array" ref="EI10">IF(EI$2="FY",SUMPRODUCT(Data_Xuất[Xuất-NX]*(Data_Xuất[Year]=EI$1)*(Data_Xuất[Main SKU name_GOM]=$A10)*(Data_Xuất[SKU_Xuất_GOM]=EI$5)),SUMPRODUCT(Data_Xuất[Xuất-NX]*(Data_Xuất[Year]=EI$1)*(Data_Xuất[Month]=EI$2)*(Data_Xuất[Main SKU name_GOM]=$A10)*(Data_Xuất[SKU_Xuất_GOM]=EI$5)))</f>
        <v>0</v>
      </c>
      <c r="EJ10" s="42" cm="1">
        <f t="array" ref="EJ10">IF(EJ$2="FY",SUMPRODUCT(Data_Xuất[Xuất-NX]*(Data_Xuất[Year]=EJ$1)*(Data_Xuất[Main SKU name_GOM]=$A10)*(Data_Xuất[SKU_Xuất_GOM]=EJ$5)),SUMPRODUCT(Data_Xuất[Xuất-NX]*(Data_Xuất[Year]=EJ$1)*(Data_Xuất[Month]=EJ$2)*(Data_Xuất[Main SKU name_GOM]=$A10)*(Data_Xuất[SKU_Xuất_GOM]=EJ$5)))</f>
        <v>0</v>
      </c>
      <c r="EK10" s="42" cm="1">
        <f t="array" ref="EK10">IF(EK$2="FY",SUMPRODUCT(Data_Xuất[Xuất-NX]*(Data_Xuất[Year]=EK$1)*(Data_Xuất[Main SKU name_GOM]=$A10)*(Data_Xuất[SKU_Xuất_GOM]=EK$5)),SUMPRODUCT(Data_Xuất[Xuất-NX]*(Data_Xuất[Year]=EK$1)*(Data_Xuất[Month]=EK$2)*(Data_Xuất[Main SKU name_GOM]=$A10)*(Data_Xuất[SKU_Xuất_GOM]=EK$5)))</f>
        <v>0</v>
      </c>
      <c r="EL10" s="42" cm="1">
        <f t="array" ref="EL10">IF(EL$2="FY",SUMPRODUCT(Data_Xuất[Xuất-NX]*(Data_Xuất[Year]=EL$1)*(Data_Xuất[Main SKU name_GOM]=$A10)*(Data_Xuất[SKU_Xuất_GOM]=EL$5)),SUMPRODUCT(Data_Xuất[Xuất-NX]*(Data_Xuất[Year]=EL$1)*(Data_Xuất[Month]=EL$2)*(Data_Xuất[Main SKU name_GOM]=$A10)*(Data_Xuất[SKU_Xuất_GOM]=EL$5)))</f>
        <v>0</v>
      </c>
      <c r="EM10" s="42" cm="1">
        <f t="array" ref="EM10">IF(EM$2="FY",SUMPRODUCT(Data_Xuất[Xuất-NX]*(Data_Xuất[Year]=EM$1)*(Data_Xuất[Main SKU name_GOM]=$A10)*(Data_Xuất[SKU_Xuất_GOM]=EM$5)),SUMPRODUCT(Data_Xuất[Xuất-NX]*(Data_Xuất[Year]=EM$1)*(Data_Xuất[Month]=EM$2)*(Data_Xuất[Main SKU name_GOM]=$A10)*(Data_Xuất[SKU_Xuất_GOM]=EM$5)))</f>
        <v>0</v>
      </c>
      <c r="EN10" s="42" cm="1">
        <f t="array" ref="EN10">IF(EN$2="FY",SUMPRODUCT(Data_Xuất[Xuất-NX]*(Data_Xuất[Year]=EN$1)*(Data_Xuất[Main SKU name_GOM]=$A10)*(Data_Xuất[SKU_Xuất_GOM]=EN$5)),SUMPRODUCT(Data_Xuất[Xuất-NX]*(Data_Xuất[Year]=EN$1)*(Data_Xuất[Month]=EN$2)*(Data_Xuất[Main SKU name_GOM]=$A10)*(Data_Xuất[SKU_Xuất_GOM]=EN$5)))</f>
        <v>0</v>
      </c>
      <c r="EO10" s="42" cm="1">
        <f t="array" ref="EO10">IF(EO$2="FY",SUMPRODUCT(Data_Xuất[Xuất-NX]*(Data_Xuất[Year]=EO$1)*(Data_Xuất[Main SKU name_GOM]=$A10)*(Data_Xuất[SKU_Xuất_GOM]=EO$5)),SUMPRODUCT(Data_Xuất[Xuất-NX]*(Data_Xuất[Year]=EO$1)*(Data_Xuất[Month]=EO$2)*(Data_Xuất[Main SKU name_GOM]=$A10)*(Data_Xuất[SKU_Xuất_GOM]=EO$5)))</f>
        <v>0</v>
      </c>
      <c r="EP10" s="45">
        <f t="shared" si="29"/>
        <v>0</v>
      </c>
      <c r="ER10" s="42" cm="1">
        <f t="array" ref="ER10">IF(ER$2="FY",SUMPRODUCT(Data_Xuất[Xuất-NX]*(Data_Xuất[Year]=ER$1)*(Data_Xuất[Main SKU name_GOM]=$A10)*(Data_Xuất[SKU_Xuất_GOM]=ER$5)),SUMPRODUCT(Data_Xuất[Xuất-NX]*(Data_Xuất[Year]=ER$1)*(Data_Xuất[Month]=ER$2)*(Data_Xuất[Main SKU name_GOM]=$A10)*(Data_Xuất[SKU_Xuất_GOM]=ER$5)))</f>
        <v>0</v>
      </c>
      <c r="ES10" s="42" cm="1">
        <f t="array" ref="ES10">IF(ES$2="FY",SUMPRODUCT(Data_Xuất[Xuất-NX]*(Data_Xuất[Year]=ES$1)*(Data_Xuất[Main SKU name_GOM]=$A10)*(Data_Xuất[SKU_Xuất_GOM]=ES$5)),SUMPRODUCT(Data_Xuất[Xuất-NX]*(Data_Xuất[Year]=ES$1)*(Data_Xuất[Month]=ES$2)*(Data_Xuất[Main SKU name_GOM]=$A10)*(Data_Xuất[SKU_Xuất_GOM]=ES$5)))</f>
        <v>0</v>
      </c>
      <c r="ET10" s="42" cm="1">
        <f t="array" ref="ET10">IF(ET$2="FY",SUMPRODUCT(Data_Xuất[Xuất-NX]*(Data_Xuất[Year]=ET$1)*(Data_Xuất[Main SKU name_GOM]=$A10)*(Data_Xuất[SKU_Xuất_GOM]=ET$5)),SUMPRODUCT(Data_Xuất[Xuất-NX]*(Data_Xuất[Year]=ET$1)*(Data_Xuất[Month]=ET$2)*(Data_Xuất[Main SKU name_GOM]=$A10)*(Data_Xuất[SKU_Xuất_GOM]=ET$5)))</f>
        <v>0</v>
      </c>
      <c r="EU10" s="42" cm="1">
        <f t="array" ref="EU10">IF(EU$2="FY",SUMPRODUCT(Data_Xuất[Xuất-NX]*(Data_Xuất[Year]=EU$1)*(Data_Xuất[Main SKU name_GOM]=$A10)*(Data_Xuất[SKU_Xuất_GOM]=EU$5)),SUMPRODUCT(Data_Xuất[Xuất-NX]*(Data_Xuất[Year]=EU$1)*(Data_Xuất[Month]=EU$2)*(Data_Xuất[Main SKU name_GOM]=$A10)*(Data_Xuất[SKU_Xuất_GOM]=EU$5)))</f>
        <v>0</v>
      </c>
      <c r="EV10" s="42" cm="1">
        <f t="array" ref="EV10">IF(EV$2="FY",SUMPRODUCT(Data_Xuất[Xuất-NX]*(Data_Xuất[Year]=EV$1)*(Data_Xuất[Main SKU name_GOM]=$A10)*(Data_Xuất[SKU_Xuất_GOM]=EV$5)),SUMPRODUCT(Data_Xuất[Xuất-NX]*(Data_Xuất[Year]=EV$1)*(Data_Xuất[Month]=EV$2)*(Data_Xuất[Main SKU name_GOM]=$A10)*(Data_Xuất[SKU_Xuất_GOM]=EV$5)))</f>
        <v>0</v>
      </c>
      <c r="EW10" s="42" cm="1">
        <f t="array" ref="EW10">IF(EW$2="FY",SUMPRODUCT(Data_Xuất[Xuất-NX]*(Data_Xuất[Year]=EW$1)*(Data_Xuất[Main SKU name_GOM]=$A10)*(Data_Xuất[SKU_Xuất_GOM]=EW$5)),SUMPRODUCT(Data_Xuất[Xuất-NX]*(Data_Xuất[Year]=EW$1)*(Data_Xuất[Month]=EW$2)*(Data_Xuất[Main SKU name_GOM]=$A10)*(Data_Xuất[SKU_Xuất_GOM]=EW$5)))</f>
        <v>0</v>
      </c>
      <c r="EX10" s="42" cm="1">
        <f t="array" ref="EX10">IF(EX$2="FY",SUMPRODUCT(Data_Xuất[Xuất-NX]*(Data_Xuất[Year]=EX$1)*(Data_Xuất[Main SKU name_GOM]=$A10)*(Data_Xuất[SKU_Xuất_GOM]=EX$5)),SUMPRODUCT(Data_Xuất[Xuất-NX]*(Data_Xuất[Year]=EX$1)*(Data_Xuất[Month]=EX$2)*(Data_Xuất[Main SKU name_GOM]=$A10)*(Data_Xuất[SKU_Xuất_GOM]=EX$5)))</f>
        <v>0</v>
      </c>
      <c r="EY10" s="42" cm="1">
        <f t="array" ref="EY10">IF(EY$2="FY",SUMPRODUCT(Data_Xuất[Xuất-NX]*(Data_Xuất[Year]=EY$1)*(Data_Xuất[Main SKU name_GOM]=$A10)*(Data_Xuất[SKU_Xuất_GOM]=EY$5)),SUMPRODUCT(Data_Xuất[Xuất-NX]*(Data_Xuất[Year]=EY$1)*(Data_Xuất[Month]=EY$2)*(Data_Xuất[Main SKU name_GOM]=$A10)*(Data_Xuất[SKU_Xuất_GOM]=EY$5)))</f>
        <v>0</v>
      </c>
      <c r="EZ10" s="42" cm="1">
        <f t="array" ref="EZ10">IF(EZ$2="FY",SUMPRODUCT(Data_Xuất[Xuất-NX]*(Data_Xuất[Year]=EZ$1)*(Data_Xuất[Main SKU name_GOM]=$A10)*(Data_Xuất[SKU_Xuất_GOM]=EZ$5)),SUMPRODUCT(Data_Xuất[Xuất-NX]*(Data_Xuất[Year]=EZ$1)*(Data_Xuất[Month]=EZ$2)*(Data_Xuất[Main SKU name_GOM]=$A10)*(Data_Xuất[SKU_Xuất_GOM]=EZ$5)))</f>
        <v>0</v>
      </c>
      <c r="FA10" s="42" cm="1">
        <f t="array" ref="FA10">IF(FA$2="FY",SUMPRODUCT(Data_Xuất[Xuất-NX]*(Data_Xuất[Year]=FA$1)*(Data_Xuất[Main SKU name_GOM]=$A10)*(Data_Xuất[SKU_Xuất_GOM]=FA$5)),SUMPRODUCT(Data_Xuất[Xuất-NX]*(Data_Xuất[Year]=FA$1)*(Data_Xuất[Month]=FA$2)*(Data_Xuất[Main SKU name_GOM]=$A10)*(Data_Xuất[SKU_Xuất_GOM]=FA$5)))</f>
        <v>0</v>
      </c>
      <c r="FB10" s="42" cm="1">
        <f t="array" ref="FB10">IF(FB$2="FY",SUMPRODUCT(Data_Xuất[Xuất-NX]*(Data_Xuất[Year]=FB$1)*(Data_Xuất[Main SKU name_GOM]=$A10)*(Data_Xuất[SKU_Xuất_GOM]=FB$5)),SUMPRODUCT(Data_Xuất[Xuất-NX]*(Data_Xuất[Year]=FB$1)*(Data_Xuất[Month]=FB$2)*(Data_Xuất[Main SKU name_GOM]=$A10)*(Data_Xuất[SKU_Xuất_GOM]=FB$5)))</f>
        <v>0</v>
      </c>
      <c r="FC10" s="42" cm="1">
        <f t="array" ref="FC10">IF(FC$2="FY",SUMPRODUCT(Data_Xuất[Xuất-NX]*(Data_Xuất[Year]=FC$1)*(Data_Xuất[Main SKU name_GOM]=$A10)*(Data_Xuất[SKU_Xuất_GOM]=FC$5)),SUMPRODUCT(Data_Xuất[Xuất-NX]*(Data_Xuất[Year]=FC$1)*(Data_Xuất[Month]=FC$2)*(Data_Xuất[Main SKU name_GOM]=$A10)*(Data_Xuất[SKU_Xuất_GOM]=FC$5)))</f>
        <v>0</v>
      </c>
      <c r="FD10" s="42" cm="1">
        <f t="array" ref="FD10">IF(FD$2="FY",SUMPRODUCT(Data_Xuất[Xuất-NX]*(Data_Xuất[Year]=FD$1)*(Data_Xuất[Main SKU name_GOM]=$A10)*(Data_Xuất[SKU_Xuất_GOM]=FD$5)),SUMPRODUCT(Data_Xuất[Xuất-NX]*(Data_Xuất[Year]=FD$1)*(Data_Xuất[Month]=FD$2)*(Data_Xuất[Main SKU name_GOM]=$A10)*(Data_Xuất[SKU_Xuất_GOM]=FD$5)))</f>
        <v>0</v>
      </c>
      <c r="FE10" s="42" cm="1">
        <f t="array" ref="FE10">IF(FE$2="FY",SUMPRODUCT(Data_Xuất[Xuất-NX]*(Data_Xuất[Year]=FE$1)*(Data_Xuất[Main SKU name_GOM]=$A10)*(Data_Xuất[SKU_Xuất_GOM]=FE$5)),SUMPRODUCT(Data_Xuất[Xuất-NX]*(Data_Xuất[Year]=FE$1)*(Data_Xuất[Month]=FE$2)*(Data_Xuất[Main SKU name_GOM]=$A10)*(Data_Xuất[SKU_Xuất_GOM]=FE$5)))</f>
        <v>0</v>
      </c>
      <c r="FF10" s="45">
        <f t="shared" si="30"/>
        <v>0</v>
      </c>
      <c r="FH10" s="42" cm="1">
        <f t="array" ref="FH10">IF(FH$2="FY",SUMPRODUCT(Data_Xuất[Xuất-NX]*(Data_Xuất[Year]=FH$1)*(Data_Xuất[Main SKU name_GOM]=$A10)*(Data_Xuất[SKU_Xuất_GOM]=FH$5)),SUMPRODUCT(Data_Xuất[Xuất-NX]*(Data_Xuất[Year]=FH$1)*(Data_Xuất[Month]=FH$2)*(Data_Xuất[Main SKU name_GOM]=$A10)*(Data_Xuất[SKU_Xuất_GOM]=FH$5)))</f>
        <v>0</v>
      </c>
      <c r="FI10" s="42" cm="1">
        <f t="array" ref="FI10">IF(FI$2="FY",SUMPRODUCT(Data_Xuất[Xuất-NX]*(Data_Xuất[Year]=FI$1)*(Data_Xuất[Main SKU name_GOM]=$A10)*(Data_Xuất[SKU_Xuất_GOM]=FI$5)),SUMPRODUCT(Data_Xuất[Xuất-NX]*(Data_Xuất[Year]=FI$1)*(Data_Xuất[Month]=FI$2)*(Data_Xuất[Main SKU name_GOM]=$A10)*(Data_Xuất[SKU_Xuất_GOM]=FI$5)))</f>
        <v>0</v>
      </c>
      <c r="FJ10" s="42" cm="1">
        <f t="array" ref="FJ10">IF(FJ$2="FY",SUMPRODUCT(Data_Xuất[Xuất-NX]*(Data_Xuất[Year]=FJ$1)*(Data_Xuất[Main SKU name_GOM]=$A10)*(Data_Xuất[SKU_Xuất_GOM]=FJ$5)),SUMPRODUCT(Data_Xuất[Xuất-NX]*(Data_Xuất[Year]=FJ$1)*(Data_Xuất[Month]=FJ$2)*(Data_Xuất[Main SKU name_GOM]=$A10)*(Data_Xuất[SKU_Xuất_GOM]=FJ$5)))</f>
        <v>0</v>
      </c>
      <c r="FK10" s="42" cm="1">
        <f t="array" ref="FK10">IF(FK$2="FY",SUMPRODUCT(Data_Xuất[Xuất-NX]*(Data_Xuất[Year]=FK$1)*(Data_Xuất[Main SKU name_GOM]=$A10)*(Data_Xuất[SKU_Xuất_GOM]=FK$5)),SUMPRODUCT(Data_Xuất[Xuất-NX]*(Data_Xuất[Year]=FK$1)*(Data_Xuất[Month]=FK$2)*(Data_Xuất[Main SKU name_GOM]=$A10)*(Data_Xuất[SKU_Xuất_GOM]=FK$5)))</f>
        <v>0</v>
      </c>
      <c r="FL10" s="42" cm="1">
        <f t="array" ref="FL10">IF(FL$2="FY",SUMPRODUCT(Data_Xuất[Xuất-NX]*(Data_Xuất[Year]=FL$1)*(Data_Xuất[Main SKU name_GOM]=$A10)*(Data_Xuất[SKU_Xuất_GOM]=FL$5)),SUMPRODUCT(Data_Xuất[Xuất-NX]*(Data_Xuất[Year]=FL$1)*(Data_Xuất[Month]=FL$2)*(Data_Xuất[Main SKU name_GOM]=$A10)*(Data_Xuất[SKU_Xuất_GOM]=FL$5)))</f>
        <v>0</v>
      </c>
      <c r="FM10" s="42" cm="1">
        <f t="array" ref="FM10">IF(FM$2="FY",SUMPRODUCT(Data_Xuất[Xuất-NX]*(Data_Xuất[Year]=FM$1)*(Data_Xuất[Main SKU name_GOM]=$A10)*(Data_Xuất[SKU_Xuất_GOM]=FM$5)),SUMPRODUCT(Data_Xuất[Xuất-NX]*(Data_Xuất[Year]=FM$1)*(Data_Xuất[Month]=FM$2)*(Data_Xuất[Main SKU name_GOM]=$A10)*(Data_Xuất[SKU_Xuất_GOM]=FM$5)))</f>
        <v>0</v>
      </c>
      <c r="FN10" s="42" cm="1">
        <f t="array" ref="FN10">IF(FN$2="FY",SUMPRODUCT(Data_Xuất[Xuất-NX]*(Data_Xuất[Year]=FN$1)*(Data_Xuất[Main SKU name_GOM]=$A10)*(Data_Xuất[SKU_Xuất_GOM]=FN$5)),SUMPRODUCT(Data_Xuất[Xuất-NX]*(Data_Xuất[Year]=FN$1)*(Data_Xuất[Month]=FN$2)*(Data_Xuất[Main SKU name_GOM]=$A10)*(Data_Xuất[SKU_Xuất_GOM]=FN$5)))</f>
        <v>0</v>
      </c>
      <c r="FO10" s="42" cm="1">
        <f t="array" ref="FO10">IF(FO$2="FY",SUMPRODUCT(Data_Xuất[Xuất-NX]*(Data_Xuất[Year]=FO$1)*(Data_Xuất[Main SKU name_GOM]=$A10)*(Data_Xuất[SKU_Xuất_GOM]=FO$5)),SUMPRODUCT(Data_Xuất[Xuất-NX]*(Data_Xuất[Year]=FO$1)*(Data_Xuất[Month]=FO$2)*(Data_Xuất[Main SKU name_GOM]=$A10)*(Data_Xuất[SKU_Xuất_GOM]=FO$5)))</f>
        <v>0</v>
      </c>
      <c r="FP10" s="42" cm="1">
        <f t="array" ref="FP10">IF(FP$2="FY",SUMPRODUCT(Data_Xuất[Xuất-NX]*(Data_Xuất[Year]=FP$1)*(Data_Xuất[Main SKU name_GOM]=$A10)*(Data_Xuất[SKU_Xuất_GOM]=FP$5)),SUMPRODUCT(Data_Xuất[Xuất-NX]*(Data_Xuất[Year]=FP$1)*(Data_Xuất[Month]=FP$2)*(Data_Xuất[Main SKU name_GOM]=$A10)*(Data_Xuất[SKU_Xuất_GOM]=FP$5)))</f>
        <v>0</v>
      </c>
      <c r="FQ10" s="42" cm="1">
        <f t="array" ref="FQ10">IF(FQ$2="FY",SUMPRODUCT(Data_Xuất[Xuất-NX]*(Data_Xuất[Year]=FQ$1)*(Data_Xuất[Main SKU name_GOM]=$A10)*(Data_Xuất[SKU_Xuất_GOM]=FQ$5)),SUMPRODUCT(Data_Xuất[Xuất-NX]*(Data_Xuất[Year]=FQ$1)*(Data_Xuất[Month]=FQ$2)*(Data_Xuất[Main SKU name_GOM]=$A10)*(Data_Xuất[SKU_Xuất_GOM]=FQ$5)))</f>
        <v>0</v>
      </c>
      <c r="FR10" s="42" cm="1">
        <f t="array" ref="FR10">IF(FR$2="FY",SUMPRODUCT(Data_Xuất[Xuất-NX]*(Data_Xuất[Year]=FR$1)*(Data_Xuất[Main SKU name_GOM]=$A10)*(Data_Xuất[SKU_Xuất_GOM]=FR$5)),SUMPRODUCT(Data_Xuất[Xuất-NX]*(Data_Xuất[Year]=FR$1)*(Data_Xuất[Month]=FR$2)*(Data_Xuất[Main SKU name_GOM]=$A10)*(Data_Xuất[SKU_Xuất_GOM]=FR$5)))</f>
        <v>0</v>
      </c>
      <c r="FS10" s="42" cm="1">
        <f t="array" ref="FS10">IF(FS$2="FY",SUMPRODUCT(Data_Xuất[Xuất-NX]*(Data_Xuất[Year]=FS$1)*(Data_Xuất[Main SKU name_GOM]=$A10)*(Data_Xuất[SKU_Xuất_GOM]=FS$5)),SUMPRODUCT(Data_Xuất[Xuất-NX]*(Data_Xuất[Year]=FS$1)*(Data_Xuất[Month]=FS$2)*(Data_Xuất[Main SKU name_GOM]=$A10)*(Data_Xuất[SKU_Xuất_GOM]=FS$5)))</f>
        <v>0</v>
      </c>
      <c r="FT10" s="42" cm="1">
        <f t="array" ref="FT10">IF(FT$2="FY",SUMPRODUCT(Data_Xuất[Xuất-NX]*(Data_Xuất[Year]=FT$1)*(Data_Xuất[Main SKU name_GOM]=$A10)*(Data_Xuất[SKU_Xuất_GOM]=FT$5)),SUMPRODUCT(Data_Xuất[Xuất-NX]*(Data_Xuất[Year]=FT$1)*(Data_Xuất[Month]=FT$2)*(Data_Xuất[Main SKU name_GOM]=$A10)*(Data_Xuất[SKU_Xuất_GOM]=FT$5)))</f>
        <v>0</v>
      </c>
      <c r="FU10" s="42" cm="1">
        <f t="array" ref="FU10">IF(FU$2="FY",SUMPRODUCT(Data_Xuất[Xuất-NX]*(Data_Xuất[Year]=FU$1)*(Data_Xuất[Main SKU name_GOM]=$A10)*(Data_Xuất[SKU_Xuất_GOM]=FU$5)),SUMPRODUCT(Data_Xuất[Xuất-NX]*(Data_Xuất[Year]=FU$1)*(Data_Xuất[Month]=FU$2)*(Data_Xuất[Main SKU name_GOM]=$A10)*(Data_Xuất[SKU_Xuất_GOM]=FU$5)))</f>
        <v>0</v>
      </c>
      <c r="FV10" s="45">
        <f t="shared" si="31"/>
        <v>0</v>
      </c>
      <c r="FX10" s="42" cm="1">
        <f t="array" ref="FX10">IF(FX$2="FY",SUMPRODUCT(Data_Xuất[Xuất-NX]*(Data_Xuất[Year]=FX$1)*(Data_Xuất[Main SKU name_GOM]=$A10)*(Data_Xuất[SKU_Xuất_GOM]=FX$5)),SUMPRODUCT(Data_Xuất[Xuất-NX]*(Data_Xuất[Year]=FX$1)*(Data_Xuất[Month]=FX$2)*(Data_Xuất[Main SKU name_GOM]=$A10)*(Data_Xuất[SKU_Xuất_GOM]=FX$5)))</f>
        <v>7500</v>
      </c>
      <c r="FY10" s="42" cm="1">
        <f t="array" ref="FY10">IF(FY$2="FY",SUMPRODUCT(Data_Xuất[Xuất-NX]*(Data_Xuất[Year]=FY$1)*(Data_Xuất[Main SKU name_GOM]=$A10)*(Data_Xuất[SKU_Xuất_GOM]=FY$5)),SUMPRODUCT(Data_Xuất[Xuất-NX]*(Data_Xuất[Year]=FY$1)*(Data_Xuất[Month]=FY$2)*(Data_Xuất[Main SKU name_GOM]=$A10)*(Data_Xuất[SKU_Xuất_GOM]=FY$5)))</f>
        <v>0</v>
      </c>
      <c r="FZ10" s="42" cm="1">
        <f t="array" ref="FZ10">IF(FZ$2="FY",SUMPRODUCT(Data_Xuất[Xuất-NX]*(Data_Xuất[Year]=FZ$1)*(Data_Xuất[Main SKU name_GOM]=$A10)*(Data_Xuất[SKU_Xuất_GOM]=FZ$5)),SUMPRODUCT(Data_Xuất[Xuất-NX]*(Data_Xuất[Year]=FZ$1)*(Data_Xuất[Month]=FZ$2)*(Data_Xuất[Main SKU name_GOM]=$A10)*(Data_Xuất[SKU_Xuất_GOM]=FZ$5)))</f>
        <v>0</v>
      </c>
      <c r="GA10" s="42" cm="1">
        <f t="array" ref="GA10">IF(GA$2="FY",SUMPRODUCT(Data_Xuất[Xuất-NX]*(Data_Xuất[Year]=GA$1)*(Data_Xuất[Main SKU name_GOM]=$A10)*(Data_Xuất[SKU_Xuất_GOM]=GA$5)),SUMPRODUCT(Data_Xuất[Xuất-NX]*(Data_Xuất[Year]=GA$1)*(Data_Xuất[Month]=GA$2)*(Data_Xuất[Main SKU name_GOM]=$A10)*(Data_Xuất[SKU_Xuất_GOM]=GA$5)))</f>
        <v>0</v>
      </c>
      <c r="GB10" s="42" cm="1">
        <f t="array" ref="GB10">IF(GB$2="FY",SUMPRODUCT(Data_Xuất[Xuất-NX]*(Data_Xuất[Year]=GB$1)*(Data_Xuất[Main SKU name_GOM]=$A10)*(Data_Xuất[SKU_Xuất_GOM]=GB$5)),SUMPRODUCT(Data_Xuất[Xuất-NX]*(Data_Xuất[Year]=GB$1)*(Data_Xuất[Month]=GB$2)*(Data_Xuất[Main SKU name_GOM]=$A10)*(Data_Xuất[SKU_Xuất_GOM]=GB$5)))</f>
        <v>0</v>
      </c>
      <c r="GC10" s="42" cm="1">
        <f t="array" ref="GC10">IF(GC$2="FY",SUMPRODUCT(Data_Xuất[Xuất-NX]*(Data_Xuất[Year]=GC$1)*(Data_Xuất[Main SKU name_GOM]=$A10)*(Data_Xuất[SKU_Xuất_GOM]=GC$5)),SUMPRODUCT(Data_Xuất[Xuất-NX]*(Data_Xuất[Year]=GC$1)*(Data_Xuất[Month]=GC$2)*(Data_Xuất[Main SKU name_GOM]=$A10)*(Data_Xuất[SKU_Xuất_GOM]=GC$5)))</f>
        <v>0</v>
      </c>
      <c r="GD10" s="42" cm="1">
        <f t="array" ref="GD10">IF(GD$2="FY",SUMPRODUCT(Data_Xuất[Xuất-NX]*(Data_Xuất[Year]=GD$1)*(Data_Xuất[Main SKU name_GOM]=$A10)*(Data_Xuất[SKU_Xuất_GOM]=GD$5)),SUMPRODUCT(Data_Xuất[Xuất-NX]*(Data_Xuất[Year]=GD$1)*(Data_Xuất[Month]=GD$2)*(Data_Xuất[Main SKU name_GOM]=$A10)*(Data_Xuất[SKU_Xuất_GOM]=GD$5)))</f>
        <v>0</v>
      </c>
      <c r="GE10" s="42" cm="1">
        <f t="array" ref="GE10">IF(GE$2="FY",SUMPRODUCT(Data_Xuất[Xuất-NX]*(Data_Xuất[Year]=GE$1)*(Data_Xuất[Main SKU name_GOM]=$A10)*(Data_Xuất[SKU_Xuất_GOM]=GE$5)),SUMPRODUCT(Data_Xuất[Xuất-NX]*(Data_Xuất[Year]=GE$1)*(Data_Xuất[Month]=GE$2)*(Data_Xuất[Main SKU name_GOM]=$A10)*(Data_Xuất[SKU_Xuất_GOM]=GE$5)))</f>
        <v>0</v>
      </c>
      <c r="GF10" s="42" cm="1">
        <f t="array" ref="GF10">IF(GF$2="FY",SUMPRODUCT(Data_Xuất[Xuất-NX]*(Data_Xuất[Year]=GF$1)*(Data_Xuất[Main SKU name_GOM]=$A10)*(Data_Xuất[SKU_Xuất_GOM]=GF$5)),SUMPRODUCT(Data_Xuất[Xuất-NX]*(Data_Xuất[Year]=GF$1)*(Data_Xuất[Month]=GF$2)*(Data_Xuất[Main SKU name_GOM]=$A10)*(Data_Xuất[SKU_Xuất_GOM]=GF$5)))</f>
        <v>0</v>
      </c>
      <c r="GG10" s="42" cm="1">
        <f t="array" ref="GG10">IF(GG$2="FY",SUMPRODUCT(Data_Xuất[Xuất-NX]*(Data_Xuất[Year]=GG$1)*(Data_Xuất[Main SKU name_GOM]=$A10)*(Data_Xuất[SKU_Xuất_GOM]=GG$5)),SUMPRODUCT(Data_Xuất[Xuất-NX]*(Data_Xuất[Year]=GG$1)*(Data_Xuất[Month]=GG$2)*(Data_Xuất[Main SKU name_GOM]=$A10)*(Data_Xuất[SKU_Xuất_GOM]=GG$5)))</f>
        <v>0</v>
      </c>
      <c r="GH10" s="42" cm="1">
        <f t="array" ref="GH10">IF(GH$2="FY",SUMPRODUCT(Data_Xuất[Xuất-NX]*(Data_Xuất[Year]=GH$1)*(Data_Xuất[Main SKU name_GOM]=$A10)*(Data_Xuất[SKU_Xuất_GOM]=GH$5)),SUMPRODUCT(Data_Xuất[Xuất-NX]*(Data_Xuất[Year]=GH$1)*(Data_Xuất[Month]=GH$2)*(Data_Xuất[Main SKU name_GOM]=$A10)*(Data_Xuất[SKU_Xuất_GOM]=GH$5)))</f>
        <v>0</v>
      </c>
      <c r="GI10" s="42" cm="1">
        <f t="array" ref="GI10">IF(GI$2="FY",SUMPRODUCT(Data_Xuất[Xuất-NX]*(Data_Xuất[Year]=GI$1)*(Data_Xuất[Main SKU name_GOM]=$A10)*(Data_Xuất[SKU_Xuất_GOM]=GI$5)),SUMPRODUCT(Data_Xuất[Xuất-NX]*(Data_Xuất[Year]=GI$1)*(Data_Xuất[Month]=GI$2)*(Data_Xuất[Main SKU name_GOM]=$A10)*(Data_Xuất[SKU_Xuất_GOM]=GI$5)))</f>
        <v>0</v>
      </c>
      <c r="GJ10" s="42" cm="1">
        <f t="array" ref="GJ10">IF(GJ$2="FY",SUMPRODUCT(Data_Xuất[Xuất-NX]*(Data_Xuất[Year]=GJ$1)*(Data_Xuất[Main SKU name_GOM]=$A10)*(Data_Xuất[SKU_Xuất_GOM]=GJ$5)),SUMPRODUCT(Data_Xuất[Xuất-NX]*(Data_Xuất[Year]=GJ$1)*(Data_Xuất[Month]=GJ$2)*(Data_Xuất[Main SKU name_GOM]=$A10)*(Data_Xuất[SKU_Xuất_GOM]=GJ$5)))</f>
        <v>0</v>
      </c>
      <c r="GK10" s="42" cm="1">
        <f t="array" ref="GK10">IF(GK$2="FY",SUMPRODUCT(Data_Xuất[Xuất-NX]*(Data_Xuất[Year]=GK$1)*(Data_Xuất[Main SKU name_GOM]=$A10)*(Data_Xuất[SKU_Xuất_GOM]=GK$5)),SUMPRODUCT(Data_Xuất[Xuất-NX]*(Data_Xuất[Year]=GK$1)*(Data_Xuất[Month]=GK$2)*(Data_Xuất[Main SKU name_GOM]=$A10)*(Data_Xuất[SKU_Xuất_GOM]=GK$5)))</f>
        <v>0</v>
      </c>
      <c r="GL10" s="45">
        <f t="shared" si="32"/>
        <v>7500</v>
      </c>
      <c r="GN10" s="42" cm="1">
        <f t="array" ref="GN10">IF(GN$2="FY",SUMPRODUCT(Data_Xuất[Xuất-NX]*(Data_Xuất[Year]=GN$1)*(Data_Xuất[Main SKU name_GOM]=$A10)*(Data_Xuất[SKU_Xuất_GOM]=GN$5)),SUMPRODUCT(Data_Xuất[Xuất-NX]*(Data_Xuất[Year]=GN$1)*(Data_Xuất[Month]=GN$2)*(Data_Xuất[Main SKU name_GOM]=$A10)*(Data_Xuất[SKU_Xuất_GOM]=GN$5)))</f>
        <v>0</v>
      </c>
      <c r="GO10" s="42" cm="1">
        <f t="array" ref="GO10">IF(GO$2="FY",SUMPRODUCT(Data_Xuất[Xuất-NX]*(Data_Xuất[Year]=GO$1)*(Data_Xuất[Main SKU name_GOM]=$A10)*(Data_Xuất[SKU_Xuất_GOM]=GO$5)),SUMPRODUCT(Data_Xuất[Xuất-NX]*(Data_Xuất[Year]=GO$1)*(Data_Xuất[Month]=GO$2)*(Data_Xuất[Main SKU name_GOM]=$A10)*(Data_Xuất[SKU_Xuất_GOM]=GO$5)))</f>
        <v>0</v>
      </c>
      <c r="GP10" s="42" cm="1">
        <f t="array" ref="GP10">IF(GP$2="FY",SUMPRODUCT(Data_Xuất[Xuất-NX]*(Data_Xuất[Year]=GP$1)*(Data_Xuất[Main SKU name_GOM]=$A10)*(Data_Xuất[SKU_Xuất_GOM]=GP$5)),SUMPRODUCT(Data_Xuất[Xuất-NX]*(Data_Xuất[Year]=GP$1)*(Data_Xuất[Month]=GP$2)*(Data_Xuất[Main SKU name_GOM]=$A10)*(Data_Xuất[SKU_Xuất_GOM]=GP$5)))</f>
        <v>0</v>
      </c>
      <c r="GQ10" s="42" cm="1">
        <f t="array" ref="GQ10">IF(GQ$2="FY",SUMPRODUCT(Data_Xuất[Xuất-NX]*(Data_Xuất[Year]=GQ$1)*(Data_Xuất[Main SKU name_GOM]=$A10)*(Data_Xuất[SKU_Xuất_GOM]=GQ$5)),SUMPRODUCT(Data_Xuất[Xuất-NX]*(Data_Xuất[Year]=GQ$1)*(Data_Xuất[Month]=GQ$2)*(Data_Xuất[Main SKU name_GOM]=$A10)*(Data_Xuất[SKU_Xuất_GOM]=GQ$5)))</f>
        <v>0</v>
      </c>
      <c r="GR10" s="42" cm="1">
        <f t="array" ref="GR10">IF(GR$2="FY",SUMPRODUCT(Data_Xuất[Xuất-NX]*(Data_Xuất[Year]=GR$1)*(Data_Xuất[Main SKU name_GOM]=$A10)*(Data_Xuất[SKU_Xuất_GOM]=GR$5)),SUMPRODUCT(Data_Xuất[Xuất-NX]*(Data_Xuất[Year]=GR$1)*(Data_Xuất[Month]=GR$2)*(Data_Xuất[Main SKU name_GOM]=$A10)*(Data_Xuất[SKU_Xuất_GOM]=GR$5)))</f>
        <v>0</v>
      </c>
      <c r="GS10" s="42" cm="1">
        <f t="array" ref="GS10">IF(GS$2="FY",SUMPRODUCT(Data_Xuất[Xuất-NX]*(Data_Xuất[Year]=GS$1)*(Data_Xuất[Main SKU name_GOM]=$A10)*(Data_Xuất[SKU_Xuất_GOM]=GS$5)),SUMPRODUCT(Data_Xuất[Xuất-NX]*(Data_Xuất[Year]=GS$1)*(Data_Xuất[Month]=GS$2)*(Data_Xuất[Main SKU name_GOM]=$A10)*(Data_Xuất[SKU_Xuất_GOM]=GS$5)))</f>
        <v>0</v>
      </c>
      <c r="GT10" s="42" cm="1">
        <f t="array" ref="GT10">IF(GT$2="FY",SUMPRODUCT(Data_Xuất[Xuất-NX]*(Data_Xuất[Year]=GT$1)*(Data_Xuất[Main SKU name_GOM]=$A10)*(Data_Xuất[SKU_Xuất_GOM]=GT$5)),SUMPRODUCT(Data_Xuất[Xuất-NX]*(Data_Xuất[Year]=GT$1)*(Data_Xuất[Month]=GT$2)*(Data_Xuất[Main SKU name_GOM]=$A10)*(Data_Xuất[SKU_Xuất_GOM]=GT$5)))</f>
        <v>0</v>
      </c>
      <c r="GU10" s="42" cm="1">
        <f t="array" ref="GU10">IF(GU$2="FY",SUMPRODUCT(Data_Xuất[Xuất-NX]*(Data_Xuất[Year]=GU$1)*(Data_Xuất[Main SKU name_GOM]=$A10)*(Data_Xuất[SKU_Xuất_GOM]=GU$5)),SUMPRODUCT(Data_Xuất[Xuất-NX]*(Data_Xuất[Year]=GU$1)*(Data_Xuất[Month]=GU$2)*(Data_Xuất[Main SKU name_GOM]=$A10)*(Data_Xuất[SKU_Xuất_GOM]=GU$5)))</f>
        <v>0</v>
      </c>
      <c r="GV10" s="42" cm="1">
        <f t="array" ref="GV10">IF(GV$2="FY",SUMPRODUCT(Data_Xuất[Xuất-NX]*(Data_Xuất[Year]=GV$1)*(Data_Xuất[Main SKU name_GOM]=$A10)*(Data_Xuất[SKU_Xuất_GOM]=GV$5)),SUMPRODUCT(Data_Xuất[Xuất-NX]*(Data_Xuất[Year]=GV$1)*(Data_Xuất[Month]=GV$2)*(Data_Xuất[Main SKU name_GOM]=$A10)*(Data_Xuất[SKU_Xuất_GOM]=GV$5)))</f>
        <v>0</v>
      </c>
      <c r="GW10" s="42" cm="1">
        <f t="array" ref="GW10">IF(GW$2="FY",SUMPRODUCT(Data_Xuất[Xuất-NX]*(Data_Xuất[Year]=GW$1)*(Data_Xuất[Main SKU name_GOM]=$A10)*(Data_Xuất[SKU_Xuất_GOM]=GW$5)),SUMPRODUCT(Data_Xuất[Xuất-NX]*(Data_Xuất[Year]=GW$1)*(Data_Xuất[Month]=GW$2)*(Data_Xuất[Main SKU name_GOM]=$A10)*(Data_Xuất[SKU_Xuất_GOM]=GW$5)))</f>
        <v>0</v>
      </c>
      <c r="GX10" s="42" cm="1">
        <f t="array" ref="GX10">IF(GX$2="FY",SUMPRODUCT(Data_Xuất[Xuất-NX]*(Data_Xuất[Year]=GX$1)*(Data_Xuất[Main SKU name_GOM]=$A10)*(Data_Xuất[SKU_Xuất_GOM]=GX$5)),SUMPRODUCT(Data_Xuất[Xuất-NX]*(Data_Xuất[Year]=GX$1)*(Data_Xuất[Month]=GX$2)*(Data_Xuất[Main SKU name_GOM]=$A10)*(Data_Xuất[SKU_Xuất_GOM]=GX$5)))</f>
        <v>0</v>
      </c>
      <c r="GY10" s="42" cm="1">
        <f t="array" ref="GY10">IF(GY$2="FY",SUMPRODUCT(Data_Xuất[Xuất-NX]*(Data_Xuất[Year]=GY$1)*(Data_Xuất[Main SKU name_GOM]=$A10)*(Data_Xuất[SKU_Xuất_GOM]=GY$5)),SUMPRODUCT(Data_Xuất[Xuất-NX]*(Data_Xuất[Year]=GY$1)*(Data_Xuất[Month]=GY$2)*(Data_Xuất[Main SKU name_GOM]=$A10)*(Data_Xuất[SKU_Xuất_GOM]=GY$5)))</f>
        <v>0</v>
      </c>
      <c r="GZ10" s="42" cm="1">
        <f t="array" ref="GZ10">IF(GZ$2="FY",SUMPRODUCT(Data_Xuất[Xuất-NX]*(Data_Xuất[Year]=GZ$1)*(Data_Xuất[Main SKU name_GOM]=$A10)*(Data_Xuất[SKU_Xuất_GOM]=GZ$5)),SUMPRODUCT(Data_Xuất[Xuất-NX]*(Data_Xuất[Year]=GZ$1)*(Data_Xuất[Month]=GZ$2)*(Data_Xuất[Main SKU name_GOM]=$A10)*(Data_Xuất[SKU_Xuất_GOM]=GZ$5)))</f>
        <v>0</v>
      </c>
      <c r="HA10" s="42" cm="1">
        <f t="array" ref="HA10">IF(HA$2="FY",SUMPRODUCT(Data_Xuất[Xuất-NX]*(Data_Xuất[Year]=HA$1)*(Data_Xuất[Main SKU name_GOM]=$A10)*(Data_Xuất[SKU_Xuất_GOM]=HA$5)),SUMPRODUCT(Data_Xuất[Xuất-NX]*(Data_Xuất[Year]=HA$1)*(Data_Xuất[Month]=HA$2)*(Data_Xuất[Main SKU name_GOM]=$A10)*(Data_Xuất[SKU_Xuất_GOM]=HA$5)))</f>
        <v>0</v>
      </c>
      <c r="HB10" s="45">
        <f t="shared" si="33"/>
        <v>0</v>
      </c>
    </row>
    <row r="11" spans="1:210" x14ac:dyDescent="0.35">
      <c r="A11" s="5" t="s">
        <v>147</v>
      </c>
      <c r="B11" s="24" t="s">
        <v>147</v>
      </c>
      <c r="D11" s="42" cm="1">
        <f t="array" ref="D11">IF(D$2="FY",SUMPRODUCT(Data_Xuất[Xuất-NX]*(Data_Xuất[Year]=D$1)*(Data_Xuất[Main SKU name_GOM]=$A11)*(Data_Xuất[SKU_Xuất_GOM]=D$5)),SUMPRODUCT(Data_Xuất[Xuất-NX]*(Data_Xuất[Year]=D$1)*(Data_Xuất[Month]=D$2)*(Data_Xuất[Main SKU name_GOM]=$A11)*(Data_Xuất[SKU_Xuất_GOM]=D$5)))</f>
        <v>0</v>
      </c>
      <c r="E11" s="42" cm="1">
        <f t="array" ref="E11">IF(E$2="FY",SUMPRODUCT(Data_Xuất[Xuất-NX]*(Data_Xuất[Year]=E$1)*(Data_Xuất[Main SKU name_GOM]=$A11)*(Data_Xuất[SKU_Xuất_GOM]=E$5)),SUMPRODUCT(Data_Xuất[Xuất-NX]*(Data_Xuất[Year]=E$1)*(Data_Xuất[Month]=E$2)*(Data_Xuất[Main SKU name_GOM]=$A11)*(Data_Xuất[SKU_Xuất_GOM]=E$5)))</f>
        <v>1640752</v>
      </c>
      <c r="F11" s="42" cm="1">
        <f t="array" ref="F11">IF(F$2="FY",SUMPRODUCT(Data_Xuất[Xuất-NX]*(Data_Xuất[Year]=F$1)*(Data_Xuất[Main SKU name_GOM]=$A11)*(Data_Xuất[SKU_Xuất_GOM]=F$5)),SUMPRODUCT(Data_Xuất[Xuất-NX]*(Data_Xuất[Year]=F$1)*(Data_Xuất[Month]=F$2)*(Data_Xuất[Main SKU name_GOM]=$A11)*(Data_Xuất[SKU_Xuất_GOM]=F$5)))</f>
        <v>5000</v>
      </c>
      <c r="G11" s="42" cm="1">
        <f t="array" ref="G11">IF(G$2="FY",SUMPRODUCT(Data_Xuất[Xuất-NX]*(Data_Xuất[Year]=G$1)*(Data_Xuất[Main SKU name_GOM]=$A11)*(Data_Xuất[SKU_Xuất_GOM]=G$5)),SUMPRODUCT(Data_Xuất[Xuất-NX]*(Data_Xuất[Year]=G$1)*(Data_Xuất[Month]=G$2)*(Data_Xuất[Main SKU name_GOM]=$A11)*(Data_Xuất[SKU_Xuất_GOM]=G$5)))</f>
        <v>429298</v>
      </c>
      <c r="H11" s="42" cm="1">
        <f t="array" ref="H11">IF(H$2="FY",SUMPRODUCT(Data_Xuất[Xuất-NX]*(Data_Xuất[Year]=H$1)*(Data_Xuất[Main SKU name_GOM]=$A11)*(Data_Xuất[SKU_Xuất_GOM]=H$5)),SUMPRODUCT(Data_Xuất[Xuất-NX]*(Data_Xuất[Year]=H$1)*(Data_Xuất[Month]=H$2)*(Data_Xuất[Main SKU name_GOM]=$A11)*(Data_Xuất[SKU_Xuất_GOM]=H$5)))</f>
        <v>0</v>
      </c>
      <c r="I11" s="42" cm="1">
        <f t="array" ref="I11">IF(I$2="FY",SUMPRODUCT(Data_Xuất[Xuất-NX]*(Data_Xuất[Year]=I$1)*(Data_Xuất[Main SKU name_GOM]=$A11)*(Data_Xuất[SKU_Xuất_GOM]=I$5)),SUMPRODUCT(Data_Xuất[Xuất-NX]*(Data_Xuất[Year]=I$1)*(Data_Xuất[Month]=I$2)*(Data_Xuất[Main SKU name_GOM]=$A11)*(Data_Xuất[SKU_Xuất_GOM]=I$5)))</f>
        <v>229413</v>
      </c>
      <c r="J11" s="42" cm="1">
        <f t="array" ref="J11">IF(J$2="FY",SUMPRODUCT(Data_Xuất[Xuất-NX]*(Data_Xuất[Year]=J$1)*(Data_Xuất[Main SKU name_GOM]=$A11)*(Data_Xuất[SKU_Xuất_GOM]=J$5)),SUMPRODUCT(Data_Xuất[Xuất-NX]*(Data_Xuất[Year]=J$1)*(Data_Xuất[Month]=J$2)*(Data_Xuất[Main SKU name_GOM]=$A11)*(Data_Xuất[SKU_Xuất_GOM]=J$5)))</f>
        <v>5998</v>
      </c>
      <c r="K11" s="42" cm="1">
        <f t="array" ref="K11">IF(K$2="FY",SUMPRODUCT(Data_Xuất[Xuất-NX]*(Data_Xuất[Year]=K$1)*(Data_Xuất[Main SKU name_GOM]=$A11)*(Data_Xuất[SKU_Xuất_GOM]=K$5)),SUMPRODUCT(Data_Xuất[Xuất-NX]*(Data_Xuất[Year]=K$1)*(Data_Xuất[Month]=K$2)*(Data_Xuất[Main SKU name_GOM]=$A11)*(Data_Xuất[SKU_Xuất_GOM]=K$5)))</f>
        <v>0</v>
      </c>
      <c r="L11" s="42" cm="1">
        <f t="array" ref="L11">IF(L$2="FY",SUMPRODUCT(Data_Xuất[Xuất-NX]*(Data_Xuất[Year]=L$1)*(Data_Xuất[Main SKU name_GOM]=$A11)*(Data_Xuất[SKU_Xuất_GOM]=L$5)),SUMPRODUCT(Data_Xuất[Xuất-NX]*(Data_Xuất[Year]=L$1)*(Data_Xuất[Month]=L$2)*(Data_Xuất[Main SKU name_GOM]=$A11)*(Data_Xuất[SKU_Xuất_GOM]=L$5)))</f>
        <v>0</v>
      </c>
      <c r="M11" s="42" cm="1">
        <f t="array" ref="M11">IF(M$2="FY",SUMPRODUCT(Data_Xuất[Xuất-NX]*(Data_Xuất[Year]=M$1)*(Data_Xuất[Main SKU name_GOM]=$A11)*(Data_Xuất[SKU_Xuất_GOM]=M$5)),SUMPRODUCT(Data_Xuất[Xuất-NX]*(Data_Xuất[Year]=M$1)*(Data_Xuất[Month]=M$2)*(Data_Xuất[Main SKU name_GOM]=$A11)*(Data_Xuất[SKU_Xuất_GOM]=M$5)))</f>
        <v>0</v>
      </c>
      <c r="N11" s="42" cm="1">
        <f t="array" ref="N11">IF(N$2="FY",SUMPRODUCT(Data_Xuất[Xuất-NX]*(Data_Xuất[Year]=N$1)*(Data_Xuất[Main SKU name_GOM]=$A11)*(Data_Xuất[SKU_Xuất_GOM]=N$5)),SUMPRODUCT(Data_Xuất[Xuất-NX]*(Data_Xuất[Year]=N$1)*(Data_Xuất[Month]=N$2)*(Data_Xuất[Main SKU name_GOM]=$A11)*(Data_Xuất[SKU_Xuất_GOM]=N$5)))</f>
        <v>0</v>
      </c>
      <c r="O11" s="42" cm="1">
        <f t="array" ref="O11">IF(O$2="FY",SUMPRODUCT(Data_Xuất[Xuất-NX]*(Data_Xuất[Year]=O$1)*(Data_Xuất[Main SKU name_GOM]=$A11)*(Data_Xuất[SKU_Xuất_GOM]=O$5)),SUMPRODUCT(Data_Xuất[Xuất-NX]*(Data_Xuất[Year]=O$1)*(Data_Xuất[Month]=O$2)*(Data_Xuất[Main SKU name_GOM]=$A11)*(Data_Xuất[SKU_Xuất_GOM]=O$5)))</f>
        <v>0</v>
      </c>
      <c r="P11" s="42" cm="1">
        <f t="array" ref="P11">IF(P$2="FY",SUMPRODUCT(Data_Xuất[Xuất-NX]*(Data_Xuất[Year]=P$1)*(Data_Xuất[Main SKU name_GOM]=$A11)*(Data_Xuất[SKU_Xuất_GOM]=P$5)),SUMPRODUCT(Data_Xuất[Xuất-NX]*(Data_Xuất[Year]=P$1)*(Data_Xuất[Month]=P$2)*(Data_Xuất[Main SKU name_GOM]=$A11)*(Data_Xuất[SKU_Xuất_GOM]=P$5)))</f>
        <v>0</v>
      </c>
      <c r="Q11" s="42" cm="1">
        <f t="array" ref="Q11">IF(Q$2="FY",SUMPRODUCT(Data_Xuất[Xuất-NX]*(Data_Xuất[Year]=Q$1)*(Data_Xuất[Main SKU name_GOM]=$A11)*(Data_Xuất[SKU_Xuất_GOM]=Q$5)),SUMPRODUCT(Data_Xuất[Xuất-NX]*(Data_Xuất[Year]=Q$1)*(Data_Xuất[Month]=Q$2)*(Data_Xuất[Main SKU name_GOM]=$A11)*(Data_Xuất[SKU_Xuất_GOM]=Q$5)))</f>
        <v>0</v>
      </c>
      <c r="R11" s="42">
        <f t="shared" si="34"/>
        <v>2310461</v>
      </c>
      <c r="T11" s="42" cm="1">
        <f t="array" ref="T11">IF(T$2="FY",SUMPRODUCT(Data_Xuất[Xuất-NX]*(Data_Xuất[Year]=T$1)*(Data_Xuất[Main SKU name_GOM]=$A11)*(Data_Xuất[SKU_Xuất_GOM]=T$5)),SUMPRODUCT(Data_Xuất[Xuất-NX]*(Data_Xuất[Year]=T$1)*(Data_Xuất[Month]=T$2)*(Data_Xuất[Main SKU name_GOM]=$A11)*(Data_Xuất[SKU_Xuất_GOM]=T$5)))</f>
        <v>0</v>
      </c>
      <c r="U11" s="42" cm="1">
        <f t="array" ref="U11">IF(U$2="FY",SUMPRODUCT(Data_Xuất[Xuất-NX]*(Data_Xuất[Year]=U$1)*(Data_Xuất[Main SKU name_GOM]=$A11)*(Data_Xuất[SKU_Xuất_GOM]=U$5)),SUMPRODUCT(Data_Xuất[Xuất-NX]*(Data_Xuất[Year]=U$1)*(Data_Xuất[Month]=U$2)*(Data_Xuất[Main SKU name_GOM]=$A11)*(Data_Xuất[SKU_Xuất_GOM]=U$5)))</f>
        <v>101400</v>
      </c>
      <c r="V11" s="42" cm="1">
        <f t="array" ref="V11">IF(V$2="FY",SUMPRODUCT(Data_Xuất[Xuất-NX]*(Data_Xuất[Year]=V$1)*(Data_Xuất[Main SKU name_GOM]=$A11)*(Data_Xuất[SKU_Xuất_GOM]=V$5)),SUMPRODUCT(Data_Xuất[Xuất-NX]*(Data_Xuất[Year]=V$1)*(Data_Xuất[Month]=V$2)*(Data_Xuất[Main SKU name_GOM]=$A11)*(Data_Xuất[SKU_Xuất_GOM]=V$5)))</f>
        <v>0</v>
      </c>
      <c r="W11" s="42" cm="1">
        <f t="array" ref="W11">IF(W$2="FY",SUMPRODUCT(Data_Xuất[Xuất-NX]*(Data_Xuất[Year]=W$1)*(Data_Xuất[Main SKU name_GOM]=$A11)*(Data_Xuất[SKU_Xuất_GOM]=W$5)),SUMPRODUCT(Data_Xuất[Xuất-NX]*(Data_Xuất[Year]=W$1)*(Data_Xuất[Month]=W$2)*(Data_Xuất[Main SKU name_GOM]=$A11)*(Data_Xuất[SKU_Xuất_GOM]=W$5)))</f>
        <v>0</v>
      </c>
      <c r="X11" s="42" cm="1">
        <f t="array" ref="X11">IF(X$2="FY",SUMPRODUCT(Data_Xuất[Xuất-NX]*(Data_Xuất[Year]=X$1)*(Data_Xuất[Main SKU name_GOM]=$A11)*(Data_Xuất[SKU_Xuất_GOM]=X$5)),SUMPRODUCT(Data_Xuất[Xuất-NX]*(Data_Xuất[Year]=X$1)*(Data_Xuất[Month]=X$2)*(Data_Xuất[Main SKU name_GOM]=$A11)*(Data_Xuất[SKU_Xuất_GOM]=X$5)))</f>
        <v>0</v>
      </c>
      <c r="Y11" s="42" cm="1">
        <f t="array" ref="Y11">IF(Y$2="FY",SUMPRODUCT(Data_Xuất[Xuất-NX]*(Data_Xuất[Year]=Y$1)*(Data_Xuất[Main SKU name_GOM]=$A11)*(Data_Xuất[SKU_Xuất_GOM]=Y$5)),SUMPRODUCT(Data_Xuất[Xuất-NX]*(Data_Xuất[Year]=Y$1)*(Data_Xuất[Month]=Y$2)*(Data_Xuất[Main SKU name_GOM]=$A11)*(Data_Xuất[SKU_Xuất_GOM]=Y$5)))</f>
        <v>13800</v>
      </c>
      <c r="Z11" s="42" cm="1">
        <f t="array" ref="Z11">IF(Z$2="FY",SUMPRODUCT(Data_Xuất[Xuất-NX]*(Data_Xuất[Year]=Z$1)*(Data_Xuất[Main SKU name_GOM]=$A11)*(Data_Xuất[SKU_Xuất_GOM]=Z$5)),SUMPRODUCT(Data_Xuất[Xuất-NX]*(Data_Xuất[Year]=Z$1)*(Data_Xuất[Month]=Z$2)*(Data_Xuất[Main SKU name_GOM]=$A11)*(Data_Xuất[SKU_Xuất_GOM]=Z$5)))</f>
        <v>0</v>
      </c>
      <c r="AA11" s="42" cm="1">
        <f t="array" ref="AA11">IF(AA$2="FY",SUMPRODUCT(Data_Xuất[Xuất-NX]*(Data_Xuất[Year]=AA$1)*(Data_Xuất[Main SKU name_GOM]=$A11)*(Data_Xuất[SKU_Xuất_GOM]=AA$5)),SUMPRODUCT(Data_Xuất[Xuất-NX]*(Data_Xuất[Year]=AA$1)*(Data_Xuất[Month]=AA$2)*(Data_Xuất[Main SKU name_GOM]=$A11)*(Data_Xuất[SKU_Xuất_GOM]=AA$5)))</f>
        <v>0</v>
      </c>
      <c r="AB11" s="42" cm="1">
        <f t="array" ref="AB11">IF(AB$2="FY",SUMPRODUCT(Data_Xuất[Xuất-NX]*(Data_Xuất[Year]=AB$1)*(Data_Xuất[Main SKU name_GOM]=$A11)*(Data_Xuất[SKU_Xuất_GOM]=AB$5)),SUMPRODUCT(Data_Xuất[Xuất-NX]*(Data_Xuất[Year]=AB$1)*(Data_Xuất[Month]=AB$2)*(Data_Xuất[Main SKU name_GOM]=$A11)*(Data_Xuất[SKU_Xuất_GOM]=AB$5)))</f>
        <v>0</v>
      </c>
      <c r="AC11" s="42" cm="1">
        <f t="array" ref="AC11">IF(AC$2="FY",SUMPRODUCT(Data_Xuất[Xuất-NX]*(Data_Xuất[Year]=AC$1)*(Data_Xuất[Main SKU name_GOM]=$A11)*(Data_Xuất[SKU_Xuất_GOM]=AC$5)),SUMPRODUCT(Data_Xuất[Xuất-NX]*(Data_Xuất[Year]=AC$1)*(Data_Xuất[Month]=AC$2)*(Data_Xuất[Main SKU name_GOM]=$A11)*(Data_Xuất[SKU_Xuất_GOM]=AC$5)))</f>
        <v>0</v>
      </c>
      <c r="AD11" s="42" cm="1">
        <f t="array" ref="AD11">IF(AD$2="FY",SUMPRODUCT(Data_Xuất[Xuất-NX]*(Data_Xuất[Year]=AD$1)*(Data_Xuất[Main SKU name_GOM]=$A11)*(Data_Xuất[SKU_Xuất_GOM]=AD$5)),SUMPRODUCT(Data_Xuất[Xuất-NX]*(Data_Xuất[Year]=AD$1)*(Data_Xuất[Month]=AD$2)*(Data_Xuất[Main SKU name_GOM]=$A11)*(Data_Xuất[SKU_Xuất_GOM]=AD$5)))</f>
        <v>0</v>
      </c>
      <c r="AE11" s="42" cm="1">
        <f t="array" ref="AE11">IF(AE$2="FY",SUMPRODUCT(Data_Xuất[Xuất-NX]*(Data_Xuất[Year]=AE$1)*(Data_Xuất[Main SKU name_GOM]=$A11)*(Data_Xuất[SKU_Xuất_GOM]=AE$5)),SUMPRODUCT(Data_Xuất[Xuất-NX]*(Data_Xuất[Year]=AE$1)*(Data_Xuất[Month]=AE$2)*(Data_Xuất[Main SKU name_GOM]=$A11)*(Data_Xuất[SKU_Xuất_GOM]=AE$5)))</f>
        <v>0</v>
      </c>
      <c r="AF11" s="42" cm="1">
        <f t="array" ref="AF11">IF(AF$2="FY",SUMPRODUCT(Data_Xuất[Xuất-NX]*(Data_Xuất[Year]=AF$1)*(Data_Xuất[Main SKU name_GOM]=$A11)*(Data_Xuất[SKU_Xuất_GOM]=AF$5)),SUMPRODUCT(Data_Xuất[Xuất-NX]*(Data_Xuất[Year]=AF$1)*(Data_Xuất[Month]=AF$2)*(Data_Xuất[Main SKU name_GOM]=$A11)*(Data_Xuất[SKU_Xuất_GOM]=AF$5)))</f>
        <v>0</v>
      </c>
      <c r="AG11" s="42" cm="1">
        <f t="array" ref="AG11">IF(AG$2="FY",SUMPRODUCT(Data_Xuất[Xuất-NX]*(Data_Xuất[Year]=AG$1)*(Data_Xuất[Main SKU name_GOM]=$A11)*(Data_Xuất[SKU_Xuất_GOM]=AG$5)),SUMPRODUCT(Data_Xuất[Xuất-NX]*(Data_Xuất[Year]=AG$1)*(Data_Xuất[Month]=AG$2)*(Data_Xuất[Main SKU name_GOM]=$A11)*(Data_Xuất[SKU_Xuất_GOM]=AG$5)))</f>
        <v>0</v>
      </c>
      <c r="AH11" s="45">
        <f t="shared" si="35"/>
        <v>115200</v>
      </c>
      <c r="AJ11" s="42" cm="1">
        <f t="array" ref="AJ11">IF(AJ$2="FY",SUMPRODUCT(Data_Xuất[Xuất-NX]*(Data_Xuất[Year]=AJ$1)*(Data_Xuất[Main SKU name_GOM]=$A11)*(Data_Xuất[SKU_Xuất_GOM]=AJ$5)),SUMPRODUCT(Data_Xuất[Xuất-NX]*(Data_Xuất[Year]=AJ$1)*(Data_Xuất[Month]=AJ$2)*(Data_Xuất[Main SKU name_GOM]=$A11)*(Data_Xuất[SKU_Xuất_GOM]=AJ$5)))</f>
        <v>0</v>
      </c>
      <c r="AK11" s="42" cm="1">
        <f t="array" ref="AK11">IF(AK$2="FY",SUMPRODUCT(Data_Xuất[Xuất-NX]*(Data_Xuất[Year]=AK$1)*(Data_Xuất[Main SKU name_GOM]=$A11)*(Data_Xuất[SKU_Xuất_GOM]=AK$5)),SUMPRODUCT(Data_Xuất[Xuất-NX]*(Data_Xuất[Year]=AK$1)*(Data_Xuất[Month]=AK$2)*(Data_Xuất[Main SKU name_GOM]=$A11)*(Data_Xuất[SKU_Xuất_GOM]=AK$5)))</f>
        <v>91999.999999999985</v>
      </c>
      <c r="AL11" s="42" cm="1">
        <f t="array" ref="AL11">IF(AL$2="FY",SUMPRODUCT(Data_Xuất[Xuất-NX]*(Data_Xuất[Year]=AL$1)*(Data_Xuất[Main SKU name_GOM]=$A11)*(Data_Xuất[SKU_Xuất_GOM]=AL$5)),SUMPRODUCT(Data_Xuất[Xuất-NX]*(Data_Xuất[Year]=AL$1)*(Data_Xuất[Month]=AL$2)*(Data_Xuất[Main SKU name_GOM]=$A11)*(Data_Xuất[SKU_Xuất_GOM]=AL$5)))</f>
        <v>0</v>
      </c>
      <c r="AM11" s="42" cm="1">
        <f t="array" ref="AM11">IF(AM$2="FY",SUMPRODUCT(Data_Xuất[Xuất-NX]*(Data_Xuất[Year]=AM$1)*(Data_Xuất[Main SKU name_GOM]=$A11)*(Data_Xuất[SKU_Xuất_GOM]=AM$5)),SUMPRODUCT(Data_Xuất[Xuất-NX]*(Data_Xuất[Year]=AM$1)*(Data_Xuất[Month]=AM$2)*(Data_Xuất[Main SKU name_GOM]=$A11)*(Data_Xuất[SKU_Xuất_GOM]=AM$5)))</f>
        <v>161700</v>
      </c>
      <c r="AN11" s="42" cm="1">
        <f t="array" ref="AN11">IF(AN$2="FY",SUMPRODUCT(Data_Xuất[Xuất-NX]*(Data_Xuất[Year]=AN$1)*(Data_Xuất[Main SKU name_GOM]=$A11)*(Data_Xuất[SKU_Xuất_GOM]=AN$5)),SUMPRODUCT(Data_Xuất[Xuất-NX]*(Data_Xuất[Year]=AN$1)*(Data_Xuất[Month]=AN$2)*(Data_Xuất[Main SKU name_GOM]=$A11)*(Data_Xuất[SKU_Xuất_GOM]=AN$5)))</f>
        <v>0</v>
      </c>
      <c r="AO11" s="42" cm="1">
        <f t="array" ref="AO11">IF(AO$2="FY",SUMPRODUCT(Data_Xuất[Xuất-NX]*(Data_Xuất[Year]=AO$1)*(Data_Xuất[Main SKU name_GOM]=$A11)*(Data_Xuất[SKU_Xuất_GOM]=AO$5)),SUMPRODUCT(Data_Xuất[Xuất-NX]*(Data_Xuất[Year]=AO$1)*(Data_Xuất[Month]=AO$2)*(Data_Xuất[Main SKU name_GOM]=$A11)*(Data_Xuất[SKU_Xuất_GOM]=AO$5)))</f>
        <v>0</v>
      </c>
      <c r="AP11" s="42" cm="1">
        <f t="array" ref="AP11">IF(AP$2="FY",SUMPRODUCT(Data_Xuất[Xuất-NX]*(Data_Xuất[Year]=AP$1)*(Data_Xuất[Main SKU name_GOM]=$A11)*(Data_Xuất[SKU_Xuất_GOM]=AP$5)),SUMPRODUCT(Data_Xuất[Xuất-NX]*(Data_Xuất[Year]=AP$1)*(Data_Xuất[Month]=AP$2)*(Data_Xuất[Main SKU name_GOM]=$A11)*(Data_Xuất[SKU_Xuất_GOM]=AP$5)))</f>
        <v>0</v>
      </c>
      <c r="AQ11" s="42" cm="1">
        <f t="array" ref="AQ11">IF(AQ$2="FY",SUMPRODUCT(Data_Xuất[Xuất-NX]*(Data_Xuất[Year]=AQ$1)*(Data_Xuất[Main SKU name_GOM]=$A11)*(Data_Xuất[SKU_Xuất_GOM]=AQ$5)),SUMPRODUCT(Data_Xuất[Xuất-NX]*(Data_Xuất[Year]=AQ$1)*(Data_Xuất[Month]=AQ$2)*(Data_Xuất[Main SKU name_GOM]=$A11)*(Data_Xuất[SKU_Xuất_GOM]=AQ$5)))</f>
        <v>0</v>
      </c>
      <c r="AR11" s="42" cm="1">
        <f t="array" ref="AR11">IF(AR$2="FY",SUMPRODUCT(Data_Xuất[Xuất-NX]*(Data_Xuất[Year]=AR$1)*(Data_Xuất[Main SKU name_GOM]=$A11)*(Data_Xuất[SKU_Xuất_GOM]=AR$5)),SUMPRODUCT(Data_Xuất[Xuất-NX]*(Data_Xuất[Year]=AR$1)*(Data_Xuất[Month]=AR$2)*(Data_Xuất[Main SKU name_GOM]=$A11)*(Data_Xuất[SKU_Xuất_GOM]=AR$5)))</f>
        <v>0</v>
      </c>
      <c r="AS11" s="42" cm="1">
        <f t="array" ref="AS11">IF(AS$2="FY",SUMPRODUCT(Data_Xuất[Xuất-NX]*(Data_Xuất[Year]=AS$1)*(Data_Xuất[Main SKU name_GOM]=$A11)*(Data_Xuất[SKU_Xuất_GOM]=AS$5)),SUMPRODUCT(Data_Xuất[Xuất-NX]*(Data_Xuất[Year]=AS$1)*(Data_Xuất[Month]=AS$2)*(Data_Xuất[Main SKU name_GOM]=$A11)*(Data_Xuất[SKU_Xuất_GOM]=AS$5)))</f>
        <v>0</v>
      </c>
      <c r="AT11" s="42" cm="1">
        <f t="array" ref="AT11">IF(AT$2="FY",SUMPRODUCT(Data_Xuất[Xuất-NX]*(Data_Xuất[Year]=AT$1)*(Data_Xuất[Main SKU name_GOM]=$A11)*(Data_Xuất[SKU_Xuất_GOM]=AT$5)),SUMPRODUCT(Data_Xuất[Xuất-NX]*(Data_Xuất[Year]=AT$1)*(Data_Xuất[Month]=AT$2)*(Data_Xuất[Main SKU name_GOM]=$A11)*(Data_Xuất[SKU_Xuất_GOM]=AT$5)))</f>
        <v>0</v>
      </c>
      <c r="AU11" s="42" cm="1">
        <f t="array" ref="AU11">IF(AU$2="FY",SUMPRODUCT(Data_Xuất[Xuất-NX]*(Data_Xuất[Year]=AU$1)*(Data_Xuất[Main SKU name_GOM]=$A11)*(Data_Xuất[SKU_Xuất_GOM]=AU$5)),SUMPRODUCT(Data_Xuất[Xuất-NX]*(Data_Xuất[Year]=AU$1)*(Data_Xuất[Month]=AU$2)*(Data_Xuất[Main SKU name_GOM]=$A11)*(Data_Xuất[SKU_Xuất_GOM]=AU$5)))</f>
        <v>0</v>
      </c>
      <c r="AV11" s="42" cm="1">
        <f t="array" ref="AV11">IF(AV$2="FY",SUMPRODUCT(Data_Xuất[Xuất-NX]*(Data_Xuất[Year]=AV$1)*(Data_Xuất[Main SKU name_GOM]=$A11)*(Data_Xuất[SKU_Xuất_GOM]=AV$5)),SUMPRODUCT(Data_Xuất[Xuất-NX]*(Data_Xuất[Year]=AV$1)*(Data_Xuất[Month]=AV$2)*(Data_Xuất[Main SKU name_GOM]=$A11)*(Data_Xuất[SKU_Xuất_GOM]=AV$5)))</f>
        <v>0</v>
      </c>
      <c r="AW11" s="42" cm="1">
        <f t="array" ref="AW11">IF(AW$2="FY",SUMPRODUCT(Data_Xuất[Xuất-NX]*(Data_Xuất[Year]=AW$1)*(Data_Xuất[Main SKU name_GOM]=$A11)*(Data_Xuất[SKU_Xuất_GOM]=AW$5)),SUMPRODUCT(Data_Xuất[Xuất-NX]*(Data_Xuất[Year]=AW$1)*(Data_Xuất[Month]=AW$2)*(Data_Xuất[Main SKU name_GOM]=$A11)*(Data_Xuất[SKU_Xuất_GOM]=AW$5)))</f>
        <v>0</v>
      </c>
      <c r="AX11" s="45">
        <f t="shared" si="23"/>
        <v>253700</v>
      </c>
      <c r="AZ11" s="42" cm="1">
        <f t="array" ref="AZ11">IF(AZ$2="FY",SUMPRODUCT(Data_Xuất[Xuất-NX]*(Data_Xuất[Year]=AZ$1)*(Data_Xuất[Main SKU name_GOM]=$A11)*(Data_Xuất[SKU_Xuất_GOM]=AZ$5)),SUMPRODUCT(Data_Xuất[Xuất-NX]*(Data_Xuất[Year]=AZ$1)*(Data_Xuất[Month]=AZ$2)*(Data_Xuất[Main SKU name_GOM]=$A11)*(Data_Xuất[SKU_Xuất_GOM]=AZ$5)))</f>
        <v>0</v>
      </c>
      <c r="BA11" s="42" cm="1">
        <f t="array" ref="BA11">IF(BA$2="FY",SUMPRODUCT(Data_Xuất[Xuất-NX]*(Data_Xuất[Year]=BA$1)*(Data_Xuất[Main SKU name_GOM]=$A11)*(Data_Xuất[SKU_Xuất_GOM]=BA$5)),SUMPRODUCT(Data_Xuất[Xuất-NX]*(Data_Xuất[Year]=BA$1)*(Data_Xuất[Month]=BA$2)*(Data_Xuất[Main SKU name_GOM]=$A11)*(Data_Xuất[SKU_Xuất_GOM]=BA$5)))</f>
        <v>205450</v>
      </c>
      <c r="BB11" s="42" cm="1">
        <f t="array" ref="BB11">IF(BB$2="FY",SUMPRODUCT(Data_Xuất[Xuất-NX]*(Data_Xuất[Year]=BB$1)*(Data_Xuất[Main SKU name_GOM]=$A11)*(Data_Xuất[SKU_Xuất_GOM]=BB$5)),SUMPRODUCT(Data_Xuất[Xuất-NX]*(Data_Xuất[Year]=BB$1)*(Data_Xuất[Month]=BB$2)*(Data_Xuất[Main SKU name_GOM]=$A11)*(Data_Xuất[SKU_Xuất_GOM]=BB$5)))</f>
        <v>5000</v>
      </c>
      <c r="BC11" s="42" cm="1">
        <f t="array" ref="BC11">IF(BC$2="FY",SUMPRODUCT(Data_Xuất[Xuất-NX]*(Data_Xuất[Year]=BC$1)*(Data_Xuất[Main SKU name_GOM]=$A11)*(Data_Xuất[SKU_Xuất_GOM]=BC$5)),SUMPRODUCT(Data_Xuất[Xuất-NX]*(Data_Xuất[Year]=BC$1)*(Data_Xuất[Month]=BC$2)*(Data_Xuất[Main SKU name_GOM]=$A11)*(Data_Xuất[SKU_Xuất_GOM]=BC$5)))</f>
        <v>184198</v>
      </c>
      <c r="BD11" s="42" cm="1">
        <f t="array" ref="BD11">IF(BD$2="FY",SUMPRODUCT(Data_Xuất[Xuất-NX]*(Data_Xuất[Year]=BD$1)*(Data_Xuất[Main SKU name_GOM]=$A11)*(Data_Xuất[SKU_Xuất_GOM]=BD$5)),SUMPRODUCT(Data_Xuất[Xuất-NX]*(Data_Xuất[Year]=BD$1)*(Data_Xuất[Month]=BD$2)*(Data_Xuất[Main SKU name_GOM]=$A11)*(Data_Xuất[SKU_Xuất_GOM]=BD$5)))</f>
        <v>0</v>
      </c>
      <c r="BE11" s="42" cm="1">
        <f t="array" ref="BE11">IF(BE$2="FY",SUMPRODUCT(Data_Xuất[Xuất-NX]*(Data_Xuất[Year]=BE$1)*(Data_Xuất[Main SKU name_GOM]=$A11)*(Data_Xuất[SKU_Xuất_GOM]=BE$5)),SUMPRODUCT(Data_Xuất[Xuất-NX]*(Data_Xuất[Year]=BE$1)*(Data_Xuất[Month]=BE$2)*(Data_Xuất[Main SKU name_GOM]=$A11)*(Data_Xuất[SKU_Xuất_GOM]=BE$5)))</f>
        <v>0</v>
      </c>
      <c r="BF11" s="42" cm="1">
        <f t="array" ref="BF11">IF(BF$2="FY",SUMPRODUCT(Data_Xuất[Xuất-NX]*(Data_Xuất[Year]=BF$1)*(Data_Xuất[Main SKU name_GOM]=$A11)*(Data_Xuất[SKU_Xuất_GOM]=BF$5)),SUMPRODUCT(Data_Xuất[Xuất-NX]*(Data_Xuất[Year]=BF$1)*(Data_Xuất[Month]=BF$2)*(Data_Xuất[Main SKU name_GOM]=$A11)*(Data_Xuất[SKU_Xuất_GOM]=BF$5)))</f>
        <v>0</v>
      </c>
      <c r="BG11" s="42" cm="1">
        <f t="array" ref="BG11">IF(BG$2="FY",SUMPRODUCT(Data_Xuất[Xuất-NX]*(Data_Xuất[Year]=BG$1)*(Data_Xuất[Main SKU name_GOM]=$A11)*(Data_Xuất[SKU_Xuất_GOM]=BG$5)),SUMPRODUCT(Data_Xuất[Xuất-NX]*(Data_Xuất[Year]=BG$1)*(Data_Xuất[Month]=BG$2)*(Data_Xuất[Main SKU name_GOM]=$A11)*(Data_Xuất[SKU_Xuất_GOM]=BG$5)))</f>
        <v>0</v>
      </c>
      <c r="BH11" s="42" cm="1">
        <f t="array" ref="BH11">IF(BH$2="FY",SUMPRODUCT(Data_Xuất[Xuất-NX]*(Data_Xuất[Year]=BH$1)*(Data_Xuất[Main SKU name_GOM]=$A11)*(Data_Xuất[SKU_Xuất_GOM]=BH$5)),SUMPRODUCT(Data_Xuất[Xuất-NX]*(Data_Xuất[Year]=BH$1)*(Data_Xuất[Month]=BH$2)*(Data_Xuất[Main SKU name_GOM]=$A11)*(Data_Xuất[SKU_Xuất_GOM]=BH$5)))</f>
        <v>0</v>
      </c>
      <c r="BI11" s="42" cm="1">
        <f t="array" ref="BI11">IF(BI$2="FY",SUMPRODUCT(Data_Xuất[Xuất-NX]*(Data_Xuất[Year]=BI$1)*(Data_Xuất[Main SKU name_GOM]=$A11)*(Data_Xuất[SKU_Xuất_GOM]=BI$5)),SUMPRODUCT(Data_Xuất[Xuất-NX]*(Data_Xuất[Year]=BI$1)*(Data_Xuất[Month]=BI$2)*(Data_Xuất[Main SKU name_GOM]=$A11)*(Data_Xuất[SKU_Xuất_GOM]=BI$5)))</f>
        <v>0</v>
      </c>
      <c r="BJ11" s="42" cm="1">
        <f t="array" ref="BJ11">IF(BJ$2="FY",SUMPRODUCT(Data_Xuất[Xuất-NX]*(Data_Xuất[Year]=BJ$1)*(Data_Xuất[Main SKU name_GOM]=$A11)*(Data_Xuất[SKU_Xuất_GOM]=BJ$5)),SUMPRODUCT(Data_Xuất[Xuất-NX]*(Data_Xuất[Year]=BJ$1)*(Data_Xuất[Month]=BJ$2)*(Data_Xuất[Main SKU name_GOM]=$A11)*(Data_Xuất[SKU_Xuất_GOM]=BJ$5)))</f>
        <v>0</v>
      </c>
      <c r="BK11" s="42" cm="1">
        <f t="array" ref="BK11">IF(BK$2="FY",SUMPRODUCT(Data_Xuất[Xuất-NX]*(Data_Xuất[Year]=BK$1)*(Data_Xuất[Main SKU name_GOM]=$A11)*(Data_Xuất[SKU_Xuất_GOM]=BK$5)),SUMPRODUCT(Data_Xuất[Xuất-NX]*(Data_Xuất[Year]=BK$1)*(Data_Xuất[Month]=BK$2)*(Data_Xuất[Main SKU name_GOM]=$A11)*(Data_Xuất[SKU_Xuất_GOM]=BK$5)))</f>
        <v>0</v>
      </c>
      <c r="BL11" s="42" cm="1">
        <f t="array" ref="BL11">IF(BL$2="FY",SUMPRODUCT(Data_Xuất[Xuất-NX]*(Data_Xuất[Year]=BL$1)*(Data_Xuất[Main SKU name_GOM]=$A11)*(Data_Xuất[SKU_Xuất_GOM]=BL$5)),SUMPRODUCT(Data_Xuất[Xuất-NX]*(Data_Xuất[Year]=BL$1)*(Data_Xuất[Month]=BL$2)*(Data_Xuất[Main SKU name_GOM]=$A11)*(Data_Xuất[SKU_Xuất_GOM]=BL$5)))</f>
        <v>0</v>
      </c>
      <c r="BM11" s="42" cm="1">
        <f t="array" ref="BM11">IF(BM$2="FY",SUMPRODUCT(Data_Xuất[Xuất-NX]*(Data_Xuất[Year]=BM$1)*(Data_Xuất[Main SKU name_GOM]=$A11)*(Data_Xuất[SKU_Xuất_GOM]=BM$5)),SUMPRODUCT(Data_Xuất[Xuất-NX]*(Data_Xuất[Year]=BM$1)*(Data_Xuất[Month]=BM$2)*(Data_Xuất[Main SKU name_GOM]=$A11)*(Data_Xuất[SKU_Xuất_GOM]=BM$5)))</f>
        <v>0</v>
      </c>
      <c r="BN11" s="45">
        <f t="shared" si="24"/>
        <v>394648</v>
      </c>
      <c r="BP11" s="42" cm="1">
        <f t="array" ref="BP11">IF(BP$2="FY",SUMPRODUCT(Data_Xuất[Xuất-NX]*(Data_Xuất[Year]=BP$1)*(Data_Xuất[Main SKU name_GOM]=$A11)*(Data_Xuất[SKU_Xuất_GOM]=BP$5)),SUMPRODUCT(Data_Xuất[Xuất-NX]*(Data_Xuất[Year]=BP$1)*(Data_Xuất[Month]=BP$2)*(Data_Xuất[Main SKU name_GOM]=$A11)*(Data_Xuất[SKU_Xuất_GOM]=BP$5)))</f>
        <v>0</v>
      </c>
      <c r="BQ11" s="42" cm="1">
        <f t="array" ref="BQ11">IF(BQ$2="FY",SUMPRODUCT(Data_Xuất[Xuất-NX]*(Data_Xuất[Year]=BQ$1)*(Data_Xuất[Main SKU name_GOM]=$A11)*(Data_Xuất[SKU_Xuất_GOM]=BQ$5)),SUMPRODUCT(Data_Xuất[Xuất-NX]*(Data_Xuất[Year]=BQ$1)*(Data_Xuất[Month]=BQ$2)*(Data_Xuất[Main SKU name_GOM]=$A11)*(Data_Xuất[SKU_Xuất_GOM]=BQ$5)))</f>
        <v>134873</v>
      </c>
      <c r="BR11" s="42" cm="1">
        <f t="array" ref="BR11">IF(BR$2="FY",SUMPRODUCT(Data_Xuất[Xuất-NX]*(Data_Xuất[Year]=BR$1)*(Data_Xuất[Main SKU name_GOM]=$A11)*(Data_Xuất[SKU_Xuất_GOM]=BR$5)),SUMPRODUCT(Data_Xuất[Xuất-NX]*(Data_Xuất[Year]=BR$1)*(Data_Xuất[Month]=BR$2)*(Data_Xuất[Main SKU name_GOM]=$A11)*(Data_Xuất[SKU_Xuất_GOM]=BR$5)))</f>
        <v>0</v>
      </c>
      <c r="BS11" s="42" cm="1">
        <f t="array" ref="BS11">IF(BS$2="FY",SUMPRODUCT(Data_Xuất[Xuất-NX]*(Data_Xuất[Year]=BS$1)*(Data_Xuất[Main SKU name_GOM]=$A11)*(Data_Xuất[SKU_Xuất_GOM]=BS$5)),SUMPRODUCT(Data_Xuất[Xuất-NX]*(Data_Xuất[Year]=BS$1)*(Data_Xuất[Month]=BS$2)*(Data_Xuất[Main SKU name_GOM]=$A11)*(Data_Xuất[SKU_Xuất_GOM]=BS$5)))</f>
        <v>21100</v>
      </c>
      <c r="BT11" s="42" cm="1">
        <f t="array" ref="BT11">IF(BT$2="FY",SUMPRODUCT(Data_Xuất[Xuất-NX]*(Data_Xuất[Year]=BT$1)*(Data_Xuất[Main SKU name_GOM]=$A11)*(Data_Xuất[SKU_Xuất_GOM]=BT$5)),SUMPRODUCT(Data_Xuất[Xuất-NX]*(Data_Xuất[Year]=BT$1)*(Data_Xuất[Month]=BT$2)*(Data_Xuất[Main SKU name_GOM]=$A11)*(Data_Xuất[SKU_Xuất_GOM]=BT$5)))</f>
        <v>0</v>
      </c>
      <c r="BU11" s="42" cm="1">
        <f t="array" ref="BU11">IF(BU$2="FY",SUMPRODUCT(Data_Xuất[Xuất-NX]*(Data_Xuất[Year]=BU$1)*(Data_Xuất[Main SKU name_GOM]=$A11)*(Data_Xuất[SKU_Xuất_GOM]=BU$5)),SUMPRODUCT(Data_Xuất[Xuất-NX]*(Data_Xuất[Year]=BU$1)*(Data_Xuất[Month]=BU$2)*(Data_Xuất[Main SKU name_GOM]=$A11)*(Data_Xuất[SKU_Xuất_GOM]=BU$5)))</f>
        <v>0</v>
      </c>
      <c r="BV11" s="42" cm="1">
        <f t="array" ref="BV11">IF(BV$2="FY",SUMPRODUCT(Data_Xuất[Xuất-NX]*(Data_Xuất[Year]=BV$1)*(Data_Xuất[Main SKU name_GOM]=$A11)*(Data_Xuất[SKU_Xuất_GOM]=BV$5)),SUMPRODUCT(Data_Xuất[Xuất-NX]*(Data_Xuất[Year]=BV$1)*(Data_Xuất[Month]=BV$2)*(Data_Xuất[Main SKU name_GOM]=$A11)*(Data_Xuất[SKU_Xuất_GOM]=BV$5)))</f>
        <v>0</v>
      </c>
      <c r="BW11" s="42" cm="1">
        <f t="array" ref="BW11">IF(BW$2="FY",SUMPRODUCT(Data_Xuất[Xuất-NX]*(Data_Xuất[Year]=BW$1)*(Data_Xuất[Main SKU name_GOM]=$A11)*(Data_Xuất[SKU_Xuất_GOM]=BW$5)),SUMPRODUCT(Data_Xuất[Xuất-NX]*(Data_Xuất[Year]=BW$1)*(Data_Xuất[Month]=BW$2)*(Data_Xuất[Main SKU name_GOM]=$A11)*(Data_Xuất[SKU_Xuất_GOM]=BW$5)))</f>
        <v>0</v>
      </c>
      <c r="BX11" s="42" cm="1">
        <f t="array" ref="BX11">IF(BX$2="FY",SUMPRODUCT(Data_Xuất[Xuất-NX]*(Data_Xuất[Year]=BX$1)*(Data_Xuất[Main SKU name_GOM]=$A11)*(Data_Xuất[SKU_Xuất_GOM]=BX$5)),SUMPRODUCT(Data_Xuất[Xuất-NX]*(Data_Xuất[Year]=BX$1)*(Data_Xuất[Month]=BX$2)*(Data_Xuất[Main SKU name_GOM]=$A11)*(Data_Xuất[SKU_Xuất_GOM]=BX$5)))</f>
        <v>0</v>
      </c>
      <c r="BY11" s="42" cm="1">
        <f t="array" ref="BY11">IF(BY$2="FY",SUMPRODUCT(Data_Xuất[Xuất-NX]*(Data_Xuất[Year]=BY$1)*(Data_Xuất[Main SKU name_GOM]=$A11)*(Data_Xuất[SKU_Xuất_GOM]=BY$5)),SUMPRODUCT(Data_Xuất[Xuất-NX]*(Data_Xuất[Year]=BY$1)*(Data_Xuất[Month]=BY$2)*(Data_Xuất[Main SKU name_GOM]=$A11)*(Data_Xuất[SKU_Xuất_GOM]=BY$5)))</f>
        <v>0</v>
      </c>
      <c r="BZ11" s="42" cm="1">
        <f t="array" ref="BZ11">IF(BZ$2="FY",SUMPRODUCT(Data_Xuất[Xuất-NX]*(Data_Xuất[Year]=BZ$1)*(Data_Xuất[Main SKU name_GOM]=$A11)*(Data_Xuất[SKU_Xuất_GOM]=BZ$5)),SUMPRODUCT(Data_Xuất[Xuất-NX]*(Data_Xuất[Year]=BZ$1)*(Data_Xuất[Month]=BZ$2)*(Data_Xuất[Main SKU name_GOM]=$A11)*(Data_Xuất[SKU_Xuất_GOM]=BZ$5)))</f>
        <v>0</v>
      </c>
      <c r="CA11" s="42" cm="1">
        <f t="array" ref="CA11">IF(CA$2="FY",SUMPRODUCT(Data_Xuất[Xuất-NX]*(Data_Xuất[Year]=CA$1)*(Data_Xuất[Main SKU name_GOM]=$A11)*(Data_Xuất[SKU_Xuất_GOM]=CA$5)),SUMPRODUCT(Data_Xuất[Xuất-NX]*(Data_Xuất[Year]=CA$1)*(Data_Xuất[Month]=CA$2)*(Data_Xuất[Main SKU name_GOM]=$A11)*(Data_Xuất[SKU_Xuất_GOM]=CA$5)))</f>
        <v>0</v>
      </c>
      <c r="CB11" s="42" cm="1">
        <f t="array" ref="CB11">IF(CB$2="FY",SUMPRODUCT(Data_Xuất[Xuất-NX]*(Data_Xuất[Year]=CB$1)*(Data_Xuất[Main SKU name_GOM]=$A11)*(Data_Xuất[SKU_Xuất_GOM]=CB$5)),SUMPRODUCT(Data_Xuất[Xuất-NX]*(Data_Xuất[Year]=CB$1)*(Data_Xuất[Month]=CB$2)*(Data_Xuất[Main SKU name_GOM]=$A11)*(Data_Xuất[SKU_Xuất_GOM]=CB$5)))</f>
        <v>0</v>
      </c>
      <c r="CC11" s="42" cm="1">
        <f t="array" ref="CC11">IF(CC$2="FY",SUMPRODUCT(Data_Xuất[Xuất-NX]*(Data_Xuất[Year]=CC$1)*(Data_Xuất[Main SKU name_GOM]=$A11)*(Data_Xuất[SKU_Xuất_GOM]=CC$5)),SUMPRODUCT(Data_Xuất[Xuất-NX]*(Data_Xuất[Year]=CC$1)*(Data_Xuất[Month]=CC$2)*(Data_Xuất[Main SKU name_GOM]=$A11)*(Data_Xuất[SKU_Xuất_GOM]=CC$5)))</f>
        <v>0</v>
      </c>
      <c r="CD11" s="45">
        <f t="shared" si="25"/>
        <v>155973</v>
      </c>
      <c r="CF11" s="42" cm="1">
        <f t="array" ref="CF11">IF(CF$2="FY",SUMPRODUCT(Data_Xuất[Xuất-NX]*(Data_Xuất[Year]=CF$1)*(Data_Xuất[Main SKU name_GOM]=$A11)*(Data_Xuất[SKU_Xuất_GOM]=CF$5)),SUMPRODUCT(Data_Xuất[Xuất-NX]*(Data_Xuất[Year]=CF$1)*(Data_Xuất[Month]=CF$2)*(Data_Xuất[Main SKU name_GOM]=$A11)*(Data_Xuất[SKU_Xuất_GOM]=CF$5)))</f>
        <v>0</v>
      </c>
      <c r="CG11" s="42" cm="1">
        <f t="array" ref="CG11">IF(CG$2="FY",SUMPRODUCT(Data_Xuất[Xuất-NX]*(Data_Xuất[Year]=CG$1)*(Data_Xuất[Main SKU name_GOM]=$A11)*(Data_Xuất[SKU_Xuất_GOM]=CG$5)),SUMPRODUCT(Data_Xuất[Xuất-NX]*(Data_Xuất[Year]=CG$1)*(Data_Xuất[Month]=CG$2)*(Data_Xuất[Main SKU name_GOM]=$A11)*(Data_Xuất[SKU_Xuất_GOM]=CG$5)))</f>
        <v>37465</v>
      </c>
      <c r="CH11" s="42" cm="1">
        <f t="array" ref="CH11">IF(CH$2="FY",SUMPRODUCT(Data_Xuất[Xuất-NX]*(Data_Xuất[Year]=CH$1)*(Data_Xuất[Main SKU name_GOM]=$A11)*(Data_Xuất[SKU_Xuất_GOM]=CH$5)),SUMPRODUCT(Data_Xuất[Xuất-NX]*(Data_Xuất[Year]=CH$1)*(Data_Xuất[Month]=CH$2)*(Data_Xuất[Main SKU name_GOM]=$A11)*(Data_Xuất[SKU_Xuất_GOM]=CH$5)))</f>
        <v>0</v>
      </c>
      <c r="CI11" s="42" cm="1">
        <f t="array" ref="CI11">IF(CI$2="FY",SUMPRODUCT(Data_Xuất[Xuất-NX]*(Data_Xuất[Year]=CI$1)*(Data_Xuất[Main SKU name_GOM]=$A11)*(Data_Xuất[SKU_Xuất_GOM]=CI$5)),SUMPRODUCT(Data_Xuất[Xuất-NX]*(Data_Xuất[Year]=CI$1)*(Data_Xuất[Month]=CI$2)*(Data_Xuất[Main SKU name_GOM]=$A11)*(Data_Xuất[SKU_Xuất_GOM]=CI$5)))</f>
        <v>0</v>
      </c>
      <c r="CJ11" s="42" cm="1">
        <f t="array" ref="CJ11">IF(CJ$2="FY",SUMPRODUCT(Data_Xuất[Xuất-NX]*(Data_Xuất[Year]=CJ$1)*(Data_Xuất[Main SKU name_GOM]=$A11)*(Data_Xuất[SKU_Xuất_GOM]=CJ$5)),SUMPRODUCT(Data_Xuất[Xuất-NX]*(Data_Xuất[Year]=CJ$1)*(Data_Xuất[Month]=CJ$2)*(Data_Xuất[Main SKU name_GOM]=$A11)*(Data_Xuất[SKU_Xuất_GOM]=CJ$5)))</f>
        <v>0</v>
      </c>
      <c r="CK11" s="42" cm="1">
        <f t="array" ref="CK11">IF(CK$2="FY",SUMPRODUCT(Data_Xuất[Xuất-NX]*(Data_Xuất[Year]=CK$1)*(Data_Xuất[Main SKU name_GOM]=$A11)*(Data_Xuất[SKU_Xuất_GOM]=CK$5)),SUMPRODUCT(Data_Xuất[Xuất-NX]*(Data_Xuất[Year]=CK$1)*(Data_Xuất[Month]=CK$2)*(Data_Xuất[Main SKU name_GOM]=$A11)*(Data_Xuất[SKU_Xuất_GOM]=CK$5)))</f>
        <v>48745.000000000007</v>
      </c>
      <c r="CL11" s="42" cm="1">
        <f t="array" ref="CL11">IF(CL$2="FY",SUMPRODUCT(Data_Xuất[Xuất-NX]*(Data_Xuất[Year]=CL$1)*(Data_Xuất[Main SKU name_GOM]=$A11)*(Data_Xuất[SKU_Xuất_GOM]=CL$5)),SUMPRODUCT(Data_Xuất[Xuất-NX]*(Data_Xuất[Year]=CL$1)*(Data_Xuất[Month]=CL$2)*(Data_Xuất[Main SKU name_GOM]=$A11)*(Data_Xuất[SKU_Xuất_GOM]=CL$5)))</f>
        <v>0</v>
      </c>
      <c r="CM11" s="42" cm="1">
        <f t="array" ref="CM11">IF(CM$2="FY",SUMPRODUCT(Data_Xuất[Xuất-NX]*(Data_Xuất[Year]=CM$1)*(Data_Xuất[Main SKU name_GOM]=$A11)*(Data_Xuất[SKU_Xuất_GOM]=CM$5)),SUMPRODUCT(Data_Xuất[Xuất-NX]*(Data_Xuất[Year]=CM$1)*(Data_Xuất[Month]=CM$2)*(Data_Xuất[Main SKU name_GOM]=$A11)*(Data_Xuất[SKU_Xuất_GOM]=CM$5)))</f>
        <v>0</v>
      </c>
      <c r="CN11" s="42" cm="1">
        <f t="array" ref="CN11">IF(CN$2="FY",SUMPRODUCT(Data_Xuất[Xuất-NX]*(Data_Xuất[Year]=CN$1)*(Data_Xuất[Main SKU name_GOM]=$A11)*(Data_Xuất[SKU_Xuất_GOM]=CN$5)),SUMPRODUCT(Data_Xuất[Xuất-NX]*(Data_Xuất[Year]=CN$1)*(Data_Xuất[Month]=CN$2)*(Data_Xuất[Main SKU name_GOM]=$A11)*(Data_Xuất[SKU_Xuất_GOM]=CN$5)))</f>
        <v>0</v>
      </c>
      <c r="CO11" s="42" cm="1">
        <f t="array" ref="CO11">IF(CO$2="FY",SUMPRODUCT(Data_Xuất[Xuất-NX]*(Data_Xuất[Year]=CO$1)*(Data_Xuất[Main SKU name_GOM]=$A11)*(Data_Xuất[SKU_Xuất_GOM]=CO$5)),SUMPRODUCT(Data_Xuất[Xuất-NX]*(Data_Xuất[Year]=CO$1)*(Data_Xuất[Month]=CO$2)*(Data_Xuất[Main SKU name_GOM]=$A11)*(Data_Xuất[SKU_Xuất_GOM]=CO$5)))</f>
        <v>0</v>
      </c>
      <c r="CP11" s="42" cm="1">
        <f t="array" ref="CP11">IF(CP$2="FY",SUMPRODUCT(Data_Xuất[Xuất-NX]*(Data_Xuất[Year]=CP$1)*(Data_Xuất[Main SKU name_GOM]=$A11)*(Data_Xuất[SKU_Xuất_GOM]=CP$5)),SUMPRODUCT(Data_Xuất[Xuất-NX]*(Data_Xuất[Year]=CP$1)*(Data_Xuất[Month]=CP$2)*(Data_Xuất[Main SKU name_GOM]=$A11)*(Data_Xuất[SKU_Xuất_GOM]=CP$5)))</f>
        <v>0</v>
      </c>
      <c r="CQ11" s="42" cm="1">
        <f t="array" ref="CQ11">IF(CQ$2="FY",SUMPRODUCT(Data_Xuất[Xuất-NX]*(Data_Xuất[Year]=CQ$1)*(Data_Xuất[Main SKU name_GOM]=$A11)*(Data_Xuất[SKU_Xuất_GOM]=CQ$5)),SUMPRODUCT(Data_Xuất[Xuất-NX]*(Data_Xuất[Year]=CQ$1)*(Data_Xuất[Month]=CQ$2)*(Data_Xuất[Main SKU name_GOM]=$A11)*(Data_Xuất[SKU_Xuất_GOM]=CQ$5)))</f>
        <v>0</v>
      </c>
      <c r="CR11" s="42" cm="1">
        <f t="array" ref="CR11">IF(CR$2="FY",SUMPRODUCT(Data_Xuất[Xuất-NX]*(Data_Xuất[Year]=CR$1)*(Data_Xuất[Main SKU name_GOM]=$A11)*(Data_Xuất[SKU_Xuất_GOM]=CR$5)),SUMPRODUCT(Data_Xuất[Xuất-NX]*(Data_Xuất[Year]=CR$1)*(Data_Xuất[Month]=CR$2)*(Data_Xuất[Main SKU name_GOM]=$A11)*(Data_Xuất[SKU_Xuất_GOM]=CR$5)))</f>
        <v>0</v>
      </c>
      <c r="CS11" s="42" cm="1">
        <f t="array" ref="CS11">IF(CS$2="FY",SUMPRODUCT(Data_Xuất[Xuất-NX]*(Data_Xuất[Year]=CS$1)*(Data_Xuất[Main SKU name_GOM]=$A11)*(Data_Xuất[SKU_Xuất_GOM]=CS$5)),SUMPRODUCT(Data_Xuất[Xuất-NX]*(Data_Xuất[Year]=CS$1)*(Data_Xuất[Month]=CS$2)*(Data_Xuất[Main SKU name_GOM]=$A11)*(Data_Xuất[SKU_Xuất_GOM]=CS$5)))</f>
        <v>0</v>
      </c>
      <c r="CT11" s="45">
        <f t="shared" si="26"/>
        <v>86210</v>
      </c>
      <c r="CV11" s="42" cm="1">
        <f t="array" ref="CV11">IF(CV$2="FY",SUMPRODUCT(Data_Xuất[Xuất-NX]*(Data_Xuất[Year]=CV$1)*(Data_Xuất[Main SKU name_GOM]=$A11)*(Data_Xuất[SKU_Xuất_GOM]=CV$5)),SUMPRODUCT(Data_Xuất[Xuất-NX]*(Data_Xuất[Year]=CV$1)*(Data_Xuất[Month]=CV$2)*(Data_Xuất[Main SKU name_GOM]=$A11)*(Data_Xuất[SKU_Xuất_GOM]=CV$5)))</f>
        <v>0</v>
      </c>
      <c r="CW11" s="42" cm="1">
        <f t="array" ref="CW11">IF(CW$2="FY",SUMPRODUCT(Data_Xuất[Xuất-NX]*(Data_Xuất[Year]=CW$1)*(Data_Xuất[Main SKU name_GOM]=$A11)*(Data_Xuất[SKU_Xuất_GOM]=CW$5)),SUMPRODUCT(Data_Xuất[Xuất-NX]*(Data_Xuất[Year]=CW$1)*(Data_Xuất[Month]=CW$2)*(Data_Xuất[Main SKU name_GOM]=$A11)*(Data_Xuất[SKU_Xuất_GOM]=CW$5)))</f>
        <v>16400</v>
      </c>
      <c r="CX11" s="42" cm="1">
        <f t="array" ref="CX11">IF(CX$2="FY",SUMPRODUCT(Data_Xuất[Xuất-NX]*(Data_Xuất[Year]=CX$1)*(Data_Xuất[Main SKU name_GOM]=$A11)*(Data_Xuất[SKU_Xuất_GOM]=CX$5)),SUMPRODUCT(Data_Xuất[Xuất-NX]*(Data_Xuất[Year]=CX$1)*(Data_Xuất[Month]=CX$2)*(Data_Xuất[Main SKU name_GOM]=$A11)*(Data_Xuất[SKU_Xuất_GOM]=CX$5)))</f>
        <v>0</v>
      </c>
      <c r="CY11" s="42" cm="1">
        <f t="array" ref="CY11">IF(CY$2="FY",SUMPRODUCT(Data_Xuất[Xuất-NX]*(Data_Xuất[Year]=CY$1)*(Data_Xuất[Main SKU name_GOM]=$A11)*(Data_Xuất[SKU_Xuất_GOM]=CY$5)),SUMPRODUCT(Data_Xuất[Xuất-NX]*(Data_Xuất[Year]=CY$1)*(Data_Xuất[Month]=CY$2)*(Data_Xuất[Main SKU name_GOM]=$A11)*(Data_Xuất[SKU_Xuất_GOM]=CY$5)))</f>
        <v>48300</v>
      </c>
      <c r="CZ11" s="42" cm="1">
        <f t="array" ref="CZ11">IF(CZ$2="FY",SUMPRODUCT(Data_Xuất[Xuất-NX]*(Data_Xuất[Year]=CZ$1)*(Data_Xuất[Main SKU name_GOM]=$A11)*(Data_Xuất[SKU_Xuất_GOM]=CZ$5)),SUMPRODUCT(Data_Xuất[Xuất-NX]*(Data_Xuất[Year]=CZ$1)*(Data_Xuất[Month]=CZ$2)*(Data_Xuất[Main SKU name_GOM]=$A11)*(Data_Xuất[SKU_Xuất_GOM]=CZ$5)))</f>
        <v>0</v>
      </c>
      <c r="DA11" s="42" cm="1">
        <f t="array" ref="DA11">IF(DA$2="FY",SUMPRODUCT(Data_Xuất[Xuất-NX]*(Data_Xuất[Year]=DA$1)*(Data_Xuất[Main SKU name_GOM]=$A11)*(Data_Xuất[SKU_Xuất_GOM]=DA$5)),SUMPRODUCT(Data_Xuất[Xuất-NX]*(Data_Xuất[Year]=DA$1)*(Data_Xuất[Month]=DA$2)*(Data_Xuất[Main SKU name_GOM]=$A11)*(Data_Xuất[SKU_Xuất_GOM]=DA$5)))</f>
        <v>4250</v>
      </c>
      <c r="DB11" s="42" cm="1">
        <f t="array" ref="DB11">IF(DB$2="FY",SUMPRODUCT(Data_Xuất[Xuất-NX]*(Data_Xuất[Year]=DB$1)*(Data_Xuất[Main SKU name_GOM]=$A11)*(Data_Xuất[SKU_Xuất_GOM]=DB$5)),SUMPRODUCT(Data_Xuất[Xuất-NX]*(Data_Xuất[Year]=DB$1)*(Data_Xuất[Month]=DB$2)*(Data_Xuất[Main SKU name_GOM]=$A11)*(Data_Xuất[SKU_Xuất_GOM]=DB$5)))</f>
        <v>0</v>
      </c>
      <c r="DC11" s="42" cm="1">
        <f t="array" ref="DC11">IF(DC$2="FY",SUMPRODUCT(Data_Xuất[Xuất-NX]*(Data_Xuất[Year]=DC$1)*(Data_Xuất[Main SKU name_GOM]=$A11)*(Data_Xuất[SKU_Xuất_GOM]=DC$5)),SUMPRODUCT(Data_Xuất[Xuất-NX]*(Data_Xuất[Year]=DC$1)*(Data_Xuất[Month]=DC$2)*(Data_Xuất[Main SKU name_GOM]=$A11)*(Data_Xuất[SKU_Xuất_GOM]=DC$5)))</f>
        <v>0</v>
      </c>
      <c r="DD11" s="42" cm="1">
        <f t="array" ref="DD11">IF(DD$2="FY",SUMPRODUCT(Data_Xuất[Xuất-NX]*(Data_Xuất[Year]=DD$1)*(Data_Xuất[Main SKU name_GOM]=$A11)*(Data_Xuất[SKU_Xuất_GOM]=DD$5)),SUMPRODUCT(Data_Xuất[Xuất-NX]*(Data_Xuất[Year]=DD$1)*(Data_Xuất[Month]=DD$2)*(Data_Xuất[Main SKU name_GOM]=$A11)*(Data_Xuất[SKU_Xuất_GOM]=DD$5)))</f>
        <v>0</v>
      </c>
      <c r="DE11" s="42" cm="1">
        <f t="array" ref="DE11">IF(DE$2="FY",SUMPRODUCT(Data_Xuất[Xuất-NX]*(Data_Xuất[Year]=DE$1)*(Data_Xuất[Main SKU name_GOM]=$A11)*(Data_Xuất[SKU_Xuất_GOM]=DE$5)),SUMPRODUCT(Data_Xuất[Xuất-NX]*(Data_Xuất[Year]=DE$1)*(Data_Xuất[Month]=DE$2)*(Data_Xuất[Main SKU name_GOM]=$A11)*(Data_Xuất[SKU_Xuất_GOM]=DE$5)))</f>
        <v>0</v>
      </c>
      <c r="DF11" s="42" cm="1">
        <f t="array" ref="DF11">IF(DF$2="FY",SUMPRODUCT(Data_Xuất[Xuất-NX]*(Data_Xuất[Year]=DF$1)*(Data_Xuất[Main SKU name_GOM]=$A11)*(Data_Xuất[SKU_Xuất_GOM]=DF$5)),SUMPRODUCT(Data_Xuất[Xuất-NX]*(Data_Xuất[Year]=DF$1)*(Data_Xuất[Month]=DF$2)*(Data_Xuất[Main SKU name_GOM]=$A11)*(Data_Xuất[SKU_Xuất_GOM]=DF$5)))</f>
        <v>0</v>
      </c>
      <c r="DG11" s="42" cm="1">
        <f t="array" ref="DG11">IF(DG$2="FY",SUMPRODUCT(Data_Xuất[Xuất-NX]*(Data_Xuất[Year]=DG$1)*(Data_Xuất[Main SKU name_GOM]=$A11)*(Data_Xuất[SKU_Xuất_GOM]=DG$5)),SUMPRODUCT(Data_Xuất[Xuất-NX]*(Data_Xuất[Year]=DG$1)*(Data_Xuất[Month]=DG$2)*(Data_Xuất[Main SKU name_GOM]=$A11)*(Data_Xuất[SKU_Xuất_GOM]=DG$5)))</f>
        <v>0</v>
      </c>
      <c r="DH11" s="42" cm="1">
        <f t="array" ref="DH11">IF(DH$2="FY",SUMPRODUCT(Data_Xuất[Xuất-NX]*(Data_Xuất[Year]=DH$1)*(Data_Xuất[Main SKU name_GOM]=$A11)*(Data_Xuất[SKU_Xuất_GOM]=DH$5)),SUMPRODUCT(Data_Xuất[Xuất-NX]*(Data_Xuất[Year]=DH$1)*(Data_Xuất[Month]=DH$2)*(Data_Xuất[Main SKU name_GOM]=$A11)*(Data_Xuất[SKU_Xuất_GOM]=DH$5)))</f>
        <v>0</v>
      </c>
      <c r="DI11" s="42" cm="1">
        <f t="array" ref="DI11">IF(DI$2="FY",SUMPRODUCT(Data_Xuất[Xuất-NX]*(Data_Xuất[Year]=DI$1)*(Data_Xuất[Main SKU name_GOM]=$A11)*(Data_Xuất[SKU_Xuất_GOM]=DI$5)),SUMPRODUCT(Data_Xuất[Xuất-NX]*(Data_Xuất[Year]=DI$1)*(Data_Xuất[Month]=DI$2)*(Data_Xuất[Main SKU name_GOM]=$A11)*(Data_Xuất[SKU_Xuất_GOM]=DI$5)))</f>
        <v>0</v>
      </c>
      <c r="DJ11" s="45">
        <f t="shared" si="27"/>
        <v>68950</v>
      </c>
      <c r="DL11" s="42" cm="1">
        <f t="array" ref="DL11">IF(DL$2="FY",SUMPRODUCT(Data_Xuất[Xuất-NX]*(Data_Xuất[Year]=DL$1)*(Data_Xuất[Main SKU name_GOM]=$A11)*(Data_Xuất[SKU_Xuất_GOM]=DL$5)),SUMPRODUCT(Data_Xuất[Xuất-NX]*(Data_Xuất[Year]=DL$1)*(Data_Xuất[Month]=DL$2)*(Data_Xuất[Main SKU name_GOM]=$A11)*(Data_Xuất[SKU_Xuất_GOM]=DL$5)))</f>
        <v>0</v>
      </c>
      <c r="DM11" s="42" cm="1">
        <f t="array" ref="DM11">IF(DM$2="FY",SUMPRODUCT(Data_Xuất[Xuất-NX]*(Data_Xuất[Year]=DM$1)*(Data_Xuất[Main SKU name_GOM]=$A11)*(Data_Xuất[SKU_Xuất_GOM]=DM$5)),SUMPRODUCT(Data_Xuất[Xuất-NX]*(Data_Xuất[Year]=DM$1)*(Data_Xuất[Month]=DM$2)*(Data_Xuất[Main SKU name_GOM]=$A11)*(Data_Xuất[SKU_Xuất_GOM]=DM$5)))</f>
        <v>209400</v>
      </c>
      <c r="DN11" s="42" cm="1">
        <f t="array" ref="DN11">IF(DN$2="FY",SUMPRODUCT(Data_Xuất[Xuất-NX]*(Data_Xuất[Year]=DN$1)*(Data_Xuất[Main SKU name_GOM]=$A11)*(Data_Xuất[SKU_Xuất_GOM]=DN$5)),SUMPRODUCT(Data_Xuất[Xuất-NX]*(Data_Xuất[Year]=DN$1)*(Data_Xuất[Month]=DN$2)*(Data_Xuất[Main SKU name_GOM]=$A11)*(Data_Xuất[SKU_Xuất_GOM]=DN$5)))</f>
        <v>0</v>
      </c>
      <c r="DO11" s="42" cm="1">
        <f t="array" ref="DO11">IF(DO$2="FY",SUMPRODUCT(Data_Xuất[Xuất-NX]*(Data_Xuất[Year]=DO$1)*(Data_Xuất[Main SKU name_GOM]=$A11)*(Data_Xuất[SKU_Xuất_GOM]=DO$5)),SUMPRODUCT(Data_Xuất[Xuất-NX]*(Data_Xuất[Year]=DO$1)*(Data_Xuất[Month]=DO$2)*(Data_Xuất[Main SKU name_GOM]=$A11)*(Data_Xuất[SKU_Xuất_GOM]=DO$5)))</f>
        <v>10000</v>
      </c>
      <c r="DP11" s="42" cm="1">
        <f t="array" ref="DP11">IF(DP$2="FY",SUMPRODUCT(Data_Xuất[Xuất-NX]*(Data_Xuất[Year]=DP$1)*(Data_Xuất[Main SKU name_GOM]=$A11)*(Data_Xuất[SKU_Xuất_GOM]=DP$5)),SUMPRODUCT(Data_Xuất[Xuất-NX]*(Data_Xuất[Year]=DP$1)*(Data_Xuất[Month]=DP$2)*(Data_Xuất[Main SKU name_GOM]=$A11)*(Data_Xuất[SKU_Xuất_GOM]=DP$5)))</f>
        <v>0</v>
      </c>
      <c r="DQ11" s="42" cm="1">
        <f t="array" ref="DQ11">IF(DQ$2="FY",SUMPRODUCT(Data_Xuất[Xuất-NX]*(Data_Xuất[Year]=DQ$1)*(Data_Xuất[Main SKU name_GOM]=$A11)*(Data_Xuất[SKU_Xuất_GOM]=DQ$5)),SUMPRODUCT(Data_Xuất[Xuất-NX]*(Data_Xuất[Year]=DQ$1)*(Data_Xuất[Month]=DQ$2)*(Data_Xuất[Main SKU name_GOM]=$A11)*(Data_Xuất[SKU_Xuất_GOM]=DQ$5)))</f>
        <v>24550</v>
      </c>
      <c r="DR11" s="42" cm="1">
        <f t="array" ref="DR11">IF(DR$2="FY",SUMPRODUCT(Data_Xuất[Xuất-NX]*(Data_Xuất[Year]=DR$1)*(Data_Xuất[Main SKU name_GOM]=$A11)*(Data_Xuất[SKU_Xuất_GOM]=DR$5)),SUMPRODUCT(Data_Xuất[Xuất-NX]*(Data_Xuất[Year]=DR$1)*(Data_Xuất[Month]=DR$2)*(Data_Xuất[Main SKU name_GOM]=$A11)*(Data_Xuất[SKU_Xuất_GOM]=DR$5)))</f>
        <v>0</v>
      </c>
      <c r="DS11" s="42" cm="1">
        <f t="array" ref="DS11">IF(DS$2="FY",SUMPRODUCT(Data_Xuất[Xuất-NX]*(Data_Xuất[Year]=DS$1)*(Data_Xuất[Main SKU name_GOM]=$A11)*(Data_Xuất[SKU_Xuất_GOM]=DS$5)),SUMPRODUCT(Data_Xuất[Xuất-NX]*(Data_Xuất[Year]=DS$1)*(Data_Xuất[Month]=DS$2)*(Data_Xuất[Main SKU name_GOM]=$A11)*(Data_Xuất[SKU_Xuất_GOM]=DS$5)))</f>
        <v>0</v>
      </c>
      <c r="DT11" s="42" cm="1">
        <f t="array" ref="DT11">IF(DT$2="FY",SUMPRODUCT(Data_Xuất[Xuất-NX]*(Data_Xuất[Year]=DT$1)*(Data_Xuất[Main SKU name_GOM]=$A11)*(Data_Xuất[SKU_Xuất_GOM]=DT$5)),SUMPRODUCT(Data_Xuất[Xuất-NX]*(Data_Xuất[Year]=DT$1)*(Data_Xuất[Month]=DT$2)*(Data_Xuất[Main SKU name_GOM]=$A11)*(Data_Xuất[SKU_Xuất_GOM]=DT$5)))</f>
        <v>0</v>
      </c>
      <c r="DU11" s="42" cm="1">
        <f t="array" ref="DU11">IF(DU$2="FY",SUMPRODUCT(Data_Xuất[Xuất-NX]*(Data_Xuất[Year]=DU$1)*(Data_Xuất[Main SKU name_GOM]=$A11)*(Data_Xuất[SKU_Xuất_GOM]=DU$5)),SUMPRODUCT(Data_Xuất[Xuất-NX]*(Data_Xuất[Year]=DU$1)*(Data_Xuất[Month]=DU$2)*(Data_Xuất[Main SKU name_GOM]=$A11)*(Data_Xuất[SKU_Xuất_GOM]=DU$5)))</f>
        <v>0</v>
      </c>
      <c r="DV11" s="42" cm="1">
        <f t="array" ref="DV11">IF(DV$2="FY",SUMPRODUCT(Data_Xuất[Xuất-NX]*(Data_Xuất[Year]=DV$1)*(Data_Xuất[Main SKU name_GOM]=$A11)*(Data_Xuất[SKU_Xuất_GOM]=DV$5)),SUMPRODUCT(Data_Xuất[Xuất-NX]*(Data_Xuất[Year]=DV$1)*(Data_Xuất[Month]=DV$2)*(Data_Xuất[Main SKU name_GOM]=$A11)*(Data_Xuất[SKU_Xuất_GOM]=DV$5)))</f>
        <v>0</v>
      </c>
      <c r="DW11" s="42" cm="1">
        <f t="array" ref="DW11">IF(DW$2="FY",SUMPRODUCT(Data_Xuất[Xuất-NX]*(Data_Xuất[Year]=DW$1)*(Data_Xuất[Main SKU name_GOM]=$A11)*(Data_Xuất[SKU_Xuất_GOM]=DW$5)),SUMPRODUCT(Data_Xuất[Xuất-NX]*(Data_Xuất[Year]=DW$1)*(Data_Xuất[Month]=DW$2)*(Data_Xuất[Main SKU name_GOM]=$A11)*(Data_Xuất[SKU_Xuất_GOM]=DW$5)))</f>
        <v>0</v>
      </c>
      <c r="DX11" s="42" cm="1">
        <f t="array" ref="DX11">IF(DX$2="FY",SUMPRODUCT(Data_Xuất[Xuất-NX]*(Data_Xuất[Year]=DX$1)*(Data_Xuất[Main SKU name_GOM]=$A11)*(Data_Xuất[SKU_Xuất_GOM]=DX$5)),SUMPRODUCT(Data_Xuất[Xuất-NX]*(Data_Xuất[Year]=DX$1)*(Data_Xuất[Month]=DX$2)*(Data_Xuất[Main SKU name_GOM]=$A11)*(Data_Xuất[SKU_Xuất_GOM]=DX$5)))</f>
        <v>0</v>
      </c>
      <c r="DY11" s="42" cm="1">
        <f t="array" ref="DY11">IF(DY$2="FY",SUMPRODUCT(Data_Xuất[Xuất-NX]*(Data_Xuất[Year]=DY$1)*(Data_Xuất[Main SKU name_GOM]=$A11)*(Data_Xuất[SKU_Xuất_GOM]=DY$5)),SUMPRODUCT(Data_Xuất[Xuất-NX]*(Data_Xuất[Year]=DY$1)*(Data_Xuất[Month]=DY$2)*(Data_Xuất[Main SKU name_GOM]=$A11)*(Data_Xuất[SKU_Xuất_GOM]=DY$5)))</f>
        <v>0</v>
      </c>
      <c r="DZ11" s="45">
        <f t="shared" si="28"/>
        <v>243950</v>
      </c>
      <c r="EB11" s="42" cm="1">
        <f t="array" ref="EB11">IF(EB$2="FY",SUMPRODUCT(Data_Xuất[Xuất-NX]*(Data_Xuất[Year]=EB$1)*(Data_Xuất[Main SKU name_GOM]=$A11)*(Data_Xuất[SKU_Xuất_GOM]=EB$5)),SUMPRODUCT(Data_Xuất[Xuất-NX]*(Data_Xuất[Year]=EB$1)*(Data_Xuất[Month]=EB$2)*(Data_Xuất[Main SKU name_GOM]=$A11)*(Data_Xuất[SKU_Xuất_GOM]=EB$5)))</f>
        <v>0</v>
      </c>
      <c r="EC11" s="42" cm="1">
        <f t="array" ref="EC11">IF(EC$2="FY",SUMPRODUCT(Data_Xuất[Xuất-NX]*(Data_Xuất[Year]=EC$1)*(Data_Xuất[Main SKU name_GOM]=$A11)*(Data_Xuất[SKU_Xuất_GOM]=EC$5)),SUMPRODUCT(Data_Xuất[Xuất-NX]*(Data_Xuất[Year]=EC$1)*(Data_Xuất[Month]=EC$2)*(Data_Xuất[Main SKU name_GOM]=$A11)*(Data_Xuất[SKU_Xuất_GOM]=EC$5)))</f>
        <v>259445</v>
      </c>
      <c r="ED11" s="42" cm="1">
        <f t="array" ref="ED11">IF(ED$2="FY",SUMPRODUCT(Data_Xuất[Xuất-NX]*(Data_Xuất[Year]=ED$1)*(Data_Xuất[Main SKU name_GOM]=$A11)*(Data_Xuất[SKU_Xuất_GOM]=ED$5)),SUMPRODUCT(Data_Xuất[Xuất-NX]*(Data_Xuất[Year]=ED$1)*(Data_Xuất[Month]=ED$2)*(Data_Xuất[Main SKU name_GOM]=$A11)*(Data_Xuất[SKU_Xuất_GOM]=ED$5)))</f>
        <v>0</v>
      </c>
      <c r="EE11" s="42" cm="1">
        <f t="array" ref="EE11">IF(EE$2="FY",SUMPRODUCT(Data_Xuất[Xuất-NX]*(Data_Xuất[Year]=EE$1)*(Data_Xuất[Main SKU name_GOM]=$A11)*(Data_Xuất[SKU_Xuất_GOM]=EE$5)),SUMPRODUCT(Data_Xuất[Xuất-NX]*(Data_Xuất[Year]=EE$1)*(Data_Xuất[Month]=EE$2)*(Data_Xuất[Main SKU name_GOM]=$A11)*(Data_Xuất[SKU_Xuất_GOM]=EE$5)))</f>
        <v>4000</v>
      </c>
      <c r="EF11" s="42" cm="1">
        <f t="array" ref="EF11">IF(EF$2="FY",SUMPRODUCT(Data_Xuất[Xuất-NX]*(Data_Xuất[Year]=EF$1)*(Data_Xuất[Main SKU name_GOM]=$A11)*(Data_Xuất[SKU_Xuất_GOM]=EF$5)),SUMPRODUCT(Data_Xuất[Xuất-NX]*(Data_Xuất[Year]=EF$1)*(Data_Xuất[Month]=EF$2)*(Data_Xuất[Main SKU name_GOM]=$A11)*(Data_Xuất[SKU_Xuất_GOM]=EF$5)))</f>
        <v>0</v>
      </c>
      <c r="EG11" s="42" cm="1">
        <f t="array" ref="EG11">IF(EG$2="FY",SUMPRODUCT(Data_Xuất[Xuất-NX]*(Data_Xuất[Year]=EG$1)*(Data_Xuất[Main SKU name_GOM]=$A11)*(Data_Xuất[SKU_Xuất_GOM]=EG$5)),SUMPRODUCT(Data_Xuất[Xuất-NX]*(Data_Xuất[Year]=EG$1)*(Data_Xuất[Month]=EG$2)*(Data_Xuất[Main SKU name_GOM]=$A11)*(Data_Xuất[SKU_Xuất_GOM]=EG$5)))</f>
        <v>28520</v>
      </c>
      <c r="EH11" s="42" cm="1">
        <f t="array" ref="EH11">IF(EH$2="FY",SUMPRODUCT(Data_Xuất[Xuất-NX]*(Data_Xuất[Year]=EH$1)*(Data_Xuất[Main SKU name_GOM]=$A11)*(Data_Xuất[SKU_Xuất_GOM]=EH$5)),SUMPRODUCT(Data_Xuất[Xuất-NX]*(Data_Xuất[Year]=EH$1)*(Data_Xuất[Month]=EH$2)*(Data_Xuất[Main SKU name_GOM]=$A11)*(Data_Xuất[SKU_Xuất_GOM]=EH$5)))</f>
        <v>0</v>
      </c>
      <c r="EI11" s="42" cm="1">
        <f t="array" ref="EI11">IF(EI$2="FY",SUMPRODUCT(Data_Xuất[Xuất-NX]*(Data_Xuất[Year]=EI$1)*(Data_Xuất[Main SKU name_GOM]=$A11)*(Data_Xuất[SKU_Xuất_GOM]=EI$5)),SUMPRODUCT(Data_Xuất[Xuất-NX]*(Data_Xuất[Year]=EI$1)*(Data_Xuất[Month]=EI$2)*(Data_Xuất[Main SKU name_GOM]=$A11)*(Data_Xuất[SKU_Xuất_GOM]=EI$5)))</f>
        <v>0</v>
      </c>
      <c r="EJ11" s="42" cm="1">
        <f t="array" ref="EJ11">IF(EJ$2="FY",SUMPRODUCT(Data_Xuất[Xuất-NX]*(Data_Xuất[Year]=EJ$1)*(Data_Xuất[Main SKU name_GOM]=$A11)*(Data_Xuất[SKU_Xuất_GOM]=EJ$5)),SUMPRODUCT(Data_Xuất[Xuất-NX]*(Data_Xuất[Year]=EJ$1)*(Data_Xuất[Month]=EJ$2)*(Data_Xuất[Main SKU name_GOM]=$A11)*(Data_Xuất[SKU_Xuất_GOM]=EJ$5)))</f>
        <v>0</v>
      </c>
      <c r="EK11" s="42" cm="1">
        <f t="array" ref="EK11">IF(EK$2="FY",SUMPRODUCT(Data_Xuất[Xuất-NX]*(Data_Xuất[Year]=EK$1)*(Data_Xuất[Main SKU name_GOM]=$A11)*(Data_Xuất[SKU_Xuất_GOM]=EK$5)),SUMPRODUCT(Data_Xuất[Xuất-NX]*(Data_Xuất[Year]=EK$1)*(Data_Xuất[Month]=EK$2)*(Data_Xuất[Main SKU name_GOM]=$A11)*(Data_Xuất[SKU_Xuất_GOM]=EK$5)))</f>
        <v>0</v>
      </c>
      <c r="EL11" s="42" cm="1">
        <f t="array" ref="EL11">IF(EL$2="FY",SUMPRODUCT(Data_Xuất[Xuất-NX]*(Data_Xuất[Year]=EL$1)*(Data_Xuất[Main SKU name_GOM]=$A11)*(Data_Xuất[SKU_Xuất_GOM]=EL$5)),SUMPRODUCT(Data_Xuất[Xuất-NX]*(Data_Xuất[Year]=EL$1)*(Data_Xuất[Month]=EL$2)*(Data_Xuất[Main SKU name_GOM]=$A11)*(Data_Xuất[SKU_Xuất_GOM]=EL$5)))</f>
        <v>0</v>
      </c>
      <c r="EM11" s="42" cm="1">
        <f t="array" ref="EM11">IF(EM$2="FY",SUMPRODUCT(Data_Xuất[Xuất-NX]*(Data_Xuất[Year]=EM$1)*(Data_Xuất[Main SKU name_GOM]=$A11)*(Data_Xuất[SKU_Xuất_GOM]=EM$5)),SUMPRODUCT(Data_Xuất[Xuất-NX]*(Data_Xuất[Year]=EM$1)*(Data_Xuất[Month]=EM$2)*(Data_Xuất[Main SKU name_GOM]=$A11)*(Data_Xuất[SKU_Xuất_GOM]=EM$5)))</f>
        <v>0</v>
      </c>
      <c r="EN11" s="42" cm="1">
        <f t="array" ref="EN11">IF(EN$2="FY",SUMPRODUCT(Data_Xuất[Xuất-NX]*(Data_Xuất[Year]=EN$1)*(Data_Xuất[Main SKU name_GOM]=$A11)*(Data_Xuất[SKU_Xuất_GOM]=EN$5)),SUMPRODUCT(Data_Xuất[Xuất-NX]*(Data_Xuất[Year]=EN$1)*(Data_Xuất[Month]=EN$2)*(Data_Xuất[Main SKU name_GOM]=$A11)*(Data_Xuất[SKU_Xuất_GOM]=EN$5)))</f>
        <v>0</v>
      </c>
      <c r="EO11" s="42" cm="1">
        <f t="array" ref="EO11">IF(EO$2="FY",SUMPRODUCT(Data_Xuất[Xuất-NX]*(Data_Xuất[Year]=EO$1)*(Data_Xuất[Main SKU name_GOM]=$A11)*(Data_Xuất[SKU_Xuất_GOM]=EO$5)),SUMPRODUCT(Data_Xuất[Xuất-NX]*(Data_Xuất[Year]=EO$1)*(Data_Xuất[Month]=EO$2)*(Data_Xuất[Main SKU name_GOM]=$A11)*(Data_Xuất[SKU_Xuất_GOM]=EO$5)))</f>
        <v>0</v>
      </c>
      <c r="EP11" s="45">
        <f t="shared" si="29"/>
        <v>291965</v>
      </c>
      <c r="ER11" s="42" cm="1">
        <f t="array" ref="ER11">IF(ER$2="FY",SUMPRODUCT(Data_Xuất[Xuất-NX]*(Data_Xuất[Year]=ER$1)*(Data_Xuất[Main SKU name_GOM]=$A11)*(Data_Xuất[SKU_Xuất_GOM]=ER$5)),SUMPRODUCT(Data_Xuất[Xuất-NX]*(Data_Xuất[Year]=ER$1)*(Data_Xuất[Month]=ER$2)*(Data_Xuất[Main SKU name_GOM]=$A11)*(Data_Xuất[SKU_Xuất_GOM]=ER$5)))</f>
        <v>0</v>
      </c>
      <c r="ES11" s="42" cm="1">
        <f t="array" ref="ES11">IF(ES$2="FY",SUMPRODUCT(Data_Xuất[Xuất-NX]*(Data_Xuất[Year]=ES$1)*(Data_Xuất[Main SKU name_GOM]=$A11)*(Data_Xuất[SKU_Xuất_GOM]=ES$5)),SUMPRODUCT(Data_Xuất[Xuất-NX]*(Data_Xuất[Year]=ES$1)*(Data_Xuất[Month]=ES$2)*(Data_Xuất[Main SKU name_GOM]=$A11)*(Data_Xuất[SKU_Xuất_GOM]=ES$5)))</f>
        <v>274549</v>
      </c>
      <c r="ET11" s="42" cm="1">
        <f t="array" ref="ET11">IF(ET$2="FY",SUMPRODUCT(Data_Xuất[Xuất-NX]*(Data_Xuất[Year]=ET$1)*(Data_Xuất[Main SKU name_GOM]=$A11)*(Data_Xuất[SKU_Xuất_GOM]=ET$5)),SUMPRODUCT(Data_Xuất[Xuất-NX]*(Data_Xuất[Year]=ET$1)*(Data_Xuất[Month]=ET$2)*(Data_Xuất[Main SKU name_GOM]=$A11)*(Data_Xuất[SKU_Xuất_GOM]=ET$5)))</f>
        <v>0</v>
      </c>
      <c r="EU11" s="42" cm="1">
        <f t="array" ref="EU11">IF(EU$2="FY",SUMPRODUCT(Data_Xuất[Xuất-NX]*(Data_Xuất[Year]=EU$1)*(Data_Xuất[Main SKU name_GOM]=$A11)*(Data_Xuất[SKU_Xuất_GOM]=EU$5)),SUMPRODUCT(Data_Xuất[Xuất-NX]*(Data_Xuất[Year]=EU$1)*(Data_Xuất[Month]=EU$2)*(Data_Xuất[Main SKU name_GOM]=$A11)*(Data_Xuất[SKU_Xuất_GOM]=EU$5)))</f>
        <v>0</v>
      </c>
      <c r="EV11" s="42" cm="1">
        <f t="array" ref="EV11">IF(EV$2="FY",SUMPRODUCT(Data_Xuất[Xuất-NX]*(Data_Xuất[Year]=EV$1)*(Data_Xuất[Main SKU name_GOM]=$A11)*(Data_Xuất[SKU_Xuất_GOM]=EV$5)),SUMPRODUCT(Data_Xuất[Xuất-NX]*(Data_Xuất[Year]=EV$1)*(Data_Xuất[Month]=EV$2)*(Data_Xuất[Main SKU name_GOM]=$A11)*(Data_Xuất[SKU_Xuất_GOM]=EV$5)))</f>
        <v>0</v>
      </c>
      <c r="EW11" s="42" cm="1">
        <f t="array" ref="EW11">IF(EW$2="FY",SUMPRODUCT(Data_Xuất[Xuất-NX]*(Data_Xuất[Year]=EW$1)*(Data_Xuất[Main SKU name_GOM]=$A11)*(Data_Xuất[SKU_Xuất_GOM]=EW$5)),SUMPRODUCT(Data_Xuất[Xuất-NX]*(Data_Xuất[Year]=EW$1)*(Data_Xuất[Month]=EW$2)*(Data_Xuất[Main SKU name_GOM]=$A11)*(Data_Xuất[SKU_Xuất_GOM]=EW$5)))</f>
        <v>68550</v>
      </c>
      <c r="EX11" s="42" cm="1">
        <f t="array" ref="EX11">IF(EX$2="FY",SUMPRODUCT(Data_Xuất[Xuất-NX]*(Data_Xuất[Year]=EX$1)*(Data_Xuất[Main SKU name_GOM]=$A11)*(Data_Xuất[SKU_Xuất_GOM]=EX$5)),SUMPRODUCT(Data_Xuất[Xuất-NX]*(Data_Xuất[Year]=EX$1)*(Data_Xuất[Month]=EX$2)*(Data_Xuất[Main SKU name_GOM]=$A11)*(Data_Xuất[SKU_Xuất_GOM]=EX$5)))</f>
        <v>2848</v>
      </c>
      <c r="EY11" s="42" cm="1">
        <f t="array" ref="EY11">IF(EY$2="FY",SUMPRODUCT(Data_Xuất[Xuất-NX]*(Data_Xuất[Year]=EY$1)*(Data_Xuất[Main SKU name_GOM]=$A11)*(Data_Xuất[SKU_Xuất_GOM]=EY$5)),SUMPRODUCT(Data_Xuất[Xuất-NX]*(Data_Xuất[Year]=EY$1)*(Data_Xuất[Month]=EY$2)*(Data_Xuất[Main SKU name_GOM]=$A11)*(Data_Xuất[SKU_Xuất_GOM]=EY$5)))</f>
        <v>0</v>
      </c>
      <c r="EZ11" s="42" cm="1">
        <f t="array" ref="EZ11">IF(EZ$2="FY",SUMPRODUCT(Data_Xuất[Xuất-NX]*(Data_Xuất[Year]=EZ$1)*(Data_Xuất[Main SKU name_GOM]=$A11)*(Data_Xuất[SKU_Xuất_GOM]=EZ$5)),SUMPRODUCT(Data_Xuất[Xuất-NX]*(Data_Xuất[Year]=EZ$1)*(Data_Xuất[Month]=EZ$2)*(Data_Xuất[Main SKU name_GOM]=$A11)*(Data_Xuất[SKU_Xuất_GOM]=EZ$5)))</f>
        <v>0</v>
      </c>
      <c r="FA11" s="42" cm="1">
        <f t="array" ref="FA11">IF(FA$2="FY",SUMPRODUCT(Data_Xuất[Xuất-NX]*(Data_Xuất[Year]=FA$1)*(Data_Xuất[Main SKU name_GOM]=$A11)*(Data_Xuất[SKU_Xuất_GOM]=FA$5)),SUMPRODUCT(Data_Xuất[Xuất-NX]*(Data_Xuất[Year]=FA$1)*(Data_Xuất[Month]=FA$2)*(Data_Xuất[Main SKU name_GOM]=$A11)*(Data_Xuất[SKU_Xuất_GOM]=FA$5)))</f>
        <v>0</v>
      </c>
      <c r="FB11" s="42" cm="1">
        <f t="array" ref="FB11">IF(FB$2="FY",SUMPRODUCT(Data_Xuất[Xuất-NX]*(Data_Xuất[Year]=FB$1)*(Data_Xuất[Main SKU name_GOM]=$A11)*(Data_Xuất[SKU_Xuất_GOM]=FB$5)),SUMPRODUCT(Data_Xuất[Xuất-NX]*(Data_Xuất[Year]=FB$1)*(Data_Xuất[Month]=FB$2)*(Data_Xuất[Main SKU name_GOM]=$A11)*(Data_Xuất[SKU_Xuất_GOM]=FB$5)))</f>
        <v>0</v>
      </c>
      <c r="FC11" s="42" cm="1">
        <f t="array" ref="FC11">IF(FC$2="FY",SUMPRODUCT(Data_Xuất[Xuất-NX]*(Data_Xuất[Year]=FC$1)*(Data_Xuất[Main SKU name_GOM]=$A11)*(Data_Xuất[SKU_Xuất_GOM]=FC$5)),SUMPRODUCT(Data_Xuất[Xuất-NX]*(Data_Xuất[Year]=FC$1)*(Data_Xuất[Month]=FC$2)*(Data_Xuất[Main SKU name_GOM]=$A11)*(Data_Xuất[SKU_Xuất_GOM]=FC$5)))</f>
        <v>0</v>
      </c>
      <c r="FD11" s="42" cm="1">
        <f t="array" ref="FD11">IF(FD$2="FY",SUMPRODUCT(Data_Xuất[Xuất-NX]*(Data_Xuất[Year]=FD$1)*(Data_Xuất[Main SKU name_GOM]=$A11)*(Data_Xuất[SKU_Xuất_GOM]=FD$5)),SUMPRODUCT(Data_Xuất[Xuất-NX]*(Data_Xuất[Year]=FD$1)*(Data_Xuất[Month]=FD$2)*(Data_Xuất[Main SKU name_GOM]=$A11)*(Data_Xuất[SKU_Xuất_GOM]=FD$5)))</f>
        <v>0</v>
      </c>
      <c r="FE11" s="42" cm="1">
        <f t="array" ref="FE11">IF(FE$2="FY",SUMPRODUCT(Data_Xuất[Xuất-NX]*(Data_Xuất[Year]=FE$1)*(Data_Xuất[Main SKU name_GOM]=$A11)*(Data_Xuất[SKU_Xuất_GOM]=FE$5)),SUMPRODUCT(Data_Xuất[Xuất-NX]*(Data_Xuất[Year]=FE$1)*(Data_Xuất[Month]=FE$2)*(Data_Xuất[Main SKU name_GOM]=$A11)*(Data_Xuất[SKU_Xuất_GOM]=FE$5)))</f>
        <v>0</v>
      </c>
      <c r="FF11" s="45">
        <f t="shared" si="30"/>
        <v>345947</v>
      </c>
      <c r="FH11" s="42" cm="1">
        <f t="array" ref="FH11">IF(FH$2="FY",SUMPRODUCT(Data_Xuất[Xuất-NX]*(Data_Xuất[Year]=FH$1)*(Data_Xuất[Main SKU name_GOM]=$A11)*(Data_Xuất[SKU_Xuất_GOM]=FH$5)),SUMPRODUCT(Data_Xuất[Xuất-NX]*(Data_Xuất[Year]=FH$1)*(Data_Xuất[Month]=FH$2)*(Data_Xuất[Main SKU name_GOM]=$A11)*(Data_Xuất[SKU_Xuất_GOM]=FH$5)))</f>
        <v>0</v>
      </c>
      <c r="FI11" s="42" cm="1">
        <f t="array" ref="FI11">IF(FI$2="FY",SUMPRODUCT(Data_Xuất[Xuất-NX]*(Data_Xuất[Year]=FI$1)*(Data_Xuất[Main SKU name_GOM]=$A11)*(Data_Xuất[SKU_Xuất_GOM]=FI$5)),SUMPRODUCT(Data_Xuất[Xuất-NX]*(Data_Xuất[Year]=FI$1)*(Data_Xuất[Month]=FI$2)*(Data_Xuất[Main SKU name_GOM]=$A11)*(Data_Xuất[SKU_Xuất_GOM]=FI$5)))</f>
        <v>273420</v>
      </c>
      <c r="FJ11" s="42" cm="1">
        <f t="array" ref="FJ11">IF(FJ$2="FY",SUMPRODUCT(Data_Xuất[Xuất-NX]*(Data_Xuất[Year]=FJ$1)*(Data_Xuất[Main SKU name_GOM]=$A11)*(Data_Xuất[SKU_Xuất_GOM]=FJ$5)),SUMPRODUCT(Data_Xuất[Xuất-NX]*(Data_Xuất[Year]=FJ$1)*(Data_Xuất[Month]=FJ$2)*(Data_Xuất[Main SKU name_GOM]=$A11)*(Data_Xuất[SKU_Xuất_GOM]=FJ$5)))</f>
        <v>0</v>
      </c>
      <c r="FK11" s="42" cm="1">
        <f t="array" ref="FK11">IF(FK$2="FY",SUMPRODUCT(Data_Xuất[Xuất-NX]*(Data_Xuất[Year]=FK$1)*(Data_Xuất[Main SKU name_GOM]=$A11)*(Data_Xuất[SKU_Xuất_GOM]=FK$5)),SUMPRODUCT(Data_Xuất[Xuất-NX]*(Data_Xuất[Year]=FK$1)*(Data_Xuất[Month]=FK$2)*(Data_Xuất[Main SKU name_GOM]=$A11)*(Data_Xuất[SKU_Xuất_GOM]=FK$5)))</f>
        <v>0</v>
      </c>
      <c r="FL11" s="42" cm="1">
        <f t="array" ref="FL11">IF(FL$2="FY",SUMPRODUCT(Data_Xuất[Xuất-NX]*(Data_Xuất[Year]=FL$1)*(Data_Xuất[Main SKU name_GOM]=$A11)*(Data_Xuất[SKU_Xuất_GOM]=FL$5)),SUMPRODUCT(Data_Xuất[Xuất-NX]*(Data_Xuất[Year]=FL$1)*(Data_Xuất[Month]=FL$2)*(Data_Xuất[Main SKU name_GOM]=$A11)*(Data_Xuất[SKU_Xuất_GOM]=FL$5)))</f>
        <v>0</v>
      </c>
      <c r="FM11" s="42" cm="1">
        <f t="array" ref="FM11">IF(FM$2="FY",SUMPRODUCT(Data_Xuất[Xuất-NX]*(Data_Xuất[Year]=FM$1)*(Data_Xuất[Main SKU name_GOM]=$A11)*(Data_Xuất[SKU_Xuất_GOM]=FM$5)),SUMPRODUCT(Data_Xuất[Xuất-NX]*(Data_Xuất[Year]=FM$1)*(Data_Xuất[Month]=FM$2)*(Data_Xuất[Main SKU name_GOM]=$A11)*(Data_Xuất[SKU_Xuất_GOM]=FM$5)))</f>
        <v>40998</v>
      </c>
      <c r="FN11" s="42" cm="1">
        <f t="array" ref="FN11">IF(FN$2="FY",SUMPRODUCT(Data_Xuất[Xuất-NX]*(Data_Xuất[Year]=FN$1)*(Data_Xuất[Main SKU name_GOM]=$A11)*(Data_Xuất[SKU_Xuất_GOM]=FN$5)),SUMPRODUCT(Data_Xuất[Xuất-NX]*(Data_Xuất[Year]=FN$1)*(Data_Xuất[Month]=FN$2)*(Data_Xuất[Main SKU name_GOM]=$A11)*(Data_Xuất[SKU_Xuất_GOM]=FN$5)))</f>
        <v>3150</v>
      </c>
      <c r="FO11" s="42" cm="1">
        <f t="array" ref="FO11">IF(FO$2="FY",SUMPRODUCT(Data_Xuất[Xuất-NX]*(Data_Xuất[Year]=FO$1)*(Data_Xuất[Main SKU name_GOM]=$A11)*(Data_Xuất[SKU_Xuất_GOM]=FO$5)),SUMPRODUCT(Data_Xuất[Xuất-NX]*(Data_Xuất[Year]=FO$1)*(Data_Xuất[Month]=FO$2)*(Data_Xuất[Main SKU name_GOM]=$A11)*(Data_Xuất[SKU_Xuất_GOM]=FO$5)))</f>
        <v>0</v>
      </c>
      <c r="FP11" s="42" cm="1">
        <f t="array" ref="FP11">IF(FP$2="FY",SUMPRODUCT(Data_Xuất[Xuất-NX]*(Data_Xuất[Year]=FP$1)*(Data_Xuất[Main SKU name_GOM]=$A11)*(Data_Xuất[SKU_Xuất_GOM]=FP$5)),SUMPRODUCT(Data_Xuất[Xuất-NX]*(Data_Xuất[Year]=FP$1)*(Data_Xuất[Month]=FP$2)*(Data_Xuất[Main SKU name_GOM]=$A11)*(Data_Xuất[SKU_Xuất_GOM]=FP$5)))</f>
        <v>0</v>
      </c>
      <c r="FQ11" s="42" cm="1">
        <f t="array" ref="FQ11">IF(FQ$2="FY",SUMPRODUCT(Data_Xuất[Xuất-NX]*(Data_Xuất[Year]=FQ$1)*(Data_Xuất[Main SKU name_GOM]=$A11)*(Data_Xuất[SKU_Xuất_GOM]=FQ$5)),SUMPRODUCT(Data_Xuất[Xuất-NX]*(Data_Xuất[Year]=FQ$1)*(Data_Xuất[Month]=FQ$2)*(Data_Xuất[Main SKU name_GOM]=$A11)*(Data_Xuất[SKU_Xuất_GOM]=FQ$5)))</f>
        <v>0</v>
      </c>
      <c r="FR11" s="42" cm="1">
        <f t="array" ref="FR11">IF(FR$2="FY",SUMPRODUCT(Data_Xuất[Xuất-NX]*(Data_Xuất[Year]=FR$1)*(Data_Xuất[Main SKU name_GOM]=$A11)*(Data_Xuất[SKU_Xuất_GOM]=FR$5)),SUMPRODUCT(Data_Xuất[Xuất-NX]*(Data_Xuất[Year]=FR$1)*(Data_Xuất[Month]=FR$2)*(Data_Xuất[Main SKU name_GOM]=$A11)*(Data_Xuất[SKU_Xuất_GOM]=FR$5)))</f>
        <v>0</v>
      </c>
      <c r="FS11" s="42" cm="1">
        <f t="array" ref="FS11">IF(FS$2="FY",SUMPRODUCT(Data_Xuất[Xuất-NX]*(Data_Xuất[Year]=FS$1)*(Data_Xuất[Main SKU name_GOM]=$A11)*(Data_Xuất[SKU_Xuất_GOM]=FS$5)),SUMPRODUCT(Data_Xuất[Xuất-NX]*(Data_Xuất[Year]=FS$1)*(Data_Xuất[Month]=FS$2)*(Data_Xuất[Main SKU name_GOM]=$A11)*(Data_Xuất[SKU_Xuất_GOM]=FS$5)))</f>
        <v>0</v>
      </c>
      <c r="FT11" s="42" cm="1">
        <f t="array" ref="FT11">IF(FT$2="FY",SUMPRODUCT(Data_Xuất[Xuất-NX]*(Data_Xuất[Year]=FT$1)*(Data_Xuất[Main SKU name_GOM]=$A11)*(Data_Xuất[SKU_Xuất_GOM]=FT$5)),SUMPRODUCT(Data_Xuất[Xuất-NX]*(Data_Xuất[Year]=FT$1)*(Data_Xuất[Month]=FT$2)*(Data_Xuất[Main SKU name_GOM]=$A11)*(Data_Xuất[SKU_Xuất_GOM]=FT$5)))</f>
        <v>0</v>
      </c>
      <c r="FU11" s="42" cm="1">
        <f t="array" ref="FU11">IF(FU$2="FY",SUMPRODUCT(Data_Xuất[Xuất-NX]*(Data_Xuất[Year]=FU$1)*(Data_Xuất[Main SKU name_GOM]=$A11)*(Data_Xuất[SKU_Xuất_GOM]=FU$5)),SUMPRODUCT(Data_Xuất[Xuất-NX]*(Data_Xuất[Year]=FU$1)*(Data_Xuất[Month]=FU$2)*(Data_Xuất[Main SKU name_GOM]=$A11)*(Data_Xuất[SKU_Xuất_GOM]=FU$5)))</f>
        <v>0</v>
      </c>
      <c r="FV11" s="45">
        <f t="shared" si="31"/>
        <v>317568</v>
      </c>
      <c r="FX11" s="42" cm="1">
        <f t="array" ref="FX11">IF(FX$2="FY",SUMPRODUCT(Data_Xuất[Xuất-NX]*(Data_Xuất[Year]=FX$1)*(Data_Xuất[Main SKU name_GOM]=$A11)*(Data_Xuất[SKU_Xuất_GOM]=FX$5)),SUMPRODUCT(Data_Xuất[Xuất-NX]*(Data_Xuất[Year]=FX$1)*(Data_Xuất[Month]=FX$2)*(Data_Xuất[Main SKU name_GOM]=$A11)*(Data_Xuất[SKU_Xuất_GOM]=FX$5)))</f>
        <v>0</v>
      </c>
      <c r="FY11" s="42" cm="1">
        <f t="array" ref="FY11">IF(FY$2="FY",SUMPRODUCT(Data_Xuất[Xuất-NX]*(Data_Xuất[Year]=FY$1)*(Data_Xuất[Main SKU name_GOM]=$A11)*(Data_Xuất[SKU_Xuất_GOM]=FY$5)),SUMPRODUCT(Data_Xuất[Xuất-NX]*(Data_Xuất[Year]=FY$1)*(Data_Xuất[Month]=FY$2)*(Data_Xuất[Main SKU name_GOM]=$A11)*(Data_Xuất[SKU_Xuất_GOM]=FY$5)))</f>
        <v>26350</v>
      </c>
      <c r="FZ11" s="42" cm="1">
        <f t="array" ref="FZ11">IF(FZ$2="FY",SUMPRODUCT(Data_Xuất[Xuất-NX]*(Data_Xuất[Year]=FZ$1)*(Data_Xuất[Main SKU name_GOM]=$A11)*(Data_Xuất[SKU_Xuất_GOM]=FZ$5)),SUMPRODUCT(Data_Xuất[Xuất-NX]*(Data_Xuất[Year]=FZ$1)*(Data_Xuất[Month]=FZ$2)*(Data_Xuất[Main SKU name_GOM]=$A11)*(Data_Xuất[SKU_Xuất_GOM]=FZ$5)))</f>
        <v>0</v>
      </c>
      <c r="GA11" s="42" cm="1">
        <f t="array" ref="GA11">IF(GA$2="FY",SUMPRODUCT(Data_Xuất[Xuất-NX]*(Data_Xuất[Year]=GA$1)*(Data_Xuất[Main SKU name_GOM]=$A11)*(Data_Xuất[SKU_Xuất_GOM]=GA$5)),SUMPRODUCT(Data_Xuất[Xuất-NX]*(Data_Xuất[Year]=GA$1)*(Data_Xuất[Month]=GA$2)*(Data_Xuất[Main SKU name_GOM]=$A11)*(Data_Xuất[SKU_Xuất_GOM]=GA$5)))</f>
        <v>0</v>
      </c>
      <c r="GB11" s="42" cm="1">
        <f t="array" ref="GB11">IF(GB$2="FY",SUMPRODUCT(Data_Xuất[Xuất-NX]*(Data_Xuất[Year]=GB$1)*(Data_Xuất[Main SKU name_GOM]=$A11)*(Data_Xuất[SKU_Xuất_GOM]=GB$5)),SUMPRODUCT(Data_Xuất[Xuất-NX]*(Data_Xuất[Year]=GB$1)*(Data_Xuất[Month]=GB$2)*(Data_Xuất[Main SKU name_GOM]=$A11)*(Data_Xuất[SKU_Xuất_GOM]=GB$5)))</f>
        <v>0</v>
      </c>
      <c r="GC11" s="42" cm="1">
        <f t="array" ref="GC11">IF(GC$2="FY",SUMPRODUCT(Data_Xuất[Xuất-NX]*(Data_Xuất[Year]=GC$1)*(Data_Xuất[Main SKU name_GOM]=$A11)*(Data_Xuất[SKU_Xuất_GOM]=GC$5)),SUMPRODUCT(Data_Xuất[Xuất-NX]*(Data_Xuất[Year]=GC$1)*(Data_Xuất[Month]=GC$2)*(Data_Xuất[Main SKU name_GOM]=$A11)*(Data_Xuất[SKU_Xuất_GOM]=GC$5)))</f>
        <v>0</v>
      </c>
      <c r="GD11" s="42" cm="1">
        <f t="array" ref="GD11">IF(GD$2="FY",SUMPRODUCT(Data_Xuất[Xuất-NX]*(Data_Xuất[Year]=GD$1)*(Data_Xuất[Main SKU name_GOM]=$A11)*(Data_Xuất[SKU_Xuất_GOM]=GD$5)),SUMPRODUCT(Data_Xuất[Xuất-NX]*(Data_Xuất[Year]=GD$1)*(Data_Xuất[Month]=GD$2)*(Data_Xuất[Main SKU name_GOM]=$A11)*(Data_Xuất[SKU_Xuất_GOM]=GD$5)))</f>
        <v>0</v>
      </c>
      <c r="GE11" s="42" cm="1">
        <f t="array" ref="GE11">IF(GE$2="FY",SUMPRODUCT(Data_Xuất[Xuất-NX]*(Data_Xuất[Year]=GE$1)*(Data_Xuất[Main SKU name_GOM]=$A11)*(Data_Xuất[SKU_Xuất_GOM]=GE$5)),SUMPRODUCT(Data_Xuất[Xuất-NX]*(Data_Xuất[Year]=GE$1)*(Data_Xuất[Month]=GE$2)*(Data_Xuất[Main SKU name_GOM]=$A11)*(Data_Xuất[SKU_Xuất_GOM]=GE$5)))</f>
        <v>0</v>
      </c>
      <c r="GF11" s="42" cm="1">
        <f t="array" ref="GF11">IF(GF$2="FY",SUMPRODUCT(Data_Xuất[Xuất-NX]*(Data_Xuất[Year]=GF$1)*(Data_Xuất[Main SKU name_GOM]=$A11)*(Data_Xuất[SKU_Xuất_GOM]=GF$5)),SUMPRODUCT(Data_Xuất[Xuất-NX]*(Data_Xuất[Year]=GF$1)*(Data_Xuất[Month]=GF$2)*(Data_Xuất[Main SKU name_GOM]=$A11)*(Data_Xuất[SKU_Xuất_GOM]=GF$5)))</f>
        <v>0</v>
      </c>
      <c r="GG11" s="42" cm="1">
        <f t="array" ref="GG11">IF(GG$2="FY",SUMPRODUCT(Data_Xuất[Xuất-NX]*(Data_Xuất[Year]=GG$1)*(Data_Xuất[Main SKU name_GOM]=$A11)*(Data_Xuất[SKU_Xuất_GOM]=GG$5)),SUMPRODUCT(Data_Xuất[Xuất-NX]*(Data_Xuất[Year]=GG$1)*(Data_Xuất[Month]=GG$2)*(Data_Xuất[Main SKU name_GOM]=$A11)*(Data_Xuất[SKU_Xuất_GOM]=GG$5)))</f>
        <v>0</v>
      </c>
      <c r="GH11" s="42" cm="1">
        <f t="array" ref="GH11">IF(GH$2="FY",SUMPRODUCT(Data_Xuất[Xuất-NX]*(Data_Xuất[Year]=GH$1)*(Data_Xuất[Main SKU name_GOM]=$A11)*(Data_Xuất[SKU_Xuất_GOM]=GH$5)),SUMPRODUCT(Data_Xuất[Xuất-NX]*(Data_Xuất[Year]=GH$1)*(Data_Xuất[Month]=GH$2)*(Data_Xuất[Main SKU name_GOM]=$A11)*(Data_Xuất[SKU_Xuất_GOM]=GH$5)))</f>
        <v>0</v>
      </c>
      <c r="GI11" s="42" cm="1">
        <f t="array" ref="GI11">IF(GI$2="FY",SUMPRODUCT(Data_Xuất[Xuất-NX]*(Data_Xuất[Year]=GI$1)*(Data_Xuất[Main SKU name_GOM]=$A11)*(Data_Xuất[SKU_Xuất_GOM]=GI$5)),SUMPRODUCT(Data_Xuất[Xuất-NX]*(Data_Xuất[Year]=GI$1)*(Data_Xuất[Month]=GI$2)*(Data_Xuất[Main SKU name_GOM]=$A11)*(Data_Xuất[SKU_Xuất_GOM]=GI$5)))</f>
        <v>0</v>
      </c>
      <c r="GJ11" s="42" cm="1">
        <f t="array" ref="GJ11">IF(GJ$2="FY",SUMPRODUCT(Data_Xuất[Xuất-NX]*(Data_Xuất[Year]=GJ$1)*(Data_Xuất[Main SKU name_GOM]=$A11)*(Data_Xuất[SKU_Xuất_GOM]=GJ$5)),SUMPRODUCT(Data_Xuất[Xuất-NX]*(Data_Xuất[Year]=GJ$1)*(Data_Xuất[Month]=GJ$2)*(Data_Xuất[Main SKU name_GOM]=$A11)*(Data_Xuất[SKU_Xuất_GOM]=GJ$5)))</f>
        <v>0</v>
      </c>
      <c r="GK11" s="42" cm="1">
        <f t="array" ref="GK11">IF(GK$2="FY",SUMPRODUCT(Data_Xuất[Xuất-NX]*(Data_Xuất[Year]=GK$1)*(Data_Xuất[Main SKU name_GOM]=$A11)*(Data_Xuất[SKU_Xuất_GOM]=GK$5)),SUMPRODUCT(Data_Xuất[Xuất-NX]*(Data_Xuất[Year]=GK$1)*(Data_Xuất[Month]=GK$2)*(Data_Xuất[Main SKU name_GOM]=$A11)*(Data_Xuất[SKU_Xuất_GOM]=GK$5)))</f>
        <v>0</v>
      </c>
      <c r="GL11" s="45">
        <f t="shared" si="32"/>
        <v>26350</v>
      </c>
      <c r="GN11" s="42" cm="1">
        <f t="array" ref="GN11">IF(GN$2="FY",SUMPRODUCT(Data_Xuất[Xuất-NX]*(Data_Xuất[Year]=GN$1)*(Data_Xuất[Main SKU name_GOM]=$A11)*(Data_Xuất[SKU_Xuất_GOM]=GN$5)),SUMPRODUCT(Data_Xuất[Xuất-NX]*(Data_Xuất[Year]=GN$1)*(Data_Xuất[Month]=GN$2)*(Data_Xuất[Main SKU name_GOM]=$A11)*(Data_Xuất[SKU_Xuất_GOM]=GN$5)))</f>
        <v>0</v>
      </c>
      <c r="GO11" s="42" cm="1">
        <f t="array" ref="GO11">IF(GO$2="FY",SUMPRODUCT(Data_Xuất[Xuất-NX]*(Data_Xuất[Year]=GO$1)*(Data_Xuất[Main SKU name_GOM]=$A11)*(Data_Xuất[SKU_Xuất_GOM]=GO$5)),SUMPRODUCT(Data_Xuất[Xuất-NX]*(Data_Xuất[Year]=GO$1)*(Data_Xuất[Month]=GO$2)*(Data_Xuất[Main SKU name_GOM]=$A11)*(Data_Xuất[SKU_Xuất_GOM]=GO$5)))</f>
        <v>10000</v>
      </c>
      <c r="GP11" s="42" cm="1">
        <f t="array" ref="GP11">IF(GP$2="FY",SUMPRODUCT(Data_Xuất[Xuất-NX]*(Data_Xuất[Year]=GP$1)*(Data_Xuất[Main SKU name_GOM]=$A11)*(Data_Xuất[SKU_Xuất_GOM]=GP$5)),SUMPRODUCT(Data_Xuất[Xuất-NX]*(Data_Xuất[Year]=GP$1)*(Data_Xuất[Month]=GP$2)*(Data_Xuất[Main SKU name_GOM]=$A11)*(Data_Xuất[SKU_Xuất_GOM]=GP$5)))</f>
        <v>0</v>
      </c>
      <c r="GQ11" s="42" cm="1">
        <f t="array" ref="GQ11">IF(GQ$2="FY",SUMPRODUCT(Data_Xuất[Xuất-NX]*(Data_Xuất[Year]=GQ$1)*(Data_Xuất[Main SKU name_GOM]=$A11)*(Data_Xuất[SKU_Xuất_GOM]=GQ$5)),SUMPRODUCT(Data_Xuất[Xuất-NX]*(Data_Xuất[Year]=GQ$1)*(Data_Xuất[Month]=GQ$2)*(Data_Xuất[Main SKU name_GOM]=$A11)*(Data_Xuất[SKU_Xuất_GOM]=GQ$5)))</f>
        <v>0</v>
      </c>
      <c r="GR11" s="42" cm="1">
        <f t="array" ref="GR11">IF(GR$2="FY",SUMPRODUCT(Data_Xuất[Xuất-NX]*(Data_Xuất[Year]=GR$1)*(Data_Xuất[Main SKU name_GOM]=$A11)*(Data_Xuất[SKU_Xuất_GOM]=GR$5)),SUMPRODUCT(Data_Xuất[Xuất-NX]*(Data_Xuất[Year]=GR$1)*(Data_Xuất[Month]=GR$2)*(Data_Xuất[Main SKU name_GOM]=$A11)*(Data_Xuất[SKU_Xuất_GOM]=GR$5)))</f>
        <v>0</v>
      </c>
      <c r="GS11" s="42" cm="1">
        <f t="array" ref="GS11">IF(GS$2="FY",SUMPRODUCT(Data_Xuất[Xuất-NX]*(Data_Xuất[Year]=GS$1)*(Data_Xuất[Main SKU name_GOM]=$A11)*(Data_Xuất[SKU_Xuất_GOM]=GS$5)),SUMPRODUCT(Data_Xuất[Xuất-NX]*(Data_Xuất[Year]=GS$1)*(Data_Xuất[Month]=GS$2)*(Data_Xuất[Main SKU name_GOM]=$A11)*(Data_Xuất[SKU_Xuất_GOM]=GS$5)))</f>
        <v>0</v>
      </c>
      <c r="GT11" s="42" cm="1">
        <f t="array" ref="GT11">IF(GT$2="FY",SUMPRODUCT(Data_Xuất[Xuất-NX]*(Data_Xuất[Year]=GT$1)*(Data_Xuất[Main SKU name_GOM]=$A11)*(Data_Xuất[SKU_Xuất_GOM]=GT$5)),SUMPRODUCT(Data_Xuất[Xuất-NX]*(Data_Xuất[Year]=GT$1)*(Data_Xuất[Month]=GT$2)*(Data_Xuất[Main SKU name_GOM]=$A11)*(Data_Xuất[SKU_Xuất_GOM]=GT$5)))</f>
        <v>0</v>
      </c>
      <c r="GU11" s="42" cm="1">
        <f t="array" ref="GU11">IF(GU$2="FY",SUMPRODUCT(Data_Xuất[Xuất-NX]*(Data_Xuất[Year]=GU$1)*(Data_Xuất[Main SKU name_GOM]=$A11)*(Data_Xuất[SKU_Xuất_GOM]=GU$5)),SUMPRODUCT(Data_Xuất[Xuất-NX]*(Data_Xuất[Year]=GU$1)*(Data_Xuất[Month]=GU$2)*(Data_Xuất[Main SKU name_GOM]=$A11)*(Data_Xuất[SKU_Xuất_GOM]=GU$5)))</f>
        <v>0</v>
      </c>
      <c r="GV11" s="42" cm="1">
        <f t="array" ref="GV11">IF(GV$2="FY",SUMPRODUCT(Data_Xuất[Xuất-NX]*(Data_Xuất[Year]=GV$1)*(Data_Xuất[Main SKU name_GOM]=$A11)*(Data_Xuất[SKU_Xuất_GOM]=GV$5)),SUMPRODUCT(Data_Xuất[Xuất-NX]*(Data_Xuất[Year]=GV$1)*(Data_Xuất[Month]=GV$2)*(Data_Xuất[Main SKU name_GOM]=$A11)*(Data_Xuất[SKU_Xuất_GOM]=GV$5)))</f>
        <v>0</v>
      </c>
      <c r="GW11" s="42" cm="1">
        <f t="array" ref="GW11">IF(GW$2="FY",SUMPRODUCT(Data_Xuất[Xuất-NX]*(Data_Xuất[Year]=GW$1)*(Data_Xuất[Main SKU name_GOM]=$A11)*(Data_Xuất[SKU_Xuất_GOM]=GW$5)),SUMPRODUCT(Data_Xuất[Xuất-NX]*(Data_Xuất[Year]=GW$1)*(Data_Xuất[Month]=GW$2)*(Data_Xuất[Main SKU name_GOM]=$A11)*(Data_Xuất[SKU_Xuất_GOM]=GW$5)))</f>
        <v>0</v>
      </c>
      <c r="GX11" s="42" cm="1">
        <f t="array" ref="GX11">IF(GX$2="FY",SUMPRODUCT(Data_Xuất[Xuất-NX]*(Data_Xuất[Year]=GX$1)*(Data_Xuất[Main SKU name_GOM]=$A11)*(Data_Xuất[SKU_Xuất_GOM]=GX$5)),SUMPRODUCT(Data_Xuất[Xuất-NX]*(Data_Xuất[Year]=GX$1)*(Data_Xuất[Month]=GX$2)*(Data_Xuất[Main SKU name_GOM]=$A11)*(Data_Xuất[SKU_Xuất_GOM]=GX$5)))</f>
        <v>0</v>
      </c>
      <c r="GY11" s="42" cm="1">
        <f t="array" ref="GY11">IF(GY$2="FY",SUMPRODUCT(Data_Xuất[Xuất-NX]*(Data_Xuất[Year]=GY$1)*(Data_Xuất[Main SKU name_GOM]=$A11)*(Data_Xuất[SKU_Xuất_GOM]=GY$5)),SUMPRODUCT(Data_Xuất[Xuất-NX]*(Data_Xuất[Year]=GY$1)*(Data_Xuất[Month]=GY$2)*(Data_Xuất[Main SKU name_GOM]=$A11)*(Data_Xuất[SKU_Xuất_GOM]=GY$5)))</f>
        <v>0</v>
      </c>
      <c r="GZ11" s="42" cm="1">
        <f t="array" ref="GZ11">IF(GZ$2="FY",SUMPRODUCT(Data_Xuất[Xuất-NX]*(Data_Xuất[Year]=GZ$1)*(Data_Xuất[Main SKU name_GOM]=$A11)*(Data_Xuất[SKU_Xuất_GOM]=GZ$5)),SUMPRODUCT(Data_Xuất[Xuất-NX]*(Data_Xuất[Year]=GZ$1)*(Data_Xuất[Month]=GZ$2)*(Data_Xuất[Main SKU name_GOM]=$A11)*(Data_Xuất[SKU_Xuất_GOM]=GZ$5)))</f>
        <v>0</v>
      </c>
      <c r="HA11" s="42" cm="1">
        <f t="array" ref="HA11">IF(HA$2="FY",SUMPRODUCT(Data_Xuất[Xuất-NX]*(Data_Xuất[Year]=HA$1)*(Data_Xuất[Main SKU name_GOM]=$A11)*(Data_Xuất[SKU_Xuất_GOM]=HA$5)),SUMPRODUCT(Data_Xuất[Xuất-NX]*(Data_Xuất[Year]=HA$1)*(Data_Xuất[Month]=HA$2)*(Data_Xuất[Main SKU name_GOM]=$A11)*(Data_Xuất[SKU_Xuất_GOM]=HA$5)))</f>
        <v>0</v>
      </c>
      <c r="HB11" s="45">
        <f t="shared" si="33"/>
        <v>10000</v>
      </c>
    </row>
    <row r="12" spans="1:210" ht="15" thickBot="1" x14ac:dyDescent="0.4">
      <c r="A12" s="5" t="s">
        <v>76</v>
      </c>
      <c r="B12" s="25" t="s">
        <v>76</v>
      </c>
      <c r="D12" s="43" cm="1">
        <f t="array" ref="D12">IF(D$2="FY",SUMPRODUCT(Data_Xuất[Xuất-NX]*(Data_Xuất[Year]=D$1)*(Data_Xuất[Main SKU name_GOM]=$A12)*(Data_Xuất[SKU_Xuất_GOM]=D$5)),SUMPRODUCT(Data_Xuất[Xuất-NX]*(Data_Xuất[Year]=D$1)*(Data_Xuất[Month]=D$2)*(Data_Xuất[Main SKU name_GOM]=$A12)*(Data_Xuất[SKU_Xuất_GOM]=D$5)))</f>
        <v>0</v>
      </c>
      <c r="E12" s="43" cm="1">
        <f t="array" ref="E12">IF(E$2="FY",SUMPRODUCT(Data_Xuất[Xuất-NX]*(Data_Xuất[Year]=E$1)*(Data_Xuất[Main SKU name_GOM]=$A12)*(Data_Xuất[SKU_Xuất_GOM]=E$5)),SUMPRODUCT(Data_Xuất[Xuất-NX]*(Data_Xuất[Year]=E$1)*(Data_Xuất[Month]=E$2)*(Data_Xuất[Main SKU name_GOM]=$A12)*(Data_Xuất[SKU_Xuất_GOM]=E$5)))</f>
        <v>0</v>
      </c>
      <c r="F12" s="43" cm="1">
        <f t="array" ref="F12">IF(F$2="FY",SUMPRODUCT(Data_Xuất[Xuất-NX]*(Data_Xuất[Year]=F$1)*(Data_Xuất[Main SKU name_GOM]=$A12)*(Data_Xuất[SKU_Xuất_GOM]=F$5)),SUMPRODUCT(Data_Xuất[Xuất-NX]*(Data_Xuất[Year]=F$1)*(Data_Xuất[Month]=F$2)*(Data_Xuất[Main SKU name_GOM]=$A12)*(Data_Xuất[SKU_Xuất_GOM]=F$5)))</f>
        <v>0</v>
      </c>
      <c r="G12" s="43" cm="1">
        <f t="array" ref="G12">IF(G$2="FY",SUMPRODUCT(Data_Xuất[Xuất-NX]*(Data_Xuất[Year]=G$1)*(Data_Xuất[Main SKU name_GOM]=$A12)*(Data_Xuất[SKU_Xuất_GOM]=G$5)),SUMPRODUCT(Data_Xuất[Xuất-NX]*(Data_Xuất[Year]=G$1)*(Data_Xuất[Month]=G$2)*(Data_Xuất[Main SKU name_GOM]=$A12)*(Data_Xuất[SKU_Xuất_GOM]=G$5)))</f>
        <v>0</v>
      </c>
      <c r="H12" s="43" cm="1">
        <f t="array" ref="H12">IF(H$2="FY",SUMPRODUCT(Data_Xuất[Xuất-NX]*(Data_Xuất[Year]=H$1)*(Data_Xuất[Main SKU name_GOM]=$A12)*(Data_Xuất[SKU_Xuất_GOM]=H$5)),SUMPRODUCT(Data_Xuất[Xuất-NX]*(Data_Xuất[Year]=H$1)*(Data_Xuất[Month]=H$2)*(Data_Xuất[Main SKU name_GOM]=$A12)*(Data_Xuất[SKU_Xuất_GOM]=H$5)))</f>
        <v>0</v>
      </c>
      <c r="I12" s="43" cm="1">
        <f t="array" ref="I12">IF(I$2="FY",SUMPRODUCT(Data_Xuất[Xuất-NX]*(Data_Xuất[Year]=I$1)*(Data_Xuất[Main SKU name_GOM]=$A12)*(Data_Xuất[SKU_Xuất_GOM]=I$5)),SUMPRODUCT(Data_Xuất[Xuất-NX]*(Data_Xuất[Year]=I$1)*(Data_Xuất[Month]=I$2)*(Data_Xuất[Main SKU name_GOM]=$A12)*(Data_Xuất[SKU_Xuất_GOM]=I$5)))</f>
        <v>0</v>
      </c>
      <c r="J12" s="43" cm="1">
        <f t="array" ref="J12">IF(J$2="FY",SUMPRODUCT(Data_Xuất[Xuất-NX]*(Data_Xuất[Year]=J$1)*(Data_Xuất[Main SKU name_GOM]=$A12)*(Data_Xuất[SKU_Xuất_GOM]=J$5)),SUMPRODUCT(Data_Xuất[Xuất-NX]*(Data_Xuất[Year]=J$1)*(Data_Xuất[Month]=J$2)*(Data_Xuất[Main SKU name_GOM]=$A12)*(Data_Xuất[SKU_Xuất_GOM]=J$5)))</f>
        <v>0</v>
      </c>
      <c r="K12" s="43" cm="1">
        <f t="array" ref="K12">IF(K$2="FY",SUMPRODUCT(Data_Xuất[Xuất-NX]*(Data_Xuất[Year]=K$1)*(Data_Xuất[Main SKU name_GOM]=$A12)*(Data_Xuất[SKU_Xuất_GOM]=K$5)),SUMPRODUCT(Data_Xuất[Xuất-NX]*(Data_Xuất[Year]=K$1)*(Data_Xuất[Month]=K$2)*(Data_Xuất[Main SKU name_GOM]=$A12)*(Data_Xuất[SKU_Xuất_GOM]=K$5)))</f>
        <v>0</v>
      </c>
      <c r="L12" s="43" cm="1">
        <f t="array" ref="L12">IF(L$2="FY",SUMPRODUCT(Data_Xuất[Xuất-NX]*(Data_Xuất[Year]=L$1)*(Data_Xuất[Main SKU name_GOM]=$A12)*(Data_Xuất[SKU_Xuất_GOM]=L$5)),SUMPRODUCT(Data_Xuất[Xuất-NX]*(Data_Xuất[Year]=L$1)*(Data_Xuất[Month]=L$2)*(Data_Xuất[Main SKU name_GOM]=$A12)*(Data_Xuất[SKU_Xuất_GOM]=L$5)))</f>
        <v>0</v>
      </c>
      <c r="M12" s="43" cm="1">
        <f t="array" ref="M12">IF(M$2="FY",SUMPRODUCT(Data_Xuất[Xuất-NX]*(Data_Xuất[Year]=M$1)*(Data_Xuất[Main SKU name_GOM]=$A12)*(Data_Xuất[SKU_Xuất_GOM]=M$5)),SUMPRODUCT(Data_Xuất[Xuất-NX]*(Data_Xuất[Year]=M$1)*(Data_Xuất[Month]=M$2)*(Data_Xuất[Main SKU name_GOM]=$A12)*(Data_Xuất[SKU_Xuất_GOM]=M$5)))</f>
        <v>0</v>
      </c>
      <c r="N12" s="43" cm="1">
        <f t="array" ref="N12">IF(N$2="FY",SUMPRODUCT(Data_Xuất[Xuất-NX]*(Data_Xuất[Year]=N$1)*(Data_Xuất[Main SKU name_GOM]=$A12)*(Data_Xuất[SKU_Xuất_GOM]=N$5)),SUMPRODUCT(Data_Xuất[Xuất-NX]*(Data_Xuất[Year]=N$1)*(Data_Xuất[Month]=N$2)*(Data_Xuất[Main SKU name_GOM]=$A12)*(Data_Xuất[SKU_Xuất_GOM]=N$5)))</f>
        <v>0</v>
      </c>
      <c r="O12" s="43" cm="1">
        <f t="array" ref="O12">IF(O$2="FY",SUMPRODUCT(Data_Xuất[Xuất-NX]*(Data_Xuất[Year]=O$1)*(Data_Xuất[Main SKU name_GOM]=$A12)*(Data_Xuất[SKU_Xuất_GOM]=O$5)),SUMPRODUCT(Data_Xuất[Xuất-NX]*(Data_Xuất[Year]=O$1)*(Data_Xuất[Month]=O$2)*(Data_Xuất[Main SKU name_GOM]=$A12)*(Data_Xuất[SKU_Xuất_GOM]=O$5)))</f>
        <v>24000</v>
      </c>
      <c r="P12" s="43" cm="1">
        <f t="array" ref="P12">IF(P$2="FY",SUMPRODUCT(Data_Xuất[Xuất-NX]*(Data_Xuất[Year]=P$1)*(Data_Xuất[Main SKU name_GOM]=$A12)*(Data_Xuất[SKU_Xuất_GOM]=P$5)),SUMPRODUCT(Data_Xuất[Xuất-NX]*(Data_Xuất[Year]=P$1)*(Data_Xuất[Month]=P$2)*(Data_Xuất[Main SKU name_GOM]=$A12)*(Data_Xuất[SKU_Xuất_GOM]=P$5)))</f>
        <v>0</v>
      </c>
      <c r="Q12" s="43" cm="1">
        <f t="array" ref="Q12">IF(Q$2="FY",SUMPRODUCT(Data_Xuất[Xuất-NX]*(Data_Xuất[Year]=Q$1)*(Data_Xuất[Main SKU name_GOM]=$A12)*(Data_Xuất[SKU_Xuất_GOM]=Q$5)),SUMPRODUCT(Data_Xuất[Xuất-NX]*(Data_Xuất[Year]=Q$1)*(Data_Xuất[Month]=Q$2)*(Data_Xuất[Main SKU name_GOM]=$A12)*(Data_Xuất[SKU_Xuất_GOM]=Q$5)))</f>
        <v>0</v>
      </c>
      <c r="R12" s="43">
        <f t="shared" si="34"/>
        <v>24000</v>
      </c>
      <c r="T12" s="43" cm="1">
        <f t="array" ref="T12">IF(T$2="FY",SUMPRODUCT(Data_Xuất[Xuất-NX]*(Data_Xuất[Year]=T$1)*(Data_Xuất[Main SKU name_GOM]=$A12)*(Data_Xuất[SKU_Xuất_GOM]=T$5)),SUMPRODUCT(Data_Xuất[Xuất-NX]*(Data_Xuất[Year]=T$1)*(Data_Xuất[Month]=T$2)*(Data_Xuất[Main SKU name_GOM]=$A12)*(Data_Xuất[SKU_Xuất_GOM]=T$5)))</f>
        <v>0</v>
      </c>
      <c r="U12" s="43" cm="1">
        <f t="array" ref="U12">IF(U$2="FY",SUMPRODUCT(Data_Xuất[Xuất-NX]*(Data_Xuất[Year]=U$1)*(Data_Xuất[Main SKU name_GOM]=$A12)*(Data_Xuất[SKU_Xuất_GOM]=U$5)),SUMPRODUCT(Data_Xuất[Xuất-NX]*(Data_Xuất[Year]=U$1)*(Data_Xuất[Month]=U$2)*(Data_Xuất[Main SKU name_GOM]=$A12)*(Data_Xuất[SKU_Xuất_GOM]=U$5)))</f>
        <v>0</v>
      </c>
      <c r="V12" s="43" cm="1">
        <f t="array" ref="V12">IF(V$2="FY",SUMPRODUCT(Data_Xuất[Xuất-NX]*(Data_Xuất[Year]=V$1)*(Data_Xuất[Main SKU name_GOM]=$A12)*(Data_Xuất[SKU_Xuất_GOM]=V$5)),SUMPRODUCT(Data_Xuất[Xuất-NX]*(Data_Xuất[Year]=V$1)*(Data_Xuất[Month]=V$2)*(Data_Xuất[Main SKU name_GOM]=$A12)*(Data_Xuất[SKU_Xuất_GOM]=V$5)))</f>
        <v>0</v>
      </c>
      <c r="W12" s="43" cm="1">
        <f t="array" ref="W12">IF(W$2="FY",SUMPRODUCT(Data_Xuất[Xuất-NX]*(Data_Xuất[Year]=W$1)*(Data_Xuất[Main SKU name_GOM]=$A12)*(Data_Xuất[SKU_Xuất_GOM]=W$5)),SUMPRODUCT(Data_Xuất[Xuất-NX]*(Data_Xuất[Year]=W$1)*(Data_Xuất[Month]=W$2)*(Data_Xuất[Main SKU name_GOM]=$A12)*(Data_Xuất[SKU_Xuất_GOM]=W$5)))</f>
        <v>0</v>
      </c>
      <c r="X12" s="43" cm="1">
        <f t="array" ref="X12">IF(X$2="FY",SUMPRODUCT(Data_Xuất[Xuất-NX]*(Data_Xuất[Year]=X$1)*(Data_Xuất[Main SKU name_GOM]=$A12)*(Data_Xuất[SKU_Xuất_GOM]=X$5)),SUMPRODUCT(Data_Xuất[Xuất-NX]*(Data_Xuất[Year]=X$1)*(Data_Xuất[Month]=X$2)*(Data_Xuất[Main SKU name_GOM]=$A12)*(Data_Xuất[SKU_Xuất_GOM]=X$5)))</f>
        <v>0</v>
      </c>
      <c r="Y12" s="43" cm="1">
        <f t="array" ref="Y12">IF(Y$2="FY",SUMPRODUCT(Data_Xuất[Xuất-NX]*(Data_Xuất[Year]=Y$1)*(Data_Xuất[Main SKU name_GOM]=$A12)*(Data_Xuất[SKU_Xuất_GOM]=Y$5)),SUMPRODUCT(Data_Xuất[Xuất-NX]*(Data_Xuất[Year]=Y$1)*(Data_Xuất[Month]=Y$2)*(Data_Xuất[Main SKU name_GOM]=$A12)*(Data_Xuất[SKU_Xuất_GOM]=Y$5)))</f>
        <v>0</v>
      </c>
      <c r="Z12" s="43" cm="1">
        <f t="array" ref="Z12">IF(Z$2="FY",SUMPRODUCT(Data_Xuất[Xuất-NX]*(Data_Xuất[Year]=Z$1)*(Data_Xuất[Main SKU name_GOM]=$A12)*(Data_Xuất[SKU_Xuất_GOM]=Z$5)),SUMPRODUCT(Data_Xuất[Xuất-NX]*(Data_Xuất[Year]=Z$1)*(Data_Xuất[Month]=Z$2)*(Data_Xuất[Main SKU name_GOM]=$A12)*(Data_Xuất[SKU_Xuất_GOM]=Z$5)))</f>
        <v>0</v>
      </c>
      <c r="AA12" s="43" cm="1">
        <f t="array" ref="AA12">IF(AA$2="FY",SUMPRODUCT(Data_Xuất[Xuất-NX]*(Data_Xuất[Year]=AA$1)*(Data_Xuất[Main SKU name_GOM]=$A12)*(Data_Xuất[SKU_Xuất_GOM]=AA$5)),SUMPRODUCT(Data_Xuất[Xuất-NX]*(Data_Xuất[Year]=AA$1)*(Data_Xuất[Month]=AA$2)*(Data_Xuất[Main SKU name_GOM]=$A12)*(Data_Xuất[SKU_Xuất_GOM]=AA$5)))</f>
        <v>0</v>
      </c>
      <c r="AB12" s="43" cm="1">
        <f t="array" ref="AB12">IF(AB$2="FY",SUMPRODUCT(Data_Xuất[Xuất-NX]*(Data_Xuất[Year]=AB$1)*(Data_Xuất[Main SKU name_GOM]=$A12)*(Data_Xuất[SKU_Xuất_GOM]=AB$5)),SUMPRODUCT(Data_Xuất[Xuất-NX]*(Data_Xuất[Year]=AB$1)*(Data_Xuất[Month]=AB$2)*(Data_Xuất[Main SKU name_GOM]=$A12)*(Data_Xuất[SKU_Xuất_GOM]=AB$5)))</f>
        <v>0</v>
      </c>
      <c r="AC12" s="43" cm="1">
        <f t="array" ref="AC12">IF(AC$2="FY",SUMPRODUCT(Data_Xuất[Xuất-NX]*(Data_Xuất[Year]=AC$1)*(Data_Xuất[Main SKU name_GOM]=$A12)*(Data_Xuất[SKU_Xuất_GOM]=AC$5)),SUMPRODUCT(Data_Xuất[Xuất-NX]*(Data_Xuất[Year]=AC$1)*(Data_Xuất[Month]=AC$2)*(Data_Xuất[Main SKU name_GOM]=$A12)*(Data_Xuất[SKU_Xuất_GOM]=AC$5)))</f>
        <v>0</v>
      </c>
      <c r="AD12" s="43" cm="1">
        <f t="array" ref="AD12">IF(AD$2="FY",SUMPRODUCT(Data_Xuất[Xuất-NX]*(Data_Xuất[Year]=AD$1)*(Data_Xuất[Main SKU name_GOM]=$A12)*(Data_Xuất[SKU_Xuất_GOM]=AD$5)),SUMPRODUCT(Data_Xuất[Xuất-NX]*(Data_Xuất[Year]=AD$1)*(Data_Xuất[Month]=AD$2)*(Data_Xuất[Main SKU name_GOM]=$A12)*(Data_Xuất[SKU_Xuất_GOM]=AD$5)))</f>
        <v>0</v>
      </c>
      <c r="AE12" s="43" cm="1">
        <f t="array" ref="AE12">IF(AE$2="FY",SUMPRODUCT(Data_Xuất[Xuất-NX]*(Data_Xuất[Year]=AE$1)*(Data_Xuất[Main SKU name_GOM]=$A12)*(Data_Xuất[SKU_Xuất_GOM]=AE$5)),SUMPRODUCT(Data_Xuất[Xuất-NX]*(Data_Xuất[Year]=AE$1)*(Data_Xuất[Month]=AE$2)*(Data_Xuất[Main SKU name_GOM]=$A12)*(Data_Xuất[SKU_Xuất_GOM]=AE$5)))</f>
        <v>0</v>
      </c>
      <c r="AF12" s="43" cm="1">
        <f t="array" ref="AF12">IF(AF$2="FY",SUMPRODUCT(Data_Xuất[Xuất-NX]*(Data_Xuất[Year]=AF$1)*(Data_Xuất[Main SKU name_GOM]=$A12)*(Data_Xuất[SKU_Xuất_GOM]=AF$5)),SUMPRODUCT(Data_Xuất[Xuất-NX]*(Data_Xuất[Year]=AF$1)*(Data_Xuất[Month]=AF$2)*(Data_Xuất[Main SKU name_GOM]=$A12)*(Data_Xuất[SKU_Xuất_GOM]=AF$5)))</f>
        <v>0</v>
      </c>
      <c r="AG12" s="43" cm="1">
        <f t="array" ref="AG12">IF(AG$2="FY",SUMPRODUCT(Data_Xuất[Xuất-NX]*(Data_Xuất[Year]=AG$1)*(Data_Xuất[Main SKU name_GOM]=$A12)*(Data_Xuất[SKU_Xuất_GOM]=AG$5)),SUMPRODUCT(Data_Xuất[Xuất-NX]*(Data_Xuất[Year]=AG$1)*(Data_Xuất[Month]=AG$2)*(Data_Xuất[Main SKU name_GOM]=$A12)*(Data_Xuất[SKU_Xuất_GOM]=AG$5)))</f>
        <v>0</v>
      </c>
      <c r="AH12" s="46">
        <f t="shared" si="35"/>
        <v>0</v>
      </c>
      <c r="AJ12" s="43" cm="1">
        <f t="array" ref="AJ12">IF(AJ$2="FY",SUMPRODUCT(Data_Xuất[Xuất-NX]*(Data_Xuất[Year]=AJ$1)*(Data_Xuất[Main SKU name_GOM]=$A12)*(Data_Xuất[SKU_Xuất_GOM]=AJ$5)),SUMPRODUCT(Data_Xuất[Xuất-NX]*(Data_Xuất[Year]=AJ$1)*(Data_Xuất[Month]=AJ$2)*(Data_Xuất[Main SKU name_GOM]=$A12)*(Data_Xuất[SKU_Xuất_GOM]=AJ$5)))</f>
        <v>0</v>
      </c>
      <c r="AK12" s="43" cm="1">
        <f t="array" ref="AK12">IF(AK$2="FY",SUMPRODUCT(Data_Xuất[Xuất-NX]*(Data_Xuất[Year]=AK$1)*(Data_Xuất[Main SKU name_GOM]=$A12)*(Data_Xuất[SKU_Xuất_GOM]=AK$5)),SUMPRODUCT(Data_Xuất[Xuất-NX]*(Data_Xuất[Year]=AK$1)*(Data_Xuất[Month]=AK$2)*(Data_Xuất[Main SKU name_GOM]=$A12)*(Data_Xuất[SKU_Xuất_GOM]=AK$5)))</f>
        <v>0</v>
      </c>
      <c r="AL12" s="43" cm="1">
        <f t="array" ref="AL12">IF(AL$2="FY",SUMPRODUCT(Data_Xuất[Xuất-NX]*(Data_Xuất[Year]=AL$1)*(Data_Xuất[Main SKU name_GOM]=$A12)*(Data_Xuất[SKU_Xuất_GOM]=AL$5)),SUMPRODUCT(Data_Xuất[Xuất-NX]*(Data_Xuất[Year]=AL$1)*(Data_Xuất[Month]=AL$2)*(Data_Xuất[Main SKU name_GOM]=$A12)*(Data_Xuất[SKU_Xuất_GOM]=AL$5)))</f>
        <v>0</v>
      </c>
      <c r="AM12" s="43" cm="1">
        <f t="array" ref="AM12">IF(AM$2="FY",SUMPRODUCT(Data_Xuất[Xuất-NX]*(Data_Xuất[Year]=AM$1)*(Data_Xuất[Main SKU name_GOM]=$A12)*(Data_Xuất[SKU_Xuất_GOM]=AM$5)),SUMPRODUCT(Data_Xuất[Xuất-NX]*(Data_Xuất[Year]=AM$1)*(Data_Xuất[Month]=AM$2)*(Data_Xuất[Main SKU name_GOM]=$A12)*(Data_Xuất[SKU_Xuất_GOM]=AM$5)))</f>
        <v>0</v>
      </c>
      <c r="AN12" s="43" cm="1">
        <f t="array" ref="AN12">IF(AN$2="FY",SUMPRODUCT(Data_Xuất[Xuất-NX]*(Data_Xuất[Year]=AN$1)*(Data_Xuất[Main SKU name_GOM]=$A12)*(Data_Xuất[SKU_Xuất_GOM]=AN$5)),SUMPRODUCT(Data_Xuất[Xuất-NX]*(Data_Xuất[Year]=AN$1)*(Data_Xuất[Month]=AN$2)*(Data_Xuất[Main SKU name_GOM]=$A12)*(Data_Xuất[SKU_Xuất_GOM]=AN$5)))</f>
        <v>0</v>
      </c>
      <c r="AO12" s="43" cm="1">
        <f t="array" ref="AO12">IF(AO$2="FY",SUMPRODUCT(Data_Xuất[Xuất-NX]*(Data_Xuất[Year]=AO$1)*(Data_Xuất[Main SKU name_GOM]=$A12)*(Data_Xuất[SKU_Xuất_GOM]=AO$5)),SUMPRODUCT(Data_Xuất[Xuất-NX]*(Data_Xuất[Year]=AO$1)*(Data_Xuất[Month]=AO$2)*(Data_Xuất[Main SKU name_GOM]=$A12)*(Data_Xuất[SKU_Xuất_GOM]=AO$5)))</f>
        <v>0</v>
      </c>
      <c r="AP12" s="43" cm="1">
        <f t="array" ref="AP12">IF(AP$2="FY",SUMPRODUCT(Data_Xuất[Xuất-NX]*(Data_Xuất[Year]=AP$1)*(Data_Xuất[Main SKU name_GOM]=$A12)*(Data_Xuất[SKU_Xuất_GOM]=AP$5)),SUMPRODUCT(Data_Xuất[Xuất-NX]*(Data_Xuất[Year]=AP$1)*(Data_Xuất[Month]=AP$2)*(Data_Xuất[Main SKU name_GOM]=$A12)*(Data_Xuất[SKU_Xuất_GOM]=AP$5)))</f>
        <v>0</v>
      </c>
      <c r="AQ12" s="43" cm="1">
        <f t="array" ref="AQ12">IF(AQ$2="FY",SUMPRODUCT(Data_Xuất[Xuất-NX]*(Data_Xuất[Year]=AQ$1)*(Data_Xuất[Main SKU name_GOM]=$A12)*(Data_Xuất[SKU_Xuất_GOM]=AQ$5)),SUMPRODUCT(Data_Xuất[Xuất-NX]*(Data_Xuất[Year]=AQ$1)*(Data_Xuất[Month]=AQ$2)*(Data_Xuất[Main SKU name_GOM]=$A12)*(Data_Xuất[SKU_Xuất_GOM]=AQ$5)))</f>
        <v>0</v>
      </c>
      <c r="AR12" s="43" cm="1">
        <f t="array" ref="AR12">IF(AR$2="FY",SUMPRODUCT(Data_Xuất[Xuất-NX]*(Data_Xuất[Year]=AR$1)*(Data_Xuất[Main SKU name_GOM]=$A12)*(Data_Xuất[SKU_Xuất_GOM]=AR$5)),SUMPRODUCT(Data_Xuất[Xuất-NX]*(Data_Xuất[Year]=AR$1)*(Data_Xuất[Month]=AR$2)*(Data_Xuất[Main SKU name_GOM]=$A12)*(Data_Xuất[SKU_Xuất_GOM]=AR$5)))</f>
        <v>0</v>
      </c>
      <c r="AS12" s="43" cm="1">
        <f t="array" ref="AS12">IF(AS$2="FY",SUMPRODUCT(Data_Xuất[Xuất-NX]*(Data_Xuất[Year]=AS$1)*(Data_Xuất[Main SKU name_GOM]=$A12)*(Data_Xuất[SKU_Xuất_GOM]=AS$5)),SUMPRODUCT(Data_Xuất[Xuất-NX]*(Data_Xuất[Year]=AS$1)*(Data_Xuất[Month]=AS$2)*(Data_Xuất[Main SKU name_GOM]=$A12)*(Data_Xuất[SKU_Xuất_GOM]=AS$5)))</f>
        <v>0</v>
      </c>
      <c r="AT12" s="43" cm="1">
        <f t="array" ref="AT12">IF(AT$2="FY",SUMPRODUCT(Data_Xuất[Xuất-NX]*(Data_Xuất[Year]=AT$1)*(Data_Xuất[Main SKU name_GOM]=$A12)*(Data_Xuất[SKU_Xuất_GOM]=AT$5)),SUMPRODUCT(Data_Xuất[Xuất-NX]*(Data_Xuất[Year]=AT$1)*(Data_Xuất[Month]=AT$2)*(Data_Xuất[Main SKU name_GOM]=$A12)*(Data_Xuất[SKU_Xuất_GOM]=AT$5)))</f>
        <v>0</v>
      </c>
      <c r="AU12" s="43" cm="1">
        <f t="array" ref="AU12">IF(AU$2="FY",SUMPRODUCT(Data_Xuất[Xuất-NX]*(Data_Xuất[Year]=AU$1)*(Data_Xuất[Main SKU name_GOM]=$A12)*(Data_Xuất[SKU_Xuất_GOM]=AU$5)),SUMPRODUCT(Data_Xuất[Xuất-NX]*(Data_Xuất[Year]=AU$1)*(Data_Xuất[Month]=AU$2)*(Data_Xuất[Main SKU name_GOM]=$A12)*(Data_Xuất[SKU_Xuất_GOM]=AU$5)))</f>
        <v>0</v>
      </c>
      <c r="AV12" s="43" cm="1">
        <f t="array" ref="AV12">IF(AV$2="FY",SUMPRODUCT(Data_Xuất[Xuất-NX]*(Data_Xuất[Year]=AV$1)*(Data_Xuất[Main SKU name_GOM]=$A12)*(Data_Xuất[SKU_Xuất_GOM]=AV$5)),SUMPRODUCT(Data_Xuất[Xuất-NX]*(Data_Xuất[Year]=AV$1)*(Data_Xuất[Month]=AV$2)*(Data_Xuất[Main SKU name_GOM]=$A12)*(Data_Xuất[SKU_Xuất_GOM]=AV$5)))</f>
        <v>0</v>
      </c>
      <c r="AW12" s="43" cm="1">
        <f t="array" ref="AW12">IF(AW$2="FY",SUMPRODUCT(Data_Xuất[Xuất-NX]*(Data_Xuất[Year]=AW$1)*(Data_Xuất[Main SKU name_GOM]=$A12)*(Data_Xuất[SKU_Xuất_GOM]=AW$5)),SUMPRODUCT(Data_Xuất[Xuất-NX]*(Data_Xuất[Year]=AW$1)*(Data_Xuất[Month]=AW$2)*(Data_Xuất[Main SKU name_GOM]=$A12)*(Data_Xuất[SKU_Xuất_GOM]=AW$5)))</f>
        <v>0</v>
      </c>
      <c r="AX12" s="46">
        <f t="shared" si="23"/>
        <v>0</v>
      </c>
      <c r="AZ12" s="43" cm="1">
        <f t="array" ref="AZ12">IF(AZ$2="FY",SUMPRODUCT(Data_Xuất[Xuất-NX]*(Data_Xuất[Year]=AZ$1)*(Data_Xuất[Main SKU name_GOM]=$A12)*(Data_Xuất[SKU_Xuất_GOM]=AZ$5)),SUMPRODUCT(Data_Xuất[Xuất-NX]*(Data_Xuất[Year]=AZ$1)*(Data_Xuất[Month]=AZ$2)*(Data_Xuất[Main SKU name_GOM]=$A12)*(Data_Xuất[SKU_Xuất_GOM]=AZ$5)))</f>
        <v>0</v>
      </c>
      <c r="BA12" s="43" cm="1">
        <f t="array" ref="BA12">IF(BA$2="FY",SUMPRODUCT(Data_Xuất[Xuất-NX]*(Data_Xuất[Year]=BA$1)*(Data_Xuất[Main SKU name_GOM]=$A12)*(Data_Xuất[SKU_Xuất_GOM]=BA$5)),SUMPRODUCT(Data_Xuất[Xuất-NX]*(Data_Xuất[Year]=BA$1)*(Data_Xuất[Month]=BA$2)*(Data_Xuất[Main SKU name_GOM]=$A12)*(Data_Xuất[SKU_Xuất_GOM]=BA$5)))</f>
        <v>0</v>
      </c>
      <c r="BB12" s="43" cm="1">
        <f t="array" ref="BB12">IF(BB$2="FY",SUMPRODUCT(Data_Xuất[Xuất-NX]*(Data_Xuất[Year]=BB$1)*(Data_Xuất[Main SKU name_GOM]=$A12)*(Data_Xuất[SKU_Xuất_GOM]=BB$5)),SUMPRODUCT(Data_Xuất[Xuất-NX]*(Data_Xuất[Year]=BB$1)*(Data_Xuất[Month]=BB$2)*(Data_Xuất[Main SKU name_GOM]=$A12)*(Data_Xuất[SKU_Xuất_GOM]=BB$5)))</f>
        <v>0</v>
      </c>
      <c r="BC12" s="43" cm="1">
        <f t="array" ref="BC12">IF(BC$2="FY",SUMPRODUCT(Data_Xuất[Xuất-NX]*(Data_Xuất[Year]=BC$1)*(Data_Xuất[Main SKU name_GOM]=$A12)*(Data_Xuất[SKU_Xuất_GOM]=BC$5)),SUMPRODUCT(Data_Xuất[Xuất-NX]*(Data_Xuất[Year]=BC$1)*(Data_Xuất[Month]=BC$2)*(Data_Xuất[Main SKU name_GOM]=$A12)*(Data_Xuất[SKU_Xuất_GOM]=BC$5)))</f>
        <v>0</v>
      </c>
      <c r="BD12" s="43" cm="1">
        <f t="array" ref="BD12">IF(BD$2="FY",SUMPRODUCT(Data_Xuất[Xuất-NX]*(Data_Xuất[Year]=BD$1)*(Data_Xuất[Main SKU name_GOM]=$A12)*(Data_Xuất[SKU_Xuất_GOM]=BD$5)),SUMPRODUCT(Data_Xuất[Xuất-NX]*(Data_Xuất[Year]=BD$1)*(Data_Xuất[Month]=BD$2)*(Data_Xuất[Main SKU name_GOM]=$A12)*(Data_Xuất[SKU_Xuất_GOM]=BD$5)))</f>
        <v>0</v>
      </c>
      <c r="BE12" s="43" cm="1">
        <f t="array" ref="BE12">IF(BE$2="FY",SUMPRODUCT(Data_Xuất[Xuất-NX]*(Data_Xuất[Year]=BE$1)*(Data_Xuất[Main SKU name_GOM]=$A12)*(Data_Xuất[SKU_Xuất_GOM]=BE$5)),SUMPRODUCT(Data_Xuất[Xuất-NX]*(Data_Xuất[Year]=BE$1)*(Data_Xuất[Month]=BE$2)*(Data_Xuất[Main SKU name_GOM]=$A12)*(Data_Xuất[SKU_Xuất_GOM]=BE$5)))</f>
        <v>0</v>
      </c>
      <c r="BF12" s="43" cm="1">
        <f t="array" ref="BF12">IF(BF$2="FY",SUMPRODUCT(Data_Xuất[Xuất-NX]*(Data_Xuất[Year]=BF$1)*(Data_Xuất[Main SKU name_GOM]=$A12)*(Data_Xuất[SKU_Xuất_GOM]=BF$5)),SUMPRODUCT(Data_Xuất[Xuất-NX]*(Data_Xuất[Year]=BF$1)*(Data_Xuất[Month]=BF$2)*(Data_Xuất[Main SKU name_GOM]=$A12)*(Data_Xuất[SKU_Xuất_GOM]=BF$5)))</f>
        <v>0</v>
      </c>
      <c r="BG12" s="43" cm="1">
        <f t="array" ref="BG12">IF(BG$2="FY",SUMPRODUCT(Data_Xuất[Xuất-NX]*(Data_Xuất[Year]=BG$1)*(Data_Xuất[Main SKU name_GOM]=$A12)*(Data_Xuất[SKU_Xuất_GOM]=BG$5)),SUMPRODUCT(Data_Xuất[Xuất-NX]*(Data_Xuất[Year]=BG$1)*(Data_Xuất[Month]=BG$2)*(Data_Xuất[Main SKU name_GOM]=$A12)*(Data_Xuất[SKU_Xuất_GOM]=BG$5)))</f>
        <v>0</v>
      </c>
      <c r="BH12" s="43" cm="1">
        <f t="array" ref="BH12">IF(BH$2="FY",SUMPRODUCT(Data_Xuất[Xuất-NX]*(Data_Xuất[Year]=BH$1)*(Data_Xuất[Main SKU name_GOM]=$A12)*(Data_Xuất[SKU_Xuất_GOM]=BH$5)),SUMPRODUCT(Data_Xuất[Xuất-NX]*(Data_Xuất[Year]=BH$1)*(Data_Xuất[Month]=BH$2)*(Data_Xuất[Main SKU name_GOM]=$A12)*(Data_Xuất[SKU_Xuất_GOM]=BH$5)))</f>
        <v>0</v>
      </c>
      <c r="BI12" s="43" cm="1">
        <f t="array" ref="BI12">IF(BI$2="FY",SUMPRODUCT(Data_Xuất[Xuất-NX]*(Data_Xuất[Year]=BI$1)*(Data_Xuất[Main SKU name_GOM]=$A12)*(Data_Xuất[SKU_Xuất_GOM]=BI$5)),SUMPRODUCT(Data_Xuất[Xuất-NX]*(Data_Xuất[Year]=BI$1)*(Data_Xuất[Month]=BI$2)*(Data_Xuất[Main SKU name_GOM]=$A12)*(Data_Xuất[SKU_Xuất_GOM]=BI$5)))</f>
        <v>0</v>
      </c>
      <c r="BJ12" s="43" cm="1">
        <f t="array" ref="BJ12">IF(BJ$2="FY",SUMPRODUCT(Data_Xuất[Xuất-NX]*(Data_Xuất[Year]=BJ$1)*(Data_Xuất[Main SKU name_GOM]=$A12)*(Data_Xuất[SKU_Xuất_GOM]=BJ$5)),SUMPRODUCT(Data_Xuất[Xuất-NX]*(Data_Xuất[Year]=BJ$1)*(Data_Xuất[Month]=BJ$2)*(Data_Xuất[Main SKU name_GOM]=$A12)*(Data_Xuất[SKU_Xuất_GOM]=BJ$5)))</f>
        <v>0</v>
      </c>
      <c r="BK12" s="43" cm="1">
        <f t="array" ref="BK12">IF(BK$2="FY",SUMPRODUCT(Data_Xuất[Xuất-NX]*(Data_Xuất[Year]=BK$1)*(Data_Xuất[Main SKU name_GOM]=$A12)*(Data_Xuất[SKU_Xuất_GOM]=BK$5)),SUMPRODUCT(Data_Xuất[Xuất-NX]*(Data_Xuất[Year]=BK$1)*(Data_Xuất[Month]=BK$2)*(Data_Xuất[Main SKU name_GOM]=$A12)*(Data_Xuất[SKU_Xuất_GOM]=BK$5)))</f>
        <v>0</v>
      </c>
      <c r="BL12" s="43" cm="1">
        <f t="array" ref="BL12">IF(BL$2="FY",SUMPRODUCT(Data_Xuất[Xuất-NX]*(Data_Xuất[Year]=BL$1)*(Data_Xuất[Main SKU name_GOM]=$A12)*(Data_Xuất[SKU_Xuất_GOM]=BL$5)),SUMPRODUCT(Data_Xuất[Xuất-NX]*(Data_Xuất[Year]=BL$1)*(Data_Xuất[Month]=BL$2)*(Data_Xuất[Main SKU name_GOM]=$A12)*(Data_Xuất[SKU_Xuất_GOM]=BL$5)))</f>
        <v>0</v>
      </c>
      <c r="BM12" s="43" cm="1">
        <f t="array" ref="BM12">IF(BM$2="FY",SUMPRODUCT(Data_Xuất[Xuất-NX]*(Data_Xuất[Year]=BM$1)*(Data_Xuất[Main SKU name_GOM]=$A12)*(Data_Xuất[SKU_Xuất_GOM]=BM$5)),SUMPRODUCT(Data_Xuất[Xuất-NX]*(Data_Xuất[Year]=BM$1)*(Data_Xuất[Month]=BM$2)*(Data_Xuất[Main SKU name_GOM]=$A12)*(Data_Xuất[SKU_Xuất_GOM]=BM$5)))</f>
        <v>0</v>
      </c>
      <c r="BN12" s="46">
        <f t="shared" si="24"/>
        <v>0</v>
      </c>
      <c r="BP12" s="43" cm="1">
        <f t="array" ref="BP12">IF(BP$2="FY",SUMPRODUCT(Data_Xuất[Xuất-NX]*(Data_Xuất[Year]=BP$1)*(Data_Xuất[Main SKU name_GOM]=$A12)*(Data_Xuất[SKU_Xuất_GOM]=BP$5)),SUMPRODUCT(Data_Xuất[Xuất-NX]*(Data_Xuất[Year]=BP$1)*(Data_Xuất[Month]=BP$2)*(Data_Xuất[Main SKU name_GOM]=$A12)*(Data_Xuất[SKU_Xuất_GOM]=BP$5)))</f>
        <v>0</v>
      </c>
      <c r="BQ12" s="43" cm="1">
        <f t="array" ref="BQ12">IF(BQ$2="FY",SUMPRODUCT(Data_Xuất[Xuất-NX]*(Data_Xuất[Year]=BQ$1)*(Data_Xuất[Main SKU name_GOM]=$A12)*(Data_Xuất[SKU_Xuất_GOM]=BQ$5)),SUMPRODUCT(Data_Xuất[Xuất-NX]*(Data_Xuất[Year]=BQ$1)*(Data_Xuất[Month]=BQ$2)*(Data_Xuất[Main SKU name_GOM]=$A12)*(Data_Xuất[SKU_Xuất_GOM]=BQ$5)))</f>
        <v>0</v>
      </c>
      <c r="BR12" s="43" cm="1">
        <f t="array" ref="BR12">IF(BR$2="FY",SUMPRODUCT(Data_Xuất[Xuất-NX]*(Data_Xuất[Year]=BR$1)*(Data_Xuất[Main SKU name_GOM]=$A12)*(Data_Xuất[SKU_Xuất_GOM]=BR$5)),SUMPRODUCT(Data_Xuất[Xuất-NX]*(Data_Xuất[Year]=BR$1)*(Data_Xuất[Month]=BR$2)*(Data_Xuất[Main SKU name_GOM]=$A12)*(Data_Xuất[SKU_Xuất_GOM]=BR$5)))</f>
        <v>0</v>
      </c>
      <c r="BS12" s="43" cm="1">
        <f t="array" ref="BS12">IF(BS$2="FY",SUMPRODUCT(Data_Xuất[Xuất-NX]*(Data_Xuất[Year]=BS$1)*(Data_Xuất[Main SKU name_GOM]=$A12)*(Data_Xuất[SKU_Xuất_GOM]=BS$5)),SUMPRODUCT(Data_Xuất[Xuất-NX]*(Data_Xuất[Year]=BS$1)*(Data_Xuất[Month]=BS$2)*(Data_Xuất[Main SKU name_GOM]=$A12)*(Data_Xuất[SKU_Xuất_GOM]=BS$5)))</f>
        <v>0</v>
      </c>
      <c r="BT12" s="43" cm="1">
        <f t="array" ref="BT12">IF(BT$2="FY",SUMPRODUCT(Data_Xuất[Xuất-NX]*(Data_Xuất[Year]=BT$1)*(Data_Xuất[Main SKU name_GOM]=$A12)*(Data_Xuất[SKU_Xuất_GOM]=BT$5)),SUMPRODUCT(Data_Xuất[Xuất-NX]*(Data_Xuất[Year]=BT$1)*(Data_Xuất[Month]=BT$2)*(Data_Xuất[Main SKU name_GOM]=$A12)*(Data_Xuất[SKU_Xuất_GOM]=BT$5)))</f>
        <v>0</v>
      </c>
      <c r="BU12" s="43" cm="1">
        <f t="array" ref="BU12">IF(BU$2="FY",SUMPRODUCT(Data_Xuất[Xuất-NX]*(Data_Xuất[Year]=BU$1)*(Data_Xuất[Main SKU name_GOM]=$A12)*(Data_Xuất[SKU_Xuất_GOM]=BU$5)),SUMPRODUCT(Data_Xuất[Xuất-NX]*(Data_Xuất[Year]=BU$1)*(Data_Xuất[Month]=BU$2)*(Data_Xuất[Main SKU name_GOM]=$A12)*(Data_Xuất[SKU_Xuất_GOM]=BU$5)))</f>
        <v>0</v>
      </c>
      <c r="BV12" s="43" cm="1">
        <f t="array" ref="BV12">IF(BV$2="FY",SUMPRODUCT(Data_Xuất[Xuất-NX]*(Data_Xuất[Year]=BV$1)*(Data_Xuất[Main SKU name_GOM]=$A12)*(Data_Xuất[SKU_Xuất_GOM]=BV$5)),SUMPRODUCT(Data_Xuất[Xuất-NX]*(Data_Xuất[Year]=BV$1)*(Data_Xuất[Month]=BV$2)*(Data_Xuất[Main SKU name_GOM]=$A12)*(Data_Xuất[SKU_Xuất_GOM]=BV$5)))</f>
        <v>0</v>
      </c>
      <c r="BW12" s="43" cm="1">
        <f t="array" ref="BW12">IF(BW$2="FY",SUMPRODUCT(Data_Xuất[Xuất-NX]*(Data_Xuất[Year]=BW$1)*(Data_Xuất[Main SKU name_GOM]=$A12)*(Data_Xuất[SKU_Xuất_GOM]=BW$5)),SUMPRODUCT(Data_Xuất[Xuất-NX]*(Data_Xuất[Year]=BW$1)*(Data_Xuất[Month]=BW$2)*(Data_Xuất[Main SKU name_GOM]=$A12)*(Data_Xuất[SKU_Xuất_GOM]=BW$5)))</f>
        <v>0</v>
      </c>
      <c r="BX12" s="43" cm="1">
        <f t="array" ref="BX12">IF(BX$2="FY",SUMPRODUCT(Data_Xuất[Xuất-NX]*(Data_Xuất[Year]=BX$1)*(Data_Xuất[Main SKU name_GOM]=$A12)*(Data_Xuất[SKU_Xuất_GOM]=BX$5)),SUMPRODUCT(Data_Xuất[Xuất-NX]*(Data_Xuất[Year]=BX$1)*(Data_Xuất[Month]=BX$2)*(Data_Xuất[Main SKU name_GOM]=$A12)*(Data_Xuất[SKU_Xuất_GOM]=BX$5)))</f>
        <v>0</v>
      </c>
      <c r="BY12" s="43" cm="1">
        <f t="array" ref="BY12">IF(BY$2="FY",SUMPRODUCT(Data_Xuất[Xuất-NX]*(Data_Xuất[Year]=BY$1)*(Data_Xuất[Main SKU name_GOM]=$A12)*(Data_Xuất[SKU_Xuất_GOM]=BY$5)),SUMPRODUCT(Data_Xuất[Xuất-NX]*(Data_Xuất[Year]=BY$1)*(Data_Xuất[Month]=BY$2)*(Data_Xuất[Main SKU name_GOM]=$A12)*(Data_Xuất[SKU_Xuất_GOM]=BY$5)))</f>
        <v>0</v>
      </c>
      <c r="BZ12" s="43" cm="1">
        <f t="array" ref="BZ12">IF(BZ$2="FY",SUMPRODUCT(Data_Xuất[Xuất-NX]*(Data_Xuất[Year]=BZ$1)*(Data_Xuất[Main SKU name_GOM]=$A12)*(Data_Xuất[SKU_Xuất_GOM]=BZ$5)),SUMPRODUCT(Data_Xuất[Xuất-NX]*(Data_Xuất[Year]=BZ$1)*(Data_Xuất[Month]=BZ$2)*(Data_Xuất[Main SKU name_GOM]=$A12)*(Data_Xuất[SKU_Xuất_GOM]=BZ$5)))</f>
        <v>0</v>
      </c>
      <c r="CA12" s="43" cm="1">
        <f t="array" ref="CA12">IF(CA$2="FY",SUMPRODUCT(Data_Xuất[Xuất-NX]*(Data_Xuất[Year]=CA$1)*(Data_Xuất[Main SKU name_GOM]=$A12)*(Data_Xuất[SKU_Xuất_GOM]=CA$5)),SUMPRODUCT(Data_Xuất[Xuất-NX]*(Data_Xuất[Year]=CA$1)*(Data_Xuất[Month]=CA$2)*(Data_Xuất[Main SKU name_GOM]=$A12)*(Data_Xuất[SKU_Xuất_GOM]=CA$5)))</f>
        <v>0</v>
      </c>
      <c r="CB12" s="43" cm="1">
        <f t="array" ref="CB12">IF(CB$2="FY",SUMPRODUCT(Data_Xuất[Xuất-NX]*(Data_Xuất[Year]=CB$1)*(Data_Xuất[Main SKU name_GOM]=$A12)*(Data_Xuất[SKU_Xuất_GOM]=CB$5)),SUMPRODUCT(Data_Xuất[Xuất-NX]*(Data_Xuất[Year]=CB$1)*(Data_Xuất[Month]=CB$2)*(Data_Xuất[Main SKU name_GOM]=$A12)*(Data_Xuất[SKU_Xuất_GOM]=CB$5)))</f>
        <v>0</v>
      </c>
      <c r="CC12" s="43" cm="1">
        <f t="array" ref="CC12">IF(CC$2="FY",SUMPRODUCT(Data_Xuất[Xuất-NX]*(Data_Xuất[Year]=CC$1)*(Data_Xuất[Main SKU name_GOM]=$A12)*(Data_Xuất[SKU_Xuất_GOM]=CC$5)),SUMPRODUCT(Data_Xuất[Xuất-NX]*(Data_Xuất[Year]=CC$1)*(Data_Xuất[Month]=CC$2)*(Data_Xuất[Main SKU name_GOM]=$A12)*(Data_Xuất[SKU_Xuất_GOM]=CC$5)))</f>
        <v>0</v>
      </c>
      <c r="CD12" s="46">
        <f t="shared" si="25"/>
        <v>0</v>
      </c>
      <c r="CF12" s="43" cm="1">
        <f t="array" ref="CF12">IF(CF$2="FY",SUMPRODUCT(Data_Xuất[Xuất-NX]*(Data_Xuất[Year]=CF$1)*(Data_Xuất[Main SKU name_GOM]=$A12)*(Data_Xuất[SKU_Xuất_GOM]=CF$5)),SUMPRODUCT(Data_Xuất[Xuất-NX]*(Data_Xuất[Year]=CF$1)*(Data_Xuất[Month]=CF$2)*(Data_Xuất[Main SKU name_GOM]=$A12)*(Data_Xuất[SKU_Xuất_GOM]=CF$5)))</f>
        <v>0</v>
      </c>
      <c r="CG12" s="43" cm="1">
        <f t="array" ref="CG12">IF(CG$2="FY",SUMPRODUCT(Data_Xuất[Xuất-NX]*(Data_Xuất[Year]=CG$1)*(Data_Xuất[Main SKU name_GOM]=$A12)*(Data_Xuất[SKU_Xuất_GOM]=CG$5)),SUMPRODUCT(Data_Xuất[Xuất-NX]*(Data_Xuất[Year]=CG$1)*(Data_Xuất[Month]=CG$2)*(Data_Xuất[Main SKU name_GOM]=$A12)*(Data_Xuất[SKU_Xuất_GOM]=CG$5)))</f>
        <v>0</v>
      </c>
      <c r="CH12" s="43" cm="1">
        <f t="array" ref="CH12">IF(CH$2="FY",SUMPRODUCT(Data_Xuất[Xuất-NX]*(Data_Xuất[Year]=CH$1)*(Data_Xuất[Main SKU name_GOM]=$A12)*(Data_Xuất[SKU_Xuất_GOM]=CH$5)),SUMPRODUCT(Data_Xuất[Xuất-NX]*(Data_Xuất[Year]=CH$1)*(Data_Xuất[Month]=CH$2)*(Data_Xuất[Main SKU name_GOM]=$A12)*(Data_Xuất[SKU_Xuất_GOM]=CH$5)))</f>
        <v>0</v>
      </c>
      <c r="CI12" s="43" cm="1">
        <f t="array" ref="CI12">IF(CI$2="FY",SUMPRODUCT(Data_Xuất[Xuất-NX]*(Data_Xuất[Year]=CI$1)*(Data_Xuất[Main SKU name_GOM]=$A12)*(Data_Xuất[SKU_Xuất_GOM]=CI$5)),SUMPRODUCT(Data_Xuất[Xuất-NX]*(Data_Xuất[Year]=CI$1)*(Data_Xuất[Month]=CI$2)*(Data_Xuất[Main SKU name_GOM]=$A12)*(Data_Xuất[SKU_Xuất_GOM]=CI$5)))</f>
        <v>0</v>
      </c>
      <c r="CJ12" s="43" cm="1">
        <f t="array" ref="CJ12">IF(CJ$2="FY",SUMPRODUCT(Data_Xuất[Xuất-NX]*(Data_Xuất[Year]=CJ$1)*(Data_Xuất[Main SKU name_GOM]=$A12)*(Data_Xuất[SKU_Xuất_GOM]=CJ$5)),SUMPRODUCT(Data_Xuất[Xuất-NX]*(Data_Xuất[Year]=CJ$1)*(Data_Xuất[Month]=CJ$2)*(Data_Xuất[Main SKU name_GOM]=$A12)*(Data_Xuất[SKU_Xuất_GOM]=CJ$5)))</f>
        <v>0</v>
      </c>
      <c r="CK12" s="43" cm="1">
        <f t="array" ref="CK12">IF(CK$2="FY",SUMPRODUCT(Data_Xuất[Xuất-NX]*(Data_Xuất[Year]=CK$1)*(Data_Xuất[Main SKU name_GOM]=$A12)*(Data_Xuất[SKU_Xuất_GOM]=CK$5)),SUMPRODUCT(Data_Xuất[Xuất-NX]*(Data_Xuất[Year]=CK$1)*(Data_Xuất[Month]=CK$2)*(Data_Xuất[Main SKU name_GOM]=$A12)*(Data_Xuất[SKU_Xuất_GOM]=CK$5)))</f>
        <v>0</v>
      </c>
      <c r="CL12" s="43" cm="1">
        <f t="array" ref="CL12">IF(CL$2="FY",SUMPRODUCT(Data_Xuất[Xuất-NX]*(Data_Xuất[Year]=CL$1)*(Data_Xuất[Main SKU name_GOM]=$A12)*(Data_Xuất[SKU_Xuất_GOM]=CL$5)),SUMPRODUCT(Data_Xuất[Xuất-NX]*(Data_Xuất[Year]=CL$1)*(Data_Xuất[Month]=CL$2)*(Data_Xuất[Main SKU name_GOM]=$A12)*(Data_Xuất[SKU_Xuất_GOM]=CL$5)))</f>
        <v>0</v>
      </c>
      <c r="CM12" s="43" cm="1">
        <f t="array" ref="CM12">IF(CM$2="FY",SUMPRODUCT(Data_Xuất[Xuất-NX]*(Data_Xuất[Year]=CM$1)*(Data_Xuất[Main SKU name_GOM]=$A12)*(Data_Xuất[SKU_Xuất_GOM]=CM$5)),SUMPRODUCT(Data_Xuất[Xuất-NX]*(Data_Xuất[Year]=CM$1)*(Data_Xuất[Month]=CM$2)*(Data_Xuất[Main SKU name_GOM]=$A12)*(Data_Xuất[SKU_Xuất_GOM]=CM$5)))</f>
        <v>0</v>
      </c>
      <c r="CN12" s="43" cm="1">
        <f t="array" ref="CN12">IF(CN$2="FY",SUMPRODUCT(Data_Xuất[Xuất-NX]*(Data_Xuất[Year]=CN$1)*(Data_Xuất[Main SKU name_GOM]=$A12)*(Data_Xuất[SKU_Xuất_GOM]=CN$5)),SUMPRODUCT(Data_Xuất[Xuất-NX]*(Data_Xuất[Year]=CN$1)*(Data_Xuất[Month]=CN$2)*(Data_Xuất[Main SKU name_GOM]=$A12)*(Data_Xuất[SKU_Xuất_GOM]=CN$5)))</f>
        <v>0</v>
      </c>
      <c r="CO12" s="43" cm="1">
        <f t="array" ref="CO12">IF(CO$2="FY",SUMPRODUCT(Data_Xuất[Xuất-NX]*(Data_Xuất[Year]=CO$1)*(Data_Xuất[Main SKU name_GOM]=$A12)*(Data_Xuất[SKU_Xuất_GOM]=CO$5)),SUMPRODUCT(Data_Xuất[Xuất-NX]*(Data_Xuất[Year]=CO$1)*(Data_Xuất[Month]=CO$2)*(Data_Xuất[Main SKU name_GOM]=$A12)*(Data_Xuất[SKU_Xuất_GOM]=CO$5)))</f>
        <v>0</v>
      </c>
      <c r="CP12" s="43" cm="1">
        <f t="array" ref="CP12">IF(CP$2="FY",SUMPRODUCT(Data_Xuất[Xuất-NX]*(Data_Xuất[Year]=CP$1)*(Data_Xuất[Main SKU name_GOM]=$A12)*(Data_Xuất[SKU_Xuất_GOM]=CP$5)),SUMPRODUCT(Data_Xuất[Xuất-NX]*(Data_Xuất[Year]=CP$1)*(Data_Xuất[Month]=CP$2)*(Data_Xuất[Main SKU name_GOM]=$A12)*(Data_Xuất[SKU_Xuất_GOM]=CP$5)))</f>
        <v>0</v>
      </c>
      <c r="CQ12" s="43" cm="1">
        <f t="array" ref="CQ12">IF(CQ$2="FY",SUMPRODUCT(Data_Xuất[Xuất-NX]*(Data_Xuất[Year]=CQ$1)*(Data_Xuất[Main SKU name_GOM]=$A12)*(Data_Xuất[SKU_Xuất_GOM]=CQ$5)),SUMPRODUCT(Data_Xuất[Xuất-NX]*(Data_Xuất[Year]=CQ$1)*(Data_Xuất[Month]=CQ$2)*(Data_Xuất[Main SKU name_GOM]=$A12)*(Data_Xuất[SKU_Xuất_GOM]=CQ$5)))</f>
        <v>0</v>
      </c>
      <c r="CR12" s="43" cm="1">
        <f t="array" ref="CR12">IF(CR$2="FY",SUMPRODUCT(Data_Xuất[Xuất-NX]*(Data_Xuất[Year]=CR$1)*(Data_Xuất[Main SKU name_GOM]=$A12)*(Data_Xuất[SKU_Xuất_GOM]=CR$5)),SUMPRODUCT(Data_Xuất[Xuất-NX]*(Data_Xuất[Year]=CR$1)*(Data_Xuất[Month]=CR$2)*(Data_Xuất[Main SKU name_GOM]=$A12)*(Data_Xuất[SKU_Xuất_GOM]=CR$5)))</f>
        <v>0</v>
      </c>
      <c r="CS12" s="43" cm="1">
        <f t="array" ref="CS12">IF(CS$2="FY",SUMPRODUCT(Data_Xuất[Xuất-NX]*(Data_Xuất[Year]=CS$1)*(Data_Xuất[Main SKU name_GOM]=$A12)*(Data_Xuất[SKU_Xuất_GOM]=CS$5)),SUMPRODUCT(Data_Xuất[Xuất-NX]*(Data_Xuất[Year]=CS$1)*(Data_Xuất[Month]=CS$2)*(Data_Xuất[Main SKU name_GOM]=$A12)*(Data_Xuất[SKU_Xuất_GOM]=CS$5)))</f>
        <v>0</v>
      </c>
      <c r="CT12" s="46">
        <f t="shared" si="26"/>
        <v>0</v>
      </c>
      <c r="CV12" s="43" cm="1">
        <f t="array" ref="CV12">IF(CV$2="FY",SUMPRODUCT(Data_Xuất[Xuất-NX]*(Data_Xuất[Year]=CV$1)*(Data_Xuất[Main SKU name_GOM]=$A12)*(Data_Xuất[SKU_Xuất_GOM]=CV$5)),SUMPRODUCT(Data_Xuất[Xuất-NX]*(Data_Xuất[Year]=CV$1)*(Data_Xuất[Month]=CV$2)*(Data_Xuất[Main SKU name_GOM]=$A12)*(Data_Xuất[SKU_Xuất_GOM]=CV$5)))</f>
        <v>0</v>
      </c>
      <c r="CW12" s="43" cm="1">
        <f t="array" ref="CW12">IF(CW$2="FY",SUMPRODUCT(Data_Xuất[Xuất-NX]*(Data_Xuất[Year]=CW$1)*(Data_Xuất[Main SKU name_GOM]=$A12)*(Data_Xuất[SKU_Xuất_GOM]=CW$5)),SUMPRODUCT(Data_Xuất[Xuất-NX]*(Data_Xuất[Year]=CW$1)*(Data_Xuất[Month]=CW$2)*(Data_Xuất[Main SKU name_GOM]=$A12)*(Data_Xuất[SKU_Xuất_GOM]=CW$5)))</f>
        <v>0</v>
      </c>
      <c r="CX12" s="43" cm="1">
        <f t="array" ref="CX12">IF(CX$2="FY",SUMPRODUCT(Data_Xuất[Xuất-NX]*(Data_Xuất[Year]=CX$1)*(Data_Xuất[Main SKU name_GOM]=$A12)*(Data_Xuất[SKU_Xuất_GOM]=CX$5)),SUMPRODUCT(Data_Xuất[Xuất-NX]*(Data_Xuất[Year]=CX$1)*(Data_Xuất[Month]=CX$2)*(Data_Xuất[Main SKU name_GOM]=$A12)*(Data_Xuất[SKU_Xuất_GOM]=CX$5)))</f>
        <v>0</v>
      </c>
      <c r="CY12" s="43" cm="1">
        <f t="array" ref="CY12">IF(CY$2="FY",SUMPRODUCT(Data_Xuất[Xuất-NX]*(Data_Xuất[Year]=CY$1)*(Data_Xuất[Main SKU name_GOM]=$A12)*(Data_Xuất[SKU_Xuất_GOM]=CY$5)),SUMPRODUCT(Data_Xuất[Xuất-NX]*(Data_Xuất[Year]=CY$1)*(Data_Xuất[Month]=CY$2)*(Data_Xuất[Main SKU name_GOM]=$A12)*(Data_Xuất[SKU_Xuất_GOM]=CY$5)))</f>
        <v>0</v>
      </c>
      <c r="CZ12" s="43" cm="1">
        <f t="array" ref="CZ12">IF(CZ$2="FY",SUMPRODUCT(Data_Xuất[Xuất-NX]*(Data_Xuất[Year]=CZ$1)*(Data_Xuất[Main SKU name_GOM]=$A12)*(Data_Xuất[SKU_Xuất_GOM]=CZ$5)),SUMPRODUCT(Data_Xuất[Xuất-NX]*(Data_Xuất[Year]=CZ$1)*(Data_Xuất[Month]=CZ$2)*(Data_Xuất[Main SKU name_GOM]=$A12)*(Data_Xuất[SKU_Xuất_GOM]=CZ$5)))</f>
        <v>0</v>
      </c>
      <c r="DA12" s="43" cm="1">
        <f t="array" ref="DA12">IF(DA$2="FY",SUMPRODUCT(Data_Xuất[Xuất-NX]*(Data_Xuất[Year]=DA$1)*(Data_Xuất[Main SKU name_GOM]=$A12)*(Data_Xuất[SKU_Xuất_GOM]=DA$5)),SUMPRODUCT(Data_Xuất[Xuất-NX]*(Data_Xuất[Year]=DA$1)*(Data_Xuất[Month]=DA$2)*(Data_Xuất[Main SKU name_GOM]=$A12)*(Data_Xuất[SKU_Xuất_GOM]=DA$5)))</f>
        <v>0</v>
      </c>
      <c r="DB12" s="43" cm="1">
        <f t="array" ref="DB12">IF(DB$2="FY",SUMPRODUCT(Data_Xuất[Xuất-NX]*(Data_Xuất[Year]=DB$1)*(Data_Xuất[Main SKU name_GOM]=$A12)*(Data_Xuất[SKU_Xuất_GOM]=DB$5)),SUMPRODUCT(Data_Xuất[Xuất-NX]*(Data_Xuất[Year]=DB$1)*(Data_Xuất[Month]=DB$2)*(Data_Xuất[Main SKU name_GOM]=$A12)*(Data_Xuất[SKU_Xuất_GOM]=DB$5)))</f>
        <v>0</v>
      </c>
      <c r="DC12" s="43" cm="1">
        <f t="array" ref="DC12">IF(DC$2="FY",SUMPRODUCT(Data_Xuất[Xuất-NX]*(Data_Xuất[Year]=DC$1)*(Data_Xuất[Main SKU name_GOM]=$A12)*(Data_Xuất[SKU_Xuất_GOM]=DC$5)),SUMPRODUCT(Data_Xuất[Xuất-NX]*(Data_Xuất[Year]=DC$1)*(Data_Xuất[Month]=DC$2)*(Data_Xuất[Main SKU name_GOM]=$A12)*(Data_Xuất[SKU_Xuất_GOM]=DC$5)))</f>
        <v>0</v>
      </c>
      <c r="DD12" s="43" cm="1">
        <f t="array" ref="DD12">IF(DD$2="FY",SUMPRODUCT(Data_Xuất[Xuất-NX]*(Data_Xuất[Year]=DD$1)*(Data_Xuất[Main SKU name_GOM]=$A12)*(Data_Xuất[SKU_Xuất_GOM]=DD$5)),SUMPRODUCT(Data_Xuất[Xuất-NX]*(Data_Xuất[Year]=DD$1)*(Data_Xuất[Month]=DD$2)*(Data_Xuất[Main SKU name_GOM]=$A12)*(Data_Xuất[SKU_Xuất_GOM]=DD$5)))</f>
        <v>0</v>
      </c>
      <c r="DE12" s="43" cm="1">
        <f t="array" ref="DE12">IF(DE$2="FY",SUMPRODUCT(Data_Xuất[Xuất-NX]*(Data_Xuất[Year]=DE$1)*(Data_Xuất[Main SKU name_GOM]=$A12)*(Data_Xuất[SKU_Xuất_GOM]=DE$5)),SUMPRODUCT(Data_Xuất[Xuất-NX]*(Data_Xuất[Year]=DE$1)*(Data_Xuất[Month]=DE$2)*(Data_Xuất[Main SKU name_GOM]=$A12)*(Data_Xuất[SKU_Xuất_GOM]=DE$5)))</f>
        <v>0</v>
      </c>
      <c r="DF12" s="43" cm="1">
        <f t="array" ref="DF12">IF(DF$2="FY",SUMPRODUCT(Data_Xuất[Xuất-NX]*(Data_Xuất[Year]=DF$1)*(Data_Xuất[Main SKU name_GOM]=$A12)*(Data_Xuất[SKU_Xuất_GOM]=DF$5)),SUMPRODUCT(Data_Xuất[Xuất-NX]*(Data_Xuất[Year]=DF$1)*(Data_Xuất[Month]=DF$2)*(Data_Xuất[Main SKU name_GOM]=$A12)*(Data_Xuất[SKU_Xuất_GOM]=DF$5)))</f>
        <v>0</v>
      </c>
      <c r="DG12" s="43" cm="1">
        <f t="array" ref="DG12">IF(DG$2="FY",SUMPRODUCT(Data_Xuất[Xuất-NX]*(Data_Xuất[Year]=DG$1)*(Data_Xuất[Main SKU name_GOM]=$A12)*(Data_Xuất[SKU_Xuất_GOM]=DG$5)),SUMPRODUCT(Data_Xuất[Xuất-NX]*(Data_Xuất[Year]=DG$1)*(Data_Xuất[Month]=DG$2)*(Data_Xuất[Main SKU name_GOM]=$A12)*(Data_Xuất[SKU_Xuất_GOM]=DG$5)))</f>
        <v>0</v>
      </c>
      <c r="DH12" s="43" cm="1">
        <f t="array" ref="DH12">IF(DH$2="FY",SUMPRODUCT(Data_Xuất[Xuất-NX]*(Data_Xuất[Year]=DH$1)*(Data_Xuất[Main SKU name_GOM]=$A12)*(Data_Xuất[SKU_Xuất_GOM]=DH$5)),SUMPRODUCT(Data_Xuất[Xuất-NX]*(Data_Xuất[Year]=DH$1)*(Data_Xuất[Month]=DH$2)*(Data_Xuất[Main SKU name_GOM]=$A12)*(Data_Xuất[SKU_Xuất_GOM]=DH$5)))</f>
        <v>0</v>
      </c>
      <c r="DI12" s="43" cm="1">
        <f t="array" ref="DI12">IF(DI$2="FY",SUMPRODUCT(Data_Xuất[Xuất-NX]*(Data_Xuất[Year]=DI$1)*(Data_Xuất[Main SKU name_GOM]=$A12)*(Data_Xuất[SKU_Xuất_GOM]=DI$5)),SUMPRODUCT(Data_Xuất[Xuất-NX]*(Data_Xuất[Year]=DI$1)*(Data_Xuất[Month]=DI$2)*(Data_Xuất[Main SKU name_GOM]=$A12)*(Data_Xuất[SKU_Xuất_GOM]=DI$5)))</f>
        <v>0</v>
      </c>
      <c r="DJ12" s="46">
        <f t="shared" si="27"/>
        <v>0</v>
      </c>
      <c r="DL12" s="43" cm="1">
        <f t="array" ref="DL12">IF(DL$2="FY",SUMPRODUCT(Data_Xuất[Xuất-NX]*(Data_Xuất[Year]=DL$1)*(Data_Xuất[Main SKU name_GOM]=$A12)*(Data_Xuất[SKU_Xuất_GOM]=DL$5)),SUMPRODUCT(Data_Xuất[Xuất-NX]*(Data_Xuất[Year]=DL$1)*(Data_Xuất[Month]=DL$2)*(Data_Xuất[Main SKU name_GOM]=$A12)*(Data_Xuất[SKU_Xuất_GOM]=DL$5)))</f>
        <v>0</v>
      </c>
      <c r="DM12" s="43" cm="1">
        <f t="array" ref="DM12">IF(DM$2="FY",SUMPRODUCT(Data_Xuất[Xuất-NX]*(Data_Xuất[Year]=DM$1)*(Data_Xuất[Main SKU name_GOM]=$A12)*(Data_Xuất[SKU_Xuất_GOM]=DM$5)),SUMPRODUCT(Data_Xuất[Xuất-NX]*(Data_Xuất[Year]=DM$1)*(Data_Xuất[Month]=DM$2)*(Data_Xuất[Main SKU name_GOM]=$A12)*(Data_Xuất[SKU_Xuất_GOM]=DM$5)))</f>
        <v>0</v>
      </c>
      <c r="DN12" s="43" cm="1">
        <f t="array" ref="DN12">IF(DN$2="FY",SUMPRODUCT(Data_Xuất[Xuất-NX]*(Data_Xuất[Year]=DN$1)*(Data_Xuất[Main SKU name_GOM]=$A12)*(Data_Xuất[SKU_Xuất_GOM]=DN$5)),SUMPRODUCT(Data_Xuất[Xuất-NX]*(Data_Xuất[Year]=DN$1)*(Data_Xuất[Month]=DN$2)*(Data_Xuất[Main SKU name_GOM]=$A12)*(Data_Xuất[SKU_Xuất_GOM]=DN$5)))</f>
        <v>0</v>
      </c>
      <c r="DO12" s="43" cm="1">
        <f t="array" ref="DO12">IF(DO$2="FY",SUMPRODUCT(Data_Xuất[Xuất-NX]*(Data_Xuất[Year]=DO$1)*(Data_Xuất[Main SKU name_GOM]=$A12)*(Data_Xuất[SKU_Xuất_GOM]=DO$5)),SUMPRODUCT(Data_Xuất[Xuất-NX]*(Data_Xuất[Year]=DO$1)*(Data_Xuất[Month]=DO$2)*(Data_Xuất[Main SKU name_GOM]=$A12)*(Data_Xuất[SKU_Xuất_GOM]=DO$5)))</f>
        <v>0</v>
      </c>
      <c r="DP12" s="43" cm="1">
        <f t="array" ref="DP12">IF(DP$2="FY",SUMPRODUCT(Data_Xuất[Xuất-NX]*(Data_Xuất[Year]=DP$1)*(Data_Xuất[Main SKU name_GOM]=$A12)*(Data_Xuất[SKU_Xuất_GOM]=DP$5)),SUMPRODUCT(Data_Xuất[Xuất-NX]*(Data_Xuất[Year]=DP$1)*(Data_Xuất[Month]=DP$2)*(Data_Xuất[Main SKU name_GOM]=$A12)*(Data_Xuất[SKU_Xuất_GOM]=DP$5)))</f>
        <v>0</v>
      </c>
      <c r="DQ12" s="43" cm="1">
        <f t="array" ref="DQ12">IF(DQ$2="FY",SUMPRODUCT(Data_Xuất[Xuất-NX]*(Data_Xuất[Year]=DQ$1)*(Data_Xuất[Main SKU name_GOM]=$A12)*(Data_Xuất[SKU_Xuất_GOM]=DQ$5)),SUMPRODUCT(Data_Xuất[Xuất-NX]*(Data_Xuất[Year]=DQ$1)*(Data_Xuất[Month]=DQ$2)*(Data_Xuất[Main SKU name_GOM]=$A12)*(Data_Xuất[SKU_Xuất_GOM]=DQ$5)))</f>
        <v>0</v>
      </c>
      <c r="DR12" s="43" cm="1">
        <f t="array" ref="DR12">IF(DR$2="FY",SUMPRODUCT(Data_Xuất[Xuất-NX]*(Data_Xuất[Year]=DR$1)*(Data_Xuất[Main SKU name_GOM]=$A12)*(Data_Xuất[SKU_Xuất_GOM]=DR$5)),SUMPRODUCT(Data_Xuất[Xuất-NX]*(Data_Xuất[Year]=DR$1)*(Data_Xuất[Month]=DR$2)*(Data_Xuất[Main SKU name_GOM]=$A12)*(Data_Xuất[SKU_Xuất_GOM]=DR$5)))</f>
        <v>0</v>
      </c>
      <c r="DS12" s="43" cm="1">
        <f t="array" ref="DS12">IF(DS$2="FY",SUMPRODUCT(Data_Xuất[Xuất-NX]*(Data_Xuất[Year]=DS$1)*(Data_Xuất[Main SKU name_GOM]=$A12)*(Data_Xuất[SKU_Xuất_GOM]=DS$5)),SUMPRODUCT(Data_Xuất[Xuất-NX]*(Data_Xuất[Year]=DS$1)*(Data_Xuất[Month]=DS$2)*(Data_Xuất[Main SKU name_GOM]=$A12)*(Data_Xuất[SKU_Xuất_GOM]=DS$5)))</f>
        <v>0</v>
      </c>
      <c r="DT12" s="43" cm="1">
        <f t="array" ref="DT12">IF(DT$2="FY",SUMPRODUCT(Data_Xuất[Xuất-NX]*(Data_Xuất[Year]=DT$1)*(Data_Xuất[Main SKU name_GOM]=$A12)*(Data_Xuất[SKU_Xuất_GOM]=DT$5)),SUMPRODUCT(Data_Xuất[Xuất-NX]*(Data_Xuất[Year]=DT$1)*(Data_Xuất[Month]=DT$2)*(Data_Xuất[Main SKU name_GOM]=$A12)*(Data_Xuất[SKU_Xuất_GOM]=DT$5)))</f>
        <v>0</v>
      </c>
      <c r="DU12" s="43" cm="1">
        <f t="array" ref="DU12">IF(DU$2="FY",SUMPRODUCT(Data_Xuất[Xuất-NX]*(Data_Xuất[Year]=DU$1)*(Data_Xuất[Main SKU name_GOM]=$A12)*(Data_Xuất[SKU_Xuất_GOM]=DU$5)),SUMPRODUCT(Data_Xuất[Xuất-NX]*(Data_Xuất[Year]=DU$1)*(Data_Xuất[Month]=DU$2)*(Data_Xuất[Main SKU name_GOM]=$A12)*(Data_Xuất[SKU_Xuất_GOM]=DU$5)))</f>
        <v>0</v>
      </c>
      <c r="DV12" s="43" cm="1">
        <f t="array" ref="DV12">IF(DV$2="FY",SUMPRODUCT(Data_Xuất[Xuất-NX]*(Data_Xuất[Year]=DV$1)*(Data_Xuất[Main SKU name_GOM]=$A12)*(Data_Xuất[SKU_Xuất_GOM]=DV$5)),SUMPRODUCT(Data_Xuất[Xuất-NX]*(Data_Xuất[Year]=DV$1)*(Data_Xuất[Month]=DV$2)*(Data_Xuất[Main SKU name_GOM]=$A12)*(Data_Xuất[SKU_Xuất_GOM]=DV$5)))</f>
        <v>0</v>
      </c>
      <c r="DW12" s="43" cm="1">
        <f t="array" ref="DW12">IF(DW$2="FY",SUMPRODUCT(Data_Xuất[Xuất-NX]*(Data_Xuất[Year]=DW$1)*(Data_Xuất[Main SKU name_GOM]=$A12)*(Data_Xuất[SKU_Xuất_GOM]=DW$5)),SUMPRODUCT(Data_Xuất[Xuất-NX]*(Data_Xuất[Year]=DW$1)*(Data_Xuất[Month]=DW$2)*(Data_Xuất[Main SKU name_GOM]=$A12)*(Data_Xuất[SKU_Xuất_GOM]=DW$5)))</f>
        <v>0</v>
      </c>
      <c r="DX12" s="43" cm="1">
        <f t="array" ref="DX12">IF(DX$2="FY",SUMPRODUCT(Data_Xuất[Xuất-NX]*(Data_Xuất[Year]=DX$1)*(Data_Xuất[Main SKU name_GOM]=$A12)*(Data_Xuất[SKU_Xuất_GOM]=DX$5)),SUMPRODUCT(Data_Xuất[Xuất-NX]*(Data_Xuất[Year]=DX$1)*(Data_Xuất[Month]=DX$2)*(Data_Xuất[Main SKU name_GOM]=$A12)*(Data_Xuất[SKU_Xuất_GOM]=DX$5)))</f>
        <v>0</v>
      </c>
      <c r="DY12" s="43" cm="1">
        <f t="array" ref="DY12">IF(DY$2="FY",SUMPRODUCT(Data_Xuất[Xuất-NX]*(Data_Xuất[Year]=DY$1)*(Data_Xuất[Main SKU name_GOM]=$A12)*(Data_Xuất[SKU_Xuất_GOM]=DY$5)),SUMPRODUCT(Data_Xuất[Xuất-NX]*(Data_Xuất[Year]=DY$1)*(Data_Xuất[Month]=DY$2)*(Data_Xuất[Main SKU name_GOM]=$A12)*(Data_Xuất[SKU_Xuất_GOM]=DY$5)))</f>
        <v>0</v>
      </c>
      <c r="DZ12" s="46">
        <f t="shared" si="28"/>
        <v>0</v>
      </c>
      <c r="EB12" s="43" cm="1">
        <f t="array" ref="EB12">IF(EB$2="FY",SUMPRODUCT(Data_Xuất[Xuất-NX]*(Data_Xuất[Year]=EB$1)*(Data_Xuất[Main SKU name_GOM]=$A12)*(Data_Xuất[SKU_Xuất_GOM]=EB$5)),SUMPRODUCT(Data_Xuất[Xuất-NX]*(Data_Xuất[Year]=EB$1)*(Data_Xuất[Month]=EB$2)*(Data_Xuất[Main SKU name_GOM]=$A12)*(Data_Xuất[SKU_Xuất_GOM]=EB$5)))</f>
        <v>0</v>
      </c>
      <c r="EC12" s="43" cm="1">
        <f t="array" ref="EC12">IF(EC$2="FY",SUMPRODUCT(Data_Xuất[Xuất-NX]*(Data_Xuất[Year]=EC$1)*(Data_Xuất[Main SKU name_GOM]=$A12)*(Data_Xuất[SKU_Xuất_GOM]=EC$5)),SUMPRODUCT(Data_Xuất[Xuất-NX]*(Data_Xuất[Year]=EC$1)*(Data_Xuất[Month]=EC$2)*(Data_Xuất[Main SKU name_GOM]=$A12)*(Data_Xuất[SKU_Xuất_GOM]=EC$5)))</f>
        <v>0</v>
      </c>
      <c r="ED12" s="43" cm="1">
        <f t="array" ref="ED12">IF(ED$2="FY",SUMPRODUCT(Data_Xuất[Xuất-NX]*(Data_Xuất[Year]=ED$1)*(Data_Xuất[Main SKU name_GOM]=$A12)*(Data_Xuất[SKU_Xuất_GOM]=ED$5)),SUMPRODUCT(Data_Xuất[Xuất-NX]*(Data_Xuất[Year]=ED$1)*(Data_Xuất[Month]=ED$2)*(Data_Xuất[Main SKU name_GOM]=$A12)*(Data_Xuất[SKU_Xuất_GOM]=ED$5)))</f>
        <v>0</v>
      </c>
      <c r="EE12" s="43" cm="1">
        <f t="array" ref="EE12">IF(EE$2="FY",SUMPRODUCT(Data_Xuất[Xuất-NX]*(Data_Xuất[Year]=EE$1)*(Data_Xuất[Main SKU name_GOM]=$A12)*(Data_Xuất[SKU_Xuất_GOM]=EE$5)),SUMPRODUCT(Data_Xuất[Xuất-NX]*(Data_Xuất[Year]=EE$1)*(Data_Xuất[Month]=EE$2)*(Data_Xuất[Main SKU name_GOM]=$A12)*(Data_Xuất[SKU_Xuất_GOM]=EE$5)))</f>
        <v>0</v>
      </c>
      <c r="EF12" s="43" cm="1">
        <f t="array" ref="EF12">IF(EF$2="FY",SUMPRODUCT(Data_Xuất[Xuất-NX]*(Data_Xuất[Year]=EF$1)*(Data_Xuất[Main SKU name_GOM]=$A12)*(Data_Xuất[SKU_Xuất_GOM]=EF$5)),SUMPRODUCT(Data_Xuất[Xuất-NX]*(Data_Xuất[Year]=EF$1)*(Data_Xuất[Month]=EF$2)*(Data_Xuất[Main SKU name_GOM]=$A12)*(Data_Xuất[SKU_Xuất_GOM]=EF$5)))</f>
        <v>0</v>
      </c>
      <c r="EG12" s="43" cm="1">
        <f t="array" ref="EG12">IF(EG$2="FY",SUMPRODUCT(Data_Xuất[Xuất-NX]*(Data_Xuất[Year]=EG$1)*(Data_Xuất[Main SKU name_GOM]=$A12)*(Data_Xuất[SKU_Xuất_GOM]=EG$5)),SUMPRODUCT(Data_Xuất[Xuất-NX]*(Data_Xuất[Year]=EG$1)*(Data_Xuất[Month]=EG$2)*(Data_Xuất[Main SKU name_GOM]=$A12)*(Data_Xuất[SKU_Xuất_GOM]=EG$5)))</f>
        <v>0</v>
      </c>
      <c r="EH12" s="43" cm="1">
        <f t="array" ref="EH12">IF(EH$2="FY",SUMPRODUCT(Data_Xuất[Xuất-NX]*(Data_Xuất[Year]=EH$1)*(Data_Xuất[Main SKU name_GOM]=$A12)*(Data_Xuất[SKU_Xuất_GOM]=EH$5)),SUMPRODUCT(Data_Xuất[Xuất-NX]*(Data_Xuất[Year]=EH$1)*(Data_Xuất[Month]=EH$2)*(Data_Xuất[Main SKU name_GOM]=$A12)*(Data_Xuất[SKU_Xuất_GOM]=EH$5)))</f>
        <v>0</v>
      </c>
      <c r="EI12" s="43" cm="1">
        <f t="array" ref="EI12">IF(EI$2="FY",SUMPRODUCT(Data_Xuất[Xuất-NX]*(Data_Xuất[Year]=EI$1)*(Data_Xuất[Main SKU name_GOM]=$A12)*(Data_Xuất[SKU_Xuất_GOM]=EI$5)),SUMPRODUCT(Data_Xuất[Xuất-NX]*(Data_Xuất[Year]=EI$1)*(Data_Xuất[Month]=EI$2)*(Data_Xuất[Main SKU name_GOM]=$A12)*(Data_Xuất[SKU_Xuất_GOM]=EI$5)))</f>
        <v>0</v>
      </c>
      <c r="EJ12" s="43" cm="1">
        <f t="array" ref="EJ12">IF(EJ$2="FY",SUMPRODUCT(Data_Xuất[Xuất-NX]*(Data_Xuất[Year]=EJ$1)*(Data_Xuất[Main SKU name_GOM]=$A12)*(Data_Xuất[SKU_Xuất_GOM]=EJ$5)),SUMPRODUCT(Data_Xuất[Xuất-NX]*(Data_Xuất[Year]=EJ$1)*(Data_Xuất[Month]=EJ$2)*(Data_Xuất[Main SKU name_GOM]=$A12)*(Data_Xuất[SKU_Xuất_GOM]=EJ$5)))</f>
        <v>0</v>
      </c>
      <c r="EK12" s="43" cm="1">
        <f t="array" ref="EK12">IF(EK$2="FY",SUMPRODUCT(Data_Xuất[Xuất-NX]*(Data_Xuất[Year]=EK$1)*(Data_Xuất[Main SKU name_GOM]=$A12)*(Data_Xuất[SKU_Xuất_GOM]=EK$5)),SUMPRODUCT(Data_Xuất[Xuất-NX]*(Data_Xuất[Year]=EK$1)*(Data_Xuất[Month]=EK$2)*(Data_Xuất[Main SKU name_GOM]=$A12)*(Data_Xuất[SKU_Xuất_GOM]=EK$5)))</f>
        <v>0</v>
      </c>
      <c r="EL12" s="43" cm="1">
        <f t="array" ref="EL12">IF(EL$2="FY",SUMPRODUCT(Data_Xuất[Xuất-NX]*(Data_Xuất[Year]=EL$1)*(Data_Xuất[Main SKU name_GOM]=$A12)*(Data_Xuất[SKU_Xuất_GOM]=EL$5)),SUMPRODUCT(Data_Xuất[Xuất-NX]*(Data_Xuất[Year]=EL$1)*(Data_Xuất[Month]=EL$2)*(Data_Xuất[Main SKU name_GOM]=$A12)*(Data_Xuất[SKU_Xuất_GOM]=EL$5)))</f>
        <v>0</v>
      </c>
      <c r="EM12" s="43" cm="1">
        <f t="array" ref="EM12">IF(EM$2="FY",SUMPRODUCT(Data_Xuất[Xuất-NX]*(Data_Xuất[Year]=EM$1)*(Data_Xuất[Main SKU name_GOM]=$A12)*(Data_Xuất[SKU_Xuất_GOM]=EM$5)),SUMPRODUCT(Data_Xuất[Xuất-NX]*(Data_Xuất[Year]=EM$1)*(Data_Xuất[Month]=EM$2)*(Data_Xuất[Main SKU name_GOM]=$A12)*(Data_Xuất[SKU_Xuất_GOM]=EM$5)))</f>
        <v>0</v>
      </c>
      <c r="EN12" s="43" cm="1">
        <f t="array" ref="EN12">IF(EN$2="FY",SUMPRODUCT(Data_Xuất[Xuất-NX]*(Data_Xuất[Year]=EN$1)*(Data_Xuất[Main SKU name_GOM]=$A12)*(Data_Xuất[SKU_Xuất_GOM]=EN$5)),SUMPRODUCT(Data_Xuất[Xuất-NX]*(Data_Xuất[Year]=EN$1)*(Data_Xuất[Month]=EN$2)*(Data_Xuất[Main SKU name_GOM]=$A12)*(Data_Xuất[SKU_Xuất_GOM]=EN$5)))</f>
        <v>0</v>
      </c>
      <c r="EO12" s="43" cm="1">
        <f t="array" ref="EO12">IF(EO$2="FY",SUMPRODUCT(Data_Xuất[Xuất-NX]*(Data_Xuất[Year]=EO$1)*(Data_Xuất[Main SKU name_GOM]=$A12)*(Data_Xuất[SKU_Xuất_GOM]=EO$5)),SUMPRODUCT(Data_Xuất[Xuất-NX]*(Data_Xuất[Year]=EO$1)*(Data_Xuất[Month]=EO$2)*(Data_Xuất[Main SKU name_GOM]=$A12)*(Data_Xuất[SKU_Xuất_GOM]=EO$5)))</f>
        <v>0</v>
      </c>
      <c r="EP12" s="46">
        <f t="shared" si="29"/>
        <v>0</v>
      </c>
      <c r="ER12" s="43" cm="1">
        <f t="array" ref="ER12">IF(ER$2="FY",SUMPRODUCT(Data_Xuất[Xuất-NX]*(Data_Xuất[Year]=ER$1)*(Data_Xuất[Main SKU name_GOM]=$A12)*(Data_Xuất[SKU_Xuất_GOM]=ER$5)),SUMPRODUCT(Data_Xuất[Xuất-NX]*(Data_Xuất[Year]=ER$1)*(Data_Xuất[Month]=ER$2)*(Data_Xuất[Main SKU name_GOM]=$A12)*(Data_Xuất[SKU_Xuất_GOM]=ER$5)))</f>
        <v>0</v>
      </c>
      <c r="ES12" s="43" cm="1">
        <f t="array" ref="ES12">IF(ES$2="FY",SUMPRODUCT(Data_Xuất[Xuất-NX]*(Data_Xuất[Year]=ES$1)*(Data_Xuất[Main SKU name_GOM]=$A12)*(Data_Xuất[SKU_Xuất_GOM]=ES$5)),SUMPRODUCT(Data_Xuất[Xuất-NX]*(Data_Xuất[Year]=ES$1)*(Data_Xuất[Month]=ES$2)*(Data_Xuất[Main SKU name_GOM]=$A12)*(Data_Xuất[SKU_Xuất_GOM]=ES$5)))</f>
        <v>0</v>
      </c>
      <c r="ET12" s="43" cm="1">
        <f t="array" ref="ET12">IF(ET$2="FY",SUMPRODUCT(Data_Xuất[Xuất-NX]*(Data_Xuất[Year]=ET$1)*(Data_Xuất[Main SKU name_GOM]=$A12)*(Data_Xuất[SKU_Xuất_GOM]=ET$5)),SUMPRODUCT(Data_Xuất[Xuất-NX]*(Data_Xuất[Year]=ET$1)*(Data_Xuất[Month]=ET$2)*(Data_Xuất[Main SKU name_GOM]=$A12)*(Data_Xuất[SKU_Xuất_GOM]=ET$5)))</f>
        <v>0</v>
      </c>
      <c r="EU12" s="43" cm="1">
        <f t="array" ref="EU12">IF(EU$2="FY",SUMPRODUCT(Data_Xuất[Xuất-NX]*(Data_Xuất[Year]=EU$1)*(Data_Xuất[Main SKU name_GOM]=$A12)*(Data_Xuất[SKU_Xuất_GOM]=EU$5)),SUMPRODUCT(Data_Xuất[Xuất-NX]*(Data_Xuất[Year]=EU$1)*(Data_Xuất[Month]=EU$2)*(Data_Xuất[Main SKU name_GOM]=$A12)*(Data_Xuất[SKU_Xuất_GOM]=EU$5)))</f>
        <v>0</v>
      </c>
      <c r="EV12" s="43" cm="1">
        <f t="array" ref="EV12">IF(EV$2="FY",SUMPRODUCT(Data_Xuất[Xuất-NX]*(Data_Xuất[Year]=EV$1)*(Data_Xuất[Main SKU name_GOM]=$A12)*(Data_Xuất[SKU_Xuất_GOM]=EV$5)),SUMPRODUCT(Data_Xuất[Xuất-NX]*(Data_Xuất[Year]=EV$1)*(Data_Xuất[Month]=EV$2)*(Data_Xuất[Main SKU name_GOM]=$A12)*(Data_Xuất[SKU_Xuất_GOM]=EV$5)))</f>
        <v>0</v>
      </c>
      <c r="EW12" s="43" cm="1">
        <f t="array" ref="EW12">IF(EW$2="FY",SUMPRODUCT(Data_Xuất[Xuất-NX]*(Data_Xuất[Year]=EW$1)*(Data_Xuất[Main SKU name_GOM]=$A12)*(Data_Xuất[SKU_Xuất_GOM]=EW$5)),SUMPRODUCT(Data_Xuất[Xuất-NX]*(Data_Xuất[Year]=EW$1)*(Data_Xuất[Month]=EW$2)*(Data_Xuất[Main SKU name_GOM]=$A12)*(Data_Xuất[SKU_Xuất_GOM]=EW$5)))</f>
        <v>0</v>
      </c>
      <c r="EX12" s="43" cm="1">
        <f t="array" ref="EX12">IF(EX$2="FY",SUMPRODUCT(Data_Xuất[Xuất-NX]*(Data_Xuất[Year]=EX$1)*(Data_Xuất[Main SKU name_GOM]=$A12)*(Data_Xuất[SKU_Xuất_GOM]=EX$5)),SUMPRODUCT(Data_Xuất[Xuất-NX]*(Data_Xuất[Year]=EX$1)*(Data_Xuất[Month]=EX$2)*(Data_Xuất[Main SKU name_GOM]=$A12)*(Data_Xuất[SKU_Xuất_GOM]=EX$5)))</f>
        <v>0</v>
      </c>
      <c r="EY12" s="43" cm="1">
        <f t="array" ref="EY12">IF(EY$2="FY",SUMPRODUCT(Data_Xuất[Xuất-NX]*(Data_Xuất[Year]=EY$1)*(Data_Xuất[Main SKU name_GOM]=$A12)*(Data_Xuất[SKU_Xuất_GOM]=EY$5)),SUMPRODUCT(Data_Xuất[Xuất-NX]*(Data_Xuất[Year]=EY$1)*(Data_Xuất[Month]=EY$2)*(Data_Xuất[Main SKU name_GOM]=$A12)*(Data_Xuất[SKU_Xuất_GOM]=EY$5)))</f>
        <v>0</v>
      </c>
      <c r="EZ12" s="43" cm="1">
        <f t="array" ref="EZ12">IF(EZ$2="FY",SUMPRODUCT(Data_Xuất[Xuất-NX]*(Data_Xuất[Year]=EZ$1)*(Data_Xuất[Main SKU name_GOM]=$A12)*(Data_Xuất[SKU_Xuất_GOM]=EZ$5)),SUMPRODUCT(Data_Xuất[Xuất-NX]*(Data_Xuất[Year]=EZ$1)*(Data_Xuất[Month]=EZ$2)*(Data_Xuất[Main SKU name_GOM]=$A12)*(Data_Xuất[SKU_Xuất_GOM]=EZ$5)))</f>
        <v>0</v>
      </c>
      <c r="FA12" s="43" cm="1">
        <f t="array" ref="FA12">IF(FA$2="FY",SUMPRODUCT(Data_Xuất[Xuất-NX]*(Data_Xuất[Year]=FA$1)*(Data_Xuất[Main SKU name_GOM]=$A12)*(Data_Xuất[SKU_Xuất_GOM]=FA$5)),SUMPRODUCT(Data_Xuất[Xuất-NX]*(Data_Xuất[Year]=FA$1)*(Data_Xuất[Month]=FA$2)*(Data_Xuất[Main SKU name_GOM]=$A12)*(Data_Xuất[SKU_Xuất_GOM]=FA$5)))</f>
        <v>0</v>
      </c>
      <c r="FB12" s="43" cm="1">
        <f t="array" ref="FB12">IF(FB$2="FY",SUMPRODUCT(Data_Xuất[Xuất-NX]*(Data_Xuất[Year]=FB$1)*(Data_Xuất[Main SKU name_GOM]=$A12)*(Data_Xuất[SKU_Xuất_GOM]=FB$5)),SUMPRODUCT(Data_Xuất[Xuất-NX]*(Data_Xuất[Year]=FB$1)*(Data_Xuất[Month]=FB$2)*(Data_Xuất[Main SKU name_GOM]=$A12)*(Data_Xuất[SKU_Xuất_GOM]=FB$5)))</f>
        <v>0</v>
      </c>
      <c r="FC12" s="43" cm="1">
        <f t="array" ref="FC12">IF(FC$2="FY",SUMPRODUCT(Data_Xuất[Xuất-NX]*(Data_Xuất[Year]=FC$1)*(Data_Xuất[Main SKU name_GOM]=$A12)*(Data_Xuất[SKU_Xuất_GOM]=FC$5)),SUMPRODUCT(Data_Xuất[Xuất-NX]*(Data_Xuất[Year]=FC$1)*(Data_Xuất[Month]=FC$2)*(Data_Xuất[Main SKU name_GOM]=$A12)*(Data_Xuất[SKU_Xuất_GOM]=FC$5)))</f>
        <v>22000</v>
      </c>
      <c r="FD12" s="43" cm="1">
        <f t="array" ref="FD12">IF(FD$2="FY",SUMPRODUCT(Data_Xuất[Xuất-NX]*(Data_Xuất[Year]=FD$1)*(Data_Xuất[Main SKU name_GOM]=$A12)*(Data_Xuất[SKU_Xuất_GOM]=FD$5)),SUMPRODUCT(Data_Xuất[Xuất-NX]*(Data_Xuất[Year]=FD$1)*(Data_Xuất[Month]=FD$2)*(Data_Xuất[Main SKU name_GOM]=$A12)*(Data_Xuất[SKU_Xuất_GOM]=FD$5)))</f>
        <v>0</v>
      </c>
      <c r="FE12" s="43" cm="1">
        <f t="array" ref="FE12">IF(FE$2="FY",SUMPRODUCT(Data_Xuất[Xuất-NX]*(Data_Xuất[Year]=FE$1)*(Data_Xuất[Main SKU name_GOM]=$A12)*(Data_Xuất[SKU_Xuất_GOM]=FE$5)),SUMPRODUCT(Data_Xuất[Xuất-NX]*(Data_Xuất[Year]=FE$1)*(Data_Xuất[Month]=FE$2)*(Data_Xuất[Main SKU name_GOM]=$A12)*(Data_Xuất[SKU_Xuất_GOM]=FE$5)))</f>
        <v>0</v>
      </c>
      <c r="FF12" s="46">
        <f t="shared" si="30"/>
        <v>22000</v>
      </c>
      <c r="FH12" s="43" cm="1">
        <f t="array" ref="FH12">IF(FH$2="FY",SUMPRODUCT(Data_Xuất[Xuất-NX]*(Data_Xuất[Year]=FH$1)*(Data_Xuất[Main SKU name_GOM]=$A12)*(Data_Xuất[SKU_Xuất_GOM]=FH$5)),SUMPRODUCT(Data_Xuất[Xuất-NX]*(Data_Xuất[Year]=FH$1)*(Data_Xuất[Month]=FH$2)*(Data_Xuất[Main SKU name_GOM]=$A12)*(Data_Xuất[SKU_Xuất_GOM]=FH$5)))</f>
        <v>0</v>
      </c>
      <c r="FI12" s="43" cm="1">
        <f t="array" ref="FI12">IF(FI$2="FY",SUMPRODUCT(Data_Xuất[Xuất-NX]*(Data_Xuất[Year]=FI$1)*(Data_Xuất[Main SKU name_GOM]=$A12)*(Data_Xuất[SKU_Xuất_GOM]=FI$5)),SUMPRODUCT(Data_Xuất[Xuất-NX]*(Data_Xuất[Year]=FI$1)*(Data_Xuất[Month]=FI$2)*(Data_Xuất[Main SKU name_GOM]=$A12)*(Data_Xuất[SKU_Xuất_GOM]=FI$5)))</f>
        <v>0</v>
      </c>
      <c r="FJ12" s="43" cm="1">
        <f t="array" ref="FJ12">IF(FJ$2="FY",SUMPRODUCT(Data_Xuất[Xuất-NX]*(Data_Xuất[Year]=FJ$1)*(Data_Xuất[Main SKU name_GOM]=$A12)*(Data_Xuất[SKU_Xuất_GOM]=FJ$5)),SUMPRODUCT(Data_Xuất[Xuất-NX]*(Data_Xuất[Year]=FJ$1)*(Data_Xuất[Month]=FJ$2)*(Data_Xuất[Main SKU name_GOM]=$A12)*(Data_Xuất[SKU_Xuất_GOM]=FJ$5)))</f>
        <v>0</v>
      </c>
      <c r="FK12" s="43" cm="1">
        <f t="array" ref="FK12">IF(FK$2="FY",SUMPRODUCT(Data_Xuất[Xuất-NX]*(Data_Xuất[Year]=FK$1)*(Data_Xuất[Main SKU name_GOM]=$A12)*(Data_Xuất[SKU_Xuất_GOM]=FK$5)),SUMPRODUCT(Data_Xuất[Xuất-NX]*(Data_Xuất[Year]=FK$1)*(Data_Xuất[Month]=FK$2)*(Data_Xuất[Main SKU name_GOM]=$A12)*(Data_Xuất[SKU_Xuất_GOM]=FK$5)))</f>
        <v>0</v>
      </c>
      <c r="FL12" s="43" cm="1">
        <f t="array" ref="FL12">IF(FL$2="FY",SUMPRODUCT(Data_Xuất[Xuất-NX]*(Data_Xuất[Year]=FL$1)*(Data_Xuất[Main SKU name_GOM]=$A12)*(Data_Xuất[SKU_Xuất_GOM]=FL$5)),SUMPRODUCT(Data_Xuất[Xuất-NX]*(Data_Xuất[Year]=FL$1)*(Data_Xuất[Month]=FL$2)*(Data_Xuất[Main SKU name_GOM]=$A12)*(Data_Xuất[SKU_Xuất_GOM]=FL$5)))</f>
        <v>0</v>
      </c>
      <c r="FM12" s="43" cm="1">
        <f t="array" ref="FM12">IF(FM$2="FY",SUMPRODUCT(Data_Xuất[Xuất-NX]*(Data_Xuất[Year]=FM$1)*(Data_Xuất[Main SKU name_GOM]=$A12)*(Data_Xuất[SKU_Xuất_GOM]=FM$5)),SUMPRODUCT(Data_Xuất[Xuất-NX]*(Data_Xuất[Year]=FM$1)*(Data_Xuất[Month]=FM$2)*(Data_Xuất[Main SKU name_GOM]=$A12)*(Data_Xuất[SKU_Xuất_GOM]=FM$5)))</f>
        <v>0</v>
      </c>
      <c r="FN12" s="43" cm="1">
        <f t="array" ref="FN12">IF(FN$2="FY",SUMPRODUCT(Data_Xuất[Xuất-NX]*(Data_Xuất[Year]=FN$1)*(Data_Xuất[Main SKU name_GOM]=$A12)*(Data_Xuất[SKU_Xuất_GOM]=FN$5)),SUMPRODUCT(Data_Xuất[Xuất-NX]*(Data_Xuất[Year]=FN$1)*(Data_Xuất[Month]=FN$2)*(Data_Xuất[Main SKU name_GOM]=$A12)*(Data_Xuất[SKU_Xuất_GOM]=FN$5)))</f>
        <v>0</v>
      </c>
      <c r="FO12" s="43" cm="1">
        <f t="array" ref="FO12">IF(FO$2="FY",SUMPRODUCT(Data_Xuất[Xuất-NX]*(Data_Xuất[Year]=FO$1)*(Data_Xuất[Main SKU name_GOM]=$A12)*(Data_Xuất[SKU_Xuất_GOM]=FO$5)),SUMPRODUCT(Data_Xuất[Xuất-NX]*(Data_Xuất[Year]=FO$1)*(Data_Xuất[Month]=FO$2)*(Data_Xuất[Main SKU name_GOM]=$A12)*(Data_Xuất[SKU_Xuất_GOM]=FO$5)))</f>
        <v>0</v>
      </c>
      <c r="FP12" s="43" cm="1">
        <f t="array" ref="FP12">IF(FP$2="FY",SUMPRODUCT(Data_Xuất[Xuất-NX]*(Data_Xuất[Year]=FP$1)*(Data_Xuất[Main SKU name_GOM]=$A12)*(Data_Xuất[SKU_Xuất_GOM]=FP$5)),SUMPRODUCT(Data_Xuất[Xuất-NX]*(Data_Xuất[Year]=FP$1)*(Data_Xuất[Month]=FP$2)*(Data_Xuất[Main SKU name_GOM]=$A12)*(Data_Xuất[SKU_Xuất_GOM]=FP$5)))</f>
        <v>0</v>
      </c>
      <c r="FQ12" s="43" cm="1">
        <f t="array" ref="FQ12">IF(FQ$2="FY",SUMPRODUCT(Data_Xuất[Xuất-NX]*(Data_Xuất[Year]=FQ$1)*(Data_Xuất[Main SKU name_GOM]=$A12)*(Data_Xuất[SKU_Xuất_GOM]=FQ$5)),SUMPRODUCT(Data_Xuất[Xuất-NX]*(Data_Xuất[Year]=FQ$1)*(Data_Xuất[Month]=FQ$2)*(Data_Xuất[Main SKU name_GOM]=$A12)*(Data_Xuất[SKU_Xuất_GOM]=FQ$5)))</f>
        <v>0</v>
      </c>
      <c r="FR12" s="43" cm="1">
        <f t="array" ref="FR12">IF(FR$2="FY",SUMPRODUCT(Data_Xuất[Xuất-NX]*(Data_Xuất[Year]=FR$1)*(Data_Xuất[Main SKU name_GOM]=$A12)*(Data_Xuất[SKU_Xuất_GOM]=FR$5)),SUMPRODUCT(Data_Xuất[Xuất-NX]*(Data_Xuất[Year]=FR$1)*(Data_Xuất[Month]=FR$2)*(Data_Xuất[Main SKU name_GOM]=$A12)*(Data_Xuất[SKU_Xuất_GOM]=FR$5)))</f>
        <v>0</v>
      </c>
      <c r="FS12" s="43" cm="1">
        <f t="array" ref="FS12">IF(FS$2="FY",SUMPRODUCT(Data_Xuất[Xuất-NX]*(Data_Xuất[Year]=FS$1)*(Data_Xuất[Main SKU name_GOM]=$A12)*(Data_Xuất[SKU_Xuất_GOM]=FS$5)),SUMPRODUCT(Data_Xuất[Xuất-NX]*(Data_Xuất[Year]=FS$1)*(Data_Xuất[Month]=FS$2)*(Data_Xuất[Main SKU name_GOM]=$A12)*(Data_Xuất[SKU_Xuất_GOM]=FS$5)))</f>
        <v>2000</v>
      </c>
      <c r="FT12" s="43" cm="1">
        <f t="array" ref="FT12">IF(FT$2="FY",SUMPRODUCT(Data_Xuất[Xuất-NX]*(Data_Xuất[Year]=FT$1)*(Data_Xuất[Main SKU name_GOM]=$A12)*(Data_Xuất[SKU_Xuất_GOM]=FT$5)),SUMPRODUCT(Data_Xuất[Xuất-NX]*(Data_Xuất[Year]=FT$1)*(Data_Xuất[Month]=FT$2)*(Data_Xuất[Main SKU name_GOM]=$A12)*(Data_Xuất[SKU_Xuất_GOM]=FT$5)))</f>
        <v>0</v>
      </c>
      <c r="FU12" s="43" cm="1">
        <f t="array" ref="FU12">IF(FU$2="FY",SUMPRODUCT(Data_Xuất[Xuất-NX]*(Data_Xuất[Year]=FU$1)*(Data_Xuất[Main SKU name_GOM]=$A12)*(Data_Xuất[SKU_Xuất_GOM]=FU$5)),SUMPRODUCT(Data_Xuất[Xuất-NX]*(Data_Xuất[Year]=FU$1)*(Data_Xuất[Month]=FU$2)*(Data_Xuất[Main SKU name_GOM]=$A12)*(Data_Xuất[SKU_Xuất_GOM]=FU$5)))</f>
        <v>0</v>
      </c>
      <c r="FV12" s="46">
        <f t="shared" si="31"/>
        <v>2000</v>
      </c>
      <c r="FX12" s="43" cm="1">
        <f t="array" ref="FX12">IF(FX$2="FY",SUMPRODUCT(Data_Xuất[Xuất-NX]*(Data_Xuất[Year]=FX$1)*(Data_Xuất[Main SKU name_GOM]=$A12)*(Data_Xuất[SKU_Xuất_GOM]=FX$5)),SUMPRODUCT(Data_Xuất[Xuất-NX]*(Data_Xuất[Year]=FX$1)*(Data_Xuất[Month]=FX$2)*(Data_Xuất[Main SKU name_GOM]=$A12)*(Data_Xuất[SKU_Xuất_GOM]=FX$5)))</f>
        <v>0</v>
      </c>
      <c r="FY12" s="43" cm="1">
        <f t="array" ref="FY12">IF(FY$2="FY",SUMPRODUCT(Data_Xuất[Xuất-NX]*(Data_Xuất[Year]=FY$1)*(Data_Xuất[Main SKU name_GOM]=$A12)*(Data_Xuất[SKU_Xuất_GOM]=FY$5)),SUMPRODUCT(Data_Xuất[Xuất-NX]*(Data_Xuất[Year]=FY$1)*(Data_Xuất[Month]=FY$2)*(Data_Xuất[Main SKU name_GOM]=$A12)*(Data_Xuất[SKU_Xuất_GOM]=FY$5)))</f>
        <v>0</v>
      </c>
      <c r="FZ12" s="43" cm="1">
        <f t="array" ref="FZ12">IF(FZ$2="FY",SUMPRODUCT(Data_Xuất[Xuất-NX]*(Data_Xuất[Year]=FZ$1)*(Data_Xuất[Main SKU name_GOM]=$A12)*(Data_Xuất[SKU_Xuất_GOM]=FZ$5)),SUMPRODUCT(Data_Xuất[Xuất-NX]*(Data_Xuất[Year]=FZ$1)*(Data_Xuất[Month]=FZ$2)*(Data_Xuất[Main SKU name_GOM]=$A12)*(Data_Xuất[SKU_Xuất_GOM]=FZ$5)))</f>
        <v>0</v>
      </c>
      <c r="GA12" s="43" cm="1">
        <f t="array" ref="GA12">IF(GA$2="FY",SUMPRODUCT(Data_Xuất[Xuất-NX]*(Data_Xuất[Year]=GA$1)*(Data_Xuất[Main SKU name_GOM]=$A12)*(Data_Xuất[SKU_Xuất_GOM]=GA$5)),SUMPRODUCT(Data_Xuất[Xuất-NX]*(Data_Xuất[Year]=GA$1)*(Data_Xuất[Month]=GA$2)*(Data_Xuất[Main SKU name_GOM]=$A12)*(Data_Xuất[SKU_Xuất_GOM]=GA$5)))</f>
        <v>0</v>
      </c>
      <c r="GB12" s="43" cm="1">
        <f t="array" ref="GB12">IF(GB$2="FY",SUMPRODUCT(Data_Xuất[Xuất-NX]*(Data_Xuất[Year]=GB$1)*(Data_Xuất[Main SKU name_GOM]=$A12)*(Data_Xuất[SKU_Xuất_GOM]=GB$5)),SUMPRODUCT(Data_Xuất[Xuất-NX]*(Data_Xuất[Year]=GB$1)*(Data_Xuất[Month]=GB$2)*(Data_Xuất[Main SKU name_GOM]=$A12)*(Data_Xuất[SKU_Xuất_GOM]=GB$5)))</f>
        <v>0</v>
      </c>
      <c r="GC12" s="43" cm="1">
        <f t="array" ref="GC12">IF(GC$2="FY",SUMPRODUCT(Data_Xuất[Xuất-NX]*(Data_Xuất[Year]=GC$1)*(Data_Xuất[Main SKU name_GOM]=$A12)*(Data_Xuất[SKU_Xuất_GOM]=GC$5)),SUMPRODUCT(Data_Xuất[Xuất-NX]*(Data_Xuất[Year]=GC$1)*(Data_Xuất[Month]=GC$2)*(Data_Xuất[Main SKU name_GOM]=$A12)*(Data_Xuất[SKU_Xuất_GOM]=GC$5)))</f>
        <v>0</v>
      </c>
      <c r="GD12" s="43" cm="1">
        <f t="array" ref="GD12">IF(GD$2="FY",SUMPRODUCT(Data_Xuất[Xuất-NX]*(Data_Xuất[Year]=GD$1)*(Data_Xuất[Main SKU name_GOM]=$A12)*(Data_Xuất[SKU_Xuất_GOM]=GD$5)),SUMPRODUCT(Data_Xuất[Xuất-NX]*(Data_Xuất[Year]=GD$1)*(Data_Xuất[Month]=GD$2)*(Data_Xuất[Main SKU name_GOM]=$A12)*(Data_Xuất[SKU_Xuất_GOM]=GD$5)))</f>
        <v>0</v>
      </c>
      <c r="GE12" s="43" cm="1">
        <f t="array" ref="GE12">IF(GE$2="FY",SUMPRODUCT(Data_Xuất[Xuất-NX]*(Data_Xuất[Year]=GE$1)*(Data_Xuất[Main SKU name_GOM]=$A12)*(Data_Xuất[SKU_Xuất_GOM]=GE$5)),SUMPRODUCT(Data_Xuất[Xuất-NX]*(Data_Xuất[Year]=GE$1)*(Data_Xuất[Month]=GE$2)*(Data_Xuất[Main SKU name_GOM]=$A12)*(Data_Xuất[SKU_Xuất_GOM]=GE$5)))</f>
        <v>0</v>
      </c>
      <c r="GF12" s="43" cm="1">
        <f t="array" ref="GF12">IF(GF$2="FY",SUMPRODUCT(Data_Xuất[Xuất-NX]*(Data_Xuất[Year]=GF$1)*(Data_Xuất[Main SKU name_GOM]=$A12)*(Data_Xuất[SKU_Xuất_GOM]=GF$5)),SUMPRODUCT(Data_Xuất[Xuất-NX]*(Data_Xuất[Year]=GF$1)*(Data_Xuất[Month]=GF$2)*(Data_Xuất[Main SKU name_GOM]=$A12)*(Data_Xuất[SKU_Xuất_GOM]=GF$5)))</f>
        <v>0</v>
      </c>
      <c r="GG12" s="43" cm="1">
        <f t="array" ref="GG12">IF(GG$2="FY",SUMPRODUCT(Data_Xuất[Xuất-NX]*(Data_Xuất[Year]=GG$1)*(Data_Xuất[Main SKU name_GOM]=$A12)*(Data_Xuất[SKU_Xuất_GOM]=GG$5)),SUMPRODUCT(Data_Xuất[Xuất-NX]*(Data_Xuất[Year]=GG$1)*(Data_Xuất[Month]=GG$2)*(Data_Xuất[Main SKU name_GOM]=$A12)*(Data_Xuất[SKU_Xuất_GOM]=GG$5)))</f>
        <v>0</v>
      </c>
      <c r="GH12" s="43" cm="1">
        <f t="array" ref="GH12">IF(GH$2="FY",SUMPRODUCT(Data_Xuất[Xuất-NX]*(Data_Xuất[Year]=GH$1)*(Data_Xuất[Main SKU name_GOM]=$A12)*(Data_Xuất[SKU_Xuất_GOM]=GH$5)),SUMPRODUCT(Data_Xuất[Xuất-NX]*(Data_Xuất[Year]=GH$1)*(Data_Xuất[Month]=GH$2)*(Data_Xuất[Main SKU name_GOM]=$A12)*(Data_Xuất[SKU_Xuất_GOM]=GH$5)))</f>
        <v>0</v>
      </c>
      <c r="GI12" s="43" cm="1">
        <f t="array" ref="GI12">IF(GI$2="FY",SUMPRODUCT(Data_Xuất[Xuất-NX]*(Data_Xuất[Year]=GI$1)*(Data_Xuất[Main SKU name_GOM]=$A12)*(Data_Xuất[SKU_Xuất_GOM]=GI$5)),SUMPRODUCT(Data_Xuất[Xuất-NX]*(Data_Xuất[Year]=GI$1)*(Data_Xuất[Month]=GI$2)*(Data_Xuất[Main SKU name_GOM]=$A12)*(Data_Xuất[SKU_Xuất_GOM]=GI$5)))</f>
        <v>0</v>
      </c>
      <c r="GJ12" s="43" cm="1">
        <f t="array" ref="GJ12">IF(GJ$2="FY",SUMPRODUCT(Data_Xuất[Xuất-NX]*(Data_Xuất[Year]=GJ$1)*(Data_Xuất[Main SKU name_GOM]=$A12)*(Data_Xuất[SKU_Xuất_GOM]=GJ$5)),SUMPRODUCT(Data_Xuất[Xuất-NX]*(Data_Xuất[Year]=GJ$1)*(Data_Xuất[Month]=GJ$2)*(Data_Xuất[Main SKU name_GOM]=$A12)*(Data_Xuất[SKU_Xuất_GOM]=GJ$5)))</f>
        <v>0</v>
      </c>
      <c r="GK12" s="43" cm="1">
        <f t="array" ref="GK12">IF(GK$2="FY",SUMPRODUCT(Data_Xuất[Xuất-NX]*(Data_Xuất[Year]=GK$1)*(Data_Xuất[Main SKU name_GOM]=$A12)*(Data_Xuất[SKU_Xuất_GOM]=GK$5)),SUMPRODUCT(Data_Xuất[Xuất-NX]*(Data_Xuất[Year]=GK$1)*(Data_Xuất[Month]=GK$2)*(Data_Xuất[Main SKU name_GOM]=$A12)*(Data_Xuất[SKU_Xuất_GOM]=GK$5)))</f>
        <v>0</v>
      </c>
      <c r="GL12" s="46">
        <f t="shared" si="32"/>
        <v>0</v>
      </c>
      <c r="GN12" s="43" cm="1">
        <f t="array" ref="GN12">IF(GN$2="FY",SUMPRODUCT(Data_Xuất[Xuất-NX]*(Data_Xuất[Year]=GN$1)*(Data_Xuất[Main SKU name_GOM]=$A12)*(Data_Xuất[SKU_Xuất_GOM]=GN$5)),SUMPRODUCT(Data_Xuất[Xuất-NX]*(Data_Xuất[Year]=GN$1)*(Data_Xuất[Month]=GN$2)*(Data_Xuất[Main SKU name_GOM]=$A12)*(Data_Xuất[SKU_Xuất_GOM]=GN$5)))</f>
        <v>0</v>
      </c>
      <c r="GO12" s="43" cm="1">
        <f t="array" ref="GO12">IF(GO$2="FY",SUMPRODUCT(Data_Xuất[Xuất-NX]*(Data_Xuất[Year]=GO$1)*(Data_Xuất[Main SKU name_GOM]=$A12)*(Data_Xuất[SKU_Xuất_GOM]=GO$5)),SUMPRODUCT(Data_Xuất[Xuất-NX]*(Data_Xuất[Year]=GO$1)*(Data_Xuất[Month]=GO$2)*(Data_Xuất[Main SKU name_GOM]=$A12)*(Data_Xuất[SKU_Xuất_GOM]=GO$5)))</f>
        <v>0</v>
      </c>
      <c r="GP12" s="43" cm="1">
        <f t="array" ref="GP12">IF(GP$2="FY",SUMPRODUCT(Data_Xuất[Xuất-NX]*(Data_Xuất[Year]=GP$1)*(Data_Xuất[Main SKU name_GOM]=$A12)*(Data_Xuất[SKU_Xuất_GOM]=GP$5)),SUMPRODUCT(Data_Xuất[Xuất-NX]*(Data_Xuất[Year]=GP$1)*(Data_Xuất[Month]=GP$2)*(Data_Xuất[Main SKU name_GOM]=$A12)*(Data_Xuất[SKU_Xuất_GOM]=GP$5)))</f>
        <v>0</v>
      </c>
      <c r="GQ12" s="43" cm="1">
        <f t="array" ref="GQ12">IF(GQ$2="FY",SUMPRODUCT(Data_Xuất[Xuất-NX]*(Data_Xuất[Year]=GQ$1)*(Data_Xuất[Main SKU name_GOM]=$A12)*(Data_Xuất[SKU_Xuất_GOM]=GQ$5)),SUMPRODUCT(Data_Xuất[Xuất-NX]*(Data_Xuất[Year]=GQ$1)*(Data_Xuất[Month]=GQ$2)*(Data_Xuất[Main SKU name_GOM]=$A12)*(Data_Xuất[SKU_Xuất_GOM]=GQ$5)))</f>
        <v>0</v>
      </c>
      <c r="GR12" s="43" cm="1">
        <f t="array" ref="GR12">IF(GR$2="FY",SUMPRODUCT(Data_Xuất[Xuất-NX]*(Data_Xuất[Year]=GR$1)*(Data_Xuất[Main SKU name_GOM]=$A12)*(Data_Xuất[SKU_Xuất_GOM]=GR$5)),SUMPRODUCT(Data_Xuất[Xuất-NX]*(Data_Xuất[Year]=GR$1)*(Data_Xuất[Month]=GR$2)*(Data_Xuất[Main SKU name_GOM]=$A12)*(Data_Xuất[SKU_Xuất_GOM]=GR$5)))</f>
        <v>0</v>
      </c>
      <c r="GS12" s="43" cm="1">
        <f t="array" ref="GS12">IF(GS$2="FY",SUMPRODUCT(Data_Xuất[Xuất-NX]*(Data_Xuất[Year]=GS$1)*(Data_Xuất[Main SKU name_GOM]=$A12)*(Data_Xuất[SKU_Xuất_GOM]=GS$5)),SUMPRODUCT(Data_Xuất[Xuất-NX]*(Data_Xuất[Year]=GS$1)*(Data_Xuất[Month]=GS$2)*(Data_Xuất[Main SKU name_GOM]=$A12)*(Data_Xuất[SKU_Xuất_GOM]=GS$5)))</f>
        <v>0</v>
      </c>
      <c r="GT12" s="43" cm="1">
        <f t="array" ref="GT12">IF(GT$2="FY",SUMPRODUCT(Data_Xuất[Xuất-NX]*(Data_Xuất[Year]=GT$1)*(Data_Xuất[Main SKU name_GOM]=$A12)*(Data_Xuất[SKU_Xuất_GOM]=GT$5)),SUMPRODUCT(Data_Xuất[Xuất-NX]*(Data_Xuất[Year]=GT$1)*(Data_Xuất[Month]=GT$2)*(Data_Xuất[Main SKU name_GOM]=$A12)*(Data_Xuất[SKU_Xuất_GOM]=GT$5)))</f>
        <v>0</v>
      </c>
      <c r="GU12" s="43" cm="1">
        <f t="array" ref="GU12">IF(GU$2="FY",SUMPRODUCT(Data_Xuất[Xuất-NX]*(Data_Xuất[Year]=GU$1)*(Data_Xuất[Main SKU name_GOM]=$A12)*(Data_Xuất[SKU_Xuất_GOM]=GU$5)),SUMPRODUCT(Data_Xuất[Xuất-NX]*(Data_Xuất[Year]=GU$1)*(Data_Xuất[Month]=GU$2)*(Data_Xuất[Main SKU name_GOM]=$A12)*(Data_Xuất[SKU_Xuất_GOM]=GU$5)))</f>
        <v>0</v>
      </c>
      <c r="GV12" s="43" cm="1">
        <f t="array" ref="GV12">IF(GV$2="FY",SUMPRODUCT(Data_Xuất[Xuất-NX]*(Data_Xuất[Year]=GV$1)*(Data_Xuất[Main SKU name_GOM]=$A12)*(Data_Xuất[SKU_Xuất_GOM]=GV$5)),SUMPRODUCT(Data_Xuất[Xuất-NX]*(Data_Xuất[Year]=GV$1)*(Data_Xuất[Month]=GV$2)*(Data_Xuất[Main SKU name_GOM]=$A12)*(Data_Xuất[SKU_Xuất_GOM]=GV$5)))</f>
        <v>0</v>
      </c>
      <c r="GW12" s="43" cm="1">
        <f t="array" ref="GW12">IF(GW$2="FY",SUMPRODUCT(Data_Xuất[Xuất-NX]*(Data_Xuất[Year]=GW$1)*(Data_Xuất[Main SKU name_GOM]=$A12)*(Data_Xuất[SKU_Xuất_GOM]=GW$5)),SUMPRODUCT(Data_Xuất[Xuất-NX]*(Data_Xuất[Year]=GW$1)*(Data_Xuất[Month]=GW$2)*(Data_Xuất[Main SKU name_GOM]=$A12)*(Data_Xuất[SKU_Xuất_GOM]=GW$5)))</f>
        <v>0</v>
      </c>
      <c r="GX12" s="43" cm="1">
        <f t="array" ref="GX12">IF(GX$2="FY",SUMPRODUCT(Data_Xuất[Xuất-NX]*(Data_Xuất[Year]=GX$1)*(Data_Xuất[Main SKU name_GOM]=$A12)*(Data_Xuất[SKU_Xuất_GOM]=GX$5)),SUMPRODUCT(Data_Xuất[Xuất-NX]*(Data_Xuất[Year]=GX$1)*(Data_Xuất[Month]=GX$2)*(Data_Xuất[Main SKU name_GOM]=$A12)*(Data_Xuất[SKU_Xuất_GOM]=GX$5)))</f>
        <v>0</v>
      </c>
      <c r="GY12" s="43" cm="1">
        <f t="array" ref="GY12">IF(GY$2="FY",SUMPRODUCT(Data_Xuất[Xuất-NX]*(Data_Xuất[Year]=GY$1)*(Data_Xuất[Main SKU name_GOM]=$A12)*(Data_Xuất[SKU_Xuất_GOM]=GY$5)),SUMPRODUCT(Data_Xuất[Xuất-NX]*(Data_Xuất[Year]=GY$1)*(Data_Xuất[Month]=GY$2)*(Data_Xuất[Main SKU name_GOM]=$A12)*(Data_Xuất[SKU_Xuất_GOM]=GY$5)))</f>
        <v>0</v>
      </c>
      <c r="GZ12" s="43" cm="1">
        <f t="array" ref="GZ12">IF(GZ$2="FY",SUMPRODUCT(Data_Xuất[Xuất-NX]*(Data_Xuất[Year]=GZ$1)*(Data_Xuất[Main SKU name_GOM]=$A12)*(Data_Xuất[SKU_Xuất_GOM]=GZ$5)),SUMPRODUCT(Data_Xuất[Xuất-NX]*(Data_Xuất[Year]=GZ$1)*(Data_Xuất[Month]=GZ$2)*(Data_Xuất[Main SKU name_GOM]=$A12)*(Data_Xuất[SKU_Xuất_GOM]=GZ$5)))</f>
        <v>0</v>
      </c>
      <c r="HA12" s="43" cm="1">
        <f t="array" ref="HA12">IF(HA$2="FY",SUMPRODUCT(Data_Xuất[Xuất-NX]*(Data_Xuất[Year]=HA$1)*(Data_Xuất[Main SKU name_GOM]=$A12)*(Data_Xuất[SKU_Xuất_GOM]=HA$5)),SUMPRODUCT(Data_Xuất[Xuất-NX]*(Data_Xuất[Year]=HA$1)*(Data_Xuất[Month]=HA$2)*(Data_Xuất[Main SKU name_GOM]=$A12)*(Data_Xuất[SKU_Xuất_GOM]=HA$5)))</f>
        <v>0</v>
      </c>
      <c r="HB12" s="46">
        <f t="shared" si="33"/>
        <v>0</v>
      </c>
    </row>
    <row r="13" spans="1:210" s="1" customFormat="1" ht="15" thickBot="1" x14ac:dyDescent="0.4">
      <c r="A13" s="6"/>
      <c r="B13" s="7" t="s">
        <v>78</v>
      </c>
      <c r="D13" s="47">
        <f>SUM(D6:D12)</f>
        <v>19923895.607000001</v>
      </c>
      <c r="E13" s="47">
        <f t="shared" ref="E13:R13" si="36">SUM(E6:E12)</f>
        <v>8385441</v>
      </c>
      <c r="F13" s="47">
        <f t="shared" si="36"/>
        <v>11379081.5</v>
      </c>
      <c r="G13" s="47">
        <f t="shared" si="36"/>
        <v>1584612.75</v>
      </c>
      <c r="H13" s="47">
        <f t="shared" si="36"/>
        <v>917552.14300000004</v>
      </c>
      <c r="I13" s="47">
        <f t="shared" si="36"/>
        <v>566038</v>
      </c>
      <c r="J13" s="47">
        <f t="shared" si="36"/>
        <v>94898</v>
      </c>
      <c r="K13" s="47">
        <f t="shared" si="36"/>
        <v>72000</v>
      </c>
      <c r="L13" s="47">
        <f t="shared" si="36"/>
        <v>133032</v>
      </c>
      <c r="M13" s="47">
        <f t="shared" si="36"/>
        <v>0</v>
      </c>
      <c r="N13" s="47">
        <f t="shared" si="36"/>
        <v>0</v>
      </c>
      <c r="O13" s="47">
        <f t="shared" si="36"/>
        <v>25500</v>
      </c>
      <c r="P13" s="47">
        <f t="shared" si="36"/>
        <v>0</v>
      </c>
      <c r="Q13" s="47">
        <f t="shared" si="36"/>
        <v>0</v>
      </c>
      <c r="R13" s="47">
        <f t="shared" si="36"/>
        <v>43082051</v>
      </c>
      <c r="T13" s="47">
        <f>SUM(T6:T12)</f>
        <v>1277550.0000000002</v>
      </c>
      <c r="U13" s="47">
        <f t="shared" ref="U13:AH13" si="37">SUM(U6:U12)</f>
        <v>219700</v>
      </c>
      <c r="V13" s="47">
        <f t="shared" si="37"/>
        <v>457700</v>
      </c>
      <c r="W13" s="47">
        <f t="shared" si="37"/>
        <v>0</v>
      </c>
      <c r="X13" s="47">
        <f t="shared" si="37"/>
        <v>93153</v>
      </c>
      <c r="Y13" s="47">
        <f t="shared" si="37"/>
        <v>13800</v>
      </c>
      <c r="Z13" s="47">
        <f t="shared" si="37"/>
        <v>0</v>
      </c>
      <c r="AA13" s="47">
        <f t="shared" si="37"/>
        <v>36000</v>
      </c>
      <c r="AB13" s="47">
        <f t="shared" si="37"/>
        <v>1210</v>
      </c>
      <c r="AC13" s="47">
        <f t="shared" si="37"/>
        <v>0</v>
      </c>
      <c r="AD13" s="47">
        <f t="shared" si="37"/>
        <v>0</v>
      </c>
      <c r="AE13" s="47">
        <f t="shared" si="37"/>
        <v>0</v>
      </c>
      <c r="AF13" s="47">
        <f t="shared" si="37"/>
        <v>0</v>
      </c>
      <c r="AG13" s="47">
        <f t="shared" si="37"/>
        <v>0</v>
      </c>
      <c r="AH13" s="47">
        <f t="shared" si="37"/>
        <v>2099113</v>
      </c>
      <c r="AJ13" s="47">
        <f t="shared" ref="AJ13:CT13" si="38">SUM(AJ6:AJ12)</f>
        <v>429400</v>
      </c>
      <c r="AK13" s="47">
        <f t="shared" si="38"/>
        <v>996100.00000000012</v>
      </c>
      <c r="AL13" s="47">
        <f t="shared" si="38"/>
        <v>834000</v>
      </c>
      <c r="AM13" s="47">
        <f t="shared" si="38"/>
        <v>161700</v>
      </c>
      <c r="AN13" s="47">
        <f t="shared" si="38"/>
        <v>0</v>
      </c>
      <c r="AO13" s="47">
        <f t="shared" si="38"/>
        <v>0</v>
      </c>
      <c r="AP13" s="47">
        <f t="shared" si="38"/>
        <v>0</v>
      </c>
      <c r="AQ13" s="47">
        <f t="shared" si="38"/>
        <v>9500</v>
      </c>
      <c r="AR13" s="47">
        <f t="shared" si="38"/>
        <v>0</v>
      </c>
      <c r="AS13" s="47">
        <f t="shared" si="38"/>
        <v>0</v>
      </c>
      <c r="AT13" s="47">
        <f t="shared" si="38"/>
        <v>0</v>
      </c>
      <c r="AU13" s="47">
        <f t="shared" si="38"/>
        <v>0</v>
      </c>
      <c r="AV13" s="47">
        <f t="shared" si="38"/>
        <v>0</v>
      </c>
      <c r="AW13" s="47">
        <f t="shared" si="38"/>
        <v>0</v>
      </c>
      <c r="AX13" s="47">
        <f t="shared" si="38"/>
        <v>2430700</v>
      </c>
      <c r="AZ13" s="47">
        <f t="shared" ref="AZ13" si="39">SUM(AZ6:AZ12)</f>
        <v>1544849</v>
      </c>
      <c r="BA13" s="47">
        <f t="shared" si="38"/>
        <v>761560</v>
      </c>
      <c r="BB13" s="47">
        <f t="shared" si="38"/>
        <v>963850</v>
      </c>
      <c r="BC13" s="47">
        <f t="shared" si="38"/>
        <v>205372</v>
      </c>
      <c r="BD13" s="47">
        <f t="shared" si="38"/>
        <v>141354.00000000003</v>
      </c>
      <c r="BE13" s="47">
        <f t="shared" si="38"/>
        <v>0</v>
      </c>
      <c r="BF13" s="47">
        <f t="shared" si="38"/>
        <v>11000</v>
      </c>
      <c r="BG13" s="47">
        <f t="shared" si="38"/>
        <v>0</v>
      </c>
      <c r="BH13" s="47">
        <f t="shared" si="38"/>
        <v>45163.999999999993</v>
      </c>
      <c r="BI13" s="47">
        <f t="shared" si="38"/>
        <v>0</v>
      </c>
      <c r="BJ13" s="47">
        <f t="shared" si="38"/>
        <v>0</v>
      </c>
      <c r="BK13" s="47">
        <f t="shared" si="38"/>
        <v>0</v>
      </c>
      <c r="BL13" s="47">
        <f t="shared" si="38"/>
        <v>0</v>
      </c>
      <c r="BM13" s="47">
        <f t="shared" si="38"/>
        <v>0</v>
      </c>
      <c r="BN13" s="47">
        <f t="shared" si="38"/>
        <v>3673149</v>
      </c>
      <c r="BP13" s="47">
        <f t="shared" ref="BP13" si="40">SUM(BP6:BP12)</f>
        <v>2932319.8569999998</v>
      </c>
      <c r="BQ13" s="47">
        <f t="shared" si="38"/>
        <v>413807</v>
      </c>
      <c r="BR13" s="47">
        <f t="shared" si="38"/>
        <v>1264301.5000000002</v>
      </c>
      <c r="BS13" s="47">
        <f t="shared" si="38"/>
        <v>120760.00000000003</v>
      </c>
      <c r="BT13" s="47">
        <f t="shared" si="38"/>
        <v>82138.142999999982</v>
      </c>
      <c r="BU13" s="47">
        <f t="shared" si="38"/>
        <v>78370</v>
      </c>
      <c r="BV13" s="47">
        <f t="shared" si="38"/>
        <v>18700</v>
      </c>
      <c r="BW13" s="47">
        <f t="shared" si="38"/>
        <v>9000.0000000000018</v>
      </c>
      <c r="BX13" s="47">
        <f t="shared" si="38"/>
        <v>56937</v>
      </c>
      <c r="BY13" s="47">
        <f t="shared" si="38"/>
        <v>0</v>
      </c>
      <c r="BZ13" s="47">
        <f t="shared" si="38"/>
        <v>0</v>
      </c>
      <c r="CA13" s="47">
        <f t="shared" si="38"/>
        <v>0</v>
      </c>
      <c r="CB13" s="47">
        <f t="shared" si="38"/>
        <v>0</v>
      </c>
      <c r="CC13" s="47">
        <f t="shared" si="38"/>
        <v>0</v>
      </c>
      <c r="CD13" s="47">
        <f t="shared" si="38"/>
        <v>4976333.5</v>
      </c>
      <c r="CF13" s="47">
        <f t="shared" ref="CF13" si="41">SUM(CF6:CF12)</f>
        <v>2168192</v>
      </c>
      <c r="CG13" s="47">
        <f t="shared" si="38"/>
        <v>578965</v>
      </c>
      <c r="CH13" s="47">
        <f t="shared" si="38"/>
        <v>838153.5</v>
      </c>
      <c r="CI13" s="47">
        <f t="shared" si="38"/>
        <v>43377.999999999993</v>
      </c>
      <c r="CJ13" s="47">
        <f t="shared" si="38"/>
        <v>75586</v>
      </c>
      <c r="CK13" s="47">
        <f t="shared" si="38"/>
        <v>82051</v>
      </c>
      <c r="CL13" s="47">
        <f t="shared" si="38"/>
        <v>4.5474735088646412E-13</v>
      </c>
      <c r="CM13" s="47">
        <f t="shared" si="38"/>
        <v>0</v>
      </c>
      <c r="CN13" s="47">
        <f t="shared" si="38"/>
        <v>10021.000000000002</v>
      </c>
      <c r="CO13" s="47">
        <f t="shared" si="38"/>
        <v>0</v>
      </c>
      <c r="CP13" s="47">
        <f t="shared" si="38"/>
        <v>0</v>
      </c>
      <c r="CQ13" s="47">
        <f t="shared" si="38"/>
        <v>0</v>
      </c>
      <c r="CR13" s="47">
        <f t="shared" si="38"/>
        <v>0</v>
      </c>
      <c r="CS13" s="47">
        <f t="shared" si="38"/>
        <v>0</v>
      </c>
      <c r="CT13" s="47">
        <f t="shared" si="38"/>
        <v>3796346.5</v>
      </c>
      <c r="CV13" s="47">
        <f t="shared" ref="CV13:FF13" si="42">SUM(CV6:CV12)</f>
        <v>1969719.9999999995</v>
      </c>
      <c r="CW13" s="47">
        <f t="shared" si="42"/>
        <v>1009948.0000000001</v>
      </c>
      <c r="CX13" s="47">
        <f t="shared" si="42"/>
        <v>1025238.5</v>
      </c>
      <c r="CY13" s="47">
        <f t="shared" si="42"/>
        <v>161672.75</v>
      </c>
      <c r="CZ13" s="47">
        <f t="shared" si="42"/>
        <v>90824.999999999985</v>
      </c>
      <c r="DA13" s="47">
        <f t="shared" si="42"/>
        <v>29176</v>
      </c>
      <c r="DB13" s="47">
        <f t="shared" si="42"/>
        <v>300</v>
      </c>
      <c r="DC13" s="47">
        <f t="shared" si="42"/>
        <v>0</v>
      </c>
      <c r="DD13" s="47">
        <f t="shared" si="42"/>
        <v>19700</v>
      </c>
      <c r="DE13" s="47">
        <f t="shared" si="42"/>
        <v>0</v>
      </c>
      <c r="DF13" s="47">
        <f t="shared" si="42"/>
        <v>0</v>
      </c>
      <c r="DG13" s="47">
        <f t="shared" si="42"/>
        <v>0</v>
      </c>
      <c r="DH13" s="47">
        <f t="shared" si="42"/>
        <v>0</v>
      </c>
      <c r="DI13" s="47">
        <f t="shared" si="42"/>
        <v>0</v>
      </c>
      <c r="DJ13" s="47">
        <f t="shared" si="42"/>
        <v>4306580.25</v>
      </c>
      <c r="DL13" s="47">
        <f t="shared" ref="DL13" si="43">SUM(DL6:DL12)</f>
        <v>1980173.5</v>
      </c>
      <c r="DM13" s="47">
        <f t="shared" si="42"/>
        <v>1016907</v>
      </c>
      <c r="DN13" s="47">
        <f t="shared" si="42"/>
        <v>849088</v>
      </c>
      <c r="DO13" s="47">
        <f t="shared" si="42"/>
        <v>295905</v>
      </c>
      <c r="DP13" s="47">
        <f t="shared" si="42"/>
        <v>52297</v>
      </c>
      <c r="DQ13" s="47">
        <f t="shared" si="42"/>
        <v>24550</v>
      </c>
      <c r="DR13" s="47">
        <f t="shared" si="42"/>
        <v>24300</v>
      </c>
      <c r="DS13" s="47">
        <f t="shared" si="42"/>
        <v>0</v>
      </c>
      <c r="DT13" s="47">
        <f t="shared" si="42"/>
        <v>0</v>
      </c>
      <c r="DU13" s="47">
        <f t="shared" si="42"/>
        <v>0</v>
      </c>
      <c r="DV13" s="47">
        <f t="shared" si="42"/>
        <v>0</v>
      </c>
      <c r="DW13" s="47">
        <f t="shared" si="42"/>
        <v>0</v>
      </c>
      <c r="DX13" s="47">
        <f t="shared" si="42"/>
        <v>0</v>
      </c>
      <c r="DY13" s="47">
        <f t="shared" si="42"/>
        <v>0</v>
      </c>
      <c r="DZ13" s="47">
        <f t="shared" si="42"/>
        <v>4243220.5</v>
      </c>
      <c r="EB13" s="47">
        <f t="shared" ref="EB13" si="44">SUM(EB6:EB12)</f>
        <v>1971044.2499999995</v>
      </c>
      <c r="EC13" s="47">
        <f t="shared" si="42"/>
        <v>501890</v>
      </c>
      <c r="ED13" s="47">
        <f t="shared" si="42"/>
        <v>1533665</v>
      </c>
      <c r="EE13" s="47">
        <f t="shared" si="42"/>
        <v>346173</v>
      </c>
      <c r="EF13" s="47">
        <f t="shared" si="42"/>
        <v>110107</v>
      </c>
      <c r="EG13" s="47">
        <f t="shared" si="42"/>
        <v>28520</v>
      </c>
      <c r="EH13" s="47">
        <f t="shared" si="42"/>
        <v>0</v>
      </c>
      <c r="EI13" s="47">
        <f t="shared" si="42"/>
        <v>0</v>
      </c>
      <c r="EJ13" s="47">
        <f t="shared" si="42"/>
        <v>0</v>
      </c>
      <c r="EK13" s="47">
        <f t="shared" si="42"/>
        <v>0</v>
      </c>
      <c r="EL13" s="47">
        <f t="shared" si="42"/>
        <v>0</v>
      </c>
      <c r="EM13" s="47">
        <f t="shared" si="42"/>
        <v>0</v>
      </c>
      <c r="EN13" s="47">
        <f t="shared" si="42"/>
        <v>0</v>
      </c>
      <c r="EO13" s="47">
        <f t="shared" si="42"/>
        <v>0</v>
      </c>
      <c r="EP13" s="47">
        <f t="shared" si="42"/>
        <v>4491399.25</v>
      </c>
      <c r="ER13" s="47">
        <f t="shared" ref="ER13" si="45">SUM(ER6:ER12)</f>
        <v>1667093</v>
      </c>
      <c r="ES13" s="47">
        <f t="shared" si="42"/>
        <v>858249</v>
      </c>
      <c r="ET13" s="47">
        <f t="shared" si="42"/>
        <v>561430</v>
      </c>
      <c r="EU13" s="47">
        <f t="shared" si="42"/>
        <v>210175</v>
      </c>
      <c r="EV13" s="47">
        <f t="shared" si="42"/>
        <v>94624</v>
      </c>
      <c r="EW13" s="47">
        <f t="shared" si="42"/>
        <v>158855</v>
      </c>
      <c r="EX13" s="47">
        <f t="shared" si="42"/>
        <v>2848</v>
      </c>
      <c r="EY13" s="47">
        <f t="shared" si="42"/>
        <v>0</v>
      </c>
      <c r="EZ13" s="47">
        <f t="shared" si="42"/>
        <v>0</v>
      </c>
      <c r="FA13" s="47">
        <f t="shared" si="42"/>
        <v>0</v>
      </c>
      <c r="FB13" s="47">
        <f t="shared" si="42"/>
        <v>0</v>
      </c>
      <c r="FC13" s="47">
        <f t="shared" si="42"/>
        <v>23500</v>
      </c>
      <c r="FD13" s="47">
        <f t="shared" si="42"/>
        <v>0</v>
      </c>
      <c r="FE13" s="47">
        <f t="shared" si="42"/>
        <v>0</v>
      </c>
      <c r="FF13" s="47">
        <f t="shared" si="42"/>
        <v>3576774</v>
      </c>
      <c r="FH13" s="47">
        <f t="shared" ref="FH13:HB13" si="46">SUM(FH6:FH12)</f>
        <v>1279964</v>
      </c>
      <c r="FI13" s="47">
        <f t="shared" si="46"/>
        <v>857515</v>
      </c>
      <c r="FJ13" s="47">
        <f t="shared" si="46"/>
        <v>2008395</v>
      </c>
      <c r="FK13" s="47">
        <f t="shared" si="46"/>
        <v>39477</v>
      </c>
      <c r="FL13" s="47">
        <f t="shared" si="46"/>
        <v>73868.000000000015</v>
      </c>
      <c r="FM13" s="47">
        <f t="shared" si="46"/>
        <v>104423</v>
      </c>
      <c r="FN13" s="47">
        <f t="shared" si="46"/>
        <v>3650</v>
      </c>
      <c r="FO13" s="47">
        <f t="shared" si="46"/>
        <v>0</v>
      </c>
      <c r="FP13" s="47">
        <f t="shared" si="46"/>
        <v>0</v>
      </c>
      <c r="FQ13" s="47">
        <f t="shared" si="46"/>
        <v>0</v>
      </c>
      <c r="FR13" s="47">
        <f t="shared" si="46"/>
        <v>0</v>
      </c>
      <c r="FS13" s="47">
        <f t="shared" si="46"/>
        <v>2000</v>
      </c>
      <c r="FT13" s="47">
        <f t="shared" si="46"/>
        <v>0</v>
      </c>
      <c r="FU13" s="47">
        <f t="shared" si="46"/>
        <v>0</v>
      </c>
      <c r="FV13" s="47">
        <f t="shared" si="46"/>
        <v>4369292</v>
      </c>
      <c r="FX13" s="47">
        <f t="shared" ref="FX13" si="47">SUM(FX6:FX12)</f>
        <v>884890</v>
      </c>
      <c r="FY13" s="47">
        <f t="shared" si="46"/>
        <v>302855</v>
      </c>
      <c r="FZ13" s="47">
        <f t="shared" si="46"/>
        <v>555760</v>
      </c>
      <c r="GA13" s="47">
        <f t="shared" si="46"/>
        <v>0</v>
      </c>
      <c r="GB13" s="47">
        <f t="shared" si="46"/>
        <v>26800</v>
      </c>
      <c r="GC13" s="47">
        <f t="shared" si="46"/>
        <v>1293.0000000000002</v>
      </c>
      <c r="GD13" s="47">
        <f t="shared" si="46"/>
        <v>30800</v>
      </c>
      <c r="GE13" s="47">
        <f t="shared" si="46"/>
        <v>17500</v>
      </c>
      <c r="GF13" s="47">
        <f t="shared" si="46"/>
        <v>0</v>
      </c>
      <c r="GG13" s="47">
        <f t="shared" si="46"/>
        <v>0</v>
      </c>
      <c r="GH13" s="47">
        <f t="shared" si="46"/>
        <v>0</v>
      </c>
      <c r="GI13" s="47">
        <f t="shared" si="46"/>
        <v>0</v>
      </c>
      <c r="GJ13" s="47">
        <f t="shared" si="46"/>
        <v>0</v>
      </c>
      <c r="GK13" s="47">
        <f t="shared" si="46"/>
        <v>0</v>
      </c>
      <c r="GL13" s="47">
        <f t="shared" si="46"/>
        <v>1819898</v>
      </c>
      <c r="GN13" s="47">
        <f t="shared" ref="GN13" si="48">SUM(GN6:GN12)</f>
        <v>1818700</v>
      </c>
      <c r="GO13" s="47">
        <f t="shared" si="46"/>
        <v>867945</v>
      </c>
      <c r="GP13" s="47">
        <f t="shared" si="46"/>
        <v>487500</v>
      </c>
      <c r="GQ13" s="47">
        <f t="shared" si="46"/>
        <v>0</v>
      </c>
      <c r="GR13" s="47">
        <f t="shared" si="46"/>
        <v>76800</v>
      </c>
      <c r="GS13" s="47">
        <f t="shared" si="46"/>
        <v>45000</v>
      </c>
      <c r="GT13" s="47">
        <f t="shared" si="46"/>
        <v>3300.0000000000005</v>
      </c>
      <c r="GU13" s="47">
        <f t="shared" si="46"/>
        <v>0</v>
      </c>
      <c r="GV13" s="47">
        <f t="shared" si="46"/>
        <v>0</v>
      </c>
      <c r="GW13" s="47">
        <f t="shared" si="46"/>
        <v>0</v>
      </c>
      <c r="GX13" s="47">
        <f t="shared" si="46"/>
        <v>0</v>
      </c>
      <c r="GY13" s="47">
        <f t="shared" si="46"/>
        <v>0</v>
      </c>
      <c r="GZ13" s="47">
        <f t="shared" si="46"/>
        <v>0</v>
      </c>
      <c r="HA13" s="47">
        <f t="shared" si="46"/>
        <v>0</v>
      </c>
      <c r="HB13" s="47">
        <f t="shared" si="46"/>
        <v>3299245</v>
      </c>
    </row>
    <row r="15" spans="1:210" s="51" customFormat="1" ht="15" thickBot="1" x14ac:dyDescent="0.4">
      <c r="B15" s="12" t="s">
        <v>307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</row>
    <row r="16" spans="1:210" s="11" customFormat="1" x14ac:dyDescent="0.35">
      <c r="B16" s="11" t="s">
        <v>68</v>
      </c>
      <c r="D16" s="52">
        <f t="shared" ref="D16:D22" si="49">IFERROR(D6/R6,0)</f>
        <v>0.37667103357020626</v>
      </c>
      <c r="E16" s="52">
        <f t="shared" ref="E16:E22" si="50">IFERROR(E6/R6,0)</f>
        <v>4.3766293826472489E-3</v>
      </c>
      <c r="F16" s="52">
        <f t="shared" ref="F16:F22" si="51">IFERROR(F6/R6,0)</f>
        <v>0.61190596374108441</v>
      </c>
      <c r="G16" s="52">
        <f t="shared" ref="G16:G22" si="52">IFERROR(G6/R6,0)</f>
        <v>0</v>
      </c>
      <c r="H16" s="52">
        <f t="shared" ref="H16:H22" si="53">IFERROR(H6/R6,0)</f>
        <v>0</v>
      </c>
      <c r="I16" s="52">
        <f t="shared" ref="I16:I22" si="54">IFERROR(I6/R6,0)</f>
        <v>0</v>
      </c>
      <c r="J16" s="52">
        <f t="shared" ref="J16:J22" si="55">IFERROR(J6/R6,0)</f>
        <v>4.493339499517841E-3</v>
      </c>
      <c r="K16" s="52">
        <f t="shared" ref="K16:K22" si="56">IFERROR(K6/R6,0)</f>
        <v>2.5530338065442282E-3</v>
      </c>
      <c r="L16" s="52">
        <f t="shared" ref="L16:L22" si="57">IFERROR(L6/R6,0)</f>
        <v>0</v>
      </c>
      <c r="M16" s="52">
        <f t="shared" ref="M16:M22" si="58">IFERROR(M6/R6,0)</f>
        <v>0</v>
      </c>
      <c r="N16" s="52">
        <f t="shared" ref="N16:N22" si="59">IFERROR(N6/R6,0)</f>
        <v>0</v>
      </c>
      <c r="O16" s="52">
        <f t="shared" ref="O16:O22" si="60">IFERROR(O6/R6,0)</f>
        <v>0</v>
      </c>
      <c r="P16" s="52">
        <f t="shared" ref="P16:P22" si="61">IFERROR(P6/R6,0)</f>
        <v>0</v>
      </c>
      <c r="Q16" s="52">
        <f t="shared" ref="Q16:Q22" si="62">IFERROR(Q6/R6,0)</f>
        <v>0</v>
      </c>
      <c r="R16" s="53">
        <f t="shared" ref="R16:R22" si="63">IFERROR(R6/R6,0)</f>
        <v>1</v>
      </c>
      <c r="T16" s="52">
        <f t="shared" ref="T16:T21" si="64">IFERROR(T6/AH6,0)</f>
        <v>7.5719333669863706E-2</v>
      </c>
      <c r="U16" s="52">
        <f t="shared" ref="U16:U21" si="65">IFERROR(U6/AH6,0)</f>
        <v>0</v>
      </c>
      <c r="V16" s="52">
        <f t="shared" ref="V16:V21" si="66">IFERROR(V6/AH6,0)</f>
        <v>0.92428066633013628</v>
      </c>
      <c r="W16" s="52">
        <f t="shared" ref="W16:W21" si="67">IFERROR(W6/AH6,0)</f>
        <v>0</v>
      </c>
      <c r="X16" s="52">
        <f t="shared" ref="X16:X21" si="68">IFERROR(X6/AH6,0)</f>
        <v>0</v>
      </c>
      <c r="Y16" s="52">
        <f t="shared" ref="Y16:Y21" si="69">IFERROR(Y6/AH6,0)</f>
        <v>0</v>
      </c>
      <c r="Z16" s="52">
        <f t="shared" ref="Z16:Z21" si="70">IFERROR(Z6/AH6,0)</f>
        <v>0</v>
      </c>
      <c r="AA16" s="52">
        <f t="shared" ref="AA16:AA21" si="71">IFERROR(AA6/AH6,0)</f>
        <v>0</v>
      </c>
      <c r="AB16" s="52">
        <f t="shared" ref="AB16:AB21" si="72">IFERROR(AB6/AH6,0)</f>
        <v>0</v>
      </c>
      <c r="AC16" s="52">
        <f t="shared" ref="AC16:AC21" si="73">IFERROR(AC6/AH6,0)</f>
        <v>0</v>
      </c>
      <c r="AD16" s="52">
        <f t="shared" ref="AD16:AD21" si="74">IFERROR(AD6/AH6,0)</f>
        <v>0</v>
      </c>
      <c r="AE16" s="52">
        <f t="shared" ref="AE16:AE21" si="75">IFERROR(AE6/AH6,0)</f>
        <v>0</v>
      </c>
      <c r="AF16" s="52">
        <f t="shared" ref="AF16:AF21" si="76">IFERROR(AF6/AH6,0)</f>
        <v>0</v>
      </c>
      <c r="AG16" s="52">
        <f t="shared" ref="AG16:AG21" si="77">IFERROR(AG6/AH6,0)</f>
        <v>0</v>
      </c>
      <c r="AH16" s="53">
        <f t="shared" ref="AH16:AH21" si="78">IFERROR(AH6/AH6,0)</f>
        <v>1</v>
      </c>
      <c r="AJ16" s="52">
        <f t="shared" ref="AJ16:AJ21" si="79">IFERROR(AJ6/AX6,0)</f>
        <v>0.30371352785145894</v>
      </c>
      <c r="AK16" s="52">
        <f t="shared" ref="AK16:AK21" si="80">IFERROR(AK6/AX6,0)</f>
        <v>0</v>
      </c>
      <c r="AL16" s="52">
        <f t="shared" ref="AL16:AL21" si="81">IFERROR(AL6/AX6,0)</f>
        <v>0.69628647214854111</v>
      </c>
      <c r="AM16" s="52">
        <f t="shared" ref="AM16:AM21" si="82">IFERROR(AM6/AX6,0)</f>
        <v>0</v>
      </c>
      <c r="AN16" s="52">
        <f t="shared" ref="AN16:AN21" si="83">IFERROR(AN6/AX6,0)</f>
        <v>0</v>
      </c>
      <c r="AO16" s="52">
        <f t="shared" ref="AO16:AO21" si="84">IFERROR(AO6/AX6,0)</f>
        <v>0</v>
      </c>
      <c r="AP16" s="52">
        <f t="shared" ref="AP16:AP21" si="85">IFERROR(AP6/AX6,0)</f>
        <v>0</v>
      </c>
      <c r="AQ16" s="52">
        <f t="shared" ref="AQ16:AQ21" si="86">IFERROR(AQ6/AX6,0)</f>
        <v>0</v>
      </c>
      <c r="AR16" s="52">
        <f t="shared" ref="AR16:AR21" si="87">IFERROR(AR6/AX6,0)</f>
        <v>0</v>
      </c>
      <c r="AS16" s="52">
        <f t="shared" ref="AS16:AS21" si="88">IFERROR(AS6/AX6,0)</f>
        <v>0</v>
      </c>
      <c r="AT16" s="52">
        <f t="shared" ref="AT16:AT21" si="89">IFERROR(AT6/AX6,0)</f>
        <v>0</v>
      </c>
      <c r="AU16" s="52">
        <f t="shared" ref="AU16:AU21" si="90">IFERROR(AU6/AX6,0)</f>
        <v>0</v>
      </c>
      <c r="AV16" s="52">
        <f t="shared" ref="AV16:AV21" si="91">IFERROR(AV6/AX6,0)</f>
        <v>0</v>
      </c>
      <c r="AW16" s="52">
        <f t="shared" ref="AW16:AW21" si="92">IFERROR(AW6/AX6,0)</f>
        <v>0</v>
      </c>
      <c r="AX16" s="53">
        <f t="shared" ref="AX16:AX21" si="93">IFERROR(AX6/AX6,0)</f>
        <v>1</v>
      </c>
      <c r="AZ16" s="52">
        <f t="shared" ref="AZ16:AZ21" si="94">IFERROR(AZ6/BN6,0)</f>
        <v>0</v>
      </c>
      <c r="BA16" s="52">
        <f t="shared" ref="BA16:BA21" si="95">IFERROR(BA6/BN6,0)</f>
        <v>0</v>
      </c>
      <c r="BB16" s="52">
        <f t="shared" ref="BB16:BB21" si="96">IFERROR(BB6/BN6,0)</f>
        <v>0</v>
      </c>
      <c r="BC16" s="52">
        <f t="shared" ref="BC16:BC21" si="97">IFERROR(BC6/BN6,0)</f>
        <v>0</v>
      </c>
      <c r="BD16" s="52">
        <f t="shared" ref="BD16:BD21" si="98">IFERROR(BD6/BN6,0)</f>
        <v>0</v>
      </c>
      <c r="BE16" s="52">
        <f t="shared" ref="BE16:BE21" si="99">IFERROR(BE6/BN6,0)</f>
        <v>0</v>
      </c>
      <c r="BF16" s="52">
        <f t="shared" ref="BF16:BF21" si="100">IFERROR(BF6/BN6,0)</f>
        <v>0</v>
      </c>
      <c r="BG16" s="52">
        <f t="shared" ref="BG16:BG21" si="101">IFERROR(BG6/BN6,0)</f>
        <v>0</v>
      </c>
      <c r="BH16" s="52">
        <f t="shared" ref="BH16:BH21" si="102">IFERROR(BH6/BN6,0)</f>
        <v>0</v>
      </c>
      <c r="BI16" s="52">
        <f t="shared" ref="BI16:BI21" si="103">IFERROR(BI6/BN6,0)</f>
        <v>0</v>
      </c>
      <c r="BJ16" s="52">
        <f t="shared" ref="BJ16:BJ21" si="104">IFERROR(BJ6/BN6,0)</f>
        <v>0</v>
      </c>
      <c r="BK16" s="52">
        <f t="shared" ref="BK16:BK21" si="105">IFERROR(BK6/BN6,0)</f>
        <v>0</v>
      </c>
      <c r="BL16" s="52">
        <f t="shared" ref="BL16:BL21" si="106">IFERROR(BL6/BN6,0)</f>
        <v>0</v>
      </c>
      <c r="BM16" s="52">
        <f t="shared" ref="BM16:BM21" si="107">IFERROR(BM6/BN6,0)</f>
        <v>0</v>
      </c>
      <c r="BN16" s="53">
        <f t="shared" ref="BN16:BN21" si="108">IFERROR(BN6/BN6,0)</f>
        <v>0</v>
      </c>
      <c r="BP16" s="52">
        <f t="shared" ref="BP16:BP21" si="109">IFERROR(BP6/CD6,0)</f>
        <v>0</v>
      </c>
      <c r="BQ16" s="52">
        <f t="shared" ref="BQ16:BQ21" si="110">IFERROR(BQ6/CD6,0)</f>
        <v>0</v>
      </c>
      <c r="BR16" s="52">
        <f t="shared" ref="BR16:BR21" si="111">IFERROR(BR6/CD6,0)</f>
        <v>1</v>
      </c>
      <c r="BS16" s="52">
        <f t="shared" ref="BS16:BS21" si="112">IFERROR(BS6/CD6,0)</f>
        <v>0</v>
      </c>
      <c r="BT16" s="52">
        <f t="shared" ref="BT16:BT21" si="113">IFERROR(BT6/CD6,0)</f>
        <v>0</v>
      </c>
      <c r="BU16" s="52">
        <f t="shared" ref="BU16:BU21" si="114">IFERROR(BU6/CD6,0)</f>
        <v>0</v>
      </c>
      <c r="BV16" s="52">
        <f t="shared" ref="BV16:BV21" si="115">IFERROR(BV6/CD6,0)</f>
        <v>0</v>
      </c>
      <c r="BW16" s="52">
        <f t="shared" ref="BW16:BW21" si="116">IFERROR(BW6/CD6,0)</f>
        <v>0</v>
      </c>
      <c r="BX16" s="52">
        <f t="shared" ref="BX16:BX21" si="117">IFERROR(BX6/CD6,0)</f>
        <v>0</v>
      </c>
      <c r="BY16" s="52">
        <f t="shared" ref="BY16:BY21" si="118">IFERROR(BY6/CD6,0)</f>
        <v>0</v>
      </c>
      <c r="BZ16" s="52">
        <f t="shared" ref="BZ16:BZ21" si="119">IFERROR(BZ6/CD6,0)</f>
        <v>0</v>
      </c>
      <c r="CA16" s="52">
        <f t="shared" ref="CA16:CA21" si="120">IFERROR(CA6/CD6,0)</f>
        <v>0</v>
      </c>
      <c r="CB16" s="52">
        <f t="shared" ref="CB16:CB21" si="121">IFERROR(CB6/CD6,0)</f>
        <v>0</v>
      </c>
      <c r="CC16" s="52">
        <f t="shared" ref="CC16:CC21" si="122">IFERROR(CC6/CD6,0)</f>
        <v>0</v>
      </c>
      <c r="CD16" s="53">
        <f t="shared" ref="CD16:CD21" si="123">IFERROR(CD6/CD6,0)</f>
        <v>1</v>
      </c>
      <c r="CF16" s="52">
        <f t="shared" ref="CF16:CF21" si="124">IFERROR(CF6/CT6,0)</f>
        <v>0.27995039211026618</v>
      </c>
      <c r="CG16" s="52">
        <f t="shared" ref="CG16:CG21" si="125">IFERROR(CG6/CT6,0)</f>
        <v>0</v>
      </c>
      <c r="CH16" s="52">
        <f t="shared" ref="CH16:CH21" si="126">IFERROR(CH6/CT6,0)</f>
        <v>0.72004960788973382</v>
      </c>
      <c r="CI16" s="52">
        <f t="shared" ref="CI16:CI21" si="127">IFERROR(CI6/CT6,0)</f>
        <v>0</v>
      </c>
      <c r="CJ16" s="52">
        <f t="shared" ref="CJ16:CJ21" si="128">IFERROR(CJ6/CT6,0)</f>
        <v>0</v>
      </c>
      <c r="CK16" s="52">
        <f t="shared" ref="CK16:CK21" si="129">IFERROR(CK6/CT6,0)</f>
        <v>0</v>
      </c>
      <c r="CL16" s="52">
        <f t="shared" ref="CL16:CL21" si="130">IFERROR(CL6/CT6,0)</f>
        <v>0</v>
      </c>
      <c r="CM16" s="52">
        <f t="shared" ref="CM16:CM21" si="131">IFERROR(CM6/CT6,0)</f>
        <v>0</v>
      </c>
      <c r="CN16" s="52">
        <f t="shared" ref="CN16:CN21" si="132">IFERROR(CN6/CT6,0)</f>
        <v>0</v>
      </c>
      <c r="CO16" s="52">
        <f t="shared" ref="CO16:CO21" si="133">IFERROR(CO6/CT6,0)</f>
        <v>0</v>
      </c>
      <c r="CP16" s="52">
        <f t="shared" ref="CP16:CP21" si="134">IFERROR(CP6/CT6,0)</f>
        <v>0</v>
      </c>
      <c r="CQ16" s="52">
        <f t="shared" ref="CQ16:CQ21" si="135">IFERROR(CQ6/CT6,0)</f>
        <v>0</v>
      </c>
      <c r="CR16" s="52">
        <f t="shared" ref="CR16:CR21" si="136">IFERROR(CR6/CT6,0)</f>
        <v>0</v>
      </c>
      <c r="CS16" s="52">
        <f t="shared" ref="CS16:CS21" si="137">IFERROR(CS6/CT6,0)</f>
        <v>0</v>
      </c>
      <c r="CT16" s="53">
        <f t="shared" ref="CT16:CT21" si="138">IFERROR(CT6/CT6,0)</f>
        <v>1</v>
      </c>
      <c r="CV16" s="52">
        <f t="shared" ref="CV16:CV21" si="139">IFERROR(CV6/DJ6,0)</f>
        <v>0.45428790199081165</v>
      </c>
      <c r="CW16" s="52">
        <f t="shared" ref="CW16:CW21" si="140">IFERROR(CW6/DJ6,0)</f>
        <v>0</v>
      </c>
      <c r="CX16" s="52">
        <f t="shared" ref="CX16:CX21" si="141">IFERROR(CX6/DJ6,0)</f>
        <v>0.54571209800918841</v>
      </c>
      <c r="CY16" s="52">
        <f t="shared" ref="CY16:CY21" si="142">IFERROR(CY6/DJ6,0)</f>
        <v>0</v>
      </c>
      <c r="CZ16" s="52">
        <f t="shared" ref="CZ16:CZ21" si="143">IFERROR(CZ6/DJ6,0)</f>
        <v>0</v>
      </c>
      <c r="DA16" s="52">
        <f t="shared" ref="DA16:DA21" si="144">IFERROR(DA6/DJ6,0)</f>
        <v>0</v>
      </c>
      <c r="DB16" s="52">
        <f t="shared" ref="DB16:DB21" si="145">IFERROR(DB6/DJ6,0)</f>
        <v>0</v>
      </c>
      <c r="DC16" s="52">
        <f t="shared" ref="DC16:DC21" si="146">IFERROR(DC6/DJ6,0)</f>
        <v>0</v>
      </c>
      <c r="DD16" s="52">
        <f t="shared" ref="DD16:DD21" si="147">IFERROR(DD6/DJ6,0)</f>
        <v>0</v>
      </c>
      <c r="DE16" s="52">
        <f t="shared" ref="DE16:DE21" si="148">IFERROR(DE6/DJ6,0)</f>
        <v>0</v>
      </c>
      <c r="DF16" s="52">
        <f t="shared" ref="DF16:DF21" si="149">IFERROR(DF6/DJ6,0)</f>
        <v>0</v>
      </c>
      <c r="DG16" s="52">
        <f t="shared" ref="DG16:DG21" si="150">IFERROR(DG6/DJ6,0)</f>
        <v>0</v>
      </c>
      <c r="DH16" s="52">
        <f t="shared" ref="DH16:DH21" si="151">IFERROR(DH6/DJ6,0)</f>
        <v>0</v>
      </c>
      <c r="DI16" s="52">
        <f t="shared" ref="DI16:DI21" si="152">IFERROR(DI6/DJ6,0)</f>
        <v>0</v>
      </c>
      <c r="DJ16" s="53">
        <f t="shared" ref="DJ16:DJ21" si="153">IFERROR(DJ6/DJ6,0)</f>
        <v>1</v>
      </c>
      <c r="DL16" s="52">
        <f t="shared" ref="DL16:DL21" si="154">IFERROR(DL6/DZ6,0)</f>
        <v>0.44270786217734159</v>
      </c>
      <c r="DM16" s="52">
        <f t="shared" ref="DM16:DM21" si="155">IFERROR(DM6/DZ6,0)</f>
        <v>0</v>
      </c>
      <c r="DN16" s="52">
        <f t="shared" ref="DN16:DN21" si="156">IFERROR(DN6/DZ6,0)</f>
        <v>0.5572921378226583</v>
      </c>
      <c r="DO16" s="52">
        <f t="shared" ref="DO16:DO21" si="157">IFERROR(DO6/DZ6,0)</f>
        <v>0</v>
      </c>
      <c r="DP16" s="52">
        <f t="shared" ref="DP16:DP21" si="158">IFERROR(DP6/DZ6,0)</f>
        <v>0</v>
      </c>
      <c r="DQ16" s="52">
        <f t="shared" ref="DQ16:DQ21" si="159">IFERROR(DQ6/DZ6,0)</f>
        <v>0</v>
      </c>
      <c r="DR16" s="52">
        <f t="shared" ref="DR16:DR21" si="160">IFERROR(DR6/DZ6,0)</f>
        <v>0</v>
      </c>
      <c r="DS16" s="52">
        <f t="shared" ref="DS16:DS21" si="161">IFERROR(DS6/DZ6,0)</f>
        <v>0</v>
      </c>
      <c r="DT16" s="52">
        <f t="shared" ref="DT16:DT21" si="162">IFERROR(DT6/DZ6,0)</f>
        <v>0</v>
      </c>
      <c r="DU16" s="52">
        <f t="shared" ref="DU16:DU21" si="163">IFERROR(DU6/DZ6,0)</f>
        <v>0</v>
      </c>
      <c r="DV16" s="52">
        <f t="shared" ref="DV16:DV21" si="164">IFERROR(DV6/DZ6,0)</f>
        <v>0</v>
      </c>
      <c r="DW16" s="52">
        <f t="shared" ref="DW16:DW21" si="165">IFERROR(DW6/DZ6,0)</f>
        <v>0</v>
      </c>
      <c r="DX16" s="52">
        <f t="shared" ref="DX16:DX21" si="166">IFERROR(DX6/DZ6,0)</f>
        <v>0</v>
      </c>
      <c r="DY16" s="52">
        <f t="shared" ref="DY16:DY21" si="167">IFERROR(DY6/DZ6,0)</f>
        <v>0</v>
      </c>
      <c r="DZ16" s="53">
        <f t="shared" ref="DZ16:DZ21" si="168">IFERROR(DZ6/DZ6,0)</f>
        <v>1</v>
      </c>
      <c r="EB16" s="52">
        <f t="shared" ref="EB16:EB21" si="169">IFERROR(EB6/EP6,0)</f>
        <v>0.29308126325406236</v>
      </c>
      <c r="EC16" s="52">
        <f t="shared" ref="EC16:EC21" si="170">IFERROR(EC6/EP6,0)</f>
        <v>3.9836881250240687E-2</v>
      </c>
      <c r="ED16" s="52">
        <f t="shared" ref="ED16:ED21" si="171">IFERROR(ED6/EP6,0)</f>
        <v>0.66708185549569698</v>
      </c>
      <c r="EE16" s="52">
        <f t="shared" ref="EE16:EE21" si="172">IFERROR(EE6/EP6,0)</f>
        <v>0</v>
      </c>
      <c r="EF16" s="52">
        <f t="shared" ref="EF16:EF21" si="173">IFERROR(EF6/EP6,0)</f>
        <v>0</v>
      </c>
      <c r="EG16" s="52">
        <f t="shared" ref="EG16:EG21" si="174">IFERROR(EG6/EP6,0)</f>
        <v>0</v>
      </c>
      <c r="EH16" s="52">
        <f t="shared" ref="EH16:EH21" si="175">IFERROR(EH6/EP6,0)</f>
        <v>0</v>
      </c>
      <c r="EI16" s="52">
        <f t="shared" ref="EI16:EI21" si="176">IFERROR(EI6/EP6,0)</f>
        <v>0</v>
      </c>
      <c r="EJ16" s="52">
        <f t="shared" ref="EJ16:EJ21" si="177">IFERROR(EJ6/EP6,0)</f>
        <v>0</v>
      </c>
      <c r="EK16" s="52">
        <f t="shared" ref="EK16:EK21" si="178">IFERROR(EK6/EP6,0)</f>
        <v>0</v>
      </c>
      <c r="EL16" s="52">
        <f t="shared" ref="EL16:EL21" si="179">IFERROR(EL6/EP6,0)</f>
        <v>0</v>
      </c>
      <c r="EM16" s="52">
        <f t="shared" ref="EM16:EM21" si="180">IFERROR(EM6/EP6,0)</f>
        <v>0</v>
      </c>
      <c r="EN16" s="52">
        <f t="shared" ref="EN16:EN21" si="181">IFERROR(EN6/EP6,0)</f>
        <v>0</v>
      </c>
      <c r="EO16" s="52">
        <f t="shared" ref="EO16:EO21" si="182">IFERROR(EO6/EP6,0)</f>
        <v>0</v>
      </c>
      <c r="EP16" s="53">
        <f t="shared" ref="EP16:EP21" si="183">IFERROR(EP6/EP6,0)</f>
        <v>1</v>
      </c>
      <c r="ER16" s="52">
        <f t="shared" ref="ER16:ER21" si="184">IFERROR(ER6/FF6,0)</f>
        <v>0.50000000000000011</v>
      </c>
      <c r="ES16" s="52">
        <f t="shared" ref="ES16:ES21" si="185">IFERROR(ES6/FF6,0)</f>
        <v>0</v>
      </c>
      <c r="ET16" s="52">
        <f t="shared" ref="ET16:ET21" si="186">IFERROR(ET6/FF6,0)</f>
        <v>0.5</v>
      </c>
      <c r="EU16" s="52">
        <f t="shared" ref="EU16:EU21" si="187">IFERROR(EU6/FF6,0)</f>
        <v>0</v>
      </c>
      <c r="EV16" s="52">
        <f t="shared" ref="EV16:EV21" si="188">IFERROR(EV6/FF6,0)</f>
        <v>0</v>
      </c>
      <c r="EW16" s="52">
        <f t="shared" ref="EW16:EW21" si="189">IFERROR(EW6/FF6,0)</f>
        <v>0</v>
      </c>
      <c r="EX16" s="52">
        <f t="shared" ref="EX16:EX21" si="190">IFERROR(EX6/FF6,0)</f>
        <v>0</v>
      </c>
      <c r="EY16" s="52">
        <f t="shared" ref="EY16:EY21" si="191">IFERROR(EY6/FF6,0)</f>
        <v>0</v>
      </c>
      <c r="EZ16" s="52">
        <f t="shared" ref="EZ16:EZ21" si="192">IFERROR(EZ6/FF6,0)</f>
        <v>0</v>
      </c>
      <c r="FA16" s="52">
        <f t="shared" ref="FA16:FA21" si="193">IFERROR(FA6/FF6,0)</f>
        <v>0</v>
      </c>
      <c r="FB16" s="52">
        <f t="shared" ref="FB16:FB21" si="194">IFERROR(FB6/FF6,0)</f>
        <v>0</v>
      </c>
      <c r="FC16" s="52">
        <f t="shared" ref="FC16:FC21" si="195">IFERROR(FC6/FF6,0)</f>
        <v>0</v>
      </c>
      <c r="FD16" s="52">
        <f t="shared" ref="FD16:FD21" si="196">IFERROR(FD6/FF6,0)</f>
        <v>0</v>
      </c>
      <c r="FE16" s="52">
        <f t="shared" ref="FE16:FE21" si="197">IFERROR(FE6/FF6,0)</f>
        <v>0</v>
      </c>
      <c r="FF16" s="53">
        <f t="shared" ref="FF16:FF21" si="198">IFERROR(FF6/FF6,0)</f>
        <v>1</v>
      </c>
      <c r="FH16" s="52">
        <f t="shared" ref="FH16:FH21" si="199">IFERROR(FH6/FV6,0)</f>
        <v>7.880504302006705E-2</v>
      </c>
      <c r="FI16" s="52">
        <f t="shared" ref="FI16:FI21" si="200">IFERROR(FI6/FV6,0)</f>
        <v>0</v>
      </c>
      <c r="FJ16" s="52">
        <f t="shared" ref="FJ16:FJ21" si="201">IFERROR(FJ6/FV6,0)</f>
        <v>0.92119495697993303</v>
      </c>
      <c r="FK16" s="52">
        <f t="shared" ref="FK16:FK21" si="202">IFERROR(FK6/FV6,0)</f>
        <v>0</v>
      </c>
      <c r="FL16" s="52">
        <f t="shared" ref="FL16:FL21" si="203">IFERROR(FL6/FV6,0)</f>
        <v>0</v>
      </c>
      <c r="FM16" s="52">
        <f t="shared" ref="FM16:FM21" si="204">IFERROR(FM6/FV6,0)</f>
        <v>0</v>
      </c>
      <c r="FN16" s="52">
        <f t="shared" ref="FN16:FN21" si="205">IFERROR(FN6/FV6,0)</f>
        <v>0</v>
      </c>
      <c r="FO16" s="52">
        <f t="shared" ref="FO16:FO21" si="206">IFERROR(FO6/FV6,0)</f>
        <v>0</v>
      </c>
      <c r="FP16" s="52">
        <f t="shared" ref="FP16:FP21" si="207">IFERROR(FP6/FV6,0)</f>
        <v>0</v>
      </c>
      <c r="FQ16" s="52">
        <f t="shared" ref="FQ16:FQ21" si="208">IFERROR(FQ6/FV6,0)</f>
        <v>0</v>
      </c>
      <c r="FR16" s="52">
        <f t="shared" ref="FR16:FR21" si="209">IFERROR(FR6/FV6,0)</f>
        <v>0</v>
      </c>
      <c r="FS16" s="52">
        <f t="shared" ref="FS16:FS21" si="210">IFERROR(FS6/FV6,0)</f>
        <v>0</v>
      </c>
      <c r="FT16" s="52">
        <f t="shared" ref="FT16:FT21" si="211">IFERROR(FT6/FV6,0)</f>
        <v>0</v>
      </c>
      <c r="FU16" s="52">
        <f t="shared" ref="FU16:FU21" si="212">IFERROR(FU6/FV6,0)</f>
        <v>0</v>
      </c>
      <c r="FV16" s="53">
        <f t="shared" ref="FV16:FV21" si="213">IFERROR(FV6/FV6,0)</f>
        <v>1</v>
      </c>
      <c r="FX16" s="52">
        <f t="shared" ref="FX16:FX21" si="214">IFERROR(FX6/GL6,0)</f>
        <v>0.51325564828007331</v>
      </c>
      <c r="FY16" s="52">
        <f t="shared" ref="FY16:FY21" si="215">IFERROR(FY6/GL6,0)</f>
        <v>0</v>
      </c>
      <c r="FZ16" s="52">
        <f t="shared" ref="FZ16:FZ21" si="216">IFERROR(FZ6/GL6,0)</f>
        <v>0.4457815998371667</v>
      </c>
      <c r="GA16" s="52">
        <f t="shared" ref="GA16:GA21" si="217">IFERROR(GA6/GL6,0)</f>
        <v>0</v>
      </c>
      <c r="GB16" s="52">
        <f t="shared" ref="GB16:GB21" si="218">IFERROR(GB6/GL6,0)</f>
        <v>0</v>
      </c>
      <c r="GC16" s="52">
        <f t="shared" ref="GC16:GC21" si="219">IFERROR(GC6/GL6,0)</f>
        <v>0</v>
      </c>
      <c r="GD16" s="52">
        <f t="shared" ref="GD16:GD21" si="220">IFERROR(GD6/GL6,0)</f>
        <v>2.6121175113644073E-2</v>
      </c>
      <c r="GE16" s="52">
        <f t="shared" ref="GE16:GE21" si="221">IFERROR(GE6/GL6,0)</f>
        <v>1.484157676911595E-2</v>
      </c>
      <c r="GF16" s="52">
        <f t="shared" ref="GF16:GF21" si="222">IFERROR(GF6/GL6,0)</f>
        <v>0</v>
      </c>
      <c r="GG16" s="52">
        <f t="shared" ref="GG16:GG21" si="223">IFERROR(GG6/GL6,0)</f>
        <v>0</v>
      </c>
      <c r="GH16" s="52">
        <f t="shared" ref="GH16:GH21" si="224">IFERROR(GH6/GL6,0)</f>
        <v>0</v>
      </c>
      <c r="GI16" s="52">
        <f t="shared" ref="GI16:GI21" si="225">IFERROR(GI6/GL6,0)</f>
        <v>0</v>
      </c>
      <c r="GJ16" s="52">
        <f t="shared" ref="GJ16:GJ21" si="226">IFERROR(GJ6/GL6,0)</f>
        <v>0</v>
      </c>
      <c r="GK16" s="52">
        <f t="shared" ref="GK16:GK21" si="227">IFERROR(GK6/GL6,0)</f>
        <v>0</v>
      </c>
      <c r="GL16" s="53">
        <f t="shared" ref="GL16:GL21" si="228">IFERROR(GL6/GL6,0)</f>
        <v>1</v>
      </c>
      <c r="GN16" s="52">
        <f t="shared" ref="GN16:GN21" si="229">IFERROR(GN6/HB6,0)</f>
        <v>0.69867711905928465</v>
      </c>
      <c r="GO16" s="52">
        <f t="shared" ref="GO16:GO21" si="230">IFERROR(GO6/HB6,0)</f>
        <v>0</v>
      </c>
      <c r="GP16" s="52">
        <f t="shared" ref="GP16:GP21" si="231">IFERROR(GP6/HB6,0)</f>
        <v>0.30132288094071535</v>
      </c>
      <c r="GQ16" s="52">
        <f t="shared" ref="GQ16:GQ21" si="232">IFERROR(GQ6/HB6,0)</f>
        <v>0</v>
      </c>
      <c r="GR16" s="52">
        <f t="shared" ref="GR16:GR21" si="233">IFERROR(GR6/HB6,0)</f>
        <v>0</v>
      </c>
      <c r="GS16" s="52">
        <f t="shared" ref="GS16:GS21" si="234">IFERROR(GS6/HB6,0)</f>
        <v>0</v>
      </c>
      <c r="GT16" s="52">
        <f t="shared" ref="GT16:GT21" si="235">IFERROR(GT6/HB6,0)</f>
        <v>0</v>
      </c>
      <c r="GU16" s="52">
        <f t="shared" ref="GU16:GU21" si="236">IFERROR(GU6/HB6,0)</f>
        <v>0</v>
      </c>
      <c r="GV16" s="52">
        <f t="shared" ref="GV16:GV21" si="237">IFERROR(GV6/HB6,0)</f>
        <v>0</v>
      </c>
      <c r="GW16" s="52">
        <f t="shared" ref="GW16:GW21" si="238">IFERROR(GW6/HB6,0)</f>
        <v>0</v>
      </c>
      <c r="GX16" s="52">
        <f t="shared" ref="GX16:GX21" si="239">IFERROR(GX6/HB6,0)</f>
        <v>0</v>
      </c>
      <c r="GY16" s="52">
        <f t="shared" ref="GY16:GY21" si="240">IFERROR(GY6/HB6,0)</f>
        <v>0</v>
      </c>
      <c r="GZ16" s="52">
        <f t="shared" ref="GZ16:GZ21" si="241">IFERROR(GZ6/HB6,0)</f>
        <v>0</v>
      </c>
      <c r="HA16" s="52">
        <f t="shared" ref="HA16:HA21" si="242">IFERROR(HA6/HB6,0)</f>
        <v>0</v>
      </c>
      <c r="HB16" s="53">
        <f t="shared" ref="HB16:HB21" si="243">IFERROR(HB6/HB6,0)</f>
        <v>1</v>
      </c>
    </row>
    <row r="17" spans="2:210" s="11" customFormat="1" x14ac:dyDescent="0.35">
      <c r="B17" s="11" t="s">
        <v>69</v>
      </c>
      <c r="D17" s="52">
        <f t="shared" si="49"/>
        <v>0.49178374060586127</v>
      </c>
      <c r="E17" s="52">
        <f t="shared" si="50"/>
        <v>0.15072633321852028</v>
      </c>
      <c r="F17" s="52">
        <f t="shared" si="51"/>
        <v>0.23037492932246736</v>
      </c>
      <c r="G17" s="52">
        <f t="shared" si="52"/>
        <v>0.10178104273585957</v>
      </c>
      <c r="H17" s="52">
        <f t="shared" si="53"/>
        <v>1.2229455819858493E-3</v>
      </c>
      <c r="I17" s="52">
        <f t="shared" si="54"/>
        <v>1.2132821003009003E-2</v>
      </c>
      <c r="J17" s="52">
        <f t="shared" si="55"/>
        <v>4.4409382743331042E-5</v>
      </c>
      <c r="K17" s="52">
        <f t="shared" si="56"/>
        <v>4.8406227190230791E-3</v>
      </c>
      <c r="L17" s="52">
        <f t="shared" si="57"/>
        <v>7.0931554305303139E-3</v>
      </c>
      <c r="M17" s="52">
        <f t="shared" si="58"/>
        <v>0</v>
      </c>
      <c r="N17" s="52">
        <f t="shared" si="59"/>
        <v>0</v>
      </c>
      <c r="O17" s="52">
        <f t="shared" si="60"/>
        <v>0</v>
      </c>
      <c r="P17" s="52">
        <f t="shared" si="61"/>
        <v>0</v>
      </c>
      <c r="Q17" s="52">
        <f t="shared" si="62"/>
        <v>0</v>
      </c>
      <c r="R17" s="53">
        <f t="shared" si="63"/>
        <v>1</v>
      </c>
      <c r="T17" s="52">
        <f t="shared" si="64"/>
        <v>0.46610169491525422</v>
      </c>
      <c r="U17" s="52">
        <f t="shared" si="65"/>
        <v>0</v>
      </c>
      <c r="V17" s="52">
        <f t="shared" si="66"/>
        <v>0.38135593220338987</v>
      </c>
      <c r="W17" s="52">
        <f t="shared" si="67"/>
        <v>0</v>
      </c>
      <c r="X17" s="52">
        <f t="shared" si="68"/>
        <v>0</v>
      </c>
      <c r="Y17" s="52">
        <f t="shared" si="69"/>
        <v>0</v>
      </c>
      <c r="Z17" s="52">
        <f t="shared" si="70"/>
        <v>0</v>
      </c>
      <c r="AA17" s="52">
        <f t="shared" si="71"/>
        <v>0.15254237288135591</v>
      </c>
      <c r="AB17" s="52">
        <f t="shared" si="72"/>
        <v>0</v>
      </c>
      <c r="AC17" s="52">
        <f t="shared" si="73"/>
        <v>0</v>
      </c>
      <c r="AD17" s="52">
        <f t="shared" si="74"/>
        <v>0</v>
      </c>
      <c r="AE17" s="52">
        <f t="shared" si="75"/>
        <v>0</v>
      </c>
      <c r="AF17" s="52">
        <f t="shared" si="76"/>
        <v>0</v>
      </c>
      <c r="AG17" s="52">
        <f t="shared" si="77"/>
        <v>0</v>
      </c>
      <c r="AH17" s="53">
        <f t="shared" si="78"/>
        <v>1</v>
      </c>
      <c r="AJ17" s="52">
        <f t="shared" si="79"/>
        <v>0.25556721464381488</v>
      </c>
      <c r="AK17" s="52">
        <f t="shared" si="80"/>
        <v>0.25067039757490966</v>
      </c>
      <c r="AL17" s="52">
        <f t="shared" si="81"/>
        <v>0.4826862539349423</v>
      </c>
      <c r="AM17" s="52">
        <f t="shared" si="82"/>
        <v>0</v>
      </c>
      <c r="AN17" s="52">
        <f t="shared" si="83"/>
        <v>0</v>
      </c>
      <c r="AO17" s="52">
        <f t="shared" si="84"/>
        <v>0</v>
      </c>
      <c r="AP17" s="52">
        <f t="shared" si="85"/>
        <v>0</v>
      </c>
      <c r="AQ17" s="52">
        <f t="shared" si="86"/>
        <v>1.1076133846333217E-2</v>
      </c>
      <c r="AR17" s="52">
        <f t="shared" si="87"/>
        <v>0</v>
      </c>
      <c r="AS17" s="52">
        <f t="shared" si="88"/>
        <v>0</v>
      </c>
      <c r="AT17" s="52">
        <f t="shared" si="89"/>
        <v>0</v>
      </c>
      <c r="AU17" s="52">
        <f t="shared" si="90"/>
        <v>0</v>
      </c>
      <c r="AV17" s="52">
        <f t="shared" si="91"/>
        <v>0</v>
      </c>
      <c r="AW17" s="52">
        <f t="shared" si="92"/>
        <v>0</v>
      </c>
      <c r="AX17" s="53">
        <f t="shared" si="93"/>
        <v>1</v>
      </c>
      <c r="AZ17" s="52">
        <f t="shared" si="94"/>
        <v>0.52974134540708828</v>
      </c>
      <c r="BA17" s="52">
        <f t="shared" si="95"/>
        <v>9.2790645639924035E-2</v>
      </c>
      <c r="BB17" s="52">
        <f t="shared" si="96"/>
        <v>0.31629460552711824</v>
      </c>
      <c r="BC17" s="52">
        <f t="shared" si="97"/>
        <v>1.6169443920498325E-2</v>
      </c>
      <c r="BD17" s="52">
        <f t="shared" si="98"/>
        <v>1.0514644060703763E-2</v>
      </c>
      <c r="BE17" s="52">
        <f t="shared" si="99"/>
        <v>0</v>
      </c>
      <c r="BF17" s="52">
        <f t="shared" si="100"/>
        <v>0</v>
      </c>
      <c r="BG17" s="52">
        <f t="shared" si="101"/>
        <v>0</v>
      </c>
      <c r="BH17" s="52">
        <f t="shared" si="102"/>
        <v>3.4489315444667337E-2</v>
      </c>
      <c r="BI17" s="52">
        <f t="shared" si="103"/>
        <v>0</v>
      </c>
      <c r="BJ17" s="52">
        <f t="shared" si="104"/>
        <v>0</v>
      </c>
      <c r="BK17" s="52">
        <f t="shared" si="105"/>
        <v>0</v>
      </c>
      <c r="BL17" s="52">
        <f t="shared" si="106"/>
        <v>0</v>
      </c>
      <c r="BM17" s="52">
        <f t="shared" si="107"/>
        <v>0</v>
      </c>
      <c r="BN17" s="53">
        <f t="shared" si="108"/>
        <v>1</v>
      </c>
      <c r="BP17" s="52">
        <f t="shared" si="109"/>
        <v>0.59848516181538047</v>
      </c>
      <c r="BQ17" s="52">
        <f t="shared" si="110"/>
        <v>7.1369247796906135E-2</v>
      </c>
      <c r="BR17" s="52">
        <f t="shared" si="111"/>
        <v>0.20829641317729555</v>
      </c>
      <c r="BS17" s="52">
        <f t="shared" si="112"/>
        <v>5.7360155124513444E-2</v>
      </c>
      <c r="BT17" s="52">
        <f t="shared" si="113"/>
        <v>0</v>
      </c>
      <c r="BU17" s="52">
        <f t="shared" si="114"/>
        <v>4.5106515724544625E-2</v>
      </c>
      <c r="BV17" s="52">
        <f t="shared" si="115"/>
        <v>0</v>
      </c>
      <c r="BW17" s="52">
        <f t="shared" si="116"/>
        <v>5.1800260497754458E-3</v>
      </c>
      <c r="BX17" s="52">
        <f t="shared" si="117"/>
        <v>1.4202480311584323E-2</v>
      </c>
      <c r="BY17" s="52">
        <f t="shared" si="118"/>
        <v>0</v>
      </c>
      <c r="BZ17" s="52">
        <f t="shared" si="119"/>
        <v>0</v>
      </c>
      <c r="CA17" s="52">
        <f t="shared" si="120"/>
        <v>0</v>
      </c>
      <c r="CB17" s="52">
        <f t="shared" si="121"/>
        <v>0</v>
      </c>
      <c r="CC17" s="52">
        <f t="shared" si="122"/>
        <v>0</v>
      </c>
      <c r="CD17" s="53">
        <f t="shared" si="123"/>
        <v>1</v>
      </c>
      <c r="CF17" s="52">
        <f t="shared" si="124"/>
        <v>0.61021146165983431</v>
      </c>
      <c r="CG17" s="52">
        <f t="shared" si="125"/>
        <v>0.21756303322674803</v>
      </c>
      <c r="CH17" s="52">
        <f t="shared" si="126"/>
        <v>0.1127182407729596</v>
      </c>
      <c r="CI17" s="52">
        <f t="shared" si="127"/>
        <v>2.9771133297507493E-2</v>
      </c>
      <c r="CJ17" s="52">
        <f t="shared" si="128"/>
        <v>0</v>
      </c>
      <c r="CK17" s="52">
        <f t="shared" si="129"/>
        <v>2.285853118186142E-2</v>
      </c>
      <c r="CL17" s="52">
        <f t="shared" si="130"/>
        <v>3.121016183302443E-19</v>
      </c>
      <c r="CM17" s="52">
        <f t="shared" si="131"/>
        <v>0</v>
      </c>
      <c r="CN17" s="52">
        <f t="shared" si="132"/>
        <v>6.8775998610890931E-3</v>
      </c>
      <c r="CO17" s="52">
        <f t="shared" si="133"/>
        <v>0</v>
      </c>
      <c r="CP17" s="52">
        <f t="shared" si="134"/>
        <v>0</v>
      </c>
      <c r="CQ17" s="52">
        <f t="shared" si="135"/>
        <v>0</v>
      </c>
      <c r="CR17" s="52">
        <f t="shared" si="136"/>
        <v>0</v>
      </c>
      <c r="CS17" s="52">
        <f t="shared" si="137"/>
        <v>0</v>
      </c>
      <c r="CT17" s="53">
        <f t="shared" si="138"/>
        <v>1</v>
      </c>
      <c r="CV17" s="52">
        <f t="shared" si="139"/>
        <v>0.41082196940197147</v>
      </c>
      <c r="CW17" s="52">
        <f t="shared" si="140"/>
        <v>0.32144510373518032</v>
      </c>
      <c r="CX17" s="52">
        <f t="shared" si="141"/>
        <v>0.20542989323649957</v>
      </c>
      <c r="CY17" s="52">
        <f t="shared" si="142"/>
        <v>5.0520179720902933E-2</v>
      </c>
      <c r="CZ17" s="52">
        <f t="shared" si="143"/>
        <v>0</v>
      </c>
      <c r="DA17" s="52">
        <f t="shared" si="144"/>
        <v>1.178285390544574E-2</v>
      </c>
      <c r="DB17" s="52">
        <f t="shared" si="145"/>
        <v>0</v>
      </c>
      <c r="DC17" s="52">
        <f t="shared" si="146"/>
        <v>0</v>
      </c>
      <c r="DD17" s="52">
        <f t="shared" si="147"/>
        <v>0</v>
      </c>
      <c r="DE17" s="52">
        <f t="shared" si="148"/>
        <v>0</v>
      </c>
      <c r="DF17" s="52">
        <f t="shared" si="149"/>
        <v>0</v>
      </c>
      <c r="DG17" s="52">
        <f t="shared" si="150"/>
        <v>0</v>
      </c>
      <c r="DH17" s="52">
        <f t="shared" si="151"/>
        <v>0</v>
      </c>
      <c r="DI17" s="52">
        <f t="shared" si="152"/>
        <v>0</v>
      </c>
      <c r="DJ17" s="53">
        <f t="shared" si="153"/>
        <v>1</v>
      </c>
      <c r="DL17" s="52">
        <f t="shared" si="154"/>
        <v>0.60904690984427745</v>
      </c>
      <c r="DM17" s="52">
        <f t="shared" si="155"/>
        <v>0.11078946993569462</v>
      </c>
      <c r="DN17" s="52">
        <f t="shared" si="156"/>
        <v>5.6186088324530849E-2</v>
      </c>
      <c r="DO17" s="52">
        <f t="shared" si="157"/>
        <v>0.22397753189549705</v>
      </c>
      <c r="DP17" s="52">
        <f t="shared" si="158"/>
        <v>0</v>
      </c>
      <c r="DQ17" s="52">
        <f t="shared" si="159"/>
        <v>0</v>
      </c>
      <c r="DR17" s="52">
        <f t="shared" si="160"/>
        <v>0</v>
      </c>
      <c r="DS17" s="52">
        <f t="shared" si="161"/>
        <v>0</v>
      </c>
      <c r="DT17" s="52">
        <f t="shared" si="162"/>
        <v>0</v>
      </c>
      <c r="DU17" s="52">
        <f t="shared" si="163"/>
        <v>0</v>
      </c>
      <c r="DV17" s="52">
        <f t="shared" si="164"/>
        <v>0</v>
      </c>
      <c r="DW17" s="52">
        <f t="shared" si="165"/>
        <v>0</v>
      </c>
      <c r="DX17" s="52">
        <f t="shared" si="166"/>
        <v>0</v>
      </c>
      <c r="DY17" s="52">
        <f t="shared" si="167"/>
        <v>0</v>
      </c>
      <c r="DZ17" s="53">
        <f t="shared" si="168"/>
        <v>1</v>
      </c>
      <c r="EB17" s="52">
        <f t="shared" si="169"/>
        <v>0.37796212857623834</v>
      </c>
      <c r="EC17" s="52">
        <f t="shared" si="170"/>
        <v>1.266532203164431E-2</v>
      </c>
      <c r="ED17" s="52">
        <f t="shared" si="171"/>
        <v>0.32045713368986217</v>
      </c>
      <c r="EE17" s="52">
        <f t="shared" si="172"/>
        <v>0.28891541570225521</v>
      </c>
      <c r="EF17" s="52">
        <f t="shared" si="173"/>
        <v>0</v>
      </c>
      <c r="EG17" s="52">
        <f t="shared" si="174"/>
        <v>0</v>
      </c>
      <c r="EH17" s="52">
        <f t="shared" si="175"/>
        <v>0</v>
      </c>
      <c r="EI17" s="52">
        <f t="shared" si="176"/>
        <v>0</v>
      </c>
      <c r="EJ17" s="52">
        <f t="shared" si="177"/>
        <v>0</v>
      </c>
      <c r="EK17" s="52">
        <f t="shared" si="178"/>
        <v>0</v>
      </c>
      <c r="EL17" s="52">
        <f t="shared" si="179"/>
        <v>0</v>
      </c>
      <c r="EM17" s="52">
        <f t="shared" si="180"/>
        <v>0</v>
      </c>
      <c r="EN17" s="52">
        <f t="shared" si="181"/>
        <v>0</v>
      </c>
      <c r="EO17" s="52">
        <f t="shared" si="182"/>
        <v>0</v>
      </c>
      <c r="EP17" s="53">
        <f t="shared" si="183"/>
        <v>1</v>
      </c>
      <c r="ER17" s="52">
        <f t="shared" si="184"/>
        <v>0.48670196477983219</v>
      </c>
      <c r="ES17" s="52">
        <f t="shared" si="185"/>
        <v>9.2420927215736054E-2</v>
      </c>
      <c r="ET17" s="52">
        <f t="shared" si="186"/>
        <v>0.18684616369639168</v>
      </c>
      <c r="EU17" s="52">
        <f t="shared" si="187"/>
        <v>0.23403094430804006</v>
      </c>
      <c r="EV17" s="52">
        <f t="shared" si="188"/>
        <v>0</v>
      </c>
      <c r="EW17" s="52">
        <f t="shared" si="189"/>
        <v>0</v>
      </c>
      <c r="EX17" s="52">
        <f t="shared" si="190"/>
        <v>0</v>
      </c>
      <c r="EY17" s="52">
        <f t="shared" si="191"/>
        <v>0</v>
      </c>
      <c r="EZ17" s="52">
        <f t="shared" si="192"/>
        <v>0</v>
      </c>
      <c r="FA17" s="52">
        <f t="shared" si="193"/>
        <v>0</v>
      </c>
      <c r="FB17" s="52">
        <f t="shared" si="194"/>
        <v>0</v>
      </c>
      <c r="FC17" s="52">
        <f t="shared" si="195"/>
        <v>0</v>
      </c>
      <c r="FD17" s="52">
        <f t="shared" si="196"/>
        <v>0</v>
      </c>
      <c r="FE17" s="52">
        <f t="shared" si="197"/>
        <v>0</v>
      </c>
      <c r="FF17" s="53">
        <f t="shared" si="198"/>
        <v>1</v>
      </c>
      <c r="FH17" s="52">
        <f t="shared" si="199"/>
        <v>0.44835583473285495</v>
      </c>
      <c r="FI17" s="52">
        <f t="shared" si="200"/>
        <v>1.0905363257650113E-2</v>
      </c>
      <c r="FJ17" s="52">
        <f t="shared" si="201"/>
        <v>0.2500963307087759</v>
      </c>
      <c r="FK17" s="52">
        <f t="shared" si="202"/>
        <v>0.28700735021483564</v>
      </c>
      <c r="FL17" s="52">
        <f t="shared" si="203"/>
        <v>0</v>
      </c>
      <c r="FM17" s="52">
        <f t="shared" si="204"/>
        <v>0</v>
      </c>
      <c r="FN17" s="52">
        <f t="shared" si="205"/>
        <v>3.6351210858833706E-3</v>
      </c>
      <c r="FO17" s="52">
        <f t="shared" si="206"/>
        <v>0</v>
      </c>
      <c r="FP17" s="52">
        <f t="shared" si="207"/>
        <v>0</v>
      </c>
      <c r="FQ17" s="52">
        <f t="shared" si="208"/>
        <v>0</v>
      </c>
      <c r="FR17" s="52">
        <f t="shared" si="209"/>
        <v>0</v>
      </c>
      <c r="FS17" s="52">
        <f t="shared" si="210"/>
        <v>0</v>
      </c>
      <c r="FT17" s="52">
        <f t="shared" si="211"/>
        <v>0</v>
      </c>
      <c r="FU17" s="52">
        <f t="shared" si="212"/>
        <v>0</v>
      </c>
      <c r="FV17" s="53">
        <f t="shared" si="213"/>
        <v>1</v>
      </c>
      <c r="FX17" s="52">
        <f t="shared" si="214"/>
        <v>0</v>
      </c>
      <c r="FY17" s="52">
        <f t="shared" si="215"/>
        <v>0</v>
      </c>
      <c r="FZ17" s="52">
        <f t="shared" si="216"/>
        <v>1</v>
      </c>
      <c r="GA17" s="52">
        <f t="shared" si="217"/>
        <v>0</v>
      </c>
      <c r="GB17" s="52">
        <f t="shared" si="218"/>
        <v>0</v>
      </c>
      <c r="GC17" s="52">
        <f t="shared" si="219"/>
        <v>0</v>
      </c>
      <c r="GD17" s="52">
        <f t="shared" si="220"/>
        <v>0</v>
      </c>
      <c r="GE17" s="52">
        <f t="shared" si="221"/>
        <v>0</v>
      </c>
      <c r="GF17" s="52">
        <f t="shared" si="222"/>
        <v>0</v>
      </c>
      <c r="GG17" s="52">
        <f t="shared" si="223"/>
        <v>0</v>
      </c>
      <c r="GH17" s="52">
        <f t="shared" si="224"/>
        <v>0</v>
      </c>
      <c r="GI17" s="52">
        <f t="shared" si="225"/>
        <v>0</v>
      </c>
      <c r="GJ17" s="52">
        <f t="shared" si="226"/>
        <v>0</v>
      </c>
      <c r="GK17" s="52">
        <f t="shared" si="227"/>
        <v>0</v>
      </c>
      <c r="GL17" s="53">
        <f t="shared" si="228"/>
        <v>1</v>
      </c>
      <c r="GN17" s="52">
        <f t="shared" si="229"/>
        <v>0</v>
      </c>
      <c r="GO17" s="52">
        <f t="shared" si="230"/>
        <v>0</v>
      </c>
      <c r="GP17" s="52">
        <f t="shared" si="231"/>
        <v>1</v>
      </c>
      <c r="GQ17" s="52">
        <f t="shared" si="232"/>
        <v>0</v>
      </c>
      <c r="GR17" s="52">
        <f t="shared" si="233"/>
        <v>0</v>
      </c>
      <c r="GS17" s="52">
        <f t="shared" si="234"/>
        <v>0</v>
      </c>
      <c r="GT17" s="52">
        <f t="shared" si="235"/>
        <v>0</v>
      </c>
      <c r="GU17" s="52">
        <f t="shared" si="236"/>
        <v>0</v>
      </c>
      <c r="GV17" s="52">
        <f t="shared" si="237"/>
        <v>0</v>
      </c>
      <c r="GW17" s="52">
        <f t="shared" si="238"/>
        <v>0</v>
      </c>
      <c r="GX17" s="52">
        <f t="shared" si="239"/>
        <v>0</v>
      </c>
      <c r="GY17" s="52">
        <f t="shared" si="240"/>
        <v>0</v>
      </c>
      <c r="GZ17" s="52">
        <f t="shared" si="241"/>
        <v>0</v>
      </c>
      <c r="HA17" s="52">
        <f t="shared" si="242"/>
        <v>0</v>
      </c>
      <c r="HB17" s="53">
        <f t="shared" si="243"/>
        <v>1</v>
      </c>
    </row>
    <row r="18" spans="2:210" s="11" customFormat="1" x14ac:dyDescent="0.35">
      <c r="B18" s="11" t="s">
        <v>70</v>
      </c>
      <c r="D18" s="52">
        <f t="shared" si="49"/>
        <v>0.55174557850339911</v>
      </c>
      <c r="E18" s="52">
        <f t="shared" si="50"/>
        <v>0.17696331308832836</v>
      </c>
      <c r="F18" s="52">
        <f t="shared" si="51"/>
        <v>0.21525067433153444</v>
      </c>
      <c r="G18" s="52">
        <f t="shared" si="52"/>
        <v>4.3998703976729035E-4</v>
      </c>
      <c r="H18" s="52">
        <f t="shared" si="53"/>
        <v>4.2420830987854451E-2</v>
      </c>
      <c r="I18" s="52">
        <f t="shared" si="54"/>
        <v>9.3884710534854615E-3</v>
      </c>
      <c r="J18" s="52">
        <f t="shared" si="55"/>
        <v>1.2954600274778336E-3</v>
      </c>
      <c r="K18" s="52">
        <f t="shared" si="56"/>
        <v>0</v>
      </c>
      <c r="L18" s="52">
        <f t="shared" si="57"/>
        <v>2.4956849681530397E-3</v>
      </c>
      <c r="M18" s="52">
        <f t="shared" si="58"/>
        <v>0</v>
      </c>
      <c r="N18" s="52">
        <f t="shared" si="59"/>
        <v>0</v>
      </c>
      <c r="O18" s="52">
        <f t="shared" si="60"/>
        <v>0</v>
      </c>
      <c r="P18" s="52">
        <f t="shared" si="61"/>
        <v>0</v>
      </c>
      <c r="Q18" s="52">
        <f t="shared" si="62"/>
        <v>0</v>
      </c>
      <c r="R18" s="53">
        <f t="shared" si="63"/>
        <v>1</v>
      </c>
      <c r="T18" s="52">
        <f t="shared" si="64"/>
        <v>0.84156178123610559</v>
      </c>
      <c r="U18" s="52">
        <f t="shared" si="65"/>
        <v>8.751857827808121E-2</v>
      </c>
      <c r="V18" s="52">
        <f t="shared" si="66"/>
        <v>1.1097030212774456E-3</v>
      </c>
      <c r="W18" s="52">
        <f t="shared" si="67"/>
        <v>0</v>
      </c>
      <c r="X18" s="52">
        <f t="shared" si="68"/>
        <v>6.8914777027371921E-2</v>
      </c>
      <c r="Y18" s="52">
        <f t="shared" si="69"/>
        <v>0</v>
      </c>
      <c r="Z18" s="52">
        <f t="shared" si="70"/>
        <v>0</v>
      </c>
      <c r="AA18" s="52">
        <f t="shared" si="71"/>
        <v>0</v>
      </c>
      <c r="AB18" s="52">
        <f t="shared" si="72"/>
        <v>8.9516043716380612E-4</v>
      </c>
      <c r="AC18" s="52">
        <f t="shared" si="73"/>
        <v>0</v>
      </c>
      <c r="AD18" s="52">
        <f t="shared" si="74"/>
        <v>0</v>
      </c>
      <c r="AE18" s="52">
        <f t="shared" si="75"/>
        <v>0</v>
      </c>
      <c r="AF18" s="52">
        <f t="shared" si="76"/>
        <v>0</v>
      </c>
      <c r="AG18" s="52">
        <f t="shared" si="77"/>
        <v>0</v>
      </c>
      <c r="AH18" s="53">
        <f t="shared" si="78"/>
        <v>1</v>
      </c>
      <c r="AJ18" s="52">
        <f t="shared" si="79"/>
        <v>3.818413237165888E-2</v>
      </c>
      <c r="AK18" s="52">
        <f t="shared" si="80"/>
        <v>0.96181586762834115</v>
      </c>
      <c r="AL18" s="52">
        <f t="shared" si="81"/>
        <v>0</v>
      </c>
      <c r="AM18" s="52">
        <f t="shared" si="82"/>
        <v>0</v>
      </c>
      <c r="AN18" s="52">
        <f t="shared" si="83"/>
        <v>0</v>
      </c>
      <c r="AO18" s="52">
        <f t="shared" si="84"/>
        <v>0</v>
      </c>
      <c r="AP18" s="52">
        <f t="shared" si="85"/>
        <v>0</v>
      </c>
      <c r="AQ18" s="52">
        <f t="shared" si="86"/>
        <v>0</v>
      </c>
      <c r="AR18" s="52">
        <f t="shared" si="87"/>
        <v>0</v>
      </c>
      <c r="AS18" s="52">
        <f t="shared" si="88"/>
        <v>0</v>
      </c>
      <c r="AT18" s="52">
        <f t="shared" si="89"/>
        <v>0</v>
      </c>
      <c r="AU18" s="52">
        <f t="shared" si="90"/>
        <v>0</v>
      </c>
      <c r="AV18" s="52">
        <f t="shared" si="91"/>
        <v>0</v>
      </c>
      <c r="AW18" s="52">
        <f t="shared" si="92"/>
        <v>0</v>
      </c>
      <c r="AX18" s="53">
        <f t="shared" si="93"/>
        <v>1</v>
      </c>
      <c r="AZ18" s="52">
        <f t="shared" si="94"/>
        <v>0.55161021102454744</v>
      </c>
      <c r="BA18" s="52">
        <f t="shared" si="95"/>
        <v>1.1439758621093095E-2</v>
      </c>
      <c r="BB18" s="52">
        <f t="shared" si="96"/>
        <v>0.35402153014571391</v>
      </c>
      <c r="BC18" s="52">
        <f t="shared" si="97"/>
        <v>0</v>
      </c>
      <c r="BD18" s="52">
        <f t="shared" si="98"/>
        <v>8.2928500208645603E-2</v>
      </c>
      <c r="BE18" s="52">
        <f t="shared" si="99"/>
        <v>0</v>
      </c>
      <c r="BF18" s="52">
        <f t="shared" si="100"/>
        <v>0</v>
      </c>
      <c r="BG18" s="52">
        <f t="shared" si="101"/>
        <v>0</v>
      </c>
      <c r="BH18" s="52">
        <f t="shared" si="102"/>
        <v>0</v>
      </c>
      <c r="BI18" s="52">
        <f t="shared" si="103"/>
        <v>0</v>
      </c>
      <c r="BJ18" s="52">
        <f t="shared" si="104"/>
        <v>0</v>
      </c>
      <c r="BK18" s="52">
        <f t="shared" si="105"/>
        <v>0</v>
      </c>
      <c r="BL18" s="52">
        <f t="shared" si="106"/>
        <v>0</v>
      </c>
      <c r="BM18" s="52">
        <f t="shared" si="107"/>
        <v>0</v>
      </c>
      <c r="BN18" s="53">
        <f t="shared" si="108"/>
        <v>1</v>
      </c>
      <c r="BP18" s="52">
        <f t="shared" si="109"/>
        <v>0.63863868626747933</v>
      </c>
      <c r="BQ18" s="52">
        <f t="shared" si="110"/>
        <v>1.9887878851791704E-2</v>
      </c>
      <c r="BR18" s="52">
        <f t="shared" si="111"/>
        <v>0.30286827832029195</v>
      </c>
      <c r="BS18" s="52">
        <f t="shared" si="112"/>
        <v>0</v>
      </c>
      <c r="BT18" s="52">
        <f t="shared" si="113"/>
        <v>2.7718353363001703E-2</v>
      </c>
      <c r="BU18" s="52">
        <f t="shared" si="114"/>
        <v>0</v>
      </c>
      <c r="BV18" s="52">
        <f t="shared" si="115"/>
        <v>0</v>
      </c>
      <c r="BW18" s="52">
        <f t="shared" si="116"/>
        <v>0</v>
      </c>
      <c r="BX18" s="52">
        <f t="shared" si="117"/>
        <v>1.0886803197435303E-2</v>
      </c>
      <c r="BY18" s="52">
        <f t="shared" si="118"/>
        <v>0</v>
      </c>
      <c r="BZ18" s="52">
        <f t="shared" si="119"/>
        <v>0</v>
      </c>
      <c r="CA18" s="52">
        <f t="shared" si="120"/>
        <v>0</v>
      </c>
      <c r="CB18" s="52">
        <f t="shared" si="121"/>
        <v>0</v>
      </c>
      <c r="CC18" s="52">
        <f t="shared" si="122"/>
        <v>0</v>
      </c>
      <c r="CD18" s="53">
        <f t="shared" si="123"/>
        <v>1</v>
      </c>
      <c r="CF18" s="52">
        <f t="shared" si="124"/>
        <v>0.64381522753924914</v>
      </c>
      <c r="CG18" s="52">
        <f t="shared" si="125"/>
        <v>0.12599678469675041</v>
      </c>
      <c r="CH18" s="52">
        <f t="shared" si="126"/>
        <v>0.18776663824022055</v>
      </c>
      <c r="CI18" s="52">
        <f t="shared" si="127"/>
        <v>0</v>
      </c>
      <c r="CJ18" s="52">
        <f t="shared" si="128"/>
        <v>4.242134952377985E-2</v>
      </c>
      <c r="CK18" s="52">
        <f t="shared" si="129"/>
        <v>0</v>
      </c>
      <c r="CL18" s="52">
        <f t="shared" si="130"/>
        <v>0</v>
      </c>
      <c r="CM18" s="52">
        <f t="shared" si="131"/>
        <v>0</v>
      </c>
      <c r="CN18" s="52">
        <f t="shared" si="132"/>
        <v>0</v>
      </c>
      <c r="CO18" s="52">
        <f t="shared" si="133"/>
        <v>0</v>
      </c>
      <c r="CP18" s="52">
        <f t="shared" si="134"/>
        <v>0</v>
      </c>
      <c r="CQ18" s="52">
        <f t="shared" si="135"/>
        <v>0</v>
      </c>
      <c r="CR18" s="52">
        <f t="shared" si="136"/>
        <v>0</v>
      </c>
      <c r="CS18" s="52">
        <f t="shared" si="137"/>
        <v>0</v>
      </c>
      <c r="CT18" s="53">
        <f t="shared" si="138"/>
        <v>1</v>
      </c>
      <c r="CV18" s="52">
        <f t="shared" si="139"/>
        <v>0.53975423941541123</v>
      </c>
      <c r="CW18" s="52">
        <f t="shared" si="140"/>
        <v>0.19603078118655184</v>
      </c>
      <c r="CX18" s="52">
        <f t="shared" si="141"/>
        <v>0.19105073606573628</v>
      </c>
      <c r="CY18" s="52">
        <f t="shared" si="142"/>
        <v>4.0638118492625922E-3</v>
      </c>
      <c r="CZ18" s="52">
        <f t="shared" si="143"/>
        <v>5.6783955570657657E-2</v>
      </c>
      <c r="DA18" s="52">
        <f t="shared" si="144"/>
        <v>0</v>
      </c>
      <c r="DB18" s="52">
        <f t="shared" si="145"/>
        <v>0</v>
      </c>
      <c r="DC18" s="52">
        <f t="shared" si="146"/>
        <v>0</v>
      </c>
      <c r="DD18" s="52">
        <f t="shared" si="147"/>
        <v>1.2316475912380468E-2</v>
      </c>
      <c r="DE18" s="52">
        <f t="shared" si="148"/>
        <v>0</v>
      </c>
      <c r="DF18" s="52">
        <f t="shared" si="149"/>
        <v>0</v>
      </c>
      <c r="DG18" s="52">
        <f t="shared" si="150"/>
        <v>0</v>
      </c>
      <c r="DH18" s="52">
        <f t="shared" si="151"/>
        <v>0</v>
      </c>
      <c r="DI18" s="52">
        <f t="shared" si="152"/>
        <v>0</v>
      </c>
      <c r="DJ18" s="53">
        <f t="shared" si="153"/>
        <v>1</v>
      </c>
      <c r="DL18" s="52">
        <f t="shared" si="154"/>
        <v>0.44248192464840796</v>
      </c>
      <c r="DM18" s="52">
        <f t="shared" si="155"/>
        <v>0.28420160092169766</v>
      </c>
      <c r="DN18" s="52">
        <f t="shared" si="156"/>
        <v>0.23948044660269821</v>
      </c>
      <c r="DO18" s="52">
        <f t="shared" si="157"/>
        <v>1.2236506898788461E-3</v>
      </c>
      <c r="DP18" s="52">
        <f t="shared" si="158"/>
        <v>2.2266270051702862E-2</v>
      </c>
      <c r="DQ18" s="52">
        <f t="shared" si="159"/>
        <v>0</v>
      </c>
      <c r="DR18" s="52">
        <f t="shared" si="160"/>
        <v>1.0346107085614462E-2</v>
      </c>
      <c r="DS18" s="52">
        <f t="shared" si="161"/>
        <v>0</v>
      </c>
      <c r="DT18" s="52">
        <f t="shared" si="162"/>
        <v>0</v>
      </c>
      <c r="DU18" s="52">
        <f t="shared" si="163"/>
        <v>0</v>
      </c>
      <c r="DV18" s="52">
        <f t="shared" si="164"/>
        <v>0</v>
      </c>
      <c r="DW18" s="52">
        <f t="shared" si="165"/>
        <v>0</v>
      </c>
      <c r="DX18" s="52">
        <f t="shared" si="166"/>
        <v>0</v>
      </c>
      <c r="DY18" s="52">
        <f t="shared" si="167"/>
        <v>0</v>
      </c>
      <c r="DZ18" s="53">
        <f t="shared" si="168"/>
        <v>1</v>
      </c>
      <c r="EB18" s="52">
        <f t="shared" si="169"/>
        <v>0.57589896141823227</v>
      </c>
      <c r="EC18" s="52">
        <f t="shared" si="170"/>
        <v>8.7286756524126374E-2</v>
      </c>
      <c r="ED18" s="52">
        <f t="shared" si="171"/>
        <v>0.28813802841433811</v>
      </c>
      <c r="EE18" s="52">
        <f t="shared" si="172"/>
        <v>0</v>
      </c>
      <c r="EF18" s="52">
        <f t="shared" si="173"/>
        <v>4.8676253643303108E-2</v>
      </c>
      <c r="EG18" s="52">
        <f t="shared" si="174"/>
        <v>0</v>
      </c>
      <c r="EH18" s="52">
        <f t="shared" si="175"/>
        <v>0</v>
      </c>
      <c r="EI18" s="52">
        <f t="shared" si="176"/>
        <v>0</v>
      </c>
      <c r="EJ18" s="52">
        <f t="shared" si="177"/>
        <v>0</v>
      </c>
      <c r="EK18" s="52">
        <f t="shared" si="178"/>
        <v>0</v>
      </c>
      <c r="EL18" s="52">
        <f t="shared" si="179"/>
        <v>0</v>
      </c>
      <c r="EM18" s="52">
        <f t="shared" si="180"/>
        <v>0</v>
      </c>
      <c r="EN18" s="52">
        <f t="shared" si="181"/>
        <v>0</v>
      </c>
      <c r="EO18" s="52">
        <f t="shared" si="182"/>
        <v>0</v>
      </c>
      <c r="EP18" s="53">
        <f t="shared" si="183"/>
        <v>1</v>
      </c>
      <c r="ER18" s="52">
        <f t="shared" si="184"/>
        <v>0.59117349185127799</v>
      </c>
      <c r="ES18" s="52">
        <f t="shared" si="185"/>
        <v>0.19209303234543179</v>
      </c>
      <c r="ET18" s="52">
        <f t="shared" si="186"/>
        <v>0.11043912398220009</v>
      </c>
      <c r="EU18" s="52">
        <f t="shared" si="187"/>
        <v>0</v>
      </c>
      <c r="EV18" s="52">
        <f t="shared" si="188"/>
        <v>5.4388423377181735E-2</v>
      </c>
      <c r="EW18" s="52">
        <f t="shared" si="189"/>
        <v>5.1905928443908483E-2</v>
      </c>
      <c r="EX18" s="52">
        <f t="shared" si="190"/>
        <v>0</v>
      </c>
      <c r="EY18" s="52">
        <f t="shared" si="191"/>
        <v>0</v>
      </c>
      <c r="EZ18" s="52">
        <f t="shared" si="192"/>
        <v>0</v>
      </c>
      <c r="FA18" s="52">
        <f t="shared" si="193"/>
        <v>0</v>
      </c>
      <c r="FB18" s="52">
        <f t="shared" si="194"/>
        <v>0</v>
      </c>
      <c r="FC18" s="52">
        <f t="shared" si="195"/>
        <v>0</v>
      </c>
      <c r="FD18" s="52">
        <f t="shared" si="196"/>
        <v>0</v>
      </c>
      <c r="FE18" s="52">
        <f t="shared" si="197"/>
        <v>0</v>
      </c>
      <c r="FF18" s="53">
        <f t="shared" si="198"/>
        <v>1</v>
      </c>
      <c r="FH18" s="52">
        <f t="shared" si="199"/>
        <v>0.39537344071885555</v>
      </c>
      <c r="FI18" s="52">
        <f t="shared" si="200"/>
        <v>0.21122580907140334</v>
      </c>
      <c r="FJ18" s="52">
        <f t="shared" si="201"/>
        <v>0.34362376104086712</v>
      </c>
      <c r="FK18" s="52">
        <f t="shared" si="202"/>
        <v>0</v>
      </c>
      <c r="FL18" s="52">
        <f t="shared" si="203"/>
        <v>2.6781603111057296E-2</v>
      </c>
      <c r="FM18" s="52">
        <f t="shared" si="204"/>
        <v>2.2995386057816765E-2</v>
      </c>
      <c r="FN18" s="52">
        <f t="shared" si="205"/>
        <v>0</v>
      </c>
      <c r="FO18" s="52">
        <f t="shared" si="206"/>
        <v>0</v>
      </c>
      <c r="FP18" s="52">
        <f t="shared" si="207"/>
        <v>0</v>
      </c>
      <c r="FQ18" s="52">
        <f t="shared" si="208"/>
        <v>0</v>
      </c>
      <c r="FR18" s="52">
        <f t="shared" si="209"/>
        <v>0</v>
      </c>
      <c r="FS18" s="52">
        <f t="shared" si="210"/>
        <v>0</v>
      </c>
      <c r="FT18" s="52">
        <f t="shared" si="211"/>
        <v>0</v>
      </c>
      <c r="FU18" s="52">
        <f t="shared" si="212"/>
        <v>0</v>
      </c>
      <c r="FV18" s="53">
        <f t="shared" si="213"/>
        <v>1</v>
      </c>
      <c r="FX18" s="52">
        <f t="shared" si="214"/>
        <v>0.47191564464509228</v>
      </c>
      <c r="FY18" s="52">
        <f t="shared" si="215"/>
        <v>0.47937926275749915</v>
      </c>
      <c r="FZ18" s="52">
        <f t="shared" si="216"/>
        <v>0</v>
      </c>
      <c r="GA18" s="52">
        <f t="shared" si="217"/>
        <v>0</v>
      </c>
      <c r="GB18" s="52">
        <f t="shared" si="218"/>
        <v>4.646340659988419E-2</v>
      </c>
      <c r="GC18" s="52">
        <f t="shared" si="219"/>
        <v>2.2416859975242635E-3</v>
      </c>
      <c r="GD18" s="52">
        <f t="shared" si="220"/>
        <v>0</v>
      </c>
      <c r="GE18" s="52">
        <f t="shared" si="221"/>
        <v>0</v>
      </c>
      <c r="GF18" s="52">
        <f t="shared" si="222"/>
        <v>0</v>
      </c>
      <c r="GG18" s="52">
        <f t="shared" si="223"/>
        <v>0</v>
      </c>
      <c r="GH18" s="52">
        <f t="shared" si="224"/>
        <v>0</v>
      </c>
      <c r="GI18" s="52">
        <f t="shared" si="225"/>
        <v>0</v>
      </c>
      <c r="GJ18" s="52">
        <f t="shared" si="226"/>
        <v>0</v>
      </c>
      <c r="GK18" s="52">
        <f t="shared" si="227"/>
        <v>0</v>
      </c>
      <c r="GL18" s="53">
        <f t="shared" si="228"/>
        <v>1</v>
      </c>
      <c r="GN18" s="52">
        <f t="shared" si="229"/>
        <v>0.65901776135415424</v>
      </c>
      <c r="GO18" s="52">
        <f t="shared" si="230"/>
        <v>0.17820956013827632</v>
      </c>
      <c r="GP18" s="52">
        <f t="shared" si="231"/>
        <v>8.821075217546788E-2</v>
      </c>
      <c r="GQ18" s="52">
        <f t="shared" si="232"/>
        <v>0</v>
      </c>
      <c r="GR18" s="52">
        <f t="shared" si="233"/>
        <v>4.5774228155918466E-2</v>
      </c>
      <c r="GS18" s="52">
        <f t="shared" si="234"/>
        <v>2.6820836810108474E-2</v>
      </c>
      <c r="GT18" s="52">
        <f t="shared" si="235"/>
        <v>1.9668613660746219E-3</v>
      </c>
      <c r="GU18" s="52">
        <f t="shared" si="236"/>
        <v>0</v>
      </c>
      <c r="GV18" s="52">
        <f t="shared" si="237"/>
        <v>0</v>
      </c>
      <c r="GW18" s="52">
        <f t="shared" si="238"/>
        <v>0</v>
      </c>
      <c r="GX18" s="52">
        <f t="shared" si="239"/>
        <v>0</v>
      </c>
      <c r="GY18" s="52">
        <f t="shared" si="240"/>
        <v>0</v>
      </c>
      <c r="GZ18" s="52">
        <f t="shared" si="241"/>
        <v>0</v>
      </c>
      <c r="HA18" s="52">
        <f t="shared" si="242"/>
        <v>0</v>
      </c>
      <c r="HB18" s="53">
        <f t="shared" si="243"/>
        <v>1</v>
      </c>
    </row>
    <row r="19" spans="2:210" s="11" customFormat="1" x14ac:dyDescent="0.35">
      <c r="B19" s="11" t="s">
        <v>71</v>
      </c>
      <c r="D19" s="52">
        <f t="shared" si="49"/>
        <v>3.032726914314092E-2</v>
      </c>
      <c r="E19" s="52">
        <f t="shared" si="50"/>
        <v>0.94579000640663557</v>
      </c>
      <c r="F19" s="52">
        <f t="shared" si="51"/>
        <v>0</v>
      </c>
      <c r="G19" s="52">
        <f t="shared" si="52"/>
        <v>0</v>
      </c>
      <c r="H19" s="52">
        <f t="shared" si="53"/>
        <v>0</v>
      </c>
      <c r="I19" s="52">
        <f t="shared" si="54"/>
        <v>0</v>
      </c>
      <c r="J19" s="52">
        <f t="shared" si="55"/>
        <v>2.274545185735569E-2</v>
      </c>
      <c r="K19" s="52">
        <f t="shared" si="56"/>
        <v>0</v>
      </c>
      <c r="L19" s="52">
        <f t="shared" si="57"/>
        <v>0</v>
      </c>
      <c r="M19" s="52">
        <f t="shared" si="58"/>
        <v>0</v>
      </c>
      <c r="N19" s="52">
        <f t="shared" si="59"/>
        <v>0</v>
      </c>
      <c r="O19" s="52">
        <f t="shared" si="60"/>
        <v>1.1372725928677845E-3</v>
      </c>
      <c r="P19" s="52">
        <f t="shared" si="61"/>
        <v>0</v>
      </c>
      <c r="Q19" s="52">
        <f t="shared" si="62"/>
        <v>0</v>
      </c>
      <c r="R19" s="53">
        <f t="shared" si="63"/>
        <v>1</v>
      </c>
      <c r="T19" s="52">
        <f t="shared" si="64"/>
        <v>0</v>
      </c>
      <c r="U19" s="52">
        <f t="shared" si="65"/>
        <v>0</v>
      </c>
      <c r="V19" s="52">
        <f t="shared" si="66"/>
        <v>0</v>
      </c>
      <c r="W19" s="52">
        <f t="shared" si="67"/>
        <v>0</v>
      </c>
      <c r="X19" s="52">
        <f t="shared" si="68"/>
        <v>0</v>
      </c>
      <c r="Y19" s="52">
        <f t="shared" si="69"/>
        <v>0</v>
      </c>
      <c r="Z19" s="52">
        <f t="shared" si="70"/>
        <v>0</v>
      </c>
      <c r="AA19" s="52">
        <f t="shared" si="71"/>
        <v>0</v>
      </c>
      <c r="AB19" s="52">
        <f t="shared" si="72"/>
        <v>0</v>
      </c>
      <c r="AC19" s="52">
        <f t="shared" si="73"/>
        <v>0</v>
      </c>
      <c r="AD19" s="52">
        <f t="shared" si="74"/>
        <v>0</v>
      </c>
      <c r="AE19" s="52">
        <f t="shared" si="75"/>
        <v>0</v>
      </c>
      <c r="AF19" s="52">
        <f t="shared" si="76"/>
        <v>0</v>
      </c>
      <c r="AG19" s="52">
        <f t="shared" si="77"/>
        <v>0</v>
      </c>
      <c r="AH19" s="53">
        <f t="shared" si="78"/>
        <v>0</v>
      </c>
      <c r="AJ19" s="52">
        <f t="shared" si="79"/>
        <v>0</v>
      </c>
      <c r="AK19" s="52">
        <f t="shared" si="80"/>
        <v>1</v>
      </c>
      <c r="AL19" s="52">
        <f t="shared" si="81"/>
        <v>0</v>
      </c>
      <c r="AM19" s="52">
        <f t="shared" si="82"/>
        <v>0</v>
      </c>
      <c r="AN19" s="52">
        <f t="shared" si="83"/>
        <v>0</v>
      </c>
      <c r="AO19" s="52">
        <f t="shared" si="84"/>
        <v>0</v>
      </c>
      <c r="AP19" s="52">
        <f t="shared" si="85"/>
        <v>0</v>
      </c>
      <c r="AQ19" s="52">
        <f t="shared" si="86"/>
        <v>0</v>
      </c>
      <c r="AR19" s="52">
        <f t="shared" si="87"/>
        <v>0</v>
      </c>
      <c r="AS19" s="52">
        <f t="shared" si="88"/>
        <v>0</v>
      </c>
      <c r="AT19" s="52">
        <f t="shared" si="89"/>
        <v>0</v>
      </c>
      <c r="AU19" s="52">
        <f t="shared" si="90"/>
        <v>0</v>
      </c>
      <c r="AV19" s="52">
        <f t="shared" si="91"/>
        <v>0</v>
      </c>
      <c r="AW19" s="52">
        <f t="shared" si="92"/>
        <v>0</v>
      </c>
      <c r="AX19" s="53">
        <f t="shared" si="93"/>
        <v>1</v>
      </c>
      <c r="AZ19" s="52">
        <f t="shared" si="94"/>
        <v>0</v>
      </c>
      <c r="BA19" s="52">
        <f t="shared" si="95"/>
        <v>0.97429906542056077</v>
      </c>
      <c r="BB19" s="52">
        <f t="shared" si="96"/>
        <v>0</v>
      </c>
      <c r="BC19" s="52">
        <f t="shared" si="97"/>
        <v>0</v>
      </c>
      <c r="BD19" s="52">
        <f t="shared" si="98"/>
        <v>0</v>
      </c>
      <c r="BE19" s="52">
        <f t="shared" si="99"/>
        <v>0</v>
      </c>
      <c r="BF19" s="52">
        <f t="shared" si="100"/>
        <v>2.5700934579439252E-2</v>
      </c>
      <c r="BG19" s="52">
        <f t="shared" si="101"/>
        <v>0</v>
      </c>
      <c r="BH19" s="52">
        <f t="shared" si="102"/>
        <v>0</v>
      </c>
      <c r="BI19" s="52">
        <f t="shared" si="103"/>
        <v>0</v>
      </c>
      <c r="BJ19" s="52">
        <f t="shared" si="104"/>
        <v>0</v>
      </c>
      <c r="BK19" s="52">
        <f t="shared" si="105"/>
        <v>0</v>
      </c>
      <c r="BL19" s="52">
        <f t="shared" si="106"/>
        <v>0</v>
      </c>
      <c r="BM19" s="52">
        <f t="shared" si="107"/>
        <v>0</v>
      </c>
      <c r="BN19" s="53">
        <f t="shared" si="108"/>
        <v>1</v>
      </c>
      <c r="BP19" s="52">
        <f t="shared" si="109"/>
        <v>0</v>
      </c>
      <c r="BQ19" s="52">
        <f t="shared" si="110"/>
        <v>0.83696599825632079</v>
      </c>
      <c r="BR19" s="52">
        <f t="shared" si="111"/>
        <v>0</v>
      </c>
      <c r="BS19" s="52">
        <f t="shared" si="112"/>
        <v>0</v>
      </c>
      <c r="BT19" s="52">
        <f t="shared" si="113"/>
        <v>0</v>
      </c>
      <c r="BU19" s="52">
        <f t="shared" si="114"/>
        <v>0</v>
      </c>
      <c r="BV19" s="52">
        <f t="shared" si="115"/>
        <v>0.16303400174367916</v>
      </c>
      <c r="BW19" s="52">
        <f t="shared" si="116"/>
        <v>0</v>
      </c>
      <c r="BX19" s="52">
        <f t="shared" si="117"/>
        <v>0</v>
      </c>
      <c r="BY19" s="52">
        <f t="shared" si="118"/>
        <v>0</v>
      </c>
      <c r="BZ19" s="52">
        <f t="shared" si="119"/>
        <v>0</v>
      </c>
      <c r="CA19" s="52">
        <f t="shared" si="120"/>
        <v>0</v>
      </c>
      <c r="CB19" s="52">
        <f t="shared" si="121"/>
        <v>0</v>
      </c>
      <c r="CC19" s="52">
        <f t="shared" si="122"/>
        <v>0</v>
      </c>
      <c r="CD19" s="53">
        <f t="shared" si="123"/>
        <v>1</v>
      </c>
      <c r="CF19" s="52">
        <f t="shared" si="124"/>
        <v>0</v>
      </c>
      <c r="CG19" s="52">
        <f t="shared" si="125"/>
        <v>0</v>
      </c>
      <c r="CH19" s="52">
        <f t="shared" si="126"/>
        <v>0</v>
      </c>
      <c r="CI19" s="52">
        <f t="shared" si="127"/>
        <v>0</v>
      </c>
      <c r="CJ19" s="52">
        <f t="shared" si="128"/>
        <v>0</v>
      </c>
      <c r="CK19" s="52">
        <f t="shared" si="129"/>
        <v>0</v>
      </c>
      <c r="CL19" s="52">
        <f t="shared" si="130"/>
        <v>0</v>
      </c>
      <c r="CM19" s="52">
        <f t="shared" si="131"/>
        <v>0</v>
      </c>
      <c r="CN19" s="52">
        <f t="shared" si="132"/>
        <v>0</v>
      </c>
      <c r="CO19" s="52">
        <f t="shared" si="133"/>
        <v>0</v>
      </c>
      <c r="CP19" s="52">
        <f t="shared" si="134"/>
        <v>0</v>
      </c>
      <c r="CQ19" s="52">
        <f t="shared" si="135"/>
        <v>0</v>
      </c>
      <c r="CR19" s="52">
        <f t="shared" si="136"/>
        <v>0</v>
      </c>
      <c r="CS19" s="52">
        <f t="shared" si="137"/>
        <v>0</v>
      </c>
      <c r="CT19" s="53">
        <f t="shared" si="138"/>
        <v>0</v>
      </c>
      <c r="CV19" s="52">
        <f t="shared" si="139"/>
        <v>0</v>
      </c>
      <c r="CW19" s="52">
        <f t="shared" si="140"/>
        <v>0</v>
      </c>
      <c r="CX19" s="52">
        <f t="shared" si="141"/>
        <v>0</v>
      </c>
      <c r="CY19" s="52">
        <f t="shared" si="142"/>
        <v>0</v>
      </c>
      <c r="CZ19" s="52">
        <f t="shared" si="143"/>
        <v>0</v>
      </c>
      <c r="DA19" s="52">
        <f t="shared" si="144"/>
        <v>0</v>
      </c>
      <c r="DB19" s="52">
        <f t="shared" si="145"/>
        <v>1</v>
      </c>
      <c r="DC19" s="52">
        <f t="shared" si="146"/>
        <v>0</v>
      </c>
      <c r="DD19" s="52">
        <f t="shared" si="147"/>
        <v>0</v>
      </c>
      <c r="DE19" s="52">
        <f t="shared" si="148"/>
        <v>0</v>
      </c>
      <c r="DF19" s="52">
        <f t="shared" si="149"/>
        <v>0</v>
      </c>
      <c r="DG19" s="52">
        <f t="shared" si="150"/>
        <v>0</v>
      </c>
      <c r="DH19" s="52">
        <f t="shared" si="151"/>
        <v>0</v>
      </c>
      <c r="DI19" s="52">
        <f t="shared" si="152"/>
        <v>0</v>
      </c>
      <c r="DJ19" s="53">
        <f t="shared" si="153"/>
        <v>1</v>
      </c>
      <c r="DL19" s="52">
        <f t="shared" si="154"/>
        <v>0</v>
      </c>
      <c r="DM19" s="52">
        <f t="shared" si="155"/>
        <v>0</v>
      </c>
      <c r="DN19" s="52">
        <f t="shared" si="156"/>
        <v>0</v>
      </c>
      <c r="DO19" s="52">
        <f t="shared" si="157"/>
        <v>0</v>
      </c>
      <c r="DP19" s="52">
        <f t="shared" si="158"/>
        <v>0</v>
      </c>
      <c r="DQ19" s="52">
        <f t="shared" si="159"/>
        <v>0</v>
      </c>
      <c r="DR19" s="52">
        <f t="shared" si="160"/>
        <v>0</v>
      </c>
      <c r="DS19" s="52">
        <f t="shared" si="161"/>
        <v>0</v>
      </c>
      <c r="DT19" s="52">
        <f t="shared" si="162"/>
        <v>0</v>
      </c>
      <c r="DU19" s="52">
        <f t="shared" si="163"/>
        <v>0</v>
      </c>
      <c r="DV19" s="52">
        <f t="shared" si="164"/>
        <v>0</v>
      </c>
      <c r="DW19" s="52">
        <f t="shared" si="165"/>
        <v>0</v>
      </c>
      <c r="DX19" s="52">
        <f t="shared" si="166"/>
        <v>0</v>
      </c>
      <c r="DY19" s="52">
        <f t="shared" si="167"/>
        <v>0</v>
      </c>
      <c r="DZ19" s="53">
        <f t="shared" si="168"/>
        <v>0</v>
      </c>
      <c r="EB19" s="52">
        <f t="shared" si="169"/>
        <v>0</v>
      </c>
      <c r="EC19" s="52">
        <f t="shared" si="170"/>
        <v>0</v>
      </c>
      <c r="ED19" s="52">
        <f t="shared" si="171"/>
        <v>0</v>
      </c>
      <c r="EE19" s="52">
        <f t="shared" si="172"/>
        <v>0</v>
      </c>
      <c r="EF19" s="52">
        <f t="shared" si="173"/>
        <v>0</v>
      </c>
      <c r="EG19" s="52">
        <f t="shared" si="174"/>
        <v>0</v>
      </c>
      <c r="EH19" s="52">
        <f t="shared" si="175"/>
        <v>0</v>
      </c>
      <c r="EI19" s="52">
        <f t="shared" si="176"/>
        <v>0</v>
      </c>
      <c r="EJ19" s="52">
        <f t="shared" si="177"/>
        <v>0</v>
      </c>
      <c r="EK19" s="52">
        <f t="shared" si="178"/>
        <v>0</v>
      </c>
      <c r="EL19" s="52">
        <f t="shared" si="179"/>
        <v>0</v>
      </c>
      <c r="EM19" s="52">
        <f t="shared" si="180"/>
        <v>0</v>
      </c>
      <c r="EN19" s="52">
        <f t="shared" si="181"/>
        <v>0</v>
      </c>
      <c r="EO19" s="52">
        <f t="shared" si="182"/>
        <v>0</v>
      </c>
      <c r="EP19" s="53">
        <f t="shared" si="183"/>
        <v>0</v>
      </c>
      <c r="ER19" s="52">
        <f t="shared" si="184"/>
        <v>0</v>
      </c>
      <c r="ES19" s="52">
        <f t="shared" si="185"/>
        <v>0.9910714285714286</v>
      </c>
      <c r="ET19" s="52">
        <f t="shared" si="186"/>
        <v>0</v>
      </c>
      <c r="EU19" s="52">
        <f t="shared" si="187"/>
        <v>0</v>
      </c>
      <c r="EV19" s="52">
        <f t="shared" si="188"/>
        <v>0</v>
      </c>
      <c r="EW19" s="52">
        <f t="shared" si="189"/>
        <v>0</v>
      </c>
      <c r="EX19" s="52">
        <f t="shared" si="190"/>
        <v>0</v>
      </c>
      <c r="EY19" s="52">
        <f t="shared" si="191"/>
        <v>0</v>
      </c>
      <c r="EZ19" s="52">
        <f t="shared" si="192"/>
        <v>0</v>
      </c>
      <c r="FA19" s="52">
        <f t="shared" si="193"/>
        <v>0</v>
      </c>
      <c r="FB19" s="52">
        <f t="shared" si="194"/>
        <v>0</v>
      </c>
      <c r="FC19" s="52">
        <f t="shared" si="195"/>
        <v>8.9285714285714281E-3</v>
      </c>
      <c r="FD19" s="52">
        <f t="shared" si="196"/>
        <v>0</v>
      </c>
      <c r="FE19" s="52">
        <f t="shared" si="197"/>
        <v>0</v>
      </c>
      <c r="FF19" s="53">
        <f t="shared" si="198"/>
        <v>1</v>
      </c>
      <c r="FH19" s="52">
        <f t="shared" si="199"/>
        <v>1</v>
      </c>
      <c r="FI19" s="52">
        <f t="shared" si="200"/>
        <v>0</v>
      </c>
      <c r="FJ19" s="52">
        <f t="shared" si="201"/>
        <v>0</v>
      </c>
      <c r="FK19" s="52">
        <f t="shared" si="202"/>
        <v>0</v>
      </c>
      <c r="FL19" s="52">
        <f t="shared" si="203"/>
        <v>0</v>
      </c>
      <c r="FM19" s="52">
        <f t="shared" si="204"/>
        <v>0</v>
      </c>
      <c r="FN19" s="52">
        <f t="shared" si="205"/>
        <v>0</v>
      </c>
      <c r="FO19" s="52">
        <f t="shared" si="206"/>
        <v>0</v>
      </c>
      <c r="FP19" s="52">
        <f t="shared" si="207"/>
        <v>0</v>
      </c>
      <c r="FQ19" s="52">
        <f t="shared" si="208"/>
        <v>0</v>
      </c>
      <c r="FR19" s="52">
        <f t="shared" si="209"/>
        <v>0</v>
      </c>
      <c r="FS19" s="52">
        <f t="shared" si="210"/>
        <v>0</v>
      </c>
      <c r="FT19" s="52">
        <f t="shared" si="211"/>
        <v>0</v>
      </c>
      <c r="FU19" s="52">
        <f t="shared" si="212"/>
        <v>0</v>
      </c>
      <c r="FV19" s="53">
        <f t="shared" si="213"/>
        <v>1</v>
      </c>
      <c r="FX19" s="52">
        <f t="shared" si="214"/>
        <v>0</v>
      </c>
      <c r="FY19" s="52">
        <f t="shared" si="215"/>
        <v>0</v>
      </c>
      <c r="FZ19" s="52">
        <f t="shared" si="216"/>
        <v>0</v>
      </c>
      <c r="GA19" s="52">
        <f t="shared" si="217"/>
        <v>0</v>
      </c>
      <c r="GB19" s="52">
        <f t="shared" si="218"/>
        <v>0</v>
      </c>
      <c r="GC19" s="52">
        <f t="shared" si="219"/>
        <v>0</v>
      </c>
      <c r="GD19" s="52">
        <f t="shared" si="220"/>
        <v>0</v>
      </c>
      <c r="GE19" s="52">
        <f t="shared" si="221"/>
        <v>0</v>
      </c>
      <c r="GF19" s="52">
        <f t="shared" si="222"/>
        <v>0</v>
      </c>
      <c r="GG19" s="52">
        <f t="shared" si="223"/>
        <v>0</v>
      </c>
      <c r="GH19" s="52">
        <f t="shared" si="224"/>
        <v>0</v>
      </c>
      <c r="GI19" s="52">
        <f t="shared" si="225"/>
        <v>0</v>
      </c>
      <c r="GJ19" s="52">
        <f t="shared" si="226"/>
        <v>0</v>
      </c>
      <c r="GK19" s="52">
        <f t="shared" si="227"/>
        <v>0</v>
      </c>
      <c r="GL19" s="53">
        <f t="shared" si="228"/>
        <v>0</v>
      </c>
      <c r="GN19" s="52">
        <f t="shared" si="229"/>
        <v>0</v>
      </c>
      <c r="GO19" s="52">
        <f t="shared" si="230"/>
        <v>1</v>
      </c>
      <c r="GP19" s="52">
        <f t="shared" si="231"/>
        <v>0</v>
      </c>
      <c r="GQ19" s="52">
        <f t="shared" si="232"/>
        <v>0</v>
      </c>
      <c r="GR19" s="52">
        <f t="shared" si="233"/>
        <v>0</v>
      </c>
      <c r="GS19" s="52">
        <f t="shared" si="234"/>
        <v>0</v>
      </c>
      <c r="GT19" s="52">
        <f t="shared" si="235"/>
        <v>0</v>
      </c>
      <c r="GU19" s="52">
        <f t="shared" si="236"/>
        <v>0</v>
      </c>
      <c r="GV19" s="52">
        <f t="shared" si="237"/>
        <v>0</v>
      </c>
      <c r="GW19" s="52">
        <f t="shared" si="238"/>
        <v>0</v>
      </c>
      <c r="GX19" s="52">
        <f t="shared" si="239"/>
        <v>0</v>
      </c>
      <c r="GY19" s="52">
        <f t="shared" si="240"/>
        <v>0</v>
      </c>
      <c r="GZ19" s="52">
        <f t="shared" si="241"/>
        <v>0</v>
      </c>
      <c r="HA19" s="52">
        <f t="shared" si="242"/>
        <v>0</v>
      </c>
      <c r="HB19" s="53">
        <f t="shared" si="243"/>
        <v>1</v>
      </c>
    </row>
    <row r="20" spans="2:210" s="11" customFormat="1" x14ac:dyDescent="0.35">
      <c r="B20" s="11" t="s">
        <v>148</v>
      </c>
      <c r="D20" s="52">
        <f t="shared" si="49"/>
        <v>1</v>
      </c>
      <c r="E20" s="52">
        <f t="shared" si="50"/>
        <v>0</v>
      </c>
      <c r="F20" s="52">
        <f t="shared" si="51"/>
        <v>0</v>
      </c>
      <c r="G20" s="52">
        <f t="shared" si="52"/>
        <v>0</v>
      </c>
      <c r="H20" s="52">
        <f t="shared" si="53"/>
        <v>0</v>
      </c>
      <c r="I20" s="52">
        <f t="shared" si="54"/>
        <v>0</v>
      </c>
      <c r="J20" s="52">
        <f t="shared" si="55"/>
        <v>0</v>
      </c>
      <c r="K20" s="52">
        <f t="shared" si="56"/>
        <v>0</v>
      </c>
      <c r="L20" s="52">
        <f t="shared" si="57"/>
        <v>0</v>
      </c>
      <c r="M20" s="52">
        <f t="shared" si="58"/>
        <v>0</v>
      </c>
      <c r="N20" s="52">
        <f t="shared" si="59"/>
        <v>0</v>
      </c>
      <c r="O20" s="52">
        <f t="shared" si="60"/>
        <v>0</v>
      </c>
      <c r="P20" s="52">
        <f t="shared" si="61"/>
        <v>0</v>
      </c>
      <c r="Q20" s="52">
        <f t="shared" si="62"/>
        <v>0</v>
      </c>
      <c r="R20" s="53">
        <f t="shared" si="63"/>
        <v>1</v>
      </c>
      <c r="T20" s="52">
        <f t="shared" si="64"/>
        <v>0</v>
      </c>
      <c r="U20" s="52">
        <f t="shared" si="65"/>
        <v>0</v>
      </c>
      <c r="V20" s="52">
        <f t="shared" si="66"/>
        <v>0</v>
      </c>
      <c r="W20" s="52">
        <f t="shared" si="67"/>
        <v>0</v>
      </c>
      <c r="X20" s="52">
        <f t="shared" si="68"/>
        <v>0</v>
      </c>
      <c r="Y20" s="52">
        <f t="shared" si="69"/>
        <v>0</v>
      </c>
      <c r="Z20" s="52">
        <f t="shared" si="70"/>
        <v>0</v>
      </c>
      <c r="AA20" s="52">
        <f t="shared" si="71"/>
        <v>0</v>
      </c>
      <c r="AB20" s="52">
        <f t="shared" si="72"/>
        <v>0</v>
      </c>
      <c r="AC20" s="52">
        <f t="shared" si="73"/>
        <v>0</v>
      </c>
      <c r="AD20" s="52">
        <f t="shared" si="74"/>
        <v>0</v>
      </c>
      <c r="AE20" s="52">
        <f t="shared" si="75"/>
        <v>0</v>
      </c>
      <c r="AF20" s="52">
        <f t="shared" si="76"/>
        <v>0</v>
      </c>
      <c r="AG20" s="52">
        <f t="shared" si="77"/>
        <v>0</v>
      </c>
      <c r="AH20" s="53">
        <f t="shared" si="78"/>
        <v>0</v>
      </c>
      <c r="AJ20" s="52">
        <f t="shared" si="79"/>
        <v>0</v>
      </c>
      <c r="AK20" s="52">
        <f t="shared" si="80"/>
        <v>0</v>
      </c>
      <c r="AL20" s="52">
        <f t="shared" si="81"/>
        <v>0</v>
      </c>
      <c r="AM20" s="52">
        <f t="shared" si="82"/>
        <v>0</v>
      </c>
      <c r="AN20" s="52">
        <f t="shared" si="83"/>
        <v>0</v>
      </c>
      <c r="AO20" s="52">
        <f t="shared" si="84"/>
        <v>0</v>
      </c>
      <c r="AP20" s="52">
        <f t="shared" si="85"/>
        <v>0</v>
      </c>
      <c r="AQ20" s="52">
        <f t="shared" si="86"/>
        <v>0</v>
      </c>
      <c r="AR20" s="52">
        <f t="shared" si="87"/>
        <v>0</v>
      </c>
      <c r="AS20" s="52">
        <f t="shared" si="88"/>
        <v>0</v>
      </c>
      <c r="AT20" s="52">
        <f t="shared" si="89"/>
        <v>0</v>
      </c>
      <c r="AU20" s="52">
        <f t="shared" si="90"/>
        <v>0</v>
      </c>
      <c r="AV20" s="52">
        <f t="shared" si="91"/>
        <v>0</v>
      </c>
      <c r="AW20" s="52">
        <f t="shared" si="92"/>
        <v>0</v>
      </c>
      <c r="AX20" s="53">
        <f t="shared" si="93"/>
        <v>0</v>
      </c>
      <c r="AZ20" s="52">
        <f t="shared" si="94"/>
        <v>1</v>
      </c>
      <c r="BA20" s="52">
        <f t="shared" si="95"/>
        <v>0</v>
      </c>
      <c r="BB20" s="52">
        <f t="shared" si="96"/>
        <v>0</v>
      </c>
      <c r="BC20" s="52">
        <f t="shared" si="97"/>
        <v>0</v>
      </c>
      <c r="BD20" s="52">
        <f t="shared" si="98"/>
        <v>0</v>
      </c>
      <c r="BE20" s="52">
        <f t="shared" si="99"/>
        <v>0</v>
      </c>
      <c r="BF20" s="52">
        <f t="shared" si="100"/>
        <v>0</v>
      </c>
      <c r="BG20" s="52">
        <f t="shared" si="101"/>
        <v>0</v>
      </c>
      <c r="BH20" s="52">
        <f t="shared" si="102"/>
        <v>0</v>
      </c>
      <c r="BI20" s="52">
        <f t="shared" si="103"/>
        <v>0</v>
      </c>
      <c r="BJ20" s="52">
        <f t="shared" si="104"/>
        <v>0</v>
      </c>
      <c r="BK20" s="52">
        <f t="shared" si="105"/>
        <v>0</v>
      </c>
      <c r="BL20" s="52">
        <f t="shared" si="106"/>
        <v>0</v>
      </c>
      <c r="BM20" s="52">
        <f t="shared" si="107"/>
        <v>0</v>
      </c>
      <c r="BN20" s="53">
        <f t="shared" si="108"/>
        <v>1</v>
      </c>
      <c r="BP20" s="52">
        <f t="shared" si="109"/>
        <v>0</v>
      </c>
      <c r="BQ20" s="52">
        <f t="shared" si="110"/>
        <v>0</v>
      </c>
      <c r="BR20" s="52">
        <f t="shared" si="111"/>
        <v>0</v>
      </c>
      <c r="BS20" s="52">
        <f t="shared" si="112"/>
        <v>0</v>
      </c>
      <c r="BT20" s="52">
        <f t="shared" si="113"/>
        <v>0</v>
      </c>
      <c r="BU20" s="52">
        <f t="shared" si="114"/>
        <v>0</v>
      </c>
      <c r="BV20" s="52">
        <f t="shared" si="115"/>
        <v>0</v>
      </c>
      <c r="BW20" s="52">
        <f t="shared" si="116"/>
        <v>0</v>
      </c>
      <c r="BX20" s="52">
        <f t="shared" si="117"/>
        <v>0</v>
      </c>
      <c r="BY20" s="52">
        <f t="shared" si="118"/>
        <v>0</v>
      </c>
      <c r="BZ20" s="52">
        <f t="shared" si="119"/>
        <v>0</v>
      </c>
      <c r="CA20" s="52">
        <f t="shared" si="120"/>
        <v>0</v>
      </c>
      <c r="CB20" s="52">
        <f t="shared" si="121"/>
        <v>0</v>
      </c>
      <c r="CC20" s="52">
        <f t="shared" si="122"/>
        <v>0</v>
      </c>
      <c r="CD20" s="53">
        <f t="shared" si="123"/>
        <v>0</v>
      </c>
      <c r="CF20" s="52">
        <f t="shared" si="124"/>
        <v>0</v>
      </c>
      <c r="CG20" s="52">
        <f t="shared" si="125"/>
        <v>0</v>
      </c>
      <c r="CH20" s="52">
        <f t="shared" si="126"/>
        <v>0</v>
      </c>
      <c r="CI20" s="52">
        <f t="shared" si="127"/>
        <v>0</v>
      </c>
      <c r="CJ20" s="52">
        <f t="shared" si="128"/>
        <v>0</v>
      </c>
      <c r="CK20" s="52">
        <f t="shared" si="129"/>
        <v>0</v>
      </c>
      <c r="CL20" s="52">
        <f t="shared" si="130"/>
        <v>0</v>
      </c>
      <c r="CM20" s="52">
        <f t="shared" si="131"/>
        <v>0</v>
      </c>
      <c r="CN20" s="52">
        <f t="shared" si="132"/>
        <v>0</v>
      </c>
      <c r="CO20" s="52">
        <f t="shared" si="133"/>
        <v>0</v>
      </c>
      <c r="CP20" s="52">
        <f t="shared" si="134"/>
        <v>0</v>
      </c>
      <c r="CQ20" s="52">
        <f t="shared" si="135"/>
        <v>0</v>
      </c>
      <c r="CR20" s="52">
        <f t="shared" si="136"/>
        <v>0</v>
      </c>
      <c r="CS20" s="52">
        <f t="shared" si="137"/>
        <v>0</v>
      </c>
      <c r="CT20" s="53">
        <f t="shared" si="138"/>
        <v>0</v>
      </c>
      <c r="CV20" s="52">
        <f t="shared" si="139"/>
        <v>0</v>
      </c>
      <c r="CW20" s="52">
        <f t="shared" si="140"/>
        <v>0</v>
      </c>
      <c r="CX20" s="52">
        <f t="shared" si="141"/>
        <v>0</v>
      </c>
      <c r="CY20" s="52">
        <f t="shared" si="142"/>
        <v>0</v>
      </c>
      <c r="CZ20" s="52">
        <f t="shared" si="143"/>
        <v>0</v>
      </c>
      <c r="DA20" s="52">
        <f t="shared" si="144"/>
        <v>0</v>
      </c>
      <c r="DB20" s="52">
        <f t="shared" si="145"/>
        <v>0</v>
      </c>
      <c r="DC20" s="52">
        <f t="shared" si="146"/>
        <v>0</v>
      </c>
      <c r="DD20" s="52">
        <f t="shared" si="147"/>
        <v>0</v>
      </c>
      <c r="DE20" s="52">
        <f t="shared" si="148"/>
        <v>0</v>
      </c>
      <c r="DF20" s="52">
        <f t="shared" si="149"/>
        <v>0</v>
      </c>
      <c r="DG20" s="52">
        <f t="shared" si="150"/>
        <v>0</v>
      </c>
      <c r="DH20" s="52">
        <f t="shared" si="151"/>
        <v>0</v>
      </c>
      <c r="DI20" s="52">
        <f t="shared" si="152"/>
        <v>0</v>
      </c>
      <c r="DJ20" s="53">
        <f t="shared" si="153"/>
        <v>0</v>
      </c>
      <c r="DL20" s="52">
        <f t="shared" si="154"/>
        <v>0</v>
      </c>
      <c r="DM20" s="52">
        <f t="shared" si="155"/>
        <v>0</v>
      </c>
      <c r="DN20" s="52">
        <f t="shared" si="156"/>
        <v>0</v>
      </c>
      <c r="DO20" s="52">
        <f t="shared" si="157"/>
        <v>0</v>
      </c>
      <c r="DP20" s="52">
        <f t="shared" si="158"/>
        <v>0</v>
      </c>
      <c r="DQ20" s="52">
        <f t="shared" si="159"/>
        <v>0</v>
      </c>
      <c r="DR20" s="52">
        <f t="shared" si="160"/>
        <v>0</v>
      </c>
      <c r="DS20" s="52">
        <f t="shared" si="161"/>
        <v>0</v>
      </c>
      <c r="DT20" s="52">
        <f t="shared" si="162"/>
        <v>0</v>
      </c>
      <c r="DU20" s="52">
        <f t="shared" si="163"/>
        <v>0</v>
      </c>
      <c r="DV20" s="52">
        <f t="shared" si="164"/>
        <v>0</v>
      </c>
      <c r="DW20" s="52">
        <f t="shared" si="165"/>
        <v>0</v>
      </c>
      <c r="DX20" s="52">
        <f t="shared" si="166"/>
        <v>0</v>
      </c>
      <c r="DY20" s="52">
        <f t="shared" si="167"/>
        <v>0</v>
      </c>
      <c r="DZ20" s="53">
        <f t="shared" si="168"/>
        <v>0</v>
      </c>
      <c r="EB20" s="52">
        <f t="shared" si="169"/>
        <v>0</v>
      </c>
      <c r="EC20" s="52">
        <f t="shared" si="170"/>
        <v>0</v>
      </c>
      <c r="ED20" s="52">
        <f t="shared" si="171"/>
        <v>0</v>
      </c>
      <c r="EE20" s="52">
        <f t="shared" si="172"/>
        <v>0</v>
      </c>
      <c r="EF20" s="52">
        <f t="shared" si="173"/>
        <v>0</v>
      </c>
      <c r="EG20" s="52">
        <f t="shared" si="174"/>
        <v>0</v>
      </c>
      <c r="EH20" s="52">
        <f t="shared" si="175"/>
        <v>0</v>
      </c>
      <c r="EI20" s="52">
        <f t="shared" si="176"/>
        <v>0</v>
      </c>
      <c r="EJ20" s="52">
        <f t="shared" si="177"/>
        <v>0</v>
      </c>
      <c r="EK20" s="52">
        <f t="shared" si="178"/>
        <v>0</v>
      </c>
      <c r="EL20" s="52">
        <f t="shared" si="179"/>
        <v>0</v>
      </c>
      <c r="EM20" s="52">
        <f t="shared" si="180"/>
        <v>0</v>
      </c>
      <c r="EN20" s="52">
        <f t="shared" si="181"/>
        <v>0</v>
      </c>
      <c r="EO20" s="52">
        <f t="shared" si="182"/>
        <v>0</v>
      </c>
      <c r="EP20" s="53">
        <f t="shared" si="183"/>
        <v>0</v>
      </c>
      <c r="ER20" s="52">
        <f t="shared" si="184"/>
        <v>0</v>
      </c>
      <c r="ES20" s="52">
        <f t="shared" si="185"/>
        <v>0</v>
      </c>
      <c r="ET20" s="52">
        <f t="shared" si="186"/>
        <v>0</v>
      </c>
      <c r="EU20" s="52">
        <f t="shared" si="187"/>
        <v>0</v>
      </c>
      <c r="EV20" s="52">
        <f t="shared" si="188"/>
        <v>0</v>
      </c>
      <c r="EW20" s="52">
        <f t="shared" si="189"/>
        <v>0</v>
      </c>
      <c r="EX20" s="52">
        <f t="shared" si="190"/>
        <v>0</v>
      </c>
      <c r="EY20" s="52">
        <f t="shared" si="191"/>
        <v>0</v>
      </c>
      <c r="EZ20" s="52">
        <f t="shared" si="192"/>
        <v>0</v>
      </c>
      <c r="FA20" s="52">
        <f t="shared" si="193"/>
        <v>0</v>
      </c>
      <c r="FB20" s="52">
        <f t="shared" si="194"/>
        <v>0</v>
      </c>
      <c r="FC20" s="52">
        <f t="shared" si="195"/>
        <v>0</v>
      </c>
      <c r="FD20" s="52">
        <f t="shared" si="196"/>
        <v>0</v>
      </c>
      <c r="FE20" s="52">
        <f t="shared" si="197"/>
        <v>0</v>
      </c>
      <c r="FF20" s="53">
        <f t="shared" si="198"/>
        <v>0</v>
      </c>
      <c r="FH20" s="52">
        <f t="shared" si="199"/>
        <v>0</v>
      </c>
      <c r="FI20" s="52">
        <f t="shared" si="200"/>
        <v>0</v>
      </c>
      <c r="FJ20" s="52">
        <f t="shared" si="201"/>
        <v>0</v>
      </c>
      <c r="FK20" s="52">
        <f t="shared" si="202"/>
        <v>0</v>
      </c>
      <c r="FL20" s="52">
        <f t="shared" si="203"/>
        <v>0</v>
      </c>
      <c r="FM20" s="52">
        <f t="shared" si="204"/>
        <v>0</v>
      </c>
      <c r="FN20" s="52">
        <f t="shared" si="205"/>
        <v>0</v>
      </c>
      <c r="FO20" s="52">
        <f t="shared" si="206"/>
        <v>0</v>
      </c>
      <c r="FP20" s="52">
        <f t="shared" si="207"/>
        <v>0</v>
      </c>
      <c r="FQ20" s="52">
        <f t="shared" si="208"/>
        <v>0</v>
      </c>
      <c r="FR20" s="52">
        <f t="shared" si="209"/>
        <v>0</v>
      </c>
      <c r="FS20" s="52">
        <f t="shared" si="210"/>
        <v>0</v>
      </c>
      <c r="FT20" s="52">
        <f t="shared" si="211"/>
        <v>0</v>
      </c>
      <c r="FU20" s="52">
        <f t="shared" si="212"/>
        <v>0</v>
      </c>
      <c r="FV20" s="53">
        <f t="shared" si="213"/>
        <v>0</v>
      </c>
      <c r="FX20" s="52">
        <f t="shared" si="214"/>
        <v>1</v>
      </c>
      <c r="FY20" s="52">
        <f t="shared" si="215"/>
        <v>0</v>
      </c>
      <c r="FZ20" s="52">
        <f t="shared" si="216"/>
        <v>0</v>
      </c>
      <c r="GA20" s="52">
        <f t="shared" si="217"/>
        <v>0</v>
      </c>
      <c r="GB20" s="52">
        <f t="shared" si="218"/>
        <v>0</v>
      </c>
      <c r="GC20" s="52">
        <f t="shared" si="219"/>
        <v>0</v>
      </c>
      <c r="GD20" s="52">
        <f t="shared" si="220"/>
        <v>0</v>
      </c>
      <c r="GE20" s="52">
        <f t="shared" si="221"/>
        <v>0</v>
      </c>
      <c r="GF20" s="52">
        <f t="shared" si="222"/>
        <v>0</v>
      </c>
      <c r="GG20" s="52">
        <f t="shared" si="223"/>
        <v>0</v>
      </c>
      <c r="GH20" s="52">
        <f t="shared" si="224"/>
        <v>0</v>
      </c>
      <c r="GI20" s="52">
        <f t="shared" si="225"/>
        <v>0</v>
      </c>
      <c r="GJ20" s="52">
        <f t="shared" si="226"/>
        <v>0</v>
      </c>
      <c r="GK20" s="52">
        <f t="shared" si="227"/>
        <v>0</v>
      </c>
      <c r="GL20" s="53">
        <f t="shared" si="228"/>
        <v>1</v>
      </c>
      <c r="GN20" s="52">
        <f t="shared" si="229"/>
        <v>0</v>
      </c>
      <c r="GO20" s="52">
        <f t="shared" si="230"/>
        <v>0</v>
      </c>
      <c r="GP20" s="52">
        <f t="shared" si="231"/>
        <v>0</v>
      </c>
      <c r="GQ20" s="52">
        <f t="shared" si="232"/>
        <v>0</v>
      </c>
      <c r="GR20" s="52">
        <f t="shared" si="233"/>
        <v>0</v>
      </c>
      <c r="GS20" s="52">
        <f t="shared" si="234"/>
        <v>0</v>
      </c>
      <c r="GT20" s="52">
        <f t="shared" si="235"/>
        <v>0</v>
      </c>
      <c r="GU20" s="52">
        <f t="shared" si="236"/>
        <v>0</v>
      </c>
      <c r="GV20" s="52">
        <f t="shared" si="237"/>
        <v>0</v>
      </c>
      <c r="GW20" s="52">
        <f t="shared" si="238"/>
        <v>0</v>
      </c>
      <c r="GX20" s="52">
        <f t="shared" si="239"/>
        <v>0</v>
      </c>
      <c r="GY20" s="52">
        <f t="shared" si="240"/>
        <v>0</v>
      </c>
      <c r="GZ20" s="52">
        <f t="shared" si="241"/>
        <v>0</v>
      </c>
      <c r="HA20" s="52">
        <f t="shared" si="242"/>
        <v>0</v>
      </c>
      <c r="HB20" s="53">
        <f t="shared" si="243"/>
        <v>0</v>
      </c>
    </row>
    <row r="21" spans="2:210" s="11" customFormat="1" x14ac:dyDescent="0.35">
      <c r="B21" s="11" t="s">
        <v>147</v>
      </c>
      <c r="D21" s="52">
        <f t="shared" si="49"/>
        <v>0</v>
      </c>
      <c r="E21" s="52">
        <f t="shared" si="50"/>
        <v>0.71014053039631486</v>
      </c>
      <c r="F21" s="52">
        <f t="shared" si="51"/>
        <v>2.1640702872716745E-3</v>
      </c>
      <c r="G21" s="52">
        <f t="shared" si="52"/>
        <v>0.18580620923703106</v>
      </c>
      <c r="H21" s="52">
        <f t="shared" si="53"/>
        <v>0</v>
      </c>
      <c r="I21" s="52">
        <f t="shared" si="54"/>
        <v>9.9293171362771326E-2</v>
      </c>
      <c r="J21" s="52">
        <f t="shared" si="55"/>
        <v>2.5960187166111006E-3</v>
      </c>
      <c r="K21" s="52">
        <f t="shared" si="56"/>
        <v>0</v>
      </c>
      <c r="L21" s="52">
        <f t="shared" si="57"/>
        <v>0</v>
      </c>
      <c r="M21" s="52">
        <f t="shared" si="58"/>
        <v>0</v>
      </c>
      <c r="N21" s="52">
        <f t="shared" si="59"/>
        <v>0</v>
      </c>
      <c r="O21" s="52">
        <f t="shared" si="60"/>
        <v>0</v>
      </c>
      <c r="P21" s="52">
        <f t="shared" si="61"/>
        <v>0</v>
      </c>
      <c r="Q21" s="52">
        <f t="shared" si="62"/>
        <v>0</v>
      </c>
      <c r="R21" s="53">
        <f t="shared" si="63"/>
        <v>1</v>
      </c>
      <c r="T21" s="52">
        <f t="shared" si="64"/>
        <v>0</v>
      </c>
      <c r="U21" s="52">
        <f t="shared" si="65"/>
        <v>0.88020833333333337</v>
      </c>
      <c r="V21" s="52">
        <f t="shared" si="66"/>
        <v>0</v>
      </c>
      <c r="W21" s="52">
        <f t="shared" si="67"/>
        <v>0</v>
      </c>
      <c r="X21" s="52">
        <f t="shared" si="68"/>
        <v>0</v>
      </c>
      <c r="Y21" s="52">
        <f t="shared" si="69"/>
        <v>0.11979166666666667</v>
      </c>
      <c r="Z21" s="52">
        <f t="shared" si="70"/>
        <v>0</v>
      </c>
      <c r="AA21" s="52">
        <f t="shared" si="71"/>
        <v>0</v>
      </c>
      <c r="AB21" s="52">
        <f t="shared" si="72"/>
        <v>0</v>
      </c>
      <c r="AC21" s="52">
        <f t="shared" si="73"/>
        <v>0</v>
      </c>
      <c r="AD21" s="52">
        <f t="shared" si="74"/>
        <v>0</v>
      </c>
      <c r="AE21" s="52">
        <f t="shared" si="75"/>
        <v>0</v>
      </c>
      <c r="AF21" s="52">
        <f t="shared" si="76"/>
        <v>0</v>
      </c>
      <c r="AG21" s="52">
        <f t="shared" si="77"/>
        <v>0</v>
      </c>
      <c r="AH21" s="53">
        <f t="shared" si="78"/>
        <v>1</v>
      </c>
      <c r="AJ21" s="52">
        <f t="shared" si="79"/>
        <v>0</v>
      </c>
      <c r="AK21" s="52">
        <f t="shared" si="80"/>
        <v>0.36263303113914064</v>
      </c>
      <c r="AL21" s="52">
        <f t="shared" si="81"/>
        <v>0</v>
      </c>
      <c r="AM21" s="52">
        <f t="shared" si="82"/>
        <v>0.63736696886085931</v>
      </c>
      <c r="AN21" s="52">
        <f t="shared" si="83"/>
        <v>0</v>
      </c>
      <c r="AO21" s="52">
        <f t="shared" si="84"/>
        <v>0</v>
      </c>
      <c r="AP21" s="52">
        <f t="shared" si="85"/>
        <v>0</v>
      </c>
      <c r="AQ21" s="52">
        <f t="shared" si="86"/>
        <v>0</v>
      </c>
      <c r="AR21" s="52">
        <f t="shared" si="87"/>
        <v>0</v>
      </c>
      <c r="AS21" s="52">
        <f t="shared" si="88"/>
        <v>0</v>
      </c>
      <c r="AT21" s="52">
        <f t="shared" si="89"/>
        <v>0</v>
      </c>
      <c r="AU21" s="52">
        <f t="shared" si="90"/>
        <v>0</v>
      </c>
      <c r="AV21" s="52">
        <f t="shared" si="91"/>
        <v>0</v>
      </c>
      <c r="AW21" s="52">
        <f t="shared" si="92"/>
        <v>0</v>
      </c>
      <c r="AX21" s="53">
        <f t="shared" si="93"/>
        <v>1</v>
      </c>
      <c r="AZ21" s="52">
        <f t="shared" si="94"/>
        <v>0</v>
      </c>
      <c r="BA21" s="52">
        <f t="shared" si="95"/>
        <v>0.52059050090206971</v>
      </c>
      <c r="BB21" s="52">
        <f t="shared" si="96"/>
        <v>1.266951815288561E-2</v>
      </c>
      <c r="BC21" s="52">
        <f t="shared" si="97"/>
        <v>0.46673998094504471</v>
      </c>
      <c r="BD21" s="52">
        <f t="shared" si="98"/>
        <v>0</v>
      </c>
      <c r="BE21" s="52">
        <f t="shared" si="99"/>
        <v>0</v>
      </c>
      <c r="BF21" s="52">
        <f t="shared" si="100"/>
        <v>0</v>
      </c>
      <c r="BG21" s="52">
        <f t="shared" si="101"/>
        <v>0</v>
      </c>
      <c r="BH21" s="52">
        <f t="shared" si="102"/>
        <v>0</v>
      </c>
      <c r="BI21" s="52">
        <f t="shared" si="103"/>
        <v>0</v>
      </c>
      <c r="BJ21" s="52">
        <f t="shared" si="104"/>
        <v>0</v>
      </c>
      <c r="BK21" s="52">
        <f t="shared" si="105"/>
        <v>0</v>
      </c>
      <c r="BL21" s="52">
        <f t="shared" si="106"/>
        <v>0</v>
      </c>
      <c r="BM21" s="52">
        <f t="shared" si="107"/>
        <v>0</v>
      </c>
      <c r="BN21" s="53">
        <f t="shared" si="108"/>
        <v>1</v>
      </c>
      <c r="BP21" s="52">
        <f t="shared" si="109"/>
        <v>0</v>
      </c>
      <c r="BQ21" s="52">
        <f t="shared" si="110"/>
        <v>0.86472017592788497</v>
      </c>
      <c r="BR21" s="52">
        <f t="shared" si="111"/>
        <v>0</v>
      </c>
      <c r="BS21" s="52">
        <f t="shared" si="112"/>
        <v>0.13527982407211506</v>
      </c>
      <c r="BT21" s="52">
        <f t="shared" si="113"/>
        <v>0</v>
      </c>
      <c r="BU21" s="52">
        <f t="shared" si="114"/>
        <v>0</v>
      </c>
      <c r="BV21" s="52">
        <f t="shared" si="115"/>
        <v>0</v>
      </c>
      <c r="BW21" s="52">
        <f t="shared" si="116"/>
        <v>0</v>
      </c>
      <c r="BX21" s="52">
        <f t="shared" si="117"/>
        <v>0</v>
      </c>
      <c r="BY21" s="52">
        <f t="shared" si="118"/>
        <v>0</v>
      </c>
      <c r="BZ21" s="52">
        <f t="shared" si="119"/>
        <v>0</v>
      </c>
      <c r="CA21" s="52">
        <f t="shared" si="120"/>
        <v>0</v>
      </c>
      <c r="CB21" s="52">
        <f t="shared" si="121"/>
        <v>0</v>
      </c>
      <c r="CC21" s="52">
        <f t="shared" si="122"/>
        <v>0</v>
      </c>
      <c r="CD21" s="53">
        <f t="shared" si="123"/>
        <v>1</v>
      </c>
      <c r="CF21" s="52">
        <f t="shared" si="124"/>
        <v>0</v>
      </c>
      <c r="CG21" s="52">
        <f t="shared" si="125"/>
        <v>0.43457835517921356</v>
      </c>
      <c r="CH21" s="52">
        <f t="shared" si="126"/>
        <v>0</v>
      </c>
      <c r="CI21" s="52">
        <f t="shared" si="127"/>
        <v>0</v>
      </c>
      <c r="CJ21" s="52">
        <f t="shared" si="128"/>
        <v>0</v>
      </c>
      <c r="CK21" s="52">
        <f t="shared" si="129"/>
        <v>0.5654216448207865</v>
      </c>
      <c r="CL21" s="52">
        <f t="shared" si="130"/>
        <v>0</v>
      </c>
      <c r="CM21" s="52">
        <f t="shared" si="131"/>
        <v>0</v>
      </c>
      <c r="CN21" s="52">
        <f t="shared" si="132"/>
        <v>0</v>
      </c>
      <c r="CO21" s="52">
        <f t="shared" si="133"/>
        <v>0</v>
      </c>
      <c r="CP21" s="52">
        <f t="shared" si="134"/>
        <v>0</v>
      </c>
      <c r="CQ21" s="52">
        <f t="shared" si="135"/>
        <v>0</v>
      </c>
      <c r="CR21" s="52">
        <f t="shared" si="136"/>
        <v>0</v>
      </c>
      <c r="CS21" s="52">
        <f t="shared" si="137"/>
        <v>0</v>
      </c>
      <c r="CT21" s="53">
        <f t="shared" si="138"/>
        <v>1</v>
      </c>
      <c r="CV21" s="52">
        <f t="shared" si="139"/>
        <v>0</v>
      </c>
      <c r="CW21" s="52">
        <f t="shared" si="140"/>
        <v>0.23785351704133431</v>
      </c>
      <c r="CX21" s="52">
        <f t="shared" si="141"/>
        <v>0</v>
      </c>
      <c r="CY21" s="52">
        <f t="shared" si="142"/>
        <v>0.70050761421319796</v>
      </c>
      <c r="CZ21" s="52">
        <f t="shared" si="143"/>
        <v>0</v>
      </c>
      <c r="DA21" s="52">
        <f t="shared" si="144"/>
        <v>6.1638868745467729E-2</v>
      </c>
      <c r="DB21" s="52">
        <f t="shared" si="145"/>
        <v>0</v>
      </c>
      <c r="DC21" s="52">
        <f t="shared" si="146"/>
        <v>0</v>
      </c>
      <c r="DD21" s="52">
        <f t="shared" si="147"/>
        <v>0</v>
      </c>
      <c r="DE21" s="52">
        <f t="shared" si="148"/>
        <v>0</v>
      </c>
      <c r="DF21" s="52">
        <f t="shared" si="149"/>
        <v>0</v>
      </c>
      <c r="DG21" s="52">
        <f t="shared" si="150"/>
        <v>0</v>
      </c>
      <c r="DH21" s="52">
        <f t="shared" si="151"/>
        <v>0</v>
      </c>
      <c r="DI21" s="52">
        <f t="shared" si="152"/>
        <v>0</v>
      </c>
      <c r="DJ21" s="53">
        <f t="shared" si="153"/>
        <v>1</v>
      </c>
      <c r="DL21" s="52">
        <f t="shared" si="154"/>
        <v>0</v>
      </c>
      <c r="DM21" s="52">
        <f t="shared" si="155"/>
        <v>0.85837261733961878</v>
      </c>
      <c r="DN21" s="52">
        <f t="shared" si="156"/>
        <v>0</v>
      </c>
      <c r="DO21" s="52">
        <f t="shared" si="157"/>
        <v>4.0992006558721046E-2</v>
      </c>
      <c r="DP21" s="52">
        <f t="shared" si="158"/>
        <v>0</v>
      </c>
      <c r="DQ21" s="52">
        <f t="shared" si="159"/>
        <v>0.10063537610166018</v>
      </c>
      <c r="DR21" s="52">
        <f t="shared" si="160"/>
        <v>0</v>
      </c>
      <c r="DS21" s="52">
        <f t="shared" si="161"/>
        <v>0</v>
      </c>
      <c r="DT21" s="52">
        <f t="shared" si="162"/>
        <v>0</v>
      </c>
      <c r="DU21" s="52">
        <f t="shared" si="163"/>
        <v>0</v>
      </c>
      <c r="DV21" s="52">
        <f t="shared" si="164"/>
        <v>0</v>
      </c>
      <c r="DW21" s="52">
        <f t="shared" si="165"/>
        <v>0</v>
      </c>
      <c r="DX21" s="52">
        <f t="shared" si="166"/>
        <v>0</v>
      </c>
      <c r="DY21" s="52">
        <f t="shared" si="167"/>
        <v>0</v>
      </c>
      <c r="DZ21" s="53">
        <f t="shared" si="168"/>
        <v>1</v>
      </c>
      <c r="EB21" s="52">
        <f t="shared" si="169"/>
        <v>0</v>
      </c>
      <c r="EC21" s="52">
        <f t="shared" si="170"/>
        <v>0.88861678625862695</v>
      </c>
      <c r="ED21" s="52">
        <f t="shared" si="171"/>
        <v>0</v>
      </c>
      <c r="EE21" s="52">
        <f t="shared" si="172"/>
        <v>1.3700272292911821E-2</v>
      </c>
      <c r="EF21" s="52">
        <f t="shared" si="173"/>
        <v>0</v>
      </c>
      <c r="EG21" s="52">
        <f t="shared" si="174"/>
        <v>9.7682941448461291E-2</v>
      </c>
      <c r="EH21" s="52">
        <f t="shared" si="175"/>
        <v>0</v>
      </c>
      <c r="EI21" s="52">
        <f t="shared" si="176"/>
        <v>0</v>
      </c>
      <c r="EJ21" s="52">
        <f t="shared" si="177"/>
        <v>0</v>
      </c>
      <c r="EK21" s="52">
        <f t="shared" si="178"/>
        <v>0</v>
      </c>
      <c r="EL21" s="52">
        <f t="shared" si="179"/>
        <v>0</v>
      </c>
      <c r="EM21" s="52">
        <f t="shared" si="180"/>
        <v>0</v>
      </c>
      <c r="EN21" s="52">
        <f t="shared" si="181"/>
        <v>0</v>
      </c>
      <c r="EO21" s="52">
        <f t="shared" si="182"/>
        <v>0</v>
      </c>
      <c r="EP21" s="53">
        <f t="shared" si="183"/>
        <v>1</v>
      </c>
      <c r="ER21" s="52">
        <f t="shared" si="184"/>
        <v>0</v>
      </c>
      <c r="ES21" s="52">
        <f t="shared" si="185"/>
        <v>0.79361578507690489</v>
      </c>
      <c r="ET21" s="52">
        <f t="shared" si="186"/>
        <v>0</v>
      </c>
      <c r="EU21" s="52">
        <f t="shared" si="187"/>
        <v>0</v>
      </c>
      <c r="EV21" s="52">
        <f t="shared" si="188"/>
        <v>0</v>
      </c>
      <c r="EW21" s="52">
        <f t="shared" si="189"/>
        <v>0.19815174000641717</v>
      </c>
      <c r="EX21" s="52">
        <f t="shared" si="190"/>
        <v>8.2324749166779888E-3</v>
      </c>
      <c r="EY21" s="52">
        <f t="shared" si="191"/>
        <v>0</v>
      </c>
      <c r="EZ21" s="52">
        <f t="shared" si="192"/>
        <v>0</v>
      </c>
      <c r="FA21" s="52">
        <f t="shared" si="193"/>
        <v>0</v>
      </c>
      <c r="FB21" s="52">
        <f t="shared" si="194"/>
        <v>0</v>
      </c>
      <c r="FC21" s="52">
        <f t="shared" si="195"/>
        <v>0</v>
      </c>
      <c r="FD21" s="52">
        <f t="shared" si="196"/>
        <v>0</v>
      </c>
      <c r="FE21" s="52">
        <f t="shared" si="197"/>
        <v>0</v>
      </c>
      <c r="FF21" s="53">
        <f t="shared" si="198"/>
        <v>1</v>
      </c>
      <c r="FH21" s="52">
        <f t="shared" si="199"/>
        <v>0</v>
      </c>
      <c r="FI21" s="52">
        <f t="shared" si="200"/>
        <v>0.86098095525997587</v>
      </c>
      <c r="FJ21" s="52">
        <f t="shared" si="201"/>
        <v>0</v>
      </c>
      <c r="FK21" s="52">
        <f t="shared" si="202"/>
        <v>0</v>
      </c>
      <c r="FL21" s="52">
        <f t="shared" si="203"/>
        <v>0</v>
      </c>
      <c r="FM21" s="52">
        <f t="shared" si="204"/>
        <v>0.12909990931076179</v>
      </c>
      <c r="FN21" s="52">
        <f t="shared" si="205"/>
        <v>9.9191354292623938E-3</v>
      </c>
      <c r="FO21" s="52">
        <f t="shared" si="206"/>
        <v>0</v>
      </c>
      <c r="FP21" s="52">
        <f t="shared" si="207"/>
        <v>0</v>
      </c>
      <c r="FQ21" s="52">
        <f t="shared" si="208"/>
        <v>0</v>
      </c>
      <c r="FR21" s="52">
        <f t="shared" si="209"/>
        <v>0</v>
      </c>
      <c r="FS21" s="52">
        <f t="shared" si="210"/>
        <v>0</v>
      </c>
      <c r="FT21" s="52">
        <f t="shared" si="211"/>
        <v>0</v>
      </c>
      <c r="FU21" s="52">
        <f t="shared" si="212"/>
        <v>0</v>
      </c>
      <c r="FV21" s="53">
        <f t="shared" si="213"/>
        <v>1</v>
      </c>
      <c r="FX21" s="52">
        <f t="shared" si="214"/>
        <v>0</v>
      </c>
      <c r="FY21" s="52">
        <f t="shared" si="215"/>
        <v>1</v>
      </c>
      <c r="FZ21" s="52">
        <f t="shared" si="216"/>
        <v>0</v>
      </c>
      <c r="GA21" s="52">
        <f t="shared" si="217"/>
        <v>0</v>
      </c>
      <c r="GB21" s="52">
        <f t="shared" si="218"/>
        <v>0</v>
      </c>
      <c r="GC21" s="52">
        <f t="shared" si="219"/>
        <v>0</v>
      </c>
      <c r="GD21" s="52">
        <f t="shared" si="220"/>
        <v>0</v>
      </c>
      <c r="GE21" s="52">
        <f t="shared" si="221"/>
        <v>0</v>
      </c>
      <c r="GF21" s="52">
        <f t="shared" si="222"/>
        <v>0</v>
      </c>
      <c r="GG21" s="52">
        <f t="shared" si="223"/>
        <v>0</v>
      </c>
      <c r="GH21" s="52">
        <f t="shared" si="224"/>
        <v>0</v>
      </c>
      <c r="GI21" s="52">
        <f t="shared" si="225"/>
        <v>0</v>
      </c>
      <c r="GJ21" s="52">
        <f t="shared" si="226"/>
        <v>0</v>
      </c>
      <c r="GK21" s="52">
        <f t="shared" si="227"/>
        <v>0</v>
      </c>
      <c r="GL21" s="53">
        <f t="shared" si="228"/>
        <v>1</v>
      </c>
      <c r="GN21" s="52">
        <f t="shared" si="229"/>
        <v>0</v>
      </c>
      <c r="GO21" s="52">
        <f t="shared" si="230"/>
        <v>1</v>
      </c>
      <c r="GP21" s="52">
        <f t="shared" si="231"/>
        <v>0</v>
      </c>
      <c r="GQ21" s="52">
        <f t="shared" si="232"/>
        <v>0</v>
      </c>
      <c r="GR21" s="52">
        <f t="shared" si="233"/>
        <v>0</v>
      </c>
      <c r="GS21" s="52">
        <f t="shared" si="234"/>
        <v>0</v>
      </c>
      <c r="GT21" s="52">
        <f t="shared" si="235"/>
        <v>0</v>
      </c>
      <c r="GU21" s="52">
        <f t="shared" si="236"/>
        <v>0</v>
      </c>
      <c r="GV21" s="52">
        <f t="shared" si="237"/>
        <v>0</v>
      </c>
      <c r="GW21" s="52">
        <f t="shared" si="238"/>
        <v>0</v>
      </c>
      <c r="GX21" s="52">
        <f t="shared" si="239"/>
        <v>0</v>
      </c>
      <c r="GY21" s="52">
        <f t="shared" si="240"/>
        <v>0</v>
      </c>
      <c r="GZ21" s="52">
        <f t="shared" si="241"/>
        <v>0</v>
      </c>
      <c r="HA21" s="52">
        <f t="shared" si="242"/>
        <v>0</v>
      </c>
      <c r="HB21" s="53">
        <f t="shared" si="243"/>
        <v>1</v>
      </c>
    </row>
    <row r="22" spans="2:210" s="11" customFormat="1" x14ac:dyDescent="0.35">
      <c r="B22" s="11" t="s">
        <v>76</v>
      </c>
      <c r="D22" s="52">
        <f t="shared" si="49"/>
        <v>0</v>
      </c>
      <c r="E22" s="52">
        <f t="shared" si="50"/>
        <v>0</v>
      </c>
      <c r="F22" s="52">
        <f t="shared" si="51"/>
        <v>0</v>
      </c>
      <c r="G22" s="52">
        <f t="shared" si="52"/>
        <v>0</v>
      </c>
      <c r="H22" s="52">
        <f t="shared" si="53"/>
        <v>0</v>
      </c>
      <c r="I22" s="52">
        <f t="shared" si="54"/>
        <v>0</v>
      </c>
      <c r="J22" s="52">
        <f t="shared" si="55"/>
        <v>0</v>
      </c>
      <c r="K22" s="52">
        <f t="shared" si="56"/>
        <v>0</v>
      </c>
      <c r="L22" s="52">
        <f t="shared" si="57"/>
        <v>0</v>
      </c>
      <c r="M22" s="52">
        <f t="shared" si="58"/>
        <v>0</v>
      </c>
      <c r="N22" s="52">
        <f t="shared" si="59"/>
        <v>0</v>
      </c>
      <c r="O22" s="52">
        <f t="shared" si="60"/>
        <v>1</v>
      </c>
      <c r="P22" s="52">
        <f t="shared" si="61"/>
        <v>0</v>
      </c>
      <c r="Q22" s="52">
        <f t="shared" si="62"/>
        <v>0</v>
      </c>
      <c r="R22" s="53">
        <f t="shared" si="63"/>
        <v>1</v>
      </c>
      <c r="T22" s="52">
        <f t="shared" ref="T22:AH22" si="244">IFERROR(T12/$R12,0)</f>
        <v>0</v>
      </c>
      <c r="U22" s="52">
        <f t="shared" si="244"/>
        <v>0</v>
      </c>
      <c r="V22" s="52">
        <f t="shared" si="244"/>
        <v>0</v>
      </c>
      <c r="W22" s="52">
        <f t="shared" si="244"/>
        <v>0</v>
      </c>
      <c r="X22" s="52">
        <f t="shared" si="244"/>
        <v>0</v>
      </c>
      <c r="Y22" s="52">
        <f t="shared" si="244"/>
        <v>0</v>
      </c>
      <c r="Z22" s="52">
        <f t="shared" si="244"/>
        <v>0</v>
      </c>
      <c r="AA22" s="52">
        <f t="shared" si="244"/>
        <v>0</v>
      </c>
      <c r="AB22" s="52">
        <f t="shared" si="244"/>
        <v>0</v>
      </c>
      <c r="AC22" s="52">
        <f t="shared" si="244"/>
        <v>0</v>
      </c>
      <c r="AD22" s="52">
        <f t="shared" si="244"/>
        <v>0</v>
      </c>
      <c r="AE22" s="52">
        <f t="shared" si="244"/>
        <v>0</v>
      </c>
      <c r="AF22" s="52"/>
      <c r="AG22" s="52">
        <f t="shared" si="244"/>
        <v>0</v>
      </c>
      <c r="AH22" s="53">
        <f t="shared" si="244"/>
        <v>0</v>
      </c>
      <c r="AJ22" s="52">
        <f t="shared" ref="AJ22:AU22" si="245">IFERROR(AJ12/$R12,0)</f>
        <v>0</v>
      </c>
      <c r="AK22" s="52">
        <f t="shared" si="245"/>
        <v>0</v>
      </c>
      <c r="AL22" s="52">
        <f t="shared" si="245"/>
        <v>0</v>
      </c>
      <c r="AM22" s="52">
        <f t="shared" si="245"/>
        <v>0</v>
      </c>
      <c r="AN22" s="52">
        <f t="shared" si="245"/>
        <v>0</v>
      </c>
      <c r="AO22" s="52">
        <f t="shared" si="245"/>
        <v>0</v>
      </c>
      <c r="AP22" s="52">
        <f t="shared" si="245"/>
        <v>0</v>
      </c>
      <c r="AQ22" s="52">
        <f t="shared" si="245"/>
        <v>0</v>
      </c>
      <c r="AR22" s="52">
        <f t="shared" si="245"/>
        <v>0</v>
      </c>
      <c r="AS22" s="52">
        <f t="shared" si="245"/>
        <v>0</v>
      </c>
      <c r="AT22" s="52">
        <f t="shared" si="245"/>
        <v>0</v>
      </c>
      <c r="AU22" s="52">
        <f t="shared" si="245"/>
        <v>0</v>
      </c>
      <c r="AV22" s="52"/>
      <c r="AW22" s="52">
        <f t="shared" ref="AW22:AX22" si="246">IFERROR(AW12/$R12,0)</f>
        <v>0</v>
      </c>
      <c r="AX22" s="53">
        <f t="shared" si="246"/>
        <v>0</v>
      </c>
      <c r="AZ22" s="52">
        <f t="shared" ref="AZ22:BK22" si="247">IFERROR(AZ12/$R12,0)</f>
        <v>0</v>
      </c>
      <c r="BA22" s="52">
        <f t="shared" si="247"/>
        <v>0</v>
      </c>
      <c r="BB22" s="52">
        <f t="shared" si="247"/>
        <v>0</v>
      </c>
      <c r="BC22" s="52">
        <f t="shared" si="247"/>
        <v>0</v>
      </c>
      <c r="BD22" s="52">
        <f t="shared" si="247"/>
        <v>0</v>
      </c>
      <c r="BE22" s="52">
        <f t="shared" si="247"/>
        <v>0</v>
      </c>
      <c r="BF22" s="52">
        <f t="shared" si="247"/>
        <v>0</v>
      </c>
      <c r="BG22" s="52">
        <f t="shared" si="247"/>
        <v>0</v>
      </c>
      <c r="BH22" s="52">
        <f t="shared" si="247"/>
        <v>0</v>
      </c>
      <c r="BI22" s="52">
        <f t="shared" si="247"/>
        <v>0</v>
      </c>
      <c r="BJ22" s="52">
        <f t="shared" si="247"/>
        <v>0</v>
      </c>
      <c r="BK22" s="52">
        <f t="shared" si="247"/>
        <v>0</v>
      </c>
      <c r="BL22" s="52"/>
      <c r="BM22" s="52">
        <f t="shared" ref="BM22:BN22" si="248">IFERROR(BM12/$R12,0)</f>
        <v>0</v>
      </c>
      <c r="BN22" s="53">
        <f t="shared" si="248"/>
        <v>0</v>
      </c>
      <c r="BP22" s="52">
        <f t="shared" ref="BP22:CA22" si="249">IFERROR(BP12/$R12,0)</f>
        <v>0</v>
      </c>
      <c r="BQ22" s="52">
        <f t="shared" si="249"/>
        <v>0</v>
      </c>
      <c r="BR22" s="52">
        <f t="shared" si="249"/>
        <v>0</v>
      </c>
      <c r="BS22" s="52">
        <f t="shared" si="249"/>
        <v>0</v>
      </c>
      <c r="BT22" s="52">
        <f t="shared" si="249"/>
        <v>0</v>
      </c>
      <c r="BU22" s="52">
        <f t="shared" si="249"/>
        <v>0</v>
      </c>
      <c r="BV22" s="52">
        <f t="shared" si="249"/>
        <v>0</v>
      </c>
      <c r="BW22" s="52">
        <f t="shared" si="249"/>
        <v>0</v>
      </c>
      <c r="BX22" s="52">
        <f t="shared" si="249"/>
        <v>0</v>
      </c>
      <c r="BY22" s="52">
        <f t="shared" si="249"/>
        <v>0</v>
      </c>
      <c r="BZ22" s="52">
        <f t="shared" si="249"/>
        <v>0</v>
      </c>
      <c r="CA22" s="52">
        <f t="shared" si="249"/>
        <v>0</v>
      </c>
      <c r="CB22" s="52"/>
      <c r="CC22" s="52">
        <f t="shared" ref="CC22:CD22" si="250">IFERROR(CC12/$R12,0)</f>
        <v>0</v>
      </c>
      <c r="CD22" s="53">
        <f t="shared" si="250"/>
        <v>0</v>
      </c>
      <c r="CF22" s="52">
        <f t="shared" ref="CF22:CQ22" si="251">IFERROR(CF12/$R12,0)</f>
        <v>0</v>
      </c>
      <c r="CG22" s="52">
        <f t="shared" si="251"/>
        <v>0</v>
      </c>
      <c r="CH22" s="52">
        <f t="shared" si="251"/>
        <v>0</v>
      </c>
      <c r="CI22" s="52">
        <f t="shared" si="251"/>
        <v>0</v>
      </c>
      <c r="CJ22" s="52">
        <f t="shared" si="251"/>
        <v>0</v>
      </c>
      <c r="CK22" s="52">
        <f t="shared" si="251"/>
        <v>0</v>
      </c>
      <c r="CL22" s="52">
        <f t="shared" si="251"/>
        <v>0</v>
      </c>
      <c r="CM22" s="52">
        <f t="shared" si="251"/>
        <v>0</v>
      </c>
      <c r="CN22" s="52">
        <f t="shared" si="251"/>
        <v>0</v>
      </c>
      <c r="CO22" s="52">
        <f t="shared" si="251"/>
        <v>0</v>
      </c>
      <c r="CP22" s="52">
        <f t="shared" si="251"/>
        <v>0</v>
      </c>
      <c r="CQ22" s="52">
        <f t="shared" si="251"/>
        <v>0</v>
      </c>
      <c r="CR22" s="52"/>
      <c r="CS22" s="52">
        <f t="shared" ref="CS22:CT22" si="252">IFERROR(CS12/$R12,0)</f>
        <v>0</v>
      </c>
      <c r="CT22" s="53">
        <f t="shared" si="252"/>
        <v>0</v>
      </c>
      <c r="CV22" s="52">
        <f t="shared" ref="CV22:DG22" si="253">IFERROR(CV12/$R12,0)</f>
        <v>0</v>
      </c>
      <c r="CW22" s="52">
        <f t="shared" si="253"/>
        <v>0</v>
      </c>
      <c r="CX22" s="52">
        <f t="shared" si="253"/>
        <v>0</v>
      </c>
      <c r="CY22" s="52">
        <f t="shared" si="253"/>
        <v>0</v>
      </c>
      <c r="CZ22" s="52">
        <f t="shared" si="253"/>
        <v>0</v>
      </c>
      <c r="DA22" s="52">
        <f t="shared" si="253"/>
        <v>0</v>
      </c>
      <c r="DB22" s="52">
        <f t="shared" si="253"/>
        <v>0</v>
      </c>
      <c r="DC22" s="52">
        <f t="shared" si="253"/>
        <v>0</v>
      </c>
      <c r="DD22" s="52">
        <f t="shared" si="253"/>
        <v>0</v>
      </c>
      <c r="DE22" s="52">
        <f t="shared" si="253"/>
        <v>0</v>
      </c>
      <c r="DF22" s="52">
        <f t="shared" si="253"/>
        <v>0</v>
      </c>
      <c r="DG22" s="52">
        <f t="shared" si="253"/>
        <v>0</v>
      </c>
      <c r="DH22" s="52"/>
      <c r="DI22" s="52">
        <f t="shared" ref="DI22:DJ22" si="254">IFERROR(DI12/$R12,0)</f>
        <v>0</v>
      </c>
      <c r="DJ22" s="53">
        <f t="shared" si="254"/>
        <v>0</v>
      </c>
      <c r="DL22" s="52">
        <f t="shared" ref="DL22:DW22" si="255">IFERROR(DL12/$R12,0)</f>
        <v>0</v>
      </c>
      <c r="DM22" s="52">
        <f t="shared" si="255"/>
        <v>0</v>
      </c>
      <c r="DN22" s="52">
        <f t="shared" si="255"/>
        <v>0</v>
      </c>
      <c r="DO22" s="52">
        <f t="shared" si="255"/>
        <v>0</v>
      </c>
      <c r="DP22" s="52">
        <f t="shared" si="255"/>
        <v>0</v>
      </c>
      <c r="DQ22" s="52">
        <f t="shared" si="255"/>
        <v>0</v>
      </c>
      <c r="DR22" s="52">
        <f t="shared" si="255"/>
        <v>0</v>
      </c>
      <c r="DS22" s="52">
        <f t="shared" si="255"/>
        <v>0</v>
      </c>
      <c r="DT22" s="52">
        <f t="shared" si="255"/>
        <v>0</v>
      </c>
      <c r="DU22" s="52">
        <f t="shared" si="255"/>
        <v>0</v>
      </c>
      <c r="DV22" s="52">
        <f t="shared" si="255"/>
        <v>0</v>
      </c>
      <c r="DW22" s="52">
        <f t="shared" si="255"/>
        <v>0</v>
      </c>
      <c r="DX22" s="52"/>
      <c r="DY22" s="52">
        <f t="shared" ref="DY22:DZ22" si="256">IFERROR(DY12/$R12,0)</f>
        <v>0</v>
      </c>
      <c r="DZ22" s="53">
        <f t="shared" si="256"/>
        <v>0</v>
      </c>
      <c r="EB22" s="52">
        <f t="shared" ref="EB22:EM22" si="257">IFERROR(EB12/$R12,0)</f>
        <v>0</v>
      </c>
      <c r="EC22" s="52">
        <f t="shared" si="257"/>
        <v>0</v>
      </c>
      <c r="ED22" s="52">
        <f t="shared" si="257"/>
        <v>0</v>
      </c>
      <c r="EE22" s="52">
        <f t="shared" si="257"/>
        <v>0</v>
      </c>
      <c r="EF22" s="52">
        <f t="shared" si="257"/>
        <v>0</v>
      </c>
      <c r="EG22" s="52">
        <f t="shared" si="257"/>
        <v>0</v>
      </c>
      <c r="EH22" s="52">
        <f t="shared" si="257"/>
        <v>0</v>
      </c>
      <c r="EI22" s="52">
        <f t="shared" si="257"/>
        <v>0</v>
      </c>
      <c r="EJ22" s="52">
        <f t="shared" si="257"/>
        <v>0</v>
      </c>
      <c r="EK22" s="52">
        <f t="shared" si="257"/>
        <v>0</v>
      </c>
      <c r="EL22" s="52">
        <f t="shared" si="257"/>
        <v>0</v>
      </c>
      <c r="EM22" s="52">
        <f t="shared" si="257"/>
        <v>0</v>
      </c>
      <c r="EN22" s="52"/>
      <c r="EO22" s="52">
        <f t="shared" ref="EO22:EP22" si="258">IFERROR(EO12/$R12,0)</f>
        <v>0</v>
      </c>
      <c r="EP22" s="53">
        <f t="shared" si="258"/>
        <v>0</v>
      </c>
      <c r="ER22" s="52">
        <f t="shared" ref="ER22:FC22" si="259">IFERROR(ER12/$R12,0)</f>
        <v>0</v>
      </c>
      <c r="ES22" s="52">
        <f t="shared" si="259"/>
        <v>0</v>
      </c>
      <c r="ET22" s="52">
        <f t="shared" si="259"/>
        <v>0</v>
      </c>
      <c r="EU22" s="52">
        <f t="shared" si="259"/>
        <v>0</v>
      </c>
      <c r="EV22" s="52">
        <f t="shared" si="259"/>
        <v>0</v>
      </c>
      <c r="EW22" s="52">
        <f t="shared" si="259"/>
        <v>0</v>
      </c>
      <c r="EX22" s="52">
        <f t="shared" si="259"/>
        <v>0</v>
      </c>
      <c r="EY22" s="52">
        <f t="shared" si="259"/>
        <v>0</v>
      </c>
      <c r="EZ22" s="52">
        <f t="shared" si="259"/>
        <v>0</v>
      </c>
      <c r="FA22" s="52">
        <f t="shared" si="259"/>
        <v>0</v>
      </c>
      <c r="FB22" s="52">
        <f t="shared" si="259"/>
        <v>0</v>
      </c>
      <c r="FC22" s="52">
        <f t="shared" si="259"/>
        <v>0.91666666666666663</v>
      </c>
      <c r="FD22" s="52"/>
      <c r="FE22" s="52">
        <f t="shared" ref="FE22:FF22" si="260">IFERROR(FE12/$R12,0)</f>
        <v>0</v>
      </c>
      <c r="FF22" s="53">
        <f t="shared" si="260"/>
        <v>0.91666666666666663</v>
      </c>
      <c r="FH22" s="52">
        <f t="shared" ref="FH22:FS22" si="261">IFERROR(FH12/$R12,0)</f>
        <v>0</v>
      </c>
      <c r="FI22" s="52">
        <f t="shared" si="261"/>
        <v>0</v>
      </c>
      <c r="FJ22" s="52">
        <f t="shared" si="261"/>
        <v>0</v>
      </c>
      <c r="FK22" s="52">
        <f t="shared" si="261"/>
        <v>0</v>
      </c>
      <c r="FL22" s="52">
        <f t="shared" si="261"/>
        <v>0</v>
      </c>
      <c r="FM22" s="52">
        <f t="shared" si="261"/>
        <v>0</v>
      </c>
      <c r="FN22" s="52">
        <f t="shared" si="261"/>
        <v>0</v>
      </c>
      <c r="FO22" s="52">
        <f t="shared" si="261"/>
        <v>0</v>
      </c>
      <c r="FP22" s="52">
        <f t="shared" si="261"/>
        <v>0</v>
      </c>
      <c r="FQ22" s="52">
        <f t="shared" si="261"/>
        <v>0</v>
      </c>
      <c r="FR22" s="52">
        <f t="shared" si="261"/>
        <v>0</v>
      </c>
      <c r="FS22" s="52">
        <f t="shared" si="261"/>
        <v>8.3333333333333329E-2</v>
      </c>
      <c r="FT22" s="52"/>
      <c r="FU22" s="52">
        <f t="shared" ref="FU22:FV22" si="262">IFERROR(FU12/$R12,0)</f>
        <v>0</v>
      </c>
      <c r="FV22" s="53">
        <f t="shared" si="262"/>
        <v>8.3333333333333329E-2</v>
      </c>
      <c r="FX22" s="52">
        <f t="shared" ref="FX22:GI22" si="263">IFERROR(FX12/$R12,0)</f>
        <v>0</v>
      </c>
      <c r="FY22" s="52">
        <f t="shared" si="263"/>
        <v>0</v>
      </c>
      <c r="FZ22" s="52">
        <f t="shared" si="263"/>
        <v>0</v>
      </c>
      <c r="GA22" s="52">
        <f t="shared" si="263"/>
        <v>0</v>
      </c>
      <c r="GB22" s="52">
        <f t="shared" si="263"/>
        <v>0</v>
      </c>
      <c r="GC22" s="52">
        <f t="shared" si="263"/>
        <v>0</v>
      </c>
      <c r="GD22" s="52">
        <f t="shared" si="263"/>
        <v>0</v>
      </c>
      <c r="GE22" s="52">
        <f t="shared" si="263"/>
        <v>0</v>
      </c>
      <c r="GF22" s="52">
        <f t="shared" si="263"/>
        <v>0</v>
      </c>
      <c r="GG22" s="52">
        <f t="shared" si="263"/>
        <v>0</v>
      </c>
      <c r="GH22" s="52">
        <f t="shared" si="263"/>
        <v>0</v>
      </c>
      <c r="GI22" s="52">
        <f t="shared" si="263"/>
        <v>0</v>
      </c>
      <c r="GJ22" s="52"/>
      <c r="GK22" s="52">
        <f t="shared" ref="GK22:GL22" si="264">IFERROR(GK12/$R12,0)</f>
        <v>0</v>
      </c>
      <c r="GL22" s="53">
        <f t="shared" si="264"/>
        <v>0</v>
      </c>
      <c r="GN22" s="52">
        <f t="shared" ref="GN22:GY22" si="265">IFERROR(GN12/$R12,0)</f>
        <v>0</v>
      </c>
      <c r="GO22" s="52">
        <f t="shared" si="265"/>
        <v>0</v>
      </c>
      <c r="GP22" s="52">
        <f t="shared" si="265"/>
        <v>0</v>
      </c>
      <c r="GQ22" s="52">
        <f t="shared" si="265"/>
        <v>0</v>
      </c>
      <c r="GR22" s="52">
        <f t="shared" si="265"/>
        <v>0</v>
      </c>
      <c r="GS22" s="52">
        <f t="shared" si="265"/>
        <v>0</v>
      </c>
      <c r="GT22" s="52">
        <f t="shared" si="265"/>
        <v>0</v>
      </c>
      <c r="GU22" s="52">
        <f t="shared" si="265"/>
        <v>0</v>
      </c>
      <c r="GV22" s="52">
        <f t="shared" si="265"/>
        <v>0</v>
      </c>
      <c r="GW22" s="52">
        <f t="shared" si="265"/>
        <v>0</v>
      </c>
      <c r="GX22" s="52">
        <f t="shared" si="265"/>
        <v>0</v>
      </c>
      <c r="GY22" s="52">
        <f t="shared" si="265"/>
        <v>0</v>
      </c>
      <c r="GZ22" s="52"/>
      <c r="HA22" s="52">
        <f t="shared" ref="HA22:HB22" si="266">IFERROR(HA12/$R12,0)</f>
        <v>0</v>
      </c>
      <c r="HB22" s="53">
        <f t="shared" si="266"/>
        <v>0</v>
      </c>
    </row>
  </sheetData>
  <mergeCells count="14">
    <mergeCell ref="BP4:CD4"/>
    <mergeCell ref="B4:B5"/>
    <mergeCell ref="D4:R4"/>
    <mergeCell ref="T4:AH4"/>
    <mergeCell ref="AJ4:AX4"/>
    <mergeCell ref="AZ4:BN4"/>
    <mergeCell ref="FX4:GL4"/>
    <mergeCell ref="GN4:HB4"/>
    <mergeCell ref="CF4:CT4"/>
    <mergeCell ref="CV4:DJ4"/>
    <mergeCell ref="DL4:DZ4"/>
    <mergeCell ref="EB4:EP4"/>
    <mergeCell ref="ER4:FF4"/>
    <mergeCell ref="FH4:FV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1D38-C7D0-4106-A62E-87CD42457212}">
  <dimension ref="A1:HC22"/>
  <sheetViews>
    <sheetView showGridLines="0" zoomScaleNormal="100" workbookViewId="0">
      <pane xSplit="3" ySplit="5" topLeftCell="D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A20" sqref="A20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5" width="11.25" customWidth="1" outlineLevel="1"/>
    <col min="6" max="6" width="10.25" customWidth="1" outlineLevel="1"/>
    <col min="7" max="9" width="8.75" customWidth="1" outlineLevel="1"/>
    <col min="10" max="10" width="7.75" customWidth="1" outlineLevel="1"/>
    <col min="11" max="12" width="8.75" customWidth="1" outlineLevel="1"/>
    <col min="13" max="13" width="8.58203125" customWidth="1" outlineLevel="1"/>
    <col min="14" max="14" width="5.83203125" customWidth="1" outlineLevel="1"/>
    <col min="15" max="16" width="7.75" customWidth="1" outlineLevel="1"/>
    <col min="17" max="17" width="6.75" customWidth="1" outlineLevel="1"/>
    <col min="18" max="18" width="11.25" bestFit="1" customWidth="1"/>
    <col min="19" max="19" width="1" customWidth="1"/>
    <col min="20" max="20" width="10" customWidth="1" outlineLevel="1"/>
    <col min="21" max="33" width="9.83203125" customWidth="1" outlineLevel="1"/>
    <col min="34" max="34" width="10.75" bestFit="1" customWidth="1"/>
    <col min="35" max="35" width="1" customWidth="1"/>
    <col min="36" max="36" width="10" customWidth="1" outlineLevel="1"/>
    <col min="37" max="49" width="9.83203125" customWidth="1" outlineLevel="1"/>
    <col min="50" max="50" width="10.75" bestFit="1" customWidth="1"/>
    <col min="51" max="51" width="1" customWidth="1"/>
    <col min="52" max="52" width="10" customWidth="1" outlineLevel="1"/>
    <col min="53" max="65" width="9.83203125" customWidth="1" outlineLevel="1"/>
    <col min="66" max="66" width="10.75" bestFit="1" customWidth="1"/>
    <col min="67" max="67" width="1" customWidth="1"/>
    <col min="68" max="68" width="10" customWidth="1" outlineLevel="1"/>
    <col min="69" max="81" width="9.83203125" customWidth="1" outlineLevel="1"/>
    <col min="82" max="82" width="10.75" bestFit="1" customWidth="1"/>
    <col min="83" max="83" width="1" customWidth="1"/>
    <col min="84" max="84" width="10" customWidth="1" outlineLevel="1"/>
    <col min="85" max="97" width="9.83203125" customWidth="1" outlineLevel="1"/>
    <col min="98" max="98" width="10.75" bestFit="1" customWidth="1"/>
    <col min="99" max="99" width="1" customWidth="1"/>
    <col min="100" max="100" width="10" customWidth="1" outlineLevel="1"/>
    <col min="101" max="113" width="9.83203125" customWidth="1" outlineLevel="1"/>
    <col min="114" max="114" width="10.75" bestFit="1" customWidth="1"/>
    <col min="115" max="115" width="1" customWidth="1"/>
    <col min="116" max="116" width="10" customWidth="1" outlineLevel="1"/>
    <col min="117" max="129" width="9.83203125" customWidth="1" outlineLevel="1"/>
    <col min="130" max="130" width="10.75" bestFit="1" customWidth="1"/>
    <col min="131" max="131" width="1" customWidth="1"/>
    <col min="132" max="132" width="10" customWidth="1" outlineLevel="1"/>
    <col min="133" max="145" width="9.83203125" customWidth="1" outlineLevel="1"/>
    <col min="146" max="146" width="10.75" bestFit="1" customWidth="1"/>
    <col min="147" max="147" width="1" customWidth="1"/>
    <col min="148" max="148" width="10" customWidth="1" outlineLevel="1"/>
    <col min="149" max="161" width="9.83203125" customWidth="1" outlineLevel="1"/>
    <col min="162" max="162" width="10.75" bestFit="1" customWidth="1"/>
    <col min="163" max="163" width="1" customWidth="1"/>
    <col min="164" max="164" width="10" customWidth="1" outlineLevel="1"/>
    <col min="165" max="177" width="9.83203125" customWidth="1" outlineLevel="1"/>
    <col min="178" max="178" width="10.75" bestFit="1" customWidth="1"/>
    <col min="179" max="179" width="1" customWidth="1"/>
    <col min="180" max="180" width="10" customWidth="1" outlineLevel="1"/>
    <col min="181" max="193" width="9.83203125" customWidth="1" outlineLevel="1"/>
    <col min="194" max="194" width="10.75" bestFit="1" customWidth="1"/>
    <col min="195" max="195" width="1" customWidth="1"/>
    <col min="196" max="196" width="10" customWidth="1" outlineLevel="1"/>
    <col min="197" max="209" width="9.83203125" customWidth="1" outlineLevel="1"/>
    <col min="210" max="210" width="10.75" bestFit="1" customWidth="1"/>
  </cols>
  <sheetData>
    <row r="1" spans="1:211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>
        <v>2024</v>
      </c>
      <c r="S1" s="5"/>
      <c r="T1" s="5">
        <v>2024</v>
      </c>
      <c r="U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>
        <v>2024</v>
      </c>
      <c r="AH1" s="5">
        <v>2024</v>
      </c>
      <c r="AI1" s="5"/>
      <c r="AJ1" s="5">
        <v>2024</v>
      </c>
      <c r="AK1" s="5">
        <v>2024</v>
      </c>
      <c r="AL1" s="5">
        <v>2024</v>
      </c>
      <c r="AM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>
        <v>2024</v>
      </c>
      <c r="AW1" s="5">
        <v>2024</v>
      </c>
      <c r="AX1" s="5">
        <v>2024</v>
      </c>
      <c r="AY1" s="5"/>
      <c r="AZ1" s="5">
        <v>2024</v>
      </c>
      <c r="BA1" s="5">
        <v>2024</v>
      </c>
      <c r="BB1" s="5">
        <v>2024</v>
      </c>
      <c r="BC1" s="5">
        <v>2024</v>
      </c>
      <c r="BD1" s="5">
        <v>2024</v>
      </c>
      <c r="BE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>
        <v>2024</v>
      </c>
      <c r="BL1" s="5">
        <v>2024</v>
      </c>
      <c r="BM1" s="5">
        <v>2024</v>
      </c>
      <c r="BN1" s="5">
        <v>2024</v>
      </c>
      <c r="BO1" s="5"/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V1" s="5">
        <v>2024</v>
      </c>
      <c r="BW1" s="5">
        <v>2024</v>
      </c>
      <c r="BX1" s="5">
        <v>2024</v>
      </c>
      <c r="BY1" s="5">
        <v>2024</v>
      </c>
      <c r="BZ1" s="5">
        <v>2024</v>
      </c>
      <c r="CA1" s="5">
        <v>2024</v>
      </c>
      <c r="CB1" s="5">
        <v>2024</v>
      </c>
      <c r="CC1" s="5">
        <v>2024</v>
      </c>
      <c r="CD1" s="5">
        <v>2024</v>
      </c>
      <c r="CE1" s="5"/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N1" s="5">
        <v>2024</v>
      </c>
      <c r="CO1" s="5">
        <v>2024</v>
      </c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/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>
        <v>2024</v>
      </c>
      <c r="DE1" s="5">
        <v>2024</v>
      </c>
      <c r="DF1" s="5">
        <v>2024</v>
      </c>
      <c r="DG1" s="5">
        <v>2024</v>
      </c>
      <c r="DH1" s="5">
        <v>2024</v>
      </c>
      <c r="DI1" s="5">
        <v>2024</v>
      </c>
      <c r="DJ1" s="5">
        <v>2024</v>
      </c>
      <c r="DK1" s="5"/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>
        <v>2024</v>
      </c>
      <c r="DT1" s="5">
        <v>2024</v>
      </c>
      <c r="DU1" s="5">
        <v>2024</v>
      </c>
      <c r="DV1" s="5">
        <v>2024</v>
      </c>
      <c r="DW1" s="5">
        <v>2024</v>
      </c>
      <c r="DX1" s="5">
        <v>2024</v>
      </c>
      <c r="DY1" s="5">
        <v>2024</v>
      </c>
      <c r="DZ1" s="5">
        <v>2024</v>
      </c>
      <c r="EA1" s="5"/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>
        <v>2024</v>
      </c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P1" s="5">
        <v>2024</v>
      </c>
      <c r="EQ1" s="5"/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>
        <v>2024</v>
      </c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/>
      <c r="FH1" s="5">
        <v>2024</v>
      </c>
      <c r="FI1" s="5">
        <v>2024</v>
      </c>
      <c r="FJ1" s="5">
        <v>2024</v>
      </c>
      <c r="FK1" s="5">
        <v>2024</v>
      </c>
      <c r="FL1" s="5">
        <v>2024</v>
      </c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/>
      <c r="FX1" s="5">
        <v>2024</v>
      </c>
      <c r="FY1" s="5">
        <v>2024</v>
      </c>
      <c r="FZ1" s="5">
        <v>2024</v>
      </c>
      <c r="GA1" s="5">
        <v>2024</v>
      </c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/>
      <c r="GN1" s="5">
        <v>2024</v>
      </c>
      <c r="GO1" s="5">
        <v>2024</v>
      </c>
      <c r="GP1" s="5">
        <v>2024</v>
      </c>
      <c r="GQ1" s="5">
        <v>2024</v>
      </c>
      <c r="GR1" s="5">
        <v>2024</v>
      </c>
      <c r="GS1" s="5">
        <v>2024</v>
      </c>
      <c r="GT1" s="5">
        <v>2024</v>
      </c>
      <c r="GU1" s="5">
        <v>2024</v>
      </c>
      <c r="GV1" s="5">
        <v>2024</v>
      </c>
      <c r="GW1" s="5">
        <v>2024</v>
      </c>
      <c r="GX1" s="5">
        <v>2024</v>
      </c>
      <c r="GY1" s="5">
        <v>2024</v>
      </c>
      <c r="GZ1" s="5">
        <v>2024</v>
      </c>
      <c r="HA1" s="5">
        <v>2024</v>
      </c>
      <c r="HB1" s="5">
        <v>2024</v>
      </c>
      <c r="HC1" s="5"/>
    </row>
    <row r="2" spans="1:21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/>
      <c r="T2" s="5">
        <v>1</v>
      </c>
      <c r="U2" s="5">
        <f>T2</f>
        <v>1</v>
      </c>
      <c r="V2" s="5">
        <f t="shared" ref="V2:AH2" si="0">U2</f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>AE2</f>
        <v>1</v>
      </c>
      <c r="AH2" s="5">
        <f t="shared" si="0"/>
        <v>1</v>
      </c>
      <c r="AI2" s="5"/>
      <c r="AJ2" s="5">
        <f>T2+1</f>
        <v>2</v>
      </c>
      <c r="AK2" s="5">
        <f>AJ2</f>
        <v>2</v>
      </c>
      <c r="AL2" s="5">
        <f t="shared" ref="AL2" si="1">AK2</f>
        <v>2</v>
      </c>
      <c r="AM2" s="5">
        <f t="shared" ref="AM2" si="2">AL2</f>
        <v>2</v>
      </c>
      <c r="AN2" s="5">
        <f t="shared" ref="AN2" si="3">AM2</f>
        <v>2</v>
      </c>
      <c r="AO2" s="5">
        <f t="shared" ref="AO2" si="4">AN2</f>
        <v>2</v>
      </c>
      <c r="AP2" s="5">
        <f t="shared" ref="AP2" si="5">AO2</f>
        <v>2</v>
      </c>
      <c r="AQ2" s="5">
        <f t="shared" ref="AQ2" si="6">AP2</f>
        <v>2</v>
      </c>
      <c r="AR2" s="5">
        <f t="shared" ref="AR2" si="7">AQ2</f>
        <v>2</v>
      </c>
      <c r="AS2" s="5">
        <f t="shared" ref="AS2" si="8">AR2</f>
        <v>2</v>
      </c>
      <c r="AT2" s="5">
        <f t="shared" ref="AT2" si="9">AS2</f>
        <v>2</v>
      </c>
      <c r="AU2" s="5">
        <f t="shared" ref="AU2:AV2" si="10">AT2</f>
        <v>2</v>
      </c>
      <c r="AV2" s="5">
        <f t="shared" si="10"/>
        <v>2</v>
      </c>
      <c r="AW2" s="5">
        <f>AU2</f>
        <v>2</v>
      </c>
      <c r="AX2" s="5">
        <f t="shared" ref="AX2" si="11">AW2</f>
        <v>2</v>
      </c>
      <c r="AY2" s="5"/>
      <c r="AZ2" s="5">
        <f t="shared" ref="AZ2" si="12">AJ2+1</f>
        <v>3</v>
      </c>
      <c r="BA2" s="5">
        <f t="shared" ref="BA2" si="13">AZ2</f>
        <v>3</v>
      </c>
      <c r="BB2" s="5">
        <f t="shared" ref="BB2" si="14">BA2</f>
        <v>3</v>
      </c>
      <c r="BC2" s="5">
        <f t="shared" ref="BC2" si="15">BB2</f>
        <v>3</v>
      </c>
      <c r="BD2" s="5">
        <f t="shared" ref="BD2" si="16">BC2</f>
        <v>3</v>
      </c>
      <c r="BE2" s="5">
        <f t="shared" ref="BE2" si="17">BD2</f>
        <v>3</v>
      </c>
      <c r="BF2" s="5">
        <f t="shared" ref="BF2" si="18">BE2</f>
        <v>3</v>
      </c>
      <c r="BG2" s="5">
        <f t="shared" ref="BG2" si="19">BF2</f>
        <v>3</v>
      </c>
      <c r="BH2" s="5">
        <f t="shared" ref="BH2" si="20">BG2</f>
        <v>3</v>
      </c>
      <c r="BI2" s="5">
        <f t="shared" ref="BI2" si="21">BH2</f>
        <v>3</v>
      </c>
      <c r="BJ2" s="5">
        <f t="shared" ref="BJ2" si="22">BI2</f>
        <v>3</v>
      </c>
      <c r="BK2" s="5">
        <f t="shared" ref="BK2" si="23">BJ2</f>
        <v>3</v>
      </c>
      <c r="BL2" s="5">
        <f t="shared" ref="BL2" si="24">BK2</f>
        <v>3</v>
      </c>
      <c r="BM2" s="5">
        <f t="shared" ref="BM2" si="25">BK2</f>
        <v>3</v>
      </c>
      <c r="BN2" s="5">
        <f t="shared" ref="BN2" si="26">BM2</f>
        <v>3</v>
      </c>
      <c r="BO2" s="5"/>
      <c r="BP2" s="5">
        <f t="shared" ref="BP2" si="27">AZ2+1</f>
        <v>4</v>
      </c>
      <c r="BQ2" s="5">
        <f t="shared" ref="BQ2" si="28">BP2</f>
        <v>4</v>
      </c>
      <c r="BR2" s="5">
        <f t="shared" ref="BR2" si="29">BQ2</f>
        <v>4</v>
      </c>
      <c r="BS2" s="5">
        <f t="shared" ref="BS2" si="30">BR2</f>
        <v>4</v>
      </c>
      <c r="BT2" s="5">
        <f t="shared" ref="BT2" si="31">BS2</f>
        <v>4</v>
      </c>
      <c r="BU2" s="5">
        <f t="shared" ref="BU2" si="32">BT2</f>
        <v>4</v>
      </c>
      <c r="BV2" s="5">
        <f t="shared" ref="BV2" si="33">BU2</f>
        <v>4</v>
      </c>
      <c r="BW2" s="5">
        <f t="shared" ref="BW2" si="34">BV2</f>
        <v>4</v>
      </c>
      <c r="BX2" s="5">
        <f t="shared" ref="BX2" si="35">BW2</f>
        <v>4</v>
      </c>
      <c r="BY2" s="5">
        <f t="shared" ref="BY2" si="36">BX2</f>
        <v>4</v>
      </c>
      <c r="BZ2" s="5">
        <f t="shared" ref="BZ2" si="37">BY2</f>
        <v>4</v>
      </c>
      <c r="CA2" s="5">
        <f t="shared" ref="CA2" si="38">BZ2</f>
        <v>4</v>
      </c>
      <c r="CB2" s="5">
        <f t="shared" ref="CB2" si="39">CA2</f>
        <v>4</v>
      </c>
      <c r="CC2" s="5">
        <f t="shared" ref="CC2" si="40">CA2</f>
        <v>4</v>
      </c>
      <c r="CD2" s="5">
        <f t="shared" ref="CD2" si="41">CC2</f>
        <v>4</v>
      </c>
      <c r="CE2" s="5"/>
      <c r="CF2" s="5">
        <f t="shared" ref="CF2" si="42">BP2+1</f>
        <v>5</v>
      </c>
      <c r="CG2" s="5">
        <f t="shared" ref="CG2" si="43">CF2</f>
        <v>5</v>
      </c>
      <c r="CH2" s="5">
        <f t="shared" ref="CH2" si="44">CG2</f>
        <v>5</v>
      </c>
      <c r="CI2" s="5">
        <f t="shared" ref="CI2" si="45">CH2</f>
        <v>5</v>
      </c>
      <c r="CJ2" s="5">
        <f t="shared" ref="CJ2" si="46">CI2</f>
        <v>5</v>
      </c>
      <c r="CK2" s="5">
        <f t="shared" ref="CK2" si="47">CJ2</f>
        <v>5</v>
      </c>
      <c r="CL2" s="5">
        <f t="shared" ref="CL2" si="48">CK2</f>
        <v>5</v>
      </c>
      <c r="CM2" s="5">
        <f t="shared" ref="CM2" si="49">CL2</f>
        <v>5</v>
      </c>
      <c r="CN2" s="5">
        <f t="shared" ref="CN2" si="50">CM2</f>
        <v>5</v>
      </c>
      <c r="CO2" s="5">
        <f t="shared" ref="CO2" si="51">CN2</f>
        <v>5</v>
      </c>
      <c r="CP2" s="5">
        <f t="shared" ref="CP2" si="52">CO2</f>
        <v>5</v>
      </c>
      <c r="CQ2" s="5">
        <f t="shared" ref="CQ2" si="53">CP2</f>
        <v>5</v>
      </c>
      <c r="CR2" s="5">
        <f t="shared" ref="CR2" si="54">CQ2</f>
        <v>5</v>
      </c>
      <c r="CS2" s="5">
        <f t="shared" ref="CS2" si="55">CQ2</f>
        <v>5</v>
      </c>
      <c r="CT2" s="5">
        <f t="shared" ref="CT2" si="56">CS2</f>
        <v>5</v>
      </c>
      <c r="CU2" s="5"/>
      <c r="CV2" s="5">
        <f t="shared" ref="CV2" si="57">CF2+1</f>
        <v>6</v>
      </c>
      <c r="CW2" s="5">
        <f t="shared" ref="CW2" si="58">CV2</f>
        <v>6</v>
      </c>
      <c r="CX2" s="5">
        <f t="shared" ref="CX2" si="59">CW2</f>
        <v>6</v>
      </c>
      <c r="CY2" s="5">
        <f t="shared" ref="CY2" si="60">CX2</f>
        <v>6</v>
      </c>
      <c r="CZ2" s="5">
        <f t="shared" ref="CZ2" si="61">CY2</f>
        <v>6</v>
      </c>
      <c r="DA2" s="5">
        <f t="shared" ref="DA2" si="62">CZ2</f>
        <v>6</v>
      </c>
      <c r="DB2" s="5">
        <f t="shared" ref="DB2" si="63">DA2</f>
        <v>6</v>
      </c>
      <c r="DC2" s="5">
        <f t="shared" ref="DC2" si="64">DB2</f>
        <v>6</v>
      </c>
      <c r="DD2" s="5">
        <f t="shared" ref="DD2" si="65">DC2</f>
        <v>6</v>
      </c>
      <c r="DE2" s="5">
        <f t="shared" ref="DE2" si="66">DD2</f>
        <v>6</v>
      </c>
      <c r="DF2" s="5">
        <f t="shared" ref="DF2" si="67">DE2</f>
        <v>6</v>
      </c>
      <c r="DG2" s="5">
        <f t="shared" ref="DG2" si="68">DF2</f>
        <v>6</v>
      </c>
      <c r="DH2" s="5">
        <f t="shared" ref="DH2" si="69">DG2</f>
        <v>6</v>
      </c>
      <c r="DI2" s="5">
        <f t="shared" ref="DI2" si="70">DG2</f>
        <v>6</v>
      </c>
      <c r="DJ2" s="5">
        <f t="shared" ref="DJ2" si="71">DI2</f>
        <v>6</v>
      </c>
      <c r="DK2" s="5"/>
      <c r="DL2" s="5">
        <f t="shared" ref="DL2" si="72">CV2+1</f>
        <v>7</v>
      </c>
      <c r="DM2" s="5">
        <f t="shared" ref="DM2" si="73">DL2</f>
        <v>7</v>
      </c>
      <c r="DN2" s="5">
        <f t="shared" ref="DN2" si="74">DM2</f>
        <v>7</v>
      </c>
      <c r="DO2" s="5">
        <f t="shared" ref="DO2" si="75">DN2</f>
        <v>7</v>
      </c>
      <c r="DP2" s="5">
        <f t="shared" ref="DP2" si="76">DO2</f>
        <v>7</v>
      </c>
      <c r="DQ2" s="5">
        <f t="shared" ref="DQ2" si="77">DP2</f>
        <v>7</v>
      </c>
      <c r="DR2" s="5">
        <f t="shared" ref="DR2" si="78">DQ2</f>
        <v>7</v>
      </c>
      <c r="DS2" s="5">
        <f t="shared" ref="DS2" si="79">DR2</f>
        <v>7</v>
      </c>
      <c r="DT2" s="5">
        <f t="shared" ref="DT2" si="80">DS2</f>
        <v>7</v>
      </c>
      <c r="DU2" s="5">
        <f t="shared" ref="DU2" si="81">DT2</f>
        <v>7</v>
      </c>
      <c r="DV2" s="5">
        <f t="shared" ref="DV2" si="82">DU2</f>
        <v>7</v>
      </c>
      <c r="DW2" s="5">
        <f t="shared" ref="DW2" si="83">DV2</f>
        <v>7</v>
      </c>
      <c r="DX2" s="5">
        <f t="shared" ref="DX2" si="84">DW2</f>
        <v>7</v>
      </c>
      <c r="DY2" s="5">
        <f t="shared" ref="DY2" si="85">DW2</f>
        <v>7</v>
      </c>
      <c r="DZ2" s="5">
        <f t="shared" ref="DZ2" si="86">DY2</f>
        <v>7</v>
      </c>
      <c r="EA2" s="5"/>
      <c r="EB2" s="5">
        <f t="shared" ref="EB2" si="87">DL2+1</f>
        <v>8</v>
      </c>
      <c r="EC2" s="5">
        <f t="shared" ref="EC2" si="88">EB2</f>
        <v>8</v>
      </c>
      <c r="ED2" s="5">
        <f t="shared" ref="ED2" si="89">EC2</f>
        <v>8</v>
      </c>
      <c r="EE2" s="5">
        <f t="shared" ref="EE2" si="90">ED2</f>
        <v>8</v>
      </c>
      <c r="EF2" s="5">
        <f t="shared" ref="EF2" si="91">EE2</f>
        <v>8</v>
      </c>
      <c r="EG2" s="5">
        <f t="shared" ref="EG2" si="92">EF2</f>
        <v>8</v>
      </c>
      <c r="EH2" s="5">
        <f t="shared" ref="EH2" si="93">EG2</f>
        <v>8</v>
      </c>
      <c r="EI2" s="5">
        <f t="shared" ref="EI2" si="94">EH2</f>
        <v>8</v>
      </c>
      <c r="EJ2" s="5">
        <f t="shared" ref="EJ2" si="95">EI2</f>
        <v>8</v>
      </c>
      <c r="EK2" s="5">
        <f t="shared" ref="EK2" si="96">EJ2</f>
        <v>8</v>
      </c>
      <c r="EL2" s="5">
        <f t="shared" ref="EL2" si="97">EK2</f>
        <v>8</v>
      </c>
      <c r="EM2" s="5">
        <f t="shared" ref="EM2" si="98">EL2</f>
        <v>8</v>
      </c>
      <c r="EN2" s="5">
        <f t="shared" ref="EN2" si="99">EM2</f>
        <v>8</v>
      </c>
      <c r="EO2" s="5">
        <f t="shared" ref="EO2" si="100">EM2</f>
        <v>8</v>
      </c>
      <c r="EP2" s="5">
        <f t="shared" ref="EP2" si="101">EO2</f>
        <v>8</v>
      </c>
      <c r="EQ2" s="5"/>
      <c r="ER2" s="5">
        <f t="shared" ref="ER2" si="102">EB2+1</f>
        <v>9</v>
      </c>
      <c r="ES2" s="5">
        <f t="shared" ref="ES2" si="103">ER2</f>
        <v>9</v>
      </c>
      <c r="ET2" s="5">
        <f t="shared" ref="ET2" si="104">ES2</f>
        <v>9</v>
      </c>
      <c r="EU2" s="5">
        <f t="shared" ref="EU2" si="105">ET2</f>
        <v>9</v>
      </c>
      <c r="EV2" s="5">
        <f t="shared" ref="EV2" si="106">EU2</f>
        <v>9</v>
      </c>
      <c r="EW2" s="5">
        <f t="shared" ref="EW2" si="107">EV2</f>
        <v>9</v>
      </c>
      <c r="EX2" s="5">
        <f t="shared" ref="EX2" si="108">EW2</f>
        <v>9</v>
      </c>
      <c r="EY2" s="5">
        <f t="shared" ref="EY2" si="109">EX2</f>
        <v>9</v>
      </c>
      <c r="EZ2" s="5">
        <f t="shared" ref="EZ2" si="110">EY2</f>
        <v>9</v>
      </c>
      <c r="FA2" s="5">
        <f t="shared" ref="FA2" si="111">EZ2</f>
        <v>9</v>
      </c>
      <c r="FB2" s="5">
        <f t="shared" ref="FB2" si="112">FA2</f>
        <v>9</v>
      </c>
      <c r="FC2" s="5">
        <f t="shared" ref="FC2" si="113">FB2</f>
        <v>9</v>
      </c>
      <c r="FD2" s="5">
        <f t="shared" ref="FD2" si="114">FC2</f>
        <v>9</v>
      </c>
      <c r="FE2" s="5">
        <f t="shared" ref="FE2" si="115">FC2</f>
        <v>9</v>
      </c>
      <c r="FF2" s="5">
        <f t="shared" ref="FF2" si="116">FE2</f>
        <v>9</v>
      </c>
      <c r="FG2" s="5"/>
      <c r="FH2" s="5">
        <f t="shared" ref="FH2" si="117">ER2+1</f>
        <v>10</v>
      </c>
      <c r="FI2" s="5">
        <f t="shared" ref="FI2" si="118">FH2</f>
        <v>10</v>
      </c>
      <c r="FJ2" s="5">
        <f t="shared" ref="FJ2" si="119">FI2</f>
        <v>10</v>
      </c>
      <c r="FK2" s="5">
        <f t="shared" ref="FK2" si="120">FJ2</f>
        <v>10</v>
      </c>
      <c r="FL2" s="5">
        <f t="shared" ref="FL2" si="121">FK2</f>
        <v>10</v>
      </c>
      <c r="FM2" s="5">
        <f t="shared" ref="FM2" si="122">FL2</f>
        <v>10</v>
      </c>
      <c r="FN2" s="5">
        <f t="shared" ref="FN2" si="123">FM2</f>
        <v>10</v>
      </c>
      <c r="FO2" s="5">
        <f t="shared" ref="FO2" si="124">FN2</f>
        <v>10</v>
      </c>
      <c r="FP2" s="5">
        <f t="shared" ref="FP2" si="125">FO2</f>
        <v>10</v>
      </c>
      <c r="FQ2" s="5">
        <f t="shared" ref="FQ2" si="126">FP2</f>
        <v>10</v>
      </c>
      <c r="FR2" s="5">
        <f t="shared" ref="FR2" si="127">FQ2</f>
        <v>10</v>
      </c>
      <c r="FS2" s="5">
        <f t="shared" ref="FS2" si="128">FR2</f>
        <v>10</v>
      </c>
      <c r="FT2" s="5">
        <f t="shared" ref="FT2" si="129">FS2</f>
        <v>10</v>
      </c>
      <c r="FU2" s="5">
        <f t="shared" ref="FU2" si="130">FS2</f>
        <v>10</v>
      </c>
      <c r="FV2" s="5">
        <f t="shared" ref="FV2" si="131">FU2</f>
        <v>10</v>
      </c>
      <c r="FW2" s="5"/>
      <c r="FX2" s="5">
        <f t="shared" ref="FX2" si="132">FH2+1</f>
        <v>11</v>
      </c>
      <c r="FY2" s="5">
        <f t="shared" ref="FY2" si="133">FX2</f>
        <v>11</v>
      </c>
      <c r="FZ2" s="5">
        <f t="shared" ref="FZ2" si="134">FY2</f>
        <v>11</v>
      </c>
      <c r="GA2" s="5">
        <f t="shared" ref="GA2" si="135">FZ2</f>
        <v>11</v>
      </c>
      <c r="GB2" s="5">
        <f t="shared" ref="GB2" si="136">GA2</f>
        <v>11</v>
      </c>
      <c r="GC2" s="5">
        <f t="shared" ref="GC2" si="137">GB2</f>
        <v>11</v>
      </c>
      <c r="GD2" s="5">
        <f t="shared" ref="GD2" si="138">GC2</f>
        <v>11</v>
      </c>
      <c r="GE2" s="5">
        <f t="shared" ref="GE2" si="139">GD2</f>
        <v>11</v>
      </c>
      <c r="GF2" s="5">
        <f t="shared" ref="GF2" si="140">GE2</f>
        <v>11</v>
      </c>
      <c r="GG2" s="5">
        <f t="shared" ref="GG2" si="141">GF2</f>
        <v>11</v>
      </c>
      <c r="GH2" s="5">
        <f t="shared" ref="GH2" si="142">GG2</f>
        <v>11</v>
      </c>
      <c r="GI2" s="5">
        <f t="shared" ref="GI2" si="143">GH2</f>
        <v>11</v>
      </c>
      <c r="GJ2" s="5">
        <f t="shared" ref="GJ2" si="144">GI2</f>
        <v>11</v>
      </c>
      <c r="GK2" s="5">
        <f t="shared" ref="GK2" si="145">GI2</f>
        <v>11</v>
      </c>
      <c r="GL2" s="5">
        <f t="shared" ref="GL2" si="146">GK2</f>
        <v>11</v>
      </c>
      <c r="GM2" s="5"/>
      <c r="GN2" s="5">
        <f t="shared" ref="GN2" si="147">FX2+1</f>
        <v>12</v>
      </c>
      <c r="GO2" s="5">
        <f t="shared" ref="GO2" si="148">GN2</f>
        <v>12</v>
      </c>
      <c r="GP2" s="5">
        <f t="shared" ref="GP2" si="149">GO2</f>
        <v>12</v>
      </c>
      <c r="GQ2" s="5">
        <f t="shared" ref="GQ2" si="150">GP2</f>
        <v>12</v>
      </c>
      <c r="GR2" s="5">
        <f t="shared" ref="GR2" si="151">GQ2</f>
        <v>12</v>
      </c>
      <c r="GS2" s="5">
        <f t="shared" ref="GS2" si="152">GR2</f>
        <v>12</v>
      </c>
      <c r="GT2" s="5">
        <f t="shared" ref="GT2" si="153">GS2</f>
        <v>12</v>
      </c>
      <c r="GU2" s="5">
        <f t="shared" ref="GU2" si="154">GT2</f>
        <v>12</v>
      </c>
      <c r="GV2" s="5">
        <f t="shared" ref="GV2" si="155">GU2</f>
        <v>12</v>
      </c>
      <c r="GW2" s="5">
        <f t="shared" ref="GW2" si="156">GV2</f>
        <v>12</v>
      </c>
      <c r="GX2" s="5">
        <f t="shared" ref="GX2" si="157">GW2</f>
        <v>12</v>
      </c>
      <c r="GY2" s="5">
        <f t="shared" ref="GY2" si="158">GX2</f>
        <v>12</v>
      </c>
      <c r="GZ2" s="5">
        <f t="shared" ref="GZ2" si="159">GY2</f>
        <v>12</v>
      </c>
      <c r="HA2" s="5">
        <f t="shared" ref="HA2" si="160">GY2</f>
        <v>12</v>
      </c>
      <c r="HB2" s="5">
        <f t="shared" ref="HB2" si="161">HA2</f>
        <v>12</v>
      </c>
      <c r="HC2" s="5"/>
    </row>
    <row r="4" spans="1:211" ht="15" customHeight="1" x14ac:dyDescent="0.35">
      <c r="B4" s="74" t="s">
        <v>79</v>
      </c>
      <c r="D4" s="76" t="s">
        <v>306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T4" s="77" t="str">
        <f>"THÁNG "&amp;T2&amp;"-XUẤT"</f>
        <v>THÁNG 1-XUẤT</v>
      </c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J4" s="77" t="str">
        <f>"THÁNG "&amp;AJ2&amp;"-XUẤT"</f>
        <v>THÁNG 2-XUẤT</v>
      </c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Z4" s="77" t="str">
        <f>"THÁNG "&amp;AZ2&amp;"-XUẤT"</f>
        <v>THÁNG 3-XUẤT</v>
      </c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P4" s="77" t="str">
        <f>"THÁNG "&amp;BP2&amp;"-XUẤT"</f>
        <v>THÁNG 4-XUẤT</v>
      </c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F4" s="77" t="str">
        <f>"THÁNG "&amp;CF2&amp;"-XUẤT"</f>
        <v>THÁNG 5-XUẤT</v>
      </c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V4" s="77" t="str">
        <f>"THÁNG "&amp;CV2&amp;"-XUẤT"</f>
        <v>THÁNG 6-XUẤT</v>
      </c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L4" s="77" t="str">
        <f>"THÁNG "&amp;DL2&amp;"-XUẤT"</f>
        <v>THÁNG 7-XUẤT</v>
      </c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B4" s="77" t="str">
        <f>"THÁNG "&amp;EB2&amp;"-XUẤT"</f>
        <v>THÁNG 8-XUẤT</v>
      </c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R4" s="77" t="str">
        <f>"THÁNG "&amp;ER2&amp;"-XUẤT"</f>
        <v>THÁNG 9-XUẤT</v>
      </c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H4" s="77" t="str">
        <f>"THÁNG "&amp;FH2&amp;"-XUẤT"</f>
        <v>THÁNG 10-XUẤT</v>
      </c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X4" s="77" t="str">
        <f>"THÁNG "&amp;FX2&amp;"-XUẤT"</f>
        <v>THÁNG 11-XUẤT</v>
      </c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N4" s="77" t="str">
        <f>"THÁNG "&amp;GN2&amp;"-XUẤT"</f>
        <v>THÁNG 12-XUẤT</v>
      </c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</row>
    <row r="5" spans="1:211" s="1" customFormat="1" x14ac:dyDescent="0.35">
      <c r="A5" s="6"/>
      <c r="B5" s="75"/>
      <c r="D5" s="48" t="s">
        <v>293</v>
      </c>
      <c r="E5" s="48" t="s">
        <v>294</v>
      </c>
      <c r="F5" s="48" t="s">
        <v>292</v>
      </c>
      <c r="G5" s="48" t="s">
        <v>373</v>
      </c>
      <c r="H5" s="48" t="s">
        <v>305</v>
      </c>
      <c r="I5" s="48" t="s">
        <v>146</v>
      </c>
      <c r="J5" s="48" t="s">
        <v>290</v>
      </c>
      <c r="K5" s="48" t="s">
        <v>291</v>
      </c>
      <c r="L5" s="48" t="s">
        <v>372</v>
      </c>
      <c r="M5" s="48" t="s">
        <v>297</v>
      </c>
      <c r="N5" s="48" t="s">
        <v>295</v>
      </c>
      <c r="O5" s="48" t="s">
        <v>76</v>
      </c>
      <c r="P5" s="48" t="s">
        <v>374</v>
      </c>
      <c r="Q5" s="48" t="s">
        <v>296</v>
      </c>
      <c r="R5" s="48" t="s">
        <v>153</v>
      </c>
      <c r="S5" s="49"/>
      <c r="T5" s="50" t="s">
        <v>293</v>
      </c>
      <c r="U5" s="50" t="s">
        <v>294</v>
      </c>
      <c r="V5" s="50" t="s">
        <v>292</v>
      </c>
      <c r="W5" s="50" t="s">
        <v>373</v>
      </c>
      <c r="X5" s="50" t="s">
        <v>305</v>
      </c>
      <c r="Y5" s="50" t="s">
        <v>146</v>
      </c>
      <c r="Z5" s="50" t="s">
        <v>290</v>
      </c>
      <c r="AA5" s="50" t="s">
        <v>291</v>
      </c>
      <c r="AB5" s="50" t="s">
        <v>372</v>
      </c>
      <c r="AC5" s="50" t="s">
        <v>297</v>
      </c>
      <c r="AD5" s="50" t="s">
        <v>295</v>
      </c>
      <c r="AE5" s="50" t="s">
        <v>76</v>
      </c>
      <c r="AF5" s="50" t="s">
        <v>374</v>
      </c>
      <c r="AG5" s="50" t="s">
        <v>296</v>
      </c>
      <c r="AH5" s="50" t="s">
        <v>153</v>
      </c>
      <c r="AI5" s="49"/>
      <c r="AJ5" s="50" t="s">
        <v>293</v>
      </c>
      <c r="AK5" s="50" t="s">
        <v>294</v>
      </c>
      <c r="AL5" s="50" t="s">
        <v>292</v>
      </c>
      <c r="AM5" s="50" t="s">
        <v>373</v>
      </c>
      <c r="AN5" s="50" t="s">
        <v>305</v>
      </c>
      <c r="AO5" s="50" t="s">
        <v>146</v>
      </c>
      <c r="AP5" s="50" t="s">
        <v>290</v>
      </c>
      <c r="AQ5" s="50" t="s">
        <v>291</v>
      </c>
      <c r="AR5" s="50" t="s">
        <v>372</v>
      </c>
      <c r="AS5" s="50" t="s">
        <v>297</v>
      </c>
      <c r="AT5" s="50" t="s">
        <v>295</v>
      </c>
      <c r="AU5" s="50" t="s">
        <v>76</v>
      </c>
      <c r="AV5" s="50" t="s">
        <v>374</v>
      </c>
      <c r="AW5" s="50" t="s">
        <v>296</v>
      </c>
      <c r="AX5" s="50" t="s">
        <v>153</v>
      </c>
      <c r="AY5" s="49"/>
      <c r="AZ5" s="50" t="s">
        <v>293</v>
      </c>
      <c r="BA5" s="50" t="s">
        <v>294</v>
      </c>
      <c r="BB5" s="50" t="s">
        <v>292</v>
      </c>
      <c r="BC5" s="50" t="s">
        <v>373</v>
      </c>
      <c r="BD5" s="50" t="s">
        <v>305</v>
      </c>
      <c r="BE5" s="50" t="s">
        <v>146</v>
      </c>
      <c r="BF5" s="50" t="s">
        <v>290</v>
      </c>
      <c r="BG5" s="50" t="s">
        <v>291</v>
      </c>
      <c r="BH5" s="50" t="s">
        <v>372</v>
      </c>
      <c r="BI5" s="50" t="s">
        <v>297</v>
      </c>
      <c r="BJ5" s="50" t="s">
        <v>295</v>
      </c>
      <c r="BK5" s="50" t="s">
        <v>76</v>
      </c>
      <c r="BL5" s="50" t="s">
        <v>374</v>
      </c>
      <c r="BM5" s="50" t="s">
        <v>296</v>
      </c>
      <c r="BN5" s="50" t="s">
        <v>153</v>
      </c>
      <c r="BO5" s="49"/>
      <c r="BP5" s="50" t="s">
        <v>293</v>
      </c>
      <c r="BQ5" s="50" t="s">
        <v>294</v>
      </c>
      <c r="BR5" s="50" t="s">
        <v>292</v>
      </c>
      <c r="BS5" s="50" t="s">
        <v>373</v>
      </c>
      <c r="BT5" s="50" t="s">
        <v>305</v>
      </c>
      <c r="BU5" s="50" t="s">
        <v>146</v>
      </c>
      <c r="BV5" s="50" t="s">
        <v>290</v>
      </c>
      <c r="BW5" s="50" t="s">
        <v>291</v>
      </c>
      <c r="BX5" s="50" t="s">
        <v>372</v>
      </c>
      <c r="BY5" s="50" t="s">
        <v>297</v>
      </c>
      <c r="BZ5" s="50" t="s">
        <v>295</v>
      </c>
      <c r="CA5" s="50" t="s">
        <v>76</v>
      </c>
      <c r="CB5" s="50" t="s">
        <v>374</v>
      </c>
      <c r="CC5" s="50" t="s">
        <v>296</v>
      </c>
      <c r="CD5" s="50" t="s">
        <v>153</v>
      </c>
      <c r="CE5" s="49"/>
      <c r="CF5" s="50" t="s">
        <v>293</v>
      </c>
      <c r="CG5" s="50" t="s">
        <v>294</v>
      </c>
      <c r="CH5" s="50" t="s">
        <v>292</v>
      </c>
      <c r="CI5" s="50" t="s">
        <v>373</v>
      </c>
      <c r="CJ5" s="50" t="s">
        <v>305</v>
      </c>
      <c r="CK5" s="50" t="s">
        <v>146</v>
      </c>
      <c r="CL5" s="50" t="s">
        <v>290</v>
      </c>
      <c r="CM5" s="50" t="s">
        <v>291</v>
      </c>
      <c r="CN5" s="50" t="s">
        <v>372</v>
      </c>
      <c r="CO5" s="50" t="s">
        <v>297</v>
      </c>
      <c r="CP5" s="50" t="s">
        <v>295</v>
      </c>
      <c r="CQ5" s="50" t="s">
        <v>76</v>
      </c>
      <c r="CR5" s="50" t="s">
        <v>374</v>
      </c>
      <c r="CS5" s="50" t="s">
        <v>296</v>
      </c>
      <c r="CT5" s="50" t="s">
        <v>153</v>
      </c>
      <c r="CU5" s="49"/>
      <c r="CV5" s="50" t="s">
        <v>293</v>
      </c>
      <c r="CW5" s="50" t="s">
        <v>294</v>
      </c>
      <c r="CX5" s="50" t="s">
        <v>292</v>
      </c>
      <c r="CY5" s="50" t="s">
        <v>373</v>
      </c>
      <c r="CZ5" s="50" t="s">
        <v>305</v>
      </c>
      <c r="DA5" s="50" t="s">
        <v>146</v>
      </c>
      <c r="DB5" s="50" t="s">
        <v>290</v>
      </c>
      <c r="DC5" s="50" t="s">
        <v>291</v>
      </c>
      <c r="DD5" s="50" t="s">
        <v>372</v>
      </c>
      <c r="DE5" s="50" t="s">
        <v>297</v>
      </c>
      <c r="DF5" s="50" t="s">
        <v>295</v>
      </c>
      <c r="DG5" s="50" t="s">
        <v>76</v>
      </c>
      <c r="DH5" s="50" t="s">
        <v>374</v>
      </c>
      <c r="DI5" s="50" t="s">
        <v>296</v>
      </c>
      <c r="DJ5" s="50" t="s">
        <v>153</v>
      </c>
      <c r="DK5" s="49"/>
      <c r="DL5" s="50" t="s">
        <v>293</v>
      </c>
      <c r="DM5" s="50" t="s">
        <v>294</v>
      </c>
      <c r="DN5" s="50" t="s">
        <v>292</v>
      </c>
      <c r="DO5" s="50" t="s">
        <v>373</v>
      </c>
      <c r="DP5" s="50" t="s">
        <v>305</v>
      </c>
      <c r="DQ5" s="50" t="s">
        <v>146</v>
      </c>
      <c r="DR5" s="50" t="s">
        <v>290</v>
      </c>
      <c r="DS5" s="50" t="s">
        <v>291</v>
      </c>
      <c r="DT5" s="50" t="s">
        <v>372</v>
      </c>
      <c r="DU5" s="50" t="s">
        <v>297</v>
      </c>
      <c r="DV5" s="50" t="s">
        <v>295</v>
      </c>
      <c r="DW5" s="50" t="s">
        <v>76</v>
      </c>
      <c r="DX5" s="50" t="s">
        <v>374</v>
      </c>
      <c r="DY5" s="50" t="s">
        <v>296</v>
      </c>
      <c r="DZ5" s="50" t="s">
        <v>153</v>
      </c>
      <c r="EA5" s="49"/>
      <c r="EB5" s="50" t="s">
        <v>293</v>
      </c>
      <c r="EC5" s="50" t="s">
        <v>294</v>
      </c>
      <c r="ED5" s="50" t="s">
        <v>292</v>
      </c>
      <c r="EE5" s="50" t="s">
        <v>373</v>
      </c>
      <c r="EF5" s="50" t="s">
        <v>305</v>
      </c>
      <c r="EG5" s="50" t="s">
        <v>146</v>
      </c>
      <c r="EH5" s="50" t="s">
        <v>290</v>
      </c>
      <c r="EI5" s="50" t="s">
        <v>291</v>
      </c>
      <c r="EJ5" s="50" t="s">
        <v>372</v>
      </c>
      <c r="EK5" s="50" t="s">
        <v>297</v>
      </c>
      <c r="EL5" s="50" t="s">
        <v>295</v>
      </c>
      <c r="EM5" s="50" t="s">
        <v>76</v>
      </c>
      <c r="EN5" s="50" t="s">
        <v>374</v>
      </c>
      <c r="EO5" s="50" t="s">
        <v>296</v>
      </c>
      <c r="EP5" s="50" t="s">
        <v>153</v>
      </c>
      <c r="EQ5" s="49"/>
      <c r="ER5" s="50" t="s">
        <v>293</v>
      </c>
      <c r="ES5" s="50" t="s">
        <v>294</v>
      </c>
      <c r="ET5" s="50" t="s">
        <v>292</v>
      </c>
      <c r="EU5" s="50" t="s">
        <v>373</v>
      </c>
      <c r="EV5" s="50" t="s">
        <v>305</v>
      </c>
      <c r="EW5" s="50" t="s">
        <v>146</v>
      </c>
      <c r="EX5" s="50" t="s">
        <v>290</v>
      </c>
      <c r="EY5" s="50" t="s">
        <v>291</v>
      </c>
      <c r="EZ5" s="50" t="s">
        <v>372</v>
      </c>
      <c r="FA5" s="50" t="s">
        <v>297</v>
      </c>
      <c r="FB5" s="50" t="s">
        <v>295</v>
      </c>
      <c r="FC5" s="50" t="s">
        <v>76</v>
      </c>
      <c r="FD5" s="50" t="s">
        <v>374</v>
      </c>
      <c r="FE5" s="50" t="s">
        <v>296</v>
      </c>
      <c r="FF5" s="50" t="s">
        <v>153</v>
      </c>
      <c r="FG5" s="49"/>
      <c r="FH5" s="50" t="s">
        <v>293</v>
      </c>
      <c r="FI5" s="50" t="s">
        <v>294</v>
      </c>
      <c r="FJ5" s="50" t="s">
        <v>292</v>
      </c>
      <c r="FK5" s="50" t="s">
        <v>373</v>
      </c>
      <c r="FL5" s="50" t="s">
        <v>305</v>
      </c>
      <c r="FM5" s="50" t="s">
        <v>146</v>
      </c>
      <c r="FN5" s="50" t="s">
        <v>290</v>
      </c>
      <c r="FO5" s="50" t="s">
        <v>291</v>
      </c>
      <c r="FP5" s="50" t="s">
        <v>372</v>
      </c>
      <c r="FQ5" s="50" t="s">
        <v>297</v>
      </c>
      <c r="FR5" s="50" t="s">
        <v>295</v>
      </c>
      <c r="FS5" s="50" t="s">
        <v>76</v>
      </c>
      <c r="FT5" s="50" t="s">
        <v>374</v>
      </c>
      <c r="FU5" s="50" t="s">
        <v>296</v>
      </c>
      <c r="FV5" s="50" t="s">
        <v>153</v>
      </c>
      <c r="FW5" s="49"/>
      <c r="FX5" s="50" t="s">
        <v>293</v>
      </c>
      <c r="FY5" s="50" t="s">
        <v>294</v>
      </c>
      <c r="FZ5" s="50" t="s">
        <v>292</v>
      </c>
      <c r="GA5" s="50" t="s">
        <v>373</v>
      </c>
      <c r="GB5" s="50" t="s">
        <v>305</v>
      </c>
      <c r="GC5" s="50" t="s">
        <v>146</v>
      </c>
      <c r="GD5" s="50" t="s">
        <v>290</v>
      </c>
      <c r="GE5" s="50" t="s">
        <v>291</v>
      </c>
      <c r="GF5" s="50" t="s">
        <v>372</v>
      </c>
      <c r="GG5" s="50" t="s">
        <v>297</v>
      </c>
      <c r="GH5" s="50" t="s">
        <v>295</v>
      </c>
      <c r="GI5" s="50" t="s">
        <v>76</v>
      </c>
      <c r="GJ5" s="50" t="s">
        <v>374</v>
      </c>
      <c r="GK5" s="50" t="s">
        <v>296</v>
      </c>
      <c r="GL5" s="50" t="s">
        <v>153</v>
      </c>
      <c r="GM5" s="49"/>
      <c r="GN5" s="50" t="s">
        <v>293</v>
      </c>
      <c r="GO5" s="50" t="s">
        <v>294</v>
      </c>
      <c r="GP5" s="50" t="s">
        <v>292</v>
      </c>
      <c r="GQ5" s="50" t="s">
        <v>373</v>
      </c>
      <c r="GR5" s="50" t="s">
        <v>305</v>
      </c>
      <c r="GS5" s="50" t="s">
        <v>146</v>
      </c>
      <c r="GT5" s="50" t="s">
        <v>290</v>
      </c>
      <c r="GU5" s="50" t="s">
        <v>291</v>
      </c>
      <c r="GV5" s="50" t="s">
        <v>372</v>
      </c>
      <c r="GW5" s="50" t="s">
        <v>297</v>
      </c>
      <c r="GX5" s="50" t="s">
        <v>295</v>
      </c>
      <c r="GY5" s="50" t="s">
        <v>76</v>
      </c>
      <c r="GZ5" s="50" t="s">
        <v>374</v>
      </c>
      <c r="HA5" s="50" t="s">
        <v>296</v>
      </c>
      <c r="HB5" s="50" t="s">
        <v>153</v>
      </c>
    </row>
    <row r="6" spans="1:211" x14ac:dyDescent="0.35">
      <c r="A6" s="5" t="s">
        <v>68</v>
      </c>
      <c r="B6" s="30" t="s">
        <v>68</v>
      </c>
      <c r="D6" s="41" cm="1">
        <f t="array" ref="D6">IF(D$2="FY",SUMPRODUCT(Data_Xuất[Xuất-NX]*(Data_Xuất[Year]=D$1)*(Data_Xuất[Main SKU name_GOM]=$A6)*(Data_Xuất[SKU_Xuất_GOM]=D$5)),SUMPRODUCT(Data_Xuất[Xuất-NX]*(Data_Xuất[Year]=D$1)*(Data_Xuất[Month]=D$2)*(Data_Xuất[Main SKU name_GOM]=$A6)*(Data_Xuất[SKU_Xuất_GOM]=D$5)))</f>
        <v>4264608.2070000004</v>
      </c>
      <c r="E6" s="41" cm="1">
        <f t="array" ref="E6">IF(E$2="FY",SUMPRODUCT(Data_Xuất[Xuất-NX]*(Data_Xuất[Year]=E$1)*(Data_Xuất[Main SKU name_GOM]=$A6)*(Data_Xuất[SKU_Xuất_GOM]=E$5)),SUMPRODUCT(Data_Xuất[Xuất-NX]*(Data_Xuất[Year]=E$1)*(Data_Xuất[Month]=E$2)*(Data_Xuất[Main SKU name_GOM]=$A6)*(Data_Xuất[SKU_Xuất_GOM]=E$5)))</f>
        <v>0</v>
      </c>
      <c r="F6" s="41" cm="1">
        <f t="array" ref="F6">IF(F$2="FY",SUMPRODUCT(Data_Xuất[Xuất-NX]*(Data_Xuất[Year]=F$1)*(Data_Xuất[Main SKU name_GOM]=$A6)*(Data_Xuất[SKU_Xuất_GOM]=F$5)),SUMPRODUCT(Data_Xuất[Xuất-NX]*(Data_Xuất[Year]=F$1)*(Data_Xuất[Month]=F$2)*(Data_Xuất[Main SKU name_GOM]=$A6)*(Data_Xuất[SKU_Xuất_GOM]=F$5)))</f>
        <v>1913795.8000000003</v>
      </c>
      <c r="G6" s="41" cm="1">
        <f t="array" ref="G6">IF(G$2="FY",SUMPRODUCT(Data_Xuất[Xuất-NX]*(Data_Xuất[Year]=G$1)*(Data_Xuất[Main SKU name_GOM]=$A6)*(Data_Xuất[SKU_Xuất_GOM]=G$5)),SUMPRODUCT(Data_Xuất[Xuất-NX]*(Data_Xuất[Year]=G$1)*(Data_Xuất[Month]=G$2)*(Data_Xuất[Main SKU name_GOM]=$A6)*(Data_Xuất[SKU_Xuất_GOM]=G$5)))</f>
        <v>0</v>
      </c>
      <c r="H6" s="41" cm="1">
        <f t="array" ref="H6">IF(H$2="FY",SUMPRODUCT(Data_Xuất[Xuất-NX]*(Data_Xuất[Year]=H$1)*(Data_Xuất[Main SKU name_GOM]=$A6)*(Data_Xuất[SKU_Xuất_GOM]=H$5)),SUMPRODUCT(Data_Xuất[Xuất-NX]*(Data_Xuất[Year]=H$1)*(Data_Xuất[Month]=H$2)*(Data_Xuất[Main SKU name_GOM]=$A6)*(Data_Xuất[SKU_Xuất_GOM]=H$5)))</f>
        <v>0</v>
      </c>
      <c r="I6" s="41" cm="1">
        <f t="array" ref="I6">IF(I$2="FY",SUMPRODUCT(Data_Xuất[Xuất-NX]*(Data_Xuất[Year]=I$1)*(Data_Xuất[Main SKU name_GOM]=$A6)*(Data_Xuất[SKU_Xuất_GOM]=I$5)),SUMPRODUCT(Data_Xuất[Xuất-NX]*(Data_Xuất[Year]=I$1)*(Data_Xuất[Month]=I$2)*(Data_Xuất[Main SKU name_GOM]=$A6)*(Data_Xuất[SKU_Xuất_GOM]=I$5)))</f>
        <v>514</v>
      </c>
      <c r="J6" s="41" cm="1">
        <f t="array" ref="J6">IF(J$2="FY",SUMPRODUCT(Data_Xuất[Xuất-NX]*(Data_Xuất[Year]=J$1)*(Data_Xuất[Main SKU name_GOM]=$A6)*(Data_Xuất[SKU_Xuất_GOM]=J$5)),SUMPRODUCT(Data_Xuất[Xuất-NX]*(Data_Xuất[Year]=J$1)*(Data_Xuất[Month]=J$2)*(Data_Xuất[Main SKU name_GOM]=$A6)*(Data_Xuất[SKU_Xuất_GOM]=J$5)))</f>
        <v>0</v>
      </c>
      <c r="K6" s="41" cm="1">
        <f t="array" ref="K6">IF(K$2="FY",SUMPRODUCT(Data_Xuất[Xuất-NX]*(Data_Xuất[Year]=K$1)*(Data_Xuất[Main SKU name_GOM]=$A6)*(Data_Xuất[SKU_Xuất_GOM]=K$5)),SUMPRODUCT(Data_Xuất[Xuất-NX]*(Data_Xuất[Year]=K$1)*(Data_Xuất[Month]=K$2)*(Data_Xuất[Main SKU name_GOM]=$A6)*(Data_Xuất[SKU_Xuất_GOM]=K$5)))</f>
        <v>429500</v>
      </c>
      <c r="L6" s="41" cm="1">
        <f t="array" ref="L6">IF(L$2="FY",SUMPRODUCT(Data_Xuất[Xuất-NX]*(Data_Xuất[Year]=L$1)*(Data_Xuất[Main SKU name_GOM]=$A6)*(Data_Xuất[SKU_Xuất_GOM]=L$5)),SUMPRODUCT(Data_Xuất[Xuất-NX]*(Data_Xuất[Year]=L$1)*(Data_Xuất[Month]=L$2)*(Data_Xuất[Main SKU name_GOM]=$A6)*(Data_Xuất[SKU_Xuất_GOM]=L$5)))</f>
        <v>0</v>
      </c>
      <c r="M6" s="41" cm="1">
        <f t="array" ref="M6">IF(M$2="FY",SUMPRODUCT(Data_Xuất[Xuất-NX]*(Data_Xuất[Year]=M$1)*(Data_Xuất[Main SKU name_GOM]=$A6)*(Data_Xuất[SKU_Xuất_GOM]=M$5)),SUMPRODUCT(Data_Xuất[Xuất-NX]*(Data_Xuất[Year]=M$1)*(Data_Xuất[Month]=M$2)*(Data_Xuất[Main SKU name_GOM]=$A6)*(Data_Xuất[SKU_Xuất_GOM]=M$5)))</f>
        <v>103000</v>
      </c>
      <c r="N6" s="41" cm="1">
        <f t="array" ref="N6">IF(N$2="FY",SUMPRODUCT(Data_Xuất[Xuất-NX]*(Data_Xuất[Year]=N$1)*(Data_Xuất[Main SKU name_GOM]=$A6)*(Data_Xuất[SKU_Xuất_GOM]=N$5)),SUMPRODUCT(Data_Xuất[Xuất-NX]*(Data_Xuất[Year]=N$1)*(Data_Xuất[Month]=N$2)*(Data_Xuất[Main SKU name_GOM]=$A6)*(Data_Xuất[SKU_Xuất_GOM]=N$5)))</f>
        <v>0</v>
      </c>
      <c r="O6" s="41" cm="1">
        <f t="array" ref="O6">IF(O$2="FY",SUMPRODUCT(Data_Xuất[Xuất-NX]*(Data_Xuất[Year]=O$1)*(Data_Xuất[Main SKU name_GOM]=$A6)*(Data_Xuất[SKU_Xuất_GOM]=O$5)),SUMPRODUCT(Data_Xuất[Xuất-NX]*(Data_Xuất[Year]=O$1)*(Data_Xuất[Month]=O$2)*(Data_Xuất[Main SKU name_GOM]=$A6)*(Data_Xuất[SKU_Xuất_GOM]=O$5)))</f>
        <v>0</v>
      </c>
      <c r="P6" s="41" cm="1">
        <f t="array" ref="P6">IF(P$2="FY",SUMPRODUCT(Data_Xuất[Xuất-NX]*(Data_Xuất[Year]=P$1)*(Data_Xuất[Main SKU name_GOM]=$A6)*(Data_Xuất[SKU_Xuất_GOM]=P$5)),SUMPRODUCT(Data_Xuất[Xuất-NX]*(Data_Xuất[Year]=P$1)*(Data_Xuất[Month]=P$2)*(Data_Xuất[Main SKU name_GOM]=$A6)*(Data_Xuất[SKU_Xuất_GOM]=P$5)))</f>
        <v>0</v>
      </c>
      <c r="Q6" s="41" cm="1">
        <f t="array" ref="Q6">IF(Q$2="FY",SUMPRODUCT(Data_Xuất[Xuất-NX]*(Data_Xuất[Year]=Q$1)*(Data_Xuất[Main SKU name_GOM]=$A6)*(Data_Xuất[SKU_Xuất_GOM]=Q$5)),SUMPRODUCT(Data_Xuất[Xuất-NX]*(Data_Xuất[Year]=Q$1)*(Data_Xuất[Month]=Q$2)*(Data_Xuất[Main SKU name_GOM]=$A6)*(Data_Xuất[SKU_Xuất_GOM]=Q$5)))</f>
        <v>0</v>
      </c>
      <c r="R6" s="41">
        <f>SUM(D6:Q6)</f>
        <v>6711418.0070000011</v>
      </c>
      <c r="T6" s="40" cm="1">
        <f t="array" ref="T6">IF(T$2="FY",SUMPRODUCT(Data_Xuất[Xuất-NX]*(Data_Xuất[Year]=T$1)*(Data_Xuất[Main SKU name_GOM]=$A6)*(Data_Xuất[SKU_Xuất_GOM]=T$5)),SUMPRODUCT(Data_Xuất[Xuất-NX]*(Data_Xuất[Year]=T$1)*(Data_Xuất[Month]=T$2)*(Data_Xuất[Main SKU name_GOM]=$A6)*(Data_Xuất[SKU_Xuất_GOM]=T$5)))</f>
        <v>84000</v>
      </c>
      <c r="U6" s="41" cm="1">
        <f t="array" ref="U6">IF(U$2="FY",SUMPRODUCT(Data_Xuất[Xuất-NX]*(Data_Xuất[Year]=U$1)*(Data_Xuất[Main SKU name_GOM]=$A6)*(Data_Xuất[SKU_Xuất_GOM]=U$5)),SUMPRODUCT(Data_Xuất[Xuất-NX]*(Data_Xuất[Year]=U$1)*(Data_Xuất[Month]=U$2)*(Data_Xuất[Main SKU name_GOM]=$A6)*(Data_Xuất[SKU_Xuất_GOM]=U$5)))</f>
        <v>0</v>
      </c>
      <c r="V6" s="41" cm="1">
        <f t="array" ref="V6">IF(V$2="FY",SUMPRODUCT(Data_Xuất[Xuất-NX]*(Data_Xuất[Year]=V$1)*(Data_Xuất[Main SKU name_GOM]=$A6)*(Data_Xuất[SKU_Xuất_GOM]=V$5)),SUMPRODUCT(Data_Xuất[Xuất-NX]*(Data_Xuất[Year]=V$1)*(Data_Xuất[Month]=V$2)*(Data_Xuất[Main SKU name_GOM]=$A6)*(Data_Xuất[SKU_Xuất_GOM]=V$5)))</f>
        <v>32500</v>
      </c>
      <c r="W6" s="41" cm="1">
        <f t="array" ref="W6">IF(W$2="FY",SUMPRODUCT(Data_Xuất[Xuất-NX]*(Data_Xuất[Year]=W$1)*(Data_Xuất[Main SKU name_GOM]=$A6)*(Data_Xuất[SKU_Xuất_GOM]=W$5)),SUMPRODUCT(Data_Xuất[Xuất-NX]*(Data_Xuất[Year]=W$1)*(Data_Xuất[Month]=W$2)*(Data_Xuất[Main SKU name_GOM]=$A6)*(Data_Xuất[SKU_Xuất_GOM]=W$5)))</f>
        <v>0</v>
      </c>
      <c r="X6" s="41" cm="1">
        <f t="array" ref="X6">IF(X$2="FY",SUMPRODUCT(Data_Xuất[Xuất-NX]*(Data_Xuất[Year]=X$1)*(Data_Xuất[Main SKU name_GOM]=$A6)*(Data_Xuất[SKU_Xuất_GOM]=X$5)),SUMPRODUCT(Data_Xuất[Xuất-NX]*(Data_Xuất[Year]=X$1)*(Data_Xuất[Month]=X$2)*(Data_Xuất[Main SKU name_GOM]=$A6)*(Data_Xuất[SKU_Xuất_GOM]=X$5)))</f>
        <v>0</v>
      </c>
      <c r="Y6" s="41" cm="1">
        <f t="array" ref="Y6">IF(Y$2="FY",SUMPRODUCT(Data_Xuất[Xuất-NX]*(Data_Xuất[Year]=Y$1)*(Data_Xuất[Main SKU name_GOM]=$A6)*(Data_Xuất[SKU_Xuất_GOM]=Y$5)),SUMPRODUCT(Data_Xuất[Xuất-NX]*(Data_Xuất[Year]=Y$1)*(Data_Xuất[Month]=Y$2)*(Data_Xuất[Main SKU name_GOM]=$A6)*(Data_Xuất[SKU_Xuất_GOM]=Y$5)))</f>
        <v>514</v>
      </c>
      <c r="Z6" s="41" cm="1">
        <f t="array" ref="Z6">IF(Z$2="FY",SUMPRODUCT(Data_Xuất[Xuất-NX]*(Data_Xuất[Year]=Z$1)*(Data_Xuất[Main SKU name_GOM]=$A6)*(Data_Xuất[SKU_Xuất_GOM]=Z$5)),SUMPRODUCT(Data_Xuất[Xuất-NX]*(Data_Xuất[Year]=Z$1)*(Data_Xuất[Month]=Z$2)*(Data_Xuất[Main SKU name_GOM]=$A6)*(Data_Xuất[SKU_Xuất_GOM]=Z$5)))</f>
        <v>0</v>
      </c>
      <c r="AA6" s="41" cm="1">
        <f t="array" ref="AA6">IF(AA$2="FY",SUMPRODUCT(Data_Xuất[Xuất-NX]*(Data_Xuất[Year]=AA$1)*(Data_Xuất[Main SKU name_GOM]=$A6)*(Data_Xuất[SKU_Xuất_GOM]=AA$5)),SUMPRODUCT(Data_Xuất[Xuất-NX]*(Data_Xuất[Year]=AA$1)*(Data_Xuất[Month]=AA$2)*(Data_Xuất[Main SKU name_GOM]=$A6)*(Data_Xuất[SKU_Xuất_GOM]=AA$5)))</f>
        <v>138000</v>
      </c>
      <c r="AB6" s="41" cm="1">
        <f t="array" ref="AB6">IF(AB$2="FY",SUMPRODUCT(Data_Xuất[Xuất-NX]*(Data_Xuất[Year]=AB$1)*(Data_Xuất[Main SKU name_GOM]=$A6)*(Data_Xuất[SKU_Xuất_GOM]=AB$5)),SUMPRODUCT(Data_Xuất[Xuất-NX]*(Data_Xuất[Year]=AB$1)*(Data_Xuất[Month]=AB$2)*(Data_Xuất[Main SKU name_GOM]=$A6)*(Data_Xuất[SKU_Xuất_GOM]=AB$5)))</f>
        <v>0</v>
      </c>
      <c r="AC6" s="41" cm="1">
        <f t="array" ref="AC6">IF(AC$2="FY",SUMPRODUCT(Data_Xuất[Xuất-NX]*(Data_Xuất[Year]=AC$1)*(Data_Xuất[Main SKU name_GOM]=$A6)*(Data_Xuất[SKU_Xuất_GOM]=AC$5)),SUMPRODUCT(Data_Xuất[Xuất-NX]*(Data_Xuất[Year]=AC$1)*(Data_Xuất[Month]=AC$2)*(Data_Xuất[Main SKU name_GOM]=$A6)*(Data_Xuất[SKU_Xuất_GOM]=AC$5)))</f>
        <v>3000</v>
      </c>
      <c r="AD6" s="41" cm="1">
        <f t="array" ref="AD6">IF(AD$2="FY",SUMPRODUCT(Data_Xuất[Xuất-NX]*(Data_Xuất[Year]=AD$1)*(Data_Xuất[Main SKU name_GOM]=$A6)*(Data_Xuất[SKU_Xuất_GOM]=AD$5)),SUMPRODUCT(Data_Xuất[Xuất-NX]*(Data_Xuất[Year]=AD$1)*(Data_Xuất[Month]=AD$2)*(Data_Xuất[Main SKU name_GOM]=$A6)*(Data_Xuất[SKU_Xuất_GOM]=AD$5)))</f>
        <v>0</v>
      </c>
      <c r="AE6" s="41" cm="1">
        <f t="array" ref="AE6">IF(AE$2="FY",SUMPRODUCT(Data_Xuất[Xuất-NX]*(Data_Xuất[Year]=AE$1)*(Data_Xuất[Main SKU name_GOM]=$A6)*(Data_Xuất[SKU_Xuất_GOM]=AE$5)),SUMPRODUCT(Data_Xuất[Xuất-NX]*(Data_Xuất[Year]=AE$1)*(Data_Xuất[Month]=AE$2)*(Data_Xuất[Main SKU name_GOM]=$A6)*(Data_Xuất[SKU_Xuất_GOM]=AE$5)))</f>
        <v>0</v>
      </c>
      <c r="AF6" s="41" cm="1">
        <f t="array" ref="AF6">IF(AF$2="FY",SUMPRODUCT(Data_Xuất[Xuất-NX]*(Data_Xuất[Year]=AF$1)*(Data_Xuất[Main SKU name_GOM]=$A6)*(Data_Xuất[SKU_Xuất_GOM]=AF$5)),SUMPRODUCT(Data_Xuất[Xuất-NX]*(Data_Xuất[Year]=AF$1)*(Data_Xuất[Month]=AF$2)*(Data_Xuất[Main SKU name_GOM]=$A6)*(Data_Xuất[SKU_Xuất_GOM]=AF$5)))</f>
        <v>0</v>
      </c>
      <c r="AG6" s="41" cm="1">
        <f t="array" ref="AG6">IF(AG$2="FY",SUMPRODUCT(Data_Xuất[Xuất-NX]*(Data_Xuất[Year]=AG$1)*(Data_Xuất[Main SKU name_GOM]=$A6)*(Data_Xuất[SKU_Xuất_GOM]=AG$5)),SUMPRODUCT(Data_Xuất[Xuất-NX]*(Data_Xuất[Year]=AG$1)*(Data_Xuất[Month]=AG$2)*(Data_Xuất[Main SKU name_GOM]=$A6)*(Data_Xuất[SKU_Xuất_GOM]=AG$5)))</f>
        <v>0</v>
      </c>
      <c r="AH6" s="44">
        <f>SUM(T6:AG6)</f>
        <v>258014</v>
      </c>
      <c r="AJ6" s="40" cm="1">
        <f t="array" ref="AJ6">IF(AJ$2="FY",SUMPRODUCT(Data_Xuất[Xuất-NX]*(Data_Xuất[Year]=AJ$1)*(Data_Xuất[Main SKU name_GOM]=$A6)*(Data_Xuất[SKU_Xuất_GOM]=AJ$5)),SUMPRODUCT(Data_Xuất[Xuất-NX]*(Data_Xuất[Year]=AJ$1)*(Data_Xuất[Month]=AJ$2)*(Data_Xuất[Main SKU name_GOM]=$A6)*(Data_Xuất[SKU_Xuất_GOM]=AJ$5)))</f>
        <v>0</v>
      </c>
      <c r="AK6" s="41" cm="1">
        <f t="array" ref="AK6">IF(AK$2="FY",SUMPRODUCT(Data_Xuất[Xuất-NX]*(Data_Xuất[Year]=AK$1)*(Data_Xuất[Main SKU name_GOM]=$A6)*(Data_Xuất[SKU_Xuất_GOM]=AK$5)),SUMPRODUCT(Data_Xuất[Xuất-NX]*(Data_Xuất[Year]=AK$1)*(Data_Xuất[Month]=AK$2)*(Data_Xuất[Main SKU name_GOM]=$A6)*(Data_Xuất[SKU_Xuất_GOM]=AK$5)))</f>
        <v>0</v>
      </c>
      <c r="AL6" s="41" cm="1">
        <f t="array" ref="AL6">IF(AL$2="FY",SUMPRODUCT(Data_Xuất[Xuất-NX]*(Data_Xuất[Year]=AL$1)*(Data_Xuất[Main SKU name_GOM]=$A6)*(Data_Xuất[SKU_Xuất_GOM]=AL$5)),SUMPRODUCT(Data_Xuất[Xuất-NX]*(Data_Xuất[Year]=AL$1)*(Data_Xuất[Month]=AL$2)*(Data_Xuất[Main SKU name_GOM]=$A6)*(Data_Xuất[SKU_Xuất_GOM]=AL$5)))</f>
        <v>0</v>
      </c>
      <c r="AM6" s="41" cm="1">
        <f t="array" ref="AM6">IF(AM$2="FY",SUMPRODUCT(Data_Xuất[Xuất-NX]*(Data_Xuất[Year]=AM$1)*(Data_Xuất[Main SKU name_GOM]=$A6)*(Data_Xuất[SKU_Xuất_GOM]=AM$5)),SUMPRODUCT(Data_Xuất[Xuất-NX]*(Data_Xuất[Year]=AM$1)*(Data_Xuất[Month]=AM$2)*(Data_Xuất[Main SKU name_GOM]=$A6)*(Data_Xuất[SKU_Xuất_GOM]=AM$5)))</f>
        <v>0</v>
      </c>
      <c r="AN6" s="41" cm="1">
        <f t="array" ref="AN6">IF(AN$2="FY",SUMPRODUCT(Data_Xuất[Xuất-NX]*(Data_Xuất[Year]=AN$1)*(Data_Xuất[Main SKU name_GOM]=$A6)*(Data_Xuất[SKU_Xuất_GOM]=AN$5)),SUMPRODUCT(Data_Xuất[Xuất-NX]*(Data_Xuất[Year]=AN$1)*(Data_Xuất[Month]=AN$2)*(Data_Xuất[Main SKU name_GOM]=$A6)*(Data_Xuất[SKU_Xuất_GOM]=AN$5)))</f>
        <v>0</v>
      </c>
      <c r="AO6" s="41" cm="1">
        <f t="array" ref="AO6">IF(AO$2="FY",SUMPRODUCT(Data_Xuất[Xuất-NX]*(Data_Xuất[Year]=AO$1)*(Data_Xuất[Main SKU name_GOM]=$A6)*(Data_Xuất[SKU_Xuất_GOM]=AO$5)),SUMPRODUCT(Data_Xuất[Xuất-NX]*(Data_Xuất[Year]=AO$1)*(Data_Xuất[Month]=AO$2)*(Data_Xuất[Main SKU name_GOM]=$A6)*(Data_Xuất[SKU_Xuất_GOM]=AO$5)))</f>
        <v>0</v>
      </c>
      <c r="AP6" s="41" cm="1">
        <f t="array" ref="AP6">IF(AP$2="FY",SUMPRODUCT(Data_Xuất[Xuất-NX]*(Data_Xuất[Year]=AP$1)*(Data_Xuất[Main SKU name_GOM]=$A6)*(Data_Xuất[SKU_Xuất_GOM]=AP$5)),SUMPRODUCT(Data_Xuất[Xuất-NX]*(Data_Xuất[Year]=AP$1)*(Data_Xuất[Month]=AP$2)*(Data_Xuất[Main SKU name_GOM]=$A6)*(Data_Xuất[SKU_Xuất_GOM]=AP$5)))</f>
        <v>0</v>
      </c>
      <c r="AQ6" s="41" cm="1">
        <f t="array" ref="AQ6">IF(AQ$2="FY",SUMPRODUCT(Data_Xuất[Xuất-NX]*(Data_Xuất[Year]=AQ$1)*(Data_Xuất[Main SKU name_GOM]=$A6)*(Data_Xuất[SKU_Xuất_GOM]=AQ$5)),SUMPRODUCT(Data_Xuất[Xuất-NX]*(Data_Xuất[Year]=AQ$1)*(Data_Xuất[Month]=AQ$2)*(Data_Xuất[Main SKU name_GOM]=$A6)*(Data_Xuất[SKU_Xuất_GOM]=AQ$5)))</f>
        <v>194999.99999999997</v>
      </c>
      <c r="AR6" s="41" cm="1">
        <f t="array" ref="AR6">IF(AR$2="FY",SUMPRODUCT(Data_Xuất[Xuất-NX]*(Data_Xuất[Year]=AR$1)*(Data_Xuất[Main SKU name_GOM]=$A6)*(Data_Xuất[SKU_Xuất_GOM]=AR$5)),SUMPRODUCT(Data_Xuất[Xuất-NX]*(Data_Xuất[Year]=AR$1)*(Data_Xuất[Month]=AR$2)*(Data_Xuất[Main SKU name_GOM]=$A6)*(Data_Xuất[SKU_Xuất_GOM]=AR$5)))</f>
        <v>0</v>
      </c>
      <c r="AS6" s="41" cm="1">
        <f t="array" ref="AS6">IF(AS$2="FY",SUMPRODUCT(Data_Xuất[Xuất-NX]*(Data_Xuất[Year]=AS$1)*(Data_Xuất[Main SKU name_GOM]=$A6)*(Data_Xuất[SKU_Xuất_GOM]=AS$5)),SUMPRODUCT(Data_Xuất[Xuất-NX]*(Data_Xuất[Year]=AS$1)*(Data_Xuất[Month]=AS$2)*(Data_Xuất[Main SKU name_GOM]=$A6)*(Data_Xuất[SKU_Xuất_GOM]=AS$5)))</f>
        <v>100000</v>
      </c>
      <c r="AT6" s="41" cm="1">
        <f t="array" ref="AT6">IF(AT$2="FY",SUMPRODUCT(Data_Xuất[Xuất-NX]*(Data_Xuất[Year]=AT$1)*(Data_Xuất[Main SKU name_GOM]=$A6)*(Data_Xuất[SKU_Xuất_GOM]=AT$5)),SUMPRODUCT(Data_Xuất[Xuất-NX]*(Data_Xuất[Year]=AT$1)*(Data_Xuất[Month]=AT$2)*(Data_Xuất[Main SKU name_GOM]=$A6)*(Data_Xuất[SKU_Xuất_GOM]=AT$5)))</f>
        <v>0</v>
      </c>
      <c r="AU6" s="41" cm="1">
        <f t="array" ref="AU6">IF(AU$2="FY",SUMPRODUCT(Data_Xuất[Xuất-NX]*(Data_Xuất[Year]=AU$1)*(Data_Xuất[Main SKU name_GOM]=$A6)*(Data_Xuất[SKU_Xuất_GOM]=AU$5)),SUMPRODUCT(Data_Xuất[Xuất-NX]*(Data_Xuất[Year]=AU$1)*(Data_Xuất[Month]=AU$2)*(Data_Xuất[Main SKU name_GOM]=$A6)*(Data_Xuất[SKU_Xuất_GOM]=AU$5)))</f>
        <v>0</v>
      </c>
      <c r="AV6" s="41" cm="1">
        <f t="array" ref="AV6">IF(AV$2="FY",SUMPRODUCT(Data_Xuất[Xuất-NX]*(Data_Xuất[Year]=AV$1)*(Data_Xuất[Main SKU name_GOM]=$A6)*(Data_Xuất[SKU_Xuất_GOM]=AV$5)),SUMPRODUCT(Data_Xuất[Xuất-NX]*(Data_Xuất[Year]=AV$1)*(Data_Xuất[Month]=AV$2)*(Data_Xuất[Main SKU name_GOM]=$A6)*(Data_Xuất[SKU_Xuất_GOM]=AV$5)))</f>
        <v>0</v>
      </c>
      <c r="AW6" s="41" cm="1">
        <f t="array" ref="AW6">IF(AW$2="FY",SUMPRODUCT(Data_Xuất[Xuất-NX]*(Data_Xuất[Year]=AW$1)*(Data_Xuất[Main SKU name_GOM]=$A6)*(Data_Xuất[SKU_Xuất_GOM]=AW$5)),SUMPRODUCT(Data_Xuất[Xuất-NX]*(Data_Xuất[Year]=AW$1)*(Data_Xuất[Month]=AW$2)*(Data_Xuất[Main SKU name_GOM]=$A6)*(Data_Xuất[SKU_Xuất_GOM]=AW$5)))</f>
        <v>0</v>
      </c>
      <c r="AX6" s="44">
        <f t="shared" ref="AX6:AX12" si="162">SUM(AJ6:AW6)</f>
        <v>295000</v>
      </c>
      <c r="AZ6" s="40" cm="1">
        <f t="array" ref="AZ6">IF(AZ$2="FY",SUMPRODUCT(Data_Xuất[Xuất-NX]*(Data_Xuất[Year]=AZ$1)*(Data_Xuất[Main SKU name_GOM]=$A6)*(Data_Xuất[SKU_Xuất_GOM]=AZ$5)),SUMPRODUCT(Data_Xuất[Xuất-NX]*(Data_Xuất[Year]=AZ$1)*(Data_Xuất[Month]=AZ$2)*(Data_Xuất[Main SKU name_GOM]=$A6)*(Data_Xuất[SKU_Xuất_GOM]=AZ$5)))</f>
        <v>0</v>
      </c>
      <c r="BA6" s="41" cm="1">
        <f t="array" ref="BA6">IF(BA$2="FY",SUMPRODUCT(Data_Xuất[Xuất-NX]*(Data_Xuất[Year]=BA$1)*(Data_Xuất[Main SKU name_GOM]=$A6)*(Data_Xuất[SKU_Xuất_GOM]=BA$5)),SUMPRODUCT(Data_Xuất[Xuất-NX]*(Data_Xuất[Year]=BA$1)*(Data_Xuất[Month]=BA$2)*(Data_Xuất[Main SKU name_GOM]=$A6)*(Data_Xuất[SKU_Xuất_GOM]=BA$5)))</f>
        <v>0</v>
      </c>
      <c r="BB6" s="41" cm="1">
        <f t="array" ref="BB6">IF(BB$2="FY",SUMPRODUCT(Data_Xuất[Xuất-NX]*(Data_Xuất[Year]=BB$1)*(Data_Xuất[Main SKU name_GOM]=$A6)*(Data_Xuất[SKU_Xuất_GOM]=BB$5)),SUMPRODUCT(Data_Xuất[Xuất-NX]*(Data_Xuất[Year]=BB$1)*(Data_Xuất[Month]=BB$2)*(Data_Xuất[Main SKU name_GOM]=$A6)*(Data_Xuất[SKU_Xuất_GOM]=BB$5)))</f>
        <v>0</v>
      </c>
      <c r="BC6" s="41" cm="1">
        <f t="array" ref="BC6">IF(BC$2="FY",SUMPRODUCT(Data_Xuất[Xuất-NX]*(Data_Xuất[Year]=BC$1)*(Data_Xuất[Main SKU name_GOM]=$A6)*(Data_Xuất[SKU_Xuất_GOM]=BC$5)),SUMPRODUCT(Data_Xuất[Xuất-NX]*(Data_Xuất[Year]=BC$1)*(Data_Xuất[Month]=BC$2)*(Data_Xuất[Main SKU name_GOM]=$A6)*(Data_Xuất[SKU_Xuất_GOM]=BC$5)))</f>
        <v>0</v>
      </c>
      <c r="BD6" s="41" cm="1">
        <f t="array" ref="BD6">IF(BD$2="FY",SUMPRODUCT(Data_Xuất[Xuất-NX]*(Data_Xuất[Year]=BD$1)*(Data_Xuất[Main SKU name_GOM]=$A6)*(Data_Xuất[SKU_Xuất_GOM]=BD$5)),SUMPRODUCT(Data_Xuất[Xuất-NX]*(Data_Xuất[Year]=BD$1)*(Data_Xuất[Month]=BD$2)*(Data_Xuất[Main SKU name_GOM]=$A6)*(Data_Xuất[SKU_Xuất_GOM]=BD$5)))</f>
        <v>0</v>
      </c>
      <c r="BE6" s="41" cm="1">
        <f t="array" ref="BE6">IF(BE$2="FY",SUMPRODUCT(Data_Xuất[Xuất-NX]*(Data_Xuất[Year]=BE$1)*(Data_Xuất[Main SKU name_GOM]=$A6)*(Data_Xuất[SKU_Xuất_GOM]=BE$5)),SUMPRODUCT(Data_Xuất[Xuất-NX]*(Data_Xuất[Year]=BE$1)*(Data_Xuất[Month]=BE$2)*(Data_Xuất[Main SKU name_GOM]=$A6)*(Data_Xuất[SKU_Xuất_GOM]=BE$5)))</f>
        <v>0</v>
      </c>
      <c r="BF6" s="41" cm="1">
        <f t="array" ref="BF6">IF(BF$2="FY",SUMPRODUCT(Data_Xuất[Xuất-NX]*(Data_Xuất[Year]=BF$1)*(Data_Xuất[Main SKU name_GOM]=$A6)*(Data_Xuất[SKU_Xuất_GOM]=BF$5)),SUMPRODUCT(Data_Xuất[Xuất-NX]*(Data_Xuất[Year]=BF$1)*(Data_Xuất[Month]=BF$2)*(Data_Xuất[Main SKU name_GOM]=$A6)*(Data_Xuất[SKU_Xuất_GOM]=BF$5)))</f>
        <v>0</v>
      </c>
      <c r="BG6" s="41" cm="1">
        <f t="array" ref="BG6">IF(BG$2="FY",SUMPRODUCT(Data_Xuất[Xuất-NX]*(Data_Xuất[Year]=BG$1)*(Data_Xuất[Main SKU name_GOM]=$A6)*(Data_Xuất[SKU_Xuất_GOM]=BG$5)),SUMPRODUCT(Data_Xuất[Xuất-NX]*(Data_Xuất[Year]=BG$1)*(Data_Xuất[Month]=BG$2)*(Data_Xuất[Main SKU name_GOM]=$A6)*(Data_Xuất[SKU_Xuất_GOM]=BG$5)))</f>
        <v>42000</v>
      </c>
      <c r="BH6" s="41" cm="1">
        <f t="array" ref="BH6">IF(BH$2="FY",SUMPRODUCT(Data_Xuất[Xuất-NX]*(Data_Xuất[Year]=BH$1)*(Data_Xuất[Main SKU name_GOM]=$A6)*(Data_Xuất[SKU_Xuất_GOM]=BH$5)),SUMPRODUCT(Data_Xuất[Xuất-NX]*(Data_Xuất[Year]=BH$1)*(Data_Xuất[Month]=BH$2)*(Data_Xuất[Main SKU name_GOM]=$A6)*(Data_Xuất[SKU_Xuất_GOM]=BH$5)))</f>
        <v>0</v>
      </c>
      <c r="BI6" s="41" cm="1">
        <f t="array" ref="BI6">IF(BI$2="FY",SUMPRODUCT(Data_Xuất[Xuất-NX]*(Data_Xuất[Year]=BI$1)*(Data_Xuất[Main SKU name_GOM]=$A6)*(Data_Xuất[SKU_Xuất_GOM]=BI$5)),SUMPRODUCT(Data_Xuất[Xuất-NX]*(Data_Xuất[Year]=BI$1)*(Data_Xuất[Month]=BI$2)*(Data_Xuất[Main SKU name_GOM]=$A6)*(Data_Xuất[SKU_Xuất_GOM]=BI$5)))</f>
        <v>0</v>
      </c>
      <c r="BJ6" s="41" cm="1">
        <f t="array" ref="BJ6">IF(BJ$2="FY",SUMPRODUCT(Data_Xuất[Xuất-NX]*(Data_Xuất[Year]=BJ$1)*(Data_Xuất[Main SKU name_GOM]=$A6)*(Data_Xuất[SKU_Xuất_GOM]=BJ$5)),SUMPRODUCT(Data_Xuất[Xuất-NX]*(Data_Xuất[Year]=BJ$1)*(Data_Xuất[Month]=BJ$2)*(Data_Xuất[Main SKU name_GOM]=$A6)*(Data_Xuất[SKU_Xuất_GOM]=BJ$5)))</f>
        <v>0</v>
      </c>
      <c r="BK6" s="41" cm="1">
        <f t="array" ref="BK6">IF(BK$2="FY",SUMPRODUCT(Data_Xuất[Xuất-NX]*(Data_Xuất[Year]=BK$1)*(Data_Xuất[Main SKU name_GOM]=$A6)*(Data_Xuất[SKU_Xuất_GOM]=BK$5)),SUMPRODUCT(Data_Xuất[Xuất-NX]*(Data_Xuất[Year]=BK$1)*(Data_Xuất[Month]=BK$2)*(Data_Xuất[Main SKU name_GOM]=$A6)*(Data_Xuất[SKU_Xuất_GOM]=BK$5)))</f>
        <v>0</v>
      </c>
      <c r="BL6" s="41" cm="1">
        <f t="array" ref="BL6">IF(BL$2="FY",SUMPRODUCT(Data_Xuất[Xuất-NX]*(Data_Xuất[Year]=BL$1)*(Data_Xuất[Main SKU name_GOM]=$A6)*(Data_Xuất[SKU_Xuất_GOM]=BL$5)),SUMPRODUCT(Data_Xuất[Xuất-NX]*(Data_Xuất[Year]=BL$1)*(Data_Xuất[Month]=BL$2)*(Data_Xuất[Main SKU name_GOM]=$A6)*(Data_Xuất[SKU_Xuất_GOM]=BL$5)))</f>
        <v>0</v>
      </c>
      <c r="BM6" s="41" cm="1">
        <f t="array" ref="BM6">IF(BM$2="FY",SUMPRODUCT(Data_Xuất[Xuất-NX]*(Data_Xuất[Year]=BM$1)*(Data_Xuất[Main SKU name_GOM]=$A6)*(Data_Xuất[SKU_Xuất_GOM]=BM$5)),SUMPRODUCT(Data_Xuất[Xuất-NX]*(Data_Xuất[Year]=BM$1)*(Data_Xuất[Month]=BM$2)*(Data_Xuất[Main SKU name_GOM]=$A6)*(Data_Xuất[SKU_Xuất_GOM]=BM$5)))</f>
        <v>0</v>
      </c>
      <c r="BN6" s="44">
        <f t="shared" ref="BN6:BN12" si="163">SUM(AZ6:BM6)</f>
        <v>42000</v>
      </c>
      <c r="BP6" s="40" cm="1">
        <f t="array" ref="BP6">IF(BP$2="FY",SUMPRODUCT(Data_Xuất[Xuất-NX]*(Data_Xuất[Year]=BP$1)*(Data_Xuất[Main SKU name_GOM]=$A6)*(Data_Xuất[SKU_Xuất_GOM]=BP$5)),SUMPRODUCT(Data_Xuất[Xuất-NX]*(Data_Xuất[Year]=BP$1)*(Data_Xuất[Month]=BP$2)*(Data_Xuất[Main SKU name_GOM]=$A6)*(Data_Xuất[SKU_Xuất_GOM]=BP$5)))</f>
        <v>80900</v>
      </c>
      <c r="BQ6" s="41" cm="1">
        <f t="array" ref="BQ6">IF(BQ$2="FY",SUMPRODUCT(Data_Xuất[Xuất-NX]*(Data_Xuất[Year]=BQ$1)*(Data_Xuất[Main SKU name_GOM]=$A6)*(Data_Xuất[SKU_Xuất_GOM]=BQ$5)),SUMPRODUCT(Data_Xuất[Xuất-NX]*(Data_Xuất[Year]=BQ$1)*(Data_Xuất[Month]=BQ$2)*(Data_Xuất[Main SKU name_GOM]=$A6)*(Data_Xuất[SKU_Xuất_GOM]=BQ$5)))</f>
        <v>0</v>
      </c>
      <c r="BR6" s="41" cm="1">
        <f t="array" ref="BR6">IF(BR$2="FY",SUMPRODUCT(Data_Xuất[Xuất-NX]*(Data_Xuất[Year]=BR$1)*(Data_Xuất[Main SKU name_GOM]=$A6)*(Data_Xuất[SKU_Xuất_GOM]=BR$5)),SUMPRODUCT(Data_Xuất[Xuất-NX]*(Data_Xuất[Year]=BR$1)*(Data_Xuất[Month]=BR$2)*(Data_Xuất[Main SKU name_GOM]=$A6)*(Data_Xuất[SKU_Xuất_GOM]=BR$5)))</f>
        <v>46000</v>
      </c>
      <c r="BS6" s="41" cm="1">
        <f t="array" ref="BS6">IF(BS$2="FY",SUMPRODUCT(Data_Xuất[Xuất-NX]*(Data_Xuất[Year]=BS$1)*(Data_Xuất[Main SKU name_GOM]=$A6)*(Data_Xuất[SKU_Xuất_GOM]=BS$5)),SUMPRODUCT(Data_Xuất[Xuất-NX]*(Data_Xuất[Year]=BS$1)*(Data_Xuất[Month]=BS$2)*(Data_Xuất[Main SKU name_GOM]=$A6)*(Data_Xuất[SKU_Xuất_GOM]=BS$5)))</f>
        <v>0</v>
      </c>
      <c r="BT6" s="41" cm="1">
        <f t="array" ref="BT6">IF(BT$2="FY",SUMPRODUCT(Data_Xuất[Xuất-NX]*(Data_Xuất[Year]=BT$1)*(Data_Xuất[Main SKU name_GOM]=$A6)*(Data_Xuất[SKU_Xuất_GOM]=BT$5)),SUMPRODUCT(Data_Xuất[Xuất-NX]*(Data_Xuất[Year]=BT$1)*(Data_Xuất[Month]=BT$2)*(Data_Xuất[Main SKU name_GOM]=$A6)*(Data_Xuất[SKU_Xuất_GOM]=BT$5)))</f>
        <v>0</v>
      </c>
      <c r="BU6" s="41" cm="1">
        <f t="array" ref="BU6">IF(BU$2="FY",SUMPRODUCT(Data_Xuất[Xuất-NX]*(Data_Xuất[Year]=BU$1)*(Data_Xuất[Main SKU name_GOM]=$A6)*(Data_Xuất[SKU_Xuất_GOM]=BU$5)),SUMPRODUCT(Data_Xuất[Xuất-NX]*(Data_Xuất[Year]=BU$1)*(Data_Xuất[Month]=BU$2)*(Data_Xuất[Main SKU name_GOM]=$A6)*(Data_Xuất[SKU_Xuất_GOM]=BU$5)))</f>
        <v>0</v>
      </c>
      <c r="BV6" s="41" cm="1">
        <f t="array" ref="BV6">IF(BV$2="FY",SUMPRODUCT(Data_Xuất[Xuất-NX]*(Data_Xuất[Year]=BV$1)*(Data_Xuất[Main SKU name_GOM]=$A6)*(Data_Xuất[SKU_Xuất_GOM]=BV$5)),SUMPRODUCT(Data_Xuất[Xuất-NX]*(Data_Xuất[Year]=BV$1)*(Data_Xuất[Month]=BV$2)*(Data_Xuất[Main SKU name_GOM]=$A6)*(Data_Xuất[SKU_Xuất_GOM]=BV$5)))</f>
        <v>0</v>
      </c>
      <c r="BW6" s="41" cm="1">
        <f t="array" ref="BW6">IF(BW$2="FY",SUMPRODUCT(Data_Xuất[Xuất-NX]*(Data_Xuất[Year]=BW$1)*(Data_Xuất[Main SKU name_GOM]=$A6)*(Data_Xuất[SKU_Xuất_GOM]=BW$5)),SUMPRODUCT(Data_Xuất[Xuất-NX]*(Data_Xuất[Year]=BW$1)*(Data_Xuất[Month]=BW$2)*(Data_Xuất[Main SKU name_GOM]=$A6)*(Data_Xuất[SKU_Xuất_GOM]=BW$5)))</f>
        <v>15500</v>
      </c>
      <c r="BX6" s="41" cm="1">
        <f t="array" ref="BX6">IF(BX$2="FY",SUMPRODUCT(Data_Xuất[Xuất-NX]*(Data_Xuất[Year]=BX$1)*(Data_Xuất[Main SKU name_GOM]=$A6)*(Data_Xuất[SKU_Xuất_GOM]=BX$5)),SUMPRODUCT(Data_Xuất[Xuất-NX]*(Data_Xuất[Year]=BX$1)*(Data_Xuất[Month]=BX$2)*(Data_Xuất[Main SKU name_GOM]=$A6)*(Data_Xuất[SKU_Xuất_GOM]=BX$5)))</f>
        <v>0</v>
      </c>
      <c r="BY6" s="41" cm="1">
        <f t="array" ref="BY6">IF(BY$2="FY",SUMPRODUCT(Data_Xuất[Xuất-NX]*(Data_Xuất[Year]=BY$1)*(Data_Xuất[Main SKU name_GOM]=$A6)*(Data_Xuất[SKU_Xuất_GOM]=BY$5)),SUMPRODUCT(Data_Xuất[Xuất-NX]*(Data_Xuất[Year]=BY$1)*(Data_Xuất[Month]=BY$2)*(Data_Xuất[Main SKU name_GOM]=$A6)*(Data_Xuất[SKU_Xuất_GOM]=BY$5)))</f>
        <v>0</v>
      </c>
      <c r="BZ6" s="41" cm="1">
        <f t="array" ref="BZ6">IF(BZ$2="FY",SUMPRODUCT(Data_Xuất[Xuất-NX]*(Data_Xuất[Year]=BZ$1)*(Data_Xuất[Main SKU name_GOM]=$A6)*(Data_Xuất[SKU_Xuất_GOM]=BZ$5)),SUMPRODUCT(Data_Xuất[Xuất-NX]*(Data_Xuất[Year]=BZ$1)*(Data_Xuất[Month]=BZ$2)*(Data_Xuất[Main SKU name_GOM]=$A6)*(Data_Xuất[SKU_Xuất_GOM]=BZ$5)))</f>
        <v>0</v>
      </c>
      <c r="CA6" s="41" cm="1">
        <f t="array" ref="CA6">IF(CA$2="FY",SUMPRODUCT(Data_Xuất[Xuất-NX]*(Data_Xuất[Year]=CA$1)*(Data_Xuất[Main SKU name_GOM]=$A6)*(Data_Xuất[SKU_Xuất_GOM]=CA$5)),SUMPRODUCT(Data_Xuất[Xuất-NX]*(Data_Xuất[Year]=CA$1)*(Data_Xuất[Month]=CA$2)*(Data_Xuất[Main SKU name_GOM]=$A6)*(Data_Xuất[SKU_Xuất_GOM]=CA$5)))</f>
        <v>0</v>
      </c>
      <c r="CB6" s="41" cm="1">
        <f t="array" ref="CB6">IF(CB$2="FY",SUMPRODUCT(Data_Xuất[Xuất-NX]*(Data_Xuất[Year]=CB$1)*(Data_Xuất[Main SKU name_GOM]=$A6)*(Data_Xuất[SKU_Xuất_GOM]=CB$5)),SUMPRODUCT(Data_Xuất[Xuất-NX]*(Data_Xuất[Year]=CB$1)*(Data_Xuất[Month]=CB$2)*(Data_Xuất[Main SKU name_GOM]=$A6)*(Data_Xuất[SKU_Xuất_GOM]=CB$5)))</f>
        <v>0</v>
      </c>
      <c r="CC6" s="41" cm="1">
        <f t="array" ref="CC6">IF(CC$2="FY",SUMPRODUCT(Data_Xuất[Xuất-NX]*(Data_Xuất[Year]=CC$1)*(Data_Xuất[Main SKU name_GOM]=$A6)*(Data_Xuất[SKU_Xuất_GOM]=CC$5)),SUMPRODUCT(Data_Xuất[Xuất-NX]*(Data_Xuất[Year]=CC$1)*(Data_Xuất[Month]=CC$2)*(Data_Xuất[Main SKU name_GOM]=$A6)*(Data_Xuất[SKU_Xuất_GOM]=CC$5)))</f>
        <v>0</v>
      </c>
      <c r="CD6" s="44">
        <f t="shared" ref="CD6:CD12" si="164">SUM(BP6:CC6)</f>
        <v>142400</v>
      </c>
      <c r="CF6" s="40" cm="1">
        <f t="array" ref="CF6">IF(CF$2="FY",SUMPRODUCT(Data_Xuất[Xuất-NX]*(Data_Xuất[Year]=CF$1)*(Data_Xuất[Main SKU name_GOM]=$A6)*(Data_Xuất[SKU_Xuất_GOM]=CF$5)),SUMPRODUCT(Data_Xuất[Xuất-NX]*(Data_Xuất[Year]=CF$1)*(Data_Xuất[Month]=CF$2)*(Data_Xuất[Main SKU name_GOM]=$A6)*(Data_Xuất[SKU_Xuất_GOM]=CF$5)))</f>
        <v>218299.99999999997</v>
      </c>
      <c r="CG6" s="41" cm="1">
        <f t="array" ref="CG6">IF(CG$2="FY",SUMPRODUCT(Data_Xuất[Xuất-NX]*(Data_Xuất[Year]=CG$1)*(Data_Xuất[Main SKU name_GOM]=$A6)*(Data_Xuất[SKU_Xuất_GOM]=CG$5)),SUMPRODUCT(Data_Xuất[Xuất-NX]*(Data_Xuất[Year]=CG$1)*(Data_Xuất[Month]=CG$2)*(Data_Xuất[Main SKU name_GOM]=$A6)*(Data_Xuất[SKU_Xuất_GOM]=CG$5)))</f>
        <v>0</v>
      </c>
      <c r="CH6" s="41" cm="1">
        <f t="array" ref="CH6">IF(CH$2="FY",SUMPRODUCT(Data_Xuất[Xuất-NX]*(Data_Xuất[Year]=CH$1)*(Data_Xuất[Main SKU name_GOM]=$A6)*(Data_Xuất[SKU_Xuất_GOM]=CH$5)),SUMPRODUCT(Data_Xuất[Xuất-NX]*(Data_Xuất[Year]=CH$1)*(Data_Xuất[Month]=CH$2)*(Data_Xuất[Main SKU name_GOM]=$A6)*(Data_Xuất[SKU_Xuất_GOM]=CH$5)))</f>
        <v>3499.9999999999995</v>
      </c>
      <c r="CI6" s="41" cm="1">
        <f t="array" ref="CI6">IF(CI$2="FY",SUMPRODUCT(Data_Xuất[Xuất-NX]*(Data_Xuất[Year]=CI$1)*(Data_Xuất[Main SKU name_GOM]=$A6)*(Data_Xuất[SKU_Xuất_GOM]=CI$5)),SUMPRODUCT(Data_Xuất[Xuất-NX]*(Data_Xuất[Year]=CI$1)*(Data_Xuất[Month]=CI$2)*(Data_Xuất[Main SKU name_GOM]=$A6)*(Data_Xuất[SKU_Xuất_GOM]=CI$5)))</f>
        <v>0</v>
      </c>
      <c r="CJ6" s="41" cm="1">
        <f t="array" ref="CJ6">IF(CJ$2="FY",SUMPRODUCT(Data_Xuất[Xuất-NX]*(Data_Xuất[Year]=CJ$1)*(Data_Xuất[Main SKU name_GOM]=$A6)*(Data_Xuất[SKU_Xuất_GOM]=CJ$5)),SUMPRODUCT(Data_Xuất[Xuất-NX]*(Data_Xuất[Year]=CJ$1)*(Data_Xuất[Month]=CJ$2)*(Data_Xuất[Main SKU name_GOM]=$A6)*(Data_Xuất[SKU_Xuất_GOM]=CJ$5)))</f>
        <v>0</v>
      </c>
      <c r="CK6" s="41" cm="1">
        <f t="array" ref="CK6">IF(CK$2="FY",SUMPRODUCT(Data_Xuất[Xuất-NX]*(Data_Xuất[Year]=CK$1)*(Data_Xuất[Main SKU name_GOM]=$A6)*(Data_Xuất[SKU_Xuất_GOM]=CK$5)),SUMPRODUCT(Data_Xuất[Xuất-NX]*(Data_Xuất[Year]=CK$1)*(Data_Xuất[Month]=CK$2)*(Data_Xuất[Main SKU name_GOM]=$A6)*(Data_Xuất[SKU_Xuất_GOM]=CK$5)))</f>
        <v>0</v>
      </c>
      <c r="CL6" s="41" cm="1">
        <f t="array" ref="CL6">IF(CL$2="FY",SUMPRODUCT(Data_Xuất[Xuất-NX]*(Data_Xuất[Year]=CL$1)*(Data_Xuất[Main SKU name_GOM]=$A6)*(Data_Xuất[SKU_Xuất_GOM]=CL$5)),SUMPRODUCT(Data_Xuất[Xuất-NX]*(Data_Xuất[Year]=CL$1)*(Data_Xuất[Month]=CL$2)*(Data_Xuất[Main SKU name_GOM]=$A6)*(Data_Xuất[SKU_Xuất_GOM]=CL$5)))</f>
        <v>0</v>
      </c>
      <c r="CM6" s="41" cm="1">
        <f t="array" ref="CM6">IF(CM$2="FY",SUMPRODUCT(Data_Xuất[Xuất-NX]*(Data_Xuất[Year]=CM$1)*(Data_Xuất[Main SKU name_GOM]=$A6)*(Data_Xuất[SKU_Xuất_GOM]=CM$5)),SUMPRODUCT(Data_Xuất[Xuất-NX]*(Data_Xuất[Year]=CM$1)*(Data_Xuất[Month]=CM$2)*(Data_Xuất[Main SKU name_GOM]=$A6)*(Data_Xuất[SKU_Xuất_GOM]=CM$5)))</f>
        <v>39000</v>
      </c>
      <c r="CN6" s="41" cm="1">
        <f t="array" ref="CN6">IF(CN$2="FY",SUMPRODUCT(Data_Xuất[Xuất-NX]*(Data_Xuất[Year]=CN$1)*(Data_Xuất[Main SKU name_GOM]=$A6)*(Data_Xuất[SKU_Xuất_GOM]=CN$5)),SUMPRODUCT(Data_Xuất[Xuất-NX]*(Data_Xuất[Year]=CN$1)*(Data_Xuất[Month]=CN$2)*(Data_Xuất[Main SKU name_GOM]=$A6)*(Data_Xuất[SKU_Xuất_GOM]=CN$5)))</f>
        <v>0</v>
      </c>
      <c r="CO6" s="41" cm="1">
        <f t="array" ref="CO6">IF(CO$2="FY",SUMPRODUCT(Data_Xuất[Xuất-NX]*(Data_Xuất[Year]=CO$1)*(Data_Xuất[Main SKU name_GOM]=$A6)*(Data_Xuất[SKU_Xuất_GOM]=CO$5)),SUMPRODUCT(Data_Xuất[Xuất-NX]*(Data_Xuất[Year]=CO$1)*(Data_Xuất[Month]=CO$2)*(Data_Xuất[Main SKU name_GOM]=$A6)*(Data_Xuất[SKU_Xuất_GOM]=CO$5)))</f>
        <v>0</v>
      </c>
      <c r="CP6" s="41" cm="1">
        <f t="array" ref="CP6">IF(CP$2="FY",SUMPRODUCT(Data_Xuất[Xuất-NX]*(Data_Xuất[Year]=CP$1)*(Data_Xuất[Main SKU name_GOM]=$A6)*(Data_Xuất[SKU_Xuất_GOM]=CP$5)),SUMPRODUCT(Data_Xuất[Xuất-NX]*(Data_Xuất[Year]=CP$1)*(Data_Xuất[Month]=CP$2)*(Data_Xuất[Main SKU name_GOM]=$A6)*(Data_Xuất[SKU_Xuất_GOM]=CP$5)))</f>
        <v>0</v>
      </c>
      <c r="CQ6" s="41" cm="1">
        <f t="array" ref="CQ6">IF(CQ$2="FY",SUMPRODUCT(Data_Xuất[Xuất-NX]*(Data_Xuất[Year]=CQ$1)*(Data_Xuất[Main SKU name_GOM]=$A6)*(Data_Xuất[SKU_Xuất_GOM]=CQ$5)),SUMPRODUCT(Data_Xuất[Xuất-NX]*(Data_Xuất[Year]=CQ$1)*(Data_Xuất[Month]=CQ$2)*(Data_Xuất[Main SKU name_GOM]=$A6)*(Data_Xuất[SKU_Xuất_GOM]=CQ$5)))</f>
        <v>0</v>
      </c>
      <c r="CR6" s="41" cm="1">
        <f t="array" ref="CR6">IF(CR$2="FY",SUMPRODUCT(Data_Xuất[Xuất-NX]*(Data_Xuất[Year]=CR$1)*(Data_Xuất[Main SKU name_GOM]=$A6)*(Data_Xuất[SKU_Xuất_GOM]=CR$5)),SUMPRODUCT(Data_Xuất[Xuất-NX]*(Data_Xuất[Year]=CR$1)*(Data_Xuất[Month]=CR$2)*(Data_Xuất[Main SKU name_GOM]=$A6)*(Data_Xuất[SKU_Xuất_GOM]=CR$5)))</f>
        <v>0</v>
      </c>
      <c r="CS6" s="41" cm="1">
        <f t="array" ref="CS6">IF(CS$2="FY",SUMPRODUCT(Data_Xuất[Xuất-NX]*(Data_Xuất[Year]=CS$1)*(Data_Xuất[Main SKU name_GOM]=$A6)*(Data_Xuất[SKU_Xuất_GOM]=CS$5)),SUMPRODUCT(Data_Xuất[Xuất-NX]*(Data_Xuất[Year]=CS$1)*(Data_Xuất[Month]=CS$2)*(Data_Xuất[Main SKU name_GOM]=$A6)*(Data_Xuất[SKU_Xuất_GOM]=CS$5)))</f>
        <v>0</v>
      </c>
      <c r="CT6" s="44">
        <f t="shared" ref="CT6:CT12" si="165">SUM(CF6:CS6)</f>
        <v>260799.99999999997</v>
      </c>
      <c r="CV6" s="40" cm="1">
        <f t="array" ref="CV6">IF(CV$2="FY",SUMPRODUCT(Data_Xuất[Xuất-NX]*(Data_Xuất[Year]=CV$1)*(Data_Xuất[Main SKU name_GOM]=$A6)*(Data_Xuất[SKU_Xuất_GOM]=CV$5)),SUMPRODUCT(Data_Xuất[Xuất-NX]*(Data_Xuất[Year]=CV$1)*(Data_Xuất[Month]=CV$2)*(Data_Xuất[Main SKU name_GOM]=$A6)*(Data_Xuất[SKU_Xuất_GOM]=CV$5)))</f>
        <v>157300</v>
      </c>
      <c r="CW6" s="41" cm="1">
        <f t="array" ref="CW6">IF(CW$2="FY",SUMPRODUCT(Data_Xuất[Xuất-NX]*(Data_Xuất[Year]=CW$1)*(Data_Xuất[Main SKU name_GOM]=$A6)*(Data_Xuất[SKU_Xuất_GOM]=CW$5)),SUMPRODUCT(Data_Xuất[Xuất-NX]*(Data_Xuất[Year]=CW$1)*(Data_Xuất[Month]=CW$2)*(Data_Xuất[Main SKU name_GOM]=$A6)*(Data_Xuất[SKU_Xuất_GOM]=CW$5)))</f>
        <v>0</v>
      </c>
      <c r="CX6" s="41" cm="1">
        <f t="array" ref="CX6">IF(CX$2="FY",SUMPRODUCT(Data_Xuất[Xuất-NX]*(Data_Xuất[Year]=CX$1)*(Data_Xuất[Main SKU name_GOM]=$A6)*(Data_Xuất[SKU_Xuất_GOM]=CX$5)),SUMPRODUCT(Data_Xuất[Xuất-NX]*(Data_Xuất[Year]=CX$1)*(Data_Xuất[Month]=CX$2)*(Data_Xuất[Main SKU name_GOM]=$A6)*(Data_Xuất[SKU_Xuất_GOM]=CX$5)))</f>
        <v>90883</v>
      </c>
      <c r="CY6" s="41" cm="1">
        <f t="array" ref="CY6">IF(CY$2="FY",SUMPRODUCT(Data_Xuất[Xuất-NX]*(Data_Xuất[Year]=CY$1)*(Data_Xuất[Main SKU name_GOM]=$A6)*(Data_Xuất[SKU_Xuất_GOM]=CY$5)),SUMPRODUCT(Data_Xuất[Xuất-NX]*(Data_Xuất[Year]=CY$1)*(Data_Xuất[Month]=CY$2)*(Data_Xuất[Main SKU name_GOM]=$A6)*(Data_Xuất[SKU_Xuất_GOM]=CY$5)))</f>
        <v>0</v>
      </c>
      <c r="CZ6" s="41" cm="1">
        <f t="array" ref="CZ6">IF(CZ$2="FY",SUMPRODUCT(Data_Xuất[Xuất-NX]*(Data_Xuất[Year]=CZ$1)*(Data_Xuất[Main SKU name_GOM]=$A6)*(Data_Xuất[SKU_Xuất_GOM]=CZ$5)),SUMPRODUCT(Data_Xuất[Xuất-NX]*(Data_Xuất[Year]=CZ$1)*(Data_Xuất[Month]=CZ$2)*(Data_Xuất[Main SKU name_GOM]=$A6)*(Data_Xuất[SKU_Xuất_GOM]=CZ$5)))</f>
        <v>0</v>
      </c>
      <c r="DA6" s="41" cm="1">
        <f t="array" ref="DA6">IF(DA$2="FY",SUMPRODUCT(Data_Xuất[Xuất-NX]*(Data_Xuất[Year]=DA$1)*(Data_Xuất[Main SKU name_GOM]=$A6)*(Data_Xuất[SKU_Xuất_GOM]=DA$5)),SUMPRODUCT(Data_Xuất[Xuất-NX]*(Data_Xuất[Year]=DA$1)*(Data_Xuất[Month]=DA$2)*(Data_Xuất[Main SKU name_GOM]=$A6)*(Data_Xuất[SKU_Xuất_GOM]=DA$5)))</f>
        <v>0</v>
      </c>
      <c r="DB6" s="41" cm="1">
        <f t="array" ref="DB6">IF(DB$2="FY",SUMPRODUCT(Data_Xuất[Xuất-NX]*(Data_Xuất[Year]=DB$1)*(Data_Xuất[Main SKU name_GOM]=$A6)*(Data_Xuất[SKU_Xuất_GOM]=DB$5)),SUMPRODUCT(Data_Xuất[Xuất-NX]*(Data_Xuất[Year]=DB$1)*(Data_Xuất[Month]=DB$2)*(Data_Xuất[Main SKU name_GOM]=$A6)*(Data_Xuất[SKU_Xuất_GOM]=DB$5)))</f>
        <v>0</v>
      </c>
      <c r="DC6" s="41" cm="1">
        <f t="array" ref="DC6">IF(DC$2="FY",SUMPRODUCT(Data_Xuất[Xuất-NX]*(Data_Xuất[Year]=DC$1)*(Data_Xuất[Main SKU name_GOM]=$A6)*(Data_Xuất[SKU_Xuất_GOM]=DC$5)),SUMPRODUCT(Data_Xuất[Xuất-NX]*(Data_Xuất[Year]=DC$1)*(Data_Xuất[Month]=DC$2)*(Data_Xuất[Main SKU name_GOM]=$A6)*(Data_Xuất[SKU_Xuất_GOM]=DC$5)))</f>
        <v>0</v>
      </c>
      <c r="DD6" s="41" cm="1">
        <f t="array" ref="DD6">IF(DD$2="FY",SUMPRODUCT(Data_Xuất[Xuất-NX]*(Data_Xuất[Year]=DD$1)*(Data_Xuất[Main SKU name_GOM]=$A6)*(Data_Xuất[SKU_Xuất_GOM]=DD$5)),SUMPRODUCT(Data_Xuất[Xuất-NX]*(Data_Xuất[Year]=DD$1)*(Data_Xuất[Month]=DD$2)*(Data_Xuất[Main SKU name_GOM]=$A6)*(Data_Xuất[SKU_Xuất_GOM]=DD$5)))</f>
        <v>0</v>
      </c>
      <c r="DE6" s="41" cm="1">
        <f t="array" ref="DE6">IF(DE$2="FY",SUMPRODUCT(Data_Xuất[Xuất-NX]*(Data_Xuất[Year]=DE$1)*(Data_Xuất[Main SKU name_GOM]=$A6)*(Data_Xuất[SKU_Xuất_GOM]=DE$5)),SUMPRODUCT(Data_Xuất[Xuất-NX]*(Data_Xuất[Year]=DE$1)*(Data_Xuất[Month]=DE$2)*(Data_Xuất[Main SKU name_GOM]=$A6)*(Data_Xuất[SKU_Xuất_GOM]=DE$5)))</f>
        <v>0</v>
      </c>
      <c r="DF6" s="41" cm="1">
        <f t="array" ref="DF6">IF(DF$2="FY",SUMPRODUCT(Data_Xuất[Xuất-NX]*(Data_Xuất[Year]=DF$1)*(Data_Xuất[Main SKU name_GOM]=$A6)*(Data_Xuất[SKU_Xuất_GOM]=DF$5)),SUMPRODUCT(Data_Xuất[Xuất-NX]*(Data_Xuất[Year]=DF$1)*(Data_Xuất[Month]=DF$2)*(Data_Xuất[Main SKU name_GOM]=$A6)*(Data_Xuất[SKU_Xuất_GOM]=DF$5)))</f>
        <v>0</v>
      </c>
      <c r="DG6" s="41" cm="1">
        <f t="array" ref="DG6">IF(DG$2="FY",SUMPRODUCT(Data_Xuất[Xuất-NX]*(Data_Xuất[Year]=DG$1)*(Data_Xuất[Main SKU name_GOM]=$A6)*(Data_Xuất[SKU_Xuất_GOM]=DG$5)),SUMPRODUCT(Data_Xuất[Xuất-NX]*(Data_Xuất[Year]=DG$1)*(Data_Xuất[Month]=DG$2)*(Data_Xuất[Main SKU name_GOM]=$A6)*(Data_Xuất[SKU_Xuất_GOM]=DG$5)))</f>
        <v>0</v>
      </c>
      <c r="DH6" s="41" cm="1">
        <f t="array" ref="DH6">IF(DH$2="FY",SUMPRODUCT(Data_Xuất[Xuất-NX]*(Data_Xuất[Year]=DH$1)*(Data_Xuất[Main SKU name_GOM]=$A6)*(Data_Xuất[SKU_Xuất_GOM]=DH$5)),SUMPRODUCT(Data_Xuất[Xuất-NX]*(Data_Xuất[Year]=DH$1)*(Data_Xuất[Month]=DH$2)*(Data_Xuất[Main SKU name_GOM]=$A6)*(Data_Xuất[SKU_Xuất_GOM]=DH$5)))</f>
        <v>0</v>
      </c>
      <c r="DI6" s="41" cm="1">
        <f t="array" ref="DI6">IF(DI$2="FY",SUMPRODUCT(Data_Xuất[Xuất-NX]*(Data_Xuất[Year]=DI$1)*(Data_Xuất[Main SKU name_GOM]=$A6)*(Data_Xuất[SKU_Xuất_GOM]=DI$5)),SUMPRODUCT(Data_Xuất[Xuất-NX]*(Data_Xuất[Year]=DI$1)*(Data_Xuất[Month]=DI$2)*(Data_Xuất[Main SKU name_GOM]=$A6)*(Data_Xuất[SKU_Xuất_GOM]=DI$5)))</f>
        <v>0</v>
      </c>
      <c r="DJ6" s="44">
        <f t="shared" ref="DJ6:DJ12" si="166">SUM(CV6:DI6)</f>
        <v>248183</v>
      </c>
      <c r="DL6" s="40" cm="1">
        <f t="array" ref="DL6">IF(DL$2="FY",SUMPRODUCT(Data_Xuất[Xuất-NX]*(Data_Xuất[Year]=DL$1)*(Data_Xuất[Main SKU name_GOM]=$A6)*(Data_Xuất[SKU_Xuất_GOM]=DL$5)),SUMPRODUCT(Data_Xuất[Xuất-NX]*(Data_Xuất[Year]=DL$1)*(Data_Xuất[Month]=DL$2)*(Data_Xuất[Main SKU name_GOM]=$A6)*(Data_Xuất[SKU_Xuất_GOM]=DL$5)))</f>
        <v>347056.67899999995</v>
      </c>
      <c r="DM6" s="41" cm="1">
        <f t="array" ref="DM6">IF(DM$2="FY",SUMPRODUCT(Data_Xuất[Xuất-NX]*(Data_Xuất[Year]=DM$1)*(Data_Xuất[Main SKU name_GOM]=$A6)*(Data_Xuất[SKU_Xuất_GOM]=DM$5)),SUMPRODUCT(Data_Xuất[Xuất-NX]*(Data_Xuất[Year]=DM$1)*(Data_Xuất[Month]=DM$2)*(Data_Xuất[Main SKU name_GOM]=$A6)*(Data_Xuất[SKU_Xuất_GOM]=DM$5)))</f>
        <v>0</v>
      </c>
      <c r="DN6" s="41" cm="1">
        <f t="array" ref="DN6">IF(DN$2="FY",SUMPRODUCT(Data_Xuất[Xuất-NX]*(Data_Xuất[Year]=DN$1)*(Data_Xuất[Main SKU name_GOM]=$A6)*(Data_Xuất[SKU_Xuất_GOM]=DN$5)),SUMPRODUCT(Data_Xuất[Xuất-NX]*(Data_Xuất[Year]=DN$1)*(Data_Xuất[Month]=DN$2)*(Data_Xuất[Main SKU name_GOM]=$A6)*(Data_Xuất[SKU_Xuất_GOM]=DN$5)))</f>
        <v>114495.00000000001</v>
      </c>
      <c r="DO6" s="41" cm="1">
        <f t="array" ref="DO6">IF(DO$2="FY",SUMPRODUCT(Data_Xuất[Xuất-NX]*(Data_Xuất[Year]=DO$1)*(Data_Xuất[Main SKU name_GOM]=$A6)*(Data_Xuất[SKU_Xuất_GOM]=DO$5)),SUMPRODUCT(Data_Xuất[Xuất-NX]*(Data_Xuất[Year]=DO$1)*(Data_Xuất[Month]=DO$2)*(Data_Xuất[Main SKU name_GOM]=$A6)*(Data_Xuất[SKU_Xuất_GOM]=DO$5)))</f>
        <v>0</v>
      </c>
      <c r="DP6" s="41" cm="1">
        <f t="array" ref="DP6">IF(DP$2="FY",SUMPRODUCT(Data_Xuất[Xuất-NX]*(Data_Xuất[Year]=DP$1)*(Data_Xuất[Main SKU name_GOM]=$A6)*(Data_Xuất[SKU_Xuất_GOM]=DP$5)),SUMPRODUCT(Data_Xuất[Xuất-NX]*(Data_Xuất[Year]=DP$1)*(Data_Xuất[Month]=DP$2)*(Data_Xuất[Main SKU name_GOM]=$A6)*(Data_Xuất[SKU_Xuất_GOM]=DP$5)))</f>
        <v>0</v>
      </c>
      <c r="DQ6" s="41" cm="1">
        <f t="array" ref="DQ6">IF(DQ$2="FY",SUMPRODUCT(Data_Xuất[Xuất-NX]*(Data_Xuất[Year]=DQ$1)*(Data_Xuất[Main SKU name_GOM]=$A6)*(Data_Xuất[SKU_Xuất_GOM]=DQ$5)),SUMPRODUCT(Data_Xuất[Xuất-NX]*(Data_Xuất[Year]=DQ$1)*(Data_Xuất[Month]=DQ$2)*(Data_Xuất[Main SKU name_GOM]=$A6)*(Data_Xuất[SKU_Xuất_GOM]=DQ$5)))</f>
        <v>0</v>
      </c>
      <c r="DR6" s="41" cm="1">
        <f t="array" ref="DR6">IF(DR$2="FY",SUMPRODUCT(Data_Xuất[Xuất-NX]*(Data_Xuất[Year]=DR$1)*(Data_Xuất[Main SKU name_GOM]=$A6)*(Data_Xuất[SKU_Xuất_GOM]=DR$5)),SUMPRODUCT(Data_Xuất[Xuất-NX]*(Data_Xuất[Year]=DR$1)*(Data_Xuất[Month]=DR$2)*(Data_Xuất[Main SKU name_GOM]=$A6)*(Data_Xuất[SKU_Xuất_GOM]=DR$5)))</f>
        <v>0</v>
      </c>
      <c r="DS6" s="41" cm="1">
        <f t="array" ref="DS6">IF(DS$2="FY",SUMPRODUCT(Data_Xuất[Xuất-NX]*(Data_Xuất[Year]=DS$1)*(Data_Xuất[Main SKU name_GOM]=$A6)*(Data_Xuất[SKU_Xuất_GOM]=DS$5)),SUMPRODUCT(Data_Xuất[Xuất-NX]*(Data_Xuất[Year]=DS$1)*(Data_Xuất[Month]=DS$2)*(Data_Xuất[Main SKU name_GOM]=$A6)*(Data_Xuất[SKU_Xuất_GOM]=DS$5)))</f>
        <v>0</v>
      </c>
      <c r="DT6" s="41" cm="1">
        <f t="array" ref="DT6">IF(DT$2="FY",SUMPRODUCT(Data_Xuất[Xuất-NX]*(Data_Xuất[Year]=DT$1)*(Data_Xuất[Main SKU name_GOM]=$A6)*(Data_Xuất[SKU_Xuất_GOM]=DT$5)),SUMPRODUCT(Data_Xuất[Xuất-NX]*(Data_Xuất[Year]=DT$1)*(Data_Xuất[Month]=DT$2)*(Data_Xuất[Main SKU name_GOM]=$A6)*(Data_Xuất[SKU_Xuất_GOM]=DT$5)))</f>
        <v>0</v>
      </c>
      <c r="DU6" s="41" cm="1">
        <f t="array" ref="DU6">IF(DU$2="FY",SUMPRODUCT(Data_Xuất[Xuất-NX]*(Data_Xuất[Year]=DU$1)*(Data_Xuất[Main SKU name_GOM]=$A6)*(Data_Xuất[SKU_Xuất_GOM]=DU$5)),SUMPRODUCT(Data_Xuất[Xuất-NX]*(Data_Xuất[Year]=DU$1)*(Data_Xuất[Month]=DU$2)*(Data_Xuất[Main SKU name_GOM]=$A6)*(Data_Xuất[SKU_Xuất_GOM]=DU$5)))</f>
        <v>0</v>
      </c>
      <c r="DV6" s="41" cm="1">
        <f t="array" ref="DV6">IF(DV$2="FY",SUMPRODUCT(Data_Xuất[Xuất-NX]*(Data_Xuất[Year]=DV$1)*(Data_Xuất[Main SKU name_GOM]=$A6)*(Data_Xuất[SKU_Xuất_GOM]=DV$5)),SUMPRODUCT(Data_Xuất[Xuất-NX]*(Data_Xuất[Year]=DV$1)*(Data_Xuất[Month]=DV$2)*(Data_Xuất[Main SKU name_GOM]=$A6)*(Data_Xuất[SKU_Xuất_GOM]=DV$5)))</f>
        <v>0</v>
      </c>
      <c r="DW6" s="41" cm="1">
        <f t="array" ref="DW6">IF(DW$2="FY",SUMPRODUCT(Data_Xuất[Xuất-NX]*(Data_Xuất[Year]=DW$1)*(Data_Xuất[Main SKU name_GOM]=$A6)*(Data_Xuất[SKU_Xuất_GOM]=DW$5)),SUMPRODUCT(Data_Xuất[Xuất-NX]*(Data_Xuất[Year]=DW$1)*(Data_Xuất[Month]=DW$2)*(Data_Xuất[Main SKU name_GOM]=$A6)*(Data_Xuất[SKU_Xuất_GOM]=DW$5)))</f>
        <v>0</v>
      </c>
      <c r="DX6" s="41" cm="1">
        <f t="array" ref="DX6">IF(DX$2="FY",SUMPRODUCT(Data_Xuất[Xuất-NX]*(Data_Xuất[Year]=DX$1)*(Data_Xuất[Main SKU name_GOM]=$A6)*(Data_Xuất[SKU_Xuất_GOM]=DX$5)),SUMPRODUCT(Data_Xuất[Xuất-NX]*(Data_Xuất[Year]=DX$1)*(Data_Xuất[Month]=DX$2)*(Data_Xuất[Main SKU name_GOM]=$A6)*(Data_Xuất[SKU_Xuất_GOM]=DX$5)))</f>
        <v>0</v>
      </c>
      <c r="DY6" s="41" cm="1">
        <f t="array" ref="DY6">IF(DY$2="FY",SUMPRODUCT(Data_Xuất[Xuất-NX]*(Data_Xuất[Year]=DY$1)*(Data_Xuất[Main SKU name_GOM]=$A6)*(Data_Xuất[SKU_Xuất_GOM]=DY$5)),SUMPRODUCT(Data_Xuất[Xuất-NX]*(Data_Xuất[Year]=DY$1)*(Data_Xuất[Month]=DY$2)*(Data_Xuất[Main SKU name_GOM]=$A6)*(Data_Xuất[SKU_Xuất_GOM]=DY$5)))</f>
        <v>0</v>
      </c>
      <c r="DZ6" s="44">
        <f t="shared" ref="DZ6:DZ12" si="167">SUM(DL6:DY6)</f>
        <v>461551.67899999995</v>
      </c>
      <c r="EB6" s="40" cm="1">
        <f t="array" ref="EB6">IF(EB$2="FY",SUMPRODUCT(Data_Xuất[Xuất-NX]*(Data_Xuất[Year]=EB$1)*(Data_Xuất[Main SKU name_GOM]=$A6)*(Data_Xuất[SKU_Xuất_GOM]=EB$5)),SUMPRODUCT(Data_Xuất[Xuất-NX]*(Data_Xuất[Year]=EB$1)*(Data_Xuất[Month]=EB$2)*(Data_Xuất[Main SKU name_GOM]=$A6)*(Data_Xuất[SKU_Xuất_GOM]=EB$5)))</f>
        <v>430883.87700000004</v>
      </c>
      <c r="EC6" s="41" cm="1">
        <f t="array" ref="EC6">IF(EC$2="FY",SUMPRODUCT(Data_Xuất[Xuất-NX]*(Data_Xuất[Year]=EC$1)*(Data_Xuất[Main SKU name_GOM]=$A6)*(Data_Xuất[SKU_Xuất_GOM]=EC$5)),SUMPRODUCT(Data_Xuất[Xuất-NX]*(Data_Xuất[Year]=EC$1)*(Data_Xuất[Month]=EC$2)*(Data_Xuất[Main SKU name_GOM]=$A6)*(Data_Xuất[SKU_Xuất_GOM]=EC$5)))</f>
        <v>0</v>
      </c>
      <c r="ED6" s="41" cm="1">
        <f t="array" ref="ED6">IF(ED$2="FY",SUMPRODUCT(Data_Xuất[Xuất-NX]*(Data_Xuất[Year]=ED$1)*(Data_Xuất[Main SKU name_GOM]=$A6)*(Data_Xuất[SKU_Xuất_GOM]=ED$5)),SUMPRODUCT(Data_Xuất[Xuất-NX]*(Data_Xuất[Year]=ED$1)*(Data_Xuất[Month]=ED$2)*(Data_Xuất[Main SKU name_GOM]=$A6)*(Data_Xuất[SKU_Xuất_GOM]=ED$5)))</f>
        <v>117561.045</v>
      </c>
      <c r="EE6" s="41" cm="1">
        <f t="array" ref="EE6">IF(EE$2="FY",SUMPRODUCT(Data_Xuất[Xuất-NX]*(Data_Xuất[Year]=EE$1)*(Data_Xuất[Main SKU name_GOM]=$A6)*(Data_Xuất[SKU_Xuất_GOM]=EE$5)),SUMPRODUCT(Data_Xuất[Xuất-NX]*(Data_Xuất[Year]=EE$1)*(Data_Xuất[Month]=EE$2)*(Data_Xuất[Main SKU name_GOM]=$A6)*(Data_Xuất[SKU_Xuất_GOM]=EE$5)))</f>
        <v>0</v>
      </c>
      <c r="EF6" s="41" cm="1">
        <f t="array" ref="EF6">IF(EF$2="FY",SUMPRODUCT(Data_Xuất[Xuất-NX]*(Data_Xuất[Year]=EF$1)*(Data_Xuất[Main SKU name_GOM]=$A6)*(Data_Xuất[SKU_Xuất_GOM]=EF$5)),SUMPRODUCT(Data_Xuất[Xuất-NX]*(Data_Xuất[Year]=EF$1)*(Data_Xuất[Month]=EF$2)*(Data_Xuất[Main SKU name_GOM]=$A6)*(Data_Xuất[SKU_Xuất_GOM]=EF$5)))</f>
        <v>0</v>
      </c>
      <c r="EG6" s="41" cm="1">
        <f t="array" ref="EG6">IF(EG$2="FY",SUMPRODUCT(Data_Xuất[Xuất-NX]*(Data_Xuất[Year]=EG$1)*(Data_Xuất[Main SKU name_GOM]=$A6)*(Data_Xuất[SKU_Xuất_GOM]=EG$5)),SUMPRODUCT(Data_Xuất[Xuất-NX]*(Data_Xuất[Year]=EG$1)*(Data_Xuất[Month]=EG$2)*(Data_Xuất[Main SKU name_GOM]=$A6)*(Data_Xuất[SKU_Xuất_GOM]=EG$5)))</f>
        <v>0</v>
      </c>
      <c r="EH6" s="41" cm="1">
        <f t="array" ref="EH6">IF(EH$2="FY",SUMPRODUCT(Data_Xuất[Xuất-NX]*(Data_Xuất[Year]=EH$1)*(Data_Xuất[Main SKU name_GOM]=$A6)*(Data_Xuất[SKU_Xuất_GOM]=EH$5)),SUMPRODUCT(Data_Xuất[Xuất-NX]*(Data_Xuất[Year]=EH$1)*(Data_Xuất[Month]=EH$2)*(Data_Xuất[Main SKU name_GOM]=$A6)*(Data_Xuất[SKU_Xuất_GOM]=EH$5)))</f>
        <v>0</v>
      </c>
      <c r="EI6" s="41" cm="1">
        <f t="array" ref="EI6">IF(EI$2="FY",SUMPRODUCT(Data_Xuất[Xuất-NX]*(Data_Xuất[Year]=EI$1)*(Data_Xuất[Main SKU name_GOM]=$A6)*(Data_Xuất[SKU_Xuất_GOM]=EI$5)),SUMPRODUCT(Data_Xuất[Xuất-NX]*(Data_Xuất[Year]=EI$1)*(Data_Xuất[Month]=EI$2)*(Data_Xuất[Main SKU name_GOM]=$A6)*(Data_Xuất[SKU_Xuất_GOM]=EI$5)))</f>
        <v>0</v>
      </c>
      <c r="EJ6" s="41" cm="1">
        <f t="array" ref="EJ6">IF(EJ$2="FY",SUMPRODUCT(Data_Xuất[Xuất-NX]*(Data_Xuất[Year]=EJ$1)*(Data_Xuất[Main SKU name_GOM]=$A6)*(Data_Xuất[SKU_Xuất_GOM]=EJ$5)),SUMPRODUCT(Data_Xuất[Xuất-NX]*(Data_Xuất[Year]=EJ$1)*(Data_Xuất[Month]=EJ$2)*(Data_Xuất[Main SKU name_GOM]=$A6)*(Data_Xuất[SKU_Xuất_GOM]=EJ$5)))</f>
        <v>0</v>
      </c>
      <c r="EK6" s="41" cm="1">
        <f t="array" ref="EK6">IF(EK$2="FY",SUMPRODUCT(Data_Xuất[Xuất-NX]*(Data_Xuất[Year]=EK$1)*(Data_Xuất[Main SKU name_GOM]=$A6)*(Data_Xuất[SKU_Xuất_GOM]=EK$5)),SUMPRODUCT(Data_Xuất[Xuất-NX]*(Data_Xuất[Year]=EK$1)*(Data_Xuất[Month]=EK$2)*(Data_Xuất[Main SKU name_GOM]=$A6)*(Data_Xuất[SKU_Xuất_GOM]=EK$5)))</f>
        <v>0</v>
      </c>
      <c r="EL6" s="41" cm="1">
        <f t="array" ref="EL6">IF(EL$2="FY",SUMPRODUCT(Data_Xuất[Xuất-NX]*(Data_Xuất[Year]=EL$1)*(Data_Xuất[Main SKU name_GOM]=$A6)*(Data_Xuất[SKU_Xuất_GOM]=EL$5)),SUMPRODUCT(Data_Xuất[Xuất-NX]*(Data_Xuất[Year]=EL$1)*(Data_Xuất[Month]=EL$2)*(Data_Xuất[Main SKU name_GOM]=$A6)*(Data_Xuất[SKU_Xuất_GOM]=EL$5)))</f>
        <v>0</v>
      </c>
      <c r="EM6" s="41" cm="1">
        <f t="array" ref="EM6">IF(EM$2="FY",SUMPRODUCT(Data_Xuất[Xuất-NX]*(Data_Xuất[Year]=EM$1)*(Data_Xuất[Main SKU name_GOM]=$A6)*(Data_Xuất[SKU_Xuất_GOM]=EM$5)),SUMPRODUCT(Data_Xuất[Xuất-NX]*(Data_Xuất[Year]=EM$1)*(Data_Xuất[Month]=EM$2)*(Data_Xuất[Main SKU name_GOM]=$A6)*(Data_Xuất[SKU_Xuất_GOM]=EM$5)))</f>
        <v>0</v>
      </c>
      <c r="EN6" s="41" cm="1">
        <f t="array" ref="EN6">IF(EN$2="FY",SUMPRODUCT(Data_Xuất[Xuất-NX]*(Data_Xuất[Year]=EN$1)*(Data_Xuất[Main SKU name_GOM]=$A6)*(Data_Xuất[SKU_Xuất_GOM]=EN$5)),SUMPRODUCT(Data_Xuất[Xuất-NX]*(Data_Xuất[Year]=EN$1)*(Data_Xuất[Month]=EN$2)*(Data_Xuất[Main SKU name_GOM]=$A6)*(Data_Xuất[SKU_Xuất_GOM]=EN$5)))</f>
        <v>0</v>
      </c>
      <c r="EO6" s="41" cm="1">
        <f t="array" ref="EO6">IF(EO$2="FY",SUMPRODUCT(Data_Xuất[Xuất-NX]*(Data_Xuất[Year]=EO$1)*(Data_Xuất[Main SKU name_GOM]=$A6)*(Data_Xuất[SKU_Xuất_GOM]=EO$5)),SUMPRODUCT(Data_Xuất[Xuất-NX]*(Data_Xuất[Year]=EO$1)*(Data_Xuất[Month]=EO$2)*(Data_Xuất[Main SKU name_GOM]=$A6)*(Data_Xuất[SKU_Xuất_GOM]=EO$5)))</f>
        <v>0</v>
      </c>
      <c r="EP6" s="44">
        <f t="shared" ref="EP6:EP12" si="168">SUM(EB6:EO6)</f>
        <v>548444.92200000002</v>
      </c>
      <c r="ER6" s="40" cm="1">
        <f t="array" ref="ER6">IF(ER$2="FY",SUMPRODUCT(Data_Xuất[Xuất-NX]*(Data_Xuất[Year]=ER$1)*(Data_Xuất[Main SKU name_GOM]=$A6)*(Data_Xuất[SKU_Xuất_GOM]=ER$5)),SUMPRODUCT(Data_Xuất[Xuất-NX]*(Data_Xuất[Year]=ER$1)*(Data_Xuất[Month]=ER$2)*(Data_Xuất[Main SKU name_GOM]=$A6)*(Data_Xuất[SKU_Xuất_GOM]=ER$5)))</f>
        <v>933726.65099999995</v>
      </c>
      <c r="ES6" s="41" cm="1">
        <f t="array" ref="ES6">IF(ES$2="FY",SUMPRODUCT(Data_Xuất[Xuất-NX]*(Data_Xuất[Year]=ES$1)*(Data_Xuất[Main SKU name_GOM]=$A6)*(Data_Xuất[SKU_Xuất_GOM]=ES$5)),SUMPRODUCT(Data_Xuất[Xuất-NX]*(Data_Xuất[Year]=ES$1)*(Data_Xuất[Month]=ES$2)*(Data_Xuất[Main SKU name_GOM]=$A6)*(Data_Xuất[SKU_Xuất_GOM]=ES$5)))</f>
        <v>0</v>
      </c>
      <c r="ET6" s="41" cm="1">
        <f t="array" ref="ET6">IF(ET$2="FY",SUMPRODUCT(Data_Xuất[Xuất-NX]*(Data_Xuất[Year]=ET$1)*(Data_Xuất[Main SKU name_GOM]=$A6)*(Data_Xuất[SKU_Xuất_GOM]=ET$5)),SUMPRODUCT(Data_Xuất[Xuất-NX]*(Data_Xuất[Year]=ET$1)*(Data_Xuất[Month]=ET$2)*(Data_Xuất[Main SKU name_GOM]=$A6)*(Data_Xuất[SKU_Xuất_GOM]=ET$5)))</f>
        <v>557687</v>
      </c>
      <c r="EU6" s="41" cm="1">
        <f t="array" ref="EU6">IF(EU$2="FY",SUMPRODUCT(Data_Xuất[Xuất-NX]*(Data_Xuất[Year]=EU$1)*(Data_Xuất[Main SKU name_GOM]=$A6)*(Data_Xuất[SKU_Xuất_GOM]=EU$5)),SUMPRODUCT(Data_Xuất[Xuất-NX]*(Data_Xuất[Year]=EU$1)*(Data_Xuất[Month]=EU$2)*(Data_Xuất[Main SKU name_GOM]=$A6)*(Data_Xuất[SKU_Xuất_GOM]=EU$5)))</f>
        <v>0</v>
      </c>
      <c r="EV6" s="41" cm="1">
        <f t="array" ref="EV6">IF(EV$2="FY",SUMPRODUCT(Data_Xuất[Xuất-NX]*(Data_Xuất[Year]=EV$1)*(Data_Xuất[Main SKU name_GOM]=$A6)*(Data_Xuất[SKU_Xuất_GOM]=EV$5)),SUMPRODUCT(Data_Xuất[Xuất-NX]*(Data_Xuất[Year]=EV$1)*(Data_Xuất[Month]=EV$2)*(Data_Xuất[Main SKU name_GOM]=$A6)*(Data_Xuất[SKU_Xuất_GOM]=EV$5)))</f>
        <v>0</v>
      </c>
      <c r="EW6" s="41" cm="1">
        <f t="array" ref="EW6">IF(EW$2="FY",SUMPRODUCT(Data_Xuất[Xuất-NX]*(Data_Xuất[Year]=EW$1)*(Data_Xuất[Main SKU name_GOM]=$A6)*(Data_Xuất[SKU_Xuất_GOM]=EW$5)),SUMPRODUCT(Data_Xuất[Xuất-NX]*(Data_Xuất[Year]=EW$1)*(Data_Xuất[Month]=EW$2)*(Data_Xuất[Main SKU name_GOM]=$A6)*(Data_Xuất[SKU_Xuất_GOM]=EW$5)))</f>
        <v>0</v>
      </c>
      <c r="EX6" s="41" cm="1">
        <f t="array" ref="EX6">IF(EX$2="FY",SUMPRODUCT(Data_Xuất[Xuất-NX]*(Data_Xuất[Year]=EX$1)*(Data_Xuất[Main SKU name_GOM]=$A6)*(Data_Xuất[SKU_Xuất_GOM]=EX$5)),SUMPRODUCT(Data_Xuất[Xuất-NX]*(Data_Xuất[Year]=EX$1)*(Data_Xuất[Month]=EX$2)*(Data_Xuất[Main SKU name_GOM]=$A6)*(Data_Xuất[SKU_Xuất_GOM]=EX$5)))</f>
        <v>0</v>
      </c>
      <c r="EY6" s="41" cm="1">
        <f t="array" ref="EY6">IF(EY$2="FY",SUMPRODUCT(Data_Xuất[Xuất-NX]*(Data_Xuất[Year]=EY$1)*(Data_Xuất[Main SKU name_GOM]=$A6)*(Data_Xuất[SKU_Xuất_GOM]=EY$5)),SUMPRODUCT(Data_Xuất[Xuất-NX]*(Data_Xuất[Year]=EY$1)*(Data_Xuất[Month]=EY$2)*(Data_Xuất[Main SKU name_GOM]=$A6)*(Data_Xuất[SKU_Xuất_GOM]=EY$5)))</f>
        <v>0</v>
      </c>
      <c r="EZ6" s="41" cm="1">
        <f t="array" ref="EZ6">IF(EZ$2="FY",SUMPRODUCT(Data_Xuất[Xuất-NX]*(Data_Xuất[Year]=EZ$1)*(Data_Xuất[Main SKU name_GOM]=$A6)*(Data_Xuất[SKU_Xuất_GOM]=EZ$5)),SUMPRODUCT(Data_Xuất[Xuất-NX]*(Data_Xuất[Year]=EZ$1)*(Data_Xuất[Month]=EZ$2)*(Data_Xuất[Main SKU name_GOM]=$A6)*(Data_Xuất[SKU_Xuất_GOM]=EZ$5)))</f>
        <v>0</v>
      </c>
      <c r="FA6" s="41" cm="1">
        <f t="array" ref="FA6">IF(FA$2="FY",SUMPRODUCT(Data_Xuất[Xuất-NX]*(Data_Xuất[Year]=FA$1)*(Data_Xuất[Main SKU name_GOM]=$A6)*(Data_Xuất[SKU_Xuất_GOM]=FA$5)),SUMPRODUCT(Data_Xuất[Xuất-NX]*(Data_Xuất[Year]=FA$1)*(Data_Xuất[Month]=FA$2)*(Data_Xuất[Main SKU name_GOM]=$A6)*(Data_Xuất[SKU_Xuất_GOM]=FA$5)))</f>
        <v>0</v>
      </c>
      <c r="FB6" s="41" cm="1">
        <f t="array" ref="FB6">IF(FB$2="FY",SUMPRODUCT(Data_Xuất[Xuất-NX]*(Data_Xuất[Year]=FB$1)*(Data_Xuất[Main SKU name_GOM]=$A6)*(Data_Xuất[SKU_Xuất_GOM]=FB$5)),SUMPRODUCT(Data_Xuất[Xuất-NX]*(Data_Xuất[Year]=FB$1)*(Data_Xuất[Month]=FB$2)*(Data_Xuất[Main SKU name_GOM]=$A6)*(Data_Xuất[SKU_Xuất_GOM]=FB$5)))</f>
        <v>0</v>
      </c>
      <c r="FC6" s="41" cm="1">
        <f t="array" ref="FC6">IF(FC$2="FY",SUMPRODUCT(Data_Xuất[Xuất-NX]*(Data_Xuất[Year]=FC$1)*(Data_Xuất[Main SKU name_GOM]=$A6)*(Data_Xuất[SKU_Xuất_GOM]=FC$5)),SUMPRODUCT(Data_Xuất[Xuất-NX]*(Data_Xuất[Year]=FC$1)*(Data_Xuất[Month]=FC$2)*(Data_Xuất[Main SKU name_GOM]=$A6)*(Data_Xuất[SKU_Xuất_GOM]=FC$5)))</f>
        <v>0</v>
      </c>
      <c r="FD6" s="41" cm="1">
        <f t="array" ref="FD6">IF(FD$2="FY",SUMPRODUCT(Data_Xuất[Xuất-NX]*(Data_Xuất[Year]=FD$1)*(Data_Xuất[Main SKU name_GOM]=$A6)*(Data_Xuất[SKU_Xuất_GOM]=FD$5)),SUMPRODUCT(Data_Xuất[Xuất-NX]*(Data_Xuất[Year]=FD$1)*(Data_Xuất[Month]=FD$2)*(Data_Xuất[Main SKU name_GOM]=$A6)*(Data_Xuất[SKU_Xuất_GOM]=FD$5)))</f>
        <v>0</v>
      </c>
      <c r="FE6" s="41" cm="1">
        <f t="array" ref="FE6">IF(FE$2="FY",SUMPRODUCT(Data_Xuất[Xuất-NX]*(Data_Xuất[Year]=FE$1)*(Data_Xuất[Main SKU name_GOM]=$A6)*(Data_Xuất[SKU_Xuất_GOM]=FE$5)),SUMPRODUCT(Data_Xuất[Xuất-NX]*(Data_Xuất[Year]=FE$1)*(Data_Xuất[Month]=FE$2)*(Data_Xuất[Main SKU name_GOM]=$A6)*(Data_Xuất[SKU_Xuất_GOM]=FE$5)))</f>
        <v>0</v>
      </c>
      <c r="FF6" s="44">
        <f t="shared" ref="FF6:FF12" si="169">SUM(ER6:FE6)</f>
        <v>1491413.6510000001</v>
      </c>
      <c r="FH6" s="40" cm="1">
        <f t="array" ref="FH6">IF(FH$2="FY",SUMPRODUCT(Data_Xuất[Xuất-NX]*(Data_Xuất[Year]=FH$1)*(Data_Xuất[Main SKU name_GOM]=$A6)*(Data_Xuất[SKU_Xuất_GOM]=FH$5)),SUMPRODUCT(Data_Xuất[Xuất-NX]*(Data_Xuất[Year]=FH$1)*(Data_Xuất[Month]=FH$2)*(Data_Xuất[Main SKU name_GOM]=$A6)*(Data_Xuất[SKU_Xuất_GOM]=FH$5)))</f>
        <v>687940.99999999988</v>
      </c>
      <c r="FI6" s="41" cm="1">
        <f t="array" ref="FI6">IF(FI$2="FY",SUMPRODUCT(Data_Xuất[Xuất-NX]*(Data_Xuất[Year]=FI$1)*(Data_Xuất[Main SKU name_GOM]=$A6)*(Data_Xuất[SKU_Xuất_GOM]=FI$5)),SUMPRODUCT(Data_Xuất[Xuất-NX]*(Data_Xuất[Year]=FI$1)*(Data_Xuất[Month]=FI$2)*(Data_Xuất[Main SKU name_GOM]=$A6)*(Data_Xuất[SKU_Xuất_GOM]=FI$5)))</f>
        <v>0</v>
      </c>
      <c r="FJ6" s="41" cm="1">
        <f t="array" ref="FJ6">IF(FJ$2="FY",SUMPRODUCT(Data_Xuất[Xuất-NX]*(Data_Xuất[Year]=FJ$1)*(Data_Xuất[Main SKU name_GOM]=$A6)*(Data_Xuất[SKU_Xuất_GOM]=FJ$5)),SUMPRODUCT(Data_Xuất[Xuất-NX]*(Data_Xuất[Year]=FJ$1)*(Data_Xuất[Month]=FJ$2)*(Data_Xuất[Main SKU name_GOM]=$A6)*(Data_Xuất[SKU_Xuất_GOM]=FJ$5)))</f>
        <v>202824.00000000003</v>
      </c>
      <c r="FK6" s="41" cm="1">
        <f t="array" ref="FK6">IF(FK$2="FY",SUMPRODUCT(Data_Xuất[Xuất-NX]*(Data_Xuất[Year]=FK$1)*(Data_Xuất[Main SKU name_GOM]=$A6)*(Data_Xuất[SKU_Xuất_GOM]=FK$5)),SUMPRODUCT(Data_Xuất[Xuất-NX]*(Data_Xuất[Year]=FK$1)*(Data_Xuất[Month]=FK$2)*(Data_Xuất[Main SKU name_GOM]=$A6)*(Data_Xuất[SKU_Xuất_GOM]=FK$5)))</f>
        <v>0</v>
      </c>
      <c r="FL6" s="41" cm="1">
        <f t="array" ref="FL6">IF(FL$2="FY",SUMPRODUCT(Data_Xuất[Xuất-NX]*(Data_Xuất[Year]=FL$1)*(Data_Xuất[Main SKU name_GOM]=$A6)*(Data_Xuất[SKU_Xuất_GOM]=FL$5)),SUMPRODUCT(Data_Xuất[Xuất-NX]*(Data_Xuất[Year]=FL$1)*(Data_Xuất[Month]=FL$2)*(Data_Xuất[Main SKU name_GOM]=$A6)*(Data_Xuất[SKU_Xuất_GOM]=FL$5)))</f>
        <v>0</v>
      </c>
      <c r="FM6" s="41" cm="1">
        <f t="array" ref="FM6">IF(FM$2="FY",SUMPRODUCT(Data_Xuất[Xuất-NX]*(Data_Xuất[Year]=FM$1)*(Data_Xuất[Main SKU name_GOM]=$A6)*(Data_Xuất[SKU_Xuất_GOM]=FM$5)),SUMPRODUCT(Data_Xuất[Xuất-NX]*(Data_Xuất[Year]=FM$1)*(Data_Xuất[Month]=FM$2)*(Data_Xuất[Main SKU name_GOM]=$A6)*(Data_Xuất[SKU_Xuất_GOM]=FM$5)))</f>
        <v>0</v>
      </c>
      <c r="FN6" s="41" cm="1">
        <f t="array" ref="FN6">IF(FN$2="FY",SUMPRODUCT(Data_Xuất[Xuất-NX]*(Data_Xuất[Year]=FN$1)*(Data_Xuất[Main SKU name_GOM]=$A6)*(Data_Xuất[SKU_Xuất_GOM]=FN$5)),SUMPRODUCT(Data_Xuất[Xuất-NX]*(Data_Xuất[Year]=FN$1)*(Data_Xuất[Month]=FN$2)*(Data_Xuất[Main SKU name_GOM]=$A6)*(Data_Xuất[SKU_Xuất_GOM]=FN$5)))</f>
        <v>0</v>
      </c>
      <c r="FO6" s="41" cm="1">
        <f t="array" ref="FO6">IF(FO$2="FY",SUMPRODUCT(Data_Xuất[Xuất-NX]*(Data_Xuất[Year]=FO$1)*(Data_Xuất[Main SKU name_GOM]=$A6)*(Data_Xuất[SKU_Xuất_GOM]=FO$5)),SUMPRODUCT(Data_Xuất[Xuất-NX]*(Data_Xuất[Year]=FO$1)*(Data_Xuất[Month]=FO$2)*(Data_Xuất[Main SKU name_GOM]=$A6)*(Data_Xuất[SKU_Xuất_GOM]=FO$5)))</f>
        <v>0</v>
      </c>
      <c r="FP6" s="41" cm="1">
        <f t="array" ref="FP6">IF(FP$2="FY",SUMPRODUCT(Data_Xuất[Xuất-NX]*(Data_Xuất[Year]=FP$1)*(Data_Xuất[Main SKU name_GOM]=$A6)*(Data_Xuất[SKU_Xuất_GOM]=FP$5)),SUMPRODUCT(Data_Xuất[Xuất-NX]*(Data_Xuất[Year]=FP$1)*(Data_Xuất[Month]=FP$2)*(Data_Xuất[Main SKU name_GOM]=$A6)*(Data_Xuất[SKU_Xuất_GOM]=FP$5)))</f>
        <v>0</v>
      </c>
      <c r="FQ6" s="41" cm="1">
        <f t="array" ref="FQ6">IF(FQ$2="FY",SUMPRODUCT(Data_Xuất[Xuất-NX]*(Data_Xuất[Year]=FQ$1)*(Data_Xuất[Main SKU name_GOM]=$A6)*(Data_Xuất[SKU_Xuất_GOM]=FQ$5)),SUMPRODUCT(Data_Xuất[Xuất-NX]*(Data_Xuất[Year]=FQ$1)*(Data_Xuất[Month]=FQ$2)*(Data_Xuất[Main SKU name_GOM]=$A6)*(Data_Xuất[SKU_Xuất_GOM]=FQ$5)))</f>
        <v>0</v>
      </c>
      <c r="FR6" s="41" cm="1">
        <f t="array" ref="FR6">IF(FR$2="FY",SUMPRODUCT(Data_Xuất[Xuất-NX]*(Data_Xuất[Year]=FR$1)*(Data_Xuất[Main SKU name_GOM]=$A6)*(Data_Xuất[SKU_Xuất_GOM]=FR$5)),SUMPRODUCT(Data_Xuất[Xuất-NX]*(Data_Xuất[Year]=FR$1)*(Data_Xuất[Month]=FR$2)*(Data_Xuất[Main SKU name_GOM]=$A6)*(Data_Xuất[SKU_Xuất_GOM]=FR$5)))</f>
        <v>0</v>
      </c>
      <c r="FS6" s="41" cm="1">
        <f t="array" ref="FS6">IF(FS$2="FY",SUMPRODUCT(Data_Xuất[Xuất-NX]*(Data_Xuất[Year]=FS$1)*(Data_Xuất[Main SKU name_GOM]=$A6)*(Data_Xuất[SKU_Xuất_GOM]=FS$5)),SUMPRODUCT(Data_Xuất[Xuất-NX]*(Data_Xuất[Year]=FS$1)*(Data_Xuất[Month]=FS$2)*(Data_Xuất[Main SKU name_GOM]=$A6)*(Data_Xuất[SKU_Xuất_GOM]=FS$5)))</f>
        <v>0</v>
      </c>
      <c r="FT6" s="41" cm="1">
        <f t="array" ref="FT6">IF(FT$2="FY",SUMPRODUCT(Data_Xuất[Xuất-NX]*(Data_Xuất[Year]=FT$1)*(Data_Xuất[Main SKU name_GOM]=$A6)*(Data_Xuất[SKU_Xuất_GOM]=FT$5)),SUMPRODUCT(Data_Xuất[Xuất-NX]*(Data_Xuất[Year]=FT$1)*(Data_Xuất[Month]=FT$2)*(Data_Xuất[Main SKU name_GOM]=$A6)*(Data_Xuất[SKU_Xuất_GOM]=FT$5)))</f>
        <v>0</v>
      </c>
      <c r="FU6" s="41" cm="1">
        <f t="array" ref="FU6">IF(FU$2="FY",SUMPRODUCT(Data_Xuất[Xuất-NX]*(Data_Xuất[Year]=FU$1)*(Data_Xuất[Main SKU name_GOM]=$A6)*(Data_Xuất[SKU_Xuất_GOM]=FU$5)),SUMPRODUCT(Data_Xuất[Xuất-NX]*(Data_Xuất[Year]=FU$1)*(Data_Xuất[Month]=FU$2)*(Data_Xuất[Main SKU name_GOM]=$A6)*(Data_Xuất[SKU_Xuất_GOM]=FU$5)))</f>
        <v>0</v>
      </c>
      <c r="FV6" s="44">
        <f t="shared" ref="FV6:FV12" si="170">SUM(FH6:FU6)</f>
        <v>890764.99999999988</v>
      </c>
      <c r="FX6" s="40" cm="1">
        <f t="array" ref="FX6">IF(FX$2="FY",SUMPRODUCT(Data_Xuất[Xuất-NX]*(Data_Xuất[Year]=FX$1)*(Data_Xuất[Main SKU name_GOM]=$A6)*(Data_Xuất[SKU_Xuất_GOM]=FX$5)),SUMPRODUCT(Data_Xuất[Xuất-NX]*(Data_Xuất[Year]=FX$1)*(Data_Xuất[Month]=FX$2)*(Data_Xuất[Main SKU name_GOM]=$A6)*(Data_Xuất[SKU_Xuất_GOM]=FX$5)))</f>
        <v>713799.99999999988</v>
      </c>
      <c r="FY6" s="41" cm="1">
        <f t="array" ref="FY6">IF(FY$2="FY",SUMPRODUCT(Data_Xuất[Xuất-NX]*(Data_Xuất[Year]=FY$1)*(Data_Xuất[Main SKU name_GOM]=$A6)*(Data_Xuất[SKU_Xuất_GOM]=FY$5)),SUMPRODUCT(Data_Xuất[Xuất-NX]*(Data_Xuất[Year]=FY$1)*(Data_Xuất[Month]=FY$2)*(Data_Xuất[Main SKU name_GOM]=$A6)*(Data_Xuất[SKU_Xuất_GOM]=FY$5)))</f>
        <v>0</v>
      </c>
      <c r="FZ6" s="41" cm="1">
        <f t="array" ref="FZ6">IF(FZ$2="FY",SUMPRODUCT(Data_Xuất[Xuất-NX]*(Data_Xuất[Year]=FZ$1)*(Data_Xuất[Main SKU name_GOM]=$A6)*(Data_Xuất[SKU_Xuất_GOM]=FZ$5)),SUMPRODUCT(Data_Xuất[Xuất-NX]*(Data_Xuất[Year]=FZ$1)*(Data_Xuất[Month]=FZ$2)*(Data_Xuất[Main SKU name_GOM]=$A6)*(Data_Xuất[SKU_Xuất_GOM]=FZ$5)))</f>
        <v>309645.755</v>
      </c>
      <c r="GA6" s="41" cm="1">
        <f t="array" ref="GA6">IF(GA$2="FY",SUMPRODUCT(Data_Xuất[Xuất-NX]*(Data_Xuất[Year]=GA$1)*(Data_Xuất[Main SKU name_GOM]=$A6)*(Data_Xuất[SKU_Xuất_GOM]=GA$5)),SUMPRODUCT(Data_Xuất[Xuất-NX]*(Data_Xuất[Year]=GA$1)*(Data_Xuất[Month]=GA$2)*(Data_Xuất[Main SKU name_GOM]=$A6)*(Data_Xuất[SKU_Xuất_GOM]=GA$5)))</f>
        <v>0</v>
      </c>
      <c r="GB6" s="41" cm="1">
        <f t="array" ref="GB6">IF(GB$2="FY",SUMPRODUCT(Data_Xuất[Xuất-NX]*(Data_Xuất[Year]=GB$1)*(Data_Xuất[Main SKU name_GOM]=$A6)*(Data_Xuất[SKU_Xuất_GOM]=GB$5)),SUMPRODUCT(Data_Xuất[Xuất-NX]*(Data_Xuất[Year]=GB$1)*(Data_Xuất[Month]=GB$2)*(Data_Xuất[Main SKU name_GOM]=$A6)*(Data_Xuất[SKU_Xuất_GOM]=GB$5)))</f>
        <v>0</v>
      </c>
      <c r="GC6" s="41" cm="1">
        <f t="array" ref="GC6">IF(GC$2="FY",SUMPRODUCT(Data_Xuất[Xuất-NX]*(Data_Xuất[Year]=GC$1)*(Data_Xuất[Main SKU name_GOM]=$A6)*(Data_Xuất[SKU_Xuất_GOM]=GC$5)),SUMPRODUCT(Data_Xuất[Xuất-NX]*(Data_Xuất[Year]=GC$1)*(Data_Xuất[Month]=GC$2)*(Data_Xuất[Main SKU name_GOM]=$A6)*(Data_Xuất[SKU_Xuất_GOM]=GC$5)))</f>
        <v>0</v>
      </c>
      <c r="GD6" s="41" cm="1">
        <f t="array" ref="GD6">IF(GD$2="FY",SUMPRODUCT(Data_Xuất[Xuất-NX]*(Data_Xuất[Year]=GD$1)*(Data_Xuất[Main SKU name_GOM]=$A6)*(Data_Xuất[SKU_Xuất_GOM]=GD$5)),SUMPRODUCT(Data_Xuất[Xuất-NX]*(Data_Xuất[Year]=GD$1)*(Data_Xuất[Month]=GD$2)*(Data_Xuất[Main SKU name_GOM]=$A6)*(Data_Xuất[SKU_Xuất_GOM]=GD$5)))</f>
        <v>0</v>
      </c>
      <c r="GE6" s="41" cm="1">
        <f t="array" ref="GE6">IF(GE$2="FY",SUMPRODUCT(Data_Xuất[Xuất-NX]*(Data_Xuất[Year]=GE$1)*(Data_Xuất[Main SKU name_GOM]=$A6)*(Data_Xuất[SKU_Xuất_GOM]=GE$5)),SUMPRODUCT(Data_Xuất[Xuất-NX]*(Data_Xuất[Year]=GE$1)*(Data_Xuất[Month]=GE$2)*(Data_Xuất[Main SKU name_GOM]=$A6)*(Data_Xuất[SKU_Xuất_GOM]=GE$5)))</f>
        <v>0</v>
      </c>
      <c r="GF6" s="41" cm="1">
        <f t="array" ref="GF6">IF(GF$2="FY",SUMPRODUCT(Data_Xuất[Xuất-NX]*(Data_Xuất[Year]=GF$1)*(Data_Xuất[Main SKU name_GOM]=$A6)*(Data_Xuất[SKU_Xuất_GOM]=GF$5)),SUMPRODUCT(Data_Xuất[Xuất-NX]*(Data_Xuất[Year]=GF$1)*(Data_Xuất[Month]=GF$2)*(Data_Xuất[Main SKU name_GOM]=$A6)*(Data_Xuất[SKU_Xuất_GOM]=GF$5)))</f>
        <v>0</v>
      </c>
      <c r="GG6" s="41" cm="1">
        <f t="array" ref="GG6">IF(GG$2="FY",SUMPRODUCT(Data_Xuất[Xuất-NX]*(Data_Xuất[Year]=GG$1)*(Data_Xuất[Main SKU name_GOM]=$A6)*(Data_Xuất[SKU_Xuất_GOM]=GG$5)),SUMPRODUCT(Data_Xuất[Xuất-NX]*(Data_Xuất[Year]=GG$1)*(Data_Xuất[Month]=GG$2)*(Data_Xuất[Main SKU name_GOM]=$A6)*(Data_Xuất[SKU_Xuất_GOM]=GG$5)))</f>
        <v>0</v>
      </c>
      <c r="GH6" s="41" cm="1">
        <f t="array" ref="GH6">IF(GH$2="FY",SUMPRODUCT(Data_Xuất[Xuất-NX]*(Data_Xuất[Year]=GH$1)*(Data_Xuất[Main SKU name_GOM]=$A6)*(Data_Xuất[SKU_Xuất_GOM]=GH$5)),SUMPRODUCT(Data_Xuất[Xuất-NX]*(Data_Xuất[Year]=GH$1)*(Data_Xuất[Month]=GH$2)*(Data_Xuất[Main SKU name_GOM]=$A6)*(Data_Xuất[SKU_Xuất_GOM]=GH$5)))</f>
        <v>0</v>
      </c>
      <c r="GI6" s="41" cm="1">
        <f t="array" ref="GI6">IF(GI$2="FY",SUMPRODUCT(Data_Xuất[Xuất-NX]*(Data_Xuất[Year]=GI$1)*(Data_Xuất[Main SKU name_GOM]=$A6)*(Data_Xuất[SKU_Xuất_GOM]=GI$5)),SUMPRODUCT(Data_Xuất[Xuất-NX]*(Data_Xuất[Year]=GI$1)*(Data_Xuất[Month]=GI$2)*(Data_Xuất[Main SKU name_GOM]=$A6)*(Data_Xuất[SKU_Xuất_GOM]=GI$5)))</f>
        <v>0</v>
      </c>
      <c r="GJ6" s="41" cm="1">
        <f t="array" ref="GJ6">IF(GJ$2="FY",SUMPRODUCT(Data_Xuất[Xuất-NX]*(Data_Xuất[Year]=GJ$1)*(Data_Xuất[Main SKU name_GOM]=$A6)*(Data_Xuất[SKU_Xuất_GOM]=GJ$5)),SUMPRODUCT(Data_Xuất[Xuất-NX]*(Data_Xuất[Year]=GJ$1)*(Data_Xuất[Month]=GJ$2)*(Data_Xuất[Main SKU name_GOM]=$A6)*(Data_Xuất[SKU_Xuất_GOM]=GJ$5)))</f>
        <v>0</v>
      </c>
      <c r="GK6" s="41" cm="1">
        <f t="array" ref="GK6">IF(GK$2="FY",SUMPRODUCT(Data_Xuất[Xuất-NX]*(Data_Xuất[Year]=GK$1)*(Data_Xuất[Main SKU name_GOM]=$A6)*(Data_Xuất[SKU_Xuất_GOM]=GK$5)),SUMPRODUCT(Data_Xuất[Xuất-NX]*(Data_Xuất[Year]=GK$1)*(Data_Xuất[Month]=GK$2)*(Data_Xuất[Main SKU name_GOM]=$A6)*(Data_Xuất[SKU_Xuất_GOM]=GK$5)))</f>
        <v>0</v>
      </c>
      <c r="GL6" s="44">
        <f t="shared" ref="GL6:GL12" si="171">SUM(FX6:GK6)</f>
        <v>1023445.7549999999</v>
      </c>
      <c r="GN6" s="40" cm="1">
        <f t="array" ref="GN6">IF(GN$2="FY",SUMPRODUCT(Data_Xuất[Xuất-NX]*(Data_Xuất[Year]=GN$1)*(Data_Xuất[Main SKU name_GOM]=$A6)*(Data_Xuất[SKU_Xuất_GOM]=GN$5)),SUMPRODUCT(Data_Xuất[Xuất-NX]*(Data_Xuất[Year]=GN$1)*(Data_Xuất[Month]=GN$2)*(Data_Xuất[Main SKU name_GOM]=$A6)*(Data_Xuất[SKU_Xuất_GOM]=GN$5)))</f>
        <v>610700.00000000012</v>
      </c>
      <c r="GO6" s="41" cm="1">
        <f t="array" ref="GO6">IF(GO$2="FY",SUMPRODUCT(Data_Xuất[Xuất-NX]*(Data_Xuất[Year]=GO$1)*(Data_Xuất[Main SKU name_GOM]=$A6)*(Data_Xuất[SKU_Xuất_GOM]=GO$5)),SUMPRODUCT(Data_Xuất[Xuất-NX]*(Data_Xuất[Year]=GO$1)*(Data_Xuất[Month]=GO$2)*(Data_Xuất[Main SKU name_GOM]=$A6)*(Data_Xuất[SKU_Xuất_GOM]=GO$5)))</f>
        <v>0</v>
      </c>
      <c r="GP6" s="41" cm="1">
        <f t="array" ref="GP6">IF(GP$2="FY",SUMPRODUCT(Data_Xuất[Xuất-NX]*(Data_Xuất[Year]=GP$1)*(Data_Xuất[Main SKU name_GOM]=$A6)*(Data_Xuất[SKU_Xuất_GOM]=GP$5)),SUMPRODUCT(Data_Xuất[Xuất-NX]*(Data_Xuất[Year]=GP$1)*(Data_Xuất[Month]=GP$2)*(Data_Xuất[Main SKU name_GOM]=$A6)*(Data_Xuất[SKU_Xuất_GOM]=GP$5)))</f>
        <v>438700.00000000006</v>
      </c>
      <c r="GQ6" s="41" cm="1">
        <f t="array" ref="GQ6">IF(GQ$2="FY",SUMPRODUCT(Data_Xuất[Xuất-NX]*(Data_Xuất[Year]=GQ$1)*(Data_Xuất[Main SKU name_GOM]=$A6)*(Data_Xuất[SKU_Xuất_GOM]=GQ$5)),SUMPRODUCT(Data_Xuất[Xuất-NX]*(Data_Xuất[Year]=GQ$1)*(Data_Xuất[Month]=GQ$2)*(Data_Xuất[Main SKU name_GOM]=$A6)*(Data_Xuất[SKU_Xuất_GOM]=GQ$5)))</f>
        <v>0</v>
      </c>
      <c r="GR6" s="41" cm="1">
        <f t="array" ref="GR6">IF(GR$2="FY",SUMPRODUCT(Data_Xuất[Xuất-NX]*(Data_Xuất[Year]=GR$1)*(Data_Xuất[Main SKU name_GOM]=$A6)*(Data_Xuất[SKU_Xuất_GOM]=GR$5)),SUMPRODUCT(Data_Xuất[Xuất-NX]*(Data_Xuất[Year]=GR$1)*(Data_Xuất[Month]=GR$2)*(Data_Xuất[Main SKU name_GOM]=$A6)*(Data_Xuất[SKU_Xuất_GOM]=GR$5)))</f>
        <v>0</v>
      </c>
      <c r="GS6" s="41" cm="1">
        <f t="array" ref="GS6">IF(GS$2="FY",SUMPRODUCT(Data_Xuất[Xuất-NX]*(Data_Xuất[Year]=GS$1)*(Data_Xuất[Main SKU name_GOM]=$A6)*(Data_Xuất[SKU_Xuất_GOM]=GS$5)),SUMPRODUCT(Data_Xuất[Xuất-NX]*(Data_Xuất[Year]=GS$1)*(Data_Xuất[Month]=GS$2)*(Data_Xuất[Main SKU name_GOM]=$A6)*(Data_Xuất[SKU_Xuất_GOM]=GS$5)))</f>
        <v>0</v>
      </c>
      <c r="GT6" s="41" cm="1">
        <f t="array" ref="GT6">IF(GT$2="FY",SUMPRODUCT(Data_Xuất[Xuất-NX]*(Data_Xuất[Year]=GT$1)*(Data_Xuất[Main SKU name_GOM]=$A6)*(Data_Xuất[SKU_Xuất_GOM]=GT$5)),SUMPRODUCT(Data_Xuất[Xuất-NX]*(Data_Xuất[Year]=GT$1)*(Data_Xuất[Month]=GT$2)*(Data_Xuất[Main SKU name_GOM]=$A6)*(Data_Xuất[SKU_Xuất_GOM]=GT$5)))</f>
        <v>0</v>
      </c>
      <c r="GU6" s="41" cm="1">
        <f t="array" ref="GU6">IF(GU$2="FY",SUMPRODUCT(Data_Xuất[Xuất-NX]*(Data_Xuất[Year]=GU$1)*(Data_Xuất[Main SKU name_GOM]=$A6)*(Data_Xuất[SKU_Xuất_GOM]=GU$5)),SUMPRODUCT(Data_Xuất[Xuất-NX]*(Data_Xuất[Year]=GU$1)*(Data_Xuất[Month]=GU$2)*(Data_Xuất[Main SKU name_GOM]=$A6)*(Data_Xuất[SKU_Xuất_GOM]=GU$5)))</f>
        <v>0</v>
      </c>
      <c r="GV6" s="41" cm="1">
        <f t="array" ref="GV6">IF(GV$2="FY",SUMPRODUCT(Data_Xuất[Xuất-NX]*(Data_Xuất[Year]=GV$1)*(Data_Xuất[Main SKU name_GOM]=$A6)*(Data_Xuất[SKU_Xuất_GOM]=GV$5)),SUMPRODUCT(Data_Xuất[Xuất-NX]*(Data_Xuất[Year]=GV$1)*(Data_Xuất[Month]=GV$2)*(Data_Xuất[Main SKU name_GOM]=$A6)*(Data_Xuất[SKU_Xuất_GOM]=GV$5)))</f>
        <v>0</v>
      </c>
      <c r="GW6" s="41" cm="1">
        <f t="array" ref="GW6">IF(GW$2="FY",SUMPRODUCT(Data_Xuất[Xuất-NX]*(Data_Xuất[Year]=GW$1)*(Data_Xuất[Main SKU name_GOM]=$A6)*(Data_Xuất[SKU_Xuất_GOM]=GW$5)),SUMPRODUCT(Data_Xuất[Xuất-NX]*(Data_Xuất[Year]=GW$1)*(Data_Xuất[Month]=GW$2)*(Data_Xuất[Main SKU name_GOM]=$A6)*(Data_Xuất[SKU_Xuất_GOM]=GW$5)))</f>
        <v>0</v>
      </c>
      <c r="GX6" s="41" cm="1">
        <f t="array" ref="GX6">IF(GX$2="FY",SUMPRODUCT(Data_Xuất[Xuất-NX]*(Data_Xuất[Year]=GX$1)*(Data_Xuất[Main SKU name_GOM]=$A6)*(Data_Xuất[SKU_Xuất_GOM]=GX$5)),SUMPRODUCT(Data_Xuất[Xuất-NX]*(Data_Xuất[Year]=GX$1)*(Data_Xuất[Month]=GX$2)*(Data_Xuất[Main SKU name_GOM]=$A6)*(Data_Xuất[SKU_Xuất_GOM]=GX$5)))</f>
        <v>0</v>
      </c>
      <c r="GY6" s="41" cm="1">
        <f t="array" ref="GY6">IF(GY$2="FY",SUMPRODUCT(Data_Xuất[Xuất-NX]*(Data_Xuất[Year]=GY$1)*(Data_Xuất[Main SKU name_GOM]=$A6)*(Data_Xuất[SKU_Xuất_GOM]=GY$5)),SUMPRODUCT(Data_Xuất[Xuất-NX]*(Data_Xuất[Year]=GY$1)*(Data_Xuất[Month]=GY$2)*(Data_Xuất[Main SKU name_GOM]=$A6)*(Data_Xuất[SKU_Xuất_GOM]=GY$5)))</f>
        <v>0</v>
      </c>
      <c r="GZ6" s="41" cm="1">
        <f t="array" ref="GZ6">IF(GZ$2="FY",SUMPRODUCT(Data_Xuất[Xuất-NX]*(Data_Xuất[Year]=GZ$1)*(Data_Xuất[Main SKU name_GOM]=$A6)*(Data_Xuất[SKU_Xuất_GOM]=GZ$5)),SUMPRODUCT(Data_Xuất[Xuất-NX]*(Data_Xuất[Year]=GZ$1)*(Data_Xuất[Month]=GZ$2)*(Data_Xuất[Main SKU name_GOM]=$A6)*(Data_Xuất[SKU_Xuất_GOM]=GZ$5)))</f>
        <v>0</v>
      </c>
      <c r="HA6" s="41" cm="1">
        <f t="array" ref="HA6">IF(HA$2="FY",SUMPRODUCT(Data_Xuất[Xuất-NX]*(Data_Xuất[Year]=HA$1)*(Data_Xuất[Main SKU name_GOM]=$A6)*(Data_Xuất[SKU_Xuất_GOM]=HA$5)),SUMPRODUCT(Data_Xuất[Xuất-NX]*(Data_Xuất[Year]=HA$1)*(Data_Xuất[Month]=HA$2)*(Data_Xuất[Main SKU name_GOM]=$A6)*(Data_Xuất[SKU_Xuất_GOM]=HA$5)))</f>
        <v>0</v>
      </c>
      <c r="HB6" s="44">
        <f t="shared" ref="HB6:HB12" si="172">SUM(GN6:HA6)</f>
        <v>1049400.0000000002</v>
      </c>
    </row>
    <row r="7" spans="1:211" x14ac:dyDescent="0.35">
      <c r="A7" s="5" t="s">
        <v>69</v>
      </c>
      <c r="B7" s="24" t="s">
        <v>69</v>
      </c>
      <c r="D7" s="42" cm="1">
        <f t="array" ref="D7">IF(D$2="FY",SUMPRODUCT(Data_Xuất[Xuất-NX]*(Data_Xuất[Year]=D$1)*(Data_Xuất[Main SKU name_GOM]=$A7)*(Data_Xuất[SKU_Xuất_GOM]=D$5)),SUMPRODUCT(Data_Xuất[Xuất-NX]*(Data_Xuất[Year]=D$1)*(Data_Xuất[Month]=D$2)*(Data_Xuất[Main SKU name_GOM]=$A7)*(Data_Xuất[SKU_Xuất_GOM]=D$5)))</f>
        <v>1804658.8930000002</v>
      </c>
      <c r="E7" s="42" cm="1">
        <f t="array" ref="E7">IF(E$2="FY",SUMPRODUCT(Data_Xuất[Xuất-NX]*(Data_Xuất[Year]=E$1)*(Data_Xuất[Main SKU name_GOM]=$A7)*(Data_Xuất[SKU_Xuất_GOM]=E$5)),SUMPRODUCT(Data_Xuất[Xuất-NX]*(Data_Xuất[Year]=E$1)*(Data_Xuất[Month]=E$2)*(Data_Xuất[Main SKU name_GOM]=$A7)*(Data_Xuất[SKU_Xuất_GOM]=E$5)))</f>
        <v>609553</v>
      </c>
      <c r="F7" s="42" cm="1">
        <f t="array" ref="F7">IF(F$2="FY",SUMPRODUCT(Data_Xuất[Xuất-NX]*(Data_Xuất[Year]=F$1)*(Data_Xuất[Main SKU name_GOM]=$A7)*(Data_Xuất[SKU_Xuất_GOM]=F$5)),SUMPRODUCT(Data_Xuất[Xuất-NX]*(Data_Xuất[Year]=F$1)*(Data_Xuất[Month]=F$2)*(Data_Xuất[Main SKU name_GOM]=$A7)*(Data_Xuất[SKU_Xuất_GOM]=F$5)))</f>
        <v>304250</v>
      </c>
      <c r="G7" s="42" cm="1">
        <f t="array" ref="G7">IF(G$2="FY",SUMPRODUCT(Data_Xuất[Xuất-NX]*(Data_Xuất[Year]=G$1)*(Data_Xuất[Main SKU name_GOM]=$A7)*(Data_Xuất[SKU_Xuất_GOM]=G$5)),SUMPRODUCT(Data_Xuất[Xuất-NX]*(Data_Xuất[Year]=G$1)*(Data_Xuất[Month]=G$2)*(Data_Xuất[Main SKU name_GOM]=$A7)*(Data_Xuất[SKU_Xuất_GOM]=G$5)))</f>
        <v>0</v>
      </c>
      <c r="H7" s="42" cm="1">
        <f t="array" ref="H7">IF(H$2="FY",SUMPRODUCT(Data_Xuất[Xuất-NX]*(Data_Xuất[Year]=H$1)*(Data_Xuất[Main SKU name_GOM]=$A7)*(Data_Xuất[SKU_Xuất_GOM]=H$5)),SUMPRODUCT(Data_Xuất[Xuất-NX]*(Data_Xuất[Year]=H$1)*(Data_Xuất[Month]=H$2)*(Data_Xuất[Main SKU name_GOM]=$A7)*(Data_Xuất[SKU_Xuất_GOM]=H$5)))</f>
        <v>0</v>
      </c>
      <c r="I7" s="42" cm="1">
        <f t="array" ref="I7">IF(I$2="FY",SUMPRODUCT(Data_Xuất[Xuất-NX]*(Data_Xuất[Year]=I$1)*(Data_Xuất[Main SKU name_GOM]=$A7)*(Data_Xuất[SKU_Xuất_GOM]=I$5)),SUMPRODUCT(Data_Xuất[Xuất-NX]*(Data_Xuất[Year]=I$1)*(Data_Xuất[Month]=I$2)*(Data_Xuất[Main SKU name_GOM]=$A7)*(Data_Xuất[SKU_Xuất_GOM]=I$5)))</f>
        <v>126164</v>
      </c>
      <c r="J7" s="42" cm="1">
        <f t="array" ref="J7">IF(J$2="FY",SUMPRODUCT(Data_Xuất[Xuất-NX]*(Data_Xuất[Year]=J$1)*(Data_Xuất[Main SKU name_GOM]=$A7)*(Data_Xuất[SKU_Xuất_GOM]=J$5)),SUMPRODUCT(Data_Xuất[Xuất-NX]*(Data_Xuất[Year]=J$1)*(Data_Xuất[Month]=J$2)*(Data_Xuất[Main SKU name_GOM]=$A7)*(Data_Xuất[SKU_Xuất_GOM]=J$5)))</f>
        <v>0</v>
      </c>
      <c r="K7" s="42" cm="1">
        <f t="array" ref="K7">IF(K$2="FY",SUMPRODUCT(Data_Xuất[Xuất-NX]*(Data_Xuất[Year]=K$1)*(Data_Xuất[Main SKU name_GOM]=$A7)*(Data_Xuất[SKU_Xuất_GOM]=K$5)),SUMPRODUCT(Data_Xuất[Xuất-NX]*(Data_Xuất[Year]=K$1)*(Data_Xuất[Month]=K$2)*(Data_Xuất[Main SKU name_GOM]=$A7)*(Data_Xuất[SKU_Xuất_GOM]=K$5)))</f>
        <v>67000</v>
      </c>
      <c r="L7" s="42" cm="1">
        <f t="array" ref="L7">IF(L$2="FY",SUMPRODUCT(Data_Xuất[Xuất-NX]*(Data_Xuất[Year]=L$1)*(Data_Xuất[Main SKU name_GOM]=$A7)*(Data_Xuất[SKU_Xuất_GOM]=L$5)),SUMPRODUCT(Data_Xuất[Xuất-NX]*(Data_Xuất[Year]=L$1)*(Data_Xuất[Month]=L$2)*(Data_Xuất[Main SKU name_GOM]=$A7)*(Data_Xuất[SKU_Xuất_GOM]=L$5)))</f>
        <v>48290</v>
      </c>
      <c r="M7" s="42" cm="1">
        <f t="array" ref="M7">IF(M$2="FY",SUMPRODUCT(Data_Xuất[Xuất-NX]*(Data_Xuất[Year]=M$1)*(Data_Xuất[Main SKU name_GOM]=$A7)*(Data_Xuất[SKU_Xuất_GOM]=M$5)),SUMPRODUCT(Data_Xuất[Xuất-NX]*(Data_Xuất[Year]=M$1)*(Data_Xuất[Month]=M$2)*(Data_Xuất[Main SKU name_GOM]=$A7)*(Data_Xuất[SKU_Xuất_GOM]=M$5)))</f>
        <v>0</v>
      </c>
      <c r="N7" s="42" cm="1">
        <f t="array" ref="N7">IF(N$2="FY",SUMPRODUCT(Data_Xuất[Xuất-NX]*(Data_Xuất[Year]=N$1)*(Data_Xuất[Main SKU name_GOM]=$A7)*(Data_Xuất[SKU_Xuất_GOM]=N$5)),SUMPRODUCT(Data_Xuất[Xuất-NX]*(Data_Xuất[Year]=N$1)*(Data_Xuất[Month]=N$2)*(Data_Xuất[Main SKU name_GOM]=$A7)*(Data_Xuất[SKU_Xuất_GOM]=N$5)))</f>
        <v>0</v>
      </c>
      <c r="O7" s="42" cm="1">
        <f t="array" ref="O7">IF(O$2="FY",SUMPRODUCT(Data_Xuất[Xuất-NX]*(Data_Xuất[Year]=O$1)*(Data_Xuất[Main SKU name_GOM]=$A7)*(Data_Xuất[SKU_Xuất_GOM]=O$5)),SUMPRODUCT(Data_Xuất[Xuất-NX]*(Data_Xuất[Year]=O$1)*(Data_Xuất[Month]=O$2)*(Data_Xuất[Main SKU name_GOM]=$A7)*(Data_Xuất[SKU_Xuất_GOM]=O$5)))</f>
        <v>0</v>
      </c>
      <c r="P7" s="42" cm="1">
        <f t="array" ref="P7">IF(P$2="FY",SUMPRODUCT(Data_Xuất[Xuất-NX]*(Data_Xuất[Year]=P$1)*(Data_Xuất[Main SKU name_GOM]=$A7)*(Data_Xuất[SKU_Xuất_GOM]=P$5)),SUMPRODUCT(Data_Xuất[Xuất-NX]*(Data_Xuất[Year]=P$1)*(Data_Xuất[Month]=P$2)*(Data_Xuất[Main SKU name_GOM]=$A7)*(Data_Xuất[SKU_Xuất_GOM]=P$5)))</f>
        <v>0</v>
      </c>
      <c r="Q7" s="42" cm="1">
        <f t="array" ref="Q7">IF(Q$2="FY",SUMPRODUCT(Data_Xuất[Xuất-NX]*(Data_Xuất[Year]=Q$1)*(Data_Xuất[Main SKU name_GOM]=$A7)*(Data_Xuất[SKU_Xuất_GOM]=Q$5)),SUMPRODUCT(Data_Xuất[Xuất-NX]*(Data_Xuất[Year]=Q$1)*(Data_Xuất[Month]=Q$2)*(Data_Xuất[Main SKU name_GOM]=$A7)*(Data_Xuất[SKU_Xuất_GOM]=Q$5)))</f>
        <v>0</v>
      </c>
      <c r="R7" s="42">
        <f t="shared" ref="R7:R12" si="173">SUM(D7:Q7)</f>
        <v>2959915.8930000002</v>
      </c>
      <c r="T7" s="42" cm="1">
        <f t="array" ref="T7">IF(T$2="FY",SUMPRODUCT(Data_Xuất[Xuất-NX]*(Data_Xuất[Year]=T$1)*(Data_Xuất[Main SKU name_GOM]=$A7)*(Data_Xuất[SKU_Xuất_GOM]=T$5)),SUMPRODUCT(Data_Xuất[Xuất-NX]*(Data_Xuất[Year]=T$1)*(Data_Xuất[Month]=T$2)*(Data_Xuất[Main SKU name_GOM]=$A7)*(Data_Xuất[SKU_Xuất_GOM]=T$5)))</f>
        <v>128000</v>
      </c>
      <c r="U7" s="42" cm="1">
        <f t="array" ref="U7">IF(U$2="FY",SUMPRODUCT(Data_Xuất[Xuất-NX]*(Data_Xuất[Year]=U$1)*(Data_Xuất[Main SKU name_GOM]=$A7)*(Data_Xuất[SKU_Xuất_GOM]=U$5)),SUMPRODUCT(Data_Xuất[Xuất-NX]*(Data_Xuất[Year]=U$1)*(Data_Xuất[Month]=U$2)*(Data_Xuất[Main SKU name_GOM]=$A7)*(Data_Xuất[SKU_Xuất_GOM]=U$5)))</f>
        <v>100000</v>
      </c>
      <c r="V7" s="42" cm="1">
        <f t="array" ref="V7">IF(V$2="FY",SUMPRODUCT(Data_Xuất[Xuất-NX]*(Data_Xuất[Year]=V$1)*(Data_Xuất[Main SKU name_GOM]=$A7)*(Data_Xuất[SKU_Xuất_GOM]=V$5)),SUMPRODUCT(Data_Xuất[Xuất-NX]*(Data_Xuất[Year]=V$1)*(Data_Xuất[Month]=V$2)*(Data_Xuất[Main SKU name_GOM]=$A7)*(Data_Xuất[SKU_Xuất_GOM]=V$5)))</f>
        <v>70999.999999999985</v>
      </c>
      <c r="W7" s="42" cm="1">
        <f t="array" ref="W7">IF(W$2="FY",SUMPRODUCT(Data_Xuất[Xuất-NX]*(Data_Xuất[Year]=W$1)*(Data_Xuất[Main SKU name_GOM]=$A7)*(Data_Xuất[SKU_Xuất_GOM]=W$5)),SUMPRODUCT(Data_Xuất[Xuất-NX]*(Data_Xuất[Year]=W$1)*(Data_Xuất[Month]=W$2)*(Data_Xuất[Main SKU name_GOM]=$A7)*(Data_Xuất[SKU_Xuất_GOM]=W$5)))</f>
        <v>0</v>
      </c>
      <c r="X7" s="42" cm="1">
        <f t="array" ref="X7">IF(X$2="FY",SUMPRODUCT(Data_Xuất[Xuất-NX]*(Data_Xuất[Year]=X$1)*(Data_Xuất[Main SKU name_GOM]=$A7)*(Data_Xuất[SKU_Xuất_GOM]=X$5)),SUMPRODUCT(Data_Xuất[Xuất-NX]*(Data_Xuất[Year]=X$1)*(Data_Xuất[Month]=X$2)*(Data_Xuất[Main SKU name_GOM]=$A7)*(Data_Xuất[SKU_Xuất_GOM]=X$5)))</f>
        <v>0</v>
      </c>
      <c r="Y7" s="42" cm="1">
        <f t="array" ref="Y7">IF(Y$2="FY",SUMPRODUCT(Data_Xuất[Xuất-NX]*(Data_Xuất[Year]=Y$1)*(Data_Xuất[Main SKU name_GOM]=$A7)*(Data_Xuất[SKU_Xuất_GOM]=Y$5)),SUMPRODUCT(Data_Xuất[Xuất-NX]*(Data_Xuất[Year]=Y$1)*(Data_Xuất[Month]=Y$2)*(Data_Xuất[Main SKU name_GOM]=$A7)*(Data_Xuất[SKU_Xuất_GOM]=Y$5)))</f>
        <v>0</v>
      </c>
      <c r="Z7" s="42" cm="1">
        <f t="array" ref="Z7">IF(Z$2="FY",SUMPRODUCT(Data_Xuất[Xuất-NX]*(Data_Xuất[Year]=Z$1)*(Data_Xuất[Main SKU name_GOM]=$A7)*(Data_Xuất[SKU_Xuất_GOM]=Z$5)),SUMPRODUCT(Data_Xuất[Xuất-NX]*(Data_Xuất[Year]=Z$1)*(Data_Xuất[Month]=Z$2)*(Data_Xuất[Main SKU name_GOM]=$A7)*(Data_Xuất[SKU_Xuất_GOM]=Z$5)))</f>
        <v>0</v>
      </c>
      <c r="AA7" s="42" cm="1">
        <f t="array" ref="AA7">IF(AA$2="FY",SUMPRODUCT(Data_Xuất[Xuất-NX]*(Data_Xuất[Year]=AA$1)*(Data_Xuất[Main SKU name_GOM]=$A7)*(Data_Xuất[SKU_Xuất_GOM]=AA$5)),SUMPRODUCT(Data_Xuất[Xuất-NX]*(Data_Xuất[Year]=AA$1)*(Data_Xuất[Month]=AA$2)*(Data_Xuất[Main SKU name_GOM]=$A7)*(Data_Xuất[SKU_Xuất_GOM]=AA$5)))</f>
        <v>0</v>
      </c>
      <c r="AB7" s="42" cm="1">
        <f t="array" ref="AB7">IF(AB$2="FY",SUMPRODUCT(Data_Xuất[Xuất-NX]*(Data_Xuất[Year]=AB$1)*(Data_Xuất[Main SKU name_GOM]=$A7)*(Data_Xuất[SKU_Xuất_GOM]=AB$5)),SUMPRODUCT(Data_Xuất[Xuất-NX]*(Data_Xuất[Year]=AB$1)*(Data_Xuất[Month]=AB$2)*(Data_Xuất[Main SKU name_GOM]=$A7)*(Data_Xuất[SKU_Xuất_GOM]=AB$5)))</f>
        <v>0</v>
      </c>
      <c r="AC7" s="42" cm="1">
        <f t="array" ref="AC7">IF(AC$2="FY",SUMPRODUCT(Data_Xuất[Xuất-NX]*(Data_Xuất[Year]=AC$1)*(Data_Xuất[Main SKU name_GOM]=$A7)*(Data_Xuất[SKU_Xuất_GOM]=AC$5)),SUMPRODUCT(Data_Xuất[Xuất-NX]*(Data_Xuất[Year]=AC$1)*(Data_Xuất[Month]=AC$2)*(Data_Xuất[Main SKU name_GOM]=$A7)*(Data_Xuất[SKU_Xuất_GOM]=AC$5)))</f>
        <v>0</v>
      </c>
      <c r="AD7" s="42" cm="1">
        <f t="array" ref="AD7">IF(AD$2="FY",SUMPRODUCT(Data_Xuất[Xuất-NX]*(Data_Xuất[Year]=AD$1)*(Data_Xuất[Main SKU name_GOM]=$A7)*(Data_Xuất[SKU_Xuất_GOM]=AD$5)),SUMPRODUCT(Data_Xuất[Xuất-NX]*(Data_Xuất[Year]=AD$1)*(Data_Xuất[Month]=AD$2)*(Data_Xuất[Main SKU name_GOM]=$A7)*(Data_Xuất[SKU_Xuất_GOM]=AD$5)))</f>
        <v>0</v>
      </c>
      <c r="AE7" s="42" cm="1">
        <f t="array" ref="AE7">IF(AE$2="FY",SUMPRODUCT(Data_Xuất[Xuất-NX]*(Data_Xuất[Year]=AE$1)*(Data_Xuất[Main SKU name_GOM]=$A7)*(Data_Xuất[SKU_Xuất_GOM]=AE$5)),SUMPRODUCT(Data_Xuất[Xuất-NX]*(Data_Xuất[Year]=AE$1)*(Data_Xuất[Month]=AE$2)*(Data_Xuất[Main SKU name_GOM]=$A7)*(Data_Xuất[SKU_Xuất_GOM]=AE$5)))</f>
        <v>0</v>
      </c>
      <c r="AF7" s="42" cm="1">
        <f t="array" ref="AF7">IF(AF$2="FY",SUMPRODUCT(Data_Xuất[Xuất-NX]*(Data_Xuất[Year]=AF$1)*(Data_Xuất[Main SKU name_GOM]=$A7)*(Data_Xuất[SKU_Xuất_GOM]=AF$5)),SUMPRODUCT(Data_Xuất[Xuất-NX]*(Data_Xuất[Year]=AF$1)*(Data_Xuất[Month]=AF$2)*(Data_Xuất[Main SKU name_GOM]=$A7)*(Data_Xuất[SKU_Xuất_GOM]=AF$5)))</f>
        <v>0</v>
      </c>
      <c r="AG7" s="42" cm="1">
        <f t="array" ref="AG7">IF(AG$2="FY",SUMPRODUCT(Data_Xuất[Xuất-NX]*(Data_Xuất[Year]=AG$1)*(Data_Xuất[Main SKU name_GOM]=$A7)*(Data_Xuất[SKU_Xuất_GOM]=AG$5)),SUMPRODUCT(Data_Xuất[Xuất-NX]*(Data_Xuất[Year]=AG$1)*(Data_Xuất[Month]=AG$2)*(Data_Xuất[Main SKU name_GOM]=$A7)*(Data_Xuất[SKU_Xuất_GOM]=AG$5)))</f>
        <v>0</v>
      </c>
      <c r="AH7" s="45">
        <f t="shared" ref="AH7:AH12" si="174">SUM(T7:AG7)</f>
        <v>299000</v>
      </c>
      <c r="AJ7" s="42" cm="1">
        <f t="array" ref="AJ7">IF(AJ$2="FY",SUMPRODUCT(Data_Xuất[Xuất-NX]*(Data_Xuất[Year]=AJ$1)*(Data_Xuất[Main SKU name_GOM]=$A7)*(Data_Xuất[SKU_Xuất_GOM]=AJ$5)),SUMPRODUCT(Data_Xuất[Xuất-NX]*(Data_Xuất[Year]=AJ$1)*(Data_Xuất[Month]=AJ$2)*(Data_Xuất[Main SKU name_GOM]=$A7)*(Data_Xuất[SKU_Xuất_GOM]=AJ$5)))</f>
        <v>0</v>
      </c>
      <c r="AK7" s="42" cm="1">
        <f t="array" ref="AK7">IF(AK$2="FY",SUMPRODUCT(Data_Xuất[Xuất-NX]*(Data_Xuất[Year]=AK$1)*(Data_Xuất[Main SKU name_GOM]=$A7)*(Data_Xuất[SKU_Xuất_GOM]=AK$5)),SUMPRODUCT(Data_Xuất[Xuất-NX]*(Data_Xuất[Year]=AK$1)*(Data_Xuất[Month]=AK$2)*(Data_Xuất[Main SKU name_GOM]=$A7)*(Data_Xuất[SKU_Xuất_GOM]=AK$5)))</f>
        <v>0</v>
      </c>
      <c r="AL7" s="42" cm="1">
        <f t="array" ref="AL7">IF(AL$2="FY",SUMPRODUCT(Data_Xuất[Xuất-NX]*(Data_Xuất[Year]=AL$1)*(Data_Xuất[Main SKU name_GOM]=$A7)*(Data_Xuất[SKU_Xuất_GOM]=AL$5)),SUMPRODUCT(Data_Xuất[Xuất-NX]*(Data_Xuất[Year]=AL$1)*(Data_Xuất[Month]=AL$2)*(Data_Xuất[Main SKU name_GOM]=$A7)*(Data_Xuất[SKU_Xuất_GOM]=AL$5)))</f>
        <v>0</v>
      </c>
      <c r="AM7" s="42" cm="1">
        <f t="array" ref="AM7">IF(AM$2="FY",SUMPRODUCT(Data_Xuất[Xuất-NX]*(Data_Xuất[Year]=AM$1)*(Data_Xuất[Main SKU name_GOM]=$A7)*(Data_Xuất[SKU_Xuất_GOM]=AM$5)),SUMPRODUCT(Data_Xuất[Xuất-NX]*(Data_Xuất[Year]=AM$1)*(Data_Xuất[Month]=AM$2)*(Data_Xuất[Main SKU name_GOM]=$A7)*(Data_Xuất[SKU_Xuất_GOM]=AM$5)))</f>
        <v>0</v>
      </c>
      <c r="AN7" s="42" cm="1">
        <f t="array" ref="AN7">IF(AN$2="FY",SUMPRODUCT(Data_Xuất[Xuất-NX]*(Data_Xuất[Year]=AN$1)*(Data_Xuất[Main SKU name_GOM]=$A7)*(Data_Xuất[SKU_Xuất_GOM]=AN$5)),SUMPRODUCT(Data_Xuất[Xuất-NX]*(Data_Xuất[Year]=AN$1)*(Data_Xuất[Month]=AN$2)*(Data_Xuất[Main SKU name_GOM]=$A7)*(Data_Xuất[SKU_Xuất_GOM]=AN$5)))</f>
        <v>0</v>
      </c>
      <c r="AO7" s="42" cm="1">
        <f t="array" ref="AO7">IF(AO$2="FY",SUMPRODUCT(Data_Xuất[Xuất-NX]*(Data_Xuất[Year]=AO$1)*(Data_Xuất[Main SKU name_GOM]=$A7)*(Data_Xuất[SKU_Xuất_GOM]=AO$5)),SUMPRODUCT(Data_Xuất[Xuất-NX]*(Data_Xuất[Year]=AO$1)*(Data_Xuất[Month]=AO$2)*(Data_Xuất[Main SKU name_GOM]=$A7)*(Data_Xuất[SKU_Xuất_GOM]=AO$5)))</f>
        <v>0</v>
      </c>
      <c r="AP7" s="42" cm="1">
        <f t="array" ref="AP7">IF(AP$2="FY",SUMPRODUCT(Data_Xuất[Xuất-NX]*(Data_Xuất[Year]=AP$1)*(Data_Xuất[Main SKU name_GOM]=$A7)*(Data_Xuất[SKU_Xuất_GOM]=AP$5)),SUMPRODUCT(Data_Xuất[Xuất-NX]*(Data_Xuất[Year]=AP$1)*(Data_Xuất[Month]=AP$2)*(Data_Xuất[Main SKU name_GOM]=$A7)*(Data_Xuất[SKU_Xuất_GOM]=AP$5)))</f>
        <v>0</v>
      </c>
      <c r="AQ7" s="42" cm="1">
        <f t="array" ref="AQ7">IF(AQ$2="FY",SUMPRODUCT(Data_Xuất[Xuất-NX]*(Data_Xuất[Year]=AQ$1)*(Data_Xuất[Main SKU name_GOM]=$A7)*(Data_Xuất[SKU_Xuất_GOM]=AQ$5)),SUMPRODUCT(Data_Xuất[Xuất-NX]*(Data_Xuất[Year]=AQ$1)*(Data_Xuất[Month]=AQ$2)*(Data_Xuất[Main SKU name_GOM]=$A7)*(Data_Xuất[SKU_Xuất_GOM]=AQ$5)))</f>
        <v>0</v>
      </c>
      <c r="AR7" s="42" cm="1">
        <f t="array" ref="AR7">IF(AR$2="FY",SUMPRODUCT(Data_Xuất[Xuất-NX]*(Data_Xuất[Year]=AR$1)*(Data_Xuất[Main SKU name_GOM]=$A7)*(Data_Xuất[SKU_Xuất_GOM]=AR$5)),SUMPRODUCT(Data_Xuất[Xuất-NX]*(Data_Xuất[Year]=AR$1)*(Data_Xuất[Month]=AR$2)*(Data_Xuất[Main SKU name_GOM]=$A7)*(Data_Xuất[SKU_Xuất_GOM]=AR$5)))</f>
        <v>0</v>
      </c>
      <c r="AS7" s="42" cm="1">
        <f t="array" ref="AS7">IF(AS$2="FY",SUMPRODUCT(Data_Xuất[Xuất-NX]*(Data_Xuất[Year]=AS$1)*(Data_Xuất[Main SKU name_GOM]=$A7)*(Data_Xuất[SKU_Xuất_GOM]=AS$5)),SUMPRODUCT(Data_Xuất[Xuất-NX]*(Data_Xuất[Year]=AS$1)*(Data_Xuất[Month]=AS$2)*(Data_Xuất[Main SKU name_GOM]=$A7)*(Data_Xuất[SKU_Xuất_GOM]=AS$5)))</f>
        <v>0</v>
      </c>
      <c r="AT7" s="42" cm="1">
        <f t="array" ref="AT7">IF(AT$2="FY",SUMPRODUCT(Data_Xuất[Xuất-NX]*(Data_Xuất[Year]=AT$1)*(Data_Xuất[Main SKU name_GOM]=$A7)*(Data_Xuất[SKU_Xuất_GOM]=AT$5)),SUMPRODUCT(Data_Xuất[Xuất-NX]*(Data_Xuất[Year]=AT$1)*(Data_Xuất[Month]=AT$2)*(Data_Xuất[Main SKU name_GOM]=$A7)*(Data_Xuất[SKU_Xuất_GOM]=AT$5)))</f>
        <v>0</v>
      </c>
      <c r="AU7" s="42" cm="1">
        <f t="array" ref="AU7">IF(AU$2="FY",SUMPRODUCT(Data_Xuất[Xuất-NX]*(Data_Xuất[Year]=AU$1)*(Data_Xuất[Main SKU name_GOM]=$A7)*(Data_Xuất[SKU_Xuất_GOM]=AU$5)),SUMPRODUCT(Data_Xuất[Xuất-NX]*(Data_Xuất[Year]=AU$1)*(Data_Xuất[Month]=AU$2)*(Data_Xuất[Main SKU name_GOM]=$A7)*(Data_Xuất[SKU_Xuất_GOM]=AU$5)))</f>
        <v>0</v>
      </c>
      <c r="AV7" s="42" cm="1">
        <f t="array" ref="AV7">IF(AV$2="FY",SUMPRODUCT(Data_Xuất[Xuất-NX]*(Data_Xuất[Year]=AV$1)*(Data_Xuất[Main SKU name_GOM]=$A7)*(Data_Xuất[SKU_Xuất_GOM]=AV$5)),SUMPRODUCT(Data_Xuất[Xuất-NX]*(Data_Xuất[Year]=AV$1)*(Data_Xuất[Month]=AV$2)*(Data_Xuất[Main SKU name_GOM]=$A7)*(Data_Xuất[SKU_Xuất_GOM]=AV$5)))</f>
        <v>0</v>
      </c>
      <c r="AW7" s="42" cm="1">
        <f t="array" ref="AW7">IF(AW$2="FY",SUMPRODUCT(Data_Xuất[Xuất-NX]*(Data_Xuất[Year]=AW$1)*(Data_Xuất[Main SKU name_GOM]=$A7)*(Data_Xuất[SKU_Xuất_GOM]=AW$5)),SUMPRODUCT(Data_Xuất[Xuất-NX]*(Data_Xuất[Year]=AW$1)*(Data_Xuất[Month]=AW$2)*(Data_Xuất[Main SKU name_GOM]=$A7)*(Data_Xuất[SKU_Xuất_GOM]=AW$5)))</f>
        <v>0</v>
      </c>
      <c r="AX7" s="45">
        <f t="shared" si="162"/>
        <v>0</v>
      </c>
      <c r="AZ7" s="42" cm="1">
        <f t="array" ref="AZ7">IF(AZ$2="FY",SUMPRODUCT(Data_Xuất[Xuất-NX]*(Data_Xuất[Year]=AZ$1)*(Data_Xuất[Main SKU name_GOM]=$A7)*(Data_Xuất[SKU_Xuất_GOM]=AZ$5)),SUMPRODUCT(Data_Xuất[Xuất-NX]*(Data_Xuất[Year]=AZ$1)*(Data_Xuất[Month]=AZ$2)*(Data_Xuất[Main SKU name_GOM]=$A7)*(Data_Xuất[SKU_Xuất_GOM]=AZ$5)))</f>
        <v>0</v>
      </c>
      <c r="BA7" s="42" cm="1">
        <f t="array" ref="BA7">IF(BA$2="FY",SUMPRODUCT(Data_Xuất[Xuất-NX]*(Data_Xuất[Year]=BA$1)*(Data_Xuất[Main SKU name_GOM]=$A7)*(Data_Xuất[SKU_Xuất_GOM]=BA$5)),SUMPRODUCT(Data_Xuất[Xuất-NX]*(Data_Xuất[Year]=BA$1)*(Data_Xuất[Month]=BA$2)*(Data_Xuất[Main SKU name_GOM]=$A7)*(Data_Xuất[SKU_Xuất_GOM]=BA$5)))</f>
        <v>0</v>
      </c>
      <c r="BB7" s="42" cm="1">
        <f t="array" ref="BB7">IF(BB$2="FY",SUMPRODUCT(Data_Xuất[Xuất-NX]*(Data_Xuất[Year]=BB$1)*(Data_Xuất[Main SKU name_GOM]=$A7)*(Data_Xuất[SKU_Xuất_GOM]=BB$5)),SUMPRODUCT(Data_Xuất[Xuất-NX]*(Data_Xuất[Year]=BB$1)*(Data_Xuất[Month]=BB$2)*(Data_Xuất[Main SKU name_GOM]=$A7)*(Data_Xuất[SKU_Xuất_GOM]=BB$5)))</f>
        <v>0</v>
      </c>
      <c r="BC7" s="42" cm="1">
        <f t="array" ref="BC7">IF(BC$2="FY",SUMPRODUCT(Data_Xuất[Xuất-NX]*(Data_Xuất[Year]=BC$1)*(Data_Xuất[Main SKU name_GOM]=$A7)*(Data_Xuất[SKU_Xuất_GOM]=BC$5)),SUMPRODUCT(Data_Xuất[Xuất-NX]*(Data_Xuất[Year]=BC$1)*(Data_Xuất[Month]=BC$2)*(Data_Xuất[Main SKU name_GOM]=$A7)*(Data_Xuất[SKU_Xuất_GOM]=BC$5)))</f>
        <v>0</v>
      </c>
      <c r="BD7" s="42" cm="1">
        <f t="array" ref="BD7">IF(BD$2="FY",SUMPRODUCT(Data_Xuất[Xuất-NX]*(Data_Xuất[Year]=BD$1)*(Data_Xuất[Main SKU name_GOM]=$A7)*(Data_Xuất[SKU_Xuất_GOM]=BD$5)),SUMPRODUCT(Data_Xuất[Xuất-NX]*(Data_Xuất[Year]=BD$1)*(Data_Xuất[Month]=BD$2)*(Data_Xuất[Main SKU name_GOM]=$A7)*(Data_Xuất[SKU_Xuất_GOM]=BD$5)))</f>
        <v>0</v>
      </c>
      <c r="BE7" s="42" cm="1">
        <f t="array" ref="BE7">IF(BE$2="FY",SUMPRODUCT(Data_Xuất[Xuất-NX]*(Data_Xuất[Year]=BE$1)*(Data_Xuất[Main SKU name_GOM]=$A7)*(Data_Xuất[SKU_Xuất_GOM]=BE$5)),SUMPRODUCT(Data_Xuất[Xuất-NX]*(Data_Xuất[Year]=BE$1)*(Data_Xuất[Month]=BE$2)*(Data_Xuất[Main SKU name_GOM]=$A7)*(Data_Xuất[SKU_Xuất_GOM]=BE$5)))</f>
        <v>0</v>
      </c>
      <c r="BF7" s="42" cm="1">
        <f t="array" ref="BF7">IF(BF$2="FY",SUMPRODUCT(Data_Xuất[Xuất-NX]*(Data_Xuất[Year]=BF$1)*(Data_Xuất[Main SKU name_GOM]=$A7)*(Data_Xuất[SKU_Xuất_GOM]=BF$5)),SUMPRODUCT(Data_Xuất[Xuất-NX]*(Data_Xuất[Year]=BF$1)*(Data_Xuất[Month]=BF$2)*(Data_Xuất[Main SKU name_GOM]=$A7)*(Data_Xuất[SKU_Xuất_GOM]=BF$5)))</f>
        <v>0</v>
      </c>
      <c r="BG7" s="42" cm="1">
        <f t="array" ref="BG7">IF(BG$2="FY",SUMPRODUCT(Data_Xuất[Xuất-NX]*(Data_Xuất[Year]=BG$1)*(Data_Xuất[Main SKU name_GOM]=$A7)*(Data_Xuất[SKU_Xuất_GOM]=BG$5)),SUMPRODUCT(Data_Xuất[Xuất-NX]*(Data_Xuất[Year]=BG$1)*(Data_Xuất[Month]=BG$2)*(Data_Xuất[Main SKU name_GOM]=$A7)*(Data_Xuất[SKU_Xuất_GOM]=BG$5)))</f>
        <v>0</v>
      </c>
      <c r="BH7" s="42" cm="1">
        <f t="array" ref="BH7">IF(BH$2="FY",SUMPRODUCT(Data_Xuất[Xuất-NX]*(Data_Xuất[Year]=BH$1)*(Data_Xuất[Main SKU name_GOM]=$A7)*(Data_Xuất[SKU_Xuất_GOM]=BH$5)),SUMPRODUCT(Data_Xuất[Xuất-NX]*(Data_Xuất[Year]=BH$1)*(Data_Xuất[Month]=BH$2)*(Data_Xuất[Main SKU name_GOM]=$A7)*(Data_Xuất[SKU_Xuất_GOM]=BH$5)))</f>
        <v>0</v>
      </c>
      <c r="BI7" s="42" cm="1">
        <f t="array" ref="BI7">IF(BI$2="FY",SUMPRODUCT(Data_Xuất[Xuất-NX]*(Data_Xuất[Year]=BI$1)*(Data_Xuất[Main SKU name_GOM]=$A7)*(Data_Xuất[SKU_Xuất_GOM]=BI$5)),SUMPRODUCT(Data_Xuất[Xuất-NX]*(Data_Xuất[Year]=BI$1)*(Data_Xuất[Month]=BI$2)*(Data_Xuất[Main SKU name_GOM]=$A7)*(Data_Xuất[SKU_Xuất_GOM]=BI$5)))</f>
        <v>0</v>
      </c>
      <c r="BJ7" s="42" cm="1">
        <f t="array" ref="BJ7">IF(BJ$2="FY",SUMPRODUCT(Data_Xuất[Xuất-NX]*(Data_Xuất[Year]=BJ$1)*(Data_Xuất[Main SKU name_GOM]=$A7)*(Data_Xuất[SKU_Xuất_GOM]=BJ$5)),SUMPRODUCT(Data_Xuất[Xuất-NX]*(Data_Xuất[Year]=BJ$1)*(Data_Xuất[Month]=BJ$2)*(Data_Xuất[Main SKU name_GOM]=$A7)*(Data_Xuất[SKU_Xuất_GOM]=BJ$5)))</f>
        <v>0</v>
      </c>
      <c r="BK7" s="42" cm="1">
        <f t="array" ref="BK7">IF(BK$2="FY",SUMPRODUCT(Data_Xuất[Xuất-NX]*(Data_Xuất[Year]=BK$1)*(Data_Xuất[Main SKU name_GOM]=$A7)*(Data_Xuất[SKU_Xuất_GOM]=BK$5)),SUMPRODUCT(Data_Xuất[Xuất-NX]*(Data_Xuất[Year]=BK$1)*(Data_Xuất[Month]=BK$2)*(Data_Xuất[Main SKU name_GOM]=$A7)*(Data_Xuất[SKU_Xuất_GOM]=BK$5)))</f>
        <v>0</v>
      </c>
      <c r="BL7" s="42" cm="1">
        <f t="array" ref="BL7">IF(BL$2="FY",SUMPRODUCT(Data_Xuất[Xuất-NX]*(Data_Xuất[Year]=BL$1)*(Data_Xuất[Main SKU name_GOM]=$A7)*(Data_Xuất[SKU_Xuất_GOM]=BL$5)),SUMPRODUCT(Data_Xuất[Xuất-NX]*(Data_Xuất[Year]=BL$1)*(Data_Xuất[Month]=BL$2)*(Data_Xuất[Main SKU name_GOM]=$A7)*(Data_Xuất[SKU_Xuất_GOM]=BL$5)))</f>
        <v>0</v>
      </c>
      <c r="BM7" s="42" cm="1">
        <f t="array" ref="BM7">IF(BM$2="FY",SUMPRODUCT(Data_Xuất[Xuất-NX]*(Data_Xuất[Year]=BM$1)*(Data_Xuất[Main SKU name_GOM]=$A7)*(Data_Xuất[SKU_Xuất_GOM]=BM$5)),SUMPRODUCT(Data_Xuất[Xuất-NX]*(Data_Xuất[Year]=BM$1)*(Data_Xuất[Month]=BM$2)*(Data_Xuất[Main SKU name_GOM]=$A7)*(Data_Xuất[SKU_Xuất_GOM]=BM$5)))</f>
        <v>0</v>
      </c>
      <c r="BN7" s="45">
        <f t="shared" si="163"/>
        <v>0</v>
      </c>
      <c r="BP7" s="42" cm="1">
        <f t="array" ref="BP7">IF(BP$2="FY",SUMPRODUCT(Data_Xuất[Xuất-NX]*(Data_Xuất[Year]=BP$1)*(Data_Xuất[Main SKU name_GOM]=$A7)*(Data_Xuất[SKU_Xuất_GOM]=BP$5)),SUMPRODUCT(Data_Xuất[Xuất-NX]*(Data_Xuất[Year]=BP$1)*(Data_Xuất[Month]=BP$2)*(Data_Xuất[Main SKU name_GOM]=$A7)*(Data_Xuất[SKU_Xuất_GOM]=BP$5)))</f>
        <v>0</v>
      </c>
      <c r="BQ7" s="42" cm="1">
        <f t="array" ref="BQ7">IF(BQ$2="FY",SUMPRODUCT(Data_Xuất[Xuất-NX]*(Data_Xuất[Year]=BQ$1)*(Data_Xuất[Main SKU name_GOM]=$A7)*(Data_Xuất[SKU_Xuất_GOM]=BQ$5)),SUMPRODUCT(Data_Xuất[Xuất-NX]*(Data_Xuất[Year]=BQ$1)*(Data_Xuất[Month]=BQ$2)*(Data_Xuất[Main SKU name_GOM]=$A7)*(Data_Xuất[SKU_Xuất_GOM]=BQ$5)))</f>
        <v>0</v>
      </c>
      <c r="BR7" s="42" cm="1">
        <f t="array" ref="BR7">IF(BR$2="FY",SUMPRODUCT(Data_Xuất[Xuất-NX]*(Data_Xuất[Year]=BR$1)*(Data_Xuất[Main SKU name_GOM]=$A7)*(Data_Xuất[SKU_Xuất_GOM]=BR$5)),SUMPRODUCT(Data_Xuất[Xuất-NX]*(Data_Xuất[Year]=BR$1)*(Data_Xuất[Month]=BR$2)*(Data_Xuất[Main SKU name_GOM]=$A7)*(Data_Xuất[SKU_Xuất_GOM]=BR$5)))</f>
        <v>0</v>
      </c>
      <c r="BS7" s="42" cm="1">
        <f t="array" ref="BS7">IF(BS$2="FY",SUMPRODUCT(Data_Xuất[Xuất-NX]*(Data_Xuất[Year]=BS$1)*(Data_Xuất[Main SKU name_GOM]=$A7)*(Data_Xuất[SKU_Xuất_GOM]=BS$5)),SUMPRODUCT(Data_Xuất[Xuất-NX]*(Data_Xuất[Year]=BS$1)*(Data_Xuất[Month]=BS$2)*(Data_Xuất[Main SKU name_GOM]=$A7)*(Data_Xuất[SKU_Xuất_GOM]=BS$5)))</f>
        <v>0</v>
      </c>
      <c r="BT7" s="42" cm="1">
        <f t="array" ref="BT7">IF(BT$2="FY",SUMPRODUCT(Data_Xuất[Xuất-NX]*(Data_Xuất[Year]=BT$1)*(Data_Xuất[Main SKU name_GOM]=$A7)*(Data_Xuất[SKU_Xuất_GOM]=BT$5)),SUMPRODUCT(Data_Xuất[Xuất-NX]*(Data_Xuất[Year]=BT$1)*(Data_Xuất[Month]=BT$2)*(Data_Xuất[Main SKU name_GOM]=$A7)*(Data_Xuất[SKU_Xuất_GOM]=BT$5)))</f>
        <v>0</v>
      </c>
      <c r="BU7" s="42" cm="1">
        <f t="array" ref="BU7">IF(BU$2="FY",SUMPRODUCT(Data_Xuất[Xuất-NX]*(Data_Xuất[Year]=BU$1)*(Data_Xuất[Main SKU name_GOM]=$A7)*(Data_Xuất[SKU_Xuất_GOM]=BU$5)),SUMPRODUCT(Data_Xuất[Xuất-NX]*(Data_Xuất[Year]=BU$1)*(Data_Xuất[Month]=BU$2)*(Data_Xuất[Main SKU name_GOM]=$A7)*(Data_Xuất[SKU_Xuất_GOM]=BU$5)))</f>
        <v>0</v>
      </c>
      <c r="BV7" s="42" cm="1">
        <f t="array" ref="BV7">IF(BV$2="FY",SUMPRODUCT(Data_Xuất[Xuất-NX]*(Data_Xuất[Year]=BV$1)*(Data_Xuất[Main SKU name_GOM]=$A7)*(Data_Xuất[SKU_Xuất_GOM]=BV$5)),SUMPRODUCT(Data_Xuất[Xuất-NX]*(Data_Xuất[Year]=BV$1)*(Data_Xuất[Month]=BV$2)*(Data_Xuất[Main SKU name_GOM]=$A7)*(Data_Xuất[SKU_Xuất_GOM]=BV$5)))</f>
        <v>0</v>
      </c>
      <c r="BW7" s="42" cm="1">
        <f t="array" ref="BW7">IF(BW$2="FY",SUMPRODUCT(Data_Xuất[Xuất-NX]*(Data_Xuất[Year]=BW$1)*(Data_Xuất[Main SKU name_GOM]=$A7)*(Data_Xuất[SKU_Xuất_GOM]=BW$5)),SUMPRODUCT(Data_Xuất[Xuất-NX]*(Data_Xuất[Year]=BW$1)*(Data_Xuất[Month]=BW$2)*(Data_Xuất[Main SKU name_GOM]=$A7)*(Data_Xuất[SKU_Xuất_GOM]=BW$5)))</f>
        <v>0</v>
      </c>
      <c r="BX7" s="42" cm="1">
        <f t="array" ref="BX7">IF(BX$2="FY",SUMPRODUCT(Data_Xuất[Xuất-NX]*(Data_Xuất[Year]=BX$1)*(Data_Xuất[Main SKU name_GOM]=$A7)*(Data_Xuất[SKU_Xuất_GOM]=BX$5)),SUMPRODUCT(Data_Xuất[Xuất-NX]*(Data_Xuất[Year]=BX$1)*(Data_Xuất[Month]=BX$2)*(Data_Xuất[Main SKU name_GOM]=$A7)*(Data_Xuất[SKU_Xuất_GOM]=BX$5)))</f>
        <v>0</v>
      </c>
      <c r="BY7" s="42" cm="1">
        <f t="array" ref="BY7">IF(BY$2="FY",SUMPRODUCT(Data_Xuất[Xuất-NX]*(Data_Xuất[Year]=BY$1)*(Data_Xuất[Main SKU name_GOM]=$A7)*(Data_Xuất[SKU_Xuất_GOM]=BY$5)),SUMPRODUCT(Data_Xuất[Xuất-NX]*(Data_Xuất[Year]=BY$1)*(Data_Xuất[Month]=BY$2)*(Data_Xuất[Main SKU name_GOM]=$A7)*(Data_Xuất[SKU_Xuất_GOM]=BY$5)))</f>
        <v>0</v>
      </c>
      <c r="BZ7" s="42" cm="1">
        <f t="array" ref="BZ7">IF(BZ$2="FY",SUMPRODUCT(Data_Xuất[Xuất-NX]*(Data_Xuất[Year]=BZ$1)*(Data_Xuất[Main SKU name_GOM]=$A7)*(Data_Xuất[SKU_Xuất_GOM]=BZ$5)),SUMPRODUCT(Data_Xuất[Xuất-NX]*(Data_Xuất[Year]=BZ$1)*(Data_Xuất[Month]=BZ$2)*(Data_Xuất[Main SKU name_GOM]=$A7)*(Data_Xuất[SKU_Xuất_GOM]=BZ$5)))</f>
        <v>0</v>
      </c>
      <c r="CA7" s="42" cm="1">
        <f t="array" ref="CA7">IF(CA$2="FY",SUMPRODUCT(Data_Xuất[Xuất-NX]*(Data_Xuất[Year]=CA$1)*(Data_Xuất[Main SKU name_GOM]=$A7)*(Data_Xuất[SKU_Xuất_GOM]=CA$5)),SUMPRODUCT(Data_Xuất[Xuất-NX]*(Data_Xuất[Year]=CA$1)*(Data_Xuất[Month]=CA$2)*(Data_Xuất[Main SKU name_GOM]=$A7)*(Data_Xuất[SKU_Xuất_GOM]=CA$5)))</f>
        <v>0</v>
      </c>
      <c r="CB7" s="42" cm="1">
        <f t="array" ref="CB7">IF(CB$2="FY",SUMPRODUCT(Data_Xuất[Xuất-NX]*(Data_Xuất[Year]=CB$1)*(Data_Xuất[Main SKU name_GOM]=$A7)*(Data_Xuất[SKU_Xuất_GOM]=CB$5)),SUMPRODUCT(Data_Xuất[Xuất-NX]*(Data_Xuất[Year]=CB$1)*(Data_Xuất[Month]=CB$2)*(Data_Xuất[Main SKU name_GOM]=$A7)*(Data_Xuất[SKU_Xuất_GOM]=CB$5)))</f>
        <v>0</v>
      </c>
      <c r="CC7" s="42" cm="1">
        <f t="array" ref="CC7">IF(CC$2="FY",SUMPRODUCT(Data_Xuất[Xuất-NX]*(Data_Xuất[Year]=CC$1)*(Data_Xuất[Main SKU name_GOM]=$A7)*(Data_Xuất[SKU_Xuất_GOM]=CC$5)),SUMPRODUCT(Data_Xuất[Xuất-NX]*(Data_Xuất[Year]=CC$1)*(Data_Xuất[Month]=CC$2)*(Data_Xuất[Main SKU name_GOM]=$A7)*(Data_Xuất[SKU_Xuất_GOM]=CC$5)))</f>
        <v>0</v>
      </c>
      <c r="CD7" s="45">
        <f t="shared" si="164"/>
        <v>0</v>
      </c>
      <c r="CF7" s="42" cm="1">
        <f t="array" ref="CF7">IF(CF$2="FY",SUMPRODUCT(Data_Xuất[Xuất-NX]*(Data_Xuất[Year]=CF$1)*(Data_Xuất[Main SKU name_GOM]=$A7)*(Data_Xuất[SKU_Xuất_GOM]=CF$5)),SUMPRODUCT(Data_Xuất[Xuất-NX]*(Data_Xuất[Year]=CF$1)*(Data_Xuất[Month]=CF$2)*(Data_Xuất[Main SKU name_GOM]=$A7)*(Data_Xuất[SKU_Xuất_GOM]=CF$5)))</f>
        <v>0</v>
      </c>
      <c r="CG7" s="42" cm="1">
        <f t="array" ref="CG7">IF(CG$2="FY",SUMPRODUCT(Data_Xuất[Xuất-NX]*(Data_Xuất[Year]=CG$1)*(Data_Xuất[Main SKU name_GOM]=$A7)*(Data_Xuất[SKU_Xuất_GOM]=CG$5)),SUMPRODUCT(Data_Xuất[Xuất-NX]*(Data_Xuất[Year]=CG$1)*(Data_Xuất[Month]=CG$2)*(Data_Xuất[Main SKU name_GOM]=$A7)*(Data_Xuất[SKU_Xuất_GOM]=CG$5)))</f>
        <v>0</v>
      </c>
      <c r="CH7" s="42" cm="1">
        <f t="array" ref="CH7">IF(CH$2="FY",SUMPRODUCT(Data_Xuất[Xuất-NX]*(Data_Xuất[Year]=CH$1)*(Data_Xuất[Main SKU name_GOM]=$A7)*(Data_Xuất[SKU_Xuất_GOM]=CH$5)),SUMPRODUCT(Data_Xuất[Xuất-NX]*(Data_Xuất[Year]=CH$1)*(Data_Xuất[Month]=CH$2)*(Data_Xuất[Main SKU name_GOM]=$A7)*(Data_Xuất[SKU_Xuất_GOM]=CH$5)))</f>
        <v>0</v>
      </c>
      <c r="CI7" s="42" cm="1">
        <f t="array" ref="CI7">IF(CI$2="FY",SUMPRODUCT(Data_Xuất[Xuất-NX]*(Data_Xuất[Year]=CI$1)*(Data_Xuất[Main SKU name_GOM]=$A7)*(Data_Xuất[SKU_Xuất_GOM]=CI$5)),SUMPRODUCT(Data_Xuất[Xuất-NX]*(Data_Xuất[Year]=CI$1)*(Data_Xuất[Month]=CI$2)*(Data_Xuất[Main SKU name_GOM]=$A7)*(Data_Xuất[SKU_Xuất_GOM]=CI$5)))</f>
        <v>0</v>
      </c>
      <c r="CJ7" s="42" cm="1">
        <f t="array" ref="CJ7">IF(CJ$2="FY",SUMPRODUCT(Data_Xuất[Xuất-NX]*(Data_Xuất[Year]=CJ$1)*(Data_Xuất[Main SKU name_GOM]=$A7)*(Data_Xuất[SKU_Xuất_GOM]=CJ$5)),SUMPRODUCT(Data_Xuất[Xuất-NX]*(Data_Xuất[Year]=CJ$1)*(Data_Xuất[Month]=CJ$2)*(Data_Xuất[Main SKU name_GOM]=$A7)*(Data_Xuất[SKU_Xuất_GOM]=CJ$5)))</f>
        <v>0</v>
      </c>
      <c r="CK7" s="42" cm="1">
        <f t="array" ref="CK7">IF(CK$2="FY",SUMPRODUCT(Data_Xuất[Xuất-NX]*(Data_Xuất[Year]=CK$1)*(Data_Xuất[Main SKU name_GOM]=$A7)*(Data_Xuất[SKU_Xuất_GOM]=CK$5)),SUMPRODUCT(Data_Xuất[Xuất-NX]*(Data_Xuất[Year]=CK$1)*(Data_Xuất[Month]=CK$2)*(Data_Xuất[Main SKU name_GOM]=$A7)*(Data_Xuất[SKU_Xuất_GOM]=CK$5)))</f>
        <v>0</v>
      </c>
      <c r="CL7" s="42" cm="1">
        <f t="array" ref="CL7">IF(CL$2="FY",SUMPRODUCT(Data_Xuất[Xuất-NX]*(Data_Xuất[Year]=CL$1)*(Data_Xuất[Main SKU name_GOM]=$A7)*(Data_Xuất[SKU_Xuất_GOM]=CL$5)),SUMPRODUCT(Data_Xuất[Xuất-NX]*(Data_Xuất[Year]=CL$1)*(Data_Xuất[Month]=CL$2)*(Data_Xuất[Main SKU name_GOM]=$A7)*(Data_Xuất[SKU_Xuất_GOM]=CL$5)))</f>
        <v>0</v>
      </c>
      <c r="CM7" s="42" cm="1">
        <f t="array" ref="CM7">IF(CM$2="FY",SUMPRODUCT(Data_Xuất[Xuất-NX]*(Data_Xuất[Year]=CM$1)*(Data_Xuất[Main SKU name_GOM]=$A7)*(Data_Xuất[SKU_Xuất_GOM]=CM$5)),SUMPRODUCT(Data_Xuất[Xuất-NX]*(Data_Xuất[Year]=CM$1)*(Data_Xuất[Month]=CM$2)*(Data_Xuất[Main SKU name_GOM]=$A7)*(Data_Xuất[SKU_Xuất_GOM]=CM$5)))</f>
        <v>0</v>
      </c>
      <c r="CN7" s="42" cm="1">
        <f t="array" ref="CN7">IF(CN$2="FY",SUMPRODUCT(Data_Xuất[Xuất-NX]*(Data_Xuất[Year]=CN$1)*(Data_Xuất[Main SKU name_GOM]=$A7)*(Data_Xuất[SKU_Xuất_GOM]=CN$5)),SUMPRODUCT(Data_Xuất[Xuất-NX]*(Data_Xuất[Year]=CN$1)*(Data_Xuất[Month]=CN$2)*(Data_Xuất[Main SKU name_GOM]=$A7)*(Data_Xuất[SKU_Xuất_GOM]=CN$5)))</f>
        <v>0</v>
      </c>
      <c r="CO7" s="42" cm="1">
        <f t="array" ref="CO7">IF(CO$2="FY",SUMPRODUCT(Data_Xuất[Xuất-NX]*(Data_Xuất[Year]=CO$1)*(Data_Xuất[Main SKU name_GOM]=$A7)*(Data_Xuất[SKU_Xuất_GOM]=CO$5)),SUMPRODUCT(Data_Xuất[Xuất-NX]*(Data_Xuất[Year]=CO$1)*(Data_Xuất[Month]=CO$2)*(Data_Xuất[Main SKU name_GOM]=$A7)*(Data_Xuất[SKU_Xuất_GOM]=CO$5)))</f>
        <v>0</v>
      </c>
      <c r="CP7" s="42" cm="1">
        <f t="array" ref="CP7">IF(CP$2="FY",SUMPRODUCT(Data_Xuất[Xuất-NX]*(Data_Xuất[Year]=CP$1)*(Data_Xuất[Main SKU name_GOM]=$A7)*(Data_Xuất[SKU_Xuất_GOM]=CP$5)),SUMPRODUCT(Data_Xuất[Xuất-NX]*(Data_Xuất[Year]=CP$1)*(Data_Xuất[Month]=CP$2)*(Data_Xuất[Main SKU name_GOM]=$A7)*(Data_Xuất[SKU_Xuất_GOM]=CP$5)))</f>
        <v>0</v>
      </c>
      <c r="CQ7" s="42" cm="1">
        <f t="array" ref="CQ7">IF(CQ$2="FY",SUMPRODUCT(Data_Xuất[Xuất-NX]*(Data_Xuất[Year]=CQ$1)*(Data_Xuất[Main SKU name_GOM]=$A7)*(Data_Xuất[SKU_Xuất_GOM]=CQ$5)),SUMPRODUCT(Data_Xuất[Xuất-NX]*(Data_Xuất[Year]=CQ$1)*(Data_Xuất[Month]=CQ$2)*(Data_Xuất[Main SKU name_GOM]=$A7)*(Data_Xuất[SKU_Xuất_GOM]=CQ$5)))</f>
        <v>0</v>
      </c>
      <c r="CR7" s="42" cm="1">
        <f t="array" ref="CR7">IF(CR$2="FY",SUMPRODUCT(Data_Xuất[Xuất-NX]*(Data_Xuất[Year]=CR$1)*(Data_Xuất[Main SKU name_GOM]=$A7)*(Data_Xuất[SKU_Xuất_GOM]=CR$5)),SUMPRODUCT(Data_Xuất[Xuất-NX]*(Data_Xuất[Year]=CR$1)*(Data_Xuất[Month]=CR$2)*(Data_Xuất[Main SKU name_GOM]=$A7)*(Data_Xuất[SKU_Xuất_GOM]=CR$5)))</f>
        <v>0</v>
      </c>
      <c r="CS7" s="42" cm="1">
        <f t="array" ref="CS7">IF(CS$2="FY",SUMPRODUCT(Data_Xuất[Xuất-NX]*(Data_Xuất[Year]=CS$1)*(Data_Xuất[Main SKU name_GOM]=$A7)*(Data_Xuất[SKU_Xuất_GOM]=CS$5)),SUMPRODUCT(Data_Xuất[Xuất-NX]*(Data_Xuất[Year]=CS$1)*(Data_Xuất[Month]=CS$2)*(Data_Xuất[Main SKU name_GOM]=$A7)*(Data_Xuất[SKU_Xuất_GOM]=CS$5)))</f>
        <v>0</v>
      </c>
      <c r="CT7" s="45">
        <f t="shared" si="165"/>
        <v>0</v>
      </c>
      <c r="CV7" s="42" cm="1">
        <f t="array" ref="CV7">IF(CV$2="FY",SUMPRODUCT(Data_Xuất[Xuất-NX]*(Data_Xuất[Year]=CV$1)*(Data_Xuất[Main SKU name_GOM]=$A7)*(Data_Xuất[SKU_Xuất_GOM]=CV$5)),SUMPRODUCT(Data_Xuất[Xuất-NX]*(Data_Xuất[Year]=CV$1)*(Data_Xuất[Month]=CV$2)*(Data_Xuất[Main SKU name_GOM]=$A7)*(Data_Xuất[SKU_Xuất_GOM]=CV$5)))</f>
        <v>0</v>
      </c>
      <c r="CW7" s="42" cm="1">
        <f t="array" ref="CW7">IF(CW$2="FY",SUMPRODUCT(Data_Xuất[Xuất-NX]*(Data_Xuất[Year]=CW$1)*(Data_Xuất[Main SKU name_GOM]=$A7)*(Data_Xuất[SKU_Xuất_GOM]=CW$5)),SUMPRODUCT(Data_Xuất[Xuất-NX]*(Data_Xuất[Year]=CW$1)*(Data_Xuất[Month]=CW$2)*(Data_Xuất[Main SKU name_GOM]=$A7)*(Data_Xuất[SKU_Xuất_GOM]=CW$5)))</f>
        <v>0</v>
      </c>
      <c r="CX7" s="42" cm="1">
        <f t="array" ref="CX7">IF(CX$2="FY",SUMPRODUCT(Data_Xuất[Xuất-NX]*(Data_Xuất[Year]=CX$1)*(Data_Xuất[Main SKU name_GOM]=$A7)*(Data_Xuất[SKU_Xuất_GOM]=CX$5)),SUMPRODUCT(Data_Xuất[Xuất-NX]*(Data_Xuất[Year]=CX$1)*(Data_Xuất[Month]=CX$2)*(Data_Xuất[Main SKU name_GOM]=$A7)*(Data_Xuất[SKU_Xuất_GOM]=CX$5)))</f>
        <v>0</v>
      </c>
      <c r="CY7" s="42" cm="1">
        <f t="array" ref="CY7">IF(CY$2="FY",SUMPRODUCT(Data_Xuất[Xuất-NX]*(Data_Xuất[Year]=CY$1)*(Data_Xuất[Main SKU name_GOM]=$A7)*(Data_Xuất[SKU_Xuất_GOM]=CY$5)),SUMPRODUCT(Data_Xuất[Xuất-NX]*(Data_Xuất[Year]=CY$1)*(Data_Xuất[Month]=CY$2)*(Data_Xuất[Main SKU name_GOM]=$A7)*(Data_Xuất[SKU_Xuất_GOM]=CY$5)))</f>
        <v>0</v>
      </c>
      <c r="CZ7" s="42" cm="1">
        <f t="array" ref="CZ7">IF(CZ$2="FY",SUMPRODUCT(Data_Xuất[Xuất-NX]*(Data_Xuất[Year]=CZ$1)*(Data_Xuất[Main SKU name_GOM]=$A7)*(Data_Xuất[SKU_Xuất_GOM]=CZ$5)),SUMPRODUCT(Data_Xuất[Xuất-NX]*(Data_Xuất[Year]=CZ$1)*(Data_Xuất[Month]=CZ$2)*(Data_Xuất[Main SKU name_GOM]=$A7)*(Data_Xuất[SKU_Xuất_GOM]=CZ$5)))</f>
        <v>0</v>
      </c>
      <c r="DA7" s="42" cm="1">
        <f t="array" ref="DA7">IF(DA$2="FY",SUMPRODUCT(Data_Xuất[Xuất-NX]*(Data_Xuất[Year]=DA$1)*(Data_Xuất[Main SKU name_GOM]=$A7)*(Data_Xuất[SKU_Xuất_GOM]=DA$5)),SUMPRODUCT(Data_Xuất[Xuất-NX]*(Data_Xuất[Year]=DA$1)*(Data_Xuất[Month]=DA$2)*(Data_Xuất[Main SKU name_GOM]=$A7)*(Data_Xuất[SKU_Xuất_GOM]=DA$5)))</f>
        <v>0</v>
      </c>
      <c r="DB7" s="42" cm="1">
        <f t="array" ref="DB7">IF(DB$2="FY",SUMPRODUCT(Data_Xuất[Xuất-NX]*(Data_Xuất[Year]=DB$1)*(Data_Xuất[Main SKU name_GOM]=$A7)*(Data_Xuất[SKU_Xuất_GOM]=DB$5)),SUMPRODUCT(Data_Xuất[Xuất-NX]*(Data_Xuất[Year]=DB$1)*(Data_Xuất[Month]=DB$2)*(Data_Xuất[Main SKU name_GOM]=$A7)*(Data_Xuất[SKU_Xuất_GOM]=DB$5)))</f>
        <v>0</v>
      </c>
      <c r="DC7" s="42" cm="1">
        <f t="array" ref="DC7">IF(DC$2="FY",SUMPRODUCT(Data_Xuất[Xuất-NX]*(Data_Xuất[Year]=DC$1)*(Data_Xuất[Main SKU name_GOM]=$A7)*(Data_Xuất[SKU_Xuất_GOM]=DC$5)),SUMPRODUCT(Data_Xuất[Xuất-NX]*(Data_Xuất[Year]=DC$1)*(Data_Xuất[Month]=DC$2)*(Data_Xuất[Main SKU name_GOM]=$A7)*(Data_Xuất[SKU_Xuất_GOM]=DC$5)))</f>
        <v>0</v>
      </c>
      <c r="DD7" s="42" cm="1">
        <f t="array" ref="DD7">IF(DD$2="FY",SUMPRODUCT(Data_Xuất[Xuất-NX]*(Data_Xuất[Year]=DD$1)*(Data_Xuất[Main SKU name_GOM]=$A7)*(Data_Xuất[SKU_Xuất_GOM]=DD$5)),SUMPRODUCT(Data_Xuất[Xuất-NX]*(Data_Xuất[Year]=DD$1)*(Data_Xuất[Month]=DD$2)*(Data_Xuất[Main SKU name_GOM]=$A7)*(Data_Xuất[SKU_Xuất_GOM]=DD$5)))</f>
        <v>0</v>
      </c>
      <c r="DE7" s="42" cm="1">
        <f t="array" ref="DE7">IF(DE$2="FY",SUMPRODUCT(Data_Xuất[Xuất-NX]*(Data_Xuất[Year]=DE$1)*(Data_Xuất[Main SKU name_GOM]=$A7)*(Data_Xuất[SKU_Xuất_GOM]=DE$5)),SUMPRODUCT(Data_Xuất[Xuất-NX]*(Data_Xuất[Year]=DE$1)*(Data_Xuất[Month]=DE$2)*(Data_Xuất[Main SKU name_GOM]=$A7)*(Data_Xuất[SKU_Xuất_GOM]=DE$5)))</f>
        <v>0</v>
      </c>
      <c r="DF7" s="42" cm="1">
        <f t="array" ref="DF7">IF(DF$2="FY",SUMPRODUCT(Data_Xuất[Xuất-NX]*(Data_Xuất[Year]=DF$1)*(Data_Xuất[Main SKU name_GOM]=$A7)*(Data_Xuất[SKU_Xuất_GOM]=DF$5)),SUMPRODUCT(Data_Xuất[Xuất-NX]*(Data_Xuất[Year]=DF$1)*(Data_Xuất[Month]=DF$2)*(Data_Xuất[Main SKU name_GOM]=$A7)*(Data_Xuất[SKU_Xuất_GOM]=DF$5)))</f>
        <v>0</v>
      </c>
      <c r="DG7" s="42" cm="1">
        <f t="array" ref="DG7">IF(DG$2="FY",SUMPRODUCT(Data_Xuất[Xuất-NX]*(Data_Xuất[Year]=DG$1)*(Data_Xuất[Main SKU name_GOM]=$A7)*(Data_Xuất[SKU_Xuất_GOM]=DG$5)),SUMPRODUCT(Data_Xuất[Xuất-NX]*(Data_Xuất[Year]=DG$1)*(Data_Xuất[Month]=DG$2)*(Data_Xuất[Main SKU name_GOM]=$A7)*(Data_Xuất[SKU_Xuất_GOM]=DG$5)))</f>
        <v>0</v>
      </c>
      <c r="DH7" s="42" cm="1">
        <f t="array" ref="DH7">IF(DH$2="FY",SUMPRODUCT(Data_Xuất[Xuất-NX]*(Data_Xuất[Year]=DH$1)*(Data_Xuất[Main SKU name_GOM]=$A7)*(Data_Xuất[SKU_Xuất_GOM]=DH$5)),SUMPRODUCT(Data_Xuất[Xuất-NX]*(Data_Xuất[Year]=DH$1)*(Data_Xuất[Month]=DH$2)*(Data_Xuất[Main SKU name_GOM]=$A7)*(Data_Xuất[SKU_Xuất_GOM]=DH$5)))</f>
        <v>0</v>
      </c>
      <c r="DI7" s="42" cm="1">
        <f t="array" ref="DI7">IF(DI$2="FY",SUMPRODUCT(Data_Xuất[Xuất-NX]*(Data_Xuất[Year]=DI$1)*(Data_Xuất[Main SKU name_GOM]=$A7)*(Data_Xuất[SKU_Xuất_GOM]=DI$5)),SUMPRODUCT(Data_Xuất[Xuất-NX]*(Data_Xuất[Year]=DI$1)*(Data_Xuất[Month]=DI$2)*(Data_Xuất[Main SKU name_GOM]=$A7)*(Data_Xuất[SKU_Xuất_GOM]=DI$5)))</f>
        <v>0</v>
      </c>
      <c r="DJ7" s="45">
        <f t="shared" si="166"/>
        <v>0</v>
      </c>
      <c r="DL7" s="42" cm="1">
        <f t="array" ref="DL7">IF(DL$2="FY",SUMPRODUCT(Data_Xuất[Xuất-NX]*(Data_Xuất[Year]=DL$1)*(Data_Xuất[Main SKU name_GOM]=$A7)*(Data_Xuất[SKU_Xuất_GOM]=DL$5)),SUMPRODUCT(Data_Xuất[Xuất-NX]*(Data_Xuất[Year]=DL$1)*(Data_Xuất[Month]=DL$2)*(Data_Xuất[Main SKU name_GOM]=$A7)*(Data_Xuất[SKU_Xuất_GOM]=DL$5)))</f>
        <v>116709.79000000001</v>
      </c>
      <c r="DM7" s="42" cm="1">
        <f t="array" ref="DM7">IF(DM$2="FY",SUMPRODUCT(Data_Xuất[Xuất-NX]*(Data_Xuất[Year]=DM$1)*(Data_Xuất[Main SKU name_GOM]=$A7)*(Data_Xuất[SKU_Xuất_GOM]=DM$5)),SUMPRODUCT(Data_Xuất[Xuất-NX]*(Data_Xuất[Year]=DM$1)*(Data_Xuất[Month]=DM$2)*(Data_Xuất[Main SKU name_GOM]=$A7)*(Data_Xuất[SKU_Xuất_GOM]=DM$5)))</f>
        <v>0</v>
      </c>
      <c r="DN7" s="42" cm="1">
        <f t="array" ref="DN7">IF(DN$2="FY",SUMPRODUCT(Data_Xuất[Xuất-NX]*(Data_Xuất[Year]=DN$1)*(Data_Xuất[Main SKU name_GOM]=$A7)*(Data_Xuất[SKU_Xuất_GOM]=DN$5)),SUMPRODUCT(Data_Xuất[Xuất-NX]*(Data_Xuất[Year]=DN$1)*(Data_Xuất[Month]=DN$2)*(Data_Xuất[Main SKU name_GOM]=$A7)*(Data_Xuất[SKU_Xuất_GOM]=DN$5)))</f>
        <v>233250</v>
      </c>
      <c r="DO7" s="42" cm="1">
        <f t="array" ref="DO7">IF(DO$2="FY",SUMPRODUCT(Data_Xuất[Xuất-NX]*(Data_Xuất[Year]=DO$1)*(Data_Xuất[Main SKU name_GOM]=$A7)*(Data_Xuất[SKU_Xuất_GOM]=DO$5)),SUMPRODUCT(Data_Xuất[Xuất-NX]*(Data_Xuất[Year]=DO$1)*(Data_Xuất[Month]=DO$2)*(Data_Xuất[Main SKU name_GOM]=$A7)*(Data_Xuất[SKU_Xuất_GOM]=DO$5)))</f>
        <v>0</v>
      </c>
      <c r="DP7" s="42" cm="1">
        <f t="array" ref="DP7">IF(DP$2="FY",SUMPRODUCT(Data_Xuất[Xuất-NX]*(Data_Xuất[Year]=DP$1)*(Data_Xuất[Main SKU name_GOM]=$A7)*(Data_Xuất[SKU_Xuất_GOM]=DP$5)),SUMPRODUCT(Data_Xuất[Xuất-NX]*(Data_Xuất[Year]=DP$1)*(Data_Xuất[Month]=DP$2)*(Data_Xuất[Main SKU name_GOM]=$A7)*(Data_Xuất[SKU_Xuất_GOM]=DP$5)))</f>
        <v>0</v>
      </c>
      <c r="DQ7" s="42" cm="1">
        <f t="array" ref="DQ7">IF(DQ$2="FY",SUMPRODUCT(Data_Xuất[Xuất-NX]*(Data_Xuất[Year]=DQ$1)*(Data_Xuất[Main SKU name_GOM]=$A7)*(Data_Xuất[SKU_Xuất_GOM]=DQ$5)),SUMPRODUCT(Data_Xuất[Xuất-NX]*(Data_Xuất[Year]=DQ$1)*(Data_Xuất[Month]=DQ$2)*(Data_Xuất[Main SKU name_GOM]=$A7)*(Data_Xuất[SKU_Xuất_GOM]=DQ$5)))</f>
        <v>0</v>
      </c>
      <c r="DR7" s="42" cm="1">
        <f t="array" ref="DR7">IF(DR$2="FY",SUMPRODUCT(Data_Xuất[Xuất-NX]*(Data_Xuất[Year]=DR$1)*(Data_Xuất[Main SKU name_GOM]=$A7)*(Data_Xuất[SKU_Xuất_GOM]=DR$5)),SUMPRODUCT(Data_Xuất[Xuất-NX]*(Data_Xuất[Year]=DR$1)*(Data_Xuất[Month]=DR$2)*(Data_Xuất[Main SKU name_GOM]=$A7)*(Data_Xuất[SKU_Xuất_GOM]=DR$5)))</f>
        <v>0</v>
      </c>
      <c r="DS7" s="42" cm="1">
        <f t="array" ref="DS7">IF(DS$2="FY",SUMPRODUCT(Data_Xuất[Xuất-NX]*(Data_Xuất[Year]=DS$1)*(Data_Xuất[Main SKU name_GOM]=$A7)*(Data_Xuất[SKU_Xuất_GOM]=DS$5)),SUMPRODUCT(Data_Xuất[Xuất-NX]*(Data_Xuất[Year]=DS$1)*(Data_Xuất[Month]=DS$2)*(Data_Xuất[Main SKU name_GOM]=$A7)*(Data_Xuất[SKU_Xuất_GOM]=DS$5)))</f>
        <v>0</v>
      </c>
      <c r="DT7" s="42" cm="1">
        <f t="array" ref="DT7">IF(DT$2="FY",SUMPRODUCT(Data_Xuất[Xuất-NX]*(Data_Xuất[Year]=DT$1)*(Data_Xuất[Main SKU name_GOM]=$A7)*(Data_Xuất[SKU_Xuất_GOM]=DT$5)),SUMPRODUCT(Data_Xuất[Xuất-NX]*(Data_Xuất[Year]=DT$1)*(Data_Xuất[Month]=DT$2)*(Data_Xuất[Main SKU name_GOM]=$A7)*(Data_Xuất[SKU_Xuất_GOM]=DT$5)))</f>
        <v>0</v>
      </c>
      <c r="DU7" s="42" cm="1">
        <f t="array" ref="DU7">IF(DU$2="FY",SUMPRODUCT(Data_Xuất[Xuất-NX]*(Data_Xuất[Year]=DU$1)*(Data_Xuất[Main SKU name_GOM]=$A7)*(Data_Xuất[SKU_Xuất_GOM]=DU$5)),SUMPRODUCT(Data_Xuất[Xuất-NX]*(Data_Xuất[Year]=DU$1)*(Data_Xuất[Month]=DU$2)*(Data_Xuất[Main SKU name_GOM]=$A7)*(Data_Xuất[SKU_Xuất_GOM]=DU$5)))</f>
        <v>0</v>
      </c>
      <c r="DV7" s="42" cm="1">
        <f t="array" ref="DV7">IF(DV$2="FY",SUMPRODUCT(Data_Xuất[Xuất-NX]*(Data_Xuất[Year]=DV$1)*(Data_Xuất[Main SKU name_GOM]=$A7)*(Data_Xuất[SKU_Xuất_GOM]=DV$5)),SUMPRODUCT(Data_Xuất[Xuất-NX]*(Data_Xuất[Year]=DV$1)*(Data_Xuất[Month]=DV$2)*(Data_Xuất[Main SKU name_GOM]=$A7)*(Data_Xuất[SKU_Xuất_GOM]=DV$5)))</f>
        <v>0</v>
      </c>
      <c r="DW7" s="42" cm="1">
        <f t="array" ref="DW7">IF(DW$2="FY",SUMPRODUCT(Data_Xuất[Xuất-NX]*(Data_Xuất[Year]=DW$1)*(Data_Xuất[Main SKU name_GOM]=$A7)*(Data_Xuất[SKU_Xuất_GOM]=DW$5)),SUMPRODUCT(Data_Xuất[Xuất-NX]*(Data_Xuất[Year]=DW$1)*(Data_Xuất[Month]=DW$2)*(Data_Xuất[Main SKU name_GOM]=$A7)*(Data_Xuất[SKU_Xuất_GOM]=DW$5)))</f>
        <v>0</v>
      </c>
      <c r="DX7" s="42" cm="1">
        <f t="array" ref="DX7">IF(DX$2="FY",SUMPRODUCT(Data_Xuất[Xuất-NX]*(Data_Xuất[Year]=DX$1)*(Data_Xuất[Main SKU name_GOM]=$A7)*(Data_Xuất[SKU_Xuất_GOM]=DX$5)),SUMPRODUCT(Data_Xuất[Xuất-NX]*(Data_Xuất[Year]=DX$1)*(Data_Xuất[Month]=DX$2)*(Data_Xuất[Main SKU name_GOM]=$A7)*(Data_Xuất[SKU_Xuất_GOM]=DX$5)))</f>
        <v>0</v>
      </c>
      <c r="DY7" s="42" cm="1">
        <f t="array" ref="DY7">IF(DY$2="FY",SUMPRODUCT(Data_Xuất[Xuất-NX]*(Data_Xuất[Year]=DY$1)*(Data_Xuất[Main SKU name_GOM]=$A7)*(Data_Xuất[SKU_Xuất_GOM]=DY$5)),SUMPRODUCT(Data_Xuất[Xuất-NX]*(Data_Xuất[Year]=DY$1)*(Data_Xuất[Month]=DY$2)*(Data_Xuất[Main SKU name_GOM]=$A7)*(Data_Xuất[SKU_Xuất_GOM]=DY$5)))</f>
        <v>0</v>
      </c>
      <c r="DZ7" s="45">
        <f t="shared" si="167"/>
        <v>349959.79000000004</v>
      </c>
      <c r="EB7" s="42" cm="1">
        <f t="array" ref="EB7">IF(EB$2="FY",SUMPRODUCT(Data_Xuất[Xuất-NX]*(Data_Xuất[Year]=EB$1)*(Data_Xuất[Main SKU name_GOM]=$A7)*(Data_Xuất[SKU_Xuất_GOM]=EB$5)),SUMPRODUCT(Data_Xuất[Xuất-NX]*(Data_Xuất[Year]=EB$1)*(Data_Xuất[Month]=EB$2)*(Data_Xuất[Main SKU name_GOM]=$A7)*(Data_Xuất[SKU_Xuất_GOM]=EB$5)))</f>
        <v>217804.60299999997</v>
      </c>
      <c r="EC7" s="42" cm="1">
        <f t="array" ref="EC7">IF(EC$2="FY",SUMPRODUCT(Data_Xuất[Xuất-NX]*(Data_Xuất[Year]=EC$1)*(Data_Xuất[Main SKU name_GOM]=$A7)*(Data_Xuất[SKU_Xuất_GOM]=EC$5)),SUMPRODUCT(Data_Xuất[Xuất-NX]*(Data_Xuất[Year]=EC$1)*(Data_Xuất[Month]=EC$2)*(Data_Xuất[Main SKU name_GOM]=$A7)*(Data_Xuất[SKU_Xuất_GOM]=EC$5)))</f>
        <v>0</v>
      </c>
      <c r="ED7" s="42" cm="1">
        <f t="array" ref="ED7">IF(ED$2="FY",SUMPRODUCT(Data_Xuất[Xuất-NX]*(Data_Xuất[Year]=ED$1)*(Data_Xuất[Main SKU name_GOM]=$A7)*(Data_Xuất[SKU_Xuất_GOM]=ED$5)),SUMPRODUCT(Data_Xuất[Xuất-NX]*(Data_Xuất[Year]=ED$1)*(Data_Xuất[Month]=ED$2)*(Data_Xuất[Main SKU name_GOM]=$A7)*(Data_Xuất[SKU_Xuất_GOM]=ED$5)))</f>
        <v>0</v>
      </c>
      <c r="EE7" s="42" cm="1">
        <f t="array" ref="EE7">IF(EE$2="FY",SUMPRODUCT(Data_Xuất[Xuất-NX]*(Data_Xuất[Year]=EE$1)*(Data_Xuất[Main SKU name_GOM]=$A7)*(Data_Xuất[SKU_Xuất_GOM]=EE$5)),SUMPRODUCT(Data_Xuất[Xuất-NX]*(Data_Xuất[Year]=EE$1)*(Data_Xuất[Month]=EE$2)*(Data_Xuất[Main SKU name_GOM]=$A7)*(Data_Xuất[SKU_Xuất_GOM]=EE$5)))</f>
        <v>0</v>
      </c>
      <c r="EF7" s="42" cm="1">
        <f t="array" ref="EF7">IF(EF$2="FY",SUMPRODUCT(Data_Xuất[Xuất-NX]*(Data_Xuất[Year]=EF$1)*(Data_Xuất[Main SKU name_GOM]=$A7)*(Data_Xuất[SKU_Xuất_GOM]=EF$5)),SUMPRODUCT(Data_Xuất[Xuất-NX]*(Data_Xuất[Year]=EF$1)*(Data_Xuất[Month]=EF$2)*(Data_Xuất[Main SKU name_GOM]=$A7)*(Data_Xuất[SKU_Xuất_GOM]=EF$5)))</f>
        <v>0</v>
      </c>
      <c r="EG7" s="42" cm="1">
        <f t="array" ref="EG7">IF(EG$2="FY",SUMPRODUCT(Data_Xuất[Xuất-NX]*(Data_Xuất[Year]=EG$1)*(Data_Xuất[Main SKU name_GOM]=$A7)*(Data_Xuất[SKU_Xuất_GOM]=EG$5)),SUMPRODUCT(Data_Xuất[Xuất-NX]*(Data_Xuất[Year]=EG$1)*(Data_Xuất[Month]=EG$2)*(Data_Xuất[Main SKU name_GOM]=$A7)*(Data_Xuất[SKU_Xuất_GOM]=EG$5)))</f>
        <v>1000</v>
      </c>
      <c r="EH7" s="42" cm="1">
        <f t="array" ref="EH7">IF(EH$2="FY",SUMPRODUCT(Data_Xuất[Xuất-NX]*(Data_Xuất[Year]=EH$1)*(Data_Xuất[Main SKU name_GOM]=$A7)*(Data_Xuất[SKU_Xuất_GOM]=EH$5)),SUMPRODUCT(Data_Xuất[Xuất-NX]*(Data_Xuất[Year]=EH$1)*(Data_Xuất[Month]=EH$2)*(Data_Xuất[Main SKU name_GOM]=$A7)*(Data_Xuất[SKU_Xuất_GOM]=EH$5)))</f>
        <v>0</v>
      </c>
      <c r="EI7" s="42" cm="1">
        <f t="array" ref="EI7">IF(EI$2="FY",SUMPRODUCT(Data_Xuất[Xuất-NX]*(Data_Xuất[Year]=EI$1)*(Data_Xuất[Main SKU name_GOM]=$A7)*(Data_Xuất[SKU_Xuất_GOM]=EI$5)),SUMPRODUCT(Data_Xuất[Xuất-NX]*(Data_Xuất[Year]=EI$1)*(Data_Xuất[Month]=EI$2)*(Data_Xuất[Main SKU name_GOM]=$A7)*(Data_Xuất[SKU_Xuất_GOM]=EI$5)))</f>
        <v>0</v>
      </c>
      <c r="EJ7" s="42" cm="1">
        <f t="array" ref="EJ7">IF(EJ$2="FY",SUMPRODUCT(Data_Xuất[Xuất-NX]*(Data_Xuất[Year]=EJ$1)*(Data_Xuất[Main SKU name_GOM]=$A7)*(Data_Xuất[SKU_Xuất_GOM]=EJ$5)),SUMPRODUCT(Data_Xuất[Xuất-NX]*(Data_Xuất[Year]=EJ$1)*(Data_Xuất[Month]=EJ$2)*(Data_Xuất[Main SKU name_GOM]=$A7)*(Data_Xuất[SKU_Xuất_GOM]=EJ$5)))</f>
        <v>0</v>
      </c>
      <c r="EK7" s="42" cm="1">
        <f t="array" ref="EK7">IF(EK$2="FY",SUMPRODUCT(Data_Xuất[Xuất-NX]*(Data_Xuất[Year]=EK$1)*(Data_Xuất[Main SKU name_GOM]=$A7)*(Data_Xuất[SKU_Xuất_GOM]=EK$5)),SUMPRODUCT(Data_Xuất[Xuất-NX]*(Data_Xuất[Year]=EK$1)*(Data_Xuất[Month]=EK$2)*(Data_Xuất[Main SKU name_GOM]=$A7)*(Data_Xuất[SKU_Xuất_GOM]=EK$5)))</f>
        <v>0</v>
      </c>
      <c r="EL7" s="42" cm="1">
        <f t="array" ref="EL7">IF(EL$2="FY",SUMPRODUCT(Data_Xuất[Xuất-NX]*(Data_Xuất[Year]=EL$1)*(Data_Xuất[Main SKU name_GOM]=$A7)*(Data_Xuất[SKU_Xuất_GOM]=EL$5)),SUMPRODUCT(Data_Xuất[Xuất-NX]*(Data_Xuất[Year]=EL$1)*(Data_Xuất[Month]=EL$2)*(Data_Xuất[Main SKU name_GOM]=$A7)*(Data_Xuất[SKU_Xuất_GOM]=EL$5)))</f>
        <v>0</v>
      </c>
      <c r="EM7" s="42" cm="1">
        <f t="array" ref="EM7">IF(EM$2="FY",SUMPRODUCT(Data_Xuất[Xuất-NX]*(Data_Xuất[Year]=EM$1)*(Data_Xuất[Main SKU name_GOM]=$A7)*(Data_Xuất[SKU_Xuất_GOM]=EM$5)),SUMPRODUCT(Data_Xuất[Xuất-NX]*(Data_Xuất[Year]=EM$1)*(Data_Xuất[Month]=EM$2)*(Data_Xuất[Main SKU name_GOM]=$A7)*(Data_Xuất[SKU_Xuất_GOM]=EM$5)))</f>
        <v>0</v>
      </c>
      <c r="EN7" s="42" cm="1">
        <f t="array" ref="EN7">IF(EN$2="FY",SUMPRODUCT(Data_Xuất[Xuất-NX]*(Data_Xuất[Year]=EN$1)*(Data_Xuất[Main SKU name_GOM]=$A7)*(Data_Xuất[SKU_Xuất_GOM]=EN$5)),SUMPRODUCT(Data_Xuất[Xuất-NX]*(Data_Xuất[Year]=EN$1)*(Data_Xuất[Month]=EN$2)*(Data_Xuất[Main SKU name_GOM]=$A7)*(Data_Xuất[SKU_Xuất_GOM]=EN$5)))</f>
        <v>0</v>
      </c>
      <c r="EO7" s="42" cm="1">
        <f t="array" ref="EO7">IF(EO$2="FY",SUMPRODUCT(Data_Xuất[Xuất-NX]*(Data_Xuất[Year]=EO$1)*(Data_Xuất[Main SKU name_GOM]=$A7)*(Data_Xuất[SKU_Xuất_GOM]=EO$5)),SUMPRODUCT(Data_Xuất[Xuất-NX]*(Data_Xuất[Year]=EO$1)*(Data_Xuất[Month]=EO$2)*(Data_Xuất[Main SKU name_GOM]=$A7)*(Data_Xuất[SKU_Xuất_GOM]=EO$5)))</f>
        <v>0</v>
      </c>
      <c r="EP7" s="45">
        <f t="shared" si="168"/>
        <v>218804.60299999997</v>
      </c>
      <c r="ER7" s="42" cm="1">
        <f t="array" ref="ER7">IF(ER$2="FY",SUMPRODUCT(Data_Xuất[Xuất-NX]*(Data_Xuất[Year]=ER$1)*(Data_Xuất[Main SKU name_GOM]=$A7)*(Data_Xuất[SKU_Xuất_GOM]=ER$5)),SUMPRODUCT(Data_Xuất[Xuất-NX]*(Data_Xuất[Year]=ER$1)*(Data_Xuất[Month]=ER$2)*(Data_Xuất[Main SKU name_GOM]=$A7)*(Data_Xuất[SKU_Xuất_GOM]=ER$5)))</f>
        <v>0</v>
      </c>
      <c r="ES7" s="42" cm="1">
        <f t="array" ref="ES7">IF(ES$2="FY",SUMPRODUCT(Data_Xuất[Xuất-NX]*(Data_Xuất[Year]=ES$1)*(Data_Xuất[Main SKU name_GOM]=$A7)*(Data_Xuất[SKU_Xuất_GOM]=ES$5)),SUMPRODUCT(Data_Xuất[Xuất-NX]*(Data_Xuất[Year]=ES$1)*(Data_Xuất[Month]=ES$2)*(Data_Xuất[Main SKU name_GOM]=$A7)*(Data_Xuất[SKU_Xuất_GOM]=ES$5)))</f>
        <v>63173.000000000007</v>
      </c>
      <c r="ET7" s="42" cm="1">
        <f t="array" ref="ET7">IF(ET$2="FY",SUMPRODUCT(Data_Xuất[Xuất-NX]*(Data_Xuất[Year]=ET$1)*(Data_Xuất[Main SKU name_GOM]=$A7)*(Data_Xuất[SKU_Xuất_GOM]=ET$5)),SUMPRODUCT(Data_Xuất[Xuất-NX]*(Data_Xuất[Year]=ET$1)*(Data_Xuất[Month]=ET$2)*(Data_Xuất[Main SKU name_GOM]=$A7)*(Data_Xuất[SKU_Xuất_GOM]=ET$5)))</f>
        <v>0</v>
      </c>
      <c r="EU7" s="42" cm="1">
        <f t="array" ref="EU7">IF(EU$2="FY",SUMPRODUCT(Data_Xuất[Xuất-NX]*(Data_Xuất[Year]=EU$1)*(Data_Xuất[Main SKU name_GOM]=$A7)*(Data_Xuất[SKU_Xuất_GOM]=EU$5)),SUMPRODUCT(Data_Xuất[Xuất-NX]*(Data_Xuất[Year]=EU$1)*(Data_Xuất[Month]=EU$2)*(Data_Xuất[Main SKU name_GOM]=$A7)*(Data_Xuất[SKU_Xuất_GOM]=EU$5)))</f>
        <v>0</v>
      </c>
      <c r="EV7" s="42" cm="1">
        <f t="array" ref="EV7">IF(EV$2="FY",SUMPRODUCT(Data_Xuất[Xuất-NX]*(Data_Xuất[Year]=EV$1)*(Data_Xuất[Main SKU name_GOM]=$A7)*(Data_Xuất[SKU_Xuất_GOM]=EV$5)),SUMPRODUCT(Data_Xuất[Xuất-NX]*(Data_Xuất[Year]=EV$1)*(Data_Xuất[Month]=EV$2)*(Data_Xuất[Main SKU name_GOM]=$A7)*(Data_Xuất[SKU_Xuất_GOM]=EV$5)))</f>
        <v>0</v>
      </c>
      <c r="EW7" s="42" cm="1">
        <f t="array" ref="EW7">IF(EW$2="FY",SUMPRODUCT(Data_Xuất[Xuất-NX]*(Data_Xuất[Year]=EW$1)*(Data_Xuất[Main SKU name_GOM]=$A7)*(Data_Xuất[SKU_Xuất_GOM]=EW$5)),SUMPRODUCT(Data_Xuất[Xuất-NX]*(Data_Xuất[Year]=EW$1)*(Data_Xuất[Month]=EW$2)*(Data_Xuất[Main SKU name_GOM]=$A7)*(Data_Xuất[SKU_Xuất_GOM]=EW$5)))</f>
        <v>0</v>
      </c>
      <c r="EX7" s="42" cm="1">
        <f t="array" ref="EX7">IF(EX$2="FY",SUMPRODUCT(Data_Xuất[Xuất-NX]*(Data_Xuất[Year]=EX$1)*(Data_Xuất[Main SKU name_GOM]=$A7)*(Data_Xuất[SKU_Xuất_GOM]=EX$5)),SUMPRODUCT(Data_Xuất[Xuất-NX]*(Data_Xuất[Year]=EX$1)*(Data_Xuất[Month]=EX$2)*(Data_Xuất[Main SKU name_GOM]=$A7)*(Data_Xuất[SKU_Xuất_GOM]=EX$5)))</f>
        <v>0</v>
      </c>
      <c r="EY7" s="42" cm="1">
        <f t="array" ref="EY7">IF(EY$2="FY",SUMPRODUCT(Data_Xuất[Xuất-NX]*(Data_Xuất[Year]=EY$1)*(Data_Xuất[Main SKU name_GOM]=$A7)*(Data_Xuất[SKU_Xuất_GOM]=EY$5)),SUMPRODUCT(Data_Xuất[Xuất-NX]*(Data_Xuất[Year]=EY$1)*(Data_Xuất[Month]=EY$2)*(Data_Xuất[Main SKU name_GOM]=$A7)*(Data_Xuất[SKU_Xuất_GOM]=EY$5)))</f>
        <v>0</v>
      </c>
      <c r="EZ7" s="42" cm="1">
        <f t="array" ref="EZ7">IF(EZ$2="FY",SUMPRODUCT(Data_Xuất[Xuất-NX]*(Data_Xuất[Year]=EZ$1)*(Data_Xuất[Main SKU name_GOM]=$A7)*(Data_Xuất[SKU_Xuất_GOM]=EZ$5)),SUMPRODUCT(Data_Xuất[Xuất-NX]*(Data_Xuất[Year]=EZ$1)*(Data_Xuất[Month]=EZ$2)*(Data_Xuất[Main SKU name_GOM]=$A7)*(Data_Xuất[SKU_Xuất_GOM]=EZ$5)))</f>
        <v>0</v>
      </c>
      <c r="FA7" s="42" cm="1">
        <f t="array" ref="FA7">IF(FA$2="FY",SUMPRODUCT(Data_Xuất[Xuất-NX]*(Data_Xuất[Year]=FA$1)*(Data_Xuất[Main SKU name_GOM]=$A7)*(Data_Xuất[SKU_Xuất_GOM]=FA$5)),SUMPRODUCT(Data_Xuất[Xuất-NX]*(Data_Xuất[Year]=FA$1)*(Data_Xuất[Month]=FA$2)*(Data_Xuất[Main SKU name_GOM]=$A7)*(Data_Xuất[SKU_Xuất_GOM]=FA$5)))</f>
        <v>0</v>
      </c>
      <c r="FB7" s="42" cm="1">
        <f t="array" ref="FB7">IF(FB$2="FY",SUMPRODUCT(Data_Xuất[Xuất-NX]*(Data_Xuất[Year]=FB$1)*(Data_Xuất[Main SKU name_GOM]=$A7)*(Data_Xuất[SKU_Xuất_GOM]=FB$5)),SUMPRODUCT(Data_Xuất[Xuất-NX]*(Data_Xuất[Year]=FB$1)*(Data_Xuất[Month]=FB$2)*(Data_Xuất[Main SKU name_GOM]=$A7)*(Data_Xuất[SKU_Xuất_GOM]=FB$5)))</f>
        <v>0</v>
      </c>
      <c r="FC7" s="42" cm="1">
        <f t="array" ref="FC7">IF(FC$2="FY",SUMPRODUCT(Data_Xuất[Xuất-NX]*(Data_Xuất[Year]=FC$1)*(Data_Xuất[Main SKU name_GOM]=$A7)*(Data_Xuất[SKU_Xuất_GOM]=FC$5)),SUMPRODUCT(Data_Xuất[Xuất-NX]*(Data_Xuất[Year]=FC$1)*(Data_Xuất[Month]=FC$2)*(Data_Xuất[Main SKU name_GOM]=$A7)*(Data_Xuất[SKU_Xuất_GOM]=FC$5)))</f>
        <v>0</v>
      </c>
      <c r="FD7" s="42" cm="1">
        <f t="array" ref="FD7">IF(FD$2="FY",SUMPRODUCT(Data_Xuất[Xuất-NX]*(Data_Xuất[Year]=FD$1)*(Data_Xuất[Main SKU name_GOM]=$A7)*(Data_Xuất[SKU_Xuất_GOM]=FD$5)),SUMPRODUCT(Data_Xuất[Xuất-NX]*(Data_Xuất[Year]=FD$1)*(Data_Xuất[Month]=FD$2)*(Data_Xuất[Main SKU name_GOM]=$A7)*(Data_Xuất[SKU_Xuất_GOM]=FD$5)))</f>
        <v>0</v>
      </c>
      <c r="FE7" s="42" cm="1">
        <f t="array" ref="FE7">IF(FE$2="FY",SUMPRODUCT(Data_Xuất[Xuất-NX]*(Data_Xuất[Year]=FE$1)*(Data_Xuất[Main SKU name_GOM]=$A7)*(Data_Xuất[SKU_Xuất_GOM]=FE$5)),SUMPRODUCT(Data_Xuất[Xuất-NX]*(Data_Xuất[Year]=FE$1)*(Data_Xuất[Month]=FE$2)*(Data_Xuất[Main SKU name_GOM]=$A7)*(Data_Xuất[SKU_Xuất_GOM]=FE$5)))</f>
        <v>0</v>
      </c>
      <c r="FF7" s="45">
        <f t="shared" si="169"/>
        <v>63173.000000000007</v>
      </c>
      <c r="FH7" s="42" cm="1">
        <f t="array" ref="FH7">IF(FH$2="FY",SUMPRODUCT(Data_Xuất[Xuất-NX]*(Data_Xuất[Year]=FH$1)*(Data_Xuất[Main SKU name_GOM]=$A7)*(Data_Xuất[SKU_Xuất_GOM]=FH$5)),SUMPRODUCT(Data_Xuất[Xuất-NX]*(Data_Xuất[Year]=FH$1)*(Data_Xuất[Month]=FH$2)*(Data_Xuất[Main SKU name_GOM]=$A7)*(Data_Xuất[SKU_Xuất_GOM]=FH$5)))</f>
        <v>384594.5</v>
      </c>
      <c r="FI7" s="42" cm="1">
        <f t="array" ref="FI7">IF(FI$2="FY",SUMPRODUCT(Data_Xuất[Xuất-NX]*(Data_Xuất[Year]=FI$1)*(Data_Xuất[Main SKU name_GOM]=$A7)*(Data_Xuất[SKU_Xuất_GOM]=FI$5)),SUMPRODUCT(Data_Xuất[Xuất-NX]*(Data_Xuất[Year]=FI$1)*(Data_Xuất[Month]=FI$2)*(Data_Xuất[Main SKU name_GOM]=$A7)*(Data_Xuất[SKU_Xuất_GOM]=FI$5)))</f>
        <v>0</v>
      </c>
      <c r="FJ7" s="42" cm="1">
        <f t="array" ref="FJ7">IF(FJ$2="FY",SUMPRODUCT(Data_Xuất[Xuất-NX]*(Data_Xuất[Year]=FJ$1)*(Data_Xuất[Main SKU name_GOM]=$A7)*(Data_Xuất[SKU_Xuất_GOM]=FJ$5)),SUMPRODUCT(Data_Xuất[Xuất-NX]*(Data_Xuất[Year]=FJ$1)*(Data_Xuất[Month]=FJ$2)*(Data_Xuất[Main SKU name_GOM]=$A7)*(Data_Xuất[SKU_Xuất_GOM]=FJ$5)))</f>
        <v>0</v>
      </c>
      <c r="FK7" s="42" cm="1">
        <f t="array" ref="FK7">IF(FK$2="FY",SUMPRODUCT(Data_Xuất[Xuất-NX]*(Data_Xuất[Year]=FK$1)*(Data_Xuất[Main SKU name_GOM]=$A7)*(Data_Xuất[SKU_Xuất_GOM]=FK$5)),SUMPRODUCT(Data_Xuất[Xuất-NX]*(Data_Xuất[Year]=FK$1)*(Data_Xuất[Month]=FK$2)*(Data_Xuất[Main SKU name_GOM]=$A7)*(Data_Xuất[SKU_Xuất_GOM]=FK$5)))</f>
        <v>0</v>
      </c>
      <c r="FL7" s="42" cm="1">
        <f t="array" ref="FL7">IF(FL$2="FY",SUMPRODUCT(Data_Xuất[Xuất-NX]*(Data_Xuất[Year]=FL$1)*(Data_Xuất[Main SKU name_GOM]=$A7)*(Data_Xuất[SKU_Xuất_GOM]=FL$5)),SUMPRODUCT(Data_Xuất[Xuất-NX]*(Data_Xuất[Year]=FL$1)*(Data_Xuất[Month]=FL$2)*(Data_Xuất[Main SKU name_GOM]=$A7)*(Data_Xuất[SKU_Xuất_GOM]=FL$5)))</f>
        <v>0</v>
      </c>
      <c r="FM7" s="42" cm="1">
        <f t="array" ref="FM7">IF(FM$2="FY",SUMPRODUCT(Data_Xuất[Xuất-NX]*(Data_Xuất[Year]=FM$1)*(Data_Xuất[Main SKU name_GOM]=$A7)*(Data_Xuất[SKU_Xuất_GOM]=FM$5)),SUMPRODUCT(Data_Xuất[Xuất-NX]*(Data_Xuất[Year]=FM$1)*(Data_Xuất[Month]=FM$2)*(Data_Xuất[Main SKU name_GOM]=$A7)*(Data_Xuất[SKU_Xuất_GOM]=FM$5)))</f>
        <v>14300</v>
      </c>
      <c r="FN7" s="42" cm="1">
        <f t="array" ref="FN7">IF(FN$2="FY",SUMPRODUCT(Data_Xuất[Xuất-NX]*(Data_Xuất[Year]=FN$1)*(Data_Xuất[Main SKU name_GOM]=$A7)*(Data_Xuất[SKU_Xuất_GOM]=FN$5)),SUMPRODUCT(Data_Xuất[Xuất-NX]*(Data_Xuất[Year]=FN$1)*(Data_Xuất[Month]=FN$2)*(Data_Xuất[Main SKU name_GOM]=$A7)*(Data_Xuất[SKU_Xuất_GOM]=FN$5)))</f>
        <v>0</v>
      </c>
      <c r="FO7" s="42" cm="1">
        <f t="array" ref="FO7">IF(FO$2="FY",SUMPRODUCT(Data_Xuất[Xuất-NX]*(Data_Xuất[Year]=FO$1)*(Data_Xuất[Main SKU name_GOM]=$A7)*(Data_Xuất[SKU_Xuất_GOM]=FO$5)),SUMPRODUCT(Data_Xuất[Xuất-NX]*(Data_Xuất[Year]=FO$1)*(Data_Xuất[Month]=FO$2)*(Data_Xuất[Main SKU name_GOM]=$A7)*(Data_Xuất[SKU_Xuất_GOM]=FO$5)))</f>
        <v>21000</v>
      </c>
      <c r="FP7" s="42" cm="1">
        <f t="array" ref="FP7">IF(FP$2="FY",SUMPRODUCT(Data_Xuất[Xuất-NX]*(Data_Xuất[Year]=FP$1)*(Data_Xuất[Main SKU name_GOM]=$A7)*(Data_Xuất[SKU_Xuất_GOM]=FP$5)),SUMPRODUCT(Data_Xuất[Xuất-NX]*(Data_Xuất[Year]=FP$1)*(Data_Xuất[Month]=FP$2)*(Data_Xuất[Main SKU name_GOM]=$A7)*(Data_Xuất[SKU_Xuất_GOM]=FP$5)))</f>
        <v>21200</v>
      </c>
      <c r="FQ7" s="42" cm="1">
        <f t="array" ref="FQ7">IF(FQ$2="FY",SUMPRODUCT(Data_Xuất[Xuất-NX]*(Data_Xuất[Year]=FQ$1)*(Data_Xuất[Main SKU name_GOM]=$A7)*(Data_Xuất[SKU_Xuất_GOM]=FQ$5)),SUMPRODUCT(Data_Xuất[Xuất-NX]*(Data_Xuất[Year]=FQ$1)*(Data_Xuất[Month]=FQ$2)*(Data_Xuất[Main SKU name_GOM]=$A7)*(Data_Xuất[SKU_Xuất_GOM]=FQ$5)))</f>
        <v>0</v>
      </c>
      <c r="FR7" s="42" cm="1">
        <f t="array" ref="FR7">IF(FR$2="FY",SUMPRODUCT(Data_Xuất[Xuất-NX]*(Data_Xuất[Year]=FR$1)*(Data_Xuất[Main SKU name_GOM]=$A7)*(Data_Xuất[SKU_Xuất_GOM]=FR$5)),SUMPRODUCT(Data_Xuất[Xuất-NX]*(Data_Xuất[Year]=FR$1)*(Data_Xuất[Month]=FR$2)*(Data_Xuất[Main SKU name_GOM]=$A7)*(Data_Xuất[SKU_Xuất_GOM]=FR$5)))</f>
        <v>0</v>
      </c>
      <c r="FS7" s="42" cm="1">
        <f t="array" ref="FS7">IF(FS$2="FY",SUMPRODUCT(Data_Xuất[Xuất-NX]*(Data_Xuất[Year]=FS$1)*(Data_Xuất[Main SKU name_GOM]=$A7)*(Data_Xuất[SKU_Xuất_GOM]=FS$5)),SUMPRODUCT(Data_Xuất[Xuất-NX]*(Data_Xuất[Year]=FS$1)*(Data_Xuất[Month]=FS$2)*(Data_Xuất[Main SKU name_GOM]=$A7)*(Data_Xuất[SKU_Xuất_GOM]=FS$5)))</f>
        <v>0</v>
      </c>
      <c r="FT7" s="42" cm="1">
        <f t="array" ref="FT7">IF(FT$2="FY",SUMPRODUCT(Data_Xuất[Xuất-NX]*(Data_Xuất[Year]=FT$1)*(Data_Xuất[Main SKU name_GOM]=$A7)*(Data_Xuất[SKU_Xuất_GOM]=FT$5)),SUMPRODUCT(Data_Xuất[Xuất-NX]*(Data_Xuất[Year]=FT$1)*(Data_Xuất[Month]=FT$2)*(Data_Xuất[Main SKU name_GOM]=$A7)*(Data_Xuất[SKU_Xuất_GOM]=FT$5)))</f>
        <v>0</v>
      </c>
      <c r="FU7" s="42" cm="1">
        <f t="array" ref="FU7">IF(FU$2="FY",SUMPRODUCT(Data_Xuất[Xuất-NX]*(Data_Xuất[Year]=FU$1)*(Data_Xuất[Main SKU name_GOM]=$A7)*(Data_Xuất[SKU_Xuất_GOM]=FU$5)),SUMPRODUCT(Data_Xuất[Xuất-NX]*(Data_Xuất[Year]=FU$1)*(Data_Xuất[Month]=FU$2)*(Data_Xuất[Main SKU name_GOM]=$A7)*(Data_Xuất[SKU_Xuất_GOM]=FU$5)))</f>
        <v>0</v>
      </c>
      <c r="FV7" s="45">
        <f t="shared" si="170"/>
        <v>441094.5</v>
      </c>
      <c r="FX7" s="42" cm="1">
        <f t="array" ref="FX7">IF(FX$2="FY",SUMPRODUCT(Data_Xuất[Xuất-NX]*(Data_Xuất[Year]=FX$1)*(Data_Xuất[Main SKU name_GOM]=$A7)*(Data_Xuất[SKU_Xuất_GOM]=FX$5)),SUMPRODUCT(Data_Xuất[Xuất-NX]*(Data_Xuất[Year]=FX$1)*(Data_Xuất[Month]=FX$2)*(Data_Xuất[Main SKU name_GOM]=$A7)*(Data_Xuất[SKU_Xuất_GOM]=FX$5)))</f>
        <v>863450</v>
      </c>
      <c r="FY7" s="42" cm="1">
        <f t="array" ref="FY7">IF(FY$2="FY",SUMPRODUCT(Data_Xuất[Xuất-NX]*(Data_Xuất[Year]=FY$1)*(Data_Xuất[Main SKU name_GOM]=$A7)*(Data_Xuất[SKU_Xuất_GOM]=FY$5)),SUMPRODUCT(Data_Xuất[Xuất-NX]*(Data_Xuất[Year]=FY$1)*(Data_Xuất[Month]=FY$2)*(Data_Xuất[Main SKU name_GOM]=$A7)*(Data_Xuất[SKU_Xuất_GOM]=FY$5)))</f>
        <v>395300</v>
      </c>
      <c r="FZ7" s="42" cm="1">
        <f t="array" ref="FZ7">IF(FZ$2="FY",SUMPRODUCT(Data_Xuất[Xuất-NX]*(Data_Xuất[Year]=FZ$1)*(Data_Xuất[Main SKU name_GOM]=$A7)*(Data_Xuất[SKU_Xuất_GOM]=FZ$5)),SUMPRODUCT(Data_Xuất[Xuất-NX]*(Data_Xuất[Year]=FZ$1)*(Data_Xuất[Month]=FZ$2)*(Data_Xuất[Main SKU name_GOM]=$A7)*(Data_Xuất[SKU_Xuất_GOM]=FZ$5)))</f>
        <v>0</v>
      </c>
      <c r="GA7" s="42" cm="1">
        <f t="array" ref="GA7">IF(GA$2="FY",SUMPRODUCT(Data_Xuất[Xuất-NX]*(Data_Xuất[Year]=GA$1)*(Data_Xuất[Main SKU name_GOM]=$A7)*(Data_Xuất[SKU_Xuất_GOM]=GA$5)),SUMPRODUCT(Data_Xuất[Xuất-NX]*(Data_Xuất[Year]=GA$1)*(Data_Xuất[Month]=GA$2)*(Data_Xuất[Main SKU name_GOM]=$A7)*(Data_Xuất[SKU_Xuất_GOM]=GA$5)))</f>
        <v>0</v>
      </c>
      <c r="GB7" s="42" cm="1">
        <f t="array" ref="GB7">IF(GB$2="FY",SUMPRODUCT(Data_Xuất[Xuất-NX]*(Data_Xuất[Year]=GB$1)*(Data_Xuất[Main SKU name_GOM]=$A7)*(Data_Xuất[SKU_Xuất_GOM]=GB$5)),SUMPRODUCT(Data_Xuất[Xuất-NX]*(Data_Xuất[Year]=GB$1)*(Data_Xuất[Month]=GB$2)*(Data_Xuất[Main SKU name_GOM]=$A7)*(Data_Xuất[SKU_Xuất_GOM]=GB$5)))</f>
        <v>0</v>
      </c>
      <c r="GC7" s="42" cm="1">
        <f t="array" ref="GC7">IF(GC$2="FY",SUMPRODUCT(Data_Xuất[Xuất-NX]*(Data_Xuất[Year]=GC$1)*(Data_Xuất[Main SKU name_GOM]=$A7)*(Data_Xuất[SKU_Xuất_GOM]=GC$5)),SUMPRODUCT(Data_Xuất[Xuất-NX]*(Data_Xuất[Year]=GC$1)*(Data_Xuất[Month]=GC$2)*(Data_Xuất[Main SKU name_GOM]=$A7)*(Data_Xuất[SKU_Xuất_GOM]=GC$5)))</f>
        <v>110864</v>
      </c>
      <c r="GD7" s="42" cm="1">
        <f t="array" ref="GD7">IF(GD$2="FY",SUMPRODUCT(Data_Xuất[Xuất-NX]*(Data_Xuất[Year]=GD$1)*(Data_Xuất[Main SKU name_GOM]=$A7)*(Data_Xuất[SKU_Xuất_GOM]=GD$5)),SUMPRODUCT(Data_Xuất[Xuất-NX]*(Data_Xuất[Year]=GD$1)*(Data_Xuất[Month]=GD$2)*(Data_Xuất[Main SKU name_GOM]=$A7)*(Data_Xuất[SKU_Xuất_GOM]=GD$5)))</f>
        <v>0</v>
      </c>
      <c r="GE7" s="42" cm="1">
        <f t="array" ref="GE7">IF(GE$2="FY",SUMPRODUCT(Data_Xuất[Xuất-NX]*(Data_Xuất[Year]=GE$1)*(Data_Xuất[Main SKU name_GOM]=$A7)*(Data_Xuất[SKU_Xuất_GOM]=GE$5)),SUMPRODUCT(Data_Xuất[Xuất-NX]*(Data_Xuất[Year]=GE$1)*(Data_Xuất[Month]=GE$2)*(Data_Xuất[Main SKU name_GOM]=$A7)*(Data_Xuất[SKU_Xuất_GOM]=GE$5)))</f>
        <v>20500</v>
      </c>
      <c r="GF7" s="42" cm="1">
        <f t="array" ref="GF7">IF(GF$2="FY",SUMPRODUCT(Data_Xuất[Xuất-NX]*(Data_Xuất[Year]=GF$1)*(Data_Xuất[Main SKU name_GOM]=$A7)*(Data_Xuất[SKU_Xuất_GOM]=GF$5)),SUMPRODUCT(Data_Xuất[Xuất-NX]*(Data_Xuất[Year]=GF$1)*(Data_Xuất[Month]=GF$2)*(Data_Xuất[Main SKU name_GOM]=$A7)*(Data_Xuất[SKU_Xuất_GOM]=GF$5)))</f>
        <v>27090.000000000004</v>
      </c>
      <c r="GG7" s="42" cm="1">
        <f t="array" ref="GG7">IF(GG$2="FY",SUMPRODUCT(Data_Xuất[Xuất-NX]*(Data_Xuất[Year]=GG$1)*(Data_Xuất[Main SKU name_GOM]=$A7)*(Data_Xuất[SKU_Xuất_GOM]=GG$5)),SUMPRODUCT(Data_Xuất[Xuất-NX]*(Data_Xuất[Year]=GG$1)*(Data_Xuất[Month]=GG$2)*(Data_Xuất[Main SKU name_GOM]=$A7)*(Data_Xuất[SKU_Xuất_GOM]=GG$5)))</f>
        <v>0</v>
      </c>
      <c r="GH7" s="42" cm="1">
        <f t="array" ref="GH7">IF(GH$2="FY",SUMPRODUCT(Data_Xuất[Xuất-NX]*(Data_Xuất[Year]=GH$1)*(Data_Xuất[Main SKU name_GOM]=$A7)*(Data_Xuất[SKU_Xuất_GOM]=GH$5)),SUMPRODUCT(Data_Xuất[Xuất-NX]*(Data_Xuất[Year]=GH$1)*(Data_Xuất[Month]=GH$2)*(Data_Xuất[Main SKU name_GOM]=$A7)*(Data_Xuất[SKU_Xuất_GOM]=GH$5)))</f>
        <v>0</v>
      </c>
      <c r="GI7" s="42" cm="1">
        <f t="array" ref="GI7">IF(GI$2="FY",SUMPRODUCT(Data_Xuất[Xuất-NX]*(Data_Xuất[Year]=GI$1)*(Data_Xuất[Main SKU name_GOM]=$A7)*(Data_Xuất[SKU_Xuất_GOM]=GI$5)),SUMPRODUCT(Data_Xuất[Xuất-NX]*(Data_Xuất[Year]=GI$1)*(Data_Xuất[Month]=GI$2)*(Data_Xuất[Main SKU name_GOM]=$A7)*(Data_Xuất[SKU_Xuất_GOM]=GI$5)))</f>
        <v>0</v>
      </c>
      <c r="GJ7" s="42" cm="1">
        <f t="array" ref="GJ7">IF(GJ$2="FY",SUMPRODUCT(Data_Xuất[Xuất-NX]*(Data_Xuất[Year]=GJ$1)*(Data_Xuất[Main SKU name_GOM]=$A7)*(Data_Xuất[SKU_Xuất_GOM]=GJ$5)),SUMPRODUCT(Data_Xuất[Xuất-NX]*(Data_Xuất[Year]=GJ$1)*(Data_Xuất[Month]=GJ$2)*(Data_Xuất[Main SKU name_GOM]=$A7)*(Data_Xuất[SKU_Xuất_GOM]=GJ$5)))</f>
        <v>0</v>
      </c>
      <c r="GK7" s="42" cm="1">
        <f t="array" ref="GK7">IF(GK$2="FY",SUMPRODUCT(Data_Xuất[Xuất-NX]*(Data_Xuất[Year]=GK$1)*(Data_Xuất[Main SKU name_GOM]=$A7)*(Data_Xuất[SKU_Xuất_GOM]=GK$5)),SUMPRODUCT(Data_Xuất[Xuất-NX]*(Data_Xuất[Year]=GK$1)*(Data_Xuất[Month]=GK$2)*(Data_Xuất[Main SKU name_GOM]=$A7)*(Data_Xuất[SKU_Xuất_GOM]=GK$5)))</f>
        <v>0</v>
      </c>
      <c r="GL7" s="45">
        <f t="shared" si="171"/>
        <v>1417204</v>
      </c>
      <c r="GN7" s="42" cm="1">
        <f t="array" ref="GN7">IF(GN$2="FY",SUMPRODUCT(Data_Xuất[Xuất-NX]*(Data_Xuất[Year]=GN$1)*(Data_Xuất[Main SKU name_GOM]=$A7)*(Data_Xuất[SKU_Xuất_GOM]=GN$5)),SUMPRODUCT(Data_Xuất[Xuất-NX]*(Data_Xuất[Year]=GN$1)*(Data_Xuất[Month]=GN$2)*(Data_Xuất[Main SKU name_GOM]=$A7)*(Data_Xuất[SKU_Xuất_GOM]=GN$5)))</f>
        <v>94100</v>
      </c>
      <c r="GO7" s="42" cm="1">
        <f t="array" ref="GO7">IF(GO$2="FY",SUMPRODUCT(Data_Xuất[Xuất-NX]*(Data_Xuất[Year]=GO$1)*(Data_Xuất[Main SKU name_GOM]=$A7)*(Data_Xuất[SKU_Xuất_GOM]=GO$5)),SUMPRODUCT(Data_Xuất[Xuất-NX]*(Data_Xuất[Year]=GO$1)*(Data_Xuất[Month]=GO$2)*(Data_Xuất[Main SKU name_GOM]=$A7)*(Data_Xuất[SKU_Xuất_GOM]=GO$5)))</f>
        <v>51080</v>
      </c>
      <c r="GP7" s="42" cm="1">
        <f t="array" ref="GP7">IF(GP$2="FY",SUMPRODUCT(Data_Xuất[Xuất-NX]*(Data_Xuất[Year]=GP$1)*(Data_Xuất[Main SKU name_GOM]=$A7)*(Data_Xuất[SKU_Xuất_GOM]=GP$5)),SUMPRODUCT(Data_Xuất[Xuất-NX]*(Data_Xuất[Year]=GP$1)*(Data_Xuất[Month]=GP$2)*(Data_Xuất[Main SKU name_GOM]=$A7)*(Data_Xuất[SKU_Xuất_GOM]=GP$5)))</f>
        <v>0</v>
      </c>
      <c r="GQ7" s="42" cm="1">
        <f t="array" ref="GQ7">IF(GQ$2="FY",SUMPRODUCT(Data_Xuất[Xuất-NX]*(Data_Xuất[Year]=GQ$1)*(Data_Xuất[Main SKU name_GOM]=$A7)*(Data_Xuất[SKU_Xuất_GOM]=GQ$5)),SUMPRODUCT(Data_Xuất[Xuất-NX]*(Data_Xuất[Year]=GQ$1)*(Data_Xuất[Month]=GQ$2)*(Data_Xuất[Main SKU name_GOM]=$A7)*(Data_Xuất[SKU_Xuất_GOM]=GQ$5)))</f>
        <v>0</v>
      </c>
      <c r="GR7" s="42" cm="1">
        <f t="array" ref="GR7">IF(GR$2="FY",SUMPRODUCT(Data_Xuất[Xuất-NX]*(Data_Xuất[Year]=GR$1)*(Data_Xuất[Main SKU name_GOM]=$A7)*(Data_Xuất[SKU_Xuất_GOM]=GR$5)),SUMPRODUCT(Data_Xuất[Xuất-NX]*(Data_Xuất[Year]=GR$1)*(Data_Xuất[Month]=GR$2)*(Data_Xuất[Main SKU name_GOM]=$A7)*(Data_Xuất[SKU_Xuất_GOM]=GR$5)))</f>
        <v>0</v>
      </c>
      <c r="GS7" s="42" cm="1">
        <f t="array" ref="GS7">IF(GS$2="FY",SUMPRODUCT(Data_Xuất[Xuất-NX]*(Data_Xuất[Year]=GS$1)*(Data_Xuất[Main SKU name_GOM]=$A7)*(Data_Xuất[SKU_Xuất_GOM]=GS$5)),SUMPRODUCT(Data_Xuất[Xuất-NX]*(Data_Xuất[Year]=GS$1)*(Data_Xuất[Month]=GS$2)*(Data_Xuất[Main SKU name_GOM]=$A7)*(Data_Xuất[SKU_Xuất_GOM]=GS$5)))</f>
        <v>0</v>
      </c>
      <c r="GT7" s="42" cm="1">
        <f t="array" ref="GT7">IF(GT$2="FY",SUMPRODUCT(Data_Xuất[Xuất-NX]*(Data_Xuất[Year]=GT$1)*(Data_Xuất[Main SKU name_GOM]=$A7)*(Data_Xuất[SKU_Xuất_GOM]=GT$5)),SUMPRODUCT(Data_Xuất[Xuất-NX]*(Data_Xuất[Year]=GT$1)*(Data_Xuất[Month]=GT$2)*(Data_Xuất[Main SKU name_GOM]=$A7)*(Data_Xuất[SKU_Xuất_GOM]=GT$5)))</f>
        <v>0</v>
      </c>
      <c r="GU7" s="42" cm="1">
        <f t="array" ref="GU7">IF(GU$2="FY",SUMPRODUCT(Data_Xuất[Xuất-NX]*(Data_Xuất[Year]=GU$1)*(Data_Xuất[Main SKU name_GOM]=$A7)*(Data_Xuất[SKU_Xuất_GOM]=GU$5)),SUMPRODUCT(Data_Xuất[Xuất-NX]*(Data_Xuất[Year]=GU$1)*(Data_Xuất[Month]=GU$2)*(Data_Xuất[Main SKU name_GOM]=$A7)*(Data_Xuất[SKU_Xuất_GOM]=GU$5)))</f>
        <v>25500</v>
      </c>
      <c r="GV7" s="42" cm="1">
        <f t="array" ref="GV7">IF(GV$2="FY",SUMPRODUCT(Data_Xuất[Xuất-NX]*(Data_Xuất[Year]=GV$1)*(Data_Xuất[Main SKU name_GOM]=$A7)*(Data_Xuất[SKU_Xuất_GOM]=GV$5)),SUMPRODUCT(Data_Xuất[Xuất-NX]*(Data_Xuất[Year]=GV$1)*(Data_Xuất[Month]=GV$2)*(Data_Xuất[Main SKU name_GOM]=$A7)*(Data_Xuất[SKU_Xuất_GOM]=GV$5)))</f>
        <v>0</v>
      </c>
      <c r="GW7" s="42" cm="1">
        <f t="array" ref="GW7">IF(GW$2="FY",SUMPRODUCT(Data_Xuất[Xuất-NX]*(Data_Xuất[Year]=GW$1)*(Data_Xuất[Main SKU name_GOM]=$A7)*(Data_Xuất[SKU_Xuất_GOM]=GW$5)),SUMPRODUCT(Data_Xuất[Xuất-NX]*(Data_Xuất[Year]=GW$1)*(Data_Xuất[Month]=GW$2)*(Data_Xuất[Main SKU name_GOM]=$A7)*(Data_Xuất[SKU_Xuất_GOM]=GW$5)))</f>
        <v>0</v>
      </c>
      <c r="GX7" s="42" cm="1">
        <f t="array" ref="GX7">IF(GX$2="FY",SUMPRODUCT(Data_Xuất[Xuất-NX]*(Data_Xuất[Year]=GX$1)*(Data_Xuất[Main SKU name_GOM]=$A7)*(Data_Xuất[SKU_Xuất_GOM]=GX$5)),SUMPRODUCT(Data_Xuất[Xuất-NX]*(Data_Xuất[Year]=GX$1)*(Data_Xuất[Month]=GX$2)*(Data_Xuất[Main SKU name_GOM]=$A7)*(Data_Xuất[SKU_Xuất_GOM]=GX$5)))</f>
        <v>0</v>
      </c>
      <c r="GY7" s="42" cm="1">
        <f t="array" ref="GY7">IF(GY$2="FY",SUMPRODUCT(Data_Xuất[Xuất-NX]*(Data_Xuất[Year]=GY$1)*(Data_Xuất[Main SKU name_GOM]=$A7)*(Data_Xuất[SKU_Xuất_GOM]=GY$5)),SUMPRODUCT(Data_Xuất[Xuất-NX]*(Data_Xuất[Year]=GY$1)*(Data_Xuất[Month]=GY$2)*(Data_Xuất[Main SKU name_GOM]=$A7)*(Data_Xuất[SKU_Xuất_GOM]=GY$5)))</f>
        <v>0</v>
      </c>
      <c r="GZ7" s="42" cm="1">
        <f t="array" ref="GZ7">IF(GZ$2="FY",SUMPRODUCT(Data_Xuất[Xuất-NX]*(Data_Xuất[Year]=GZ$1)*(Data_Xuất[Main SKU name_GOM]=$A7)*(Data_Xuất[SKU_Xuất_GOM]=GZ$5)),SUMPRODUCT(Data_Xuất[Xuất-NX]*(Data_Xuất[Year]=GZ$1)*(Data_Xuất[Month]=GZ$2)*(Data_Xuất[Main SKU name_GOM]=$A7)*(Data_Xuất[SKU_Xuất_GOM]=GZ$5)))</f>
        <v>0</v>
      </c>
      <c r="HA7" s="42" cm="1">
        <f t="array" ref="HA7">IF(HA$2="FY",SUMPRODUCT(Data_Xuất[Xuất-NX]*(Data_Xuất[Year]=HA$1)*(Data_Xuất[Main SKU name_GOM]=$A7)*(Data_Xuất[SKU_Xuất_GOM]=HA$5)),SUMPRODUCT(Data_Xuất[Xuất-NX]*(Data_Xuất[Year]=HA$1)*(Data_Xuất[Month]=HA$2)*(Data_Xuất[Main SKU name_GOM]=$A7)*(Data_Xuất[SKU_Xuất_GOM]=HA$5)))</f>
        <v>0</v>
      </c>
      <c r="HB7" s="45">
        <f t="shared" si="172"/>
        <v>170680</v>
      </c>
    </row>
    <row r="8" spans="1:211" x14ac:dyDescent="0.35">
      <c r="A8" s="5" t="s">
        <v>70</v>
      </c>
      <c r="B8" s="24" t="s">
        <v>70</v>
      </c>
      <c r="D8" s="42" cm="1">
        <f t="array" ref="D8">IF(D$2="FY",SUMPRODUCT(Data_Xuất[Xuất-NX]*(Data_Xuất[Year]=D$1)*(Data_Xuất[Main SKU name_GOM]=$A8)*(Data_Xuất[SKU_Xuất_GOM]=D$5)),SUMPRODUCT(Data_Xuất[Xuất-NX]*(Data_Xuất[Year]=D$1)*(Data_Xuất[Month]=D$2)*(Data_Xuất[Main SKU name_GOM]=$A8)*(Data_Xuất[SKU_Xuất_GOM]=D$5)))</f>
        <v>15180101.6</v>
      </c>
      <c r="E8" s="42" cm="1">
        <f t="array" ref="E8">IF(E$2="FY",SUMPRODUCT(Data_Xuất[Xuất-NX]*(Data_Xuất[Year]=E$1)*(Data_Xuất[Main SKU name_GOM]=$A8)*(Data_Xuất[SKU_Xuất_GOM]=E$5)),SUMPRODUCT(Data_Xuất[Xuất-NX]*(Data_Xuất[Year]=E$1)*(Data_Xuất[Month]=E$2)*(Data_Xuất[Main SKU name_GOM]=$A8)*(Data_Xuất[SKU_Xuất_GOM]=E$5)))</f>
        <v>10172571.513</v>
      </c>
      <c r="F8" s="42" cm="1">
        <f t="array" ref="F8">IF(F$2="FY",SUMPRODUCT(Data_Xuất[Xuất-NX]*(Data_Xuất[Year]=F$1)*(Data_Xuất[Main SKU name_GOM]=$A8)*(Data_Xuất[SKU_Xuất_GOM]=F$5)),SUMPRODUCT(Data_Xuất[Xuất-NX]*(Data_Xuất[Year]=F$1)*(Data_Xuất[Month]=F$2)*(Data_Xuất[Main SKU name_GOM]=$A8)*(Data_Xuất[SKU_Xuất_GOM]=F$5)))</f>
        <v>3531328.7</v>
      </c>
      <c r="G8" s="42" cm="1">
        <f t="array" ref="G8">IF(G$2="FY",SUMPRODUCT(Data_Xuất[Xuất-NX]*(Data_Xuất[Year]=G$1)*(Data_Xuất[Main SKU name_GOM]=$A8)*(Data_Xuất[SKU_Xuất_GOM]=G$5)),SUMPRODUCT(Data_Xuất[Xuất-NX]*(Data_Xuất[Year]=G$1)*(Data_Xuất[Month]=G$2)*(Data_Xuất[Main SKU name_GOM]=$A8)*(Data_Xuất[SKU_Xuất_GOM]=G$5)))</f>
        <v>53400</v>
      </c>
      <c r="H8" s="42" cm="1">
        <f t="array" ref="H8">IF(H$2="FY",SUMPRODUCT(Data_Xuất[Xuất-NX]*(Data_Xuất[Year]=H$1)*(Data_Xuất[Main SKU name_GOM]=$A8)*(Data_Xuất[SKU_Xuất_GOM]=H$5)),SUMPRODUCT(Data_Xuất[Xuất-NX]*(Data_Xuất[Year]=H$1)*(Data_Xuất[Month]=H$2)*(Data_Xuất[Main SKU name_GOM]=$A8)*(Data_Xuất[SKU_Xuất_GOM]=H$5)))</f>
        <v>306150.90000000002</v>
      </c>
      <c r="I8" s="42" cm="1">
        <f t="array" ref="I8">IF(I$2="FY",SUMPRODUCT(Data_Xuất[Xuất-NX]*(Data_Xuất[Year]=I$1)*(Data_Xuất[Main SKU name_GOM]=$A8)*(Data_Xuất[SKU_Xuất_GOM]=I$5)),SUMPRODUCT(Data_Xuất[Xuất-NX]*(Data_Xuất[Year]=I$1)*(Data_Xuất[Month]=I$2)*(Data_Xuất[Main SKU name_GOM]=$A8)*(Data_Xuất[SKU_Xuất_GOM]=I$5)))</f>
        <v>79150</v>
      </c>
      <c r="J8" s="42" cm="1">
        <f t="array" ref="J8">IF(J$2="FY",SUMPRODUCT(Data_Xuất[Xuất-NX]*(Data_Xuất[Year]=J$1)*(Data_Xuất[Main SKU name_GOM]=$A8)*(Data_Xuất[SKU_Xuất_GOM]=J$5)),SUMPRODUCT(Data_Xuất[Xuất-NX]*(Data_Xuất[Year]=J$1)*(Data_Xuất[Month]=J$2)*(Data_Xuất[Main SKU name_GOM]=$A8)*(Data_Xuất[SKU_Xuất_GOM]=J$5)))</f>
        <v>29653</v>
      </c>
      <c r="K8" s="42" cm="1">
        <f t="array" ref="K8">IF(K$2="FY",SUMPRODUCT(Data_Xuất[Xuất-NX]*(Data_Xuất[Year]=K$1)*(Data_Xuất[Main SKU name_GOM]=$A8)*(Data_Xuất[SKU_Xuất_GOM]=K$5)),SUMPRODUCT(Data_Xuất[Xuất-NX]*(Data_Xuất[Year]=K$1)*(Data_Xuất[Month]=K$2)*(Data_Xuất[Main SKU name_GOM]=$A8)*(Data_Xuất[SKU_Xuất_GOM]=K$5)))</f>
        <v>0</v>
      </c>
      <c r="L8" s="42" cm="1">
        <f t="array" ref="L8">IF(L$2="FY",SUMPRODUCT(Data_Xuất[Xuất-NX]*(Data_Xuất[Year]=L$1)*(Data_Xuất[Main SKU name_GOM]=$A8)*(Data_Xuất[SKU_Xuất_GOM]=L$5)),SUMPRODUCT(Data_Xuất[Xuất-NX]*(Data_Xuất[Year]=L$1)*(Data_Xuất[Month]=L$2)*(Data_Xuất[Main SKU name_GOM]=$A8)*(Data_Xuất[SKU_Xuất_GOM]=L$5)))</f>
        <v>31000</v>
      </c>
      <c r="M8" s="42" cm="1">
        <f t="array" ref="M8">IF(M$2="FY",SUMPRODUCT(Data_Xuất[Xuất-NX]*(Data_Xuất[Year]=M$1)*(Data_Xuất[Main SKU name_GOM]=$A8)*(Data_Xuất[SKU_Xuất_GOM]=M$5)),SUMPRODUCT(Data_Xuất[Xuất-NX]*(Data_Xuất[Year]=M$1)*(Data_Xuất[Month]=M$2)*(Data_Xuất[Main SKU name_GOM]=$A8)*(Data_Xuất[SKU_Xuất_GOM]=M$5)))</f>
        <v>25999.999999999996</v>
      </c>
      <c r="N8" s="42" cm="1">
        <f t="array" ref="N8">IF(N$2="FY",SUMPRODUCT(Data_Xuất[Xuất-NX]*(Data_Xuất[Year]=N$1)*(Data_Xuất[Main SKU name_GOM]=$A8)*(Data_Xuất[SKU_Xuất_GOM]=N$5)),SUMPRODUCT(Data_Xuất[Xuất-NX]*(Data_Xuất[Year]=N$1)*(Data_Xuất[Month]=N$2)*(Data_Xuất[Main SKU name_GOM]=$A8)*(Data_Xuất[SKU_Xuất_GOM]=N$5)))</f>
        <v>0</v>
      </c>
      <c r="O8" s="42" cm="1">
        <f t="array" ref="O8">IF(O$2="FY",SUMPRODUCT(Data_Xuất[Xuất-NX]*(Data_Xuất[Year]=O$1)*(Data_Xuất[Main SKU name_GOM]=$A8)*(Data_Xuất[SKU_Xuất_GOM]=O$5)),SUMPRODUCT(Data_Xuất[Xuất-NX]*(Data_Xuất[Year]=O$1)*(Data_Xuất[Month]=O$2)*(Data_Xuất[Main SKU name_GOM]=$A8)*(Data_Xuất[SKU_Xuất_GOM]=O$5)))</f>
        <v>0</v>
      </c>
      <c r="P8" s="42" cm="1">
        <f t="array" ref="P8">IF(P$2="FY",SUMPRODUCT(Data_Xuất[Xuất-NX]*(Data_Xuất[Year]=P$1)*(Data_Xuất[Main SKU name_GOM]=$A8)*(Data_Xuất[SKU_Xuất_GOM]=P$5)),SUMPRODUCT(Data_Xuất[Xuất-NX]*(Data_Xuất[Year]=P$1)*(Data_Xuất[Month]=P$2)*(Data_Xuất[Main SKU name_GOM]=$A8)*(Data_Xuất[SKU_Xuất_GOM]=P$5)))</f>
        <v>0</v>
      </c>
      <c r="Q8" s="42" cm="1">
        <f t="array" ref="Q8">IF(Q$2="FY",SUMPRODUCT(Data_Xuất[Xuất-NX]*(Data_Xuất[Year]=Q$1)*(Data_Xuất[Main SKU name_GOM]=$A8)*(Data_Xuất[SKU_Xuất_GOM]=Q$5)),SUMPRODUCT(Data_Xuất[Xuất-NX]*(Data_Xuất[Year]=Q$1)*(Data_Xuất[Month]=Q$2)*(Data_Xuất[Main SKU name_GOM]=$A8)*(Data_Xuất[SKU_Xuất_GOM]=Q$5)))</f>
        <v>0</v>
      </c>
      <c r="R8" s="42">
        <f t="shared" si="173"/>
        <v>29409355.712999996</v>
      </c>
      <c r="T8" s="42" cm="1">
        <f t="array" ref="T8">IF(T$2="FY",SUMPRODUCT(Data_Xuất[Xuất-NX]*(Data_Xuất[Year]=T$1)*(Data_Xuất[Main SKU name_GOM]=$A8)*(Data_Xuất[SKU_Xuất_GOM]=T$5)),SUMPRODUCT(Data_Xuất[Xuất-NX]*(Data_Xuất[Year]=T$1)*(Data_Xuất[Month]=T$2)*(Data_Xuất[Main SKU name_GOM]=$A8)*(Data_Xuất[SKU_Xuất_GOM]=T$5)))</f>
        <v>1866260.5000000002</v>
      </c>
      <c r="U8" s="42" cm="1">
        <f t="array" ref="U8">IF(U$2="FY",SUMPRODUCT(Data_Xuất[Xuất-NX]*(Data_Xuất[Year]=U$1)*(Data_Xuất[Main SKU name_GOM]=$A8)*(Data_Xuất[SKU_Xuất_GOM]=U$5)),SUMPRODUCT(Data_Xuất[Xuất-NX]*(Data_Xuất[Year]=U$1)*(Data_Xuất[Month]=U$2)*(Data_Xuất[Main SKU name_GOM]=$A8)*(Data_Xuất[SKU_Xuất_GOM]=U$5)))</f>
        <v>1437500</v>
      </c>
      <c r="V8" s="42" cm="1">
        <f t="array" ref="V8">IF(V$2="FY",SUMPRODUCT(Data_Xuất[Xuất-NX]*(Data_Xuất[Year]=V$1)*(Data_Xuất[Main SKU name_GOM]=$A8)*(Data_Xuất[SKU_Xuất_GOM]=V$5)),SUMPRODUCT(Data_Xuất[Xuất-NX]*(Data_Xuất[Year]=V$1)*(Data_Xuất[Month]=V$2)*(Data_Xuất[Main SKU name_GOM]=$A8)*(Data_Xuất[SKU_Xuất_GOM]=V$5)))</f>
        <v>740316.5</v>
      </c>
      <c r="W8" s="42" cm="1">
        <f t="array" ref="W8">IF(W$2="FY",SUMPRODUCT(Data_Xuất[Xuất-NX]*(Data_Xuất[Year]=W$1)*(Data_Xuất[Main SKU name_GOM]=$A8)*(Data_Xuất[SKU_Xuất_GOM]=W$5)),SUMPRODUCT(Data_Xuất[Xuất-NX]*(Data_Xuất[Year]=W$1)*(Data_Xuất[Month]=W$2)*(Data_Xuất[Main SKU name_GOM]=$A8)*(Data_Xuất[SKU_Xuất_GOM]=W$5)))</f>
        <v>0</v>
      </c>
      <c r="X8" s="42" cm="1">
        <f t="array" ref="X8">IF(X$2="FY",SUMPRODUCT(Data_Xuất[Xuất-NX]*(Data_Xuất[Year]=X$1)*(Data_Xuất[Main SKU name_GOM]=$A8)*(Data_Xuất[SKU_Xuất_GOM]=X$5)),SUMPRODUCT(Data_Xuất[Xuất-NX]*(Data_Xuất[Year]=X$1)*(Data_Xuất[Month]=X$2)*(Data_Xuất[Main SKU name_GOM]=$A8)*(Data_Xuất[SKU_Xuất_GOM]=X$5)))</f>
        <v>0</v>
      </c>
      <c r="Y8" s="42" cm="1">
        <f t="array" ref="Y8">IF(Y$2="FY",SUMPRODUCT(Data_Xuất[Xuất-NX]*(Data_Xuất[Year]=Y$1)*(Data_Xuất[Main SKU name_GOM]=$A8)*(Data_Xuất[SKU_Xuất_GOM]=Y$5)),SUMPRODUCT(Data_Xuất[Xuất-NX]*(Data_Xuất[Year]=Y$1)*(Data_Xuất[Month]=Y$2)*(Data_Xuất[Main SKU name_GOM]=$A8)*(Data_Xuất[SKU_Xuất_GOM]=Y$5)))</f>
        <v>0</v>
      </c>
      <c r="Z8" s="42" cm="1">
        <f t="array" ref="Z8">IF(Z$2="FY",SUMPRODUCT(Data_Xuất[Xuất-NX]*(Data_Xuất[Year]=Z$1)*(Data_Xuất[Main SKU name_GOM]=$A8)*(Data_Xuất[SKU_Xuất_GOM]=Z$5)),SUMPRODUCT(Data_Xuất[Xuất-NX]*(Data_Xuất[Year]=Z$1)*(Data_Xuất[Month]=Z$2)*(Data_Xuất[Main SKU name_GOM]=$A8)*(Data_Xuất[SKU_Xuất_GOM]=Z$5)))</f>
        <v>0</v>
      </c>
      <c r="AA8" s="42" cm="1">
        <f t="array" ref="AA8">IF(AA$2="FY",SUMPRODUCT(Data_Xuất[Xuất-NX]*(Data_Xuất[Year]=AA$1)*(Data_Xuất[Main SKU name_GOM]=$A8)*(Data_Xuất[SKU_Xuất_GOM]=AA$5)),SUMPRODUCT(Data_Xuất[Xuất-NX]*(Data_Xuất[Year]=AA$1)*(Data_Xuất[Month]=AA$2)*(Data_Xuất[Main SKU name_GOM]=$A8)*(Data_Xuất[SKU_Xuất_GOM]=AA$5)))</f>
        <v>0</v>
      </c>
      <c r="AB8" s="42" cm="1">
        <f t="array" ref="AB8">IF(AB$2="FY",SUMPRODUCT(Data_Xuất[Xuất-NX]*(Data_Xuất[Year]=AB$1)*(Data_Xuất[Main SKU name_GOM]=$A8)*(Data_Xuất[SKU_Xuất_GOM]=AB$5)),SUMPRODUCT(Data_Xuất[Xuất-NX]*(Data_Xuất[Year]=AB$1)*(Data_Xuất[Month]=AB$2)*(Data_Xuất[Main SKU name_GOM]=$A8)*(Data_Xuất[SKU_Xuất_GOM]=AB$5)))</f>
        <v>0</v>
      </c>
      <c r="AC8" s="42" cm="1">
        <f t="array" ref="AC8">IF(AC$2="FY",SUMPRODUCT(Data_Xuất[Xuất-NX]*(Data_Xuất[Year]=AC$1)*(Data_Xuất[Main SKU name_GOM]=$A8)*(Data_Xuất[SKU_Xuất_GOM]=AC$5)),SUMPRODUCT(Data_Xuất[Xuất-NX]*(Data_Xuất[Year]=AC$1)*(Data_Xuất[Month]=AC$2)*(Data_Xuất[Main SKU name_GOM]=$A8)*(Data_Xuất[SKU_Xuất_GOM]=AC$5)))</f>
        <v>0</v>
      </c>
      <c r="AD8" s="42" cm="1">
        <f t="array" ref="AD8">IF(AD$2="FY",SUMPRODUCT(Data_Xuất[Xuất-NX]*(Data_Xuất[Year]=AD$1)*(Data_Xuất[Main SKU name_GOM]=$A8)*(Data_Xuất[SKU_Xuất_GOM]=AD$5)),SUMPRODUCT(Data_Xuất[Xuất-NX]*(Data_Xuất[Year]=AD$1)*(Data_Xuất[Month]=AD$2)*(Data_Xuất[Main SKU name_GOM]=$A8)*(Data_Xuất[SKU_Xuất_GOM]=AD$5)))</f>
        <v>0</v>
      </c>
      <c r="AE8" s="42" cm="1">
        <f t="array" ref="AE8">IF(AE$2="FY",SUMPRODUCT(Data_Xuất[Xuất-NX]*(Data_Xuất[Year]=AE$1)*(Data_Xuất[Main SKU name_GOM]=$A8)*(Data_Xuất[SKU_Xuất_GOM]=AE$5)),SUMPRODUCT(Data_Xuất[Xuất-NX]*(Data_Xuất[Year]=AE$1)*(Data_Xuất[Month]=AE$2)*(Data_Xuất[Main SKU name_GOM]=$A8)*(Data_Xuất[SKU_Xuất_GOM]=AE$5)))</f>
        <v>0</v>
      </c>
      <c r="AF8" s="42" cm="1">
        <f t="array" ref="AF8">IF(AF$2="FY",SUMPRODUCT(Data_Xuất[Xuất-NX]*(Data_Xuất[Year]=AF$1)*(Data_Xuất[Main SKU name_GOM]=$A8)*(Data_Xuất[SKU_Xuất_GOM]=AF$5)),SUMPRODUCT(Data_Xuất[Xuất-NX]*(Data_Xuất[Year]=AF$1)*(Data_Xuất[Month]=AF$2)*(Data_Xuất[Main SKU name_GOM]=$A8)*(Data_Xuất[SKU_Xuất_GOM]=AF$5)))</f>
        <v>0</v>
      </c>
      <c r="AG8" s="42" cm="1">
        <f t="array" ref="AG8">IF(AG$2="FY",SUMPRODUCT(Data_Xuất[Xuất-NX]*(Data_Xuất[Year]=AG$1)*(Data_Xuất[Main SKU name_GOM]=$A8)*(Data_Xuất[SKU_Xuất_GOM]=AG$5)),SUMPRODUCT(Data_Xuất[Xuất-NX]*(Data_Xuất[Year]=AG$1)*(Data_Xuất[Month]=AG$2)*(Data_Xuất[Main SKU name_GOM]=$A8)*(Data_Xuất[SKU_Xuất_GOM]=AG$5)))</f>
        <v>0</v>
      </c>
      <c r="AH8" s="45">
        <f t="shared" si="174"/>
        <v>4044077</v>
      </c>
      <c r="AJ8" s="42" cm="1">
        <f t="array" ref="AJ8">IF(AJ$2="FY",SUMPRODUCT(Data_Xuất[Xuất-NX]*(Data_Xuất[Year]=AJ$1)*(Data_Xuất[Main SKU name_GOM]=$A8)*(Data_Xuất[SKU_Xuất_GOM]=AJ$5)),SUMPRODUCT(Data_Xuất[Xuất-NX]*(Data_Xuất[Year]=AJ$1)*(Data_Xuất[Month]=AJ$2)*(Data_Xuất[Main SKU name_GOM]=$A8)*(Data_Xuất[SKU_Xuất_GOM]=AJ$5)))</f>
        <v>1418205.4999999998</v>
      </c>
      <c r="AK8" s="42" cm="1">
        <f t="array" ref="AK8">IF(AK$2="FY",SUMPRODUCT(Data_Xuất[Xuất-NX]*(Data_Xuất[Year]=AK$1)*(Data_Xuất[Main SKU name_GOM]=$A8)*(Data_Xuất[SKU_Xuất_GOM]=AK$5)),SUMPRODUCT(Data_Xuất[Xuất-NX]*(Data_Xuất[Year]=AK$1)*(Data_Xuất[Month]=AK$2)*(Data_Xuất[Main SKU name_GOM]=$A8)*(Data_Xuất[SKU_Xuất_GOM]=AK$5)))</f>
        <v>1141000</v>
      </c>
      <c r="AL8" s="42" cm="1">
        <f t="array" ref="AL8">IF(AL$2="FY",SUMPRODUCT(Data_Xuất[Xuất-NX]*(Data_Xuất[Year]=AL$1)*(Data_Xuất[Main SKU name_GOM]=$A8)*(Data_Xuất[SKU_Xuất_GOM]=AL$5)),SUMPRODUCT(Data_Xuất[Xuất-NX]*(Data_Xuất[Year]=AL$1)*(Data_Xuất[Month]=AL$2)*(Data_Xuất[Main SKU name_GOM]=$A8)*(Data_Xuất[SKU_Xuất_GOM]=AL$5)))</f>
        <v>281609</v>
      </c>
      <c r="AM8" s="42" cm="1">
        <f t="array" ref="AM8">IF(AM$2="FY",SUMPRODUCT(Data_Xuất[Xuất-NX]*(Data_Xuất[Year]=AM$1)*(Data_Xuất[Main SKU name_GOM]=$A8)*(Data_Xuất[SKU_Xuất_GOM]=AM$5)),SUMPRODUCT(Data_Xuất[Xuất-NX]*(Data_Xuất[Year]=AM$1)*(Data_Xuất[Month]=AM$2)*(Data_Xuất[Main SKU name_GOM]=$A8)*(Data_Xuất[SKU_Xuất_GOM]=AM$5)))</f>
        <v>0</v>
      </c>
      <c r="AN8" s="42" cm="1">
        <f t="array" ref="AN8">IF(AN$2="FY",SUMPRODUCT(Data_Xuất[Xuất-NX]*(Data_Xuất[Year]=AN$1)*(Data_Xuất[Main SKU name_GOM]=$A8)*(Data_Xuất[SKU_Xuất_GOM]=AN$5)),SUMPRODUCT(Data_Xuất[Xuất-NX]*(Data_Xuất[Year]=AN$1)*(Data_Xuất[Month]=AN$2)*(Data_Xuất[Main SKU name_GOM]=$A8)*(Data_Xuất[SKU_Xuất_GOM]=AN$5)))</f>
        <v>0</v>
      </c>
      <c r="AO8" s="42" cm="1">
        <f t="array" ref="AO8">IF(AO$2="FY",SUMPRODUCT(Data_Xuất[Xuất-NX]*(Data_Xuất[Year]=AO$1)*(Data_Xuất[Main SKU name_GOM]=$A8)*(Data_Xuất[SKU_Xuất_GOM]=AO$5)),SUMPRODUCT(Data_Xuất[Xuất-NX]*(Data_Xuất[Year]=AO$1)*(Data_Xuất[Month]=AO$2)*(Data_Xuất[Main SKU name_GOM]=$A8)*(Data_Xuất[SKU_Xuất_GOM]=AO$5)))</f>
        <v>0</v>
      </c>
      <c r="AP8" s="42" cm="1">
        <f t="array" ref="AP8">IF(AP$2="FY",SUMPRODUCT(Data_Xuất[Xuất-NX]*(Data_Xuất[Year]=AP$1)*(Data_Xuất[Main SKU name_GOM]=$A8)*(Data_Xuất[SKU_Xuất_GOM]=AP$5)),SUMPRODUCT(Data_Xuất[Xuất-NX]*(Data_Xuất[Year]=AP$1)*(Data_Xuất[Month]=AP$2)*(Data_Xuất[Main SKU name_GOM]=$A8)*(Data_Xuất[SKU_Xuất_GOM]=AP$5)))</f>
        <v>0</v>
      </c>
      <c r="AQ8" s="42" cm="1">
        <f t="array" ref="AQ8">IF(AQ$2="FY",SUMPRODUCT(Data_Xuất[Xuất-NX]*(Data_Xuất[Year]=AQ$1)*(Data_Xuất[Main SKU name_GOM]=$A8)*(Data_Xuất[SKU_Xuất_GOM]=AQ$5)),SUMPRODUCT(Data_Xuất[Xuất-NX]*(Data_Xuất[Year]=AQ$1)*(Data_Xuất[Month]=AQ$2)*(Data_Xuất[Main SKU name_GOM]=$A8)*(Data_Xuất[SKU_Xuất_GOM]=AQ$5)))</f>
        <v>0</v>
      </c>
      <c r="AR8" s="42" cm="1">
        <f t="array" ref="AR8">IF(AR$2="FY",SUMPRODUCT(Data_Xuất[Xuất-NX]*(Data_Xuất[Year]=AR$1)*(Data_Xuất[Main SKU name_GOM]=$A8)*(Data_Xuất[SKU_Xuất_GOM]=AR$5)),SUMPRODUCT(Data_Xuất[Xuất-NX]*(Data_Xuất[Year]=AR$1)*(Data_Xuất[Month]=AR$2)*(Data_Xuất[Main SKU name_GOM]=$A8)*(Data_Xuất[SKU_Xuất_GOM]=AR$5)))</f>
        <v>0</v>
      </c>
      <c r="AS8" s="42" cm="1">
        <f t="array" ref="AS8">IF(AS$2="FY",SUMPRODUCT(Data_Xuất[Xuất-NX]*(Data_Xuất[Year]=AS$1)*(Data_Xuất[Main SKU name_GOM]=$A8)*(Data_Xuất[SKU_Xuất_GOM]=AS$5)),SUMPRODUCT(Data_Xuất[Xuất-NX]*(Data_Xuất[Year]=AS$1)*(Data_Xuất[Month]=AS$2)*(Data_Xuất[Main SKU name_GOM]=$A8)*(Data_Xuất[SKU_Xuất_GOM]=AS$5)))</f>
        <v>0</v>
      </c>
      <c r="AT8" s="42" cm="1">
        <f t="array" ref="AT8">IF(AT$2="FY",SUMPRODUCT(Data_Xuất[Xuất-NX]*(Data_Xuất[Year]=AT$1)*(Data_Xuất[Main SKU name_GOM]=$A8)*(Data_Xuất[SKU_Xuất_GOM]=AT$5)),SUMPRODUCT(Data_Xuất[Xuất-NX]*(Data_Xuất[Year]=AT$1)*(Data_Xuất[Month]=AT$2)*(Data_Xuất[Main SKU name_GOM]=$A8)*(Data_Xuất[SKU_Xuất_GOM]=AT$5)))</f>
        <v>0</v>
      </c>
      <c r="AU8" s="42" cm="1">
        <f t="array" ref="AU8">IF(AU$2="FY",SUMPRODUCT(Data_Xuất[Xuất-NX]*(Data_Xuất[Year]=AU$1)*(Data_Xuất[Main SKU name_GOM]=$A8)*(Data_Xuất[SKU_Xuất_GOM]=AU$5)),SUMPRODUCT(Data_Xuất[Xuất-NX]*(Data_Xuất[Year]=AU$1)*(Data_Xuất[Month]=AU$2)*(Data_Xuất[Main SKU name_GOM]=$A8)*(Data_Xuất[SKU_Xuất_GOM]=AU$5)))</f>
        <v>0</v>
      </c>
      <c r="AV8" s="42" cm="1">
        <f t="array" ref="AV8">IF(AV$2="FY",SUMPRODUCT(Data_Xuất[Xuất-NX]*(Data_Xuất[Year]=AV$1)*(Data_Xuất[Main SKU name_GOM]=$A8)*(Data_Xuất[SKU_Xuất_GOM]=AV$5)),SUMPRODUCT(Data_Xuất[Xuất-NX]*(Data_Xuất[Year]=AV$1)*(Data_Xuất[Month]=AV$2)*(Data_Xuất[Main SKU name_GOM]=$A8)*(Data_Xuất[SKU_Xuất_GOM]=AV$5)))</f>
        <v>0</v>
      </c>
      <c r="AW8" s="42" cm="1">
        <f t="array" ref="AW8">IF(AW$2="FY",SUMPRODUCT(Data_Xuất[Xuất-NX]*(Data_Xuất[Year]=AW$1)*(Data_Xuất[Main SKU name_GOM]=$A8)*(Data_Xuất[SKU_Xuất_GOM]=AW$5)),SUMPRODUCT(Data_Xuất[Xuất-NX]*(Data_Xuất[Year]=AW$1)*(Data_Xuất[Month]=AW$2)*(Data_Xuất[Main SKU name_GOM]=$A8)*(Data_Xuất[SKU_Xuất_GOM]=AW$5)))</f>
        <v>0</v>
      </c>
      <c r="AX8" s="45">
        <f t="shared" si="162"/>
        <v>2840814.5</v>
      </c>
      <c r="AZ8" s="42" cm="1">
        <f t="array" ref="AZ8">IF(AZ$2="FY",SUMPRODUCT(Data_Xuất[Xuất-NX]*(Data_Xuất[Year]=AZ$1)*(Data_Xuất[Main SKU name_GOM]=$A8)*(Data_Xuất[SKU_Xuất_GOM]=AZ$5)),SUMPRODUCT(Data_Xuất[Xuất-NX]*(Data_Xuất[Year]=AZ$1)*(Data_Xuất[Month]=AZ$2)*(Data_Xuất[Main SKU name_GOM]=$A8)*(Data_Xuất[SKU_Xuất_GOM]=AZ$5)))</f>
        <v>1988925</v>
      </c>
      <c r="BA8" s="42" cm="1">
        <f t="array" ref="BA8">IF(BA$2="FY",SUMPRODUCT(Data_Xuất[Xuất-NX]*(Data_Xuất[Year]=BA$1)*(Data_Xuất[Main SKU name_GOM]=$A8)*(Data_Xuất[SKU_Xuất_GOM]=BA$5)),SUMPRODUCT(Data_Xuất[Xuất-NX]*(Data_Xuất[Year]=BA$1)*(Data_Xuất[Month]=BA$2)*(Data_Xuất[Main SKU name_GOM]=$A8)*(Data_Xuất[SKU_Xuất_GOM]=BA$5)))</f>
        <v>1270000</v>
      </c>
      <c r="BB8" s="42" cm="1">
        <f t="array" ref="BB8">IF(BB$2="FY",SUMPRODUCT(Data_Xuất[Xuất-NX]*(Data_Xuất[Year]=BB$1)*(Data_Xuất[Main SKU name_GOM]=$A8)*(Data_Xuất[SKU_Xuất_GOM]=BB$5)),SUMPRODUCT(Data_Xuất[Xuất-NX]*(Data_Xuất[Year]=BB$1)*(Data_Xuất[Month]=BB$2)*(Data_Xuất[Main SKU name_GOM]=$A8)*(Data_Xuất[SKU_Xuất_GOM]=BB$5)))</f>
        <v>775074.99999999988</v>
      </c>
      <c r="BC8" s="42" cm="1">
        <f t="array" ref="BC8">IF(BC$2="FY",SUMPRODUCT(Data_Xuất[Xuất-NX]*(Data_Xuất[Year]=BC$1)*(Data_Xuất[Main SKU name_GOM]=$A8)*(Data_Xuất[SKU_Xuất_GOM]=BC$5)),SUMPRODUCT(Data_Xuất[Xuất-NX]*(Data_Xuất[Year]=BC$1)*(Data_Xuất[Month]=BC$2)*(Data_Xuất[Main SKU name_GOM]=$A8)*(Data_Xuất[SKU_Xuất_GOM]=BC$5)))</f>
        <v>0</v>
      </c>
      <c r="BD8" s="42" cm="1">
        <f t="array" ref="BD8">IF(BD$2="FY",SUMPRODUCT(Data_Xuất[Xuất-NX]*(Data_Xuất[Year]=BD$1)*(Data_Xuất[Main SKU name_GOM]=$A8)*(Data_Xuất[SKU_Xuất_GOM]=BD$5)),SUMPRODUCT(Data_Xuất[Xuất-NX]*(Data_Xuất[Year]=BD$1)*(Data_Xuất[Month]=BD$2)*(Data_Xuất[Main SKU name_GOM]=$A8)*(Data_Xuất[SKU_Xuất_GOM]=BD$5)))</f>
        <v>0</v>
      </c>
      <c r="BE8" s="42" cm="1">
        <f t="array" ref="BE8">IF(BE$2="FY",SUMPRODUCT(Data_Xuất[Xuất-NX]*(Data_Xuất[Year]=BE$1)*(Data_Xuất[Main SKU name_GOM]=$A8)*(Data_Xuất[SKU_Xuất_GOM]=BE$5)),SUMPRODUCT(Data_Xuất[Xuất-NX]*(Data_Xuất[Year]=BE$1)*(Data_Xuất[Month]=BE$2)*(Data_Xuất[Main SKU name_GOM]=$A8)*(Data_Xuất[SKU_Xuất_GOM]=BE$5)))</f>
        <v>0</v>
      </c>
      <c r="BF8" s="42" cm="1">
        <f t="array" ref="BF8">IF(BF$2="FY",SUMPRODUCT(Data_Xuất[Xuất-NX]*(Data_Xuất[Year]=BF$1)*(Data_Xuất[Main SKU name_GOM]=$A8)*(Data_Xuất[SKU_Xuất_GOM]=BF$5)),SUMPRODUCT(Data_Xuất[Xuất-NX]*(Data_Xuất[Year]=BF$1)*(Data_Xuất[Month]=BF$2)*(Data_Xuất[Main SKU name_GOM]=$A8)*(Data_Xuất[SKU_Xuất_GOM]=BF$5)))</f>
        <v>0</v>
      </c>
      <c r="BG8" s="42" cm="1">
        <f t="array" ref="BG8">IF(BG$2="FY",SUMPRODUCT(Data_Xuất[Xuất-NX]*(Data_Xuất[Year]=BG$1)*(Data_Xuất[Main SKU name_GOM]=$A8)*(Data_Xuất[SKU_Xuất_GOM]=BG$5)),SUMPRODUCT(Data_Xuất[Xuất-NX]*(Data_Xuất[Year]=BG$1)*(Data_Xuất[Month]=BG$2)*(Data_Xuất[Main SKU name_GOM]=$A8)*(Data_Xuất[SKU_Xuất_GOM]=BG$5)))</f>
        <v>0</v>
      </c>
      <c r="BH8" s="42" cm="1">
        <f t="array" ref="BH8">IF(BH$2="FY",SUMPRODUCT(Data_Xuất[Xuất-NX]*(Data_Xuất[Year]=BH$1)*(Data_Xuất[Main SKU name_GOM]=$A8)*(Data_Xuất[SKU_Xuất_GOM]=BH$5)),SUMPRODUCT(Data_Xuất[Xuất-NX]*(Data_Xuất[Year]=BH$1)*(Data_Xuất[Month]=BH$2)*(Data_Xuất[Main SKU name_GOM]=$A8)*(Data_Xuất[SKU_Xuất_GOM]=BH$5)))</f>
        <v>0</v>
      </c>
      <c r="BI8" s="42" cm="1">
        <f t="array" ref="BI8">IF(BI$2="FY",SUMPRODUCT(Data_Xuất[Xuất-NX]*(Data_Xuất[Year]=BI$1)*(Data_Xuất[Main SKU name_GOM]=$A8)*(Data_Xuất[SKU_Xuất_GOM]=BI$5)),SUMPRODUCT(Data_Xuất[Xuất-NX]*(Data_Xuất[Year]=BI$1)*(Data_Xuất[Month]=BI$2)*(Data_Xuất[Main SKU name_GOM]=$A8)*(Data_Xuất[SKU_Xuất_GOM]=BI$5)))</f>
        <v>25999.999999999996</v>
      </c>
      <c r="BJ8" s="42" cm="1">
        <f t="array" ref="BJ8">IF(BJ$2="FY",SUMPRODUCT(Data_Xuất[Xuất-NX]*(Data_Xuất[Year]=BJ$1)*(Data_Xuất[Main SKU name_GOM]=$A8)*(Data_Xuất[SKU_Xuất_GOM]=BJ$5)),SUMPRODUCT(Data_Xuất[Xuất-NX]*(Data_Xuất[Year]=BJ$1)*(Data_Xuất[Month]=BJ$2)*(Data_Xuất[Main SKU name_GOM]=$A8)*(Data_Xuất[SKU_Xuất_GOM]=BJ$5)))</f>
        <v>0</v>
      </c>
      <c r="BK8" s="42" cm="1">
        <f t="array" ref="BK8">IF(BK$2="FY",SUMPRODUCT(Data_Xuất[Xuất-NX]*(Data_Xuất[Year]=BK$1)*(Data_Xuất[Main SKU name_GOM]=$A8)*(Data_Xuất[SKU_Xuất_GOM]=BK$5)),SUMPRODUCT(Data_Xuất[Xuất-NX]*(Data_Xuất[Year]=BK$1)*(Data_Xuất[Month]=BK$2)*(Data_Xuất[Main SKU name_GOM]=$A8)*(Data_Xuất[SKU_Xuất_GOM]=BK$5)))</f>
        <v>0</v>
      </c>
      <c r="BL8" s="42" cm="1">
        <f t="array" ref="BL8">IF(BL$2="FY",SUMPRODUCT(Data_Xuất[Xuất-NX]*(Data_Xuất[Year]=BL$1)*(Data_Xuất[Main SKU name_GOM]=$A8)*(Data_Xuất[SKU_Xuất_GOM]=BL$5)),SUMPRODUCT(Data_Xuất[Xuất-NX]*(Data_Xuất[Year]=BL$1)*(Data_Xuất[Month]=BL$2)*(Data_Xuất[Main SKU name_GOM]=$A8)*(Data_Xuất[SKU_Xuất_GOM]=BL$5)))</f>
        <v>0</v>
      </c>
      <c r="BM8" s="42" cm="1">
        <f t="array" ref="BM8">IF(BM$2="FY",SUMPRODUCT(Data_Xuất[Xuất-NX]*(Data_Xuất[Year]=BM$1)*(Data_Xuất[Main SKU name_GOM]=$A8)*(Data_Xuất[SKU_Xuất_GOM]=BM$5)),SUMPRODUCT(Data_Xuất[Xuất-NX]*(Data_Xuất[Year]=BM$1)*(Data_Xuất[Month]=BM$2)*(Data_Xuất[Main SKU name_GOM]=$A8)*(Data_Xuất[SKU_Xuất_GOM]=BM$5)))</f>
        <v>0</v>
      </c>
      <c r="BN8" s="45">
        <f t="shared" si="163"/>
        <v>4060000</v>
      </c>
      <c r="BP8" s="42" cm="1">
        <f t="array" ref="BP8">IF(BP$2="FY",SUMPRODUCT(Data_Xuất[Xuất-NX]*(Data_Xuất[Year]=BP$1)*(Data_Xuất[Main SKU name_GOM]=$A8)*(Data_Xuất[SKU_Xuất_GOM]=BP$5)),SUMPRODUCT(Data_Xuất[Xuất-NX]*(Data_Xuất[Year]=BP$1)*(Data_Xuất[Month]=BP$2)*(Data_Xuất[Main SKU name_GOM]=$A8)*(Data_Xuất[SKU_Xuất_GOM]=BP$5)))</f>
        <v>868302</v>
      </c>
      <c r="BQ8" s="42" cm="1">
        <f t="array" ref="BQ8">IF(BQ$2="FY",SUMPRODUCT(Data_Xuất[Xuất-NX]*(Data_Xuất[Year]=BQ$1)*(Data_Xuất[Main SKU name_GOM]=$A8)*(Data_Xuất[SKU_Xuất_GOM]=BQ$5)),SUMPRODUCT(Data_Xuất[Xuất-NX]*(Data_Xuất[Year]=BQ$1)*(Data_Xuất[Month]=BQ$2)*(Data_Xuất[Main SKU name_GOM]=$A8)*(Data_Xuất[SKU_Xuất_GOM]=BQ$5)))</f>
        <v>351500</v>
      </c>
      <c r="BR8" s="42" cm="1">
        <f t="array" ref="BR8">IF(BR$2="FY",SUMPRODUCT(Data_Xuất[Xuất-NX]*(Data_Xuất[Year]=BR$1)*(Data_Xuất[Main SKU name_GOM]=$A8)*(Data_Xuất[SKU_Xuất_GOM]=BR$5)),SUMPRODUCT(Data_Xuất[Xuất-NX]*(Data_Xuất[Year]=BR$1)*(Data_Xuất[Month]=BR$2)*(Data_Xuất[Main SKU name_GOM]=$A8)*(Data_Xuất[SKU_Xuất_GOM]=BR$5)))</f>
        <v>137000</v>
      </c>
      <c r="BS8" s="42" cm="1">
        <f t="array" ref="BS8">IF(BS$2="FY",SUMPRODUCT(Data_Xuất[Xuất-NX]*(Data_Xuất[Year]=BS$1)*(Data_Xuất[Main SKU name_GOM]=$A8)*(Data_Xuất[SKU_Xuất_GOM]=BS$5)),SUMPRODUCT(Data_Xuất[Xuất-NX]*(Data_Xuất[Year]=BS$1)*(Data_Xuất[Month]=BS$2)*(Data_Xuất[Main SKU name_GOM]=$A8)*(Data_Xuất[SKU_Xuất_GOM]=BS$5)))</f>
        <v>18018</v>
      </c>
      <c r="BT8" s="42" cm="1">
        <f t="array" ref="BT8">IF(BT$2="FY",SUMPRODUCT(Data_Xuất[Xuất-NX]*(Data_Xuất[Year]=BT$1)*(Data_Xuất[Main SKU name_GOM]=$A8)*(Data_Xuất[SKU_Xuất_GOM]=BT$5)),SUMPRODUCT(Data_Xuất[Xuất-NX]*(Data_Xuất[Year]=BT$1)*(Data_Xuất[Month]=BT$2)*(Data_Xuất[Main SKU name_GOM]=$A8)*(Data_Xuất[SKU_Xuất_GOM]=BT$5)))</f>
        <v>0</v>
      </c>
      <c r="BU8" s="42" cm="1">
        <f t="array" ref="BU8">IF(BU$2="FY",SUMPRODUCT(Data_Xuất[Xuất-NX]*(Data_Xuất[Year]=BU$1)*(Data_Xuất[Main SKU name_GOM]=$A8)*(Data_Xuất[SKU_Xuất_GOM]=BU$5)),SUMPRODUCT(Data_Xuất[Xuất-NX]*(Data_Xuất[Year]=BU$1)*(Data_Xuất[Month]=BU$2)*(Data_Xuất[Main SKU name_GOM]=$A8)*(Data_Xuất[SKU_Xuất_GOM]=BU$5)))</f>
        <v>0</v>
      </c>
      <c r="BV8" s="42" cm="1">
        <f t="array" ref="BV8">IF(BV$2="FY",SUMPRODUCT(Data_Xuất[Xuất-NX]*(Data_Xuất[Year]=BV$1)*(Data_Xuất[Main SKU name_GOM]=$A8)*(Data_Xuất[SKU_Xuất_GOM]=BV$5)),SUMPRODUCT(Data_Xuất[Xuất-NX]*(Data_Xuất[Year]=BV$1)*(Data_Xuất[Month]=BV$2)*(Data_Xuất[Main SKU name_GOM]=$A8)*(Data_Xuất[SKU_Xuất_GOM]=BV$5)))</f>
        <v>0</v>
      </c>
      <c r="BW8" s="42" cm="1">
        <f t="array" ref="BW8">IF(BW$2="FY",SUMPRODUCT(Data_Xuất[Xuất-NX]*(Data_Xuất[Year]=BW$1)*(Data_Xuất[Main SKU name_GOM]=$A8)*(Data_Xuất[SKU_Xuất_GOM]=BW$5)),SUMPRODUCT(Data_Xuất[Xuất-NX]*(Data_Xuất[Year]=BW$1)*(Data_Xuất[Month]=BW$2)*(Data_Xuất[Main SKU name_GOM]=$A8)*(Data_Xuất[SKU_Xuất_GOM]=BW$5)))</f>
        <v>0</v>
      </c>
      <c r="BX8" s="42" cm="1">
        <f t="array" ref="BX8">IF(BX$2="FY",SUMPRODUCT(Data_Xuất[Xuất-NX]*(Data_Xuất[Year]=BX$1)*(Data_Xuất[Main SKU name_GOM]=$A8)*(Data_Xuất[SKU_Xuất_GOM]=BX$5)),SUMPRODUCT(Data_Xuất[Xuất-NX]*(Data_Xuất[Year]=BX$1)*(Data_Xuất[Month]=BX$2)*(Data_Xuất[Main SKU name_GOM]=$A8)*(Data_Xuất[SKU_Xuất_GOM]=BX$5)))</f>
        <v>7000</v>
      </c>
      <c r="BY8" s="42" cm="1">
        <f t="array" ref="BY8">IF(BY$2="FY",SUMPRODUCT(Data_Xuất[Xuất-NX]*(Data_Xuất[Year]=BY$1)*(Data_Xuất[Main SKU name_GOM]=$A8)*(Data_Xuất[SKU_Xuất_GOM]=BY$5)),SUMPRODUCT(Data_Xuất[Xuất-NX]*(Data_Xuất[Year]=BY$1)*(Data_Xuất[Month]=BY$2)*(Data_Xuất[Main SKU name_GOM]=$A8)*(Data_Xuất[SKU_Xuất_GOM]=BY$5)))</f>
        <v>0</v>
      </c>
      <c r="BZ8" s="42" cm="1">
        <f t="array" ref="BZ8">IF(BZ$2="FY",SUMPRODUCT(Data_Xuất[Xuất-NX]*(Data_Xuất[Year]=BZ$1)*(Data_Xuất[Main SKU name_GOM]=$A8)*(Data_Xuất[SKU_Xuất_GOM]=BZ$5)),SUMPRODUCT(Data_Xuất[Xuất-NX]*(Data_Xuất[Year]=BZ$1)*(Data_Xuất[Month]=BZ$2)*(Data_Xuất[Main SKU name_GOM]=$A8)*(Data_Xuất[SKU_Xuất_GOM]=BZ$5)))</f>
        <v>0</v>
      </c>
      <c r="CA8" s="42" cm="1">
        <f t="array" ref="CA8">IF(CA$2="FY",SUMPRODUCT(Data_Xuất[Xuất-NX]*(Data_Xuất[Year]=CA$1)*(Data_Xuất[Main SKU name_GOM]=$A8)*(Data_Xuất[SKU_Xuất_GOM]=CA$5)),SUMPRODUCT(Data_Xuất[Xuất-NX]*(Data_Xuất[Year]=CA$1)*(Data_Xuất[Month]=CA$2)*(Data_Xuất[Main SKU name_GOM]=$A8)*(Data_Xuất[SKU_Xuất_GOM]=CA$5)))</f>
        <v>0</v>
      </c>
      <c r="CB8" s="42" cm="1">
        <f t="array" ref="CB8">IF(CB$2="FY",SUMPRODUCT(Data_Xuất[Xuất-NX]*(Data_Xuất[Year]=CB$1)*(Data_Xuất[Main SKU name_GOM]=$A8)*(Data_Xuất[SKU_Xuất_GOM]=CB$5)),SUMPRODUCT(Data_Xuất[Xuất-NX]*(Data_Xuất[Year]=CB$1)*(Data_Xuất[Month]=CB$2)*(Data_Xuất[Main SKU name_GOM]=$A8)*(Data_Xuất[SKU_Xuất_GOM]=CB$5)))</f>
        <v>0</v>
      </c>
      <c r="CC8" s="42" cm="1">
        <f t="array" ref="CC8">IF(CC$2="FY",SUMPRODUCT(Data_Xuất[Xuất-NX]*(Data_Xuất[Year]=CC$1)*(Data_Xuất[Main SKU name_GOM]=$A8)*(Data_Xuất[SKU_Xuất_GOM]=CC$5)),SUMPRODUCT(Data_Xuất[Xuất-NX]*(Data_Xuất[Year]=CC$1)*(Data_Xuất[Month]=CC$2)*(Data_Xuất[Main SKU name_GOM]=$A8)*(Data_Xuất[SKU_Xuất_GOM]=CC$5)))</f>
        <v>0</v>
      </c>
      <c r="CD8" s="45">
        <f t="shared" si="164"/>
        <v>1381820</v>
      </c>
      <c r="CF8" s="42" cm="1">
        <f t="array" ref="CF8">IF(CF$2="FY",SUMPRODUCT(Data_Xuất[Xuất-NX]*(Data_Xuất[Year]=CF$1)*(Data_Xuất[Main SKU name_GOM]=$A8)*(Data_Xuất[SKU_Xuất_GOM]=CF$5)),SUMPRODUCT(Data_Xuất[Xuất-NX]*(Data_Xuất[Year]=CF$1)*(Data_Xuất[Month]=CF$2)*(Data_Xuất[Main SKU name_GOM]=$A8)*(Data_Xuất[SKU_Xuất_GOM]=CF$5)))</f>
        <v>2883445.6</v>
      </c>
      <c r="CG8" s="42" cm="1">
        <f t="array" ref="CG8">IF(CG$2="FY",SUMPRODUCT(Data_Xuất[Xuất-NX]*(Data_Xuất[Year]=CG$1)*(Data_Xuất[Main SKU name_GOM]=$A8)*(Data_Xuất[SKU_Xuất_GOM]=CG$5)),SUMPRODUCT(Data_Xuất[Xuất-NX]*(Data_Xuất[Year]=CG$1)*(Data_Xuất[Month]=CG$2)*(Data_Xuất[Main SKU name_GOM]=$A8)*(Data_Xuất[SKU_Xuất_GOM]=CG$5)))</f>
        <v>636986</v>
      </c>
      <c r="CH8" s="42" cm="1">
        <f t="array" ref="CH8">IF(CH$2="FY",SUMPRODUCT(Data_Xuất[Xuất-NX]*(Data_Xuất[Year]=CH$1)*(Data_Xuất[Main SKU name_GOM]=$A8)*(Data_Xuất[SKU_Xuất_GOM]=CH$5)),SUMPRODUCT(Data_Xuất[Xuất-NX]*(Data_Xuất[Year]=CH$1)*(Data_Xuất[Month]=CH$2)*(Data_Xuất[Main SKU name_GOM]=$A8)*(Data_Xuất[SKU_Xuất_GOM]=CH$5)))</f>
        <v>599050.00000000023</v>
      </c>
      <c r="CI8" s="42" cm="1">
        <f t="array" ref="CI8">IF(CI$2="FY",SUMPRODUCT(Data_Xuất[Xuất-NX]*(Data_Xuất[Year]=CI$1)*(Data_Xuất[Main SKU name_GOM]=$A8)*(Data_Xuất[SKU_Xuất_GOM]=CI$5)),SUMPRODUCT(Data_Xuất[Xuất-NX]*(Data_Xuất[Year]=CI$1)*(Data_Xuất[Month]=CI$2)*(Data_Xuất[Main SKU name_GOM]=$A8)*(Data_Xuất[SKU_Xuất_GOM]=CI$5)))</f>
        <v>29582</v>
      </c>
      <c r="CJ8" s="42" cm="1">
        <f t="array" ref="CJ8">IF(CJ$2="FY",SUMPRODUCT(Data_Xuất[Xuất-NX]*(Data_Xuất[Year]=CJ$1)*(Data_Xuất[Main SKU name_GOM]=$A8)*(Data_Xuất[SKU_Xuất_GOM]=CJ$5)),SUMPRODUCT(Data_Xuất[Xuất-NX]*(Data_Xuất[Year]=CJ$1)*(Data_Xuất[Month]=CJ$2)*(Data_Xuất[Main SKU name_GOM]=$A8)*(Data_Xuất[SKU_Xuất_GOM]=CJ$5)))</f>
        <v>98296</v>
      </c>
      <c r="CK8" s="42" cm="1">
        <f t="array" ref="CK8">IF(CK$2="FY",SUMPRODUCT(Data_Xuất[Xuất-NX]*(Data_Xuất[Year]=CK$1)*(Data_Xuất[Main SKU name_GOM]=$A8)*(Data_Xuất[SKU_Xuất_GOM]=CK$5)),SUMPRODUCT(Data_Xuất[Xuất-NX]*(Data_Xuất[Year]=CK$1)*(Data_Xuất[Month]=CK$2)*(Data_Xuất[Main SKU name_GOM]=$A8)*(Data_Xuất[SKU_Xuất_GOM]=CK$5)))</f>
        <v>36600.000000000007</v>
      </c>
      <c r="CL8" s="42" cm="1">
        <f t="array" ref="CL8">IF(CL$2="FY",SUMPRODUCT(Data_Xuất[Xuất-NX]*(Data_Xuất[Year]=CL$1)*(Data_Xuất[Main SKU name_GOM]=$A8)*(Data_Xuất[SKU_Xuất_GOM]=CL$5)),SUMPRODUCT(Data_Xuất[Xuất-NX]*(Data_Xuất[Year]=CL$1)*(Data_Xuất[Month]=CL$2)*(Data_Xuất[Main SKU name_GOM]=$A8)*(Data_Xuất[SKU_Xuất_GOM]=CL$5)))</f>
        <v>0</v>
      </c>
      <c r="CM8" s="42" cm="1">
        <f t="array" ref="CM8">IF(CM$2="FY",SUMPRODUCT(Data_Xuất[Xuất-NX]*(Data_Xuất[Year]=CM$1)*(Data_Xuất[Main SKU name_GOM]=$A8)*(Data_Xuất[SKU_Xuất_GOM]=CM$5)),SUMPRODUCT(Data_Xuất[Xuất-NX]*(Data_Xuất[Year]=CM$1)*(Data_Xuất[Month]=CM$2)*(Data_Xuất[Main SKU name_GOM]=$A8)*(Data_Xuất[SKU_Xuất_GOM]=CM$5)))</f>
        <v>0</v>
      </c>
      <c r="CN8" s="42" cm="1">
        <f t="array" ref="CN8">IF(CN$2="FY",SUMPRODUCT(Data_Xuất[Xuất-NX]*(Data_Xuất[Year]=CN$1)*(Data_Xuất[Main SKU name_GOM]=$A8)*(Data_Xuất[SKU_Xuất_GOM]=CN$5)),SUMPRODUCT(Data_Xuất[Xuất-NX]*(Data_Xuất[Year]=CN$1)*(Data_Xuất[Month]=CN$2)*(Data_Xuất[Main SKU name_GOM]=$A8)*(Data_Xuất[SKU_Xuất_GOM]=CN$5)))</f>
        <v>19000</v>
      </c>
      <c r="CO8" s="42" cm="1">
        <f t="array" ref="CO8">IF(CO$2="FY",SUMPRODUCT(Data_Xuất[Xuất-NX]*(Data_Xuất[Year]=CO$1)*(Data_Xuất[Main SKU name_GOM]=$A8)*(Data_Xuất[SKU_Xuất_GOM]=CO$5)),SUMPRODUCT(Data_Xuất[Xuất-NX]*(Data_Xuất[Year]=CO$1)*(Data_Xuất[Month]=CO$2)*(Data_Xuất[Main SKU name_GOM]=$A8)*(Data_Xuất[SKU_Xuất_GOM]=CO$5)))</f>
        <v>0</v>
      </c>
      <c r="CP8" s="42" cm="1">
        <f t="array" ref="CP8">IF(CP$2="FY",SUMPRODUCT(Data_Xuất[Xuất-NX]*(Data_Xuất[Year]=CP$1)*(Data_Xuất[Main SKU name_GOM]=$A8)*(Data_Xuất[SKU_Xuất_GOM]=CP$5)),SUMPRODUCT(Data_Xuất[Xuất-NX]*(Data_Xuất[Year]=CP$1)*(Data_Xuất[Month]=CP$2)*(Data_Xuất[Main SKU name_GOM]=$A8)*(Data_Xuất[SKU_Xuất_GOM]=CP$5)))</f>
        <v>0</v>
      </c>
      <c r="CQ8" s="42" cm="1">
        <f t="array" ref="CQ8">IF(CQ$2="FY",SUMPRODUCT(Data_Xuất[Xuất-NX]*(Data_Xuất[Year]=CQ$1)*(Data_Xuất[Main SKU name_GOM]=$A8)*(Data_Xuất[SKU_Xuất_GOM]=CQ$5)),SUMPRODUCT(Data_Xuất[Xuất-NX]*(Data_Xuất[Year]=CQ$1)*(Data_Xuất[Month]=CQ$2)*(Data_Xuất[Main SKU name_GOM]=$A8)*(Data_Xuất[SKU_Xuất_GOM]=CQ$5)))</f>
        <v>0</v>
      </c>
      <c r="CR8" s="42" cm="1">
        <f t="array" ref="CR8">IF(CR$2="FY",SUMPRODUCT(Data_Xuất[Xuất-NX]*(Data_Xuất[Year]=CR$1)*(Data_Xuất[Main SKU name_GOM]=$A8)*(Data_Xuất[SKU_Xuất_GOM]=CR$5)),SUMPRODUCT(Data_Xuất[Xuất-NX]*(Data_Xuất[Year]=CR$1)*(Data_Xuất[Month]=CR$2)*(Data_Xuất[Main SKU name_GOM]=$A8)*(Data_Xuất[SKU_Xuất_GOM]=CR$5)))</f>
        <v>0</v>
      </c>
      <c r="CS8" s="42" cm="1">
        <f t="array" ref="CS8">IF(CS$2="FY",SUMPRODUCT(Data_Xuất[Xuất-NX]*(Data_Xuất[Year]=CS$1)*(Data_Xuất[Main SKU name_GOM]=$A8)*(Data_Xuất[SKU_Xuất_GOM]=CS$5)),SUMPRODUCT(Data_Xuất[Xuất-NX]*(Data_Xuất[Year]=CS$1)*(Data_Xuất[Month]=CS$2)*(Data_Xuất[Main SKU name_GOM]=$A8)*(Data_Xuất[SKU_Xuất_GOM]=CS$5)))</f>
        <v>0</v>
      </c>
      <c r="CT8" s="45">
        <f t="shared" si="165"/>
        <v>4302959.6000000006</v>
      </c>
      <c r="CV8" s="42" cm="1">
        <f t="array" ref="CV8">IF(CV$2="FY",SUMPRODUCT(Data_Xuất[Xuất-NX]*(Data_Xuất[Year]=CV$1)*(Data_Xuất[Main SKU name_GOM]=$A8)*(Data_Xuất[SKU_Xuất_GOM]=CV$5)),SUMPRODUCT(Data_Xuất[Xuất-NX]*(Data_Xuất[Year]=CV$1)*(Data_Xuất[Month]=CV$2)*(Data_Xuất[Main SKU name_GOM]=$A8)*(Data_Xuất[SKU_Xuất_GOM]=CV$5)))</f>
        <v>2390576.6</v>
      </c>
      <c r="CW8" s="42" cm="1">
        <f t="array" ref="CW8">IF(CW$2="FY",SUMPRODUCT(Data_Xuất[Xuất-NX]*(Data_Xuất[Year]=CW$1)*(Data_Xuất[Main SKU name_GOM]=$A8)*(Data_Xuất[SKU_Xuất_GOM]=CW$5)),SUMPRODUCT(Data_Xuất[Xuất-NX]*(Data_Xuất[Year]=CW$1)*(Data_Xuất[Month]=CW$2)*(Data_Xuất[Main SKU name_GOM]=$A8)*(Data_Xuất[SKU_Xuất_GOM]=CW$5)))</f>
        <v>525169.1</v>
      </c>
      <c r="CX8" s="42" cm="1">
        <f t="array" ref="CX8">IF(CX$2="FY",SUMPRODUCT(Data_Xuất[Xuất-NX]*(Data_Xuất[Year]=CX$1)*(Data_Xuất[Main SKU name_GOM]=$A8)*(Data_Xuất[SKU_Xuất_GOM]=CX$5)),SUMPRODUCT(Data_Xuất[Xuất-NX]*(Data_Xuất[Year]=CX$1)*(Data_Xuất[Month]=CX$2)*(Data_Xuất[Main SKU name_GOM]=$A8)*(Data_Xuất[SKU_Xuất_GOM]=CX$5)))</f>
        <v>914778.20000000019</v>
      </c>
      <c r="CY8" s="42" cm="1">
        <f t="array" ref="CY8">IF(CY$2="FY",SUMPRODUCT(Data_Xuất[Xuất-NX]*(Data_Xuất[Year]=CY$1)*(Data_Xuất[Main SKU name_GOM]=$A8)*(Data_Xuất[SKU_Xuất_GOM]=CY$5)),SUMPRODUCT(Data_Xuất[Xuất-NX]*(Data_Xuất[Year]=CY$1)*(Data_Xuất[Month]=CY$2)*(Data_Xuất[Main SKU name_GOM]=$A8)*(Data_Xuất[SKU_Xuất_GOM]=CY$5)))</f>
        <v>0</v>
      </c>
      <c r="CZ8" s="42" cm="1">
        <f t="array" ref="CZ8">IF(CZ$2="FY",SUMPRODUCT(Data_Xuất[Xuất-NX]*(Data_Xuất[Year]=CZ$1)*(Data_Xuất[Main SKU name_GOM]=$A8)*(Data_Xuất[SKU_Xuất_GOM]=CZ$5)),SUMPRODUCT(Data_Xuất[Xuất-NX]*(Data_Xuất[Year]=CZ$1)*(Data_Xuất[Month]=CZ$2)*(Data_Xuất[Main SKU name_GOM]=$A8)*(Data_Xuất[SKU_Xuất_GOM]=CZ$5)))</f>
        <v>103569.4</v>
      </c>
      <c r="DA8" s="42" cm="1">
        <f t="array" ref="DA8">IF(DA$2="FY",SUMPRODUCT(Data_Xuất[Xuất-NX]*(Data_Xuất[Year]=DA$1)*(Data_Xuất[Main SKU name_GOM]=$A8)*(Data_Xuất[SKU_Xuất_GOM]=DA$5)),SUMPRODUCT(Data_Xuất[Xuất-NX]*(Data_Xuất[Year]=DA$1)*(Data_Xuất[Month]=DA$2)*(Data_Xuất[Main SKU name_GOM]=$A8)*(Data_Xuất[SKU_Xuất_GOM]=DA$5)))</f>
        <v>42550</v>
      </c>
      <c r="DB8" s="42" cm="1">
        <f t="array" ref="DB8">IF(DB$2="FY",SUMPRODUCT(Data_Xuất[Xuất-NX]*(Data_Xuất[Year]=DB$1)*(Data_Xuất[Main SKU name_GOM]=$A8)*(Data_Xuất[SKU_Xuất_GOM]=DB$5)),SUMPRODUCT(Data_Xuất[Xuất-NX]*(Data_Xuất[Year]=DB$1)*(Data_Xuất[Month]=DB$2)*(Data_Xuất[Main SKU name_GOM]=$A8)*(Data_Xuất[SKU_Xuất_GOM]=DB$5)))</f>
        <v>13200</v>
      </c>
      <c r="DC8" s="42" cm="1">
        <f t="array" ref="DC8">IF(DC$2="FY",SUMPRODUCT(Data_Xuất[Xuất-NX]*(Data_Xuất[Year]=DC$1)*(Data_Xuất[Main SKU name_GOM]=$A8)*(Data_Xuất[SKU_Xuất_GOM]=DC$5)),SUMPRODUCT(Data_Xuất[Xuất-NX]*(Data_Xuất[Year]=DC$1)*(Data_Xuất[Month]=DC$2)*(Data_Xuất[Main SKU name_GOM]=$A8)*(Data_Xuất[SKU_Xuất_GOM]=DC$5)))</f>
        <v>0</v>
      </c>
      <c r="DD8" s="42" cm="1">
        <f t="array" ref="DD8">IF(DD$2="FY",SUMPRODUCT(Data_Xuất[Xuất-NX]*(Data_Xuất[Year]=DD$1)*(Data_Xuất[Main SKU name_GOM]=$A8)*(Data_Xuất[SKU_Xuất_GOM]=DD$5)),SUMPRODUCT(Data_Xuất[Xuất-NX]*(Data_Xuất[Year]=DD$1)*(Data_Xuất[Month]=DD$2)*(Data_Xuất[Main SKU name_GOM]=$A8)*(Data_Xuất[SKU_Xuất_GOM]=DD$5)))</f>
        <v>5000</v>
      </c>
      <c r="DE8" s="42" cm="1">
        <f t="array" ref="DE8">IF(DE$2="FY",SUMPRODUCT(Data_Xuất[Xuất-NX]*(Data_Xuất[Year]=DE$1)*(Data_Xuất[Main SKU name_GOM]=$A8)*(Data_Xuất[SKU_Xuất_GOM]=DE$5)),SUMPRODUCT(Data_Xuất[Xuất-NX]*(Data_Xuất[Year]=DE$1)*(Data_Xuất[Month]=DE$2)*(Data_Xuất[Main SKU name_GOM]=$A8)*(Data_Xuất[SKU_Xuất_GOM]=DE$5)))</f>
        <v>0</v>
      </c>
      <c r="DF8" s="42" cm="1">
        <f t="array" ref="DF8">IF(DF$2="FY",SUMPRODUCT(Data_Xuất[Xuất-NX]*(Data_Xuất[Year]=DF$1)*(Data_Xuất[Main SKU name_GOM]=$A8)*(Data_Xuất[SKU_Xuất_GOM]=DF$5)),SUMPRODUCT(Data_Xuất[Xuất-NX]*(Data_Xuất[Year]=DF$1)*(Data_Xuất[Month]=DF$2)*(Data_Xuất[Main SKU name_GOM]=$A8)*(Data_Xuất[SKU_Xuất_GOM]=DF$5)))</f>
        <v>0</v>
      </c>
      <c r="DG8" s="42" cm="1">
        <f t="array" ref="DG8">IF(DG$2="FY",SUMPRODUCT(Data_Xuất[Xuất-NX]*(Data_Xuất[Year]=DG$1)*(Data_Xuất[Main SKU name_GOM]=$A8)*(Data_Xuất[SKU_Xuất_GOM]=DG$5)),SUMPRODUCT(Data_Xuất[Xuất-NX]*(Data_Xuất[Year]=DG$1)*(Data_Xuất[Month]=DG$2)*(Data_Xuất[Main SKU name_GOM]=$A8)*(Data_Xuất[SKU_Xuất_GOM]=DG$5)))</f>
        <v>0</v>
      </c>
      <c r="DH8" s="42" cm="1">
        <f t="array" ref="DH8">IF(DH$2="FY",SUMPRODUCT(Data_Xuất[Xuất-NX]*(Data_Xuất[Year]=DH$1)*(Data_Xuất[Main SKU name_GOM]=$A8)*(Data_Xuất[SKU_Xuất_GOM]=DH$5)),SUMPRODUCT(Data_Xuất[Xuất-NX]*(Data_Xuất[Year]=DH$1)*(Data_Xuất[Month]=DH$2)*(Data_Xuất[Main SKU name_GOM]=$A8)*(Data_Xuất[SKU_Xuất_GOM]=DH$5)))</f>
        <v>0</v>
      </c>
      <c r="DI8" s="42" cm="1">
        <f t="array" ref="DI8">IF(DI$2="FY",SUMPRODUCT(Data_Xuất[Xuất-NX]*(Data_Xuất[Year]=DI$1)*(Data_Xuất[Main SKU name_GOM]=$A8)*(Data_Xuất[SKU_Xuất_GOM]=DI$5)),SUMPRODUCT(Data_Xuất[Xuất-NX]*(Data_Xuất[Year]=DI$1)*(Data_Xuất[Month]=DI$2)*(Data_Xuất[Main SKU name_GOM]=$A8)*(Data_Xuất[SKU_Xuất_GOM]=DI$5)))</f>
        <v>0</v>
      </c>
      <c r="DJ8" s="45">
        <f t="shared" si="166"/>
        <v>3994843.3000000003</v>
      </c>
      <c r="DL8" s="42" cm="1">
        <f t="array" ref="DL8">IF(DL$2="FY",SUMPRODUCT(Data_Xuất[Xuất-NX]*(Data_Xuất[Year]=DL$1)*(Data_Xuất[Main SKU name_GOM]=$A8)*(Data_Xuất[SKU_Xuất_GOM]=DL$5)),SUMPRODUCT(Data_Xuất[Xuất-NX]*(Data_Xuất[Year]=DL$1)*(Data_Xuất[Month]=DL$2)*(Data_Xuất[Main SKU name_GOM]=$A8)*(Data_Xuất[SKU_Xuất_GOM]=DL$5)))</f>
        <v>0</v>
      </c>
      <c r="DM8" s="42" cm="1">
        <f t="array" ref="DM8">IF(DM$2="FY",SUMPRODUCT(Data_Xuất[Xuất-NX]*(Data_Xuất[Year]=DM$1)*(Data_Xuất[Main SKU name_GOM]=$A8)*(Data_Xuất[SKU_Xuất_GOM]=DM$5)),SUMPRODUCT(Data_Xuất[Xuất-NX]*(Data_Xuất[Year]=DM$1)*(Data_Xuất[Month]=DM$2)*(Data_Xuất[Main SKU name_GOM]=$A8)*(Data_Xuất[SKU_Xuất_GOM]=DM$5)))</f>
        <v>178878.41</v>
      </c>
      <c r="DN8" s="42" cm="1">
        <f t="array" ref="DN8">IF(DN$2="FY",SUMPRODUCT(Data_Xuất[Xuất-NX]*(Data_Xuất[Year]=DN$1)*(Data_Xuất[Main SKU name_GOM]=$A8)*(Data_Xuất[SKU_Xuất_GOM]=DN$5)),SUMPRODUCT(Data_Xuất[Xuất-NX]*(Data_Xuất[Year]=DN$1)*(Data_Xuất[Month]=DN$2)*(Data_Xuất[Main SKU name_GOM]=$A8)*(Data_Xuất[SKU_Xuất_GOM]=DN$5)))</f>
        <v>0</v>
      </c>
      <c r="DO8" s="42" cm="1">
        <f t="array" ref="DO8">IF(DO$2="FY",SUMPRODUCT(Data_Xuất[Xuất-NX]*(Data_Xuất[Year]=DO$1)*(Data_Xuất[Main SKU name_GOM]=$A8)*(Data_Xuất[SKU_Xuất_GOM]=DO$5)),SUMPRODUCT(Data_Xuất[Xuất-NX]*(Data_Xuất[Year]=DO$1)*(Data_Xuất[Month]=DO$2)*(Data_Xuất[Main SKU name_GOM]=$A8)*(Data_Xuất[SKU_Xuất_GOM]=DO$5)))</f>
        <v>0</v>
      </c>
      <c r="DP8" s="42" cm="1">
        <f t="array" ref="DP8">IF(DP$2="FY",SUMPRODUCT(Data_Xuất[Xuất-NX]*(Data_Xuất[Year]=DP$1)*(Data_Xuất[Main SKU name_GOM]=$A8)*(Data_Xuất[SKU_Xuất_GOM]=DP$5)),SUMPRODUCT(Data_Xuất[Xuất-NX]*(Data_Xuất[Year]=DP$1)*(Data_Xuất[Month]=DP$2)*(Data_Xuất[Main SKU name_GOM]=$A8)*(Data_Xuất[SKU_Xuất_GOM]=DP$5)))</f>
        <v>0</v>
      </c>
      <c r="DQ8" s="42" cm="1">
        <f t="array" ref="DQ8">IF(DQ$2="FY",SUMPRODUCT(Data_Xuất[Xuất-NX]*(Data_Xuất[Year]=DQ$1)*(Data_Xuất[Main SKU name_GOM]=$A8)*(Data_Xuất[SKU_Xuất_GOM]=DQ$5)),SUMPRODUCT(Data_Xuất[Xuất-NX]*(Data_Xuất[Year]=DQ$1)*(Data_Xuất[Month]=DQ$2)*(Data_Xuất[Main SKU name_GOM]=$A8)*(Data_Xuất[SKU_Xuất_GOM]=DQ$5)))</f>
        <v>0</v>
      </c>
      <c r="DR8" s="42" cm="1">
        <f t="array" ref="DR8">IF(DR$2="FY",SUMPRODUCT(Data_Xuất[Xuất-NX]*(Data_Xuất[Year]=DR$1)*(Data_Xuất[Main SKU name_GOM]=$A8)*(Data_Xuất[SKU_Xuất_GOM]=DR$5)),SUMPRODUCT(Data_Xuất[Xuất-NX]*(Data_Xuất[Year]=DR$1)*(Data_Xuất[Month]=DR$2)*(Data_Xuất[Main SKU name_GOM]=$A8)*(Data_Xuất[SKU_Xuất_GOM]=DR$5)))</f>
        <v>0</v>
      </c>
      <c r="DS8" s="42" cm="1">
        <f t="array" ref="DS8">IF(DS$2="FY",SUMPRODUCT(Data_Xuất[Xuất-NX]*(Data_Xuất[Year]=DS$1)*(Data_Xuất[Main SKU name_GOM]=$A8)*(Data_Xuất[SKU_Xuất_GOM]=DS$5)),SUMPRODUCT(Data_Xuất[Xuất-NX]*(Data_Xuất[Year]=DS$1)*(Data_Xuất[Month]=DS$2)*(Data_Xuất[Main SKU name_GOM]=$A8)*(Data_Xuất[SKU_Xuất_GOM]=DS$5)))</f>
        <v>0</v>
      </c>
      <c r="DT8" s="42" cm="1">
        <f t="array" ref="DT8">IF(DT$2="FY",SUMPRODUCT(Data_Xuất[Xuất-NX]*(Data_Xuất[Year]=DT$1)*(Data_Xuất[Main SKU name_GOM]=$A8)*(Data_Xuất[SKU_Xuất_GOM]=DT$5)),SUMPRODUCT(Data_Xuất[Xuất-NX]*(Data_Xuất[Year]=DT$1)*(Data_Xuất[Month]=DT$2)*(Data_Xuất[Main SKU name_GOM]=$A8)*(Data_Xuất[SKU_Xuất_GOM]=DT$5)))</f>
        <v>0</v>
      </c>
      <c r="DU8" s="42" cm="1">
        <f t="array" ref="DU8">IF(DU$2="FY",SUMPRODUCT(Data_Xuất[Xuất-NX]*(Data_Xuất[Year]=DU$1)*(Data_Xuất[Main SKU name_GOM]=$A8)*(Data_Xuất[SKU_Xuất_GOM]=DU$5)),SUMPRODUCT(Data_Xuất[Xuất-NX]*(Data_Xuất[Year]=DU$1)*(Data_Xuất[Month]=DU$2)*(Data_Xuất[Main SKU name_GOM]=$A8)*(Data_Xuất[SKU_Xuất_GOM]=DU$5)))</f>
        <v>0</v>
      </c>
      <c r="DV8" s="42" cm="1">
        <f t="array" ref="DV8">IF(DV$2="FY",SUMPRODUCT(Data_Xuất[Xuất-NX]*(Data_Xuất[Year]=DV$1)*(Data_Xuất[Main SKU name_GOM]=$A8)*(Data_Xuất[SKU_Xuất_GOM]=DV$5)),SUMPRODUCT(Data_Xuất[Xuất-NX]*(Data_Xuất[Year]=DV$1)*(Data_Xuất[Month]=DV$2)*(Data_Xuất[Main SKU name_GOM]=$A8)*(Data_Xuất[SKU_Xuất_GOM]=DV$5)))</f>
        <v>0</v>
      </c>
      <c r="DW8" s="42" cm="1">
        <f t="array" ref="DW8">IF(DW$2="FY",SUMPRODUCT(Data_Xuất[Xuất-NX]*(Data_Xuất[Year]=DW$1)*(Data_Xuất[Main SKU name_GOM]=$A8)*(Data_Xuất[SKU_Xuất_GOM]=DW$5)),SUMPRODUCT(Data_Xuất[Xuất-NX]*(Data_Xuất[Year]=DW$1)*(Data_Xuất[Month]=DW$2)*(Data_Xuất[Main SKU name_GOM]=$A8)*(Data_Xuất[SKU_Xuất_GOM]=DW$5)))</f>
        <v>0</v>
      </c>
      <c r="DX8" s="42" cm="1">
        <f t="array" ref="DX8">IF(DX$2="FY",SUMPRODUCT(Data_Xuất[Xuất-NX]*(Data_Xuất[Year]=DX$1)*(Data_Xuất[Main SKU name_GOM]=$A8)*(Data_Xuất[SKU_Xuất_GOM]=DX$5)),SUMPRODUCT(Data_Xuất[Xuất-NX]*(Data_Xuất[Year]=DX$1)*(Data_Xuất[Month]=DX$2)*(Data_Xuất[Main SKU name_GOM]=$A8)*(Data_Xuất[SKU_Xuất_GOM]=DX$5)))</f>
        <v>0</v>
      </c>
      <c r="DY8" s="42" cm="1">
        <f t="array" ref="DY8">IF(DY$2="FY",SUMPRODUCT(Data_Xuất[Xuất-NX]*(Data_Xuất[Year]=DY$1)*(Data_Xuất[Main SKU name_GOM]=$A8)*(Data_Xuất[SKU_Xuất_GOM]=DY$5)),SUMPRODUCT(Data_Xuất[Xuất-NX]*(Data_Xuất[Year]=DY$1)*(Data_Xuất[Month]=DY$2)*(Data_Xuất[Main SKU name_GOM]=$A8)*(Data_Xuất[SKU_Xuất_GOM]=DY$5)))</f>
        <v>0</v>
      </c>
      <c r="DZ8" s="45">
        <f t="shared" si="167"/>
        <v>178878.41</v>
      </c>
      <c r="EB8" s="42" cm="1">
        <f t="array" ref="EB8">IF(EB$2="FY",SUMPRODUCT(Data_Xuất[Xuất-NX]*(Data_Xuất[Year]=EB$1)*(Data_Xuất[Main SKU name_GOM]=$A8)*(Data_Xuất[SKU_Xuất_GOM]=EB$5)),SUMPRODUCT(Data_Xuất[Xuất-NX]*(Data_Xuất[Year]=EB$1)*(Data_Xuất[Month]=EB$2)*(Data_Xuất[Main SKU name_GOM]=$A8)*(Data_Xuất[SKU_Xuất_GOM]=EB$5)))</f>
        <v>76781</v>
      </c>
      <c r="EC8" s="42" cm="1">
        <f t="array" ref="EC8">IF(EC$2="FY",SUMPRODUCT(Data_Xuất[Xuất-NX]*(Data_Xuất[Year]=EC$1)*(Data_Xuất[Main SKU name_GOM]=$A8)*(Data_Xuất[SKU_Xuất_GOM]=EC$5)),SUMPRODUCT(Data_Xuất[Xuất-NX]*(Data_Xuất[Year]=EC$1)*(Data_Xuất[Month]=EC$2)*(Data_Xuất[Main SKU name_GOM]=$A8)*(Data_Xuất[SKU_Xuất_GOM]=EC$5)))</f>
        <v>1032919.1030000001</v>
      </c>
      <c r="ED8" s="42" cm="1">
        <f t="array" ref="ED8">IF(ED$2="FY",SUMPRODUCT(Data_Xuất[Xuất-NX]*(Data_Xuất[Year]=ED$1)*(Data_Xuất[Main SKU name_GOM]=$A8)*(Data_Xuất[SKU_Xuất_GOM]=ED$5)),SUMPRODUCT(Data_Xuất[Xuất-NX]*(Data_Xuất[Year]=ED$1)*(Data_Xuất[Month]=ED$2)*(Data_Xuất[Main SKU name_GOM]=$A8)*(Data_Xuất[SKU_Xuất_GOM]=ED$5)))</f>
        <v>68500</v>
      </c>
      <c r="EE8" s="42" cm="1">
        <f t="array" ref="EE8">IF(EE$2="FY",SUMPRODUCT(Data_Xuất[Xuất-NX]*(Data_Xuất[Year]=EE$1)*(Data_Xuất[Main SKU name_GOM]=$A8)*(Data_Xuất[SKU_Xuất_GOM]=EE$5)),SUMPRODUCT(Data_Xuất[Xuất-NX]*(Data_Xuất[Year]=EE$1)*(Data_Xuất[Month]=EE$2)*(Data_Xuất[Main SKU name_GOM]=$A8)*(Data_Xuất[SKU_Xuất_GOM]=EE$5)))</f>
        <v>0</v>
      </c>
      <c r="EF8" s="42" cm="1">
        <f t="array" ref="EF8">IF(EF$2="FY",SUMPRODUCT(Data_Xuất[Xuất-NX]*(Data_Xuất[Year]=EF$1)*(Data_Xuất[Main SKU name_GOM]=$A8)*(Data_Xuất[SKU_Xuất_GOM]=EF$5)),SUMPRODUCT(Data_Xuất[Xuất-NX]*(Data_Xuất[Year]=EF$1)*(Data_Xuất[Month]=EF$2)*(Data_Xuất[Main SKU name_GOM]=$A8)*(Data_Xuất[SKU_Xuất_GOM]=EF$5)))</f>
        <v>0</v>
      </c>
      <c r="EG8" s="42" cm="1">
        <f t="array" ref="EG8">IF(EG$2="FY",SUMPRODUCT(Data_Xuất[Xuất-NX]*(Data_Xuất[Year]=EG$1)*(Data_Xuất[Main SKU name_GOM]=$A8)*(Data_Xuất[SKU_Xuất_GOM]=EG$5)),SUMPRODUCT(Data_Xuất[Xuất-NX]*(Data_Xuất[Year]=EG$1)*(Data_Xuất[Month]=EG$2)*(Data_Xuất[Main SKU name_GOM]=$A8)*(Data_Xuất[SKU_Xuất_GOM]=EG$5)))</f>
        <v>0</v>
      </c>
      <c r="EH8" s="42" cm="1">
        <f t="array" ref="EH8">IF(EH$2="FY",SUMPRODUCT(Data_Xuất[Xuất-NX]*(Data_Xuất[Year]=EH$1)*(Data_Xuất[Main SKU name_GOM]=$A8)*(Data_Xuất[SKU_Xuất_GOM]=EH$5)),SUMPRODUCT(Data_Xuất[Xuất-NX]*(Data_Xuất[Year]=EH$1)*(Data_Xuất[Month]=EH$2)*(Data_Xuất[Main SKU name_GOM]=$A8)*(Data_Xuất[SKU_Xuất_GOM]=EH$5)))</f>
        <v>16453</v>
      </c>
      <c r="EI8" s="42" cm="1">
        <f t="array" ref="EI8">IF(EI$2="FY",SUMPRODUCT(Data_Xuất[Xuất-NX]*(Data_Xuất[Year]=EI$1)*(Data_Xuất[Main SKU name_GOM]=$A8)*(Data_Xuất[SKU_Xuất_GOM]=EI$5)),SUMPRODUCT(Data_Xuất[Xuất-NX]*(Data_Xuất[Year]=EI$1)*(Data_Xuất[Month]=EI$2)*(Data_Xuất[Main SKU name_GOM]=$A8)*(Data_Xuất[SKU_Xuất_GOM]=EI$5)))</f>
        <v>0</v>
      </c>
      <c r="EJ8" s="42" cm="1">
        <f t="array" ref="EJ8">IF(EJ$2="FY",SUMPRODUCT(Data_Xuất[Xuất-NX]*(Data_Xuất[Year]=EJ$1)*(Data_Xuất[Main SKU name_GOM]=$A8)*(Data_Xuất[SKU_Xuất_GOM]=EJ$5)),SUMPRODUCT(Data_Xuất[Xuất-NX]*(Data_Xuất[Year]=EJ$1)*(Data_Xuất[Month]=EJ$2)*(Data_Xuất[Main SKU name_GOM]=$A8)*(Data_Xuất[SKU_Xuất_GOM]=EJ$5)))</f>
        <v>0</v>
      </c>
      <c r="EK8" s="42" cm="1">
        <f t="array" ref="EK8">IF(EK$2="FY",SUMPRODUCT(Data_Xuất[Xuất-NX]*(Data_Xuất[Year]=EK$1)*(Data_Xuất[Main SKU name_GOM]=$A8)*(Data_Xuất[SKU_Xuất_GOM]=EK$5)),SUMPRODUCT(Data_Xuất[Xuất-NX]*(Data_Xuất[Year]=EK$1)*(Data_Xuất[Month]=EK$2)*(Data_Xuất[Main SKU name_GOM]=$A8)*(Data_Xuất[SKU_Xuất_GOM]=EK$5)))</f>
        <v>0</v>
      </c>
      <c r="EL8" s="42" cm="1">
        <f t="array" ref="EL8">IF(EL$2="FY",SUMPRODUCT(Data_Xuất[Xuất-NX]*(Data_Xuất[Year]=EL$1)*(Data_Xuất[Main SKU name_GOM]=$A8)*(Data_Xuất[SKU_Xuất_GOM]=EL$5)),SUMPRODUCT(Data_Xuất[Xuất-NX]*(Data_Xuất[Year]=EL$1)*(Data_Xuất[Month]=EL$2)*(Data_Xuất[Main SKU name_GOM]=$A8)*(Data_Xuất[SKU_Xuất_GOM]=EL$5)))</f>
        <v>0</v>
      </c>
      <c r="EM8" s="42" cm="1">
        <f t="array" ref="EM8">IF(EM$2="FY",SUMPRODUCT(Data_Xuất[Xuất-NX]*(Data_Xuất[Year]=EM$1)*(Data_Xuất[Main SKU name_GOM]=$A8)*(Data_Xuất[SKU_Xuất_GOM]=EM$5)),SUMPRODUCT(Data_Xuất[Xuất-NX]*(Data_Xuất[Year]=EM$1)*(Data_Xuất[Month]=EM$2)*(Data_Xuất[Main SKU name_GOM]=$A8)*(Data_Xuất[SKU_Xuất_GOM]=EM$5)))</f>
        <v>0</v>
      </c>
      <c r="EN8" s="42" cm="1">
        <f t="array" ref="EN8">IF(EN$2="FY",SUMPRODUCT(Data_Xuất[Xuất-NX]*(Data_Xuất[Year]=EN$1)*(Data_Xuất[Main SKU name_GOM]=$A8)*(Data_Xuất[SKU_Xuất_GOM]=EN$5)),SUMPRODUCT(Data_Xuất[Xuất-NX]*(Data_Xuất[Year]=EN$1)*(Data_Xuất[Month]=EN$2)*(Data_Xuất[Main SKU name_GOM]=$A8)*(Data_Xuất[SKU_Xuất_GOM]=EN$5)))</f>
        <v>0</v>
      </c>
      <c r="EO8" s="42" cm="1">
        <f t="array" ref="EO8">IF(EO$2="FY",SUMPRODUCT(Data_Xuất[Xuất-NX]*(Data_Xuất[Year]=EO$1)*(Data_Xuất[Main SKU name_GOM]=$A8)*(Data_Xuất[SKU_Xuất_GOM]=EO$5)),SUMPRODUCT(Data_Xuất[Xuất-NX]*(Data_Xuất[Year]=EO$1)*(Data_Xuất[Month]=EO$2)*(Data_Xuất[Main SKU name_GOM]=$A8)*(Data_Xuất[SKU_Xuất_GOM]=EO$5)))</f>
        <v>0</v>
      </c>
      <c r="EP8" s="45">
        <f t="shared" si="168"/>
        <v>1194653.1030000001</v>
      </c>
      <c r="ER8" s="42" cm="1">
        <f t="array" ref="ER8">IF(ER$2="FY",SUMPRODUCT(Data_Xuất[Xuất-NX]*(Data_Xuất[Year]=ER$1)*(Data_Xuất[Main SKU name_GOM]=$A8)*(Data_Xuất[SKU_Xuất_GOM]=ER$5)),SUMPRODUCT(Data_Xuất[Xuất-NX]*(Data_Xuất[Year]=ER$1)*(Data_Xuất[Month]=ER$2)*(Data_Xuất[Main SKU name_GOM]=$A8)*(Data_Xuất[SKU_Xuất_GOM]=ER$5)))</f>
        <v>634297.4</v>
      </c>
      <c r="ES8" s="42" cm="1">
        <f t="array" ref="ES8">IF(ES$2="FY",SUMPRODUCT(Data_Xuất[Xuất-NX]*(Data_Xuất[Year]=ES$1)*(Data_Xuất[Main SKU name_GOM]=$A8)*(Data_Xuất[SKU_Xuất_GOM]=ES$5)),SUMPRODUCT(Data_Xuất[Xuất-NX]*(Data_Xuất[Year]=ES$1)*(Data_Xuất[Month]=ES$2)*(Data_Xuất[Main SKU name_GOM]=$A8)*(Data_Xuất[SKU_Xuất_GOM]=ES$5)))</f>
        <v>921016.9</v>
      </c>
      <c r="ET8" s="42" cm="1">
        <f t="array" ref="ET8">IF(ET$2="FY",SUMPRODUCT(Data_Xuất[Xuất-NX]*(Data_Xuất[Year]=ET$1)*(Data_Xuất[Main SKU name_GOM]=$A8)*(Data_Xuất[SKU_Xuất_GOM]=ET$5)),SUMPRODUCT(Data_Xuất[Xuất-NX]*(Data_Xuất[Year]=ET$1)*(Data_Xuất[Month]=ET$2)*(Data_Xuất[Main SKU name_GOM]=$A8)*(Data_Xuất[SKU_Xuất_GOM]=ET$5)))</f>
        <v>0</v>
      </c>
      <c r="EU8" s="42" cm="1">
        <f t="array" ref="EU8">IF(EU$2="FY",SUMPRODUCT(Data_Xuất[Xuất-NX]*(Data_Xuất[Year]=EU$1)*(Data_Xuất[Main SKU name_GOM]=$A8)*(Data_Xuất[SKU_Xuất_GOM]=EU$5)),SUMPRODUCT(Data_Xuất[Xuất-NX]*(Data_Xuất[Year]=EU$1)*(Data_Xuất[Month]=EU$2)*(Data_Xuất[Main SKU name_GOM]=$A8)*(Data_Xuất[SKU_Xuất_GOM]=EU$5)))</f>
        <v>5800</v>
      </c>
      <c r="EV8" s="42" cm="1">
        <f t="array" ref="EV8">IF(EV$2="FY",SUMPRODUCT(Data_Xuất[Xuất-NX]*(Data_Xuất[Year]=EV$1)*(Data_Xuất[Main SKU name_GOM]=$A8)*(Data_Xuất[SKU_Xuất_GOM]=EV$5)),SUMPRODUCT(Data_Xuất[Xuất-NX]*(Data_Xuất[Year]=EV$1)*(Data_Xuất[Month]=EV$2)*(Data_Xuất[Main SKU name_GOM]=$A8)*(Data_Xuất[SKU_Xuất_GOM]=EV$5)))</f>
        <v>0</v>
      </c>
      <c r="EW8" s="42" cm="1">
        <f t="array" ref="EW8">IF(EW$2="FY",SUMPRODUCT(Data_Xuất[Xuất-NX]*(Data_Xuất[Year]=EW$1)*(Data_Xuất[Main SKU name_GOM]=$A8)*(Data_Xuất[SKU_Xuất_GOM]=EW$5)),SUMPRODUCT(Data_Xuất[Xuất-NX]*(Data_Xuất[Year]=EW$1)*(Data_Xuất[Month]=EW$2)*(Data_Xuất[Main SKU name_GOM]=$A8)*(Data_Xuất[SKU_Xuất_GOM]=EW$5)))</f>
        <v>0</v>
      </c>
      <c r="EX8" s="42" cm="1">
        <f t="array" ref="EX8">IF(EX$2="FY",SUMPRODUCT(Data_Xuất[Xuất-NX]*(Data_Xuất[Year]=EX$1)*(Data_Xuất[Main SKU name_GOM]=$A8)*(Data_Xuất[SKU_Xuất_GOM]=EX$5)),SUMPRODUCT(Data_Xuất[Xuất-NX]*(Data_Xuất[Year]=EX$1)*(Data_Xuất[Month]=EX$2)*(Data_Xuất[Main SKU name_GOM]=$A8)*(Data_Xuất[SKU_Xuất_GOM]=EX$5)))</f>
        <v>0</v>
      </c>
      <c r="EY8" s="42" cm="1">
        <f t="array" ref="EY8">IF(EY$2="FY",SUMPRODUCT(Data_Xuất[Xuất-NX]*(Data_Xuất[Year]=EY$1)*(Data_Xuất[Main SKU name_GOM]=$A8)*(Data_Xuất[SKU_Xuất_GOM]=EY$5)),SUMPRODUCT(Data_Xuất[Xuất-NX]*(Data_Xuất[Year]=EY$1)*(Data_Xuất[Month]=EY$2)*(Data_Xuất[Main SKU name_GOM]=$A8)*(Data_Xuất[SKU_Xuất_GOM]=EY$5)))</f>
        <v>0</v>
      </c>
      <c r="EZ8" s="42" cm="1">
        <f t="array" ref="EZ8">IF(EZ$2="FY",SUMPRODUCT(Data_Xuất[Xuất-NX]*(Data_Xuất[Year]=EZ$1)*(Data_Xuất[Main SKU name_GOM]=$A8)*(Data_Xuất[SKU_Xuất_GOM]=EZ$5)),SUMPRODUCT(Data_Xuất[Xuất-NX]*(Data_Xuất[Year]=EZ$1)*(Data_Xuất[Month]=EZ$2)*(Data_Xuất[Main SKU name_GOM]=$A8)*(Data_Xuất[SKU_Xuất_GOM]=EZ$5)))</f>
        <v>0</v>
      </c>
      <c r="FA8" s="42" cm="1">
        <f t="array" ref="FA8">IF(FA$2="FY",SUMPRODUCT(Data_Xuất[Xuất-NX]*(Data_Xuất[Year]=FA$1)*(Data_Xuất[Main SKU name_GOM]=$A8)*(Data_Xuất[SKU_Xuất_GOM]=FA$5)),SUMPRODUCT(Data_Xuất[Xuất-NX]*(Data_Xuất[Year]=FA$1)*(Data_Xuất[Month]=FA$2)*(Data_Xuất[Main SKU name_GOM]=$A8)*(Data_Xuất[SKU_Xuất_GOM]=FA$5)))</f>
        <v>0</v>
      </c>
      <c r="FB8" s="42" cm="1">
        <f t="array" ref="FB8">IF(FB$2="FY",SUMPRODUCT(Data_Xuất[Xuất-NX]*(Data_Xuất[Year]=FB$1)*(Data_Xuất[Main SKU name_GOM]=$A8)*(Data_Xuất[SKU_Xuất_GOM]=FB$5)),SUMPRODUCT(Data_Xuất[Xuất-NX]*(Data_Xuất[Year]=FB$1)*(Data_Xuất[Month]=FB$2)*(Data_Xuất[Main SKU name_GOM]=$A8)*(Data_Xuất[SKU_Xuất_GOM]=FB$5)))</f>
        <v>0</v>
      </c>
      <c r="FC8" s="42" cm="1">
        <f t="array" ref="FC8">IF(FC$2="FY",SUMPRODUCT(Data_Xuất[Xuất-NX]*(Data_Xuất[Year]=FC$1)*(Data_Xuất[Main SKU name_GOM]=$A8)*(Data_Xuất[SKU_Xuất_GOM]=FC$5)),SUMPRODUCT(Data_Xuất[Xuất-NX]*(Data_Xuất[Year]=FC$1)*(Data_Xuất[Month]=FC$2)*(Data_Xuất[Main SKU name_GOM]=$A8)*(Data_Xuất[SKU_Xuất_GOM]=FC$5)))</f>
        <v>0</v>
      </c>
      <c r="FD8" s="42" cm="1">
        <f t="array" ref="FD8">IF(FD$2="FY",SUMPRODUCT(Data_Xuất[Xuất-NX]*(Data_Xuất[Year]=FD$1)*(Data_Xuất[Main SKU name_GOM]=$A8)*(Data_Xuất[SKU_Xuất_GOM]=FD$5)),SUMPRODUCT(Data_Xuất[Xuất-NX]*(Data_Xuất[Year]=FD$1)*(Data_Xuất[Month]=FD$2)*(Data_Xuất[Main SKU name_GOM]=$A8)*(Data_Xuất[SKU_Xuất_GOM]=FD$5)))</f>
        <v>0</v>
      </c>
      <c r="FE8" s="42" cm="1">
        <f t="array" ref="FE8">IF(FE$2="FY",SUMPRODUCT(Data_Xuất[Xuất-NX]*(Data_Xuất[Year]=FE$1)*(Data_Xuất[Main SKU name_GOM]=$A8)*(Data_Xuất[SKU_Xuất_GOM]=FE$5)),SUMPRODUCT(Data_Xuất[Xuất-NX]*(Data_Xuất[Year]=FE$1)*(Data_Xuất[Month]=FE$2)*(Data_Xuất[Main SKU name_GOM]=$A8)*(Data_Xuất[SKU_Xuất_GOM]=FE$5)))</f>
        <v>0</v>
      </c>
      <c r="FF8" s="45">
        <f t="shared" si="169"/>
        <v>1561114.3</v>
      </c>
      <c r="FH8" s="42" cm="1">
        <f t="array" ref="FH8">IF(FH$2="FY",SUMPRODUCT(Data_Xuất[Xuất-NX]*(Data_Xuất[Year]=FH$1)*(Data_Xuất[Main SKU name_GOM]=$A8)*(Data_Xuất[SKU_Xuất_GOM]=FH$5)),SUMPRODUCT(Data_Xuất[Xuất-NX]*(Data_Xuất[Year]=FH$1)*(Data_Xuất[Month]=FH$2)*(Data_Xuất[Main SKU name_GOM]=$A8)*(Data_Xuất[SKU_Xuất_GOM]=FH$5)))</f>
        <v>1105575.0000000002</v>
      </c>
      <c r="FI8" s="42" cm="1">
        <f t="array" ref="FI8">IF(FI$2="FY",SUMPRODUCT(Data_Xuất[Xuất-NX]*(Data_Xuất[Year]=FI$1)*(Data_Xuất[Main SKU name_GOM]=$A8)*(Data_Xuất[SKU_Xuất_GOM]=FI$5)),SUMPRODUCT(Data_Xuất[Xuất-NX]*(Data_Xuất[Year]=FI$1)*(Data_Xuất[Month]=FI$2)*(Data_Xuất[Main SKU name_GOM]=$A8)*(Data_Xuất[SKU_Xuất_GOM]=FI$5)))</f>
        <v>971807</v>
      </c>
      <c r="FJ8" s="42" cm="1">
        <f t="array" ref="FJ8">IF(FJ$2="FY",SUMPRODUCT(Data_Xuất[Xuất-NX]*(Data_Xuất[Year]=FJ$1)*(Data_Xuất[Main SKU name_GOM]=$A8)*(Data_Xuất[SKU_Xuất_GOM]=FJ$5)),SUMPRODUCT(Data_Xuất[Xuất-NX]*(Data_Xuất[Year]=FJ$1)*(Data_Xuất[Month]=FJ$2)*(Data_Xuất[Main SKU name_GOM]=$A8)*(Data_Xuất[SKU_Xuất_GOM]=FJ$5)))</f>
        <v>0</v>
      </c>
      <c r="FK8" s="42" cm="1">
        <f t="array" ref="FK8">IF(FK$2="FY",SUMPRODUCT(Data_Xuất[Xuất-NX]*(Data_Xuất[Year]=FK$1)*(Data_Xuất[Main SKU name_GOM]=$A8)*(Data_Xuất[SKU_Xuất_GOM]=FK$5)),SUMPRODUCT(Data_Xuất[Xuất-NX]*(Data_Xuất[Year]=FK$1)*(Data_Xuất[Month]=FK$2)*(Data_Xuất[Main SKU name_GOM]=$A8)*(Data_Xuất[SKU_Xuất_GOM]=FK$5)))</f>
        <v>0</v>
      </c>
      <c r="FL8" s="42" cm="1">
        <f t="array" ref="FL8">IF(FL$2="FY",SUMPRODUCT(Data_Xuất[Xuất-NX]*(Data_Xuất[Year]=FL$1)*(Data_Xuất[Main SKU name_GOM]=$A8)*(Data_Xuất[SKU_Xuất_GOM]=FL$5)),SUMPRODUCT(Data_Xuất[Xuất-NX]*(Data_Xuất[Year]=FL$1)*(Data_Xuất[Month]=FL$2)*(Data_Xuất[Main SKU name_GOM]=$A8)*(Data_Xuất[SKU_Xuất_GOM]=FL$5)))</f>
        <v>0</v>
      </c>
      <c r="FM8" s="42" cm="1">
        <f t="array" ref="FM8">IF(FM$2="FY",SUMPRODUCT(Data_Xuất[Xuất-NX]*(Data_Xuất[Year]=FM$1)*(Data_Xuất[Main SKU name_GOM]=$A8)*(Data_Xuất[SKU_Xuất_GOM]=FM$5)),SUMPRODUCT(Data_Xuất[Xuất-NX]*(Data_Xuất[Year]=FM$1)*(Data_Xuất[Month]=FM$2)*(Data_Xuất[Main SKU name_GOM]=$A8)*(Data_Xuất[SKU_Xuất_GOM]=FM$5)))</f>
        <v>0</v>
      </c>
      <c r="FN8" s="42" cm="1">
        <f t="array" ref="FN8">IF(FN$2="FY",SUMPRODUCT(Data_Xuất[Xuất-NX]*(Data_Xuất[Year]=FN$1)*(Data_Xuất[Main SKU name_GOM]=$A8)*(Data_Xuất[SKU_Xuất_GOM]=FN$5)),SUMPRODUCT(Data_Xuất[Xuất-NX]*(Data_Xuất[Year]=FN$1)*(Data_Xuất[Month]=FN$2)*(Data_Xuất[Main SKU name_GOM]=$A8)*(Data_Xuất[SKU_Xuất_GOM]=FN$5)))</f>
        <v>0</v>
      </c>
      <c r="FO8" s="42" cm="1">
        <f t="array" ref="FO8">IF(FO$2="FY",SUMPRODUCT(Data_Xuất[Xuất-NX]*(Data_Xuất[Year]=FO$1)*(Data_Xuất[Main SKU name_GOM]=$A8)*(Data_Xuất[SKU_Xuất_GOM]=FO$5)),SUMPRODUCT(Data_Xuất[Xuất-NX]*(Data_Xuất[Year]=FO$1)*(Data_Xuất[Month]=FO$2)*(Data_Xuất[Main SKU name_GOM]=$A8)*(Data_Xuất[SKU_Xuất_GOM]=FO$5)))</f>
        <v>0</v>
      </c>
      <c r="FP8" s="42" cm="1">
        <f t="array" ref="FP8">IF(FP$2="FY",SUMPRODUCT(Data_Xuất[Xuất-NX]*(Data_Xuất[Year]=FP$1)*(Data_Xuất[Main SKU name_GOM]=$A8)*(Data_Xuất[SKU_Xuất_GOM]=FP$5)),SUMPRODUCT(Data_Xuất[Xuất-NX]*(Data_Xuất[Year]=FP$1)*(Data_Xuất[Month]=FP$2)*(Data_Xuất[Main SKU name_GOM]=$A8)*(Data_Xuất[SKU_Xuất_GOM]=FP$5)))</f>
        <v>0</v>
      </c>
      <c r="FQ8" s="42" cm="1">
        <f t="array" ref="FQ8">IF(FQ$2="FY",SUMPRODUCT(Data_Xuất[Xuất-NX]*(Data_Xuất[Year]=FQ$1)*(Data_Xuất[Main SKU name_GOM]=$A8)*(Data_Xuất[SKU_Xuất_GOM]=FQ$5)),SUMPRODUCT(Data_Xuất[Xuất-NX]*(Data_Xuất[Year]=FQ$1)*(Data_Xuất[Month]=FQ$2)*(Data_Xuất[Main SKU name_GOM]=$A8)*(Data_Xuất[SKU_Xuất_GOM]=FQ$5)))</f>
        <v>0</v>
      </c>
      <c r="FR8" s="42" cm="1">
        <f t="array" ref="FR8">IF(FR$2="FY",SUMPRODUCT(Data_Xuất[Xuất-NX]*(Data_Xuất[Year]=FR$1)*(Data_Xuất[Main SKU name_GOM]=$A8)*(Data_Xuất[SKU_Xuất_GOM]=FR$5)),SUMPRODUCT(Data_Xuất[Xuất-NX]*(Data_Xuất[Year]=FR$1)*(Data_Xuất[Month]=FR$2)*(Data_Xuất[Main SKU name_GOM]=$A8)*(Data_Xuất[SKU_Xuất_GOM]=FR$5)))</f>
        <v>0</v>
      </c>
      <c r="FS8" s="42" cm="1">
        <f t="array" ref="FS8">IF(FS$2="FY",SUMPRODUCT(Data_Xuất[Xuất-NX]*(Data_Xuất[Year]=FS$1)*(Data_Xuất[Main SKU name_GOM]=$A8)*(Data_Xuất[SKU_Xuất_GOM]=FS$5)),SUMPRODUCT(Data_Xuất[Xuất-NX]*(Data_Xuất[Year]=FS$1)*(Data_Xuất[Month]=FS$2)*(Data_Xuất[Main SKU name_GOM]=$A8)*(Data_Xuất[SKU_Xuất_GOM]=FS$5)))</f>
        <v>0</v>
      </c>
      <c r="FT8" s="42" cm="1">
        <f t="array" ref="FT8">IF(FT$2="FY",SUMPRODUCT(Data_Xuất[Xuất-NX]*(Data_Xuất[Year]=FT$1)*(Data_Xuất[Main SKU name_GOM]=$A8)*(Data_Xuất[SKU_Xuất_GOM]=FT$5)),SUMPRODUCT(Data_Xuất[Xuất-NX]*(Data_Xuất[Year]=FT$1)*(Data_Xuất[Month]=FT$2)*(Data_Xuất[Main SKU name_GOM]=$A8)*(Data_Xuất[SKU_Xuất_GOM]=FT$5)))</f>
        <v>0</v>
      </c>
      <c r="FU8" s="42" cm="1">
        <f t="array" ref="FU8">IF(FU$2="FY",SUMPRODUCT(Data_Xuất[Xuất-NX]*(Data_Xuất[Year]=FU$1)*(Data_Xuất[Main SKU name_GOM]=$A8)*(Data_Xuất[SKU_Xuất_GOM]=FU$5)),SUMPRODUCT(Data_Xuất[Xuất-NX]*(Data_Xuất[Year]=FU$1)*(Data_Xuất[Month]=FU$2)*(Data_Xuất[Main SKU name_GOM]=$A8)*(Data_Xuất[SKU_Xuất_GOM]=FU$5)))</f>
        <v>0</v>
      </c>
      <c r="FV8" s="45">
        <f t="shared" si="170"/>
        <v>2077382.0000000002</v>
      </c>
      <c r="FX8" s="42" cm="1">
        <f t="array" ref="FX8">IF(FX$2="FY",SUMPRODUCT(Data_Xuất[Xuất-NX]*(Data_Xuất[Year]=FX$1)*(Data_Xuất[Main SKU name_GOM]=$A8)*(Data_Xuất[SKU_Xuất_GOM]=FX$5)),SUMPRODUCT(Data_Xuất[Xuất-NX]*(Data_Xuất[Year]=FX$1)*(Data_Xuất[Month]=FX$2)*(Data_Xuất[Main SKU name_GOM]=$A8)*(Data_Xuất[SKU_Xuất_GOM]=FX$5)))</f>
        <v>1320728</v>
      </c>
      <c r="FY8" s="42" cm="1">
        <f t="array" ref="FY8">IF(FY$2="FY",SUMPRODUCT(Data_Xuất[Xuất-NX]*(Data_Xuất[Year]=FY$1)*(Data_Xuất[Main SKU name_GOM]=$A8)*(Data_Xuất[SKU_Xuất_GOM]=FY$5)),SUMPRODUCT(Data_Xuất[Xuất-NX]*(Data_Xuất[Year]=FY$1)*(Data_Xuất[Month]=FY$2)*(Data_Xuất[Main SKU name_GOM]=$A8)*(Data_Xuất[SKU_Xuất_GOM]=FY$5)))</f>
        <v>495694.99999999994</v>
      </c>
      <c r="FZ8" s="42" cm="1">
        <f t="array" ref="FZ8">IF(FZ$2="FY",SUMPRODUCT(Data_Xuất[Xuất-NX]*(Data_Xuất[Year]=FZ$1)*(Data_Xuất[Main SKU name_GOM]=$A8)*(Data_Xuất[SKU_Xuất_GOM]=FZ$5)),SUMPRODUCT(Data_Xuất[Xuất-NX]*(Data_Xuất[Year]=FZ$1)*(Data_Xuất[Month]=FZ$2)*(Data_Xuất[Main SKU name_GOM]=$A8)*(Data_Xuất[SKU_Xuất_GOM]=FZ$5)))</f>
        <v>15000.000000000002</v>
      </c>
      <c r="GA8" s="42" cm="1">
        <f t="array" ref="GA8">IF(GA$2="FY",SUMPRODUCT(Data_Xuất[Xuất-NX]*(Data_Xuất[Year]=GA$1)*(Data_Xuất[Main SKU name_GOM]=$A8)*(Data_Xuất[SKU_Xuất_GOM]=GA$5)),SUMPRODUCT(Data_Xuất[Xuất-NX]*(Data_Xuất[Year]=GA$1)*(Data_Xuất[Month]=GA$2)*(Data_Xuất[Main SKU name_GOM]=$A8)*(Data_Xuất[SKU_Xuất_GOM]=GA$5)))</f>
        <v>0</v>
      </c>
      <c r="GB8" s="42" cm="1">
        <f t="array" ref="GB8">IF(GB$2="FY",SUMPRODUCT(Data_Xuất[Xuất-NX]*(Data_Xuất[Year]=GB$1)*(Data_Xuất[Main SKU name_GOM]=$A8)*(Data_Xuất[SKU_Xuất_GOM]=GB$5)),SUMPRODUCT(Data_Xuất[Xuất-NX]*(Data_Xuất[Year]=GB$1)*(Data_Xuất[Month]=GB$2)*(Data_Xuất[Main SKU name_GOM]=$A8)*(Data_Xuất[SKU_Xuất_GOM]=GB$5)))</f>
        <v>4100</v>
      </c>
      <c r="GC8" s="42" cm="1">
        <f t="array" ref="GC8">IF(GC$2="FY",SUMPRODUCT(Data_Xuất[Xuất-NX]*(Data_Xuất[Year]=GC$1)*(Data_Xuất[Main SKU name_GOM]=$A8)*(Data_Xuất[SKU_Xuất_GOM]=GC$5)),SUMPRODUCT(Data_Xuất[Xuất-NX]*(Data_Xuất[Year]=GC$1)*(Data_Xuất[Month]=GC$2)*(Data_Xuất[Main SKU name_GOM]=$A8)*(Data_Xuất[SKU_Xuất_GOM]=GC$5)))</f>
        <v>0</v>
      </c>
      <c r="GD8" s="42" cm="1">
        <f t="array" ref="GD8">IF(GD$2="FY",SUMPRODUCT(Data_Xuất[Xuất-NX]*(Data_Xuất[Year]=GD$1)*(Data_Xuất[Main SKU name_GOM]=$A8)*(Data_Xuất[SKU_Xuất_GOM]=GD$5)),SUMPRODUCT(Data_Xuất[Xuất-NX]*(Data_Xuất[Year]=GD$1)*(Data_Xuất[Month]=GD$2)*(Data_Xuất[Main SKU name_GOM]=$A8)*(Data_Xuất[SKU_Xuất_GOM]=GD$5)))</f>
        <v>0</v>
      </c>
      <c r="GE8" s="42" cm="1">
        <f t="array" ref="GE8">IF(GE$2="FY",SUMPRODUCT(Data_Xuất[Xuất-NX]*(Data_Xuất[Year]=GE$1)*(Data_Xuất[Main SKU name_GOM]=$A8)*(Data_Xuất[SKU_Xuất_GOM]=GE$5)),SUMPRODUCT(Data_Xuất[Xuất-NX]*(Data_Xuất[Year]=GE$1)*(Data_Xuất[Month]=GE$2)*(Data_Xuất[Main SKU name_GOM]=$A8)*(Data_Xuất[SKU_Xuất_GOM]=GE$5)))</f>
        <v>0</v>
      </c>
      <c r="GF8" s="42" cm="1">
        <f t="array" ref="GF8">IF(GF$2="FY",SUMPRODUCT(Data_Xuất[Xuất-NX]*(Data_Xuất[Year]=GF$1)*(Data_Xuất[Main SKU name_GOM]=$A8)*(Data_Xuất[SKU_Xuất_GOM]=GF$5)),SUMPRODUCT(Data_Xuất[Xuất-NX]*(Data_Xuất[Year]=GF$1)*(Data_Xuất[Month]=GF$2)*(Data_Xuất[Main SKU name_GOM]=$A8)*(Data_Xuất[SKU_Xuất_GOM]=GF$5)))</f>
        <v>0</v>
      </c>
      <c r="GG8" s="42" cm="1">
        <f t="array" ref="GG8">IF(GG$2="FY",SUMPRODUCT(Data_Xuất[Xuất-NX]*(Data_Xuất[Year]=GG$1)*(Data_Xuất[Main SKU name_GOM]=$A8)*(Data_Xuất[SKU_Xuất_GOM]=GG$5)),SUMPRODUCT(Data_Xuất[Xuất-NX]*(Data_Xuất[Year]=GG$1)*(Data_Xuất[Month]=GG$2)*(Data_Xuất[Main SKU name_GOM]=$A8)*(Data_Xuất[SKU_Xuất_GOM]=GG$5)))</f>
        <v>0</v>
      </c>
      <c r="GH8" s="42" cm="1">
        <f t="array" ref="GH8">IF(GH$2="FY",SUMPRODUCT(Data_Xuất[Xuất-NX]*(Data_Xuất[Year]=GH$1)*(Data_Xuất[Main SKU name_GOM]=$A8)*(Data_Xuất[SKU_Xuất_GOM]=GH$5)),SUMPRODUCT(Data_Xuất[Xuất-NX]*(Data_Xuất[Year]=GH$1)*(Data_Xuất[Month]=GH$2)*(Data_Xuất[Main SKU name_GOM]=$A8)*(Data_Xuất[SKU_Xuất_GOM]=GH$5)))</f>
        <v>0</v>
      </c>
      <c r="GI8" s="42" cm="1">
        <f t="array" ref="GI8">IF(GI$2="FY",SUMPRODUCT(Data_Xuất[Xuất-NX]*(Data_Xuất[Year]=GI$1)*(Data_Xuất[Main SKU name_GOM]=$A8)*(Data_Xuất[SKU_Xuất_GOM]=GI$5)),SUMPRODUCT(Data_Xuất[Xuất-NX]*(Data_Xuất[Year]=GI$1)*(Data_Xuất[Month]=GI$2)*(Data_Xuất[Main SKU name_GOM]=$A8)*(Data_Xuất[SKU_Xuất_GOM]=GI$5)))</f>
        <v>0</v>
      </c>
      <c r="GJ8" s="42" cm="1">
        <f t="array" ref="GJ8">IF(GJ$2="FY",SUMPRODUCT(Data_Xuất[Xuất-NX]*(Data_Xuất[Year]=GJ$1)*(Data_Xuất[Main SKU name_GOM]=$A8)*(Data_Xuất[SKU_Xuất_GOM]=GJ$5)),SUMPRODUCT(Data_Xuất[Xuất-NX]*(Data_Xuất[Year]=GJ$1)*(Data_Xuất[Month]=GJ$2)*(Data_Xuất[Main SKU name_GOM]=$A8)*(Data_Xuất[SKU_Xuất_GOM]=GJ$5)))</f>
        <v>0</v>
      </c>
      <c r="GK8" s="42" cm="1">
        <f t="array" ref="GK8">IF(GK$2="FY",SUMPRODUCT(Data_Xuất[Xuất-NX]*(Data_Xuất[Year]=GK$1)*(Data_Xuất[Main SKU name_GOM]=$A8)*(Data_Xuất[SKU_Xuất_GOM]=GK$5)),SUMPRODUCT(Data_Xuất[Xuất-NX]*(Data_Xuất[Year]=GK$1)*(Data_Xuất[Month]=GK$2)*(Data_Xuất[Main SKU name_GOM]=$A8)*(Data_Xuất[SKU_Xuất_GOM]=GK$5)))</f>
        <v>0</v>
      </c>
      <c r="GL8" s="45">
        <f t="shared" si="171"/>
        <v>1835523</v>
      </c>
      <c r="GN8" s="42" cm="1">
        <f t="array" ref="GN8">IF(GN$2="FY",SUMPRODUCT(Data_Xuất[Xuất-NX]*(Data_Xuất[Year]=GN$1)*(Data_Xuất[Main SKU name_GOM]=$A8)*(Data_Xuất[SKU_Xuất_GOM]=GN$5)),SUMPRODUCT(Data_Xuất[Xuất-NX]*(Data_Xuất[Year]=GN$1)*(Data_Xuất[Month]=GN$2)*(Data_Xuất[Main SKU name_GOM]=$A8)*(Data_Xuất[SKU_Xuất_GOM]=GN$5)))</f>
        <v>627005</v>
      </c>
      <c r="GO8" s="42" cm="1">
        <f t="array" ref="GO8">IF(GO$2="FY",SUMPRODUCT(Data_Xuất[Xuất-NX]*(Data_Xuất[Year]=GO$1)*(Data_Xuất[Main SKU name_GOM]=$A8)*(Data_Xuất[SKU_Xuất_GOM]=GO$5)),SUMPRODUCT(Data_Xuất[Xuất-NX]*(Data_Xuất[Year]=GO$1)*(Data_Xuất[Month]=GO$2)*(Data_Xuất[Main SKU name_GOM]=$A8)*(Data_Xuất[SKU_Xuất_GOM]=GO$5)))</f>
        <v>1210100</v>
      </c>
      <c r="GP8" s="42" cm="1">
        <f t="array" ref="GP8">IF(GP$2="FY",SUMPRODUCT(Data_Xuất[Xuất-NX]*(Data_Xuất[Year]=GP$1)*(Data_Xuất[Main SKU name_GOM]=$A8)*(Data_Xuất[SKU_Xuất_GOM]=GP$5)),SUMPRODUCT(Data_Xuất[Xuất-NX]*(Data_Xuất[Year]=GP$1)*(Data_Xuất[Month]=GP$2)*(Data_Xuất[Main SKU name_GOM]=$A8)*(Data_Xuất[SKU_Xuất_GOM]=GP$5)))</f>
        <v>0</v>
      </c>
      <c r="GQ8" s="42" cm="1">
        <f t="array" ref="GQ8">IF(GQ$2="FY",SUMPRODUCT(Data_Xuất[Xuất-NX]*(Data_Xuất[Year]=GQ$1)*(Data_Xuất[Main SKU name_GOM]=$A8)*(Data_Xuất[SKU_Xuất_GOM]=GQ$5)),SUMPRODUCT(Data_Xuất[Xuất-NX]*(Data_Xuất[Year]=GQ$1)*(Data_Xuất[Month]=GQ$2)*(Data_Xuất[Main SKU name_GOM]=$A8)*(Data_Xuất[SKU_Xuất_GOM]=GQ$5)))</f>
        <v>0</v>
      </c>
      <c r="GR8" s="42" cm="1">
        <f t="array" ref="GR8">IF(GR$2="FY",SUMPRODUCT(Data_Xuất[Xuất-NX]*(Data_Xuất[Year]=GR$1)*(Data_Xuất[Main SKU name_GOM]=$A8)*(Data_Xuất[SKU_Xuất_GOM]=GR$5)),SUMPRODUCT(Data_Xuất[Xuất-NX]*(Data_Xuất[Year]=GR$1)*(Data_Xuất[Month]=GR$2)*(Data_Xuất[Main SKU name_GOM]=$A8)*(Data_Xuất[SKU_Xuất_GOM]=GR$5)))</f>
        <v>100185.5</v>
      </c>
      <c r="GS8" s="42" cm="1">
        <f t="array" ref="GS8">IF(GS$2="FY",SUMPRODUCT(Data_Xuất[Xuất-NX]*(Data_Xuất[Year]=GS$1)*(Data_Xuất[Main SKU name_GOM]=$A8)*(Data_Xuất[SKU_Xuất_GOM]=GS$5)),SUMPRODUCT(Data_Xuất[Xuất-NX]*(Data_Xuất[Year]=GS$1)*(Data_Xuất[Month]=GS$2)*(Data_Xuất[Main SKU name_GOM]=$A8)*(Data_Xuất[SKU_Xuất_GOM]=GS$5)))</f>
        <v>0</v>
      </c>
      <c r="GT8" s="42" cm="1">
        <f t="array" ref="GT8">IF(GT$2="FY",SUMPRODUCT(Data_Xuất[Xuất-NX]*(Data_Xuất[Year]=GT$1)*(Data_Xuất[Main SKU name_GOM]=$A8)*(Data_Xuất[SKU_Xuất_GOM]=GT$5)),SUMPRODUCT(Data_Xuất[Xuất-NX]*(Data_Xuất[Year]=GT$1)*(Data_Xuất[Month]=GT$2)*(Data_Xuất[Main SKU name_GOM]=$A8)*(Data_Xuất[SKU_Xuất_GOM]=GT$5)))</f>
        <v>0</v>
      </c>
      <c r="GU8" s="42" cm="1">
        <f t="array" ref="GU8">IF(GU$2="FY",SUMPRODUCT(Data_Xuất[Xuất-NX]*(Data_Xuất[Year]=GU$1)*(Data_Xuất[Main SKU name_GOM]=$A8)*(Data_Xuất[SKU_Xuất_GOM]=GU$5)),SUMPRODUCT(Data_Xuất[Xuất-NX]*(Data_Xuất[Year]=GU$1)*(Data_Xuất[Month]=GU$2)*(Data_Xuất[Main SKU name_GOM]=$A8)*(Data_Xuất[SKU_Xuất_GOM]=GU$5)))</f>
        <v>0</v>
      </c>
      <c r="GV8" s="42" cm="1">
        <f t="array" ref="GV8">IF(GV$2="FY",SUMPRODUCT(Data_Xuất[Xuất-NX]*(Data_Xuất[Year]=GV$1)*(Data_Xuất[Main SKU name_GOM]=$A8)*(Data_Xuất[SKU_Xuất_GOM]=GV$5)),SUMPRODUCT(Data_Xuất[Xuất-NX]*(Data_Xuất[Year]=GV$1)*(Data_Xuất[Month]=GV$2)*(Data_Xuất[Main SKU name_GOM]=$A8)*(Data_Xuất[SKU_Xuất_GOM]=GV$5)))</f>
        <v>0</v>
      </c>
      <c r="GW8" s="42" cm="1">
        <f t="array" ref="GW8">IF(GW$2="FY",SUMPRODUCT(Data_Xuất[Xuất-NX]*(Data_Xuất[Year]=GW$1)*(Data_Xuất[Main SKU name_GOM]=$A8)*(Data_Xuất[SKU_Xuất_GOM]=GW$5)),SUMPRODUCT(Data_Xuất[Xuất-NX]*(Data_Xuất[Year]=GW$1)*(Data_Xuất[Month]=GW$2)*(Data_Xuất[Main SKU name_GOM]=$A8)*(Data_Xuất[SKU_Xuất_GOM]=GW$5)))</f>
        <v>0</v>
      </c>
      <c r="GX8" s="42" cm="1">
        <f t="array" ref="GX8">IF(GX$2="FY",SUMPRODUCT(Data_Xuất[Xuất-NX]*(Data_Xuất[Year]=GX$1)*(Data_Xuất[Main SKU name_GOM]=$A8)*(Data_Xuất[SKU_Xuất_GOM]=GX$5)),SUMPRODUCT(Data_Xuất[Xuất-NX]*(Data_Xuất[Year]=GX$1)*(Data_Xuất[Month]=GX$2)*(Data_Xuất[Main SKU name_GOM]=$A8)*(Data_Xuất[SKU_Xuất_GOM]=GX$5)))</f>
        <v>0</v>
      </c>
      <c r="GY8" s="42" cm="1">
        <f t="array" ref="GY8">IF(GY$2="FY",SUMPRODUCT(Data_Xuất[Xuất-NX]*(Data_Xuất[Year]=GY$1)*(Data_Xuất[Main SKU name_GOM]=$A8)*(Data_Xuất[SKU_Xuất_GOM]=GY$5)),SUMPRODUCT(Data_Xuất[Xuất-NX]*(Data_Xuất[Year]=GY$1)*(Data_Xuất[Month]=GY$2)*(Data_Xuất[Main SKU name_GOM]=$A8)*(Data_Xuất[SKU_Xuất_GOM]=GY$5)))</f>
        <v>0</v>
      </c>
      <c r="GZ8" s="42" cm="1">
        <f t="array" ref="GZ8">IF(GZ$2="FY",SUMPRODUCT(Data_Xuất[Xuất-NX]*(Data_Xuất[Year]=GZ$1)*(Data_Xuất[Main SKU name_GOM]=$A8)*(Data_Xuất[SKU_Xuất_GOM]=GZ$5)),SUMPRODUCT(Data_Xuất[Xuất-NX]*(Data_Xuất[Year]=GZ$1)*(Data_Xuất[Month]=GZ$2)*(Data_Xuất[Main SKU name_GOM]=$A8)*(Data_Xuất[SKU_Xuất_GOM]=GZ$5)))</f>
        <v>0</v>
      </c>
      <c r="HA8" s="42" cm="1">
        <f t="array" ref="HA8">IF(HA$2="FY",SUMPRODUCT(Data_Xuất[Xuất-NX]*(Data_Xuất[Year]=HA$1)*(Data_Xuất[Main SKU name_GOM]=$A8)*(Data_Xuất[SKU_Xuất_GOM]=HA$5)),SUMPRODUCT(Data_Xuất[Xuất-NX]*(Data_Xuất[Year]=HA$1)*(Data_Xuất[Month]=HA$2)*(Data_Xuất[Main SKU name_GOM]=$A8)*(Data_Xuất[SKU_Xuất_GOM]=HA$5)))</f>
        <v>0</v>
      </c>
      <c r="HB8" s="45">
        <f t="shared" si="172"/>
        <v>1937290.5</v>
      </c>
    </row>
    <row r="9" spans="1:211" x14ac:dyDescent="0.35">
      <c r="A9" s="5" t="s">
        <v>71</v>
      </c>
      <c r="B9" s="24" t="s">
        <v>71</v>
      </c>
      <c r="D9" s="42" cm="1">
        <f t="array" ref="D9">IF(D$2="FY",SUMPRODUCT(Data_Xuất[Xuất-NX]*(Data_Xuất[Year]=D$1)*(Data_Xuất[Main SKU name_GOM]=$A9)*(Data_Xuất[SKU_Xuất_GOM]=D$5)),SUMPRODUCT(Data_Xuất[Xuất-NX]*(Data_Xuất[Year]=D$1)*(Data_Xuất[Month]=D$2)*(Data_Xuất[Main SKU name_GOM]=$A9)*(Data_Xuất[SKU_Xuất_GOM]=D$5)))</f>
        <v>3600</v>
      </c>
      <c r="E9" s="42" cm="1">
        <f t="array" ref="E9">IF(E$2="FY",SUMPRODUCT(Data_Xuất[Xuất-NX]*(Data_Xuất[Year]=E$1)*(Data_Xuất[Main SKU name_GOM]=$A9)*(Data_Xuất[SKU_Xuất_GOM]=E$5)),SUMPRODUCT(Data_Xuất[Xuất-NX]*(Data_Xuất[Year]=E$1)*(Data_Xuất[Month]=E$2)*(Data_Xuất[Main SKU name_GOM]=$A9)*(Data_Xuất[SKU_Xuất_GOM]=E$5)))</f>
        <v>260550</v>
      </c>
      <c r="F9" s="42" cm="1">
        <f t="array" ref="F9">IF(F$2="FY",SUMPRODUCT(Data_Xuất[Xuất-NX]*(Data_Xuất[Year]=F$1)*(Data_Xuất[Main SKU name_GOM]=$A9)*(Data_Xuất[SKU_Xuất_GOM]=F$5)),SUMPRODUCT(Data_Xuất[Xuất-NX]*(Data_Xuất[Year]=F$1)*(Data_Xuất[Month]=F$2)*(Data_Xuất[Main SKU name_GOM]=$A9)*(Data_Xuất[SKU_Xuất_GOM]=F$5)))</f>
        <v>2200</v>
      </c>
      <c r="G9" s="42" cm="1">
        <f t="array" ref="G9">IF(G$2="FY",SUMPRODUCT(Data_Xuất[Xuất-NX]*(Data_Xuất[Year]=G$1)*(Data_Xuất[Main SKU name_GOM]=$A9)*(Data_Xuất[SKU_Xuất_GOM]=G$5)),SUMPRODUCT(Data_Xuất[Xuất-NX]*(Data_Xuất[Year]=G$1)*(Data_Xuất[Month]=G$2)*(Data_Xuất[Main SKU name_GOM]=$A9)*(Data_Xuất[SKU_Xuất_GOM]=G$5)))</f>
        <v>0</v>
      </c>
      <c r="H9" s="42" cm="1">
        <f t="array" ref="H9">IF(H$2="FY",SUMPRODUCT(Data_Xuất[Xuất-NX]*(Data_Xuất[Year]=H$1)*(Data_Xuất[Main SKU name_GOM]=$A9)*(Data_Xuất[SKU_Xuất_GOM]=H$5)),SUMPRODUCT(Data_Xuất[Xuất-NX]*(Data_Xuất[Year]=H$1)*(Data_Xuất[Month]=H$2)*(Data_Xuất[Main SKU name_GOM]=$A9)*(Data_Xuất[SKU_Xuất_GOM]=H$5)))</f>
        <v>0</v>
      </c>
      <c r="I9" s="42" cm="1">
        <f t="array" ref="I9">IF(I$2="FY",SUMPRODUCT(Data_Xuất[Xuất-NX]*(Data_Xuất[Year]=I$1)*(Data_Xuất[Main SKU name_GOM]=$A9)*(Data_Xuất[SKU_Xuất_GOM]=I$5)),SUMPRODUCT(Data_Xuất[Xuất-NX]*(Data_Xuất[Year]=I$1)*(Data_Xuất[Month]=I$2)*(Data_Xuất[Main SKU name_GOM]=$A9)*(Data_Xuất[SKU_Xuất_GOM]=I$5)))</f>
        <v>0</v>
      </c>
      <c r="J9" s="42" cm="1">
        <f t="array" ref="J9">IF(J$2="FY",SUMPRODUCT(Data_Xuất[Xuất-NX]*(Data_Xuất[Year]=J$1)*(Data_Xuất[Main SKU name_GOM]=$A9)*(Data_Xuất[SKU_Xuất_GOM]=J$5)),SUMPRODUCT(Data_Xuất[Xuất-NX]*(Data_Xuất[Year]=J$1)*(Data_Xuất[Month]=J$2)*(Data_Xuất[Main SKU name_GOM]=$A9)*(Data_Xuất[SKU_Xuất_GOM]=J$5)))</f>
        <v>37400</v>
      </c>
      <c r="K9" s="42" cm="1">
        <f t="array" ref="K9">IF(K$2="FY",SUMPRODUCT(Data_Xuất[Xuất-NX]*(Data_Xuất[Year]=K$1)*(Data_Xuất[Main SKU name_GOM]=$A9)*(Data_Xuất[SKU_Xuất_GOM]=K$5)),SUMPRODUCT(Data_Xuất[Xuất-NX]*(Data_Xuất[Year]=K$1)*(Data_Xuất[Month]=K$2)*(Data_Xuất[Main SKU name_GOM]=$A9)*(Data_Xuất[SKU_Xuất_GOM]=K$5)))</f>
        <v>0</v>
      </c>
      <c r="L9" s="42" cm="1">
        <f t="array" ref="L9">IF(L$2="FY",SUMPRODUCT(Data_Xuất[Xuất-NX]*(Data_Xuất[Year]=L$1)*(Data_Xuất[Main SKU name_GOM]=$A9)*(Data_Xuất[SKU_Xuất_GOM]=L$5)),SUMPRODUCT(Data_Xuất[Xuất-NX]*(Data_Xuất[Year]=L$1)*(Data_Xuất[Month]=L$2)*(Data_Xuất[Main SKU name_GOM]=$A9)*(Data_Xuất[SKU_Xuất_GOM]=L$5)))</f>
        <v>0</v>
      </c>
      <c r="M9" s="42" cm="1">
        <f t="array" ref="M9">IF(M$2="FY",SUMPRODUCT(Data_Xuất[Xuất-NX]*(Data_Xuất[Year]=M$1)*(Data_Xuất[Main SKU name_GOM]=$A9)*(Data_Xuất[SKU_Xuất_GOM]=M$5)),SUMPRODUCT(Data_Xuất[Xuất-NX]*(Data_Xuất[Year]=M$1)*(Data_Xuất[Month]=M$2)*(Data_Xuất[Main SKU name_GOM]=$A9)*(Data_Xuất[SKU_Xuất_GOM]=M$5)))</f>
        <v>0</v>
      </c>
      <c r="N9" s="42" cm="1">
        <f t="array" ref="N9">IF(N$2="FY",SUMPRODUCT(Data_Xuất[Xuất-NX]*(Data_Xuất[Year]=N$1)*(Data_Xuất[Main SKU name_GOM]=$A9)*(Data_Xuất[SKU_Xuất_GOM]=N$5)),SUMPRODUCT(Data_Xuất[Xuất-NX]*(Data_Xuất[Year]=N$1)*(Data_Xuất[Month]=N$2)*(Data_Xuất[Main SKU name_GOM]=$A9)*(Data_Xuất[SKU_Xuất_GOM]=N$5)))</f>
        <v>0</v>
      </c>
      <c r="O9" s="42" cm="1">
        <f t="array" ref="O9">IF(O$2="FY",SUMPRODUCT(Data_Xuất[Xuất-NX]*(Data_Xuất[Year]=O$1)*(Data_Xuất[Main SKU name_GOM]=$A9)*(Data_Xuất[SKU_Xuất_GOM]=O$5)),SUMPRODUCT(Data_Xuất[Xuất-NX]*(Data_Xuất[Year]=O$1)*(Data_Xuất[Month]=O$2)*(Data_Xuất[Main SKU name_GOM]=$A9)*(Data_Xuất[SKU_Xuất_GOM]=O$5)))</f>
        <v>0</v>
      </c>
      <c r="P9" s="42" cm="1">
        <f t="array" ref="P9">IF(P$2="FY",SUMPRODUCT(Data_Xuất[Xuất-NX]*(Data_Xuất[Year]=P$1)*(Data_Xuất[Main SKU name_GOM]=$A9)*(Data_Xuất[SKU_Xuất_GOM]=P$5)),SUMPRODUCT(Data_Xuất[Xuất-NX]*(Data_Xuất[Year]=P$1)*(Data_Xuất[Month]=P$2)*(Data_Xuất[Main SKU name_GOM]=$A9)*(Data_Xuất[SKU_Xuất_GOM]=P$5)))</f>
        <v>0</v>
      </c>
      <c r="Q9" s="42" cm="1">
        <f t="array" ref="Q9">IF(Q$2="FY",SUMPRODUCT(Data_Xuất[Xuất-NX]*(Data_Xuất[Year]=Q$1)*(Data_Xuất[Main SKU name_GOM]=$A9)*(Data_Xuất[SKU_Xuất_GOM]=Q$5)),SUMPRODUCT(Data_Xuất[Xuất-NX]*(Data_Xuất[Year]=Q$1)*(Data_Xuất[Month]=Q$2)*(Data_Xuất[Main SKU name_GOM]=$A9)*(Data_Xuất[SKU_Xuất_GOM]=Q$5)))</f>
        <v>0</v>
      </c>
      <c r="R9" s="42">
        <f t="shared" si="173"/>
        <v>303750</v>
      </c>
      <c r="T9" s="42" cm="1">
        <f t="array" ref="T9">IF(T$2="FY",SUMPRODUCT(Data_Xuất[Xuất-NX]*(Data_Xuất[Year]=T$1)*(Data_Xuất[Main SKU name_GOM]=$A9)*(Data_Xuất[SKU_Xuất_GOM]=T$5)),SUMPRODUCT(Data_Xuất[Xuất-NX]*(Data_Xuất[Year]=T$1)*(Data_Xuất[Month]=T$2)*(Data_Xuất[Main SKU name_GOM]=$A9)*(Data_Xuất[SKU_Xuất_GOM]=T$5)))</f>
        <v>0</v>
      </c>
      <c r="U9" s="42" cm="1">
        <f t="array" ref="U9">IF(U$2="FY",SUMPRODUCT(Data_Xuất[Xuất-NX]*(Data_Xuất[Year]=U$1)*(Data_Xuất[Main SKU name_GOM]=$A9)*(Data_Xuất[SKU_Xuất_GOM]=U$5)),SUMPRODUCT(Data_Xuất[Xuất-NX]*(Data_Xuất[Year]=U$1)*(Data_Xuất[Month]=U$2)*(Data_Xuất[Main SKU name_GOM]=$A9)*(Data_Xuất[SKU_Xuất_GOM]=U$5)))</f>
        <v>5500</v>
      </c>
      <c r="V9" s="42" cm="1">
        <f t="array" ref="V9">IF(V$2="FY",SUMPRODUCT(Data_Xuất[Xuất-NX]*(Data_Xuất[Year]=V$1)*(Data_Xuất[Main SKU name_GOM]=$A9)*(Data_Xuất[SKU_Xuất_GOM]=V$5)),SUMPRODUCT(Data_Xuất[Xuất-NX]*(Data_Xuất[Year]=V$1)*(Data_Xuất[Month]=V$2)*(Data_Xuất[Main SKU name_GOM]=$A9)*(Data_Xuất[SKU_Xuất_GOM]=V$5)))</f>
        <v>0</v>
      </c>
      <c r="W9" s="42" cm="1">
        <f t="array" ref="W9">IF(W$2="FY",SUMPRODUCT(Data_Xuất[Xuất-NX]*(Data_Xuất[Year]=W$1)*(Data_Xuất[Main SKU name_GOM]=$A9)*(Data_Xuất[SKU_Xuất_GOM]=W$5)),SUMPRODUCT(Data_Xuất[Xuất-NX]*(Data_Xuất[Year]=W$1)*(Data_Xuất[Month]=W$2)*(Data_Xuất[Main SKU name_GOM]=$A9)*(Data_Xuất[SKU_Xuất_GOM]=W$5)))</f>
        <v>0</v>
      </c>
      <c r="X9" s="42" cm="1">
        <f t="array" ref="X9">IF(X$2="FY",SUMPRODUCT(Data_Xuất[Xuất-NX]*(Data_Xuất[Year]=X$1)*(Data_Xuất[Main SKU name_GOM]=$A9)*(Data_Xuất[SKU_Xuất_GOM]=X$5)),SUMPRODUCT(Data_Xuất[Xuất-NX]*(Data_Xuất[Year]=X$1)*(Data_Xuất[Month]=X$2)*(Data_Xuất[Main SKU name_GOM]=$A9)*(Data_Xuất[SKU_Xuất_GOM]=X$5)))</f>
        <v>0</v>
      </c>
      <c r="Y9" s="42" cm="1">
        <f t="array" ref="Y9">IF(Y$2="FY",SUMPRODUCT(Data_Xuất[Xuất-NX]*(Data_Xuất[Year]=Y$1)*(Data_Xuất[Main SKU name_GOM]=$A9)*(Data_Xuất[SKU_Xuất_GOM]=Y$5)),SUMPRODUCT(Data_Xuất[Xuất-NX]*(Data_Xuất[Year]=Y$1)*(Data_Xuất[Month]=Y$2)*(Data_Xuất[Main SKU name_GOM]=$A9)*(Data_Xuất[SKU_Xuất_GOM]=Y$5)))</f>
        <v>0</v>
      </c>
      <c r="Z9" s="42" cm="1">
        <f t="array" ref="Z9">IF(Z$2="FY",SUMPRODUCT(Data_Xuất[Xuất-NX]*(Data_Xuất[Year]=Z$1)*(Data_Xuất[Main SKU name_GOM]=$A9)*(Data_Xuất[SKU_Xuất_GOM]=Z$5)),SUMPRODUCT(Data_Xuất[Xuất-NX]*(Data_Xuất[Year]=Z$1)*(Data_Xuất[Month]=Z$2)*(Data_Xuất[Main SKU name_GOM]=$A9)*(Data_Xuất[SKU_Xuất_GOM]=Z$5)))</f>
        <v>0</v>
      </c>
      <c r="AA9" s="42" cm="1">
        <f t="array" ref="AA9">IF(AA$2="FY",SUMPRODUCT(Data_Xuất[Xuất-NX]*(Data_Xuất[Year]=AA$1)*(Data_Xuất[Main SKU name_GOM]=$A9)*(Data_Xuất[SKU_Xuất_GOM]=AA$5)),SUMPRODUCT(Data_Xuất[Xuất-NX]*(Data_Xuất[Year]=AA$1)*(Data_Xuất[Month]=AA$2)*(Data_Xuất[Main SKU name_GOM]=$A9)*(Data_Xuất[SKU_Xuất_GOM]=AA$5)))</f>
        <v>0</v>
      </c>
      <c r="AB9" s="42" cm="1">
        <f t="array" ref="AB9">IF(AB$2="FY",SUMPRODUCT(Data_Xuất[Xuất-NX]*(Data_Xuất[Year]=AB$1)*(Data_Xuất[Main SKU name_GOM]=$A9)*(Data_Xuất[SKU_Xuất_GOM]=AB$5)),SUMPRODUCT(Data_Xuất[Xuất-NX]*(Data_Xuất[Year]=AB$1)*(Data_Xuất[Month]=AB$2)*(Data_Xuất[Main SKU name_GOM]=$A9)*(Data_Xuất[SKU_Xuất_GOM]=AB$5)))</f>
        <v>0</v>
      </c>
      <c r="AC9" s="42" cm="1">
        <f t="array" ref="AC9">IF(AC$2="FY",SUMPRODUCT(Data_Xuất[Xuất-NX]*(Data_Xuất[Year]=AC$1)*(Data_Xuất[Main SKU name_GOM]=$A9)*(Data_Xuất[SKU_Xuất_GOM]=AC$5)),SUMPRODUCT(Data_Xuất[Xuất-NX]*(Data_Xuất[Year]=AC$1)*(Data_Xuất[Month]=AC$2)*(Data_Xuất[Main SKU name_GOM]=$A9)*(Data_Xuất[SKU_Xuất_GOM]=AC$5)))</f>
        <v>0</v>
      </c>
      <c r="AD9" s="42" cm="1">
        <f t="array" ref="AD9">IF(AD$2="FY",SUMPRODUCT(Data_Xuất[Xuất-NX]*(Data_Xuất[Year]=AD$1)*(Data_Xuất[Main SKU name_GOM]=$A9)*(Data_Xuất[SKU_Xuất_GOM]=AD$5)),SUMPRODUCT(Data_Xuất[Xuất-NX]*(Data_Xuất[Year]=AD$1)*(Data_Xuất[Month]=AD$2)*(Data_Xuất[Main SKU name_GOM]=$A9)*(Data_Xuất[SKU_Xuất_GOM]=AD$5)))</f>
        <v>0</v>
      </c>
      <c r="AE9" s="42" cm="1">
        <f t="array" ref="AE9">IF(AE$2="FY",SUMPRODUCT(Data_Xuất[Xuất-NX]*(Data_Xuất[Year]=AE$1)*(Data_Xuất[Main SKU name_GOM]=$A9)*(Data_Xuất[SKU_Xuất_GOM]=AE$5)),SUMPRODUCT(Data_Xuất[Xuất-NX]*(Data_Xuất[Year]=AE$1)*(Data_Xuất[Month]=AE$2)*(Data_Xuất[Main SKU name_GOM]=$A9)*(Data_Xuất[SKU_Xuất_GOM]=AE$5)))</f>
        <v>0</v>
      </c>
      <c r="AF9" s="42" cm="1">
        <f t="array" ref="AF9">IF(AF$2="FY",SUMPRODUCT(Data_Xuất[Xuất-NX]*(Data_Xuất[Year]=AF$1)*(Data_Xuất[Main SKU name_GOM]=$A9)*(Data_Xuất[SKU_Xuất_GOM]=AF$5)),SUMPRODUCT(Data_Xuất[Xuất-NX]*(Data_Xuất[Year]=AF$1)*(Data_Xuất[Month]=AF$2)*(Data_Xuất[Main SKU name_GOM]=$A9)*(Data_Xuất[SKU_Xuất_GOM]=AF$5)))</f>
        <v>0</v>
      </c>
      <c r="AG9" s="42" cm="1">
        <f t="array" ref="AG9">IF(AG$2="FY",SUMPRODUCT(Data_Xuất[Xuất-NX]*(Data_Xuất[Year]=AG$1)*(Data_Xuất[Main SKU name_GOM]=$A9)*(Data_Xuất[SKU_Xuất_GOM]=AG$5)),SUMPRODUCT(Data_Xuất[Xuất-NX]*(Data_Xuất[Year]=AG$1)*(Data_Xuất[Month]=AG$2)*(Data_Xuất[Main SKU name_GOM]=$A9)*(Data_Xuất[SKU_Xuất_GOM]=AG$5)))</f>
        <v>0</v>
      </c>
      <c r="AH9" s="45">
        <f t="shared" si="174"/>
        <v>5500</v>
      </c>
      <c r="AJ9" s="42" cm="1">
        <f t="array" ref="AJ9">IF(AJ$2="FY",SUMPRODUCT(Data_Xuất[Xuất-NX]*(Data_Xuất[Year]=AJ$1)*(Data_Xuất[Main SKU name_GOM]=$A9)*(Data_Xuất[SKU_Xuất_GOM]=AJ$5)),SUMPRODUCT(Data_Xuất[Xuất-NX]*(Data_Xuất[Year]=AJ$1)*(Data_Xuất[Month]=AJ$2)*(Data_Xuất[Main SKU name_GOM]=$A9)*(Data_Xuất[SKU_Xuất_GOM]=AJ$5)))</f>
        <v>2500</v>
      </c>
      <c r="AK9" s="42" cm="1">
        <f t="array" ref="AK9">IF(AK$2="FY",SUMPRODUCT(Data_Xuất[Xuất-NX]*(Data_Xuất[Year]=AK$1)*(Data_Xuất[Main SKU name_GOM]=$A9)*(Data_Xuất[SKU_Xuất_GOM]=AK$5)),SUMPRODUCT(Data_Xuất[Xuất-NX]*(Data_Xuất[Year]=AK$1)*(Data_Xuất[Month]=AK$2)*(Data_Xuất[Main SKU name_GOM]=$A9)*(Data_Xuất[SKU_Xuất_GOM]=AK$5)))</f>
        <v>1100</v>
      </c>
      <c r="AL9" s="42" cm="1">
        <f t="array" ref="AL9">IF(AL$2="FY",SUMPRODUCT(Data_Xuất[Xuất-NX]*(Data_Xuất[Year]=AL$1)*(Data_Xuất[Main SKU name_GOM]=$A9)*(Data_Xuất[SKU_Xuất_GOM]=AL$5)),SUMPRODUCT(Data_Xuất[Xuất-NX]*(Data_Xuất[Year]=AL$1)*(Data_Xuất[Month]=AL$2)*(Data_Xuất[Main SKU name_GOM]=$A9)*(Data_Xuất[SKU_Xuất_GOM]=AL$5)))</f>
        <v>0</v>
      </c>
      <c r="AM9" s="42" cm="1">
        <f t="array" ref="AM9">IF(AM$2="FY",SUMPRODUCT(Data_Xuất[Xuất-NX]*(Data_Xuất[Year]=AM$1)*(Data_Xuất[Main SKU name_GOM]=$A9)*(Data_Xuất[SKU_Xuất_GOM]=AM$5)),SUMPRODUCT(Data_Xuất[Xuất-NX]*(Data_Xuất[Year]=AM$1)*(Data_Xuất[Month]=AM$2)*(Data_Xuất[Main SKU name_GOM]=$A9)*(Data_Xuất[SKU_Xuất_GOM]=AM$5)))</f>
        <v>0</v>
      </c>
      <c r="AN9" s="42" cm="1">
        <f t="array" ref="AN9">IF(AN$2="FY",SUMPRODUCT(Data_Xuất[Xuất-NX]*(Data_Xuất[Year]=AN$1)*(Data_Xuất[Main SKU name_GOM]=$A9)*(Data_Xuất[SKU_Xuất_GOM]=AN$5)),SUMPRODUCT(Data_Xuất[Xuất-NX]*(Data_Xuất[Year]=AN$1)*(Data_Xuất[Month]=AN$2)*(Data_Xuất[Main SKU name_GOM]=$A9)*(Data_Xuất[SKU_Xuất_GOM]=AN$5)))</f>
        <v>0</v>
      </c>
      <c r="AO9" s="42" cm="1">
        <f t="array" ref="AO9">IF(AO$2="FY",SUMPRODUCT(Data_Xuất[Xuất-NX]*(Data_Xuất[Year]=AO$1)*(Data_Xuất[Main SKU name_GOM]=$A9)*(Data_Xuất[SKU_Xuất_GOM]=AO$5)),SUMPRODUCT(Data_Xuất[Xuất-NX]*(Data_Xuất[Year]=AO$1)*(Data_Xuất[Month]=AO$2)*(Data_Xuất[Main SKU name_GOM]=$A9)*(Data_Xuất[SKU_Xuất_GOM]=AO$5)))</f>
        <v>0</v>
      </c>
      <c r="AP9" s="42" cm="1">
        <f t="array" ref="AP9">IF(AP$2="FY",SUMPRODUCT(Data_Xuất[Xuất-NX]*(Data_Xuất[Year]=AP$1)*(Data_Xuất[Main SKU name_GOM]=$A9)*(Data_Xuất[SKU_Xuất_GOM]=AP$5)),SUMPRODUCT(Data_Xuất[Xuất-NX]*(Data_Xuất[Year]=AP$1)*(Data_Xuất[Month]=AP$2)*(Data_Xuất[Main SKU name_GOM]=$A9)*(Data_Xuất[SKU_Xuất_GOM]=AP$5)))</f>
        <v>0</v>
      </c>
      <c r="AQ9" s="42" cm="1">
        <f t="array" ref="AQ9">IF(AQ$2="FY",SUMPRODUCT(Data_Xuất[Xuất-NX]*(Data_Xuất[Year]=AQ$1)*(Data_Xuất[Main SKU name_GOM]=$A9)*(Data_Xuất[SKU_Xuất_GOM]=AQ$5)),SUMPRODUCT(Data_Xuất[Xuất-NX]*(Data_Xuất[Year]=AQ$1)*(Data_Xuất[Month]=AQ$2)*(Data_Xuất[Main SKU name_GOM]=$A9)*(Data_Xuất[SKU_Xuất_GOM]=AQ$5)))</f>
        <v>0</v>
      </c>
      <c r="AR9" s="42" cm="1">
        <f t="array" ref="AR9">IF(AR$2="FY",SUMPRODUCT(Data_Xuất[Xuất-NX]*(Data_Xuất[Year]=AR$1)*(Data_Xuất[Main SKU name_GOM]=$A9)*(Data_Xuất[SKU_Xuất_GOM]=AR$5)),SUMPRODUCT(Data_Xuất[Xuất-NX]*(Data_Xuất[Year]=AR$1)*(Data_Xuất[Month]=AR$2)*(Data_Xuất[Main SKU name_GOM]=$A9)*(Data_Xuất[SKU_Xuất_GOM]=AR$5)))</f>
        <v>0</v>
      </c>
      <c r="AS9" s="42" cm="1">
        <f t="array" ref="AS9">IF(AS$2="FY",SUMPRODUCT(Data_Xuất[Xuất-NX]*(Data_Xuất[Year]=AS$1)*(Data_Xuất[Main SKU name_GOM]=$A9)*(Data_Xuất[SKU_Xuất_GOM]=AS$5)),SUMPRODUCT(Data_Xuất[Xuất-NX]*(Data_Xuất[Year]=AS$1)*(Data_Xuất[Month]=AS$2)*(Data_Xuất[Main SKU name_GOM]=$A9)*(Data_Xuất[SKU_Xuất_GOM]=AS$5)))</f>
        <v>0</v>
      </c>
      <c r="AT9" s="42" cm="1">
        <f t="array" ref="AT9">IF(AT$2="FY",SUMPRODUCT(Data_Xuất[Xuất-NX]*(Data_Xuất[Year]=AT$1)*(Data_Xuất[Main SKU name_GOM]=$A9)*(Data_Xuất[SKU_Xuất_GOM]=AT$5)),SUMPRODUCT(Data_Xuất[Xuất-NX]*(Data_Xuất[Year]=AT$1)*(Data_Xuất[Month]=AT$2)*(Data_Xuất[Main SKU name_GOM]=$A9)*(Data_Xuất[SKU_Xuất_GOM]=AT$5)))</f>
        <v>0</v>
      </c>
      <c r="AU9" s="42" cm="1">
        <f t="array" ref="AU9">IF(AU$2="FY",SUMPRODUCT(Data_Xuất[Xuất-NX]*(Data_Xuất[Year]=AU$1)*(Data_Xuất[Main SKU name_GOM]=$A9)*(Data_Xuất[SKU_Xuất_GOM]=AU$5)),SUMPRODUCT(Data_Xuất[Xuất-NX]*(Data_Xuất[Year]=AU$1)*(Data_Xuất[Month]=AU$2)*(Data_Xuất[Main SKU name_GOM]=$A9)*(Data_Xuất[SKU_Xuất_GOM]=AU$5)))</f>
        <v>0</v>
      </c>
      <c r="AV9" s="42" cm="1">
        <f t="array" ref="AV9">IF(AV$2="FY",SUMPRODUCT(Data_Xuất[Xuất-NX]*(Data_Xuất[Year]=AV$1)*(Data_Xuất[Main SKU name_GOM]=$A9)*(Data_Xuất[SKU_Xuất_GOM]=AV$5)),SUMPRODUCT(Data_Xuất[Xuất-NX]*(Data_Xuất[Year]=AV$1)*(Data_Xuất[Month]=AV$2)*(Data_Xuất[Main SKU name_GOM]=$A9)*(Data_Xuất[SKU_Xuất_GOM]=AV$5)))</f>
        <v>0</v>
      </c>
      <c r="AW9" s="42" cm="1">
        <f t="array" ref="AW9">IF(AW$2="FY",SUMPRODUCT(Data_Xuất[Xuất-NX]*(Data_Xuất[Year]=AW$1)*(Data_Xuất[Main SKU name_GOM]=$A9)*(Data_Xuất[SKU_Xuất_GOM]=AW$5)),SUMPRODUCT(Data_Xuất[Xuất-NX]*(Data_Xuất[Year]=AW$1)*(Data_Xuất[Month]=AW$2)*(Data_Xuất[Main SKU name_GOM]=$A9)*(Data_Xuất[SKU_Xuất_GOM]=AW$5)))</f>
        <v>0</v>
      </c>
      <c r="AX9" s="45">
        <f t="shared" si="162"/>
        <v>3600</v>
      </c>
      <c r="AZ9" s="42" cm="1">
        <f t="array" ref="AZ9">IF(AZ$2="FY",SUMPRODUCT(Data_Xuất[Xuất-NX]*(Data_Xuất[Year]=AZ$1)*(Data_Xuất[Main SKU name_GOM]=$A9)*(Data_Xuất[SKU_Xuất_GOM]=AZ$5)),SUMPRODUCT(Data_Xuất[Xuất-NX]*(Data_Xuất[Year]=AZ$1)*(Data_Xuất[Month]=AZ$2)*(Data_Xuất[Main SKU name_GOM]=$A9)*(Data_Xuất[SKU_Xuất_GOM]=AZ$5)))</f>
        <v>0</v>
      </c>
      <c r="BA9" s="42" cm="1">
        <f t="array" ref="BA9">IF(BA$2="FY",SUMPRODUCT(Data_Xuất[Xuất-NX]*(Data_Xuất[Year]=BA$1)*(Data_Xuất[Main SKU name_GOM]=$A9)*(Data_Xuất[SKU_Xuất_GOM]=BA$5)),SUMPRODUCT(Data_Xuất[Xuất-NX]*(Data_Xuất[Year]=BA$1)*(Data_Xuất[Month]=BA$2)*(Data_Xuất[Main SKU name_GOM]=$A9)*(Data_Xuất[SKU_Xuất_GOM]=BA$5)))</f>
        <v>2200</v>
      </c>
      <c r="BB9" s="42" cm="1">
        <f t="array" ref="BB9">IF(BB$2="FY",SUMPRODUCT(Data_Xuất[Xuất-NX]*(Data_Xuất[Year]=BB$1)*(Data_Xuất[Main SKU name_GOM]=$A9)*(Data_Xuất[SKU_Xuất_GOM]=BB$5)),SUMPRODUCT(Data_Xuất[Xuất-NX]*(Data_Xuất[Year]=BB$1)*(Data_Xuất[Month]=BB$2)*(Data_Xuất[Main SKU name_GOM]=$A9)*(Data_Xuất[SKU_Xuất_GOM]=BB$5)))</f>
        <v>0</v>
      </c>
      <c r="BC9" s="42" cm="1">
        <f t="array" ref="BC9">IF(BC$2="FY",SUMPRODUCT(Data_Xuất[Xuất-NX]*(Data_Xuất[Year]=BC$1)*(Data_Xuất[Main SKU name_GOM]=$A9)*(Data_Xuất[SKU_Xuất_GOM]=BC$5)),SUMPRODUCT(Data_Xuất[Xuất-NX]*(Data_Xuất[Year]=BC$1)*(Data_Xuất[Month]=BC$2)*(Data_Xuất[Main SKU name_GOM]=$A9)*(Data_Xuất[SKU_Xuất_GOM]=BC$5)))</f>
        <v>0</v>
      </c>
      <c r="BD9" s="42" cm="1">
        <f t="array" ref="BD9">IF(BD$2="FY",SUMPRODUCT(Data_Xuất[Xuất-NX]*(Data_Xuất[Year]=BD$1)*(Data_Xuất[Main SKU name_GOM]=$A9)*(Data_Xuất[SKU_Xuất_GOM]=BD$5)),SUMPRODUCT(Data_Xuất[Xuất-NX]*(Data_Xuất[Year]=BD$1)*(Data_Xuất[Month]=BD$2)*(Data_Xuất[Main SKU name_GOM]=$A9)*(Data_Xuất[SKU_Xuất_GOM]=BD$5)))</f>
        <v>0</v>
      </c>
      <c r="BE9" s="42" cm="1">
        <f t="array" ref="BE9">IF(BE$2="FY",SUMPRODUCT(Data_Xuất[Xuất-NX]*(Data_Xuất[Year]=BE$1)*(Data_Xuất[Main SKU name_GOM]=$A9)*(Data_Xuất[SKU_Xuất_GOM]=BE$5)),SUMPRODUCT(Data_Xuất[Xuất-NX]*(Data_Xuất[Year]=BE$1)*(Data_Xuất[Month]=BE$2)*(Data_Xuất[Main SKU name_GOM]=$A9)*(Data_Xuất[SKU_Xuất_GOM]=BE$5)))</f>
        <v>0</v>
      </c>
      <c r="BF9" s="42" cm="1">
        <f t="array" ref="BF9">IF(BF$2="FY",SUMPRODUCT(Data_Xuất[Xuất-NX]*(Data_Xuất[Year]=BF$1)*(Data_Xuất[Main SKU name_GOM]=$A9)*(Data_Xuất[SKU_Xuất_GOM]=BF$5)),SUMPRODUCT(Data_Xuất[Xuất-NX]*(Data_Xuất[Year]=BF$1)*(Data_Xuất[Month]=BF$2)*(Data_Xuất[Main SKU name_GOM]=$A9)*(Data_Xuất[SKU_Xuất_GOM]=BF$5)))</f>
        <v>0</v>
      </c>
      <c r="BG9" s="42" cm="1">
        <f t="array" ref="BG9">IF(BG$2="FY",SUMPRODUCT(Data_Xuất[Xuất-NX]*(Data_Xuất[Year]=BG$1)*(Data_Xuất[Main SKU name_GOM]=$A9)*(Data_Xuất[SKU_Xuất_GOM]=BG$5)),SUMPRODUCT(Data_Xuất[Xuất-NX]*(Data_Xuất[Year]=BG$1)*(Data_Xuất[Month]=BG$2)*(Data_Xuất[Main SKU name_GOM]=$A9)*(Data_Xuất[SKU_Xuất_GOM]=BG$5)))</f>
        <v>0</v>
      </c>
      <c r="BH9" s="42" cm="1">
        <f t="array" ref="BH9">IF(BH$2="FY",SUMPRODUCT(Data_Xuất[Xuất-NX]*(Data_Xuất[Year]=BH$1)*(Data_Xuất[Main SKU name_GOM]=$A9)*(Data_Xuất[SKU_Xuất_GOM]=BH$5)),SUMPRODUCT(Data_Xuất[Xuất-NX]*(Data_Xuất[Year]=BH$1)*(Data_Xuất[Month]=BH$2)*(Data_Xuất[Main SKU name_GOM]=$A9)*(Data_Xuất[SKU_Xuất_GOM]=BH$5)))</f>
        <v>0</v>
      </c>
      <c r="BI9" s="42" cm="1">
        <f t="array" ref="BI9">IF(BI$2="FY",SUMPRODUCT(Data_Xuất[Xuất-NX]*(Data_Xuất[Year]=BI$1)*(Data_Xuất[Main SKU name_GOM]=$A9)*(Data_Xuất[SKU_Xuất_GOM]=BI$5)),SUMPRODUCT(Data_Xuất[Xuất-NX]*(Data_Xuất[Year]=BI$1)*(Data_Xuất[Month]=BI$2)*(Data_Xuất[Main SKU name_GOM]=$A9)*(Data_Xuất[SKU_Xuất_GOM]=BI$5)))</f>
        <v>0</v>
      </c>
      <c r="BJ9" s="42" cm="1">
        <f t="array" ref="BJ9">IF(BJ$2="FY",SUMPRODUCT(Data_Xuất[Xuất-NX]*(Data_Xuất[Year]=BJ$1)*(Data_Xuất[Main SKU name_GOM]=$A9)*(Data_Xuất[SKU_Xuất_GOM]=BJ$5)),SUMPRODUCT(Data_Xuất[Xuất-NX]*(Data_Xuất[Year]=BJ$1)*(Data_Xuất[Month]=BJ$2)*(Data_Xuất[Main SKU name_GOM]=$A9)*(Data_Xuất[SKU_Xuất_GOM]=BJ$5)))</f>
        <v>0</v>
      </c>
      <c r="BK9" s="42" cm="1">
        <f t="array" ref="BK9">IF(BK$2="FY",SUMPRODUCT(Data_Xuất[Xuất-NX]*(Data_Xuất[Year]=BK$1)*(Data_Xuất[Main SKU name_GOM]=$A9)*(Data_Xuất[SKU_Xuất_GOM]=BK$5)),SUMPRODUCT(Data_Xuất[Xuất-NX]*(Data_Xuất[Year]=BK$1)*(Data_Xuất[Month]=BK$2)*(Data_Xuất[Main SKU name_GOM]=$A9)*(Data_Xuất[SKU_Xuất_GOM]=BK$5)))</f>
        <v>0</v>
      </c>
      <c r="BL9" s="42" cm="1">
        <f t="array" ref="BL9">IF(BL$2="FY",SUMPRODUCT(Data_Xuất[Xuất-NX]*(Data_Xuất[Year]=BL$1)*(Data_Xuất[Main SKU name_GOM]=$A9)*(Data_Xuất[SKU_Xuất_GOM]=BL$5)),SUMPRODUCT(Data_Xuất[Xuất-NX]*(Data_Xuất[Year]=BL$1)*(Data_Xuất[Month]=BL$2)*(Data_Xuất[Main SKU name_GOM]=$A9)*(Data_Xuất[SKU_Xuất_GOM]=BL$5)))</f>
        <v>0</v>
      </c>
      <c r="BM9" s="42" cm="1">
        <f t="array" ref="BM9">IF(BM$2="FY",SUMPRODUCT(Data_Xuất[Xuất-NX]*(Data_Xuất[Year]=BM$1)*(Data_Xuất[Main SKU name_GOM]=$A9)*(Data_Xuất[SKU_Xuất_GOM]=BM$5)),SUMPRODUCT(Data_Xuất[Xuất-NX]*(Data_Xuất[Year]=BM$1)*(Data_Xuất[Month]=BM$2)*(Data_Xuất[Main SKU name_GOM]=$A9)*(Data_Xuất[SKU_Xuất_GOM]=BM$5)))</f>
        <v>0</v>
      </c>
      <c r="BN9" s="45">
        <f t="shared" si="163"/>
        <v>2200</v>
      </c>
      <c r="BP9" s="42" cm="1">
        <f t="array" ref="BP9">IF(BP$2="FY",SUMPRODUCT(Data_Xuất[Xuất-NX]*(Data_Xuất[Year]=BP$1)*(Data_Xuất[Main SKU name_GOM]=$A9)*(Data_Xuất[SKU_Xuất_GOM]=BP$5)),SUMPRODUCT(Data_Xuất[Xuất-NX]*(Data_Xuất[Year]=BP$1)*(Data_Xuất[Month]=BP$2)*(Data_Xuất[Main SKU name_GOM]=$A9)*(Data_Xuất[SKU_Xuất_GOM]=BP$5)))</f>
        <v>0</v>
      </c>
      <c r="BQ9" s="42" cm="1">
        <f t="array" ref="BQ9">IF(BQ$2="FY",SUMPRODUCT(Data_Xuất[Xuất-NX]*(Data_Xuất[Year]=BQ$1)*(Data_Xuất[Main SKU name_GOM]=$A9)*(Data_Xuất[SKU_Xuất_GOM]=BQ$5)),SUMPRODUCT(Data_Xuất[Xuất-NX]*(Data_Xuất[Year]=BQ$1)*(Data_Xuất[Month]=BQ$2)*(Data_Xuất[Main SKU name_GOM]=$A9)*(Data_Xuất[SKU_Xuất_GOM]=BQ$5)))</f>
        <v>0</v>
      </c>
      <c r="BR9" s="42" cm="1">
        <f t="array" ref="BR9">IF(BR$2="FY",SUMPRODUCT(Data_Xuất[Xuất-NX]*(Data_Xuất[Year]=BR$1)*(Data_Xuất[Main SKU name_GOM]=$A9)*(Data_Xuất[SKU_Xuất_GOM]=BR$5)),SUMPRODUCT(Data_Xuất[Xuất-NX]*(Data_Xuất[Year]=BR$1)*(Data_Xuất[Month]=BR$2)*(Data_Xuất[Main SKU name_GOM]=$A9)*(Data_Xuất[SKU_Xuất_GOM]=BR$5)))</f>
        <v>0</v>
      </c>
      <c r="BS9" s="42" cm="1">
        <f t="array" ref="BS9">IF(BS$2="FY",SUMPRODUCT(Data_Xuất[Xuất-NX]*(Data_Xuất[Year]=BS$1)*(Data_Xuất[Main SKU name_GOM]=$A9)*(Data_Xuất[SKU_Xuất_GOM]=BS$5)),SUMPRODUCT(Data_Xuất[Xuất-NX]*(Data_Xuất[Year]=BS$1)*(Data_Xuất[Month]=BS$2)*(Data_Xuất[Main SKU name_GOM]=$A9)*(Data_Xuất[SKU_Xuất_GOM]=BS$5)))</f>
        <v>0</v>
      </c>
      <c r="BT9" s="42" cm="1">
        <f t="array" ref="BT9">IF(BT$2="FY",SUMPRODUCT(Data_Xuất[Xuất-NX]*(Data_Xuất[Year]=BT$1)*(Data_Xuất[Main SKU name_GOM]=$A9)*(Data_Xuất[SKU_Xuất_GOM]=BT$5)),SUMPRODUCT(Data_Xuất[Xuất-NX]*(Data_Xuất[Year]=BT$1)*(Data_Xuất[Month]=BT$2)*(Data_Xuất[Main SKU name_GOM]=$A9)*(Data_Xuất[SKU_Xuất_GOM]=BT$5)))</f>
        <v>0</v>
      </c>
      <c r="BU9" s="42" cm="1">
        <f t="array" ref="BU9">IF(BU$2="FY",SUMPRODUCT(Data_Xuất[Xuất-NX]*(Data_Xuất[Year]=BU$1)*(Data_Xuất[Main SKU name_GOM]=$A9)*(Data_Xuất[SKU_Xuất_GOM]=BU$5)),SUMPRODUCT(Data_Xuất[Xuất-NX]*(Data_Xuất[Year]=BU$1)*(Data_Xuất[Month]=BU$2)*(Data_Xuất[Main SKU name_GOM]=$A9)*(Data_Xuất[SKU_Xuất_GOM]=BU$5)))</f>
        <v>0</v>
      </c>
      <c r="BV9" s="42" cm="1">
        <f t="array" ref="BV9">IF(BV$2="FY",SUMPRODUCT(Data_Xuất[Xuất-NX]*(Data_Xuất[Year]=BV$1)*(Data_Xuất[Main SKU name_GOM]=$A9)*(Data_Xuất[SKU_Xuất_GOM]=BV$5)),SUMPRODUCT(Data_Xuất[Xuất-NX]*(Data_Xuất[Year]=BV$1)*(Data_Xuất[Month]=BV$2)*(Data_Xuất[Main SKU name_GOM]=$A9)*(Data_Xuất[SKU_Xuất_GOM]=BV$5)))</f>
        <v>0</v>
      </c>
      <c r="BW9" s="42" cm="1">
        <f t="array" ref="BW9">IF(BW$2="FY",SUMPRODUCT(Data_Xuất[Xuất-NX]*(Data_Xuất[Year]=BW$1)*(Data_Xuất[Main SKU name_GOM]=$A9)*(Data_Xuất[SKU_Xuất_GOM]=BW$5)),SUMPRODUCT(Data_Xuất[Xuất-NX]*(Data_Xuất[Year]=BW$1)*(Data_Xuất[Month]=BW$2)*(Data_Xuất[Main SKU name_GOM]=$A9)*(Data_Xuất[SKU_Xuất_GOM]=BW$5)))</f>
        <v>0</v>
      </c>
      <c r="BX9" s="42" cm="1">
        <f t="array" ref="BX9">IF(BX$2="FY",SUMPRODUCT(Data_Xuất[Xuất-NX]*(Data_Xuất[Year]=BX$1)*(Data_Xuất[Main SKU name_GOM]=$A9)*(Data_Xuất[SKU_Xuất_GOM]=BX$5)),SUMPRODUCT(Data_Xuất[Xuất-NX]*(Data_Xuất[Year]=BX$1)*(Data_Xuất[Month]=BX$2)*(Data_Xuất[Main SKU name_GOM]=$A9)*(Data_Xuất[SKU_Xuất_GOM]=BX$5)))</f>
        <v>0</v>
      </c>
      <c r="BY9" s="42" cm="1">
        <f t="array" ref="BY9">IF(BY$2="FY",SUMPRODUCT(Data_Xuất[Xuất-NX]*(Data_Xuất[Year]=BY$1)*(Data_Xuất[Main SKU name_GOM]=$A9)*(Data_Xuất[SKU_Xuất_GOM]=BY$5)),SUMPRODUCT(Data_Xuất[Xuất-NX]*(Data_Xuất[Year]=BY$1)*(Data_Xuất[Month]=BY$2)*(Data_Xuất[Main SKU name_GOM]=$A9)*(Data_Xuất[SKU_Xuất_GOM]=BY$5)))</f>
        <v>0</v>
      </c>
      <c r="BZ9" s="42" cm="1">
        <f t="array" ref="BZ9">IF(BZ$2="FY",SUMPRODUCT(Data_Xuất[Xuất-NX]*(Data_Xuất[Year]=BZ$1)*(Data_Xuất[Main SKU name_GOM]=$A9)*(Data_Xuất[SKU_Xuất_GOM]=BZ$5)),SUMPRODUCT(Data_Xuất[Xuất-NX]*(Data_Xuất[Year]=BZ$1)*(Data_Xuất[Month]=BZ$2)*(Data_Xuất[Main SKU name_GOM]=$A9)*(Data_Xuất[SKU_Xuất_GOM]=BZ$5)))</f>
        <v>0</v>
      </c>
      <c r="CA9" s="42" cm="1">
        <f t="array" ref="CA9">IF(CA$2="FY",SUMPRODUCT(Data_Xuất[Xuất-NX]*(Data_Xuất[Year]=CA$1)*(Data_Xuất[Main SKU name_GOM]=$A9)*(Data_Xuất[SKU_Xuất_GOM]=CA$5)),SUMPRODUCT(Data_Xuất[Xuất-NX]*(Data_Xuất[Year]=CA$1)*(Data_Xuất[Month]=CA$2)*(Data_Xuất[Main SKU name_GOM]=$A9)*(Data_Xuất[SKU_Xuất_GOM]=CA$5)))</f>
        <v>0</v>
      </c>
      <c r="CB9" s="42" cm="1">
        <f t="array" ref="CB9">IF(CB$2="FY",SUMPRODUCT(Data_Xuất[Xuất-NX]*(Data_Xuất[Year]=CB$1)*(Data_Xuất[Main SKU name_GOM]=$A9)*(Data_Xuất[SKU_Xuất_GOM]=CB$5)),SUMPRODUCT(Data_Xuất[Xuất-NX]*(Data_Xuất[Year]=CB$1)*(Data_Xuất[Month]=CB$2)*(Data_Xuất[Main SKU name_GOM]=$A9)*(Data_Xuất[SKU_Xuất_GOM]=CB$5)))</f>
        <v>0</v>
      </c>
      <c r="CC9" s="42" cm="1">
        <f t="array" ref="CC9">IF(CC$2="FY",SUMPRODUCT(Data_Xuất[Xuất-NX]*(Data_Xuất[Year]=CC$1)*(Data_Xuất[Main SKU name_GOM]=$A9)*(Data_Xuất[SKU_Xuất_GOM]=CC$5)),SUMPRODUCT(Data_Xuất[Xuất-NX]*(Data_Xuất[Year]=CC$1)*(Data_Xuất[Month]=CC$2)*(Data_Xuất[Main SKU name_GOM]=$A9)*(Data_Xuất[SKU_Xuất_GOM]=CC$5)))</f>
        <v>0</v>
      </c>
      <c r="CD9" s="45">
        <f t="shared" si="164"/>
        <v>0</v>
      </c>
      <c r="CF9" s="42" cm="1">
        <f t="array" ref="CF9">IF(CF$2="FY",SUMPRODUCT(Data_Xuất[Xuất-NX]*(Data_Xuất[Year]=CF$1)*(Data_Xuất[Main SKU name_GOM]=$A9)*(Data_Xuất[SKU_Xuất_GOM]=CF$5)),SUMPRODUCT(Data_Xuất[Xuất-NX]*(Data_Xuất[Year]=CF$1)*(Data_Xuất[Month]=CF$2)*(Data_Xuất[Main SKU name_GOM]=$A9)*(Data_Xuất[SKU_Xuất_GOM]=CF$5)))</f>
        <v>0</v>
      </c>
      <c r="CG9" s="42" cm="1">
        <f t="array" ref="CG9">IF(CG$2="FY",SUMPRODUCT(Data_Xuất[Xuất-NX]*(Data_Xuất[Year]=CG$1)*(Data_Xuất[Main SKU name_GOM]=$A9)*(Data_Xuất[SKU_Xuất_GOM]=CG$5)),SUMPRODUCT(Data_Xuất[Xuất-NX]*(Data_Xuất[Year]=CG$1)*(Data_Xuất[Month]=CG$2)*(Data_Xuất[Main SKU name_GOM]=$A9)*(Data_Xuất[SKU_Xuất_GOM]=CG$5)))</f>
        <v>0</v>
      </c>
      <c r="CH9" s="42" cm="1">
        <f t="array" ref="CH9">IF(CH$2="FY",SUMPRODUCT(Data_Xuất[Xuất-NX]*(Data_Xuất[Year]=CH$1)*(Data_Xuất[Main SKU name_GOM]=$A9)*(Data_Xuất[SKU_Xuất_GOM]=CH$5)),SUMPRODUCT(Data_Xuất[Xuất-NX]*(Data_Xuất[Year]=CH$1)*(Data_Xuất[Month]=CH$2)*(Data_Xuất[Main SKU name_GOM]=$A9)*(Data_Xuất[SKU_Xuất_GOM]=CH$5)))</f>
        <v>2200</v>
      </c>
      <c r="CI9" s="42" cm="1">
        <f t="array" ref="CI9">IF(CI$2="FY",SUMPRODUCT(Data_Xuất[Xuất-NX]*(Data_Xuất[Year]=CI$1)*(Data_Xuất[Main SKU name_GOM]=$A9)*(Data_Xuất[SKU_Xuất_GOM]=CI$5)),SUMPRODUCT(Data_Xuất[Xuất-NX]*(Data_Xuất[Year]=CI$1)*(Data_Xuất[Month]=CI$2)*(Data_Xuất[Main SKU name_GOM]=$A9)*(Data_Xuất[SKU_Xuất_GOM]=CI$5)))</f>
        <v>0</v>
      </c>
      <c r="CJ9" s="42" cm="1">
        <f t="array" ref="CJ9">IF(CJ$2="FY",SUMPRODUCT(Data_Xuất[Xuất-NX]*(Data_Xuất[Year]=CJ$1)*(Data_Xuất[Main SKU name_GOM]=$A9)*(Data_Xuất[SKU_Xuất_GOM]=CJ$5)),SUMPRODUCT(Data_Xuất[Xuất-NX]*(Data_Xuất[Year]=CJ$1)*(Data_Xuất[Month]=CJ$2)*(Data_Xuất[Main SKU name_GOM]=$A9)*(Data_Xuất[SKU_Xuất_GOM]=CJ$5)))</f>
        <v>0</v>
      </c>
      <c r="CK9" s="42" cm="1">
        <f t="array" ref="CK9">IF(CK$2="FY",SUMPRODUCT(Data_Xuất[Xuất-NX]*(Data_Xuất[Year]=CK$1)*(Data_Xuất[Main SKU name_GOM]=$A9)*(Data_Xuất[SKU_Xuất_GOM]=CK$5)),SUMPRODUCT(Data_Xuất[Xuất-NX]*(Data_Xuất[Year]=CK$1)*(Data_Xuất[Month]=CK$2)*(Data_Xuất[Main SKU name_GOM]=$A9)*(Data_Xuất[SKU_Xuất_GOM]=CK$5)))</f>
        <v>0</v>
      </c>
      <c r="CL9" s="42" cm="1">
        <f t="array" ref="CL9">IF(CL$2="FY",SUMPRODUCT(Data_Xuất[Xuất-NX]*(Data_Xuất[Year]=CL$1)*(Data_Xuất[Main SKU name_GOM]=$A9)*(Data_Xuất[SKU_Xuất_GOM]=CL$5)),SUMPRODUCT(Data_Xuất[Xuất-NX]*(Data_Xuất[Year]=CL$1)*(Data_Xuất[Month]=CL$2)*(Data_Xuất[Main SKU name_GOM]=$A9)*(Data_Xuất[SKU_Xuất_GOM]=CL$5)))</f>
        <v>37400</v>
      </c>
      <c r="CM9" s="42" cm="1">
        <f t="array" ref="CM9">IF(CM$2="FY",SUMPRODUCT(Data_Xuất[Xuất-NX]*(Data_Xuất[Year]=CM$1)*(Data_Xuất[Main SKU name_GOM]=$A9)*(Data_Xuất[SKU_Xuất_GOM]=CM$5)),SUMPRODUCT(Data_Xuất[Xuất-NX]*(Data_Xuất[Year]=CM$1)*(Data_Xuất[Month]=CM$2)*(Data_Xuất[Main SKU name_GOM]=$A9)*(Data_Xuất[SKU_Xuất_GOM]=CM$5)))</f>
        <v>0</v>
      </c>
      <c r="CN9" s="42" cm="1">
        <f t="array" ref="CN9">IF(CN$2="FY",SUMPRODUCT(Data_Xuất[Xuất-NX]*(Data_Xuất[Year]=CN$1)*(Data_Xuất[Main SKU name_GOM]=$A9)*(Data_Xuất[SKU_Xuất_GOM]=CN$5)),SUMPRODUCT(Data_Xuất[Xuất-NX]*(Data_Xuất[Year]=CN$1)*(Data_Xuất[Month]=CN$2)*(Data_Xuất[Main SKU name_GOM]=$A9)*(Data_Xuất[SKU_Xuất_GOM]=CN$5)))</f>
        <v>0</v>
      </c>
      <c r="CO9" s="42" cm="1">
        <f t="array" ref="CO9">IF(CO$2="FY",SUMPRODUCT(Data_Xuất[Xuất-NX]*(Data_Xuất[Year]=CO$1)*(Data_Xuất[Main SKU name_GOM]=$A9)*(Data_Xuất[SKU_Xuất_GOM]=CO$5)),SUMPRODUCT(Data_Xuất[Xuất-NX]*(Data_Xuất[Year]=CO$1)*(Data_Xuất[Month]=CO$2)*(Data_Xuất[Main SKU name_GOM]=$A9)*(Data_Xuất[SKU_Xuất_GOM]=CO$5)))</f>
        <v>0</v>
      </c>
      <c r="CP9" s="42" cm="1">
        <f t="array" ref="CP9">IF(CP$2="FY",SUMPRODUCT(Data_Xuất[Xuất-NX]*(Data_Xuất[Year]=CP$1)*(Data_Xuất[Main SKU name_GOM]=$A9)*(Data_Xuất[SKU_Xuất_GOM]=CP$5)),SUMPRODUCT(Data_Xuất[Xuất-NX]*(Data_Xuất[Year]=CP$1)*(Data_Xuất[Month]=CP$2)*(Data_Xuất[Main SKU name_GOM]=$A9)*(Data_Xuất[SKU_Xuất_GOM]=CP$5)))</f>
        <v>0</v>
      </c>
      <c r="CQ9" s="42" cm="1">
        <f t="array" ref="CQ9">IF(CQ$2="FY",SUMPRODUCT(Data_Xuất[Xuất-NX]*(Data_Xuất[Year]=CQ$1)*(Data_Xuất[Main SKU name_GOM]=$A9)*(Data_Xuất[SKU_Xuất_GOM]=CQ$5)),SUMPRODUCT(Data_Xuất[Xuất-NX]*(Data_Xuất[Year]=CQ$1)*(Data_Xuất[Month]=CQ$2)*(Data_Xuất[Main SKU name_GOM]=$A9)*(Data_Xuất[SKU_Xuất_GOM]=CQ$5)))</f>
        <v>0</v>
      </c>
      <c r="CR9" s="42" cm="1">
        <f t="array" ref="CR9">IF(CR$2="FY",SUMPRODUCT(Data_Xuất[Xuất-NX]*(Data_Xuất[Year]=CR$1)*(Data_Xuất[Main SKU name_GOM]=$A9)*(Data_Xuất[SKU_Xuất_GOM]=CR$5)),SUMPRODUCT(Data_Xuất[Xuất-NX]*(Data_Xuất[Year]=CR$1)*(Data_Xuất[Month]=CR$2)*(Data_Xuất[Main SKU name_GOM]=$A9)*(Data_Xuất[SKU_Xuất_GOM]=CR$5)))</f>
        <v>0</v>
      </c>
      <c r="CS9" s="42" cm="1">
        <f t="array" ref="CS9">IF(CS$2="FY",SUMPRODUCT(Data_Xuất[Xuất-NX]*(Data_Xuất[Year]=CS$1)*(Data_Xuất[Main SKU name_GOM]=$A9)*(Data_Xuất[SKU_Xuất_GOM]=CS$5)),SUMPRODUCT(Data_Xuất[Xuất-NX]*(Data_Xuất[Year]=CS$1)*(Data_Xuất[Month]=CS$2)*(Data_Xuất[Main SKU name_GOM]=$A9)*(Data_Xuất[SKU_Xuất_GOM]=CS$5)))</f>
        <v>0</v>
      </c>
      <c r="CT9" s="45">
        <f t="shared" si="165"/>
        <v>39600</v>
      </c>
      <c r="CV9" s="42" cm="1">
        <f t="array" ref="CV9">IF(CV$2="FY",SUMPRODUCT(Data_Xuất[Xuất-NX]*(Data_Xuất[Year]=CV$1)*(Data_Xuất[Main SKU name_GOM]=$A9)*(Data_Xuất[SKU_Xuất_GOM]=CV$5)),SUMPRODUCT(Data_Xuất[Xuất-NX]*(Data_Xuất[Year]=CV$1)*(Data_Xuất[Month]=CV$2)*(Data_Xuất[Main SKU name_GOM]=$A9)*(Data_Xuất[SKU_Xuất_GOM]=CV$5)))</f>
        <v>1100</v>
      </c>
      <c r="CW9" s="42" cm="1">
        <f t="array" ref="CW9">IF(CW$2="FY",SUMPRODUCT(Data_Xuất[Xuất-NX]*(Data_Xuất[Year]=CW$1)*(Data_Xuất[Main SKU name_GOM]=$A9)*(Data_Xuất[SKU_Xuất_GOM]=CW$5)),SUMPRODUCT(Data_Xuất[Xuất-NX]*(Data_Xuất[Year]=CW$1)*(Data_Xuất[Month]=CW$2)*(Data_Xuất[Main SKU name_GOM]=$A9)*(Data_Xuất[SKU_Xuất_GOM]=CW$5)))</f>
        <v>0</v>
      </c>
      <c r="CX9" s="42" cm="1">
        <f t="array" ref="CX9">IF(CX$2="FY",SUMPRODUCT(Data_Xuất[Xuất-NX]*(Data_Xuất[Year]=CX$1)*(Data_Xuất[Main SKU name_GOM]=$A9)*(Data_Xuất[SKU_Xuất_GOM]=CX$5)),SUMPRODUCT(Data_Xuất[Xuất-NX]*(Data_Xuất[Year]=CX$1)*(Data_Xuất[Month]=CX$2)*(Data_Xuất[Main SKU name_GOM]=$A9)*(Data_Xuất[SKU_Xuất_GOM]=CX$5)))</f>
        <v>0</v>
      </c>
      <c r="CY9" s="42" cm="1">
        <f t="array" ref="CY9">IF(CY$2="FY",SUMPRODUCT(Data_Xuất[Xuất-NX]*(Data_Xuất[Year]=CY$1)*(Data_Xuất[Main SKU name_GOM]=$A9)*(Data_Xuất[SKU_Xuất_GOM]=CY$5)),SUMPRODUCT(Data_Xuất[Xuất-NX]*(Data_Xuất[Year]=CY$1)*(Data_Xuất[Month]=CY$2)*(Data_Xuất[Main SKU name_GOM]=$A9)*(Data_Xuất[SKU_Xuất_GOM]=CY$5)))</f>
        <v>0</v>
      </c>
      <c r="CZ9" s="42" cm="1">
        <f t="array" ref="CZ9">IF(CZ$2="FY",SUMPRODUCT(Data_Xuất[Xuất-NX]*(Data_Xuất[Year]=CZ$1)*(Data_Xuất[Main SKU name_GOM]=$A9)*(Data_Xuất[SKU_Xuất_GOM]=CZ$5)),SUMPRODUCT(Data_Xuất[Xuất-NX]*(Data_Xuất[Year]=CZ$1)*(Data_Xuất[Month]=CZ$2)*(Data_Xuất[Main SKU name_GOM]=$A9)*(Data_Xuất[SKU_Xuất_GOM]=CZ$5)))</f>
        <v>0</v>
      </c>
      <c r="DA9" s="42" cm="1">
        <f t="array" ref="DA9">IF(DA$2="FY",SUMPRODUCT(Data_Xuất[Xuất-NX]*(Data_Xuất[Year]=DA$1)*(Data_Xuất[Main SKU name_GOM]=$A9)*(Data_Xuất[SKU_Xuất_GOM]=DA$5)),SUMPRODUCT(Data_Xuất[Xuất-NX]*(Data_Xuất[Year]=DA$1)*(Data_Xuất[Month]=DA$2)*(Data_Xuất[Main SKU name_GOM]=$A9)*(Data_Xuất[SKU_Xuất_GOM]=DA$5)))</f>
        <v>0</v>
      </c>
      <c r="DB9" s="42" cm="1">
        <f t="array" ref="DB9">IF(DB$2="FY",SUMPRODUCT(Data_Xuất[Xuất-NX]*(Data_Xuất[Year]=DB$1)*(Data_Xuất[Main SKU name_GOM]=$A9)*(Data_Xuất[SKU_Xuất_GOM]=DB$5)),SUMPRODUCT(Data_Xuất[Xuất-NX]*(Data_Xuất[Year]=DB$1)*(Data_Xuất[Month]=DB$2)*(Data_Xuất[Main SKU name_GOM]=$A9)*(Data_Xuất[SKU_Xuất_GOM]=DB$5)))</f>
        <v>0</v>
      </c>
      <c r="DC9" s="42" cm="1">
        <f t="array" ref="DC9">IF(DC$2="FY",SUMPRODUCT(Data_Xuất[Xuất-NX]*(Data_Xuất[Year]=DC$1)*(Data_Xuất[Main SKU name_GOM]=$A9)*(Data_Xuất[SKU_Xuất_GOM]=DC$5)),SUMPRODUCT(Data_Xuất[Xuất-NX]*(Data_Xuất[Year]=DC$1)*(Data_Xuất[Month]=DC$2)*(Data_Xuất[Main SKU name_GOM]=$A9)*(Data_Xuất[SKU_Xuất_GOM]=DC$5)))</f>
        <v>0</v>
      </c>
      <c r="DD9" s="42" cm="1">
        <f t="array" ref="DD9">IF(DD$2="FY",SUMPRODUCT(Data_Xuất[Xuất-NX]*(Data_Xuất[Year]=DD$1)*(Data_Xuất[Main SKU name_GOM]=$A9)*(Data_Xuất[SKU_Xuất_GOM]=DD$5)),SUMPRODUCT(Data_Xuất[Xuất-NX]*(Data_Xuất[Year]=DD$1)*(Data_Xuất[Month]=DD$2)*(Data_Xuất[Main SKU name_GOM]=$A9)*(Data_Xuất[SKU_Xuất_GOM]=DD$5)))</f>
        <v>0</v>
      </c>
      <c r="DE9" s="42" cm="1">
        <f t="array" ref="DE9">IF(DE$2="FY",SUMPRODUCT(Data_Xuất[Xuất-NX]*(Data_Xuất[Year]=DE$1)*(Data_Xuất[Main SKU name_GOM]=$A9)*(Data_Xuất[SKU_Xuất_GOM]=DE$5)),SUMPRODUCT(Data_Xuất[Xuất-NX]*(Data_Xuất[Year]=DE$1)*(Data_Xuất[Month]=DE$2)*(Data_Xuất[Main SKU name_GOM]=$A9)*(Data_Xuất[SKU_Xuất_GOM]=DE$5)))</f>
        <v>0</v>
      </c>
      <c r="DF9" s="42" cm="1">
        <f t="array" ref="DF9">IF(DF$2="FY",SUMPRODUCT(Data_Xuất[Xuất-NX]*(Data_Xuất[Year]=DF$1)*(Data_Xuất[Main SKU name_GOM]=$A9)*(Data_Xuất[SKU_Xuất_GOM]=DF$5)),SUMPRODUCT(Data_Xuất[Xuất-NX]*(Data_Xuất[Year]=DF$1)*(Data_Xuất[Month]=DF$2)*(Data_Xuất[Main SKU name_GOM]=$A9)*(Data_Xuất[SKU_Xuất_GOM]=DF$5)))</f>
        <v>0</v>
      </c>
      <c r="DG9" s="42" cm="1">
        <f t="array" ref="DG9">IF(DG$2="FY",SUMPRODUCT(Data_Xuất[Xuất-NX]*(Data_Xuất[Year]=DG$1)*(Data_Xuất[Main SKU name_GOM]=$A9)*(Data_Xuất[SKU_Xuất_GOM]=DG$5)),SUMPRODUCT(Data_Xuất[Xuất-NX]*(Data_Xuất[Year]=DG$1)*(Data_Xuất[Month]=DG$2)*(Data_Xuất[Main SKU name_GOM]=$A9)*(Data_Xuất[SKU_Xuất_GOM]=DG$5)))</f>
        <v>0</v>
      </c>
      <c r="DH9" s="42" cm="1">
        <f t="array" ref="DH9">IF(DH$2="FY",SUMPRODUCT(Data_Xuất[Xuất-NX]*(Data_Xuất[Year]=DH$1)*(Data_Xuất[Main SKU name_GOM]=$A9)*(Data_Xuất[SKU_Xuất_GOM]=DH$5)),SUMPRODUCT(Data_Xuất[Xuất-NX]*(Data_Xuất[Year]=DH$1)*(Data_Xuất[Month]=DH$2)*(Data_Xuất[Main SKU name_GOM]=$A9)*(Data_Xuất[SKU_Xuất_GOM]=DH$5)))</f>
        <v>0</v>
      </c>
      <c r="DI9" s="42" cm="1">
        <f t="array" ref="DI9">IF(DI$2="FY",SUMPRODUCT(Data_Xuất[Xuất-NX]*(Data_Xuất[Year]=DI$1)*(Data_Xuất[Main SKU name_GOM]=$A9)*(Data_Xuất[SKU_Xuất_GOM]=DI$5)),SUMPRODUCT(Data_Xuất[Xuất-NX]*(Data_Xuất[Year]=DI$1)*(Data_Xuất[Month]=DI$2)*(Data_Xuất[Main SKU name_GOM]=$A9)*(Data_Xuất[SKU_Xuất_GOM]=DI$5)))</f>
        <v>0</v>
      </c>
      <c r="DJ9" s="45">
        <f t="shared" si="166"/>
        <v>1100</v>
      </c>
      <c r="DL9" s="42" cm="1">
        <f t="array" ref="DL9">IF(DL$2="FY",SUMPRODUCT(Data_Xuất[Xuất-NX]*(Data_Xuất[Year]=DL$1)*(Data_Xuất[Main SKU name_GOM]=$A9)*(Data_Xuất[SKU_Xuất_GOM]=DL$5)),SUMPRODUCT(Data_Xuất[Xuất-NX]*(Data_Xuất[Year]=DL$1)*(Data_Xuất[Month]=DL$2)*(Data_Xuất[Main SKU name_GOM]=$A9)*(Data_Xuất[SKU_Xuất_GOM]=DL$5)))</f>
        <v>0</v>
      </c>
      <c r="DM9" s="42" cm="1">
        <f t="array" ref="DM9">IF(DM$2="FY",SUMPRODUCT(Data_Xuất[Xuất-NX]*(Data_Xuất[Year]=DM$1)*(Data_Xuất[Main SKU name_GOM]=$A9)*(Data_Xuất[SKU_Xuất_GOM]=DM$5)),SUMPRODUCT(Data_Xuất[Xuất-NX]*(Data_Xuất[Year]=DM$1)*(Data_Xuất[Month]=DM$2)*(Data_Xuất[Main SKU name_GOM]=$A9)*(Data_Xuất[SKU_Xuất_GOM]=DM$5)))</f>
        <v>0</v>
      </c>
      <c r="DN9" s="42" cm="1">
        <f t="array" ref="DN9">IF(DN$2="FY",SUMPRODUCT(Data_Xuất[Xuất-NX]*(Data_Xuất[Year]=DN$1)*(Data_Xuất[Main SKU name_GOM]=$A9)*(Data_Xuất[SKU_Xuất_GOM]=DN$5)),SUMPRODUCT(Data_Xuất[Xuất-NX]*(Data_Xuất[Year]=DN$1)*(Data_Xuất[Month]=DN$2)*(Data_Xuất[Main SKU name_GOM]=$A9)*(Data_Xuất[SKU_Xuất_GOM]=DN$5)))</f>
        <v>0</v>
      </c>
      <c r="DO9" s="42" cm="1">
        <f t="array" ref="DO9">IF(DO$2="FY",SUMPRODUCT(Data_Xuất[Xuất-NX]*(Data_Xuất[Year]=DO$1)*(Data_Xuất[Main SKU name_GOM]=$A9)*(Data_Xuất[SKU_Xuất_GOM]=DO$5)),SUMPRODUCT(Data_Xuất[Xuất-NX]*(Data_Xuất[Year]=DO$1)*(Data_Xuất[Month]=DO$2)*(Data_Xuất[Main SKU name_GOM]=$A9)*(Data_Xuất[SKU_Xuất_GOM]=DO$5)))</f>
        <v>0</v>
      </c>
      <c r="DP9" s="42" cm="1">
        <f t="array" ref="DP9">IF(DP$2="FY",SUMPRODUCT(Data_Xuất[Xuất-NX]*(Data_Xuất[Year]=DP$1)*(Data_Xuất[Main SKU name_GOM]=$A9)*(Data_Xuất[SKU_Xuất_GOM]=DP$5)),SUMPRODUCT(Data_Xuất[Xuất-NX]*(Data_Xuất[Year]=DP$1)*(Data_Xuất[Month]=DP$2)*(Data_Xuất[Main SKU name_GOM]=$A9)*(Data_Xuất[SKU_Xuất_GOM]=DP$5)))</f>
        <v>0</v>
      </c>
      <c r="DQ9" s="42" cm="1">
        <f t="array" ref="DQ9">IF(DQ$2="FY",SUMPRODUCT(Data_Xuất[Xuất-NX]*(Data_Xuất[Year]=DQ$1)*(Data_Xuất[Main SKU name_GOM]=$A9)*(Data_Xuất[SKU_Xuất_GOM]=DQ$5)),SUMPRODUCT(Data_Xuất[Xuất-NX]*(Data_Xuất[Year]=DQ$1)*(Data_Xuất[Month]=DQ$2)*(Data_Xuất[Main SKU name_GOM]=$A9)*(Data_Xuất[SKU_Xuất_GOM]=DQ$5)))</f>
        <v>0</v>
      </c>
      <c r="DR9" s="42" cm="1">
        <f t="array" ref="DR9">IF(DR$2="FY",SUMPRODUCT(Data_Xuất[Xuất-NX]*(Data_Xuất[Year]=DR$1)*(Data_Xuất[Main SKU name_GOM]=$A9)*(Data_Xuất[SKU_Xuất_GOM]=DR$5)),SUMPRODUCT(Data_Xuất[Xuất-NX]*(Data_Xuất[Year]=DR$1)*(Data_Xuất[Month]=DR$2)*(Data_Xuất[Main SKU name_GOM]=$A9)*(Data_Xuất[SKU_Xuất_GOM]=DR$5)))</f>
        <v>0</v>
      </c>
      <c r="DS9" s="42" cm="1">
        <f t="array" ref="DS9">IF(DS$2="FY",SUMPRODUCT(Data_Xuất[Xuất-NX]*(Data_Xuất[Year]=DS$1)*(Data_Xuất[Main SKU name_GOM]=$A9)*(Data_Xuất[SKU_Xuất_GOM]=DS$5)),SUMPRODUCT(Data_Xuất[Xuất-NX]*(Data_Xuất[Year]=DS$1)*(Data_Xuất[Month]=DS$2)*(Data_Xuất[Main SKU name_GOM]=$A9)*(Data_Xuất[SKU_Xuất_GOM]=DS$5)))</f>
        <v>0</v>
      </c>
      <c r="DT9" s="42" cm="1">
        <f t="array" ref="DT9">IF(DT$2="FY",SUMPRODUCT(Data_Xuất[Xuất-NX]*(Data_Xuất[Year]=DT$1)*(Data_Xuất[Main SKU name_GOM]=$A9)*(Data_Xuất[SKU_Xuất_GOM]=DT$5)),SUMPRODUCT(Data_Xuất[Xuất-NX]*(Data_Xuất[Year]=DT$1)*(Data_Xuất[Month]=DT$2)*(Data_Xuất[Main SKU name_GOM]=$A9)*(Data_Xuất[SKU_Xuất_GOM]=DT$5)))</f>
        <v>0</v>
      </c>
      <c r="DU9" s="42" cm="1">
        <f t="array" ref="DU9">IF(DU$2="FY",SUMPRODUCT(Data_Xuất[Xuất-NX]*(Data_Xuất[Year]=DU$1)*(Data_Xuất[Main SKU name_GOM]=$A9)*(Data_Xuất[SKU_Xuất_GOM]=DU$5)),SUMPRODUCT(Data_Xuất[Xuất-NX]*(Data_Xuất[Year]=DU$1)*(Data_Xuất[Month]=DU$2)*(Data_Xuất[Main SKU name_GOM]=$A9)*(Data_Xuất[SKU_Xuất_GOM]=DU$5)))</f>
        <v>0</v>
      </c>
      <c r="DV9" s="42" cm="1">
        <f t="array" ref="DV9">IF(DV$2="FY",SUMPRODUCT(Data_Xuất[Xuất-NX]*(Data_Xuất[Year]=DV$1)*(Data_Xuất[Main SKU name_GOM]=$A9)*(Data_Xuất[SKU_Xuất_GOM]=DV$5)),SUMPRODUCT(Data_Xuất[Xuất-NX]*(Data_Xuất[Year]=DV$1)*(Data_Xuất[Month]=DV$2)*(Data_Xuất[Main SKU name_GOM]=$A9)*(Data_Xuất[SKU_Xuất_GOM]=DV$5)))</f>
        <v>0</v>
      </c>
      <c r="DW9" s="42" cm="1">
        <f t="array" ref="DW9">IF(DW$2="FY",SUMPRODUCT(Data_Xuất[Xuất-NX]*(Data_Xuất[Year]=DW$1)*(Data_Xuất[Main SKU name_GOM]=$A9)*(Data_Xuất[SKU_Xuất_GOM]=DW$5)),SUMPRODUCT(Data_Xuất[Xuất-NX]*(Data_Xuất[Year]=DW$1)*(Data_Xuất[Month]=DW$2)*(Data_Xuất[Main SKU name_GOM]=$A9)*(Data_Xuất[SKU_Xuất_GOM]=DW$5)))</f>
        <v>0</v>
      </c>
      <c r="DX9" s="42" cm="1">
        <f t="array" ref="DX9">IF(DX$2="FY",SUMPRODUCT(Data_Xuất[Xuất-NX]*(Data_Xuất[Year]=DX$1)*(Data_Xuất[Main SKU name_GOM]=$A9)*(Data_Xuất[SKU_Xuất_GOM]=DX$5)),SUMPRODUCT(Data_Xuất[Xuất-NX]*(Data_Xuất[Year]=DX$1)*(Data_Xuất[Month]=DX$2)*(Data_Xuất[Main SKU name_GOM]=$A9)*(Data_Xuất[SKU_Xuất_GOM]=DX$5)))</f>
        <v>0</v>
      </c>
      <c r="DY9" s="42" cm="1">
        <f t="array" ref="DY9">IF(DY$2="FY",SUMPRODUCT(Data_Xuất[Xuất-NX]*(Data_Xuất[Year]=DY$1)*(Data_Xuất[Main SKU name_GOM]=$A9)*(Data_Xuất[SKU_Xuất_GOM]=DY$5)),SUMPRODUCT(Data_Xuất[Xuất-NX]*(Data_Xuất[Year]=DY$1)*(Data_Xuất[Month]=DY$2)*(Data_Xuất[Main SKU name_GOM]=$A9)*(Data_Xuất[SKU_Xuất_GOM]=DY$5)))</f>
        <v>0</v>
      </c>
      <c r="DZ9" s="45">
        <f t="shared" si="167"/>
        <v>0</v>
      </c>
      <c r="EB9" s="42" cm="1">
        <f t="array" ref="EB9">IF(EB$2="FY",SUMPRODUCT(Data_Xuất[Xuất-NX]*(Data_Xuất[Year]=EB$1)*(Data_Xuất[Main SKU name_GOM]=$A9)*(Data_Xuất[SKU_Xuất_GOM]=EB$5)),SUMPRODUCT(Data_Xuất[Xuất-NX]*(Data_Xuất[Year]=EB$1)*(Data_Xuất[Month]=EB$2)*(Data_Xuất[Main SKU name_GOM]=$A9)*(Data_Xuất[SKU_Xuất_GOM]=EB$5)))</f>
        <v>0</v>
      </c>
      <c r="EC9" s="42" cm="1">
        <f t="array" ref="EC9">IF(EC$2="FY",SUMPRODUCT(Data_Xuất[Xuất-NX]*(Data_Xuất[Year]=EC$1)*(Data_Xuất[Main SKU name_GOM]=$A9)*(Data_Xuất[SKU_Xuất_GOM]=EC$5)),SUMPRODUCT(Data_Xuất[Xuất-NX]*(Data_Xuất[Year]=EC$1)*(Data_Xuất[Month]=EC$2)*(Data_Xuất[Main SKU name_GOM]=$A9)*(Data_Xuất[SKU_Xuất_GOM]=EC$5)))</f>
        <v>0</v>
      </c>
      <c r="ED9" s="42" cm="1">
        <f t="array" ref="ED9">IF(ED$2="FY",SUMPRODUCT(Data_Xuất[Xuất-NX]*(Data_Xuất[Year]=ED$1)*(Data_Xuất[Main SKU name_GOM]=$A9)*(Data_Xuất[SKU_Xuất_GOM]=ED$5)),SUMPRODUCT(Data_Xuất[Xuất-NX]*(Data_Xuất[Year]=ED$1)*(Data_Xuất[Month]=ED$2)*(Data_Xuất[Main SKU name_GOM]=$A9)*(Data_Xuất[SKU_Xuất_GOM]=ED$5)))</f>
        <v>0</v>
      </c>
      <c r="EE9" s="42" cm="1">
        <f t="array" ref="EE9">IF(EE$2="FY",SUMPRODUCT(Data_Xuất[Xuất-NX]*(Data_Xuất[Year]=EE$1)*(Data_Xuất[Main SKU name_GOM]=$A9)*(Data_Xuất[SKU_Xuất_GOM]=EE$5)),SUMPRODUCT(Data_Xuất[Xuất-NX]*(Data_Xuất[Year]=EE$1)*(Data_Xuất[Month]=EE$2)*(Data_Xuất[Main SKU name_GOM]=$A9)*(Data_Xuất[SKU_Xuất_GOM]=EE$5)))</f>
        <v>0</v>
      </c>
      <c r="EF9" s="42" cm="1">
        <f t="array" ref="EF9">IF(EF$2="FY",SUMPRODUCT(Data_Xuất[Xuất-NX]*(Data_Xuất[Year]=EF$1)*(Data_Xuất[Main SKU name_GOM]=$A9)*(Data_Xuất[SKU_Xuất_GOM]=EF$5)),SUMPRODUCT(Data_Xuất[Xuất-NX]*(Data_Xuất[Year]=EF$1)*(Data_Xuất[Month]=EF$2)*(Data_Xuất[Main SKU name_GOM]=$A9)*(Data_Xuất[SKU_Xuất_GOM]=EF$5)))</f>
        <v>0</v>
      </c>
      <c r="EG9" s="42" cm="1">
        <f t="array" ref="EG9">IF(EG$2="FY",SUMPRODUCT(Data_Xuất[Xuất-NX]*(Data_Xuất[Year]=EG$1)*(Data_Xuất[Main SKU name_GOM]=$A9)*(Data_Xuất[SKU_Xuất_GOM]=EG$5)),SUMPRODUCT(Data_Xuất[Xuất-NX]*(Data_Xuất[Year]=EG$1)*(Data_Xuất[Month]=EG$2)*(Data_Xuất[Main SKU name_GOM]=$A9)*(Data_Xuất[SKU_Xuất_GOM]=EG$5)))</f>
        <v>0</v>
      </c>
      <c r="EH9" s="42" cm="1">
        <f t="array" ref="EH9">IF(EH$2="FY",SUMPRODUCT(Data_Xuất[Xuất-NX]*(Data_Xuất[Year]=EH$1)*(Data_Xuất[Main SKU name_GOM]=$A9)*(Data_Xuất[SKU_Xuất_GOM]=EH$5)),SUMPRODUCT(Data_Xuất[Xuất-NX]*(Data_Xuất[Year]=EH$1)*(Data_Xuất[Month]=EH$2)*(Data_Xuất[Main SKU name_GOM]=$A9)*(Data_Xuất[SKU_Xuất_GOM]=EH$5)))</f>
        <v>0</v>
      </c>
      <c r="EI9" s="42" cm="1">
        <f t="array" ref="EI9">IF(EI$2="FY",SUMPRODUCT(Data_Xuất[Xuất-NX]*(Data_Xuất[Year]=EI$1)*(Data_Xuất[Main SKU name_GOM]=$A9)*(Data_Xuất[SKU_Xuất_GOM]=EI$5)),SUMPRODUCT(Data_Xuất[Xuất-NX]*(Data_Xuất[Year]=EI$1)*(Data_Xuất[Month]=EI$2)*(Data_Xuất[Main SKU name_GOM]=$A9)*(Data_Xuất[SKU_Xuất_GOM]=EI$5)))</f>
        <v>0</v>
      </c>
      <c r="EJ9" s="42" cm="1">
        <f t="array" ref="EJ9">IF(EJ$2="FY",SUMPRODUCT(Data_Xuất[Xuất-NX]*(Data_Xuất[Year]=EJ$1)*(Data_Xuất[Main SKU name_GOM]=$A9)*(Data_Xuất[SKU_Xuất_GOM]=EJ$5)),SUMPRODUCT(Data_Xuất[Xuất-NX]*(Data_Xuất[Year]=EJ$1)*(Data_Xuất[Month]=EJ$2)*(Data_Xuất[Main SKU name_GOM]=$A9)*(Data_Xuất[SKU_Xuất_GOM]=EJ$5)))</f>
        <v>0</v>
      </c>
      <c r="EK9" s="42" cm="1">
        <f t="array" ref="EK9">IF(EK$2="FY",SUMPRODUCT(Data_Xuất[Xuất-NX]*(Data_Xuất[Year]=EK$1)*(Data_Xuất[Main SKU name_GOM]=$A9)*(Data_Xuất[SKU_Xuất_GOM]=EK$5)),SUMPRODUCT(Data_Xuất[Xuất-NX]*(Data_Xuất[Year]=EK$1)*(Data_Xuất[Month]=EK$2)*(Data_Xuất[Main SKU name_GOM]=$A9)*(Data_Xuất[SKU_Xuất_GOM]=EK$5)))</f>
        <v>0</v>
      </c>
      <c r="EL9" s="42" cm="1">
        <f t="array" ref="EL9">IF(EL$2="FY",SUMPRODUCT(Data_Xuất[Xuất-NX]*(Data_Xuất[Year]=EL$1)*(Data_Xuất[Main SKU name_GOM]=$A9)*(Data_Xuất[SKU_Xuất_GOM]=EL$5)),SUMPRODUCT(Data_Xuất[Xuất-NX]*(Data_Xuất[Year]=EL$1)*(Data_Xuất[Month]=EL$2)*(Data_Xuất[Main SKU name_GOM]=$A9)*(Data_Xuất[SKU_Xuất_GOM]=EL$5)))</f>
        <v>0</v>
      </c>
      <c r="EM9" s="42" cm="1">
        <f t="array" ref="EM9">IF(EM$2="FY",SUMPRODUCT(Data_Xuất[Xuất-NX]*(Data_Xuất[Year]=EM$1)*(Data_Xuất[Main SKU name_GOM]=$A9)*(Data_Xuất[SKU_Xuất_GOM]=EM$5)),SUMPRODUCT(Data_Xuất[Xuất-NX]*(Data_Xuất[Year]=EM$1)*(Data_Xuất[Month]=EM$2)*(Data_Xuất[Main SKU name_GOM]=$A9)*(Data_Xuất[SKU_Xuất_GOM]=EM$5)))</f>
        <v>0</v>
      </c>
      <c r="EN9" s="42" cm="1">
        <f t="array" ref="EN9">IF(EN$2="FY",SUMPRODUCT(Data_Xuất[Xuất-NX]*(Data_Xuất[Year]=EN$1)*(Data_Xuất[Main SKU name_GOM]=$A9)*(Data_Xuất[SKU_Xuất_GOM]=EN$5)),SUMPRODUCT(Data_Xuất[Xuất-NX]*(Data_Xuất[Year]=EN$1)*(Data_Xuất[Month]=EN$2)*(Data_Xuất[Main SKU name_GOM]=$A9)*(Data_Xuất[SKU_Xuất_GOM]=EN$5)))</f>
        <v>0</v>
      </c>
      <c r="EO9" s="42" cm="1">
        <f t="array" ref="EO9">IF(EO$2="FY",SUMPRODUCT(Data_Xuất[Xuất-NX]*(Data_Xuất[Year]=EO$1)*(Data_Xuất[Main SKU name_GOM]=$A9)*(Data_Xuất[SKU_Xuất_GOM]=EO$5)),SUMPRODUCT(Data_Xuất[Xuất-NX]*(Data_Xuất[Year]=EO$1)*(Data_Xuất[Month]=EO$2)*(Data_Xuất[Main SKU name_GOM]=$A9)*(Data_Xuất[SKU_Xuất_GOM]=EO$5)))</f>
        <v>0</v>
      </c>
      <c r="EP9" s="45">
        <f t="shared" si="168"/>
        <v>0</v>
      </c>
      <c r="ER9" s="42" cm="1">
        <f t="array" ref="ER9">IF(ER$2="FY",SUMPRODUCT(Data_Xuất[Xuất-NX]*(Data_Xuất[Year]=ER$1)*(Data_Xuất[Main SKU name_GOM]=$A9)*(Data_Xuất[SKU_Xuất_GOM]=ER$5)),SUMPRODUCT(Data_Xuất[Xuất-NX]*(Data_Xuất[Year]=ER$1)*(Data_Xuất[Month]=ER$2)*(Data_Xuất[Main SKU name_GOM]=$A9)*(Data_Xuất[SKU_Xuất_GOM]=ER$5)))</f>
        <v>0</v>
      </c>
      <c r="ES9" s="42" cm="1">
        <f t="array" ref="ES9">IF(ES$2="FY",SUMPRODUCT(Data_Xuất[Xuất-NX]*(Data_Xuất[Year]=ES$1)*(Data_Xuất[Main SKU name_GOM]=$A9)*(Data_Xuất[SKU_Xuất_GOM]=ES$5)),SUMPRODUCT(Data_Xuất[Xuất-NX]*(Data_Xuất[Year]=ES$1)*(Data_Xuất[Month]=ES$2)*(Data_Xuất[Main SKU name_GOM]=$A9)*(Data_Xuất[SKU_Xuất_GOM]=ES$5)))</f>
        <v>0</v>
      </c>
      <c r="ET9" s="42" cm="1">
        <f t="array" ref="ET9">IF(ET$2="FY",SUMPRODUCT(Data_Xuất[Xuất-NX]*(Data_Xuất[Year]=ET$1)*(Data_Xuất[Main SKU name_GOM]=$A9)*(Data_Xuất[SKU_Xuất_GOM]=ET$5)),SUMPRODUCT(Data_Xuất[Xuất-NX]*(Data_Xuất[Year]=ET$1)*(Data_Xuất[Month]=ET$2)*(Data_Xuất[Main SKU name_GOM]=$A9)*(Data_Xuất[SKU_Xuất_GOM]=ET$5)))</f>
        <v>0</v>
      </c>
      <c r="EU9" s="42" cm="1">
        <f t="array" ref="EU9">IF(EU$2="FY",SUMPRODUCT(Data_Xuất[Xuất-NX]*(Data_Xuất[Year]=EU$1)*(Data_Xuất[Main SKU name_GOM]=$A9)*(Data_Xuất[SKU_Xuất_GOM]=EU$5)),SUMPRODUCT(Data_Xuất[Xuất-NX]*(Data_Xuất[Year]=EU$1)*(Data_Xuất[Month]=EU$2)*(Data_Xuất[Main SKU name_GOM]=$A9)*(Data_Xuất[SKU_Xuất_GOM]=EU$5)))</f>
        <v>0</v>
      </c>
      <c r="EV9" s="42" cm="1">
        <f t="array" ref="EV9">IF(EV$2="FY",SUMPRODUCT(Data_Xuất[Xuất-NX]*(Data_Xuất[Year]=EV$1)*(Data_Xuất[Main SKU name_GOM]=$A9)*(Data_Xuất[SKU_Xuất_GOM]=EV$5)),SUMPRODUCT(Data_Xuất[Xuất-NX]*(Data_Xuất[Year]=EV$1)*(Data_Xuất[Month]=EV$2)*(Data_Xuất[Main SKU name_GOM]=$A9)*(Data_Xuất[SKU_Xuất_GOM]=EV$5)))</f>
        <v>0</v>
      </c>
      <c r="EW9" s="42" cm="1">
        <f t="array" ref="EW9">IF(EW$2="FY",SUMPRODUCT(Data_Xuất[Xuất-NX]*(Data_Xuất[Year]=EW$1)*(Data_Xuất[Main SKU name_GOM]=$A9)*(Data_Xuất[SKU_Xuất_GOM]=EW$5)),SUMPRODUCT(Data_Xuất[Xuất-NX]*(Data_Xuất[Year]=EW$1)*(Data_Xuất[Month]=EW$2)*(Data_Xuất[Main SKU name_GOM]=$A9)*(Data_Xuất[SKU_Xuất_GOM]=EW$5)))</f>
        <v>0</v>
      </c>
      <c r="EX9" s="42" cm="1">
        <f t="array" ref="EX9">IF(EX$2="FY",SUMPRODUCT(Data_Xuất[Xuất-NX]*(Data_Xuất[Year]=EX$1)*(Data_Xuất[Main SKU name_GOM]=$A9)*(Data_Xuất[SKU_Xuất_GOM]=EX$5)),SUMPRODUCT(Data_Xuất[Xuất-NX]*(Data_Xuất[Year]=EX$1)*(Data_Xuất[Month]=EX$2)*(Data_Xuất[Main SKU name_GOM]=$A9)*(Data_Xuất[SKU_Xuất_GOM]=EX$5)))</f>
        <v>0</v>
      </c>
      <c r="EY9" s="42" cm="1">
        <f t="array" ref="EY9">IF(EY$2="FY",SUMPRODUCT(Data_Xuất[Xuất-NX]*(Data_Xuất[Year]=EY$1)*(Data_Xuất[Main SKU name_GOM]=$A9)*(Data_Xuất[SKU_Xuất_GOM]=EY$5)),SUMPRODUCT(Data_Xuất[Xuất-NX]*(Data_Xuất[Year]=EY$1)*(Data_Xuất[Month]=EY$2)*(Data_Xuất[Main SKU name_GOM]=$A9)*(Data_Xuất[SKU_Xuất_GOM]=EY$5)))</f>
        <v>0</v>
      </c>
      <c r="EZ9" s="42" cm="1">
        <f t="array" ref="EZ9">IF(EZ$2="FY",SUMPRODUCT(Data_Xuất[Xuất-NX]*(Data_Xuất[Year]=EZ$1)*(Data_Xuất[Main SKU name_GOM]=$A9)*(Data_Xuất[SKU_Xuất_GOM]=EZ$5)),SUMPRODUCT(Data_Xuất[Xuất-NX]*(Data_Xuất[Year]=EZ$1)*(Data_Xuất[Month]=EZ$2)*(Data_Xuất[Main SKU name_GOM]=$A9)*(Data_Xuất[SKU_Xuất_GOM]=EZ$5)))</f>
        <v>0</v>
      </c>
      <c r="FA9" s="42" cm="1">
        <f t="array" ref="FA9">IF(FA$2="FY",SUMPRODUCT(Data_Xuất[Xuất-NX]*(Data_Xuất[Year]=FA$1)*(Data_Xuất[Main SKU name_GOM]=$A9)*(Data_Xuất[SKU_Xuất_GOM]=FA$5)),SUMPRODUCT(Data_Xuất[Xuất-NX]*(Data_Xuất[Year]=FA$1)*(Data_Xuất[Month]=FA$2)*(Data_Xuất[Main SKU name_GOM]=$A9)*(Data_Xuất[SKU_Xuất_GOM]=FA$5)))</f>
        <v>0</v>
      </c>
      <c r="FB9" s="42" cm="1">
        <f t="array" ref="FB9">IF(FB$2="FY",SUMPRODUCT(Data_Xuất[Xuất-NX]*(Data_Xuất[Year]=FB$1)*(Data_Xuất[Main SKU name_GOM]=$A9)*(Data_Xuất[SKU_Xuất_GOM]=FB$5)),SUMPRODUCT(Data_Xuất[Xuất-NX]*(Data_Xuất[Year]=FB$1)*(Data_Xuất[Month]=FB$2)*(Data_Xuất[Main SKU name_GOM]=$A9)*(Data_Xuất[SKU_Xuất_GOM]=FB$5)))</f>
        <v>0</v>
      </c>
      <c r="FC9" s="42" cm="1">
        <f t="array" ref="FC9">IF(FC$2="FY",SUMPRODUCT(Data_Xuất[Xuất-NX]*(Data_Xuất[Year]=FC$1)*(Data_Xuất[Main SKU name_GOM]=$A9)*(Data_Xuất[SKU_Xuất_GOM]=FC$5)),SUMPRODUCT(Data_Xuất[Xuất-NX]*(Data_Xuất[Year]=FC$1)*(Data_Xuất[Month]=FC$2)*(Data_Xuất[Main SKU name_GOM]=$A9)*(Data_Xuất[SKU_Xuất_GOM]=FC$5)))</f>
        <v>0</v>
      </c>
      <c r="FD9" s="42" cm="1">
        <f t="array" ref="FD9">IF(FD$2="FY",SUMPRODUCT(Data_Xuất[Xuất-NX]*(Data_Xuất[Year]=FD$1)*(Data_Xuất[Main SKU name_GOM]=$A9)*(Data_Xuất[SKU_Xuất_GOM]=FD$5)),SUMPRODUCT(Data_Xuất[Xuất-NX]*(Data_Xuất[Year]=FD$1)*(Data_Xuất[Month]=FD$2)*(Data_Xuất[Main SKU name_GOM]=$A9)*(Data_Xuất[SKU_Xuất_GOM]=FD$5)))</f>
        <v>0</v>
      </c>
      <c r="FE9" s="42" cm="1">
        <f t="array" ref="FE9">IF(FE$2="FY",SUMPRODUCT(Data_Xuất[Xuất-NX]*(Data_Xuất[Year]=FE$1)*(Data_Xuất[Main SKU name_GOM]=$A9)*(Data_Xuất[SKU_Xuất_GOM]=FE$5)),SUMPRODUCT(Data_Xuất[Xuất-NX]*(Data_Xuất[Year]=FE$1)*(Data_Xuất[Month]=FE$2)*(Data_Xuất[Main SKU name_GOM]=$A9)*(Data_Xuất[SKU_Xuất_GOM]=FE$5)))</f>
        <v>0</v>
      </c>
      <c r="FF9" s="45">
        <f t="shared" si="169"/>
        <v>0</v>
      </c>
      <c r="FH9" s="42" cm="1">
        <f t="array" ref="FH9">IF(FH$2="FY",SUMPRODUCT(Data_Xuất[Xuất-NX]*(Data_Xuất[Year]=FH$1)*(Data_Xuất[Main SKU name_GOM]=$A9)*(Data_Xuất[SKU_Xuất_GOM]=FH$5)),SUMPRODUCT(Data_Xuất[Xuất-NX]*(Data_Xuất[Year]=FH$1)*(Data_Xuất[Month]=FH$2)*(Data_Xuất[Main SKU name_GOM]=$A9)*(Data_Xuất[SKU_Xuất_GOM]=FH$5)))</f>
        <v>0</v>
      </c>
      <c r="FI9" s="42" cm="1">
        <f t="array" ref="FI9">IF(FI$2="FY",SUMPRODUCT(Data_Xuất[Xuất-NX]*(Data_Xuất[Year]=FI$1)*(Data_Xuất[Main SKU name_GOM]=$A9)*(Data_Xuất[SKU_Xuất_GOM]=FI$5)),SUMPRODUCT(Data_Xuất[Xuất-NX]*(Data_Xuất[Year]=FI$1)*(Data_Xuất[Month]=FI$2)*(Data_Xuất[Main SKU name_GOM]=$A9)*(Data_Xuất[SKU_Xuất_GOM]=FI$5)))</f>
        <v>117250</v>
      </c>
      <c r="FJ9" s="42" cm="1">
        <f t="array" ref="FJ9">IF(FJ$2="FY",SUMPRODUCT(Data_Xuất[Xuất-NX]*(Data_Xuất[Year]=FJ$1)*(Data_Xuất[Main SKU name_GOM]=$A9)*(Data_Xuất[SKU_Xuất_GOM]=FJ$5)),SUMPRODUCT(Data_Xuất[Xuất-NX]*(Data_Xuất[Year]=FJ$1)*(Data_Xuất[Month]=FJ$2)*(Data_Xuất[Main SKU name_GOM]=$A9)*(Data_Xuất[SKU_Xuất_GOM]=FJ$5)))</f>
        <v>0</v>
      </c>
      <c r="FK9" s="42" cm="1">
        <f t="array" ref="FK9">IF(FK$2="FY",SUMPRODUCT(Data_Xuất[Xuất-NX]*(Data_Xuất[Year]=FK$1)*(Data_Xuất[Main SKU name_GOM]=$A9)*(Data_Xuất[SKU_Xuất_GOM]=FK$5)),SUMPRODUCT(Data_Xuất[Xuất-NX]*(Data_Xuất[Year]=FK$1)*(Data_Xuất[Month]=FK$2)*(Data_Xuất[Main SKU name_GOM]=$A9)*(Data_Xuất[SKU_Xuất_GOM]=FK$5)))</f>
        <v>0</v>
      </c>
      <c r="FL9" s="42" cm="1">
        <f t="array" ref="FL9">IF(FL$2="FY",SUMPRODUCT(Data_Xuất[Xuất-NX]*(Data_Xuất[Year]=FL$1)*(Data_Xuất[Main SKU name_GOM]=$A9)*(Data_Xuất[SKU_Xuất_GOM]=FL$5)),SUMPRODUCT(Data_Xuất[Xuất-NX]*(Data_Xuất[Year]=FL$1)*(Data_Xuất[Month]=FL$2)*(Data_Xuất[Main SKU name_GOM]=$A9)*(Data_Xuất[SKU_Xuất_GOM]=FL$5)))</f>
        <v>0</v>
      </c>
      <c r="FM9" s="42" cm="1">
        <f t="array" ref="FM9">IF(FM$2="FY",SUMPRODUCT(Data_Xuất[Xuất-NX]*(Data_Xuất[Year]=FM$1)*(Data_Xuất[Main SKU name_GOM]=$A9)*(Data_Xuất[SKU_Xuất_GOM]=FM$5)),SUMPRODUCT(Data_Xuất[Xuất-NX]*(Data_Xuất[Year]=FM$1)*(Data_Xuất[Month]=FM$2)*(Data_Xuất[Main SKU name_GOM]=$A9)*(Data_Xuất[SKU_Xuất_GOM]=FM$5)))</f>
        <v>0</v>
      </c>
      <c r="FN9" s="42" cm="1">
        <f t="array" ref="FN9">IF(FN$2="FY",SUMPRODUCT(Data_Xuất[Xuất-NX]*(Data_Xuất[Year]=FN$1)*(Data_Xuất[Main SKU name_GOM]=$A9)*(Data_Xuất[SKU_Xuất_GOM]=FN$5)),SUMPRODUCT(Data_Xuất[Xuất-NX]*(Data_Xuất[Year]=FN$1)*(Data_Xuất[Month]=FN$2)*(Data_Xuất[Main SKU name_GOM]=$A9)*(Data_Xuất[SKU_Xuất_GOM]=FN$5)))</f>
        <v>0</v>
      </c>
      <c r="FO9" s="42" cm="1">
        <f t="array" ref="FO9">IF(FO$2="FY",SUMPRODUCT(Data_Xuất[Xuất-NX]*(Data_Xuất[Year]=FO$1)*(Data_Xuất[Main SKU name_GOM]=$A9)*(Data_Xuất[SKU_Xuất_GOM]=FO$5)),SUMPRODUCT(Data_Xuất[Xuất-NX]*(Data_Xuất[Year]=FO$1)*(Data_Xuất[Month]=FO$2)*(Data_Xuất[Main SKU name_GOM]=$A9)*(Data_Xuất[SKU_Xuất_GOM]=FO$5)))</f>
        <v>0</v>
      </c>
      <c r="FP9" s="42" cm="1">
        <f t="array" ref="FP9">IF(FP$2="FY",SUMPRODUCT(Data_Xuất[Xuất-NX]*(Data_Xuất[Year]=FP$1)*(Data_Xuất[Main SKU name_GOM]=$A9)*(Data_Xuất[SKU_Xuất_GOM]=FP$5)),SUMPRODUCT(Data_Xuất[Xuất-NX]*(Data_Xuất[Year]=FP$1)*(Data_Xuất[Month]=FP$2)*(Data_Xuất[Main SKU name_GOM]=$A9)*(Data_Xuất[SKU_Xuất_GOM]=FP$5)))</f>
        <v>0</v>
      </c>
      <c r="FQ9" s="42" cm="1">
        <f t="array" ref="FQ9">IF(FQ$2="FY",SUMPRODUCT(Data_Xuất[Xuất-NX]*(Data_Xuất[Year]=FQ$1)*(Data_Xuất[Main SKU name_GOM]=$A9)*(Data_Xuất[SKU_Xuất_GOM]=FQ$5)),SUMPRODUCT(Data_Xuất[Xuất-NX]*(Data_Xuất[Year]=FQ$1)*(Data_Xuất[Month]=FQ$2)*(Data_Xuất[Main SKU name_GOM]=$A9)*(Data_Xuất[SKU_Xuất_GOM]=FQ$5)))</f>
        <v>0</v>
      </c>
      <c r="FR9" s="42" cm="1">
        <f t="array" ref="FR9">IF(FR$2="FY",SUMPRODUCT(Data_Xuất[Xuất-NX]*(Data_Xuất[Year]=FR$1)*(Data_Xuất[Main SKU name_GOM]=$A9)*(Data_Xuất[SKU_Xuất_GOM]=FR$5)),SUMPRODUCT(Data_Xuất[Xuất-NX]*(Data_Xuất[Year]=FR$1)*(Data_Xuất[Month]=FR$2)*(Data_Xuất[Main SKU name_GOM]=$A9)*(Data_Xuất[SKU_Xuất_GOM]=FR$5)))</f>
        <v>0</v>
      </c>
      <c r="FS9" s="42" cm="1">
        <f t="array" ref="FS9">IF(FS$2="FY",SUMPRODUCT(Data_Xuất[Xuất-NX]*(Data_Xuất[Year]=FS$1)*(Data_Xuất[Main SKU name_GOM]=$A9)*(Data_Xuất[SKU_Xuất_GOM]=FS$5)),SUMPRODUCT(Data_Xuất[Xuất-NX]*(Data_Xuất[Year]=FS$1)*(Data_Xuất[Month]=FS$2)*(Data_Xuất[Main SKU name_GOM]=$A9)*(Data_Xuất[SKU_Xuất_GOM]=FS$5)))</f>
        <v>0</v>
      </c>
      <c r="FT9" s="42" cm="1">
        <f t="array" ref="FT9">IF(FT$2="FY",SUMPRODUCT(Data_Xuất[Xuất-NX]*(Data_Xuất[Year]=FT$1)*(Data_Xuất[Main SKU name_GOM]=$A9)*(Data_Xuất[SKU_Xuất_GOM]=FT$5)),SUMPRODUCT(Data_Xuất[Xuất-NX]*(Data_Xuất[Year]=FT$1)*(Data_Xuất[Month]=FT$2)*(Data_Xuất[Main SKU name_GOM]=$A9)*(Data_Xuất[SKU_Xuất_GOM]=FT$5)))</f>
        <v>0</v>
      </c>
      <c r="FU9" s="42" cm="1">
        <f t="array" ref="FU9">IF(FU$2="FY",SUMPRODUCT(Data_Xuất[Xuất-NX]*(Data_Xuất[Year]=FU$1)*(Data_Xuất[Main SKU name_GOM]=$A9)*(Data_Xuất[SKU_Xuất_GOM]=FU$5)),SUMPRODUCT(Data_Xuất[Xuất-NX]*(Data_Xuất[Year]=FU$1)*(Data_Xuất[Month]=FU$2)*(Data_Xuất[Main SKU name_GOM]=$A9)*(Data_Xuất[SKU_Xuất_GOM]=FU$5)))</f>
        <v>0</v>
      </c>
      <c r="FV9" s="45">
        <f t="shared" si="170"/>
        <v>117250</v>
      </c>
      <c r="FX9" s="42" cm="1">
        <f t="array" ref="FX9">IF(FX$2="FY",SUMPRODUCT(Data_Xuất[Xuất-NX]*(Data_Xuất[Year]=FX$1)*(Data_Xuất[Main SKU name_GOM]=$A9)*(Data_Xuất[SKU_Xuất_GOM]=FX$5)),SUMPRODUCT(Data_Xuất[Xuất-NX]*(Data_Xuất[Year]=FX$1)*(Data_Xuất[Month]=FX$2)*(Data_Xuất[Main SKU name_GOM]=$A9)*(Data_Xuất[SKU_Xuất_GOM]=FX$5)))</f>
        <v>0</v>
      </c>
      <c r="FY9" s="42" cm="1">
        <f t="array" ref="FY9">IF(FY$2="FY",SUMPRODUCT(Data_Xuất[Xuất-NX]*(Data_Xuất[Year]=FY$1)*(Data_Xuất[Main SKU name_GOM]=$A9)*(Data_Xuất[SKU_Xuất_GOM]=FY$5)),SUMPRODUCT(Data_Xuất[Xuất-NX]*(Data_Xuất[Year]=FY$1)*(Data_Xuất[Month]=FY$2)*(Data_Xuất[Main SKU name_GOM]=$A9)*(Data_Xuất[SKU_Xuất_GOM]=FY$5)))</f>
        <v>105000</v>
      </c>
      <c r="FZ9" s="42" cm="1">
        <f t="array" ref="FZ9">IF(FZ$2="FY",SUMPRODUCT(Data_Xuất[Xuất-NX]*(Data_Xuất[Year]=FZ$1)*(Data_Xuất[Main SKU name_GOM]=$A9)*(Data_Xuất[SKU_Xuất_GOM]=FZ$5)),SUMPRODUCT(Data_Xuất[Xuất-NX]*(Data_Xuất[Year]=FZ$1)*(Data_Xuất[Month]=FZ$2)*(Data_Xuất[Main SKU name_GOM]=$A9)*(Data_Xuất[SKU_Xuất_GOM]=FZ$5)))</f>
        <v>0</v>
      </c>
      <c r="GA9" s="42" cm="1">
        <f t="array" ref="GA9">IF(GA$2="FY",SUMPRODUCT(Data_Xuất[Xuất-NX]*(Data_Xuất[Year]=GA$1)*(Data_Xuất[Main SKU name_GOM]=$A9)*(Data_Xuất[SKU_Xuất_GOM]=GA$5)),SUMPRODUCT(Data_Xuất[Xuất-NX]*(Data_Xuất[Year]=GA$1)*(Data_Xuất[Month]=GA$2)*(Data_Xuất[Main SKU name_GOM]=$A9)*(Data_Xuất[SKU_Xuất_GOM]=GA$5)))</f>
        <v>0</v>
      </c>
      <c r="GB9" s="42" cm="1">
        <f t="array" ref="GB9">IF(GB$2="FY",SUMPRODUCT(Data_Xuất[Xuất-NX]*(Data_Xuất[Year]=GB$1)*(Data_Xuất[Main SKU name_GOM]=$A9)*(Data_Xuất[SKU_Xuất_GOM]=GB$5)),SUMPRODUCT(Data_Xuất[Xuất-NX]*(Data_Xuất[Year]=GB$1)*(Data_Xuất[Month]=GB$2)*(Data_Xuất[Main SKU name_GOM]=$A9)*(Data_Xuất[SKU_Xuất_GOM]=GB$5)))</f>
        <v>0</v>
      </c>
      <c r="GC9" s="42" cm="1">
        <f t="array" ref="GC9">IF(GC$2="FY",SUMPRODUCT(Data_Xuất[Xuất-NX]*(Data_Xuất[Year]=GC$1)*(Data_Xuất[Main SKU name_GOM]=$A9)*(Data_Xuất[SKU_Xuất_GOM]=GC$5)),SUMPRODUCT(Data_Xuất[Xuất-NX]*(Data_Xuất[Year]=GC$1)*(Data_Xuất[Month]=GC$2)*(Data_Xuất[Main SKU name_GOM]=$A9)*(Data_Xuất[SKU_Xuất_GOM]=GC$5)))</f>
        <v>0</v>
      </c>
      <c r="GD9" s="42" cm="1">
        <f t="array" ref="GD9">IF(GD$2="FY",SUMPRODUCT(Data_Xuất[Xuất-NX]*(Data_Xuất[Year]=GD$1)*(Data_Xuất[Main SKU name_GOM]=$A9)*(Data_Xuất[SKU_Xuất_GOM]=GD$5)),SUMPRODUCT(Data_Xuất[Xuất-NX]*(Data_Xuất[Year]=GD$1)*(Data_Xuất[Month]=GD$2)*(Data_Xuất[Main SKU name_GOM]=$A9)*(Data_Xuất[SKU_Xuất_GOM]=GD$5)))</f>
        <v>0</v>
      </c>
      <c r="GE9" s="42" cm="1">
        <f t="array" ref="GE9">IF(GE$2="FY",SUMPRODUCT(Data_Xuất[Xuất-NX]*(Data_Xuất[Year]=GE$1)*(Data_Xuất[Main SKU name_GOM]=$A9)*(Data_Xuất[SKU_Xuất_GOM]=GE$5)),SUMPRODUCT(Data_Xuất[Xuất-NX]*(Data_Xuất[Year]=GE$1)*(Data_Xuất[Month]=GE$2)*(Data_Xuất[Main SKU name_GOM]=$A9)*(Data_Xuất[SKU_Xuất_GOM]=GE$5)))</f>
        <v>0</v>
      </c>
      <c r="GF9" s="42" cm="1">
        <f t="array" ref="GF9">IF(GF$2="FY",SUMPRODUCT(Data_Xuất[Xuất-NX]*(Data_Xuất[Year]=GF$1)*(Data_Xuất[Main SKU name_GOM]=$A9)*(Data_Xuất[SKU_Xuất_GOM]=GF$5)),SUMPRODUCT(Data_Xuất[Xuất-NX]*(Data_Xuất[Year]=GF$1)*(Data_Xuất[Month]=GF$2)*(Data_Xuất[Main SKU name_GOM]=$A9)*(Data_Xuất[SKU_Xuất_GOM]=GF$5)))</f>
        <v>0</v>
      </c>
      <c r="GG9" s="42" cm="1">
        <f t="array" ref="GG9">IF(GG$2="FY",SUMPRODUCT(Data_Xuất[Xuất-NX]*(Data_Xuất[Year]=GG$1)*(Data_Xuất[Main SKU name_GOM]=$A9)*(Data_Xuất[SKU_Xuất_GOM]=GG$5)),SUMPRODUCT(Data_Xuất[Xuất-NX]*(Data_Xuất[Year]=GG$1)*(Data_Xuất[Month]=GG$2)*(Data_Xuất[Main SKU name_GOM]=$A9)*(Data_Xuất[SKU_Xuất_GOM]=GG$5)))</f>
        <v>0</v>
      </c>
      <c r="GH9" s="42" cm="1">
        <f t="array" ref="GH9">IF(GH$2="FY",SUMPRODUCT(Data_Xuất[Xuất-NX]*(Data_Xuất[Year]=GH$1)*(Data_Xuất[Main SKU name_GOM]=$A9)*(Data_Xuất[SKU_Xuất_GOM]=GH$5)),SUMPRODUCT(Data_Xuất[Xuất-NX]*(Data_Xuất[Year]=GH$1)*(Data_Xuất[Month]=GH$2)*(Data_Xuất[Main SKU name_GOM]=$A9)*(Data_Xuất[SKU_Xuất_GOM]=GH$5)))</f>
        <v>0</v>
      </c>
      <c r="GI9" s="42" cm="1">
        <f t="array" ref="GI9">IF(GI$2="FY",SUMPRODUCT(Data_Xuất[Xuất-NX]*(Data_Xuất[Year]=GI$1)*(Data_Xuất[Main SKU name_GOM]=$A9)*(Data_Xuất[SKU_Xuất_GOM]=GI$5)),SUMPRODUCT(Data_Xuất[Xuất-NX]*(Data_Xuất[Year]=GI$1)*(Data_Xuất[Month]=GI$2)*(Data_Xuất[Main SKU name_GOM]=$A9)*(Data_Xuất[SKU_Xuất_GOM]=GI$5)))</f>
        <v>0</v>
      </c>
      <c r="GJ9" s="42" cm="1">
        <f t="array" ref="GJ9">IF(GJ$2="FY",SUMPRODUCT(Data_Xuất[Xuất-NX]*(Data_Xuất[Year]=GJ$1)*(Data_Xuất[Main SKU name_GOM]=$A9)*(Data_Xuất[SKU_Xuất_GOM]=GJ$5)),SUMPRODUCT(Data_Xuất[Xuất-NX]*(Data_Xuất[Year]=GJ$1)*(Data_Xuất[Month]=GJ$2)*(Data_Xuất[Main SKU name_GOM]=$A9)*(Data_Xuất[SKU_Xuất_GOM]=GJ$5)))</f>
        <v>0</v>
      </c>
      <c r="GK9" s="42" cm="1">
        <f t="array" ref="GK9">IF(GK$2="FY",SUMPRODUCT(Data_Xuất[Xuất-NX]*(Data_Xuất[Year]=GK$1)*(Data_Xuất[Main SKU name_GOM]=$A9)*(Data_Xuất[SKU_Xuất_GOM]=GK$5)),SUMPRODUCT(Data_Xuất[Xuất-NX]*(Data_Xuất[Year]=GK$1)*(Data_Xuất[Month]=GK$2)*(Data_Xuất[Main SKU name_GOM]=$A9)*(Data_Xuất[SKU_Xuất_GOM]=GK$5)))</f>
        <v>0</v>
      </c>
      <c r="GL9" s="45">
        <f t="shared" si="171"/>
        <v>105000</v>
      </c>
      <c r="GN9" s="42" cm="1">
        <f t="array" ref="GN9">IF(GN$2="FY",SUMPRODUCT(Data_Xuất[Xuất-NX]*(Data_Xuất[Year]=GN$1)*(Data_Xuất[Main SKU name_GOM]=$A9)*(Data_Xuất[SKU_Xuất_GOM]=GN$5)),SUMPRODUCT(Data_Xuất[Xuất-NX]*(Data_Xuất[Year]=GN$1)*(Data_Xuất[Month]=GN$2)*(Data_Xuất[Main SKU name_GOM]=$A9)*(Data_Xuất[SKU_Xuất_GOM]=GN$5)))</f>
        <v>0</v>
      </c>
      <c r="GO9" s="42" cm="1">
        <f t="array" ref="GO9">IF(GO$2="FY",SUMPRODUCT(Data_Xuất[Xuất-NX]*(Data_Xuất[Year]=GO$1)*(Data_Xuất[Main SKU name_GOM]=$A9)*(Data_Xuất[SKU_Xuất_GOM]=GO$5)),SUMPRODUCT(Data_Xuất[Xuất-NX]*(Data_Xuất[Year]=GO$1)*(Data_Xuất[Month]=GO$2)*(Data_Xuất[Main SKU name_GOM]=$A9)*(Data_Xuất[SKU_Xuất_GOM]=GO$5)))</f>
        <v>29500</v>
      </c>
      <c r="GP9" s="42" cm="1">
        <f t="array" ref="GP9">IF(GP$2="FY",SUMPRODUCT(Data_Xuất[Xuất-NX]*(Data_Xuất[Year]=GP$1)*(Data_Xuất[Main SKU name_GOM]=$A9)*(Data_Xuất[SKU_Xuất_GOM]=GP$5)),SUMPRODUCT(Data_Xuất[Xuất-NX]*(Data_Xuất[Year]=GP$1)*(Data_Xuất[Month]=GP$2)*(Data_Xuất[Main SKU name_GOM]=$A9)*(Data_Xuất[SKU_Xuất_GOM]=GP$5)))</f>
        <v>0</v>
      </c>
      <c r="GQ9" s="42" cm="1">
        <f t="array" ref="GQ9">IF(GQ$2="FY",SUMPRODUCT(Data_Xuất[Xuất-NX]*(Data_Xuất[Year]=GQ$1)*(Data_Xuất[Main SKU name_GOM]=$A9)*(Data_Xuất[SKU_Xuất_GOM]=GQ$5)),SUMPRODUCT(Data_Xuất[Xuất-NX]*(Data_Xuất[Year]=GQ$1)*(Data_Xuất[Month]=GQ$2)*(Data_Xuất[Main SKU name_GOM]=$A9)*(Data_Xuất[SKU_Xuất_GOM]=GQ$5)))</f>
        <v>0</v>
      </c>
      <c r="GR9" s="42" cm="1">
        <f t="array" ref="GR9">IF(GR$2="FY",SUMPRODUCT(Data_Xuất[Xuất-NX]*(Data_Xuất[Year]=GR$1)*(Data_Xuất[Main SKU name_GOM]=$A9)*(Data_Xuất[SKU_Xuất_GOM]=GR$5)),SUMPRODUCT(Data_Xuất[Xuất-NX]*(Data_Xuất[Year]=GR$1)*(Data_Xuất[Month]=GR$2)*(Data_Xuất[Main SKU name_GOM]=$A9)*(Data_Xuất[SKU_Xuất_GOM]=GR$5)))</f>
        <v>0</v>
      </c>
      <c r="GS9" s="42" cm="1">
        <f t="array" ref="GS9">IF(GS$2="FY",SUMPRODUCT(Data_Xuất[Xuất-NX]*(Data_Xuất[Year]=GS$1)*(Data_Xuất[Main SKU name_GOM]=$A9)*(Data_Xuất[SKU_Xuất_GOM]=GS$5)),SUMPRODUCT(Data_Xuất[Xuất-NX]*(Data_Xuất[Year]=GS$1)*(Data_Xuất[Month]=GS$2)*(Data_Xuất[Main SKU name_GOM]=$A9)*(Data_Xuất[SKU_Xuất_GOM]=GS$5)))</f>
        <v>0</v>
      </c>
      <c r="GT9" s="42" cm="1">
        <f t="array" ref="GT9">IF(GT$2="FY",SUMPRODUCT(Data_Xuất[Xuất-NX]*(Data_Xuất[Year]=GT$1)*(Data_Xuất[Main SKU name_GOM]=$A9)*(Data_Xuất[SKU_Xuất_GOM]=GT$5)),SUMPRODUCT(Data_Xuất[Xuất-NX]*(Data_Xuất[Year]=GT$1)*(Data_Xuất[Month]=GT$2)*(Data_Xuất[Main SKU name_GOM]=$A9)*(Data_Xuất[SKU_Xuất_GOM]=GT$5)))</f>
        <v>0</v>
      </c>
      <c r="GU9" s="42" cm="1">
        <f t="array" ref="GU9">IF(GU$2="FY",SUMPRODUCT(Data_Xuất[Xuất-NX]*(Data_Xuất[Year]=GU$1)*(Data_Xuất[Main SKU name_GOM]=$A9)*(Data_Xuất[SKU_Xuất_GOM]=GU$5)),SUMPRODUCT(Data_Xuất[Xuất-NX]*(Data_Xuất[Year]=GU$1)*(Data_Xuất[Month]=GU$2)*(Data_Xuất[Main SKU name_GOM]=$A9)*(Data_Xuất[SKU_Xuất_GOM]=GU$5)))</f>
        <v>0</v>
      </c>
      <c r="GV9" s="42" cm="1">
        <f t="array" ref="GV9">IF(GV$2="FY",SUMPRODUCT(Data_Xuất[Xuất-NX]*(Data_Xuất[Year]=GV$1)*(Data_Xuất[Main SKU name_GOM]=$A9)*(Data_Xuất[SKU_Xuất_GOM]=GV$5)),SUMPRODUCT(Data_Xuất[Xuất-NX]*(Data_Xuất[Year]=GV$1)*(Data_Xuất[Month]=GV$2)*(Data_Xuất[Main SKU name_GOM]=$A9)*(Data_Xuất[SKU_Xuất_GOM]=GV$5)))</f>
        <v>0</v>
      </c>
      <c r="GW9" s="42" cm="1">
        <f t="array" ref="GW9">IF(GW$2="FY",SUMPRODUCT(Data_Xuất[Xuất-NX]*(Data_Xuất[Year]=GW$1)*(Data_Xuất[Main SKU name_GOM]=$A9)*(Data_Xuất[SKU_Xuất_GOM]=GW$5)),SUMPRODUCT(Data_Xuất[Xuất-NX]*(Data_Xuất[Year]=GW$1)*(Data_Xuất[Month]=GW$2)*(Data_Xuất[Main SKU name_GOM]=$A9)*(Data_Xuất[SKU_Xuất_GOM]=GW$5)))</f>
        <v>0</v>
      </c>
      <c r="GX9" s="42" cm="1">
        <f t="array" ref="GX9">IF(GX$2="FY",SUMPRODUCT(Data_Xuất[Xuất-NX]*(Data_Xuất[Year]=GX$1)*(Data_Xuất[Main SKU name_GOM]=$A9)*(Data_Xuất[SKU_Xuất_GOM]=GX$5)),SUMPRODUCT(Data_Xuất[Xuất-NX]*(Data_Xuất[Year]=GX$1)*(Data_Xuất[Month]=GX$2)*(Data_Xuất[Main SKU name_GOM]=$A9)*(Data_Xuất[SKU_Xuất_GOM]=GX$5)))</f>
        <v>0</v>
      </c>
      <c r="GY9" s="42" cm="1">
        <f t="array" ref="GY9">IF(GY$2="FY",SUMPRODUCT(Data_Xuất[Xuất-NX]*(Data_Xuất[Year]=GY$1)*(Data_Xuất[Main SKU name_GOM]=$A9)*(Data_Xuất[SKU_Xuất_GOM]=GY$5)),SUMPRODUCT(Data_Xuất[Xuất-NX]*(Data_Xuất[Year]=GY$1)*(Data_Xuất[Month]=GY$2)*(Data_Xuất[Main SKU name_GOM]=$A9)*(Data_Xuất[SKU_Xuất_GOM]=GY$5)))</f>
        <v>0</v>
      </c>
      <c r="GZ9" s="42" cm="1">
        <f t="array" ref="GZ9">IF(GZ$2="FY",SUMPRODUCT(Data_Xuất[Xuất-NX]*(Data_Xuất[Year]=GZ$1)*(Data_Xuất[Main SKU name_GOM]=$A9)*(Data_Xuất[SKU_Xuất_GOM]=GZ$5)),SUMPRODUCT(Data_Xuất[Xuất-NX]*(Data_Xuất[Year]=GZ$1)*(Data_Xuất[Month]=GZ$2)*(Data_Xuất[Main SKU name_GOM]=$A9)*(Data_Xuất[SKU_Xuất_GOM]=GZ$5)))</f>
        <v>0</v>
      </c>
      <c r="HA9" s="42" cm="1">
        <f t="array" ref="HA9">IF(HA$2="FY",SUMPRODUCT(Data_Xuất[Xuất-NX]*(Data_Xuất[Year]=HA$1)*(Data_Xuất[Main SKU name_GOM]=$A9)*(Data_Xuất[SKU_Xuất_GOM]=HA$5)),SUMPRODUCT(Data_Xuất[Xuất-NX]*(Data_Xuất[Year]=HA$1)*(Data_Xuất[Month]=HA$2)*(Data_Xuất[Main SKU name_GOM]=$A9)*(Data_Xuất[SKU_Xuất_GOM]=HA$5)))</f>
        <v>0</v>
      </c>
      <c r="HB9" s="45">
        <f t="shared" si="172"/>
        <v>29500</v>
      </c>
    </row>
    <row r="10" spans="1:211" x14ac:dyDescent="0.35">
      <c r="A10" s="5" t="s">
        <v>148</v>
      </c>
      <c r="B10" s="24" t="s">
        <v>148</v>
      </c>
      <c r="D10" s="42" cm="1">
        <f t="array" ref="D10">IF(D$2="FY",SUMPRODUCT(Data_Xuất[Xuất-NX]*(Data_Xuất[Year]=D$1)*(Data_Xuất[Main SKU name_GOM]=$A10)*(Data_Xuất[SKU_Xuất_GOM]=D$5)),SUMPRODUCT(Data_Xuất[Xuất-NX]*(Data_Xuất[Year]=D$1)*(Data_Xuất[Month]=D$2)*(Data_Xuất[Main SKU name_GOM]=$A10)*(Data_Xuất[SKU_Xuất_GOM]=D$5)))</f>
        <v>11810</v>
      </c>
      <c r="E10" s="42" cm="1">
        <f t="array" ref="E10">IF(E$2="FY",SUMPRODUCT(Data_Xuất[Xuất-NX]*(Data_Xuất[Year]=E$1)*(Data_Xuất[Main SKU name_GOM]=$A10)*(Data_Xuất[SKU_Xuất_GOM]=E$5)),SUMPRODUCT(Data_Xuất[Xuất-NX]*(Data_Xuất[Year]=E$1)*(Data_Xuất[Month]=E$2)*(Data_Xuất[Main SKU name_GOM]=$A10)*(Data_Xuất[SKU_Xuất_GOM]=E$5)))</f>
        <v>5050</v>
      </c>
      <c r="F10" s="42" cm="1">
        <f t="array" ref="F10">IF(F$2="FY",SUMPRODUCT(Data_Xuất[Xuất-NX]*(Data_Xuất[Year]=F$1)*(Data_Xuất[Main SKU name_GOM]=$A10)*(Data_Xuất[SKU_Xuất_GOM]=F$5)),SUMPRODUCT(Data_Xuất[Xuất-NX]*(Data_Xuất[Year]=F$1)*(Data_Xuất[Month]=F$2)*(Data_Xuất[Main SKU name_GOM]=$A10)*(Data_Xuất[SKU_Xuất_GOM]=F$5)))</f>
        <v>1500</v>
      </c>
      <c r="G10" s="42" cm="1">
        <f t="array" ref="G10">IF(G$2="FY",SUMPRODUCT(Data_Xuất[Xuất-NX]*(Data_Xuất[Year]=G$1)*(Data_Xuất[Main SKU name_GOM]=$A10)*(Data_Xuất[SKU_Xuất_GOM]=G$5)),SUMPRODUCT(Data_Xuất[Xuất-NX]*(Data_Xuất[Year]=G$1)*(Data_Xuất[Month]=G$2)*(Data_Xuất[Main SKU name_GOM]=$A10)*(Data_Xuất[SKU_Xuất_GOM]=G$5)))</f>
        <v>0</v>
      </c>
      <c r="H10" s="42" cm="1">
        <f t="array" ref="H10">IF(H$2="FY",SUMPRODUCT(Data_Xuất[Xuất-NX]*(Data_Xuất[Year]=H$1)*(Data_Xuất[Main SKU name_GOM]=$A10)*(Data_Xuất[SKU_Xuất_GOM]=H$5)),SUMPRODUCT(Data_Xuất[Xuất-NX]*(Data_Xuất[Year]=H$1)*(Data_Xuất[Month]=H$2)*(Data_Xuất[Main SKU name_GOM]=$A10)*(Data_Xuất[SKU_Xuất_GOM]=H$5)))</f>
        <v>0</v>
      </c>
      <c r="I10" s="42" cm="1">
        <f t="array" ref="I10">IF(I$2="FY",SUMPRODUCT(Data_Xuất[Xuất-NX]*(Data_Xuất[Year]=I$1)*(Data_Xuất[Main SKU name_GOM]=$A10)*(Data_Xuất[SKU_Xuất_GOM]=I$5)),SUMPRODUCT(Data_Xuất[Xuất-NX]*(Data_Xuất[Year]=I$1)*(Data_Xuất[Month]=I$2)*(Data_Xuất[Main SKU name_GOM]=$A10)*(Data_Xuất[SKU_Xuất_GOM]=I$5)))</f>
        <v>350</v>
      </c>
      <c r="J10" s="42" cm="1">
        <f t="array" ref="J10">IF(J$2="FY",SUMPRODUCT(Data_Xuất[Xuất-NX]*(Data_Xuất[Year]=J$1)*(Data_Xuất[Main SKU name_GOM]=$A10)*(Data_Xuất[SKU_Xuất_GOM]=J$5)),SUMPRODUCT(Data_Xuất[Xuất-NX]*(Data_Xuất[Year]=J$1)*(Data_Xuất[Month]=J$2)*(Data_Xuất[Main SKU name_GOM]=$A10)*(Data_Xuất[SKU_Xuất_GOM]=J$5)))</f>
        <v>0</v>
      </c>
      <c r="K10" s="42" cm="1">
        <f t="array" ref="K10">IF(K$2="FY",SUMPRODUCT(Data_Xuất[Xuất-NX]*(Data_Xuất[Year]=K$1)*(Data_Xuất[Main SKU name_GOM]=$A10)*(Data_Xuất[SKU_Xuất_GOM]=K$5)),SUMPRODUCT(Data_Xuất[Xuất-NX]*(Data_Xuất[Year]=K$1)*(Data_Xuất[Month]=K$2)*(Data_Xuất[Main SKU name_GOM]=$A10)*(Data_Xuất[SKU_Xuất_GOM]=K$5)))</f>
        <v>0</v>
      </c>
      <c r="L10" s="42" cm="1">
        <f t="array" ref="L10">IF(L$2="FY",SUMPRODUCT(Data_Xuất[Xuất-NX]*(Data_Xuất[Year]=L$1)*(Data_Xuất[Main SKU name_GOM]=$A10)*(Data_Xuất[SKU_Xuất_GOM]=L$5)),SUMPRODUCT(Data_Xuất[Xuất-NX]*(Data_Xuất[Year]=L$1)*(Data_Xuất[Month]=L$2)*(Data_Xuất[Main SKU name_GOM]=$A10)*(Data_Xuất[SKU_Xuất_GOM]=L$5)))</f>
        <v>0</v>
      </c>
      <c r="M10" s="42" cm="1">
        <f t="array" ref="M10">IF(M$2="FY",SUMPRODUCT(Data_Xuất[Xuất-NX]*(Data_Xuất[Year]=M$1)*(Data_Xuất[Main SKU name_GOM]=$A10)*(Data_Xuất[SKU_Xuất_GOM]=M$5)),SUMPRODUCT(Data_Xuất[Xuất-NX]*(Data_Xuất[Year]=M$1)*(Data_Xuất[Month]=M$2)*(Data_Xuất[Main SKU name_GOM]=$A10)*(Data_Xuất[SKU_Xuất_GOM]=M$5)))</f>
        <v>0</v>
      </c>
      <c r="N10" s="42" cm="1">
        <f t="array" ref="N10">IF(N$2="FY",SUMPRODUCT(Data_Xuất[Xuất-NX]*(Data_Xuất[Year]=N$1)*(Data_Xuất[Main SKU name_GOM]=$A10)*(Data_Xuất[SKU_Xuất_GOM]=N$5)),SUMPRODUCT(Data_Xuất[Xuất-NX]*(Data_Xuất[Year]=N$1)*(Data_Xuất[Month]=N$2)*(Data_Xuất[Main SKU name_GOM]=$A10)*(Data_Xuất[SKU_Xuất_GOM]=N$5)))</f>
        <v>0</v>
      </c>
      <c r="O10" s="42" cm="1">
        <f t="array" ref="O10">IF(O$2="FY",SUMPRODUCT(Data_Xuất[Xuất-NX]*(Data_Xuất[Year]=O$1)*(Data_Xuất[Main SKU name_GOM]=$A10)*(Data_Xuất[SKU_Xuất_GOM]=O$5)),SUMPRODUCT(Data_Xuất[Xuất-NX]*(Data_Xuất[Year]=O$1)*(Data_Xuất[Month]=O$2)*(Data_Xuất[Main SKU name_GOM]=$A10)*(Data_Xuất[SKU_Xuất_GOM]=O$5)))</f>
        <v>0</v>
      </c>
      <c r="P10" s="42" cm="1">
        <f t="array" ref="P10">IF(P$2="FY",SUMPRODUCT(Data_Xuất[Xuất-NX]*(Data_Xuất[Year]=P$1)*(Data_Xuất[Main SKU name_GOM]=$A10)*(Data_Xuất[SKU_Xuất_GOM]=P$5)),SUMPRODUCT(Data_Xuất[Xuất-NX]*(Data_Xuất[Year]=P$1)*(Data_Xuất[Month]=P$2)*(Data_Xuất[Main SKU name_GOM]=$A10)*(Data_Xuất[SKU_Xuất_GOM]=P$5)))</f>
        <v>0</v>
      </c>
      <c r="Q10" s="42" cm="1">
        <f t="array" ref="Q10">IF(Q$2="FY",SUMPRODUCT(Data_Xuất[Xuất-NX]*(Data_Xuất[Year]=Q$1)*(Data_Xuất[Main SKU name_GOM]=$A10)*(Data_Xuất[SKU_Xuất_GOM]=Q$5)),SUMPRODUCT(Data_Xuất[Xuất-NX]*(Data_Xuất[Year]=Q$1)*(Data_Xuất[Month]=Q$2)*(Data_Xuất[Main SKU name_GOM]=$A10)*(Data_Xuất[SKU_Xuất_GOM]=Q$5)))</f>
        <v>0</v>
      </c>
      <c r="R10" s="42">
        <f t="shared" si="173"/>
        <v>18710</v>
      </c>
      <c r="T10" s="42" cm="1">
        <f t="array" ref="T10">IF(T$2="FY",SUMPRODUCT(Data_Xuất[Xuất-NX]*(Data_Xuất[Year]=T$1)*(Data_Xuất[Main SKU name_GOM]=$A10)*(Data_Xuất[SKU_Xuất_GOM]=T$5)),SUMPRODUCT(Data_Xuất[Xuất-NX]*(Data_Xuất[Year]=T$1)*(Data_Xuất[Month]=T$2)*(Data_Xuất[Main SKU name_GOM]=$A10)*(Data_Xuất[SKU_Xuất_GOM]=T$5)))</f>
        <v>0</v>
      </c>
      <c r="U10" s="42" cm="1">
        <f t="array" ref="U10">IF(U$2="FY",SUMPRODUCT(Data_Xuất[Xuất-NX]*(Data_Xuất[Year]=U$1)*(Data_Xuất[Main SKU name_GOM]=$A10)*(Data_Xuất[SKU_Xuất_GOM]=U$5)),SUMPRODUCT(Data_Xuất[Xuất-NX]*(Data_Xuất[Year]=U$1)*(Data_Xuất[Month]=U$2)*(Data_Xuất[Main SKU name_GOM]=$A10)*(Data_Xuất[SKU_Xuất_GOM]=U$5)))</f>
        <v>5050</v>
      </c>
      <c r="V10" s="42" cm="1">
        <f t="array" ref="V10">IF(V$2="FY",SUMPRODUCT(Data_Xuất[Xuất-NX]*(Data_Xuất[Year]=V$1)*(Data_Xuất[Main SKU name_GOM]=$A10)*(Data_Xuất[SKU_Xuất_GOM]=V$5)),SUMPRODUCT(Data_Xuất[Xuất-NX]*(Data_Xuất[Year]=V$1)*(Data_Xuất[Month]=V$2)*(Data_Xuất[Main SKU name_GOM]=$A10)*(Data_Xuất[SKU_Xuất_GOM]=V$5)))</f>
        <v>0</v>
      </c>
      <c r="W10" s="42" cm="1">
        <f t="array" ref="W10">IF(W$2="FY",SUMPRODUCT(Data_Xuất[Xuất-NX]*(Data_Xuất[Year]=W$1)*(Data_Xuất[Main SKU name_GOM]=$A10)*(Data_Xuất[SKU_Xuất_GOM]=W$5)),SUMPRODUCT(Data_Xuất[Xuất-NX]*(Data_Xuất[Year]=W$1)*(Data_Xuất[Month]=W$2)*(Data_Xuất[Main SKU name_GOM]=$A10)*(Data_Xuất[SKU_Xuất_GOM]=W$5)))</f>
        <v>0</v>
      </c>
      <c r="X10" s="42" cm="1">
        <f t="array" ref="X10">IF(X$2="FY",SUMPRODUCT(Data_Xuất[Xuất-NX]*(Data_Xuất[Year]=X$1)*(Data_Xuất[Main SKU name_GOM]=$A10)*(Data_Xuất[SKU_Xuất_GOM]=X$5)),SUMPRODUCT(Data_Xuất[Xuất-NX]*(Data_Xuất[Year]=X$1)*(Data_Xuất[Month]=X$2)*(Data_Xuất[Main SKU name_GOM]=$A10)*(Data_Xuất[SKU_Xuất_GOM]=X$5)))</f>
        <v>0</v>
      </c>
      <c r="Y10" s="42" cm="1">
        <f t="array" ref="Y10">IF(Y$2="FY",SUMPRODUCT(Data_Xuất[Xuất-NX]*(Data_Xuất[Year]=Y$1)*(Data_Xuất[Main SKU name_GOM]=$A10)*(Data_Xuất[SKU_Xuất_GOM]=Y$5)),SUMPRODUCT(Data_Xuất[Xuất-NX]*(Data_Xuất[Year]=Y$1)*(Data_Xuất[Month]=Y$2)*(Data_Xuất[Main SKU name_GOM]=$A10)*(Data_Xuất[SKU_Xuất_GOM]=Y$5)))</f>
        <v>350</v>
      </c>
      <c r="Z10" s="42" cm="1">
        <f t="array" ref="Z10">IF(Z$2="FY",SUMPRODUCT(Data_Xuất[Xuất-NX]*(Data_Xuất[Year]=Z$1)*(Data_Xuất[Main SKU name_GOM]=$A10)*(Data_Xuất[SKU_Xuất_GOM]=Z$5)),SUMPRODUCT(Data_Xuất[Xuất-NX]*(Data_Xuất[Year]=Z$1)*(Data_Xuất[Month]=Z$2)*(Data_Xuất[Main SKU name_GOM]=$A10)*(Data_Xuất[SKU_Xuất_GOM]=Z$5)))</f>
        <v>0</v>
      </c>
      <c r="AA10" s="42" cm="1">
        <f t="array" ref="AA10">IF(AA$2="FY",SUMPRODUCT(Data_Xuất[Xuất-NX]*(Data_Xuất[Year]=AA$1)*(Data_Xuất[Main SKU name_GOM]=$A10)*(Data_Xuất[SKU_Xuất_GOM]=AA$5)),SUMPRODUCT(Data_Xuất[Xuất-NX]*(Data_Xuất[Year]=AA$1)*(Data_Xuất[Month]=AA$2)*(Data_Xuất[Main SKU name_GOM]=$A10)*(Data_Xuất[SKU_Xuất_GOM]=AA$5)))</f>
        <v>0</v>
      </c>
      <c r="AB10" s="42" cm="1">
        <f t="array" ref="AB10">IF(AB$2="FY",SUMPRODUCT(Data_Xuất[Xuất-NX]*(Data_Xuất[Year]=AB$1)*(Data_Xuất[Main SKU name_GOM]=$A10)*(Data_Xuất[SKU_Xuất_GOM]=AB$5)),SUMPRODUCT(Data_Xuất[Xuất-NX]*(Data_Xuất[Year]=AB$1)*(Data_Xuất[Month]=AB$2)*(Data_Xuất[Main SKU name_GOM]=$A10)*(Data_Xuất[SKU_Xuất_GOM]=AB$5)))</f>
        <v>0</v>
      </c>
      <c r="AC10" s="42" cm="1">
        <f t="array" ref="AC10">IF(AC$2="FY",SUMPRODUCT(Data_Xuất[Xuất-NX]*(Data_Xuất[Year]=AC$1)*(Data_Xuất[Main SKU name_GOM]=$A10)*(Data_Xuất[SKU_Xuất_GOM]=AC$5)),SUMPRODUCT(Data_Xuất[Xuất-NX]*(Data_Xuất[Year]=AC$1)*(Data_Xuất[Month]=AC$2)*(Data_Xuất[Main SKU name_GOM]=$A10)*(Data_Xuất[SKU_Xuất_GOM]=AC$5)))</f>
        <v>0</v>
      </c>
      <c r="AD10" s="42" cm="1">
        <f t="array" ref="AD10">IF(AD$2="FY",SUMPRODUCT(Data_Xuất[Xuất-NX]*(Data_Xuất[Year]=AD$1)*(Data_Xuất[Main SKU name_GOM]=$A10)*(Data_Xuất[SKU_Xuất_GOM]=AD$5)),SUMPRODUCT(Data_Xuất[Xuất-NX]*(Data_Xuất[Year]=AD$1)*(Data_Xuất[Month]=AD$2)*(Data_Xuất[Main SKU name_GOM]=$A10)*(Data_Xuất[SKU_Xuất_GOM]=AD$5)))</f>
        <v>0</v>
      </c>
      <c r="AE10" s="42" cm="1">
        <f t="array" ref="AE10">IF(AE$2="FY",SUMPRODUCT(Data_Xuất[Xuất-NX]*(Data_Xuất[Year]=AE$1)*(Data_Xuất[Main SKU name_GOM]=$A10)*(Data_Xuất[SKU_Xuất_GOM]=AE$5)),SUMPRODUCT(Data_Xuất[Xuất-NX]*(Data_Xuất[Year]=AE$1)*(Data_Xuất[Month]=AE$2)*(Data_Xuất[Main SKU name_GOM]=$A10)*(Data_Xuất[SKU_Xuất_GOM]=AE$5)))</f>
        <v>0</v>
      </c>
      <c r="AF10" s="42" cm="1">
        <f t="array" ref="AF10">IF(AF$2="FY",SUMPRODUCT(Data_Xuất[Xuất-NX]*(Data_Xuất[Year]=AF$1)*(Data_Xuất[Main SKU name_GOM]=$A10)*(Data_Xuất[SKU_Xuất_GOM]=AF$5)),SUMPRODUCT(Data_Xuất[Xuất-NX]*(Data_Xuất[Year]=AF$1)*(Data_Xuất[Month]=AF$2)*(Data_Xuất[Main SKU name_GOM]=$A10)*(Data_Xuất[SKU_Xuất_GOM]=AF$5)))</f>
        <v>0</v>
      </c>
      <c r="AG10" s="42" cm="1">
        <f t="array" ref="AG10">IF(AG$2="FY",SUMPRODUCT(Data_Xuất[Xuất-NX]*(Data_Xuất[Year]=AG$1)*(Data_Xuất[Main SKU name_GOM]=$A10)*(Data_Xuất[SKU_Xuất_GOM]=AG$5)),SUMPRODUCT(Data_Xuất[Xuất-NX]*(Data_Xuất[Year]=AG$1)*(Data_Xuất[Month]=AG$2)*(Data_Xuất[Main SKU name_GOM]=$A10)*(Data_Xuất[SKU_Xuất_GOM]=AG$5)))</f>
        <v>0</v>
      </c>
      <c r="AH10" s="45">
        <f t="shared" si="174"/>
        <v>5400</v>
      </c>
      <c r="AJ10" s="42" cm="1">
        <f t="array" ref="AJ10">IF(AJ$2="FY",SUMPRODUCT(Data_Xuất[Xuất-NX]*(Data_Xuất[Year]=AJ$1)*(Data_Xuất[Main SKU name_GOM]=$A10)*(Data_Xuất[SKU_Xuất_GOM]=AJ$5)),SUMPRODUCT(Data_Xuất[Xuất-NX]*(Data_Xuất[Year]=AJ$1)*(Data_Xuất[Month]=AJ$2)*(Data_Xuất[Main SKU name_GOM]=$A10)*(Data_Xuất[SKU_Xuất_GOM]=AJ$5)))</f>
        <v>0</v>
      </c>
      <c r="AK10" s="42" cm="1">
        <f t="array" ref="AK10">IF(AK$2="FY",SUMPRODUCT(Data_Xuất[Xuất-NX]*(Data_Xuất[Year]=AK$1)*(Data_Xuất[Main SKU name_GOM]=$A10)*(Data_Xuất[SKU_Xuất_GOM]=AK$5)),SUMPRODUCT(Data_Xuất[Xuất-NX]*(Data_Xuất[Year]=AK$1)*(Data_Xuất[Month]=AK$2)*(Data_Xuất[Main SKU name_GOM]=$A10)*(Data_Xuất[SKU_Xuất_GOM]=AK$5)))</f>
        <v>0</v>
      </c>
      <c r="AL10" s="42" cm="1">
        <f t="array" ref="AL10">IF(AL$2="FY",SUMPRODUCT(Data_Xuất[Xuất-NX]*(Data_Xuất[Year]=AL$1)*(Data_Xuất[Main SKU name_GOM]=$A10)*(Data_Xuất[SKU_Xuất_GOM]=AL$5)),SUMPRODUCT(Data_Xuất[Xuất-NX]*(Data_Xuất[Year]=AL$1)*(Data_Xuất[Month]=AL$2)*(Data_Xuất[Main SKU name_GOM]=$A10)*(Data_Xuất[SKU_Xuất_GOM]=AL$5)))</f>
        <v>0</v>
      </c>
      <c r="AM10" s="42" cm="1">
        <f t="array" ref="AM10">IF(AM$2="FY",SUMPRODUCT(Data_Xuất[Xuất-NX]*(Data_Xuất[Year]=AM$1)*(Data_Xuất[Main SKU name_GOM]=$A10)*(Data_Xuất[SKU_Xuất_GOM]=AM$5)),SUMPRODUCT(Data_Xuất[Xuất-NX]*(Data_Xuất[Year]=AM$1)*(Data_Xuất[Month]=AM$2)*(Data_Xuất[Main SKU name_GOM]=$A10)*(Data_Xuất[SKU_Xuất_GOM]=AM$5)))</f>
        <v>0</v>
      </c>
      <c r="AN10" s="42" cm="1">
        <f t="array" ref="AN10">IF(AN$2="FY",SUMPRODUCT(Data_Xuất[Xuất-NX]*(Data_Xuất[Year]=AN$1)*(Data_Xuất[Main SKU name_GOM]=$A10)*(Data_Xuất[SKU_Xuất_GOM]=AN$5)),SUMPRODUCT(Data_Xuất[Xuất-NX]*(Data_Xuất[Year]=AN$1)*(Data_Xuất[Month]=AN$2)*(Data_Xuất[Main SKU name_GOM]=$A10)*(Data_Xuất[SKU_Xuất_GOM]=AN$5)))</f>
        <v>0</v>
      </c>
      <c r="AO10" s="42" cm="1">
        <f t="array" ref="AO10">IF(AO$2="FY",SUMPRODUCT(Data_Xuất[Xuất-NX]*(Data_Xuất[Year]=AO$1)*(Data_Xuất[Main SKU name_GOM]=$A10)*(Data_Xuất[SKU_Xuất_GOM]=AO$5)),SUMPRODUCT(Data_Xuất[Xuất-NX]*(Data_Xuất[Year]=AO$1)*(Data_Xuất[Month]=AO$2)*(Data_Xuất[Main SKU name_GOM]=$A10)*(Data_Xuất[SKU_Xuất_GOM]=AO$5)))</f>
        <v>0</v>
      </c>
      <c r="AP10" s="42" cm="1">
        <f t="array" ref="AP10">IF(AP$2="FY",SUMPRODUCT(Data_Xuất[Xuất-NX]*(Data_Xuất[Year]=AP$1)*(Data_Xuất[Main SKU name_GOM]=$A10)*(Data_Xuất[SKU_Xuất_GOM]=AP$5)),SUMPRODUCT(Data_Xuất[Xuất-NX]*(Data_Xuất[Year]=AP$1)*(Data_Xuất[Month]=AP$2)*(Data_Xuất[Main SKU name_GOM]=$A10)*(Data_Xuất[SKU_Xuất_GOM]=AP$5)))</f>
        <v>0</v>
      </c>
      <c r="AQ10" s="42" cm="1">
        <f t="array" ref="AQ10">IF(AQ$2="FY",SUMPRODUCT(Data_Xuất[Xuất-NX]*(Data_Xuất[Year]=AQ$1)*(Data_Xuất[Main SKU name_GOM]=$A10)*(Data_Xuất[SKU_Xuất_GOM]=AQ$5)),SUMPRODUCT(Data_Xuất[Xuất-NX]*(Data_Xuất[Year]=AQ$1)*(Data_Xuất[Month]=AQ$2)*(Data_Xuất[Main SKU name_GOM]=$A10)*(Data_Xuất[SKU_Xuất_GOM]=AQ$5)))</f>
        <v>0</v>
      </c>
      <c r="AR10" s="42" cm="1">
        <f t="array" ref="AR10">IF(AR$2="FY",SUMPRODUCT(Data_Xuất[Xuất-NX]*(Data_Xuất[Year]=AR$1)*(Data_Xuất[Main SKU name_GOM]=$A10)*(Data_Xuất[SKU_Xuất_GOM]=AR$5)),SUMPRODUCT(Data_Xuất[Xuất-NX]*(Data_Xuất[Year]=AR$1)*(Data_Xuất[Month]=AR$2)*(Data_Xuất[Main SKU name_GOM]=$A10)*(Data_Xuất[SKU_Xuất_GOM]=AR$5)))</f>
        <v>0</v>
      </c>
      <c r="AS10" s="42" cm="1">
        <f t="array" ref="AS10">IF(AS$2="FY",SUMPRODUCT(Data_Xuất[Xuất-NX]*(Data_Xuất[Year]=AS$1)*(Data_Xuất[Main SKU name_GOM]=$A10)*(Data_Xuất[SKU_Xuất_GOM]=AS$5)),SUMPRODUCT(Data_Xuất[Xuất-NX]*(Data_Xuất[Year]=AS$1)*(Data_Xuất[Month]=AS$2)*(Data_Xuất[Main SKU name_GOM]=$A10)*(Data_Xuất[SKU_Xuất_GOM]=AS$5)))</f>
        <v>0</v>
      </c>
      <c r="AT10" s="42" cm="1">
        <f t="array" ref="AT10">IF(AT$2="FY",SUMPRODUCT(Data_Xuất[Xuất-NX]*(Data_Xuất[Year]=AT$1)*(Data_Xuất[Main SKU name_GOM]=$A10)*(Data_Xuất[SKU_Xuất_GOM]=AT$5)),SUMPRODUCT(Data_Xuất[Xuất-NX]*(Data_Xuất[Year]=AT$1)*(Data_Xuất[Month]=AT$2)*(Data_Xuất[Main SKU name_GOM]=$A10)*(Data_Xuất[SKU_Xuất_GOM]=AT$5)))</f>
        <v>0</v>
      </c>
      <c r="AU10" s="42" cm="1">
        <f t="array" ref="AU10">IF(AU$2="FY",SUMPRODUCT(Data_Xuất[Xuất-NX]*(Data_Xuất[Year]=AU$1)*(Data_Xuất[Main SKU name_GOM]=$A10)*(Data_Xuất[SKU_Xuất_GOM]=AU$5)),SUMPRODUCT(Data_Xuất[Xuất-NX]*(Data_Xuất[Year]=AU$1)*(Data_Xuất[Month]=AU$2)*(Data_Xuất[Main SKU name_GOM]=$A10)*(Data_Xuất[SKU_Xuất_GOM]=AU$5)))</f>
        <v>0</v>
      </c>
      <c r="AV10" s="42" cm="1">
        <f t="array" ref="AV10">IF(AV$2="FY",SUMPRODUCT(Data_Xuất[Xuất-NX]*(Data_Xuất[Year]=AV$1)*(Data_Xuất[Main SKU name_GOM]=$A10)*(Data_Xuất[SKU_Xuất_GOM]=AV$5)),SUMPRODUCT(Data_Xuất[Xuất-NX]*(Data_Xuất[Year]=AV$1)*(Data_Xuất[Month]=AV$2)*(Data_Xuất[Main SKU name_GOM]=$A10)*(Data_Xuất[SKU_Xuất_GOM]=AV$5)))</f>
        <v>0</v>
      </c>
      <c r="AW10" s="42" cm="1">
        <f t="array" ref="AW10">IF(AW$2="FY",SUMPRODUCT(Data_Xuất[Xuất-NX]*(Data_Xuất[Year]=AW$1)*(Data_Xuất[Main SKU name_GOM]=$A10)*(Data_Xuất[SKU_Xuất_GOM]=AW$5)),SUMPRODUCT(Data_Xuất[Xuất-NX]*(Data_Xuất[Year]=AW$1)*(Data_Xuất[Month]=AW$2)*(Data_Xuất[Main SKU name_GOM]=$A10)*(Data_Xuất[SKU_Xuất_GOM]=AW$5)))</f>
        <v>0</v>
      </c>
      <c r="AX10" s="45">
        <f t="shared" si="162"/>
        <v>0</v>
      </c>
      <c r="AZ10" s="42" cm="1">
        <f t="array" ref="AZ10">IF(AZ$2="FY",SUMPRODUCT(Data_Xuất[Xuất-NX]*(Data_Xuất[Year]=AZ$1)*(Data_Xuất[Main SKU name_GOM]=$A10)*(Data_Xuất[SKU_Xuất_GOM]=AZ$5)),SUMPRODUCT(Data_Xuất[Xuất-NX]*(Data_Xuất[Year]=AZ$1)*(Data_Xuất[Month]=AZ$2)*(Data_Xuất[Main SKU name_GOM]=$A10)*(Data_Xuất[SKU_Xuất_GOM]=AZ$5)))</f>
        <v>0</v>
      </c>
      <c r="BA10" s="42" cm="1">
        <f t="array" ref="BA10">IF(BA$2="FY",SUMPRODUCT(Data_Xuất[Xuất-NX]*(Data_Xuất[Year]=BA$1)*(Data_Xuất[Main SKU name_GOM]=$A10)*(Data_Xuất[SKU_Xuất_GOM]=BA$5)),SUMPRODUCT(Data_Xuất[Xuất-NX]*(Data_Xuất[Year]=BA$1)*(Data_Xuất[Month]=BA$2)*(Data_Xuất[Main SKU name_GOM]=$A10)*(Data_Xuất[SKU_Xuất_GOM]=BA$5)))</f>
        <v>0</v>
      </c>
      <c r="BB10" s="42" cm="1">
        <f t="array" ref="BB10">IF(BB$2="FY",SUMPRODUCT(Data_Xuất[Xuất-NX]*(Data_Xuất[Year]=BB$1)*(Data_Xuất[Main SKU name_GOM]=$A10)*(Data_Xuất[SKU_Xuất_GOM]=BB$5)),SUMPRODUCT(Data_Xuất[Xuất-NX]*(Data_Xuất[Year]=BB$1)*(Data_Xuất[Month]=BB$2)*(Data_Xuất[Main SKU name_GOM]=$A10)*(Data_Xuất[SKU_Xuất_GOM]=BB$5)))</f>
        <v>1500</v>
      </c>
      <c r="BC10" s="42" cm="1">
        <f t="array" ref="BC10">IF(BC$2="FY",SUMPRODUCT(Data_Xuất[Xuất-NX]*(Data_Xuất[Year]=BC$1)*(Data_Xuất[Main SKU name_GOM]=$A10)*(Data_Xuất[SKU_Xuất_GOM]=BC$5)),SUMPRODUCT(Data_Xuất[Xuất-NX]*(Data_Xuất[Year]=BC$1)*(Data_Xuất[Month]=BC$2)*(Data_Xuất[Main SKU name_GOM]=$A10)*(Data_Xuất[SKU_Xuất_GOM]=BC$5)))</f>
        <v>0</v>
      </c>
      <c r="BD10" s="42" cm="1">
        <f t="array" ref="BD10">IF(BD$2="FY",SUMPRODUCT(Data_Xuất[Xuất-NX]*(Data_Xuất[Year]=BD$1)*(Data_Xuất[Main SKU name_GOM]=$A10)*(Data_Xuất[SKU_Xuất_GOM]=BD$5)),SUMPRODUCT(Data_Xuất[Xuất-NX]*(Data_Xuất[Year]=BD$1)*(Data_Xuất[Month]=BD$2)*(Data_Xuất[Main SKU name_GOM]=$A10)*(Data_Xuất[SKU_Xuất_GOM]=BD$5)))</f>
        <v>0</v>
      </c>
      <c r="BE10" s="42" cm="1">
        <f t="array" ref="BE10">IF(BE$2="FY",SUMPRODUCT(Data_Xuất[Xuất-NX]*(Data_Xuất[Year]=BE$1)*(Data_Xuất[Main SKU name_GOM]=$A10)*(Data_Xuất[SKU_Xuất_GOM]=BE$5)),SUMPRODUCT(Data_Xuất[Xuất-NX]*(Data_Xuất[Year]=BE$1)*(Data_Xuất[Month]=BE$2)*(Data_Xuất[Main SKU name_GOM]=$A10)*(Data_Xuất[SKU_Xuất_GOM]=BE$5)))</f>
        <v>0</v>
      </c>
      <c r="BF10" s="42" cm="1">
        <f t="array" ref="BF10">IF(BF$2="FY",SUMPRODUCT(Data_Xuất[Xuất-NX]*(Data_Xuất[Year]=BF$1)*(Data_Xuất[Main SKU name_GOM]=$A10)*(Data_Xuất[SKU_Xuất_GOM]=BF$5)),SUMPRODUCT(Data_Xuất[Xuất-NX]*(Data_Xuất[Year]=BF$1)*(Data_Xuất[Month]=BF$2)*(Data_Xuất[Main SKU name_GOM]=$A10)*(Data_Xuất[SKU_Xuất_GOM]=BF$5)))</f>
        <v>0</v>
      </c>
      <c r="BG10" s="42" cm="1">
        <f t="array" ref="BG10">IF(BG$2="FY",SUMPRODUCT(Data_Xuất[Xuất-NX]*(Data_Xuất[Year]=BG$1)*(Data_Xuất[Main SKU name_GOM]=$A10)*(Data_Xuất[SKU_Xuất_GOM]=BG$5)),SUMPRODUCT(Data_Xuất[Xuất-NX]*(Data_Xuất[Year]=BG$1)*(Data_Xuất[Month]=BG$2)*(Data_Xuất[Main SKU name_GOM]=$A10)*(Data_Xuất[SKU_Xuất_GOM]=BG$5)))</f>
        <v>0</v>
      </c>
      <c r="BH10" s="42" cm="1">
        <f t="array" ref="BH10">IF(BH$2="FY",SUMPRODUCT(Data_Xuất[Xuất-NX]*(Data_Xuất[Year]=BH$1)*(Data_Xuất[Main SKU name_GOM]=$A10)*(Data_Xuất[SKU_Xuất_GOM]=BH$5)),SUMPRODUCT(Data_Xuất[Xuất-NX]*(Data_Xuất[Year]=BH$1)*(Data_Xuất[Month]=BH$2)*(Data_Xuất[Main SKU name_GOM]=$A10)*(Data_Xuất[SKU_Xuất_GOM]=BH$5)))</f>
        <v>0</v>
      </c>
      <c r="BI10" s="42" cm="1">
        <f t="array" ref="BI10">IF(BI$2="FY",SUMPRODUCT(Data_Xuất[Xuất-NX]*(Data_Xuất[Year]=BI$1)*(Data_Xuất[Main SKU name_GOM]=$A10)*(Data_Xuất[SKU_Xuất_GOM]=BI$5)),SUMPRODUCT(Data_Xuất[Xuất-NX]*(Data_Xuất[Year]=BI$1)*(Data_Xuất[Month]=BI$2)*(Data_Xuất[Main SKU name_GOM]=$A10)*(Data_Xuất[SKU_Xuất_GOM]=BI$5)))</f>
        <v>0</v>
      </c>
      <c r="BJ10" s="42" cm="1">
        <f t="array" ref="BJ10">IF(BJ$2="FY",SUMPRODUCT(Data_Xuất[Xuất-NX]*(Data_Xuất[Year]=BJ$1)*(Data_Xuất[Main SKU name_GOM]=$A10)*(Data_Xuất[SKU_Xuất_GOM]=BJ$5)),SUMPRODUCT(Data_Xuất[Xuất-NX]*(Data_Xuất[Year]=BJ$1)*(Data_Xuất[Month]=BJ$2)*(Data_Xuất[Main SKU name_GOM]=$A10)*(Data_Xuất[SKU_Xuất_GOM]=BJ$5)))</f>
        <v>0</v>
      </c>
      <c r="BK10" s="42" cm="1">
        <f t="array" ref="BK10">IF(BK$2="FY",SUMPRODUCT(Data_Xuất[Xuất-NX]*(Data_Xuất[Year]=BK$1)*(Data_Xuất[Main SKU name_GOM]=$A10)*(Data_Xuất[SKU_Xuất_GOM]=BK$5)),SUMPRODUCT(Data_Xuất[Xuất-NX]*(Data_Xuất[Year]=BK$1)*(Data_Xuất[Month]=BK$2)*(Data_Xuất[Main SKU name_GOM]=$A10)*(Data_Xuất[SKU_Xuất_GOM]=BK$5)))</f>
        <v>0</v>
      </c>
      <c r="BL10" s="42" cm="1">
        <f t="array" ref="BL10">IF(BL$2="FY",SUMPRODUCT(Data_Xuất[Xuất-NX]*(Data_Xuất[Year]=BL$1)*(Data_Xuất[Main SKU name_GOM]=$A10)*(Data_Xuất[SKU_Xuất_GOM]=BL$5)),SUMPRODUCT(Data_Xuất[Xuất-NX]*(Data_Xuất[Year]=BL$1)*(Data_Xuất[Month]=BL$2)*(Data_Xuất[Main SKU name_GOM]=$A10)*(Data_Xuất[SKU_Xuất_GOM]=BL$5)))</f>
        <v>0</v>
      </c>
      <c r="BM10" s="42" cm="1">
        <f t="array" ref="BM10">IF(BM$2="FY",SUMPRODUCT(Data_Xuất[Xuất-NX]*(Data_Xuất[Year]=BM$1)*(Data_Xuất[Main SKU name_GOM]=$A10)*(Data_Xuất[SKU_Xuất_GOM]=BM$5)),SUMPRODUCT(Data_Xuất[Xuất-NX]*(Data_Xuất[Year]=BM$1)*(Data_Xuất[Month]=BM$2)*(Data_Xuất[Main SKU name_GOM]=$A10)*(Data_Xuất[SKU_Xuất_GOM]=BM$5)))</f>
        <v>0</v>
      </c>
      <c r="BN10" s="45">
        <f t="shared" si="163"/>
        <v>1500</v>
      </c>
      <c r="BP10" s="42" cm="1">
        <f t="array" ref="BP10">IF(BP$2="FY",SUMPRODUCT(Data_Xuất[Xuất-NX]*(Data_Xuất[Year]=BP$1)*(Data_Xuất[Main SKU name_GOM]=$A10)*(Data_Xuất[SKU_Xuất_GOM]=BP$5)),SUMPRODUCT(Data_Xuất[Xuất-NX]*(Data_Xuất[Year]=BP$1)*(Data_Xuất[Month]=BP$2)*(Data_Xuất[Main SKU name_GOM]=$A10)*(Data_Xuất[SKU_Xuất_GOM]=BP$5)))</f>
        <v>0</v>
      </c>
      <c r="BQ10" s="42" cm="1">
        <f t="array" ref="BQ10">IF(BQ$2="FY",SUMPRODUCT(Data_Xuất[Xuất-NX]*(Data_Xuất[Year]=BQ$1)*(Data_Xuất[Main SKU name_GOM]=$A10)*(Data_Xuất[SKU_Xuất_GOM]=BQ$5)),SUMPRODUCT(Data_Xuất[Xuất-NX]*(Data_Xuất[Year]=BQ$1)*(Data_Xuất[Month]=BQ$2)*(Data_Xuất[Main SKU name_GOM]=$A10)*(Data_Xuất[SKU_Xuất_GOM]=BQ$5)))</f>
        <v>0</v>
      </c>
      <c r="BR10" s="42" cm="1">
        <f t="array" ref="BR10">IF(BR$2="FY",SUMPRODUCT(Data_Xuất[Xuất-NX]*(Data_Xuất[Year]=BR$1)*(Data_Xuất[Main SKU name_GOM]=$A10)*(Data_Xuất[SKU_Xuất_GOM]=BR$5)),SUMPRODUCT(Data_Xuất[Xuất-NX]*(Data_Xuất[Year]=BR$1)*(Data_Xuất[Month]=BR$2)*(Data_Xuất[Main SKU name_GOM]=$A10)*(Data_Xuất[SKU_Xuất_GOM]=BR$5)))</f>
        <v>0</v>
      </c>
      <c r="BS10" s="42" cm="1">
        <f t="array" ref="BS10">IF(BS$2="FY",SUMPRODUCT(Data_Xuất[Xuất-NX]*(Data_Xuất[Year]=BS$1)*(Data_Xuất[Main SKU name_GOM]=$A10)*(Data_Xuất[SKU_Xuất_GOM]=BS$5)),SUMPRODUCT(Data_Xuất[Xuất-NX]*(Data_Xuất[Year]=BS$1)*(Data_Xuất[Month]=BS$2)*(Data_Xuất[Main SKU name_GOM]=$A10)*(Data_Xuất[SKU_Xuất_GOM]=BS$5)))</f>
        <v>0</v>
      </c>
      <c r="BT10" s="42" cm="1">
        <f t="array" ref="BT10">IF(BT$2="FY",SUMPRODUCT(Data_Xuất[Xuất-NX]*(Data_Xuất[Year]=BT$1)*(Data_Xuất[Main SKU name_GOM]=$A10)*(Data_Xuất[SKU_Xuất_GOM]=BT$5)),SUMPRODUCT(Data_Xuất[Xuất-NX]*(Data_Xuất[Year]=BT$1)*(Data_Xuất[Month]=BT$2)*(Data_Xuất[Main SKU name_GOM]=$A10)*(Data_Xuất[SKU_Xuất_GOM]=BT$5)))</f>
        <v>0</v>
      </c>
      <c r="BU10" s="42" cm="1">
        <f t="array" ref="BU10">IF(BU$2="FY",SUMPRODUCT(Data_Xuất[Xuất-NX]*(Data_Xuất[Year]=BU$1)*(Data_Xuất[Main SKU name_GOM]=$A10)*(Data_Xuất[SKU_Xuất_GOM]=BU$5)),SUMPRODUCT(Data_Xuất[Xuất-NX]*(Data_Xuất[Year]=BU$1)*(Data_Xuất[Month]=BU$2)*(Data_Xuất[Main SKU name_GOM]=$A10)*(Data_Xuất[SKU_Xuất_GOM]=BU$5)))</f>
        <v>0</v>
      </c>
      <c r="BV10" s="42" cm="1">
        <f t="array" ref="BV10">IF(BV$2="FY",SUMPRODUCT(Data_Xuất[Xuất-NX]*(Data_Xuất[Year]=BV$1)*(Data_Xuất[Main SKU name_GOM]=$A10)*(Data_Xuất[SKU_Xuất_GOM]=BV$5)),SUMPRODUCT(Data_Xuất[Xuất-NX]*(Data_Xuất[Year]=BV$1)*(Data_Xuất[Month]=BV$2)*(Data_Xuất[Main SKU name_GOM]=$A10)*(Data_Xuất[SKU_Xuất_GOM]=BV$5)))</f>
        <v>0</v>
      </c>
      <c r="BW10" s="42" cm="1">
        <f t="array" ref="BW10">IF(BW$2="FY",SUMPRODUCT(Data_Xuất[Xuất-NX]*(Data_Xuất[Year]=BW$1)*(Data_Xuất[Main SKU name_GOM]=$A10)*(Data_Xuất[SKU_Xuất_GOM]=BW$5)),SUMPRODUCT(Data_Xuất[Xuất-NX]*(Data_Xuất[Year]=BW$1)*(Data_Xuất[Month]=BW$2)*(Data_Xuất[Main SKU name_GOM]=$A10)*(Data_Xuất[SKU_Xuất_GOM]=BW$5)))</f>
        <v>0</v>
      </c>
      <c r="BX10" s="42" cm="1">
        <f t="array" ref="BX10">IF(BX$2="FY",SUMPRODUCT(Data_Xuất[Xuất-NX]*(Data_Xuất[Year]=BX$1)*(Data_Xuất[Main SKU name_GOM]=$A10)*(Data_Xuất[SKU_Xuất_GOM]=BX$5)),SUMPRODUCT(Data_Xuất[Xuất-NX]*(Data_Xuất[Year]=BX$1)*(Data_Xuất[Month]=BX$2)*(Data_Xuất[Main SKU name_GOM]=$A10)*(Data_Xuất[SKU_Xuất_GOM]=BX$5)))</f>
        <v>0</v>
      </c>
      <c r="BY10" s="42" cm="1">
        <f t="array" ref="BY10">IF(BY$2="FY",SUMPRODUCT(Data_Xuất[Xuất-NX]*(Data_Xuất[Year]=BY$1)*(Data_Xuất[Main SKU name_GOM]=$A10)*(Data_Xuất[SKU_Xuất_GOM]=BY$5)),SUMPRODUCT(Data_Xuất[Xuất-NX]*(Data_Xuất[Year]=BY$1)*(Data_Xuất[Month]=BY$2)*(Data_Xuất[Main SKU name_GOM]=$A10)*(Data_Xuất[SKU_Xuất_GOM]=BY$5)))</f>
        <v>0</v>
      </c>
      <c r="BZ10" s="42" cm="1">
        <f t="array" ref="BZ10">IF(BZ$2="FY",SUMPRODUCT(Data_Xuất[Xuất-NX]*(Data_Xuất[Year]=BZ$1)*(Data_Xuất[Main SKU name_GOM]=$A10)*(Data_Xuất[SKU_Xuất_GOM]=BZ$5)),SUMPRODUCT(Data_Xuất[Xuất-NX]*(Data_Xuất[Year]=BZ$1)*(Data_Xuất[Month]=BZ$2)*(Data_Xuất[Main SKU name_GOM]=$A10)*(Data_Xuất[SKU_Xuất_GOM]=BZ$5)))</f>
        <v>0</v>
      </c>
      <c r="CA10" s="42" cm="1">
        <f t="array" ref="CA10">IF(CA$2="FY",SUMPRODUCT(Data_Xuất[Xuất-NX]*(Data_Xuất[Year]=CA$1)*(Data_Xuất[Main SKU name_GOM]=$A10)*(Data_Xuất[SKU_Xuất_GOM]=CA$5)),SUMPRODUCT(Data_Xuất[Xuất-NX]*(Data_Xuất[Year]=CA$1)*(Data_Xuất[Month]=CA$2)*(Data_Xuất[Main SKU name_GOM]=$A10)*(Data_Xuất[SKU_Xuất_GOM]=CA$5)))</f>
        <v>0</v>
      </c>
      <c r="CB10" s="42" cm="1">
        <f t="array" ref="CB10">IF(CB$2="FY",SUMPRODUCT(Data_Xuất[Xuất-NX]*(Data_Xuất[Year]=CB$1)*(Data_Xuất[Main SKU name_GOM]=$A10)*(Data_Xuất[SKU_Xuất_GOM]=CB$5)),SUMPRODUCT(Data_Xuất[Xuất-NX]*(Data_Xuất[Year]=CB$1)*(Data_Xuất[Month]=CB$2)*(Data_Xuất[Main SKU name_GOM]=$A10)*(Data_Xuất[SKU_Xuất_GOM]=CB$5)))</f>
        <v>0</v>
      </c>
      <c r="CC10" s="42" cm="1">
        <f t="array" ref="CC10">IF(CC$2="FY",SUMPRODUCT(Data_Xuất[Xuất-NX]*(Data_Xuất[Year]=CC$1)*(Data_Xuất[Main SKU name_GOM]=$A10)*(Data_Xuất[SKU_Xuất_GOM]=CC$5)),SUMPRODUCT(Data_Xuất[Xuất-NX]*(Data_Xuất[Year]=CC$1)*(Data_Xuất[Month]=CC$2)*(Data_Xuất[Main SKU name_GOM]=$A10)*(Data_Xuất[SKU_Xuất_GOM]=CC$5)))</f>
        <v>0</v>
      </c>
      <c r="CD10" s="45">
        <f t="shared" si="164"/>
        <v>0</v>
      </c>
      <c r="CF10" s="42" cm="1">
        <f t="array" ref="CF10">IF(CF$2="FY",SUMPRODUCT(Data_Xuất[Xuất-NX]*(Data_Xuất[Year]=CF$1)*(Data_Xuất[Main SKU name_GOM]=$A10)*(Data_Xuất[SKU_Xuất_GOM]=CF$5)),SUMPRODUCT(Data_Xuất[Xuất-NX]*(Data_Xuất[Year]=CF$1)*(Data_Xuất[Month]=CF$2)*(Data_Xuất[Main SKU name_GOM]=$A10)*(Data_Xuất[SKU_Xuất_GOM]=CF$5)))</f>
        <v>0</v>
      </c>
      <c r="CG10" s="42" cm="1">
        <f t="array" ref="CG10">IF(CG$2="FY",SUMPRODUCT(Data_Xuất[Xuất-NX]*(Data_Xuất[Year]=CG$1)*(Data_Xuất[Main SKU name_GOM]=$A10)*(Data_Xuất[SKU_Xuất_GOM]=CG$5)),SUMPRODUCT(Data_Xuất[Xuất-NX]*(Data_Xuất[Year]=CG$1)*(Data_Xuất[Month]=CG$2)*(Data_Xuất[Main SKU name_GOM]=$A10)*(Data_Xuất[SKU_Xuất_GOM]=CG$5)))</f>
        <v>0</v>
      </c>
      <c r="CH10" s="42" cm="1">
        <f t="array" ref="CH10">IF(CH$2="FY",SUMPRODUCT(Data_Xuất[Xuất-NX]*(Data_Xuất[Year]=CH$1)*(Data_Xuất[Main SKU name_GOM]=$A10)*(Data_Xuất[SKU_Xuất_GOM]=CH$5)),SUMPRODUCT(Data_Xuất[Xuất-NX]*(Data_Xuất[Year]=CH$1)*(Data_Xuất[Month]=CH$2)*(Data_Xuất[Main SKU name_GOM]=$A10)*(Data_Xuất[SKU_Xuất_GOM]=CH$5)))</f>
        <v>0</v>
      </c>
      <c r="CI10" s="42" cm="1">
        <f t="array" ref="CI10">IF(CI$2="FY",SUMPRODUCT(Data_Xuất[Xuất-NX]*(Data_Xuất[Year]=CI$1)*(Data_Xuất[Main SKU name_GOM]=$A10)*(Data_Xuất[SKU_Xuất_GOM]=CI$5)),SUMPRODUCT(Data_Xuất[Xuất-NX]*(Data_Xuất[Year]=CI$1)*(Data_Xuất[Month]=CI$2)*(Data_Xuất[Main SKU name_GOM]=$A10)*(Data_Xuất[SKU_Xuất_GOM]=CI$5)))</f>
        <v>0</v>
      </c>
      <c r="CJ10" s="42" cm="1">
        <f t="array" ref="CJ10">IF(CJ$2="FY",SUMPRODUCT(Data_Xuất[Xuất-NX]*(Data_Xuất[Year]=CJ$1)*(Data_Xuất[Main SKU name_GOM]=$A10)*(Data_Xuất[SKU_Xuất_GOM]=CJ$5)),SUMPRODUCT(Data_Xuất[Xuất-NX]*(Data_Xuất[Year]=CJ$1)*(Data_Xuất[Month]=CJ$2)*(Data_Xuất[Main SKU name_GOM]=$A10)*(Data_Xuất[SKU_Xuất_GOM]=CJ$5)))</f>
        <v>0</v>
      </c>
      <c r="CK10" s="42" cm="1">
        <f t="array" ref="CK10">IF(CK$2="FY",SUMPRODUCT(Data_Xuất[Xuất-NX]*(Data_Xuất[Year]=CK$1)*(Data_Xuất[Main SKU name_GOM]=$A10)*(Data_Xuất[SKU_Xuất_GOM]=CK$5)),SUMPRODUCT(Data_Xuất[Xuất-NX]*(Data_Xuất[Year]=CK$1)*(Data_Xuất[Month]=CK$2)*(Data_Xuất[Main SKU name_GOM]=$A10)*(Data_Xuất[SKU_Xuất_GOM]=CK$5)))</f>
        <v>0</v>
      </c>
      <c r="CL10" s="42" cm="1">
        <f t="array" ref="CL10">IF(CL$2="FY",SUMPRODUCT(Data_Xuất[Xuất-NX]*(Data_Xuất[Year]=CL$1)*(Data_Xuất[Main SKU name_GOM]=$A10)*(Data_Xuất[SKU_Xuất_GOM]=CL$5)),SUMPRODUCT(Data_Xuất[Xuất-NX]*(Data_Xuất[Year]=CL$1)*(Data_Xuất[Month]=CL$2)*(Data_Xuất[Main SKU name_GOM]=$A10)*(Data_Xuất[SKU_Xuất_GOM]=CL$5)))</f>
        <v>0</v>
      </c>
      <c r="CM10" s="42" cm="1">
        <f t="array" ref="CM10">IF(CM$2="FY",SUMPRODUCT(Data_Xuất[Xuất-NX]*(Data_Xuất[Year]=CM$1)*(Data_Xuất[Main SKU name_GOM]=$A10)*(Data_Xuất[SKU_Xuất_GOM]=CM$5)),SUMPRODUCT(Data_Xuất[Xuất-NX]*(Data_Xuất[Year]=CM$1)*(Data_Xuất[Month]=CM$2)*(Data_Xuất[Main SKU name_GOM]=$A10)*(Data_Xuất[SKU_Xuất_GOM]=CM$5)))</f>
        <v>0</v>
      </c>
      <c r="CN10" s="42" cm="1">
        <f t="array" ref="CN10">IF(CN$2="FY",SUMPRODUCT(Data_Xuất[Xuất-NX]*(Data_Xuất[Year]=CN$1)*(Data_Xuất[Main SKU name_GOM]=$A10)*(Data_Xuất[SKU_Xuất_GOM]=CN$5)),SUMPRODUCT(Data_Xuất[Xuất-NX]*(Data_Xuất[Year]=CN$1)*(Data_Xuất[Month]=CN$2)*(Data_Xuất[Main SKU name_GOM]=$A10)*(Data_Xuất[SKU_Xuất_GOM]=CN$5)))</f>
        <v>0</v>
      </c>
      <c r="CO10" s="42" cm="1">
        <f t="array" ref="CO10">IF(CO$2="FY",SUMPRODUCT(Data_Xuất[Xuất-NX]*(Data_Xuất[Year]=CO$1)*(Data_Xuất[Main SKU name_GOM]=$A10)*(Data_Xuất[SKU_Xuất_GOM]=CO$5)),SUMPRODUCT(Data_Xuất[Xuất-NX]*(Data_Xuất[Year]=CO$1)*(Data_Xuất[Month]=CO$2)*(Data_Xuất[Main SKU name_GOM]=$A10)*(Data_Xuất[SKU_Xuất_GOM]=CO$5)))</f>
        <v>0</v>
      </c>
      <c r="CP10" s="42" cm="1">
        <f t="array" ref="CP10">IF(CP$2="FY",SUMPRODUCT(Data_Xuất[Xuất-NX]*(Data_Xuất[Year]=CP$1)*(Data_Xuất[Main SKU name_GOM]=$A10)*(Data_Xuất[SKU_Xuất_GOM]=CP$5)),SUMPRODUCT(Data_Xuất[Xuất-NX]*(Data_Xuất[Year]=CP$1)*(Data_Xuất[Month]=CP$2)*(Data_Xuất[Main SKU name_GOM]=$A10)*(Data_Xuất[SKU_Xuất_GOM]=CP$5)))</f>
        <v>0</v>
      </c>
      <c r="CQ10" s="42" cm="1">
        <f t="array" ref="CQ10">IF(CQ$2="FY",SUMPRODUCT(Data_Xuất[Xuất-NX]*(Data_Xuất[Year]=CQ$1)*(Data_Xuất[Main SKU name_GOM]=$A10)*(Data_Xuất[SKU_Xuất_GOM]=CQ$5)),SUMPRODUCT(Data_Xuất[Xuất-NX]*(Data_Xuất[Year]=CQ$1)*(Data_Xuất[Month]=CQ$2)*(Data_Xuất[Main SKU name_GOM]=$A10)*(Data_Xuất[SKU_Xuất_GOM]=CQ$5)))</f>
        <v>0</v>
      </c>
      <c r="CR10" s="42" cm="1">
        <f t="array" ref="CR10">IF(CR$2="FY",SUMPRODUCT(Data_Xuất[Xuất-NX]*(Data_Xuất[Year]=CR$1)*(Data_Xuất[Main SKU name_GOM]=$A10)*(Data_Xuất[SKU_Xuất_GOM]=CR$5)),SUMPRODUCT(Data_Xuất[Xuất-NX]*(Data_Xuất[Year]=CR$1)*(Data_Xuất[Month]=CR$2)*(Data_Xuất[Main SKU name_GOM]=$A10)*(Data_Xuất[SKU_Xuất_GOM]=CR$5)))</f>
        <v>0</v>
      </c>
      <c r="CS10" s="42" cm="1">
        <f t="array" ref="CS10">IF(CS$2="FY",SUMPRODUCT(Data_Xuất[Xuất-NX]*(Data_Xuất[Year]=CS$1)*(Data_Xuất[Main SKU name_GOM]=$A10)*(Data_Xuất[SKU_Xuất_GOM]=CS$5)),SUMPRODUCT(Data_Xuất[Xuất-NX]*(Data_Xuất[Year]=CS$1)*(Data_Xuất[Month]=CS$2)*(Data_Xuất[Main SKU name_GOM]=$A10)*(Data_Xuất[SKU_Xuất_GOM]=CS$5)))</f>
        <v>0</v>
      </c>
      <c r="CT10" s="45">
        <f t="shared" si="165"/>
        <v>0</v>
      </c>
      <c r="CV10" s="42" cm="1">
        <f t="array" ref="CV10">IF(CV$2="FY",SUMPRODUCT(Data_Xuất[Xuất-NX]*(Data_Xuất[Year]=CV$1)*(Data_Xuất[Main SKU name_GOM]=$A10)*(Data_Xuất[SKU_Xuất_GOM]=CV$5)),SUMPRODUCT(Data_Xuất[Xuất-NX]*(Data_Xuất[Year]=CV$1)*(Data_Xuất[Month]=CV$2)*(Data_Xuất[Main SKU name_GOM]=$A10)*(Data_Xuất[SKU_Xuất_GOM]=CV$5)))</f>
        <v>0</v>
      </c>
      <c r="CW10" s="42" cm="1">
        <f t="array" ref="CW10">IF(CW$2="FY",SUMPRODUCT(Data_Xuất[Xuất-NX]*(Data_Xuất[Year]=CW$1)*(Data_Xuất[Main SKU name_GOM]=$A10)*(Data_Xuất[SKU_Xuất_GOM]=CW$5)),SUMPRODUCT(Data_Xuất[Xuất-NX]*(Data_Xuất[Year]=CW$1)*(Data_Xuất[Month]=CW$2)*(Data_Xuất[Main SKU name_GOM]=$A10)*(Data_Xuất[SKU_Xuất_GOM]=CW$5)))</f>
        <v>0</v>
      </c>
      <c r="CX10" s="42" cm="1">
        <f t="array" ref="CX10">IF(CX$2="FY",SUMPRODUCT(Data_Xuất[Xuất-NX]*(Data_Xuất[Year]=CX$1)*(Data_Xuất[Main SKU name_GOM]=$A10)*(Data_Xuất[SKU_Xuất_GOM]=CX$5)),SUMPRODUCT(Data_Xuất[Xuất-NX]*(Data_Xuất[Year]=CX$1)*(Data_Xuất[Month]=CX$2)*(Data_Xuất[Main SKU name_GOM]=$A10)*(Data_Xuất[SKU_Xuất_GOM]=CX$5)))</f>
        <v>0</v>
      </c>
      <c r="CY10" s="42" cm="1">
        <f t="array" ref="CY10">IF(CY$2="FY",SUMPRODUCT(Data_Xuất[Xuất-NX]*(Data_Xuất[Year]=CY$1)*(Data_Xuất[Main SKU name_GOM]=$A10)*(Data_Xuất[SKU_Xuất_GOM]=CY$5)),SUMPRODUCT(Data_Xuất[Xuất-NX]*(Data_Xuất[Year]=CY$1)*(Data_Xuất[Month]=CY$2)*(Data_Xuất[Main SKU name_GOM]=$A10)*(Data_Xuất[SKU_Xuất_GOM]=CY$5)))</f>
        <v>0</v>
      </c>
      <c r="CZ10" s="42" cm="1">
        <f t="array" ref="CZ10">IF(CZ$2="FY",SUMPRODUCT(Data_Xuất[Xuất-NX]*(Data_Xuất[Year]=CZ$1)*(Data_Xuất[Main SKU name_GOM]=$A10)*(Data_Xuất[SKU_Xuất_GOM]=CZ$5)),SUMPRODUCT(Data_Xuất[Xuất-NX]*(Data_Xuất[Year]=CZ$1)*(Data_Xuất[Month]=CZ$2)*(Data_Xuất[Main SKU name_GOM]=$A10)*(Data_Xuất[SKU_Xuất_GOM]=CZ$5)))</f>
        <v>0</v>
      </c>
      <c r="DA10" s="42" cm="1">
        <f t="array" ref="DA10">IF(DA$2="FY",SUMPRODUCT(Data_Xuất[Xuất-NX]*(Data_Xuất[Year]=DA$1)*(Data_Xuất[Main SKU name_GOM]=$A10)*(Data_Xuất[SKU_Xuất_GOM]=DA$5)),SUMPRODUCT(Data_Xuất[Xuất-NX]*(Data_Xuất[Year]=DA$1)*(Data_Xuất[Month]=DA$2)*(Data_Xuất[Main SKU name_GOM]=$A10)*(Data_Xuất[SKU_Xuất_GOM]=DA$5)))</f>
        <v>0</v>
      </c>
      <c r="DB10" s="42" cm="1">
        <f t="array" ref="DB10">IF(DB$2="FY",SUMPRODUCT(Data_Xuất[Xuất-NX]*(Data_Xuất[Year]=DB$1)*(Data_Xuất[Main SKU name_GOM]=$A10)*(Data_Xuất[SKU_Xuất_GOM]=DB$5)),SUMPRODUCT(Data_Xuất[Xuất-NX]*(Data_Xuất[Year]=DB$1)*(Data_Xuất[Month]=DB$2)*(Data_Xuất[Main SKU name_GOM]=$A10)*(Data_Xuất[SKU_Xuất_GOM]=DB$5)))</f>
        <v>0</v>
      </c>
      <c r="DC10" s="42" cm="1">
        <f t="array" ref="DC10">IF(DC$2="FY",SUMPRODUCT(Data_Xuất[Xuất-NX]*(Data_Xuất[Year]=DC$1)*(Data_Xuất[Main SKU name_GOM]=$A10)*(Data_Xuất[SKU_Xuất_GOM]=DC$5)),SUMPRODUCT(Data_Xuất[Xuất-NX]*(Data_Xuất[Year]=DC$1)*(Data_Xuất[Month]=DC$2)*(Data_Xuất[Main SKU name_GOM]=$A10)*(Data_Xuất[SKU_Xuất_GOM]=DC$5)))</f>
        <v>0</v>
      </c>
      <c r="DD10" s="42" cm="1">
        <f t="array" ref="DD10">IF(DD$2="FY",SUMPRODUCT(Data_Xuất[Xuất-NX]*(Data_Xuất[Year]=DD$1)*(Data_Xuất[Main SKU name_GOM]=$A10)*(Data_Xuất[SKU_Xuất_GOM]=DD$5)),SUMPRODUCT(Data_Xuất[Xuất-NX]*(Data_Xuất[Year]=DD$1)*(Data_Xuất[Month]=DD$2)*(Data_Xuất[Main SKU name_GOM]=$A10)*(Data_Xuất[SKU_Xuất_GOM]=DD$5)))</f>
        <v>0</v>
      </c>
      <c r="DE10" s="42" cm="1">
        <f t="array" ref="DE10">IF(DE$2="FY",SUMPRODUCT(Data_Xuất[Xuất-NX]*(Data_Xuất[Year]=DE$1)*(Data_Xuất[Main SKU name_GOM]=$A10)*(Data_Xuất[SKU_Xuất_GOM]=DE$5)),SUMPRODUCT(Data_Xuất[Xuất-NX]*(Data_Xuất[Year]=DE$1)*(Data_Xuất[Month]=DE$2)*(Data_Xuất[Main SKU name_GOM]=$A10)*(Data_Xuất[SKU_Xuất_GOM]=DE$5)))</f>
        <v>0</v>
      </c>
      <c r="DF10" s="42" cm="1">
        <f t="array" ref="DF10">IF(DF$2="FY",SUMPRODUCT(Data_Xuất[Xuất-NX]*(Data_Xuất[Year]=DF$1)*(Data_Xuất[Main SKU name_GOM]=$A10)*(Data_Xuất[SKU_Xuất_GOM]=DF$5)),SUMPRODUCT(Data_Xuất[Xuất-NX]*(Data_Xuất[Year]=DF$1)*(Data_Xuất[Month]=DF$2)*(Data_Xuất[Main SKU name_GOM]=$A10)*(Data_Xuất[SKU_Xuất_GOM]=DF$5)))</f>
        <v>0</v>
      </c>
      <c r="DG10" s="42" cm="1">
        <f t="array" ref="DG10">IF(DG$2="FY",SUMPRODUCT(Data_Xuất[Xuất-NX]*(Data_Xuất[Year]=DG$1)*(Data_Xuất[Main SKU name_GOM]=$A10)*(Data_Xuất[SKU_Xuất_GOM]=DG$5)),SUMPRODUCT(Data_Xuất[Xuất-NX]*(Data_Xuất[Year]=DG$1)*(Data_Xuất[Month]=DG$2)*(Data_Xuất[Main SKU name_GOM]=$A10)*(Data_Xuất[SKU_Xuất_GOM]=DG$5)))</f>
        <v>0</v>
      </c>
      <c r="DH10" s="42" cm="1">
        <f t="array" ref="DH10">IF(DH$2="FY",SUMPRODUCT(Data_Xuất[Xuất-NX]*(Data_Xuất[Year]=DH$1)*(Data_Xuất[Main SKU name_GOM]=$A10)*(Data_Xuất[SKU_Xuất_GOM]=DH$5)),SUMPRODUCT(Data_Xuất[Xuất-NX]*(Data_Xuất[Year]=DH$1)*(Data_Xuất[Month]=DH$2)*(Data_Xuất[Main SKU name_GOM]=$A10)*(Data_Xuất[SKU_Xuất_GOM]=DH$5)))</f>
        <v>0</v>
      </c>
      <c r="DI10" s="42" cm="1">
        <f t="array" ref="DI10">IF(DI$2="FY",SUMPRODUCT(Data_Xuất[Xuất-NX]*(Data_Xuất[Year]=DI$1)*(Data_Xuất[Main SKU name_GOM]=$A10)*(Data_Xuất[SKU_Xuất_GOM]=DI$5)),SUMPRODUCT(Data_Xuất[Xuất-NX]*(Data_Xuất[Year]=DI$1)*(Data_Xuất[Month]=DI$2)*(Data_Xuất[Main SKU name_GOM]=$A10)*(Data_Xuất[SKU_Xuất_GOM]=DI$5)))</f>
        <v>0</v>
      </c>
      <c r="DJ10" s="45">
        <f t="shared" si="166"/>
        <v>0</v>
      </c>
      <c r="DL10" s="42" cm="1">
        <f t="array" ref="DL10">IF(DL$2="FY",SUMPRODUCT(Data_Xuất[Xuất-NX]*(Data_Xuất[Year]=DL$1)*(Data_Xuất[Main SKU name_GOM]=$A10)*(Data_Xuất[SKU_Xuất_GOM]=DL$5)),SUMPRODUCT(Data_Xuất[Xuất-NX]*(Data_Xuất[Year]=DL$1)*(Data_Xuất[Month]=DL$2)*(Data_Xuất[Main SKU name_GOM]=$A10)*(Data_Xuất[SKU_Xuất_GOM]=DL$5)))</f>
        <v>0</v>
      </c>
      <c r="DM10" s="42" cm="1">
        <f t="array" ref="DM10">IF(DM$2="FY",SUMPRODUCT(Data_Xuất[Xuất-NX]*(Data_Xuất[Year]=DM$1)*(Data_Xuất[Main SKU name_GOM]=$A10)*(Data_Xuất[SKU_Xuất_GOM]=DM$5)),SUMPRODUCT(Data_Xuất[Xuất-NX]*(Data_Xuất[Year]=DM$1)*(Data_Xuất[Month]=DM$2)*(Data_Xuất[Main SKU name_GOM]=$A10)*(Data_Xuất[SKU_Xuất_GOM]=DM$5)))</f>
        <v>0</v>
      </c>
      <c r="DN10" s="42" cm="1">
        <f t="array" ref="DN10">IF(DN$2="FY",SUMPRODUCT(Data_Xuất[Xuất-NX]*(Data_Xuất[Year]=DN$1)*(Data_Xuất[Main SKU name_GOM]=$A10)*(Data_Xuất[SKU_Xuất_GOM]=DN$5)),SUMPRODUCT(Data_Xuất[Xuất-NX]*(Data_Xuất[Year]=DN$1)*(Data_Xuất[Month]=DN$2)*(Data_Xuất[Main SKU name_GOM]=$A10)*(Data_Xuất[SKU_Xuất_GOM]=DN$5)))</f>
        <v>0</v>
      </c>
      <c r="DO10" s="42" cm="1">
        <f t="array" ref="DO10">IF(DO$2="FY",SUMPRODUCT(Data_Xuất[Xuất-NX]*(Data_Xuất[Year]=DO$1)*(Data_Xuất[Main SKU name_GOM]=$A10)*(Data_Xuất[SKU_Xuất_GOM]=DO$5)),SUMPRODUCT(Data_Xuất[Xuất-NX]*(Data_Xuất[Year]=DO$1)*(Data_Xuất[Month]=DO$2)*(Data_Xuất[Main SKU name_GOM]=$A10)*(Data_Xuất[SKU_Xuất_GOM]=DO$5)))</f>
        <v>0</v>
      </c>
      <c r="DP10" s="42" cm="1">
        <f t="array" ref="DP10">IF(DP$2="FY",SUMPRODUCT(Data_Xuất[Xuất-NX]*(Data_Xuất[Year]=DP$1)*(Data_Xuất[Main SKU name_GOM]=$A10)*(Data_Xuất[SKU_Xuất_GOM]=DP$5)),SUMPRODUCT(Data_Xuất[Xuất-NX]*(Data_Xuất[Year]=DP$1)*(Data_Xuất[Month]=DP$2)*(Data_Xuất[Main SKU name_GOM]=$A10)*(Data_Xuất[SKU_Xuất_GOM]=DP$5)))</f>
        <v>0</v>
      </c>
      <c r="DQ10" s="42" cm="1">
        <f t="array" ref="DQ10">IF(DQ$2="FY",SUMPRODUCT(Data_Xuất[Xuất-NX]*(Data_Xuất[Year]=DQ$1)*(Data_Xuất[Main SKU name_GOM]=$A10)*(Data_Xuất[SKU_Xuất_GOM]=DQ$5)),SUMPRODUCT(Data_Xuất[Xuất-NX]*(Data_Xuất[Year]=DQ$1)*(Data_Xuất[Month]=DQ$2)*(Data_Xuất[Main SKU name_GOM]=$A10)*(Data_Xuất[SKU_Xuất_GOM]=DQ$5)))</f>
        <v>0</v>
      </c>
      <c r="DR10" s="42" cm="1">
        <f t="array" ref="DR10">IF(DR$2="FY",SUMPRODUCT(Data_Xuất[Xuất-NX]*(Data_Xuất[Year]=DR$1)*(Data_Xuất[Main SKU name_GOM]=$A10)*(Data_Xuất[SKU_Xuất_GOM]=DR$5)),SUMPRODUCT(Data_Xuất[Xuất-NX]*(Data_Xuất[Year]=DR$1)*(Data_Xuất[Month]=DR$2)*(Data_Xuất[Main SKU name_GOM]=$A10)*(Data_Xuất[SKU_Xuất_GOM]=DR$5)))</f>
        <v>0</v>
      </c>
      <c r="DS10" s="42" cm="1">
        <f t="array" ref="DS10">IF(DS$2="FY",SUMPRODUCT(Data_Xuất[Xuất-NX]*(Data_Xuất[Year]=DS$1)*(Data_Xuất[Main SKU name_GOM]=$A10)*(Data_Xuất[SKU_Xuất_GOM]=DS$5)),SUMPRODUCT(Data_Xuất[Xuất-NX]*(Data_Xuất[Year]=DS$1)*(Data_Xuất[Month]=DS$2)*(Data_Xuất[Main SKU name_GOM]=$A10)*(Data_Xuất[SKU_Xuất_GOM]=DS$5)))</f>
        <v>0</v>
      </c>
      <c r="DT10" s="42" cm="1">
        <f t="array" ref="DT10">IF(DT$2="FY",SUMPRODUCT(Data_Xuất[Xuất-NX]*(Data_Xuất[Year]=DT$1)*(Data_Xuất[Main SKU name_GOM]=$A10)*(Data_Xuất[SKU_Xuất_GOM]=DT$5)),SUMPRODUCT(Data_Xuất[Xuất-NX]*(Data_Xuất[Year]=DT$1)*(Data_Xuất[Month]=DT$2)*(Data_Xuất[Main SKU name_GOM]=$A10)*(Data_Xuất[SKU_Xuất_GOM]=DT$5)))</f>
        <v>0</v>
      </c>
      <c r="DU10" s="42" cm="1">
        <f t="array" ref="DU10">IF(DU$2="FY",SUMPRODUCT(Data_Xuất[Xuất-NX]*(Data_Xuất[Year]=DU$1)*(Data_Xuất[Main SKU name_GOM]=$A10)*(Data_Xuất[SKU_Xuất_GOM]=DU$5)),SUMPRODUCT(Data_Xuất[Xuất-NX]*(Data_Xuất[Year]=DU$1)*(Data_Xuất[Month]=DU$2)*(Data_Xuất[Main SKU name_GOM]=$A10)*(Data_Xuất[SKU_Xuất_GOM]=DU$5)))</f>
        <v>0</v>
      </c>
      <c r="DV10" s="42" cm="1">
        <f t="array" ref="DV10">IF(DV$2="FY",SUMPRODUCT(Data_Xuất[Xuất-NX]*(Data_Xuất[Year]=DV$1)*(Data_Xuất[Main SKU name_GOM]=$A10)*(Data_Xuất[SKU_Xuất_GOM]=DV$5)),SUMPRODUCT(Data_Xuất[Xuất-NX]*(Data_Xuất[Year]=DV$1)*(Data_Xuất[Month]=DV$2)*(Data_Xuất[Main SKU name_GOM]=$A10)*(Data_Xuất[SKU_Xuất_GOM]=DV$5)))</f>
        <v>0</v>
      </c>
      <c r="DW10" s="42" cm="1">
        <f t="array" ref="DW10">IF(DW$2="FY",SUMPRODUCT(Data_Xuất[Xuất-NX]*(Data_Xuất[Year]=DW$1)*(Data_Xuất[Main SKU name_GOM]=$A10)*(Data_Xuất[SKU_Xuất_GOM]=DW$5)),SUMPRODUCT(Data_Xuất[Xuất-NX]*(Data_Xuất[Year]=DW$1)*(Data_Xuất[Month]=DW$2)*(Data_Xuất[Main SKU name_GOM]=$A10)*(Data_Xuất[SKU_Xuất_GOM]=DW$5)))</f>
        <v>0</v>
      </c>
      <c r="DX10" s="42" cm="1">
        <f t="array" ref="DX10">IF(DX$2="FY",SUMPRODUCT(Data_Xuất[Xuất-NX]*(Data_Xuất[Year]=DX$1)*(Data_Xuất[Main SKU name_GOM]=$A10)*(Data_Xuất[SKU_Xuất_GOM]=DX$5)),SUMPRODUCT(Data_Xuất[Xuất-NX]*(Data_Xuất[Year]=DX$1)*(Data_Xuất[Month]=DX$2)*(Data_Xuất[Main SKU name_GOM]=$A10)*(Data_Xuất[SKU_Xuất_GOM]=DX$5)))</f>
        <v>0</v>
      </c>
      <c r="DY10" s="42" cm="1">
        <f t="array" ref="DY10">IF(DY$2="FY",SUMPRODUCT(Data_Xuất[Xuất-NX]*(Data_Xuất[Year]=DY$1)*(Data_Xuất[Main SKU name_GOM]=$A10)*(Data_Xuất[SKU_Xuất_GOM]=DY$5)),SUMPRODUCT(Data_Xuất[Xuất-NX]*(Data_Xuất[Year]=DY$1)*(Data_Xuất[Month]=DY$2)*(Data_Xuất[Main SKU name_GOM]=$A10)*(Data_Xuất[SKU_Xuất_GOM]=DY$5)))</f>
        <v>0</v>
      </c>
      <c r="DZ10" s="45">
        <f t="shared" si="167"/>
        <v>0</v>
      </c>
      <c r="EB10" s="42" cm="1">
        <f t="array" ref="EB10">IF(EB$2="FY",SUMPRODUCT(Data_Xuất[Xuất-NX]*(Data_Xuất[Year]=EB$1)*(Data_Xuất[Main SKU name_GOM]=$A10)*(Data_Xuất[SKU_Xuất_GOM]=EB$5)),SUMPRODUCT(Data_Xuất[Xuất-NX]*(Data_Xuất[Year]=EB$1)*(Data_Xuất[Month]=EB$2)*(Data_Xuất[Main SKU name_GOM]=$A10)*(Data_Xuất[SKU_Xuất_GOM]=EB$5)))</f>
        <v>0</v>
      </c>
      <c r="EC10" s="42" cm="1">
        <f t="array" ref="EC10">IF(EC$2="FY",SUMPRODUCT(Data_Xuất[Xuất-NX]*(Data_Xuất[Year]=EC$1)*(Data_Xuất[Main SKU name_GOM]=$A10)*(Data_Xuất[SKU_Xuất_GOM]=EC$5)),SUMPRODUCT(Data_Xuất[Xuất-NX]*(Data_Xuất[Year]=EC$1)*(Data_Xuất[Month]=EC$2)*(Data_Xuất[Main SKU name_GOM]=$A10)*(Data_Xuất[SKU_Xuất_GOM]=EC$5)))</f>
        <v>0</v>
      </c>
      <c r="ED10" s="42" cm="1">
        <f t="array" ref="ED10">IF(ED$2="FY",SUMPRODUCT(Data_Xuất[Xuất-NX]*(Data_Xuất[Year]=ED$1)*(Data_Xuất[Main SKU name_GOM]=$A10)*(Data_Xuất[SKU_Xuất_GOM]=ED$5)),SUMPRODUCT(Data_Xuất[Xuất-NX]*(Data_Xuất[Year]=ED$1)*(Data_Xuất[Month]=ED$2)*(Data_Xuất[Main SKU name_GOM]=$A10)*(Data_Xuất[SKU_Xuất_GOM]=ED$5)))</f>
        <v>0</v>
      </c>
      <c r="EE10" s="42" cm="1">
        <f t="array" ref="EE10">IF(EE$2="FY",SUMPRODUCT(Data_Xuất[Xuất-NX]*(Data_Xuất[Year]=EE$1)*(Data_Xuất[Main SKU name_GOM]=$A10)*(Data_Xuất[SKU_Xuất_GOM]=EE$5)),SUMPRODUCT(Data_Xuất[Xuất-NX]*(Data_Xuất[Year]=EE$1)*(Data_Xuất[Month]=EE$2)*(Data_Xuất[Main SKU name_GOM]=$A10)*(Data_Xuất[SKU_Xuất_GOM]=EE$5)))</f>
        <v>0</v>
      </c>
      <c r="EF10" s="42" cm="1">
        <f t="array" ref="EF10">IF(EF$2="FY",SUMPRODUCT(Data_Xuất[Xuất-NX]*(Data_Xuất[Year]=EF$1)*(Data_Xuất[Main SKU name_GOM]=$A10)*(Data_Xuất[SKU_Xuất_GOM]=EF$5)),SUMPRODUCT(Data_Xuất[Xuất-NX]*(Data_Xuất[Year]=EF$1)*(Data_Xuất[Month]=EF$2)*(Data_Xuất[Main SKU name_GOM]=$A10)*(Data_Xuất[SKU_Xuất_GOM]=EF$5)))</f>
        <v>0</v>
      </c>
      <c r="EG10" s="42" cm="1">
        <f t="array" ref="EG10">IF(EG$2="FY",SUMPRODUCT(Data_Xuất[Xuất-NX]*(Data_Xuất[Year]=EG$1)*(Data_Xuất[Main SKU name_GOM]=$A10)*(Data_Xuất[SKU_Xuất_GOM]=EG$5)),SUMPRODUCT(Data_Xuất[Xuất-NX]*(Data_Xuất[Year]=EG$1)*(Data_Xuất[Month]=EG$2)*(Data_Xuất[Main SKU name_GOM]=$A10)*(Data_Xuất[SKU_Xuất_GOM]=EG$5)))</f>
        <v>0</v>
      </c>
      <c r="EH10" s="42" cm="1">
        <f t="array" ref="EH10">IF(EH$2="FY",SUMPRODUCT(Data_Xuất[Xuất-NX]*(Data_Xuất[Year]=EH$1)*(Data_Xuất[Main SKU name_GOM]=$A10)*(Data_Xuất[SKU_Xuất_GOM]=EH$5)),SUMPRODUCT(Data_Xuất[Xuất-NX]*(Data_Xuất[Year]=EH$1)*(Data_Xuất[Month]=EH$2)*(Data_Xuất[Main SKU name_GOM]=$A10)*(Data_Xuất[SKU_Xuất_GOM]=EH$5)))</f>
        <v>0</v>
      </c>
      <c r="EI10" s="42" cm="1">
        <f t="array" ref="EI10">IF(EI$2="FY",SUMPRODUCT(Data_Xuất[Xuất-NX]*(Data_Xuất[Year]=EI$1)*(Data_Xuất[Main SKU name_GOM]=$A10)*(Data_Xuất[SKU_Xuất_GOM]=EI$5)),SUMPRODUCT(Data_Xuất[Xuất-NX]*(Data_Xuất[Year]=EI$1)*(Data_Xuất[Month]=EI$2)*(Data_Xuất[Main SKU name_GOM]=$A10)*(Data_Xuất[SKU_Xuất_GOM]=EI$5)))</f>
        <v>0</v>
      </c>
      <c r="EJ10" s="42" cm="1">
        <f t="array" ref="EJ10">IF(EJ$2="FY",SUMPRODUCT(Data_Xuất[Xuất-NX]*(Data_Xuất[Year]=EJ$1)*(Data_Xuất[Main SKU name_GOM]=$A10)*(Data_Xuất[SKU_Xuất_GOM]=EJ$5)),SUMPRODUCT(Data_Xuất[Xuất-NX]*(Data_Xuất[Year]=EJ$1)*(Data_Xuất[Month]=EJ$2)*(Data_Xuất[Main SKU name_GOM]=$A10)*(Data_Xuất[SKU_Xuất_GOM]=EJ$5)))</f>
        <v>0</v>
      </c>
      <c r="EK10" s="42" cm="1">
        <f t="array" ref="EK10">IF(EK$2="FY",SUMPRODUCT(Data_Xuất[Xuất-NX]*(Data_Xuất[Year]=EK$1)*(Data_Xuất[Main SKU name_GOM]=$A10)*(Data_Xuất[SKU_Xuất_GOM]=EK$5)),SUMPRODUCT(Data_Xuất[Xuất-NX]*(Data_Xuất[Year]=EK$1)*(Data_Xuất[Month]=EK$2)*(Data_Xuất[Main SKU name_GOM]=$A10)*(Data_Xuất[SKU_Xuất_GOM]=EK$5)))</f>
        <v>0</v>
      </c>
      <c r="EL10" s="42" cm="1">
        <f t="array" ref="EL10">IF(EL$2="FY",SUMPRODUCT(Data_Xuất[Xuất-NX]*(Data_Xuất[Year]=EL$1)*(Data_Xuất[Main SKU name_GOM]=$A10)*(Data_Xuất[SKU_Xuất_GOM]=EL$5)),SUMPRODUCT(Data_Xuất[Xuất-NX]*(Data_Xuất[Year]=EL$1)*(Data_Xuất[Month]=EL$2)*(Data_Xuất[Main SKU name_GOM]=$A10)*(Data_Xuất[SKU_Xuất_GOM]=EL$5)))</f>
        <v>0</v>
      </c>
      <c r="EM10" s="42" cm="1">
        <f t="array" ref="EM10">IF(EM$2="FY",SUMPRODUCT(Data_Xuất[Xuất-NX]*(Data_Xuất[Year]=EM$1)*(Data_Xuất[Main SKU name_GOM]=$A10)*(Data_Xuất[SKU_Xuất_GOM]=EM$5)),SUMPRODUCT(Data_Xuất[Xuất-NX]*(Data_Xuất[Year]=EM$1)*(Data_Xuất[Month]=EM$2)*(Data_Xuất[Main SKU name_GOM]=$A10)*(Data_Xuất[SKU_Xuất_GOM]=EM$5)))</f>
        <v>0</v>
      </c>
      <c r="EN10" s="42" cm="1">
        <f t="array" ref="EN10">IF(EN$2="FY",SUMPRODUCT(Data_Xuất[Xuất-NX]*(Data_Xuất[Year]=EN$1)*(Data_Xuất[Main SKU name_GOM]=$A10)*(Data_Xuất[SKU_Xuất_GOM]=EN$5)),SUMPRODUCT(Data_Xuất[Xuất-NX]*(Data_Xuất[Year]=EN$1)*(Data_Xuất[Month]=EN$2)*(Data_Xuất[Main SKU name_GOM]=$A10)*(Data_Xuất[SKU_Xuất_GOM]=EN$5)))</f>
        <v>0</v>
      </c>
      <c r="EO10" s="42" cm="1">
        <f t="array" ref="EO10">IF(EO$2="FY",SUMPRODUCT(Data_Xuất[Xuất-NX]*(Data_Xuất[Year]=EO$1)*(Data_Xuất[Main SKU name_GOM]=$A10)*(Data_Xuất[SKU_Xuất_GOM]=EO$5)),SUMPRODUCT(Data_Xuất[Xuất-NX]*(Data_Xuất[Year]=EO$1)*(Data_Xuất[Month]=EO$2)*(Data_Xuất[Main SKU name_GOM]=$A10)*(Data_Xuất[SKU_Xuất_GOM]=EO$5)))</f>
        <v>0</v>
      </c>
      <c r="EP10" s="45">
        <f t="shared" si="168"/>
        <v>0</v>
      </c>
      <c r="ER10" s="42" cm="1">
        <f t="array" ref="ER10">IF(ER$2="FY",SUMPRODUCT(Data_Xuất[Xuất-NX]*(Data_Xuất[Year]=ER$1)*(Data_Xuất[Main SKU name_GOM]=$A10)*(Data_Xuất[SKU_Xuất_GOM]=ER$5)),SUMPRODUCT(Data_Xuất[Xuất-NX]*(Data_Xuất[Year]=ER$1)*(Data_Xuất[Month]=ER$2)*(Data_Xuất[Main SKU name_GOM]=$A10)*(Data_Xuất[SKU_Xuất_GOM]=ER$5)))</f>
        <v>8310</v>
      </c>
      <c r="ES10" s="42" cm="1">
        <f t="array" ref="ES10">IF(ES$2="FY",SUMPRODUCT(Data_Xuất[Xuất-NX]*(Data_Xuất[Year]=ES$1)*(Data_Xuất[Main SKU name_GOM]=$A10)*(Data_Xuất[SKU_Xuất_GOM]=ES$5)),SUMPRODUCT(Data_Xuất[Xuất-NX]*(Data_Xuất[Year]=ES$1)*(Data_Xuất[Month]=ES$2)*(Data_Xuất[Main SKU name_GOM]=$A10)*(Data_Xuất[SKU_Xuất_GOM]=ES$5)))</f>
        <v>0</v>
      </c>
      <c r="ET10" s="42" cm="1">
        <f t="array" ref="ET10">IF(ET$2="FY",SUMPRODUCT(Data_Xuất[Xuất-NX]*(Data_Xuất[Year]=ET$1)*(Data_Xuất[Main SKU name_GOM]=$A10)*(Data_Xuất[SKU_Xuất_GOM]=ET$5)),SUMPRODUCT(Data_Xuất[Xuất-NX]*(Data_Xuất[Year]=ET$1)*(Data_Xuất[Month]=ET$2)*(Data_Xuất[Main SKU name_GOM]=$A10)*(Data_Xuất[SKU_Xuất_GOM]=ET$5)))</f>
        <v>0</v>
      </c>
      <c r="EU10" s="42" cm="1">
        <f t="array" ref="EU10">IF(EU$2="FY",SUMPRODUCT(Data_Xuất[Xuất-NX]*(Data_Xuất[Year]=EU$1)*(Data_Xuất[Main SKU name_GOM]=$A10)*(Data_Xuất[SKU_Xuất_GOM]=EU$5)),SUMPRODUCT(Data_Xuất[Xuất-NX]*(Data_Xuất[Year]=EU$1)*(Data_Xuất[Month]=EU$2)*(Data_Xuất[Main SKU name_GOM]=$A10)*(Data_Xuất[SKU_Xuất_GOM]=EU$5)))</f>
        <v>0</v>
      </c>
      <c r="EV10" s="42" cm="1">
        <f t="array" ref="EV10">IF(EV$2="FY",SUMPRODUCT(Data_Xuất[Xuất-NX]*(Data_Xuất[Year]=EV$1)*(Data_Xuất[Main SKU name_GOM]=$A10)*(Data_Xuất[SKU_Xuất_GOM]=EV$5)),SUMPRODUCT(Data_Xuất[Xuất-NX]*(Data_Xuất[Year]=EV$1)*(Data_Xuất[Month]=EV$2)*(Data_Xuất[Main SKU name_GOM]=$A10)*(Data_Xuất[SKU_Xuất_GOM]=EV$5)))</f>
        <v>0</v>
      </c>
      <c r="EW10" s="42" cm="1">
        <f t="array" ref="EW10">IF(EW$2="FY",SUMPRODUCT(Data_Xuất[Xuất-NX]*(Data_Xuất[Year]=EW$1)*(Data_Xuất[Main SKU name_GOM]=$A10)*(Data_Xuất[SKU_Xuất_GOM]=EW$5)),SUMPRODUCT(Data_Xuất[Xuất-NX]*(Data_Xuất[Year]=EW$1)*(Data_Xuất[Month]=EW$2)*(Data_Xuất[Main SKU name_GOM]=$A10)*(Data_Xuất[SKU_Xuất_GOM]=EW$5)))</f>
        <v>0</v>
      </c>
      <c r="EX10" s="42" cm="1">
        <f t="array" ref="EX10">IF(EX$2="FY",SUMPRODUCT(Data_Xuất[Xuất-NX]*(Data_Xuất[Year]=EX$1)*(Data_Xuất[Main SKU name_GOM]=$A10)*(Data_Xuất[SKU_Xuất_GOM]=EX$5)),SUMPRODUCT(Data_Xuất[Xuất-NX]*(Data_Xuất[Year]=EX$1)*(Data_Xuất[Month]=EX$2)*(Data_Xuất[Main SKU name_GOM]=$A10)*(Data_Xuất[SKU_Xuất_GOM]=EX$5)))</f>
        <v>0</v>
      </c>
      <c r="EY10" s="42" cm="1">
        <f t="array" ref="EY10">IF(EY$2="FY",SUMPRODUCT(Data_Xuất[Xuất-NX]*(Data_Xuất[Year]=EY$1)*(Data_Xuất[Main SKU name_GOM]=$A10)*(Data_Xuất[SKU_Xuất_GOM]=EY$5)),SUMPRODUCT(Data_Xuất[Xuất-NX]*(Data_Xuất[Year]=EY$1)*(Data_Xuất[Month]=EY$2)*(Data_Xuất[Main SKU name_GOM]=$A10)*(Data_Xuất[SKU_Xuất_GOM]=EY$5)))</f>
        <v>0</v>
      </c>
      <c r="EZ10" s="42" cm="1">
        <f t="array" ref="EZ10">IF(EZ$2="FY",SUMPRODUCT(Data_Xuất[Xuất-NX]*(Data_Xuất[Year]=EZ$1)*(Data_Xuất[Main SKU name_GOM]=$A10)*(Data_Xuất[SKU_Xuất_GOM]=EZ$5)),SUMPRODUCT(Data_Xuất[Xuất-NX]*(Data_Xuất[Year]=EZ$1)*(Data_Xuất[Month]=EZ$2)*(Data_Xuất[Main SKU name_GOM]=$A10)*(Data_Xuất[SKU_Xuất_GOM]=EZ$5)))</f>
        <v>0</v>
      </c>
      <c r="FA10" s="42" cm="1">
        <f t="array" ref="FA10">IF(FA$2="FY",SUMPRODUCT(Data_Xuất[Xuất-NX]*(Data_Xuất[Year]=FA$1)*(Data_Xuất[Main SKU name_GOM]=$A10)*(Data_Xuất[SKU_Xuất_GOM]=FA$5)),SUMPRODUCT(Data_Xuất[Xuất-NX]*(Data_Xuất[Year]=FA$1)*(Data_Xuất[Month]=FA$2)*(Data_Xuất[Main SKU name_GOM]=$A10)*(Data_Xuất[SKU_Xuất_GOM]=FA$5)))</f>
        <v>0</v>
      </c>
      <c r="FB10" s="42" cm="1">
        <f t="array" ref="FB10">IF(FB$2="FY",SUMPRODUCT(Data_Xuất[Xuất-NX]*(Data_Xuất[Year]=FB$1)*(Data_Xuất[Main SKU name_GOM]=$A10)*(Data_Xuất[SKU_Xuất_GOM]=FB$5)),SUMPRODUCT(Data_Xuất[Xuất-NX]*(Data_Xuất[Year]=FB$1)*(Data_Xuất[Month]=FB$2)*(Data_Xuất[Main SKU name_GOM]=$A10)*(Data_Xuất[SKU_Xuất_GOM]=FB$5)))</f>
        <v>0</v>
      </c>
      <c r="FC10" s="42" cm="1">
        <f t="array" ref="FC10">IF(FC$2="FY",SUMPRODUCT(Data_Xuất[Xuất-NX]*(Data_Xuất[Year]=FC$1)*(Data_Xuất[Main SKU name_GOM]=$A10)*(Data_Xuất[SKU_Xuất_GOM]=FC$5)),SUMPRODUCT(Data_Xuất[Xuất-NX]*(Data_Xuất[Year]=FC$1)*(Data_Xuất[Month]=FC$2)*(Data_Xuất[Main SKU name_GOM]=$A10)*(Data_Xuất[SKU_Xuất_GOM]=FC$5)))</f>
        <v>0</v>
      </c>
      <c r="FD10" s="42" cm="1">
        <f t="array" ref="FD10">IF(FD$2="FY",SUMPRODUCT(Data_Xuất[Xuất-NX]*(Data_Xuất[Year]=FD$1)*(Data_Xuất[Main SKU name_GOM]=$A10)*(Data_Xuất[SKU_Xuất_GOM]=FD$5)),SUMPRODUCT(Data_Xuất[Xuất-NX]*(Data_Xuất[Year]=FD$1)*(Data_Xuất[Month]=FD$2)*(Data_Xuất[Main SKU name_GOM]=$A10)*(Data_Xuất[SKU_Xuất_GOM]=FD$5)))</f>
        <v>0</v>
      </c>
      <c r="FE10" s="42" cm="1">
        <f t="array" ref="FE10">IF(FE$2="FY",SUMPRODUCT(Data_Xuất[Xuất-NX]*(Data_Xuất[Year]=FE$1)*(Data_Xuất[Main SKU name_GOM]=$A10)*(Data_Xuất[SKU_Xuất_GOM]=FE$5)),SUMPRODUCT(Data_Xuất[Xuất-NX]*(Data_Xuất[Year]=FE$1)*(Data_Xuất[Month]=FE$2)*(Data_Xuất[Main SKU name_GOM]=$A10)*(Data_Xuất[SKU_Xuất_GOM]=FE$5)))</f>
        <v>0</v>
      </c>
      <c r="FF10" s="45">
        <f t="shared" si="169"/>
        <v>8310</v>
      </c>
      <c r="FH10" s="42" cm="1">
        <f t="array" ref="FH10">IF(FH$2="FY",SUMPRODUCT(Data_Xuất[Xuất-NX]*(Data_Xuất[Year]=FH$1)*(Data_Xuất[Main SKU name_GOM]=$A10)*(Data_Xuất[SKU_Xuất_GOM]=FH$5)),SUMPRODUCT(Data_Xuất[Xuất-NX]*(Data_Xuất[Year]=FH$1)*(Data_Xuất[Month]=FH$2)*(Data_Xuất[Main SKU name_GOM]=$A10)*(Data_Xuất[SKU_Xuất_GOM]=FH$5)))</f>
        <v>0</v>
      </c>
      <c r="FI10" s="42" cm="1">
        <f t="array" ref="FI10">IF(FI$2="FY",SUMPRODUCT(Data_Xuất[Xuất-NX]*(Data_Xuất[Year]=FI$1)*(Data_Xuất[Main SKU name_GOM]=$A10)*(Data_Xuất[SKU_Xuất_GOM]=FI$5)),SUMPRODUCT(Data_Xuất[Xuất-NX]*(Data_Xuất[Year]=FI$1)*(Data_Xuất[Month]=FI$2)*(Data_Xuất[Main SKU name_GOM]=$A10)*(Data_Xuất[SKU_Xuất_GOM]=FI$5)))</f>
        <v>0</v>
      </c>
      <c r="FJ10" s="42" cm="1">
        <f t="array" ref="FJ10">IF(FJ$2="FY",SUMPRODUCT(Data_Xuất[Xuất-NX]*(Data_Xuất[Year]=FJ$1)*(Data_Xuất[Main SKU name_GOM]=$A10)*(Data_Xuất[SKU_Xuất_GOM]=FJ$5)),SUMPRODUCT(Data_Xuất[Xuất-NX]*(Data_Xuất[Year]=FJ$1)*(Data_Xuất[Month]=FJ$2)*(Data_Xuất[Main SKU name_GOM]=$A10)*(Data_Xuất[SKU_Xuất_GOM]=FJ$5)))</f>
        <v>0</v>
      </c>
      <c r="FK10" s="42" cm="1">
        <f t="array" ref="FK10">IF(FK$2="FY",SUMPRODUCT(Data_Xuất[Xuất-NX]*(Data_Xuất[Year]=FK$1)*(Data_Xuất[Main SKU name_GOM]=$A10)*(Data_Xuất[SKU_Xuất_GOM]=FK$5)),SUMPRODUCT(Data_Xuất[Xuất-NX]*(Data_Xuất[Year]=FK$1)*(Data_Xuất[Month]=FK$2)*(Data_Xuất[Main SKU name_GOM]=$A10)*(Data_Xuất[SKU_Xuất_GOM]=FK$5)))</f>
        <v>0</v>
      </c>
      <c r="FL10" s="42" cm="1">
        <f t="array" ref="FL10">IF(FL$2="FY",SUMPRODUCT(Data_Xuất[Xuất-NX]*(Data_Xuất[Year]=FL$1)*(Data_Xuất[Main SKU name_GOM]=$A10)*(Data_Xuất[SKU_Xuất_GOM]=FL$5)),SUMPRODUCT(Data_Xuất[Xuất-NX]*(Data_Xuất[Year]=FL$1)*(Data_Xuất[Month]=FL$2)*(Data_Xuất[Main SKU name_GOM]=$A10)*(Data_Xuất[SKU_Xuất_GOM]=FL$5)))</f>
        <v>0</v>
      </c>
      <c r="FM10" s="42" cm="1">
        <f t="array" ref="FM10">IF(FM$2="FY",SUMPRODUCT(Data_Xuất[Xuất-NX]*(Data_Xuất[Year]=FM$1)*(Data_Xuất[Main SKU name_GOM]=$A10)*(Data_Xuất[SKU_Xuất_GOM]=FM$5)),SUMPRODUCT(Data_Xuất[Xuất-NX]*(Data_Xuất[Year]=FM$1)*(Data_Xuất[Month]=FM$2)*(Data_Xuất[Main SKU name_GOM]=$A10)*(Data_Xuất[SKU_Xuất_GOM]=FM$5)))</f>
        <v>0</v>
      </c>
      <c r="FN10" s="42" cm="1">
        <f t="array" ref="FN10">IF(FN$2="FY",SUMPRODUCT(Data_Xuất[Xuất-NX]*(Data_Xuất[Year]=FN$1)*(Data_Xuất[Main SKU name_GOM]=$A10)*(Data_Xuất[SKU_Xuất_GOM]=FN$5)),SUMPRODUCT(Data_Xuất[Xuất-NX]*(Data_Xuất[Year]=FN$1)*(Data_Xuất[Month]=FN$2)*(Data_Xuất[Main SKU name_GOM]=$A10)*(Data_Xuất[SKU_Xuất_GOM]=FN$5)))</f>
        <v>0</v>
      </c>
      <c r="FO10" s="42" cm="1">
        <f t="array" ref="FO10">IF(FO$2="FY",SUMPRODUCT(Data_Xuất[Xuất-NX]*(Data_Xuất[Year]=FO$1)*(Data_Xuất[Main SKU name_GOM]=$A10)*(Data_Xuất[SKU_Xuất_GOM]=FO$5)),SUMPRODUCT(Data_Xuất[Xuất-NX]*(Data_Xuất[Year]=FO$1)*(Data_Xuất[Month]=FO$2)*(Data_Xuất[Main SKU name_GOM]=$A10)*(Data_Xuất[SKU_Xuất_GOM]=FO$5)))</f>
        <v>0</v>
      </c>
      <c r="FP10" s="42" cm="1">
        <f t="array" ref="FP10">IF(FP$2="FY",SUMPRODUCT(Data_Xuất[Xuất-NX]*(Data_Xuất[Year]=FP$1)*(Data_Xuất[Main SKU name_GOM]=$A10)*(Data_Xuất[SKU_Xuất_GOM]=FP$5)),SUMPRODUCT(Data_Xuất[Xuất-NX]*(Data_Xuất[Year]=FP$1)*(Data_Xuất[Month]=FP$2)*(Data_Xuất[Main SKU name_GOM]=$A10)*(Data_Xuất[SKU_Xuất_GOM]=FP$5)))</f>
        <v>0</v>
      </c>
      <c r="FQ10" s="42" cm="1">
        <f t="array" ref="FQ10">IF(FQ$2="FY",SUMPRODUCT(Data_Xuất[Xuất-NX]*(Data_Xuất[Year]=FQ$1)*(Data_Xuất[Main SKU name_GOM]=$A10)*(Data_Xuất[SKU_Xuất_GOM]=FQ$5)),SUMPRODUCT(Data_Xuất[Xuất-NX]*(Data_Xuất[Year]=FQ$1)*(Data_Xuất[Month]=FQ$2)*(Data_Xuất[Main SKU name_GOM]=$A10)*(Data_Xuất[SKU_Xuất_GOM]=FQ$5)))</f>
        <v>0</v>
      </c>
      <c r="FR10" s="42" cm="1">
        <f t="array" ref="FR10">IF(FR$2="FY",SUMPRODUCT(Data_Xuất[Xuất-NX]*(Data_Xuất[Year]=FR$1)*(Data_Xuất[Main SKU name_GOM]=$A10)*(Data_Xuất[SKU_Xuất_GOM]=FR$5)),SUMPRODUCT(Data_Xuất[Xuất-NX]*(Data_Xuất[Year]=FR$1)*(Data_Xuất[Month]=FR$2)*(Data_Xuất[Main SKU name_GOM]=$A10)*(Data_Xuất[SKU_Xuất_GOM]=FR$5)))</f>
        <v>0</v>
      </c>
      <c r="FS10" s="42" cm="1">
        <f t="array" ref="FS10">IF(FS$2="FY",SUMPRODUCT(Data_Xuất[Xuất-NX]*(Data_Xuất[Year]=FS$1)*(Data_Xuất[Main SKU name_GOM]=$A10)*(Data_Xuất[SKU_Xuất_GOM]=FS$5)),SUMPRODUCT(Data_Xuất[Xuất-NX]*(Data_Xuất[Year]=FS$1)*(Data_Xuất[Month]=FS$2)*(Data_Xuất[Main SKU name_GOM]=$A10)*(Data_Xuất[SKU_Xuất_GOM]=FS$5)))</f>
        <v>0</v>
      </c>
      <c r="FT10" s="42" cm="1">
        <f t="array" ref="FT10">IF(FT$2="FY",SUMPRODUCT(Data_Xuất[Xuất-NX]*(Data_Xuất[Year]=FT$1)*(Data_Xuất[Main SKU name_GOM]=$A10)*(Data_Xuất[SKU_Xuất_GOM]=FT$5)),SUMPRODUCT(Data_Xuất[Xuất-NX]*(Data_Xuất[Year]=FT$1)*(Data_Xuất[Month]=FT$2)*(Data_Xuất[Main SKU name_GOM]=$A10)*(Data_Xuất[SKU_Xuất_GOM]=FT$5)))</f>
        <v>0</v>
      </c>
      <c r="FU10" s="42" cm="1">
        <f t="array" ref="FU10">IF(FU$2="FY",SUMPRODUCT(Data_Xuất[Xuất-NX]*(Data_Xuất[Year]=FU$1)*(Data_Xuất[Main SKU name_GOM]=$A10)*(Data_Xuất[SKU_Xuất_GOM]=FU$5)),SUMPRODUCT(Data_Xuất[Xuất-NX]*(Data_Xuất[Year]=FU$1)*(Data_Xuất[Month]=FU$2)*(Data_Xuất[Main SKU name_GOM]=$A10)*(Data_Xuất[SKU_Xuất_GOM]=FU$5)))</f>
        <v>0</v>
      </c>
      <c r="FV10" s="45">
        <f t="shared" si="170"/>
        <v>0</v>
      </c>
      <c r="FX10" s="42" cm="1">
        <f t="array" ref="FX10">IF(FX$2="FY",SUMPRODUCT(Data_Xuất[Xuất-NX]*(Data_Xuất[Year]=FX$1)*(Data_Xuất[Main SKU name_GOM]=$A10)*(Data_Xuất[SKU_Xuất_GOM]=FX$5)),SUMPRODUCT(Data_Xuất[Xuất-NX]*(Data_Xuất[Year]=FX$1)*(Data_Xuất[Month]=FX$2)*(Data_Xuất[Main SKU name_GOM]=$A10)*(Data_Xuất[SKU_Xuất_GOM]=FX$5)))</f>
        <v>0</v>
      </c>
      <c r="FY10" s="42" cm="1">
        <f t="array" ref="FY10">IF(FY$2="FY",SUMPRODUCT(Data_Xuất[Xuất-NX]*(Data_Xuất[Year]=FY$1)*(Data_Xuất[Main SKU name_GOM]=$A10)*(Data_Xuất[SKU_Xuất_GOM]=FY$5)),SUMPRODUCT(Data_Xuất[Xuất-NX]*(Data_Xuất[Year]=FY$1)*(Data_Xuất[Month]=FY$2)*(Data_Xuất[Main SKU name_GOM]=$A10)*(Data_Xuất[SKU_Xuất_GOM]=FY$5)))</f>
        <v>0</v>
      </c>
      <c r="FZ10" s="42" cm="1">
        <f t="array" ref="FZ10">IF(FZ$2="FY",SUMPRODUCT(Data_Xuất[Xuất-NX]*(Data_Xuất[Year]=FZ$1)*(Data_Xuất[Main SKU name_GOM]=$A10)*(Data_Xuất[SKU_Xuất_GOM]=FZ$5)),SUMPRODUCT(Data_Xuất[Xuất-NX]*(Data_Xuất[Year]=FZ$1)*(Data_Xuất[Month]=FZ$2)*(Data_Xuất[Main SKU name_GOM]=$A10)*(Data_Xuất[SKU_Xuất_GOM]=FZ$5)))</f>
        <v>0</v>
      </c>
      <c r="GA10" s="42" cm="1">
        <f t="array" ref="GA10">IF(GA$2="FY",SUMPRODUCT(Data_Xuất[Xuất-NX]*(Data_Xuất[Year]=GA$1)*(Data_Xuất[Main SKU name_GOM]=$A10)*(Data_Xuất[SKU_Xuất_GOM]=GA$5)),SUMPRODUCT(Data_Xuất[Xuất-NX]*(Data_Xuất[Year]=GA$1)*(Data_Xuất[Month]=GA$2)*(Data_Xuất[Main SKU name_GOM]=$A10)*(Data_Xuất[SKU_Xuất_GOM]=GA$5)))</f>
        <v>0</v>
      </c>
      <c r="GB10" s="42" cm="1">
        <f t="array" ref="GB10">IF(GB$2="FY",SUMPRODUCT(Data_Xuất[Xuất-NX]*(Data_Xuất[Year]=GB$1)*(Data_Xuất[Main SKU name_GOM]=$A10)*(Data_Xuất[SKU_Xuất_GOM]=GB$5)),SUMPRODUCT(Data_Xuất[Xuất-NX]*(Data_Xuất[Year]=GB$1)*(Data_Xuất[Month]=GB$2)*(Data_Xuất[Main SKU name_GOM]=$A10)*(Data_Xuất[SKU_Xuất_GOM]=GB$5)))</f>
        <v>0</v>
      </c>
      <c r="GC10" s="42" cm="1">
        <f t="array" ref="GC10">IF(GC$2="FY",SUMPRODUCT(Data_Xuất[Xuất-NX]*(Data_Xuất[Year]=GC$1)*(Data_Xuất[Main SKU name_GOM]=$A10)*(Data_Xuất[SKU_Xuất_GOM]=GC$5)),SUMPRODUCT(Data_Xuất[Xuất-NX]*(Data_Xuất[Year]=GC$1)*(Data_Xuất[Month]=GC$2)*(Data_Xuất[Main SKU name_GOM]=$A10)*(Data_Xuất[SKU_Xuất_GOM]=GC$5)))</f>
        <v>0</v>
      </c>
      <c r="GD10" s="42" cm="1">
        <f t="array" ref="GD10">IF(GD$2="FY",SUMPRODUCT(Data_Xuất[Xuất-NX]*(Data_Xuất[Year]=GD$1)*(Data_Xuất[Main SKU name_GOM]=$A10)*(Data_Xuất[SKU_Xuất_GOM]=GD$5)),SUMPRODUCT(Data_Xuất[Xuất-NX]*(Data_Xuất[Year]=GD$1)*(Data_Xuất[Month]=GD$2)*(Data_Xuất[Main SKU name_GOM]=$A10)*(Data_Xuất[SKU_Xuất_GOM]=GD$5)))</f>
        <v>0</v>
      </c>
      <c r="GE10" s="42" cm="1">
        <f t="array" ref="GE10">IF(GE$2="FY",SUMPRODUCT(Data_Xuất[Xuất-NX]*(Data_Xuất[Year]=GE$1)*(Data_Xuất[Main SKU name_GOM]=$A10)*(Data_Xuất[SKU_Xuất_GOM]=GE$5)),SUMPRODUCT(Data_Xuất[Xuất-NX]*(Data_Xuất[Year]=GE$1)*(Data_Xuất[Month]=GE$2)*(Data_Xuất[Main SKU name_GOM]=$A10)*(Data_Xuất[SKU_Xuất_GOM]=GE$5)))</f>
        <v>0</v>
      </c>
      <c r="GF10" s="42" cm="1">
        <f t="array" ref="GF10">IF(GF$2="FY",SUMPRODUCT(Data_Xuất[Xuất-NX]*(Data_Xuất[Year]=GF$1)*(Data_Xuất[Main SKU name_GOM]=$A10)*(Data_Xuất[SKU_Xuất_GOM]=GF$5)),SUMPRODUCT(Data_Xuất[Xuất-NX]*(Data_Xuất[Year]=GF$1)*(Data_Xuất[Month]=GF$2)*(Data_Xuất[Main SKU name_GOM]=$A10)*(Data_Xuất[SKU_Xuất_GOM]=GF$5)))</f>
        <v>0</v>
      </c>
      <c r="GG10" s="42" cm="1">
        <f t="array" ref="GG10">IF(GG$2="FY",SUMPRODUCT(Data_Xuất[Xuất-NX]*(Data_Xuất[Year]=GG$1)*(Data_Xuất[Main SKU name_GOM]=$A10)*(Data_Xuất[SKU_Xuất_GOM]=GG$5)),SUMPRODUCT(Data_Xuất[Xuất-NX]*(Data_Xuất[Year]=GG$1)*(Data_Xuất[Month]=GG$2)*(Data_Xuất[Main SKU name_GOM]=$A10)*(Data_Xuất[SKU_Xuất_GOM]=GG$5)))</f>
        <v>0</v>
      </c>
      <c r="GH10" s="42" cm="1">
        <f t="array" ref="GH10">IF(GH$2="FY",SUMPRODUCT(Data_Xuất[Xuất-NX]*(Data_Xuất[Year]=GH$1)*(Data_Xuất[Main SKU name_GOM]=$A10)*(Data_Xuất[SKU_Xuất_GOM]=GH$5)),SUMPRODUCT(Data_Xuất[Xuất-NX]*(Data_Xuất[Year]=GH$1)*(Data_Xuất[Month]=GH$2)*(Data_Xuất[Main SKU name_GOM]=$A10)*(Data_Xuất[SKU_Xuất_GOM]=GH$5)))</f>
        <v>0</v>
      </c>
      <c r="GI10" s="42" cm="1">
        <f t="array" ref="GI10">IF(GI$2="FY",SUMPRODUCT(Data_Xuất[Xuất-NX]*(Data_Xuất[Year]=GI$1)*(Data_Xuất[Main SKU name_GOM]=$A10)*(Data_Xuất[SKU_Xuất_GOM]=GI$5)),SUMPRODUCT(Data_Xuất[Xuất-NX]*(Data_Xuất[Year]=GI$1)*(Data_Xuất[Month]=GI$2)*(Data_Xuất[Main SKU name_GOM]=$A10)*(Data_Xuất[SKU_Xuất_GOM]=GI$5)))</f>
        <v>0</v>
      </c>
      <c r="GJ10" s="42" cm="1">
        <f t="array" ref="GJ10">IF(GJ$2="FY",SUMPRODUCT(Data_Xuất[Xuất-NX]*(Data_Xuất[Year]=GJ$1)*(Data_Xuất[Main SKU name_GOM]=$A10)*(Data_Xuất[SKU_Xuất_GOM]=GJ$5)),SUMPRODUCT(Data_Xuất[Xuất-NX]*(Data_Xuất[Year]=GJ$1)*(Data_Xuất[Month]=GJ$2)*(Data_Xuất[Main SKU name_GOM]=$A10)*(Data_Xuất[SKU_Xuất_GOM]=GJ$5)))</f>
        <v>0</v>
      </c>
      <c r="GK10" s="42" cm="1">
        <f t="array" ref="GK10">IF(GK$2="FY",SUMPRODUCT(Data_Xuất[Xuất-NX]*(Data_Xuất[Year]=GK$1)*(Data_Xuất[Main SKU name_GOM]=$A10)*(Data_Xuất[SKU_Xuất_GOM]=GK$5)),SUMPRODUCT(Data_Xuất[Xuất-NX]*(Data_Xuất[Year]=GK$1)*(Data_Xuất[Month]=GK$2)*(Data_Xuất[Main SKU name_GOM]=$A10)*(Data_Xuất[SKU_Xuất_GOM]=GK$5)))</f>
        <v>0</v>
      </c>
      <c r="GL10" s="45">
        <f t="shared" si="171"/>
        <v>0</v>
      </c>
      <c r="GN10" s="42" cm="1">
        <f t="array" ref="GN10">IF(GN$2="FY",SUMPRODUCT(Data_Xuất[Xuất-NX]*(Data_Xuất[Year]=GN$1)*(Data_Xuất[Main SKU name_GOM]=$A10)*(Data_Xuất[SKU_Xuất_GOM]=GN$5)),SUMPRODUCT(Data_Xuất[Xuất-NX]*(Data_Xuất[Year]=GN$1)*(Data_Xuất[Month]=GN$2)*(Data_Xuất[Main SKU name_GOM]=$A10)*(Data_Xuất[SKU_Xuất_GOM]=GN$5)))</f>
        <v>3500</v>
      </c>
      <c r="GO10" s="42" cm="1">
        <f t="array" ref="GO10">IF(GO$2="FY",SUMPRODUCT(Data_Xuất[Xuất-NX]*(Data_Xuất[Year]=GO$1)*(Data_Xuất[Main SKU name_GOM]=$A10)*(Data_Xuất[SKU_Xuất_GOM]=GO$5)),SUMPRODUCT(Data_Xuất[Xuất-NX]*(Data_Xuất[Year]=GO$1)*(Data_Xuất[Month]=GO$2)*(Data_Xuất[Main SKU name_GOM]=$A10)*(Data_Xuất[SKU_Xuất_GOM]=GO$5)))</f>
        <v>0</v>
      </c>
      <c r="GP10" s="42" cm="1">
        <f t="array" ref="GP10">IF(GP$2="FY",SUMPRODUCT(Data_Xuất[Xuất-NX]*(Data_Xuất[Year]=GP$1)*(Data_Xuất[Main SKU name_GOM]=$A10)*(Data_Xuất[SKU_Xuất_GOM]=GP$5)),SUMPRODUCT(Data_Xuất[Xuất-NX]*(Data_Xuất[Year]=GP$1)*(Data_Xuất[Month]=GP$2)*(Data_Xuất[Main SKU name_GOM]=$A10)*(Data_Xuất[SKU_Xuất_GOM]=GP$5)))</f>
        <v>0</v>
      </c>
      <c r="GQ10" s="42" cm="1">
        <f t="array" ref="GQ10">IF(GQ$2="FY",SUMPRODUCT(Data_Xuất[Xuất-NX]*(Data_Xuất[Year]=GQ$1)*(Data_Xuất[Main SKU name_GOM]=$A10)*(Data_Xuất[SKU_Xuất_GOM]=GQ$5)),SUMPRODUCT(Data_Xuất[Xuất-NX]*(Data_Xuất[Year]=GQ$1)*(Data_Xuất[Month]=GQ$2)*(Data_Xuất[Main SKU name_GOM]=$A10)*(Data_Xuất[SKU_Xuất_GOM]=GQ$5)))</f>
        <v>0</v>
      </c>
      <c r="GR10" s="42" cm="1">
        <f t="array" ref="GR10">IF(GR$2="FY",SUMPRODUCT(Data_Xuất[Xuất-NX]*(Data_Xuất[Year]=GR$1)*(Data_Xuất[Main SKU name_GOM]=$A10)*(Data_Xuất[SKU_Xuất_GOM]=GR$5)),SUMPRODUCT(Data_Xuất[Xuất-NX]*(Data_Xuất[Year]=GR$1)*(Data_Xuất[Month]=GR$2)*(Data_Xuất[Main SKU name_GOM]=$A10)*(Data_Xuất[SKU_Xuất_GOM]=GR$5)))</f>
        <v>0</v>
      </c>
      <c r="GS10" s="42" cm="1">
        <f t="array" ref="GS10">IF(GS$2="FY",SUMPRODUCT(Data_Xuất[Xuất-NX]*(Data_Xuất[Year]=GS$1)*(Data_Xuất[Main SKU name_GOM]=$A10)*(Data_Xuất[SKU_Xuất_GOM]=GS$5)),SUMPRODUCT(Data_Xuất[Xuất-NX]*(Data_Xuất[Year]=GS$1)*(Data_Xuất[Month]=GS$2)*(Data_Xuất[Main SKU name_GOM]=$A10)*(Data_Xuất[SKU_Xuất_GOM]=GS$5)))</f>
        <v>0</v>
      </c>
      <c r="GT10" s="42" cm="1">
        <f t="array" ref="GT10">IF(GT$2="FY",SUMPRODUCT(Data_Xuất[Xuất-NX]*(Data_Xuất[Year]=GT$1)*(Data_Xuất[Main SKU name_GOM]=$A10)*(Data_Xuất[SKU_Xuất_GOM]=GT$5)),SUMPRODUCT(Data_Xuất[Xuất-NX]*(Data_Xuất[Year]=GT$1)*(Data_Xuất[Month]=GT$2)*(Data_Xuất[Main SKU name_GOM]=$A10)*(Data_Xuất[SKU_Xuất_GOM]=GT$5)))</f>
        <v>0</v>
      </c>
      <c r="GU10" s="42" cm="1">
        <f t="array" ref="GU10">IF(GU$2="FY",SUMPRODUCT(Data_Xuất[Xuất-NX]*(Data_Xuất[Year]=GU$1)*(Data_Xuất[Main SKU name_GOM]=$A10)*(Data_Xuất[SKU_Xuất_GOM]=GU$5)),SUMPRODUCT(Data_Xuất[Xuất-NX]*(Data_Xuất[Year]=GU$1)*(Data_Xuất[Month]=GU$2)*(Data_Xuất[Main SKU name_GOM]=$A10)*(Data_Xuất[SKU_Xuất_GOM]=GU$5)))</f>
        <v>0</v>
      </c>
      <c r="GV10" s="42" cm="1">
        <f t="array" ref="GV10">IF(GV$2="FY",SUMPRODUCT(Data_Xuất[Xuất-NX]*(Data_Xuất[Year]=GV$1)*(Data_Xuất[Main SKU name_GOM]=$A10)*(Data_Xuất[SKU_Xuất_GOM]=GV$5)),SUMPRODUCT(Data_Xuất[Xuất-NX]*(Data_Xuất[Year]=GV$1)*(Data_Xuất[Month]=GV$2)*(Data_Xuất[Main SKU name_GOM]=$A10)*(Data_Xuất[SKU_Xuất_GOM]=GV$5)))</f>
        <v>0</v>
      </c>
      <c r="GW10" s="42" cm="1">
        <f t="array" ref="GW10">IF(GW$2="FY",SUMPRODUCT(Data_Xuất[Xuất-NX]*(Data_Xuất[Year]=GW$1)*(Data_Xuất[Main SKU name_GOM]=$A10)*(Data_Xuất[SKU_Xuất_GOM]=GW$5)),SUMPRODUCT(Data_Xuất[Xuất-NX]*(Data_Xuất[Year]=GW$1)*(Data_Xuất[Month]=GW$2)*(Data_Xuất[Main SKU name_GOM]=$A10)*(Data_Xuất[SKU_Xuất_GOM]=GW$5)))</f>
        <v>0</v>
      </c>
      <c r="GX10" s="42" cm="1">
        <f t="array" ref="GX10">IF(GX$2="FY",SUMPRODUCT(Data_Xuất[Xuất-NX]*(Data_Xuất[Year]=GX$1)*(Data_Xuất[Main SKU name_GOM]=$A10)*(Data_Xuất[SKU_Xuất_GOM]=GX$5)),SUMPRODUCT(Data_Xuất[Xuất-NX]*(Data_Xuất[Year]=GX$1)*(Data_Xuất[Month]=GX$2)*(Data_Xuất[Main SKU name_GOM]=$A10)*(Data_Xuất[SKU_Xuất_GOM]=GX$5)))</f>
        <v>0</v>
      </c>
      <c r="GY10" s="42" cm="1">
        <f t="array" ref="GY10">IF(GY$2="FY",SUMPRODUCT(Data_Xuất[Xuất-NX]*(Data_Xuất[Year]=GY$1)*(Data_Xuất[Main SKU name_GOM]=$A10)*(Data_Xuất[SKU_Xuất_GOM]=GY$5)),SUMPRODUCT(Data_Xuất[Xuất-NX]*(Data_Xuất[Year]=GY$1)*(Data_Xuất[Month]=GY$2)*(Data_Xuất[Main SKU name_GOM]=$A10)*(Data_Xuất[SKU_Xuất_GOM]=GY$5)))</f>
        <v>0</v>
      </c>
      <c r="GZ10" s="42" cm="1">
        <f t="array" ref="GZ10">IF(GZ$2="FY",SUMPRODUCT(Data_Xuất[Xuất-NX]*(Data_Xuất[Year]=GZ$1)*(Data_Xuất[Main SKU name_GOM]=$A10)*(Data_Xuất[SKU_Xuất_GOM]=GZ$5)),SUMPRODUCT(Data_Xuất[Xuất-NX]*(Data_Xuất[Year]=GZ$1)*(Data_Xuất[Month]=GZ$2)*(Data_Xuất[Main SKU name_GOM]=$A10)*(Data_Xuất[SKU_Xuất_GOM]=GZ$5)))</f>
        <v>0</v>
      </c>
      <c r="HA10" s="42" cm="1">
        <f t="array" ref="HA10">IF(HA$2="FY",SUMPRODUCT(Data_Xuất[Xuất-NX]*(Data_Xuất[Year]=HA$1)*(Data_Xuất[Main SKU name_GOM]=$A10)*(Data_Xuất[SKU_Xuất_GOM]=HA$5)),SUMPRODUCT(Data_Xuất[Xuất-NX]*(Data_Xuất[Year]=HA$1)*(Data_Xuất[Month]=HA$2)*(Data_Xuất[Main SKU name_GOM]=$A10)*(Data_Xuất[SKU_Xuất_GOM]=HA$5)))</f>
        <v>0</v>
      </c>
      <c r="HB10" s="45">
        <f t="shared" si="172"/>
        <v>3500</v>
      </c>
    </row>
    <row r="11" spans="1:211" x14ac:dyDescent="0.35">
      <c r="A11" s="5" t="s">
        <v>147</v>
      </c>
      <c r="B11" s="24" t="s">
        <v>147</v>
      </c>
      <c r="D11" s="42" cm="1">
        <f t="array" ref="D11">IF(D$2="FY",SUMPRODUCT(Data_Xuất[Xuất-NX]*(Data_Xuất[Year]=D$1)*(Data_Xuất[Main SKU name_GOM]=$A11)*(Data_Xuất[SKU_Xuất_GOM]=D$5)),SUMPRODUCT(Data_Xuất[Xuất-NX]*(Data_Xuất[Year]=D$1)*(Data_Xuất[Month]=D$2)*(Data_Xuất[Main SKU name_GOM]=$A11)*(Data_Xuất[SKU_Xuất_GOM]=D$5)))</f>
        <v>0</v>
      </c>
      <c r="E11" s="42" cm="1">
        <f t="array" ref="E11">IF(E$2="FY",SUMPRODUCT(Data_Xuất[Xuất-NX]*(Data_Xuất[Year]=E$1)*(Data_Xuất[Main SKU name_GOM]=$A11)*(Data_Xuất[SKU_Xuất_GOM]=E$5)),SUMPRODUCT(Data_Xuất[Xuất-NX]*(Data_Xuất[Year]=E$1)*(Data_Xuất[Month]=E$2)*(Data_Xuất[Main SKU name_GOM]=$A11)*(Data_Xuất[SKU_Xuất_GOM]=E$5)))</f>
        <v>835027</v>
      </c>
      <c r="F11" s="42" cm="1">
        <f t="array" ref="F11">IF(F$2="FY",SUMPRODUCT(Data_Xuất[Xuất-NX]*(Data_Xuất[Year]=F$1)*(Data_Xuất[Main SKU name_GOM]=$A11)*(Data_Xuất[SKU_Xuất_GOM]=F$5)),SUMPRODUCT(Data_Xuất[Xuất-NX]*(Data_Xuất[Year]=F$1)*(Data_Xuất[Month]=F$2)*(Data_Xuất[Main SKU name_GOM]=$A11)*(Data_Xuất[SKU_Xuất_GOM]=F$5)))</f>
        <v>0</v>
      </c>
      <c r="G11" s="42" cm="1">
        <f t="array" ref="G11">IF(G$2="FY",SUMPRODUCT(Data_Xuất[Xuất-NX]*(Data_Xuất[Year]=G$1)*(Data_Xuất[Main SKU name_GOM]=$A11)*(Data_Xuất[SKU_Xuất_GOM]=G$5)),SUMPRODUCT(Data_Xuất[Xuất-NX]*(Data_Xuất[Year]=G$1)*(Data_Xuất[Month]=G$2)*(Data_Xuất[Main SKU name_GOM]=$A11)*(Data_Xuất[SKU_Xuất_GOM]=G$5)))</f>
        <v>481403</v>
      </c>
      <c r="H11" s="42" cm="1">
        <f t="array" ref="H11">IF(H$2="FY",SUMPRODUCT(Data_Xuất[Xuất-NX]*(Data_Xuất[Year]=H$1)*(Data_Xuất[Main SKU name_GOM]=$A11)*(Data_Xuất[SKU_Xuất_GOM]=H$5)),SUMPRODUCT(Data_Xuất[Xuất-NX]*(Data_Xuất[Year]=H$1)*(Data_Xuất[Month]=H$2)*(Data_Xuất[Main SKU name_GOM]=$A11)*(Data_Xuất[SKU_Xuất_GOM]=H$5)))</f>
        <v>0</v>
      </c>
      <c r="I11" s="42" cm="1">
        <f t="array" ref="I11">IF(I$2="FY",SUMPRODUCT(Data_Xuất[Xuất-NX]*(Data_Xuất[Year]=I$1)*(Data_Xuất[Main SKU name_GOM]=$A11)*(Data_Xuất[SKU_Xuất_GOM]=I$5)),SUMPRODUCT(Data_Xuất[Xuất-NX]*(Data_Xuất[Year]=I$1)*(Data_Xuất[Month]=I$2)*(Data_Xuất[Main SKU name_GOM]=$A11)*(Data_Xuất[SKU_Xuất_GOM]=I$5)))</f>
        <v>132491</v>
      </c>
      <c r="J11" s="42" cm="1">
        <f t="array" ref="J11">IF(J$2="FY",SUMPRODUCT(Data_Xuất[Xuất-NX]*(Data_Xuất[Year]=J$1)*(Data_Xuất[Main SKU name_GOM]=$A11)*(Data_Xuất[SKU_Xuất_GOM]=J$5)),SUMPRODUCT(Data_Xuất[Xuất-NX]*(Data_Xuất[Year]=J$1)*(Data_Xuất[Month]=J$2)*(Data_Xuất[Main SKU name_GOM]=$A11)*(Data_Xuất[SKU_Xuất_GOM]=J$5)))</f>
        <v>0</v>
      </c>
      <c r="K11" s="42" cm="1">
        <f t="array" ref="K11">IF(K$2="FY",SUMPRODUCT(Data_Xuất[Xuất-NX]*(Data_Xuất[Year]=K$1)*(Data_Xuất[Main SKU name_GOM]=$A11)*(Data_Xuất[SKU_Xuất_GOM]=K$5)),SUMPRODUCT(Data_Xuất[Xuất-NX]*(Data_Xuất[Year]=K$1)*(Data_Xuất[Month]=K$2)*(Data_Xuất[Main SKU name_GOM]=$A11)*(Data_Xuất[SKU_Xuất_GOM]=K$5)))</f>
        <v>0</v>
      </c>
      <c r="L11" s="42" cm="1">
        <f t="array" ref="L11">IF(L$2="FY",SUMPRODUCT(Data_Xuất[Xuất-NX]*(Data_Xuất[Year]=L$1)*(Data_Xuất[Main SKU name_GOM]=$A11)*(Data_Xuất[SKU_Xuất_GOM]=L$5)),SUMPRODUCT(Data_Xuất[Xuất-NX]*(Data_Xuất[Year]=L$1)*(Data_Xuất[Month]=L$2)*(Data_Xuất[Main SKU name_GOM]=$A11)*(Data_Xuất[SKU_Xuất_GOM]=L$5)))</f>
        <v>0</v>
      </c>
      <c r="M11" s="42" cm="1">
        <f t="array" ref="M11">IF(M$2="FY",SUMPRODUCT(Data_Xuất[Xuất-NX]*(Data_Xuất[Year]=M$1)*(Data_Xuất[Main SKU name_GOM]=$A11)*(Data_Xuất[SKU_Xuất_GOM]=M$5)),SUMPRODUCT(Data_Xuất[Xuất-NX]*(Data_Xuất[Year]=M$1)*(Data_Xuất[Month]=M$2)*(Data_Xuất[Main SKU name_GOM]=$A11)*(Data_Xuất[SKU_Xuất_GOM]=M$5)))</f>
        <v>0</v>
      </c>
      <c r="N11" s="42" cm="1">
        <f t="array" ref="N11">IF(N$2="FY",SUMPRODUCT(Data_Xuất[Xuất-NX]*(Data_Xuất[Year]=N$1)*(Data_Xuất[Main SKU name_GOM]=$A11)*(Data_Xuất[SKU_Xuất_GOM]=N$5)),SUMPRODUCT(Data_Xuất[Xuất-NX]*(Data_Xuất[Year]=N$1)*(Data_Xuất[Month]=N$2)*(Data_Xuất[Main SKU name_GOM]=$A11)*(Data_Xuất[SKU_Xuất_GOM]=N$5)))</f>
        <v>0</v>
      </c>
      <c r="O11" s="42" cm="1">
        <f t="array" ref="O11">IF(O$2="FY",SUMPRODUCT(Data_Xuất[Xuất-NX]*(Data_Xuất[Year]=O$1)*(Data_Xuất[Main SKU name_GOM]=$A11)*(Data_Xuất[SKU_Xuất_GOM]=O$5)),SUMPRODUCT(Data_Xuất[Xuất-NX]*(Data_Xuất[Year]=O$1)*(Data_Xuất[Month]=O$2)*(Data_Xuất[Main SKU name_GOM]=$A11)*(Data_Xuất[SKU_Xuất_GOM]=O$5)))</f>
        <v>0</v>
      </c>
      <c r="P11" s="42" cm="1">
        <f t="array" ref="P11">IF(P$2="FY",SUMPRODUCT(Data_Xuất[Xuất-NX]*(Data_Xuất[Year]=P$1)*(Data_Xuất[Main SKU name_GOM]=$A11)*(Data_Xuất[SKU_Xuất_GOM]=P$5)),SUMPRODUCT(Data_Xuất[Xuất-NX]*(Data_Xuất[Year]=P$1)*(Data_Xuất[Month]=P$2)*(Data_Xuất[Main SKU name_GOM]=$A11)*(Data_Xuất[SKU_Xuất_GOM]=P$5)))</f>
        <v>10800</v>
      </c>
      <c r="Q11" s="42" cm="1">
        <f t="array" ref="Q11">IF(Q$2="FY",SUMPRODUCT(Data_Xuất[Xuất-NX]*(Data_Xuất[Year]=Q$1)*(Data_Xuất[Main SKU name_GOM]=$A11)*(Data_Xuất[SKU_Xuất_GOM]=Q$5)),SUMPRODUCT(Data_Xuất[Xuất-NX]*(Data_Xuất[Year]=Q$1)*(Data_Xuất[Month]=Q$2)*(Data_Xuất[Main SKU name_GOM]=$A11)*(Data_Xuất[SKU_Xuất_GOM]=Q$5)))</f>
        <v>3000</v>
      </c>
      <c r="R11" s="42">
        <f t="shared" si="173"/>
        <v>1462721</v>
      </c>
      <c r="T11" s="42" cm="1">
        <f t="array" ref="T11">IF(T$2="FY",SUMPRODUCT(Data_Xuất[Xuất-NX]*(Data_Xuất[Year]=T$1)*(Data_Xuất[Main SKU name_GOM]=$A11)*(Data_Xuất[SKU_Xuất_GOM]=T$5)),SUMPRODUCT(Data_Xuất[Xuất-NX]*(Data_Xuất[Year]=T$1)*(Data_Xuất[Month]=T$2)*(Data_Xuất[Main SKU name_GOM]=$A11)*(Data_Xuất[SKU_Xuất_GOM]=T$5)))</f>
        <v>0</v>
      </c>
      <c r="U11" s="42" cm="1">
        <f t="array" ref="U11">IF(U$2="FY",SUMPRODUCT(Data_Xuất[Xuất-NX]*(Data_Xuất[Year]=U$1)*(Data_Xuất[Main SKU name_GOM]=$A11)*(Data_Xuất[SKU_Xuất_GOM]=U$5)),SUMPRODUCT(Data_Xuất[Xuất-NX]*(Data_Xuất[Year]=U$1)*(Data_Xuất[Month]=U$2)*(Data_Xuất[Main SKU name_GOM]=$A11)*(Data_Xuất[SKU_Xuất_GOM]=U$5)))</f>
        <v>0</v>
      </c>
      <c r="V11" s="42" cm="1">
        <f t="array" ref="V11">IF(V$2="FY",SUMPRODUCT(Data_Xuất[Xuất-NX]*(Data_Xuất[Year]=V$1)*(Data_Xuất[Main SKU name_GOM]=$A11)*(Data_Xuất[SKU_Xuất_GOM]=V$5)),SUMPRODUCT(Data_Xuất[Xuất-NX]*(Data_Xuất[Year]=V$1)*(Data_Xuất[Month]=V$2)*(Data_Xuất[Main SKU name_GOM]=$A11)*(Data_Xuất[SKU_Xuất_GOM]=V$5)))</f>
        <v>0</v>
      </c>
      <c r="W11" s="42" cm="1">
        <f t="array" ref="W11">IF(W$2="FY",SUMPRODUCT(Data_Xuất[Xuất-NX]*(Data_Xuất[Year]=W$1)*(Data_Xuất[Main SKU name_GOM]=$A11)*(Data_Xuất[SKU_Xuất_GOM]=W$5)),SUMPRODUCT(Data_Xuất[Xuất-NX]*(Data_Xuất[Year]=W$1)*(Data_Xuất[Month]=W$2)*(Data_Xuất[Main SKU name_GOM]=$A11)*(Data_Xuất[SKU_Xuất_GOM]=W$5)))</f>
        <v>0</v>
      </c>
      <c r="X11" s="42" cm="1">
        <f t="array" ref="X11">IF(X$2="FY",SUMPRODUCT(Data_Xuất[Xuất-NX]*(Data_Xuất[Year]=X$1)*(Data_Xuất[Main SKU name_GOM]=$A11)*(Data_Xuất[SKU_Xuất_GOM]=X$5)),SUMPRODUCT(Data_Xuất[Xuất-NX]*(Data_Xuất[Year]=X$1)*(Data_Xuất[Month]=X$2)*(Data_Xuất[Main SKU name_GOM]=$A11)*(Data_Xuất[SKU_Xuất_GOM]=X$5)))</f>
        <v>0</v>
      </c>
      <c r="Y11" s="42" cm="1">
        <f t="array" ref="Y11">IF(Y$2="FY",SUMPRODUCT(Data_Xuất[Xuất-NX]*(Data_Xuất[Year]=Y$1)*(Data_Xuất[Main SKU name_GOM]=$A11)*(Data_Xuất[SKU_Xuất_GOM]=Y$5)),SUMPRODUCT(Data_Xuất[Xuất-NX]*(Data_Xuất[Year]=Y$1)*(Data_Xuất[Month]=Y$2)*(Data_Xuất[Main SKU name_GOM]=$A11)*(Data_Xuất[SKU_Xuất_GOM]=Y$5)))</f>
        <v>0</v>
      </c>
      <c r="Z11" s="42" cm="1">
        <f t="array" ref="Z11">IF(Z$2="FY",SUMPRODUCT(Data_Xuất[Xuất-NX]*(Data_Xuất[Year]=Z$1)*(Data_Xuất[Main SKU name_GOM]=$A11)*(Data_Xuất[SKU_Xuất_GOM]=Z$5)),SUMPRODUCT(Data_Xuất[Xuất-NX]*(Data_Xuất[Year]=Z$1)*(Data_Xuất[Month]=Z$2)*(Data_Xuất[Main SKU name_GOM]=$A11)*(Data_Xuất[SKU_Xuất_GOM]=Z$5)))</f>
        <v>0</v>
      </c>
      <c r="AA11" s="42" cm="1">
        <f t="array" ref="AA11">IF(AA$2="FY",SUMPRODUCT(Data_Xuất[Xuất-NX]*(Data_Xuất[Year]=AA$1)*(Data_Xuất[Main SKU name_GOM]=$A11)*(Data_Xuất[SKU_Xuất_GOM]=AA$5)),SUMPRODUCT(Data_Xuất[Xuất-NX]*(Data_Xuất[Year]=AA$1)*(Data_Xuất[Month]=AA$2)*(Data_Xuất[Main SKU name_GOM]=$A11)*(Data_Xuất[SKU_Xuất_GOM]=AA$5)))</f>
        <v>0</v>
      </c>
      <c r="AB11" s="42" cm="1">
        <f t="array" ref="AB11">IF(AB$2="FY",SUMPRODUCT(Data_Xuất[Xuất-NX]*(Data_Xuất[Year]=AB$1)*(Data_Xuất[Main SKU name_GOM]=$A11)*(Data_Xuất[SKU_Xuất_GOM]=AB$5)),SUMPRODUCT(Data_Xuất[Xuất-NX]*(Data_Xuất[Year]=AB$1)*(Data_Xuất[Month]=AB$2)*(Data_Xuất[Main SKU name_GOM]=$A11)*(Data_Xuất[SKU_Xuất_GOM]=AB$5)))</f>
        <v>0</v>
      </c>
      <c r="AC11" s="42" cm="1">
        <f t="array" ref="AC11">IF(AC$2="FY",SUMPRODUCT(Data_Xuất[Xuất-NX]*(Data_Xuất[Year]=AC$1)*(Data_Xuất[Main SKU name_GOM]=$A11)*(Data_Xuất[SKU_Xuất_GOM]=AC$5)),SUMPRODUCT(Data_Xuất[Xuất-NX]*(Data_Xuất[Year]=AC$1)*(Data_Xuất[Month]=AC$2)*(Data_Xuất[Main SKU name_GOM]=$A11)*(Data_Xuất[SKU_Xuất_GOM]=AC$5)))</f>
        <v>0</v>
      </c>
      <c r="AD11" s="42" cm="1">
        <f t="array" ref="AD11">IF(AD$2="FY",SUMPRODUCT(Data_Xuất[Xuất-NX]*(Data_Xuất[Year]=AD$1)*(Data_Xuất[Main SKU name_GOM]=$A11)*(Data_Xuất[SKU_Xuất_GOM]=AD$5)),SUMPRODUCT(Data_Xuất[Xuất-NX]*(Data_Xuất[Year]=AD$1)*(Data_Xuất[Month]=AD$2)*(Data_Xuất[Main SKU name_GOM]=$A11)*(Data_Xuất[SKU_Xuất_GOM]=AD$5)))</f>
        <v>0</v>
      </c>
      <c r="AE11" s="42" cm="1">
        <f t="array" ref="AE11">IF(AE$2="FY",SUMPRODUCT(Data_Xuất[Xuất-NX]*(Data_Xuất[Year]=AE$1)*(Data_Xuất[Main SKU name_GOM]=$A11)*(Data_Xuất[SKU_Xuất_GOM]=AE$5)),SUMPRODUCT(Data_Xuất[Xuất-NX]*(Data_Xuất[Year]=AE$1)*(Data_Xuất[Month]=AE$2)*(Data_Xuất[Main SKU name_GOM]=$A11)*(Data_Xuất[SKU_Xuất_GOM]=AE$5)))</f>
        <v>0</v>
      </c>
      <c r="AF11" s="42" cm="1">
        <f t="array" ref="AF11">IF(AF$2="FY",SUMPRODUCT(Data_Xuất[Xuất-NX]*(Data_Xuất[Year]=AF$1)*(Data_Xuất[Main SKU name_GOM]=$A11)*(Data_Xuất[SKU_Xuất_GOM]=AF$5)),SUMPRODUCT(Data_Xuất[Xuất-NX]*(Data_Xuất[Year]=AF$1)*(Data_Xuất[Month]=AF$2)*(Data_Xuất[Main SKU name_GOM]=$A11)*(Data_Xuất[SKU_Xuất_GOM]=AF$5)))</f>
        <v>0</v>
      </c>
      <c r="AG11" s="42" cm="1">
        <f t="array" ref="AG11">IF(AG$2="FY",SUMPRODUCT(Data_Xuất[Xuất-NX]*(Data_Xuất[Year]=AG$1)*(Data_Xuất[Main SKU name_GOM]=$A11)*(Data_Xuất[SKU_Xuất_GOM]=AG$5)),SUMPRODUCT(Data_Xuất[Xuất-NX]*(Data_Xuất[Year]=AG$1)*(Data_Xuất[Month]=AG$2)*(Data_Xuất[Main SKU name_GOM]=$A11)*(Data_Xuất[SKU_Xuất_GOM]=AG$5)))</f>
        <v>0</v>
      </c>
      <c r="AH11" s="45">
        <f t="shared" si="174"/>
        <v>0</v>
      </c>
      <c r="AJ11" s="42" cm="1">
        <f t="array" ref="AJ11">IF(AJ$2="FY",SUMPRODUCT(Data_Xuất[Xuất-NX]*(Data_Xuất[Year]=AJ$1)*(Data_Xuất[Main SKU name_GOM]=$A11)*(Data_Xuất[SKU_Xuất_GOM]=AJ$5)),SUMPRODUCT(Data_Xuất[Xuất-NX]*(Data_Xuất[Year]=AJ$1)*(Data_Xuất[Month]=AJ$2)*(Data_Xuất[Main SKU name_GOM]=$A11)*(Data_Xuất[SKU_Xuất_GOM]=AJ$5)))</f>
        <v>0</v>
      </c>
      <c r="AK11" s="42" cm="1">
        <f t="array" ref="AK11">IF(AK$2="FY",SUMPRODUCT(Data_Xuất[Xuất-NX]*(Data_Xuất[Year]=AK$1)*(Data_Xuất[Main SKU name_GOM]=$A11)*(Data_Xuất[SKU_Xuất_GOM]=AK$5)),SUMPRODUCT(Data_Xuất[Xuất-NX]*(Data_Xuất[Year]=AK$1)*(Data_Xuất[Month]=AK$2)*(Data_Xuất[Main SKU name_GOM]=$A11)*(Data_Xuất[SKU_Xuất_GOM]=AK$5)))</f>
        <v>2900</v>
      </c>
      <c r="AL11" s="42" cm="1">
        <f t="array" ref="AL11">IF(AL$2="FY",SUMPRODUCT(Data_Xuất[Xuất-NX]*(Data_Xuất[Year]=AL$1)*(Data_Xuất[Main SKU name_GOM]=$A11)*(Data_Xuất[SKU_Xuất_GOM]=AL$5)),SUMPRODUCT(Data_Xuất[Xuất-NX]*(Data_Xuất[Year]=AL$1)*(Data_Xuất[Month]=AL$2)*(Data_Xuất[Main SKU name_GOM]=$A11)*(Data_Xuất[SKU_Xuất_GOM]=AL$5)))</f>
        <v>0</v>
      </c>
      <c r="AM11" s="42" cm="1">
        <f t="array" ref="AM11">IF(AM$2="FY",SUMPRODUCT(Data_Xuất[Xuất-NX]*(Data_Xuất[Year]=AM$1)*(Data_Xuất[Main SKU name_GOM]=$A11)*(Data_Xuất[SKU_Xuất_GOM]=AM$5)),SUMPRODUCT(Data_Xuất[Xuất-NX]*(Data_Xuất[Year]=AM$1)*(Data_Xuất[Month]=AM$2)*(Data_Xuất[Main SKU name_GOM]=$A11)*(Data_Xuất[SKU_Xuất_GOM]=AM$5)))</f>
        <v>0</v>
      </c>
      <c r="AN11" s="42" cm="1">
        <f t="array" ref="AN11">IF(AN$2="FY",SUMPRODUCT(Data_Xuất[Xuất-NX]*(Data_Xuất[Year]=AN$1)*(Data_Xuất[Main SKU name_GOM]=$A11)*(Data_Xuất[SKU_Xuất_GOM]=AN$5)),SUMPRODUCT(Data_Xuất[Xuất-NX]*(Data_Xuất[Year]=AN$1)*(Data_Xuất[Month]=AN$2)*(Data_Xuất[Main SKU name_GOM]=$A11)*(Data_Xuất[SKU_Xuất_GOM]=AN$5)))</f>
        <v>0</v>
      </c>
      <c r="AO11" s="42" cm="1">
        <f t="array" ref="AO11">IF(AO$2="FY",SUMPRODUCT(Data_Xuất[Xuất-NX]*(Data_Xuất[Year]=AO$1)*(Data_Xuất[Main SKU name_GOM]=$A11)*(Data_Xuất[SKU_Xuất_GOM]=AO$5)),SUMPRODUCT(Data_Xuất[Xuất-NX]*(Data_Xuất[Year]=AO$1)*(Data_Xuất[Month]=AO$2)*(Data_Xuất[Main SKU name_GOM]=$A11)*(Data_Xuất[SKU_Xuất_GOM]=AO$5)))</f>
        <v>0</v>
      </c>
      <c r="AP11" s="42" cm="1">
        <f t="array" ref="AP11">IF(AP$2="FY",SUMPRODUCT(Data_Xuất[Xuất-NX]*(Data_Xuất[Year]=AP$1)*(Data_Xuất[Main SKU name_GOM]=$A11)*(Data_Xuất[SKU_Xuất_GOM]=AP$5)),SUMPRODUCT(Data_Xuất[Xuất-NX]*(Data_Xuất[Year]=AP$1)*(Data_Xuất[Month]=AP$2)*(Data_Xuất[Main SKU name_GOM]=$A11)*(Data_Xuất[SKU_Xuất_GOM]=AP$5)))</f>
        <v>0</v>
      </c>
      <c r="AQ11" s="42" cm="1">
        <f t="array" ref="AQ11">IF(AQ$2="FY",SUMPRODUCT(Data_Xuất[Xuất-NX]*(Data_Xuất[Year]=AQ$1)*(Data_Xuất[Main SKU name_GOM]=$A11)*(Data_Xuất[SKU_Xuất_GOM]=AQ$5)),SUMPRODUCT(Data_Xuất[Xuất-NX]*(Data_Xuất[Year]=AQ$1)*(Data_Xuất[Month]=AQ$2)*(Data_Xuất[Main SKU name_GOM]=$A11)*(Data_Xuất[SKU_Xuất_GOM]=AQ$5)))</f>
        <v>0</v>
      </c>
      <c r="AR11" s="42" cm="1">
        <f t="array" ref="AR11">IF(AR$2="FY",SUMPRODUCT(Data_Xuất[Xuất-NX]*(Data_Xuất[Year]=AR$1)*(Data_Xuất[Main SKU name_GOM]=$A11)*(Data_Xuất[SKU_Xuất_GOM]=AR$5)),SUMPRODUCT(Data_Xuất[Xuất-NX]*(Data_Xuất[Year]=AR$1)*(Data_Xuất[Month]=AR$2)*(Data_Xuất[Main SKU name_GOM]=$A11)*(Data_Xuất[SKU_Xuất_GOM]=AR$5)))</f>
        <v>0</v>
      </c>
      <c r="AS11" s="42" cm="1">
        <f t="array" ref="AS11">IF(AS$2="FY",SUMPRODUCT(Data_Xuất[Xuất-NX]*(Data_Xuất[Year]=AS$1)*(Data_Xuất[Main SKU name_GOM]=$A11)*(Data_Xuất[SKU_Xuất_GOM]=AS$5)),SUMPRODUCT(Data_Xuất[Xuất-NX]*(Data_Xuất[Year]=AS$1)*(Data_Xuất[Month]=AS$2)*(Data_Xuất[Main SKU name_GOM]=$A11)*(Data_Xuất[SKU_Xuất_GOM]=AS$5)))</f>
        <v>0</v>
      </c>
      <c r="AT11" s="42" cm="1">
        <f t="array" ref="AT11">IF(AT$2="FY",SUMPRODUCT(Data_Xuất[Xuất-NX]*(Data_Xuất[Year]=AT$1)*(Data_Xuất[Main SKU name_GOM]=$A11)*(Data_Xuất[SKU_Xuất_GOM]=AT$5)),SUMPRODUCT(Data_Xuất[Xuất-NX]*(Data_Xuất[Year]=AT$1)*(Data_Xuất[Month]=AT$2)*(Data_Xuất[Main SKU name_GOM]=$A11)*(Data_Xuất[SKU_Xuất_GOM]=AT$5)))</f>
        <v>0</v>
      </c>
      <c r="AU11" s="42" cm="1">
        <f t="array" ref="AU11">IF(AU$2="FY",SUMPRODUCT(Data_Xuất[Xuất-NX]*(Data_Xuất[Year]=AU$1)*(Data_Xuất[Main SKU name_GOM]=$A11)*(Data_Xuất[SKU_Xuất_GOM]=AU$5)),SUMPRODUCT(Data_Xuất[Xuất-NX]*(Data_Xuất[Year]=AU$1)*(Data_Xuất[Month]=AU$2)*(Data_Xuất[Main SKU name_GOM]=$A11)*(Data_Xuất[SKU_Xuất_GOM]=AU$5)))</f>
        <v>0</v>
      </c>
      <c r="AV11" s="42" cm="1">
        <f t="array" ref="AV11">IF(AV$2="FY",SUMPRODUCT(Data_Xuất[Xuất-NX]*(Data_Xuất[Year]=AV$1)*(Data_Xuất[Main SKU name_GOM]=$A11)*(Data_Xuất[SKU_Xuất_GOM]=AV$5)),SUMPRODUCT(Data_Xuất[Xuất-NX]*(Data_Xuất[Year]=AV$1)*(Data_Xuất[Month]=AV$2)*(Data_Xuất[Main SKU name_GOM]=$A11)*(Data_Xuất[SKU_Xuất_GOM]=AV$5)))</f>
        <v>0</v>
      </c>
      <c r="AW11" s="42" cm="1">
        <f t="array" ref="AW11">IF(AW$2="FY",SUMPRODUCT(Data_Xuất[Xuất-NX]*(Data_Xuất[Year]=AW$1)*(Data_Xuất[Main SKU name_GOM]=$A11)*(Data_Xuất[SKU_Xuất_GOM]=AW$5)),SUMPRODUCT(Data_Xuất[Xuất-NX]*(Data_Xuất[Year]=AW$1)*(Data_Xuất[Month]=AW$2)*(Data_Xuất[Main SKU name_GOM]=$A11)*(Data_Xuất[SKU_Xuất_GOM]=AW$5)))</f>
        <v>0</v>
      </c>
      <c r="AX11" s="45">
        <f t="shared" si="162"/>
        <v>2900</v>
      </c>
      <c r="AZ11" s="42" cm="1">
        <f t="array" ref="AZ11">IF(AZ$2="FY",SUMPRODUCT(Data_Xuất[Xuất-NX]*(Data_Xuất[Year]=AZ$1)*(Data_Xuất[Main SKU name_GOM]=$A11)*(Data_Xuất[SKU_Xuất_GOM]=AZ$5)),SUMPRODUCT(Data_Xuất[Xuất-NX]*(Data_Xuất[Year]=AZ$1)*(Data_Xuất[Month]=AZ$2)*(Data_Xuất[Main SKU name_GOM]=$A11)*(Data_Xuất[SKU_Xuất_GOM]=AZ$5)))</f>
        <v>0</v>
      </c>
      <c r="BA11" s="42" cm="1">
        <f t="array" ref="BA11">IF(BA$2="FY",SUMPRODUCT(Data_Xuất[Xuất-NX]*(Data_Xuất[Year]=BA$1)*(Data_Xuất[Main SKU name_GOM]=$A11)*(Data_Xuất[SKU_Xuất_GOM]=BA$5)),SUMPRODUCT(Data_Xuất[Xuất-NX]*(Data_Xuất[Year]=BA$1)*(Data_Xuất[Month]=BA$2)*(Data_Xuất[Main SKU name_GOM]=$A11)*(Data_Xuất[SKU_Xuất_GOM]=BA$5)))</f>
        <v>0</v>
      </c>
      <c r="BB11" s="42" cm="1">
        <f t="array" ref="BB11">IF(BB$2="FY",SUMPRODUCT(Data_Xuất[Xuất-NX]*(Data_Xuất[Year]=BB$1)*(Data_Xuất[Main SKU name_GOM]=$A11)*(Data_Xuất[SKU_Xuất_GOM]=BB$5)),SUMPRODUCT(Data_Xuất[Xuất-NX]*(Data_Xuất[Year]=BB$1)*(Data_Xuất[Month]=BB$2)*(Data_Xuất[Main SKU name_GOM]=$A11)*(Data_Xuất[SKU_Xuất_GOM]=BB$5)))</f>
        <v>0</v>
      </c>
      <c r="BC11" s="42" cm="1">
        <f t="array" ref="BC11">IF(BC$2="FY",SUMPRODUCT(Data_Xuất[Xuất-NX]*(Data_Xuất[Year]=BC$1)*(Data_Xuất[Main SKU name_GOM]=$A11)*(Data_Xuất[SKU_Xuất_GOM]=BC$5)),SUMPRODUCT(Data_Xuất[Xuất-NX]*(Data_Xuất[Year]=BC$1)*(Data_Xuất[Month]=BC$2)*(Data_Xuất[Main SKU name_GOM]=$A11)*(Data_Xuất[SKU_Xuất_GOM]=BC$5)))</f>
        <v>0</v>
      </c>
      <c r="BD11" s="42" cm="1">
        <f t="array" ref="BD11">IF(BD$2="FY",SUMPRODUCT(Data_Xuất[Xuất-NX]*(Data_Xuất[Year]=BD$1)*(Data_Xuất[Main SKU name_GOM]=$A11)*(Data_Xuất[SKU_Xuất_GOM]=BD$5)),SUMPRODUCT(Data_Xuất[Xuất-NX]*(Data_Xuất[Year]=BD$1)*(Data_Xuất[Month]=BD$2)*(Data_Xuất[Main SKU name_GOM]=$A11)*(Data_Xuất[SKU_Xuất_GOM]=BD$5)))</f>
        <v>0</v>
      </c>
      <c r="BE11" s="42" cm="1">
        <f t="array" ref="BE11">IF(BE$2="FY",SUMPRODUCT(Data_Xuất[Xuất-NX]*(Data_Xuất[Year]=BE$1)*(Data_Xuất[Main SKU name_GOM]=$A11)*(Data_Xuất[SKU_Xuất_GOM]=BE$5)),SUMPRODUCT(Data_Xuất[Xuất-NX]*(Data_Xuất[Year]=BE$1)*(Data_Xuất[Month]=BE$2)*(Data_Xuất[Main SKU name_GOM]=$A11)*(Data_Xuất[SKU_Xuất_GOM]=BE$5)))</f>
        <v>17462</v>
      </c>
      <c r="BF11" s="42" cm="1">
        <f t="array" ref="BF11">IF(BF$2="FY",SUMPRODUCT(Data_Xuất[Xuất-NX]*(Data_Xuất[Year]=BF$1)*(Data_Xuất[Main SKU name_GOM]=$A11)*(Data_Xuất[SKU_Xuất_GOM]=BF$5)),SUMPRODUCT(Data_Xuất[Xuất-NX]*(Data_Xuất[Year]=BF$1)*(Data_Xuất[Month]=BF$2)*(Data_Xuất[Main SKU name_GOM]=$A11)*(Data_Xuất[SKU_Xuất_GOM]=BF$5)))</f>
        <v>0</v>
      </c>
      <c r="BG11" s="42" cm="1">
        <f t="array" ref="BG11">IF(BG$2="FY",SUMPRODUCT(Data_Xuất[Xuất-NX]*(Data_Xuất[Year]=BG$1)*(Data_Xuất[Main SKU name_GOM]=$A11)*(Data_Xuất[SKU_Xuất_GOM]=BG$5)),SUMPRODUCT(Data_Xuất[Xuất-NX]*(Data_Xuất[Year]=BG$1)*(Data_Xuất[Month]=BG$2)*(Data_Xuất[Main SKU name_GOM]=$A11)*(Data_Xuất[SKU_Xuất_GOM]=BG$5)))</f>
        <v>0</v>
      </c>
      <c r="BH11" s="42" cm="1">
        <f t="array" ref="BH11">IF(BH$2="FY",SUMPRODUCT(Data_Xuất[Xuất-NX]*(Data_Xuất[Year]=BH$1)*(Data_Xuất[Main SKU name_GOM]=$A11)*(Data_Xuất[SKU_Xuất_GOM]=BH$5)),SUMPRODUCT(Data_Xuất[Xuất-NX]*(Data_Xuất[Year]=BH$1)*(Data_Xuất[Month]=BH$2)*(Data_Xuất[Main SKU name_GOM]=$A11)*(Data_Xuất[SKU_Xuất_GOM]=BH$5)))</f>
        <v>0</v>
      </c>
      <c r="BI11" s="42" cm="1">
        <f t="array" ref="BI11">IF(BI$2="FY",SUMPRODUCT(Data_Xuất[Xuất-NX]*(Data_Xuất[Year]=BI$1)*(Data_Xuất[Main SKU name_GOM]=$A11)*(Data_Xuất[SKU_Xuất_GOM]=BI$5)),SUMPRODUCT(Data_Xuất[Xuất-NX]*(Data_Xuất[Year]=BI$1)*(Data_Xuất[Month]=BI$2)*(Data_Xuất[Main SKU name_GOM]=$A11)*(Data_Xuất[SKU_Xuất_GOM]=BI$5)))</f>
        <v>0</v>
      </c>
      <c r="BJ11" s="42" cm="1">
        <f t="array" ref="BJ11">IF(BJ$2="FY",SUMPRODUCT(Data_Xuất[Xuất-NX]*(Data_Xuất[Year]=BJ$1)*(Data_Xuất[Main SKU name_GOM]=$A11)*(Data_Xuất[SKU_Xuất_GOM]=BJ$5)),SUMPRODUCT(Data_Xuất[Xuất-NX]*(Data_Xuất[Year]=BJ$1)*(Data_Xuất[Month]=BJ$2)*(Data_Xuất[Main SKU name_GOM]=$A11)*(Data_Xuất[SKU_Xuất_GOM]=BJ$5)))</f>
        <v>0</v>
      </c>
      <c r="BK11" s="42" cm="1">
        <f t="array" ref="BK11">IF(BK$2="FY",SUMPRODUCT(Data_Xuất[Xuất-NX]*(Data_Xuất[Year]=BK$1)*(Data_Xuất[Main SKU name_GOM]=$A11)*(Data_Xuất[SKU_Xuất_GOM]=BK$5)),SUMPRODUCT(Data_Xuất[Xuất-NX]*(Data_Xuất[Year]=BK$1)*(Data_Xuất[Month]=BK$2)*(Data_Xuất[Main SKU name_GOM]=$A11)*(Data_Xuất[SKU_Xuất_GOM]=BK$5)))</f>
        <v>0</v>
      </c>
      <c r="BL11" s="42" cm="1">
        <f t="array" ref="BL11">IF(BL$2="FY",SUMPRODUCT(Data_Xuất[Xuất-NX]*(Data_Xuất[Year]=BL$1)*(Data_Xuất[Main SKU name_GOM]=$A11)*(Data_Xuất[SKU_Xuất_GOM]=BL$5)),SUMPRODUCT(Data_Xuất[Xuất-NX]*(Data_Xuất[Year]=BL$1)*(Data_Xuất[Month]=BL$2)*(Data_Xuất[Main SKU name_GOM]=$A11)*(Data_Xuất[SKU_Xuất_GOM]=BL$5)))</f>
        <v>0</v>
      </c>
      <c r="BM11" s="42" cm="1">
        <f t="array" ref="BM11">IF(BM$2="FY",SUMPRODUCT(Data_Xuất[Xuất-NX]*(Data_Xuất[Year]=BM$1)*(Data_Xuất[Main SKU name_GOM]=$A11)*(Data_Xuất[SKU_Xuất_GOM]=BM$5)),SUMPRODUCT(Data_Xuất[Xuất-NX]*(Data_Xuất[Year]=BM$1)*(Data_Xuất[Month]=BM$2)*(Data_Xuất[Main SKU name_GOM]=$A11)*(Data_Xuất[SKU_Xuất_GOM]=BM$5)))</f>
        <v>3000</v>
      </c>
      <c r="BN11" s="45">
        <f t="shared" si="163"/>
        <v>20462</v>
      </c>
      <c r="BP11" s="42" cm="1">
        <f t="array" ref="BP11">IF(BP$2="FY",SUMPRODUCT(Data_Xuất[Xuất-NX]*(Data_Xuất[Year]=BP$1)*(Data_Xuất[Main SKU name_GOM]=$A11)*(Data_Xuất[SKU_Xuất_GOM]=BP$5)),SUMPRODUCT(Data_Xuất[Xuất-NX]*(Data_Xuất[Year]=BP$1)*(Data_Xuất[Month]=BP$2)*(Data_Xuất[Main SKU name_GOM]=$A11)*(Data_Xuất[SKU_Xuất_GOM]=BP$5)))</f>
        <v>0</v>
      </c>
      <c r="BQ11" s="42" cm="1">
        <f t="array" ref="BQ11">IF(BQ$2="FY",SUMPRODUCT(Data_Xuất[Xuất-NX]*(Data_Xuất[Year]=BQ$1)*(Data_Xuất[Main SKU name_GOM]=$A11)*(Data_Xuất[SKU_Xuất_GOM]=BQ$5)),SUMPRODUCT(Data_Xuất[Xuất-NX]*(Data_Xuất[Year]=BQ$1)*(Data_Xuất[Month]=BQ$2)*(Data_Xuất[Main SKU name_GOM]=$A11)*(Data_Xuất[SKU_Xuất_GOM]=BQ$5)))</f>
        <v>0</v>
      </c>
      <c r="BR11" s="42" cm="1">
        <f t="array" ref="BR11">IF(BR$2="FY",SUMPRODUCT(Data_Xuất[Xuất-NX]*(Data_Xuất[Year]=BR$1)*(Data_Xuất[Main SKU name_GOM]=$A11)*(Data_Xuất[SKU_Xuất_GOM]=BR$5)),SUMPRODUCT(Data_Xuất[Xuất-NX]*(Data_Xuất[Year]=BR$1)*(Data_Xuất[Month]=BR$2)*(Data_Xuất[Main SKU name_GOM]=$A11)*(Data_Xuất[SKU_Xuất_GOM]=BR$5)))</f>
        <v>0</v>
      </c>
      <c r="BS11" s="42" cm="1">
        <f t="array" ref="BS11">IF(BS$2="FY",SUMPRODUCT(Data_Xuất[Xuất-NX]*(Data_Xuất[Year]=BS$1)*(Data_Xuất[Main SKU name_GOM]=$A11)*(Data_Xuất[SKU_Xuất_GOM]=BS$5)),SUMPRODUCT(Data_Xuất[Xuất-NX]*(Data_Xuất[Year]=BS$1)*(Data_Xuất[Month]=BS$2)*(Data_Xuất[Main SKU name_GOM]=$A11)*(Data_Xuất[SKU_Xuất_GOM]=BS$5)))</f>
        <v>0</v>
      </c>
      <c r="BT11" s="42" cm="1">
        <f t="array" ref="BT11">IF(BT$2="FY",SUMPRODUCT(Data_Xuất[Xuất-NX]*(Data_Xuất[Year]=BT$1)*(Data_Xuất[Main SKU name_GOM]=$A11)*(Data_Xuất[SKU_Xuất_GOM]=BT$5)),SUMPRODUCT(Data_Xuất[Xuất-NX]*(Data_Xuất[Year]=BT$1)*(Data_Xuất[Month]=BT$2)*(Data_Xuất[Main SKU name_GOM]=$A11)*(Data_Xuất[SKU_Xuất_GOM]=BT$5)))</f>
        <v>0</v>
      </c>
      <c r="BU11" s="42" cm="1">
        <f t="array" ref="BU11">IF(BU$2="FY",SUMPRODUCT(Data_Xuất[Xuất-NX]*(Data_Xuất[Year]=BU$1)*(Data_Xuất[Main SKU name_GOM]=$A11)*(Data_Xuất[SKU_Xuất_GOM]=BU$5)),SUMPRODUCT(Data_Xuất[Xuất-NX]*(Data_Xuất[Year]=BU$1)*(Data_Xuất[Month]=BU$2)*(Data_Xuất[Main SKU name_GOM]=$A11)*(Data_Xuất[SKU_Xuất_GOM]=BU$5)))</f>
        <v>0</v>
      </c>
      <c r="BV11" s="42" cm="1">
        <f t="array" ref="BV11">IF(BV$2="FY",SUMPRODUCT(Data_Xuất[Xuất-NX]*(Data_Xuất[Year]=BV$1)*(Data_Xuất[Main SKU name_GOM]=$A11)*(Data_Xuất[SKU_Xuất_GOM]=BV$5)),SUMPRODUCT(Data_Xuất[Xuất-NX]*(Data_Xuất[Year]=BV$1)*(Data_Xuất[Month]=BV$2)*(Data_Xuất[Main SKU name_GOM]=$A11)*(Data_Xuất[SKU_Xuất_GOM]=BV$5)))</f>
        <v>0</v>
      </c>
      <c r="BW11" s="42" cm="1">
        <f t="array" ref="BW11">IF(BW$2="FY",SUMPRODUCT(Data_Xuất[Xuất-NX]*(Data_Xuất[Year]=BW$1)*(Data_Xuất[Main SKU name_GOM]=$A11)*(Data_Xuất[SKU_Xuất_GOM]=BW$5)),SUMPRODUCT(Data_Xuất[Xuất-NX]*(Data_Xuất[Year]=BW$1)*(Data_Xuất[Month]=BW$2)*(Data_Xuất[Main SKU name_GOM]=$A11)*(Data_Xuất[SKU_Xuất_GOM]=BW$5)))</f>
        <v>0</v>
      </c>
      <c r="BX11" s="42" cm="1">
        <f t="array" ref="BX11">IF(BX$2="FY",SUMPRODUCT(Data_Xuất[Xuất-NX]*(Data_Xuất[Year]=BX$1)*(Data_Xuất[Main SKU name_GOM]=$A11)*(Data_Xuất[SKU_Xuất_GOM]=BX$5)),SUMPRODUCT(Data_Xuất[Xuất-NX]*(Data_Xuất[Year]=BX$1)*(Data_Xuất[Month]=BX$2)*(Data_Xuất[Main SKU name_GOM]=$A11)*(Data_Xuất[SKU_Xuất_GOM]=BX$5)))</f>
        <v>0</v>
      </c>
      <c r="BY11" s="42" cm="1">
        <f t="array" ref="BY11">IF(BY$2="FY",SUMPRODUCT(Data_Xuất[Xuất-NX]*(Data_Xuất[Year]=BY$1)*(Data_Xuất[Main SKU name_GOM]=$A11)*(Data_Xuất[SKU_Xuất_GOM]=BY$5)),SUMPRODUCT(Data_Xuất[Xuất-NX]*(Data_Xuất[Year]=BY$1)*(Data_Xuất[Month]=BY$2)*(Data_Xuất[Main SKU name_GOM]=$A11)*(Data_Xuất[SKU_Xuất_GOM]=BY$5)))</f>
        <v>0</v>
      </c>
      <c r="BZ11" s="42" cm="1">
        <f t="array" ref="BZ11">IF(BZ$2="FY",SUMPRODUCT(Data_Xuất[Xuất-NX]*(Data_Xuất[Year]=BZ$1)*(Data_Xuất[Main SKU name_GOM]=$A11)*(Data_Xuất[SKU_Xuất_GOM]=BZ$5)),SUMPRODUCT(Data_Xuất[Xuất-NX]*(Data_Xuất[Year]=BZ$1)*(Data_Xuất[Month]=BZ$2)*(Data_Xuất[Main SKU name_GOM]=$A11)*(Data_Xuất[SKU_Xuất_GOM]=BZ$5)))</f>
        <v>0</v>
      </c>
      <c r="CA11" s="42" cm="1">
        <f t="array" ref="CA11">IF(CA$2="FY",SUMPRODUCT(Data_Xuất[Xuất-NX]*(Data_Xuất[Year]=CA$1)*(Data_Xuất[Main SKU name_GOM]=$A11)*(Data_Xuất[SKU_Xuất_GOM]=CA$5)),SUMPRODUCT(Data_Xuất[Xuất-NX]*(Data_Xuất[Year]=CA$1)*(Data_Xuất[Month]=CA$2)*(Data_Xuất[Main SKU name_GOM]=$A11)*(Data_Xuất[SKU_Xuất_GOM]=CA$5)))</f>
        <v>0</v>
      </c>
      <c r="CB11" s="42" cm="1">
        <f t="array" ref="CB11">IF(CB$2="FY",SUMPRODUCT(Data_Xuất[Xuất-NX]*(Data_Xuất[Year]=CB$1)*(Data_Xuất[Main SKU name_GOM]=$A11)*(Data_Xuất[SKU_Xuất_GOM]=CB$5)),SUMPRODUCT(Data_Xuất[Xuất-NX]*(Data_Xuất[Year]=CB$1)*(Data_Xuất[Month]=CB$2)*(Data_Xuất[Main SKU name_GOM]=$A11)*(Data_Xuất[SKU_Xuất_GOM]=CB$5)))</f>
        <v>0</v>
      </c>
      <c r="CC11" s="42" cm="1">
        <f t="array" ref="CC11">IF(CC$2="FY",SUMPRODUCT(Data_Xuất[Xuất-NX]*(Data_Xuất[Year]=CC$1)*(Data_Xuất[Main SKU name_GOM]=$A11)*(Data_Xuất[SKU_Xuất_GOM]=CC$5)),SUMPRODUCT(Data_Xuất[Xuất-NX]*(Data_Xuất[Year]=CC$1)*(Data_Xuất[Month]=CC$2)*(Data_Xuất[Main SKU name_GOM]=$A11)*(Data_Xuất[SKU_Xuất_GOM]=CC$5)))</f>
        <v>0</v>
      </c>
      <c r="CD11" s="45">
        <f t="shared" si="164"/>
        <v>0</v>
      </c>
      <c r="CF11" s="42" cm="1">
        <f t="array" ref="CF11">IF(CF$2="FY",SUMPRODUCT(Data_Xuất[Xuất-NX]*(Data_Xuất[Year]=CF$1)*(Data_Xuất[Main SKU name_GOM]=$A11)*(Data_Xuất[SKU_Xuất_GOM]=CF$5)),SUMPRODUCT(Data_Xuất[Xuất-NX]*(Data_Xuất[Year]=CF$1)*(Data_Xuất[Month]=CF$2)*(Data_Xuất[Main SKU name_GOM]=$A11)*(Data_Xuất[SKU_Xuất_GOM]=CF$5)))</f>
        <v>0</v>
      </c>
      <c r="CG11" s="42" cm="1">
        <f t="array" ref="CG11">IF(CG$2="FY",SUMPRODUCT(Data_Xuất[Xuất-NX]*(Data_Xuất[Year]=CG$1)*(Data_Xuất[Main SKU name_GOM]=$A11)*(Data_Xuất[SKU_Xuất_GOM]=CG$5)),SUMPRODUCT(Data_Xuất[Xuất-NX]*(Data_Xuất[Year]=CG$1)*(Data_Xuất[Month]=CG$2)*(Data_Xuất[Main SKU name_GOM]=$A11)*(Data_Xuất[SKU_Xuất_GOM]=CG$5)))</f>
        <v>381050.00000000006</v>
      </c>
      <c r="CH11" s="42" cm="1">
        <f t="array" ref="CH11">IF(CH$2="FY",SUMPRODUCT(Data_Xuất[Xuất-NX]*(Data_Xuất[Year]=CH$1)*(Data_Xuất[Main SKU name_GOM]=$A11)*(Data_Xuất[SKU_Xuất_GOM]=CH$5)),SUMPRODUCT(Data_Xuất[Xuất-NX]*(Data_Xuất[Year]=CH$1)*(Data_Xuất[Month]=CH$2)*(Data_Xuất[Main SKU name_GOM]=$A11)*(Data_Xuất[SKU_Xuất_GOM]=CH$5)))</f>
        <v>0</v>
      </c>
      <c r="CI11" s="42" cm="1">
        <f t="array" ref="CI11">IF(CI$2="FY",SUMPRODUCT(Data_Xuất[Xuất-NX]*(Data_Xuất[Year]=CI$1)*(Data_Xuất[Main SKU name_GOM]=$A11)*(Data_Xuất[SKU_Xuất_GOM]=CI$5)),SUMPRODUCT(Data_Xuất[Xuất-NX]*(Data_Xuất[Year]=CI$1)*(Data_Xuất[Month]=CI$2)*(Data_Xuất[Main SKU name_GOM]=$A11)*(Data_Xuất[SKU_Xuất_GOM]=CI$5)))</f>
        <v>15200</v>
      </c>
      <c r="CJ11" s="42" cm="1">
        <f t="array" ref="CJ11">IF(CJ$2="FY",SUMPRODUCT(Data_Xuất[Xuất-NX]*(Data_Xuất[Year]=CJ$1)*(Data_Xuất[Main SKU name_GOM]=$A11)*(Data_Xuất[SKU_Xuất_GOM]=CJ$5)),SUMPRODUCT(Data_Xuất[Xuất-NX]*(Data_Xuất[Year]=CJ$1)*(Data_Xuất[Month]=CJ$2)*(Data_Xuất[Main SKU name_GOM]=$A11)*(Data_Xuất[SKU_Xuất_GOM]=CJ$5)))</f>
        <v>0</v>
      </c>
      <c r="CK11" s="42" cm="1">
        <f t="array" ref="CK11">IF(CK$2="FY",SUMPRODUCT(Data_Xuất[Xuất-NX]*(Data_Xuất[Year]=CK$1)*(Data_Xuất[Main SKU name_GOM]=$A11)*(Data_Xuất[SKU_Xuất_GOM]=CK$5)),SUMPRODUCT(Data_Xuất[Xuất-NX]*(Data_Xuất[Year]=CK$1)*(Data_Xuất[Month]=CK$2)*(Data_Xuất[Main SKU name_GOM]=$A11)*(Data_Xuất[SKU_Xuất_GOM]=CK$5)))</f>
        <v>38074</v>
      </c>
      <c r="CL11" s="42" cm="1">
        <f t="array" ref="CL11">IF(CL$2="FY",SUMPRODUCT(Data_Xuất[Xuất-NX]*(Data_Xuất[Year]=CL$1)*(Data_Xuất[Main SKU name_GOM]=$A11)*(Data_Xuất[SKU_Xuất_GOM]=CL$5)),SUMPRODUCT(Data_Xuất[Xuất-NX]*(Data_Xuất[Year]=CL$1)*(Data_Xuất[Month]=CL$2)*(Data_Xuất[Main SKU name_GOM]=$A11)*(Data_Xuất[SKU_Xuất_GOM]=CL$5)))</f>
        <v>0</v>
      </c>
      <c r="CM11" s="42" cm="1">
        <f t="array" ref="CM11">IF(CM$2="FY",SUMPRODUCT(Data_Xuất[Xuất-NX]*(Data_Xuất[Year]=CM$1)*(Data_Xuất[Main SKU name_GOM]=$A11)*(Data_Xuất[SKU_Xuất_GOM]=CM$5)),SUMPRODUCT(Data_Xuất[Xuất-NX]*(Data_Xuất[Year]=CM$1)*(Data_Xuất[Month]=CM$2)*(Data_Xuất[Main SKU name_GOM]=$A11)*(Data_Xuất[SKU_Xuất_GOM]=CM$5)))</f>
        <v>0</v>
      </c>
      <c r="CN11" s="42" cm="1">
        <f t="array" ref="CN11">IF(CN$2="FY",SUMPRODUCT(Data_Xuất[Xuất-NX]*(Data_Xuất[Year]=CN$1)*(Data_Xuất[Main SKU name_GOM]=$A11)*(Data_Xuất[SKU_Xuất_GOM]=CN$5)),SUMPRODUCT(Data_Xuất[Xuất-NX]*(Data_Xuất[Year]=CN$1)*(Data_Xuất[Month]=CN$2)*(Data_Xuất[Main SKU name_GOM]=$A11)*(Data_Xuất[SKU_Xuất_GOM]=CN$5)))</f>
        <v>0</v>
      </c>
      <c r="CO11" s="42" cm="1">
        <f t="array" ref="CO11">IF(CO$2="FY",SUMPRODUCT(Data_Xuất[Xuất-NX]*(Data_Xuất[Year]=CO$1)*(Data_Xuất[Main SKU name_GOM]=$A11)*(Data_Xuất[SKU_Xuất_GOM]=CO$5)),SUMPRODUCT(Data_Xuất[Xuất-NX]*(Data_Xuất[Year]=CO$1)*(Data_Xuất[Month]=CO$2)*(Data_Xuất[Main SKU name_GOM]=$A11)*(Data_Xuất[SKU_Xuất_GOM]=CO$5)))</f>
        <v>0</v>
      </c>
      <c r="CP11" s="42" cm="1">
        <f t="array" ref="CP11">IF(CP$2="FY",SUMPRODUCT(Data_Xuất[Xuất-NX]*(Data_Xuất[Year]=CP$1)*(Data_Xuất[Main SKU name_GOM]=$A11)*(Data_Xuất[SKU_Xuất_GOM]=CP$5)),SUMPRODUCT(Data_Xuất[Xuất-NX]*(Data_Xuất[Year]=CP$1)*(Data_Xuất[Month]=CP$2)*(Data_Xuất[Main SKU name_GOM]=$A11)*(Data_Xuất[SKU_Xuất_GOM]=CP$5)))</f>
        <v>0</v>
      </c>
      <c r="CQ11" s="42" cm="1">
        <f t="array" ref="CQ11">IF(CQ$2="FY",SUMPRODUCT(Data_Xuất[Xuất-NX]*(Data_Xuất[Year]=CQ$1)*(Data_Xuất[Main SKU name_GOM]=$A11)*(Data_Xuất[SKU_Xuất_GOM]=CQ$5)),SUMPRODUCT(Data_Xuất[Xuất-NX]*(Data_Xuất[Year]=CQ$1)*(Data_Xuất[Month]=CQ$2)*(Data_Xuất[Main SKU name_GOM]=$A11)*(Data_Xuất[SKU_Xuất_GOM]=CQ$5)))</f>
        <v>0</v>
      </c>
      <c r="CR11" s="42" cm="1">
        <f t="array" ref="CR11">IF(CR$2="FY",SUMPRODUCT(Data_Xuất[Xuất-NX]*(Data_Xuất[Year]=CR$1)*(Data_Xuất[Main SKU name_GOM]=$A11)*(Data_Xuất[SKU_Xuất_GOM]=CR$5)),SUMPRODUCT(Data_Xuất[Xuất-NX]*(Data_Xuất[Year]=CR$1)*(Data_Xuất[Month]=CR$2)*(Data_Xuất[Main SKU name_GOM]=$A11)*(Data_Xuất[SKU_Xuất_GOM]=CR$5)))</f>
        <v>0</v>
      </c>
      <c r="CS11" s="42" cm="1">
        <f t="array" ref="CS11">IF(CS$2="FY",SUMPRODUCT(Data_Xuất[Xuất-NX]*(Data_Xuất[Year]=CS$1)*(Data_Xuất[Main SKU name_GOM]=$A11)*(Data_Xuất[SKU_Xuất_GOM]=CS$5)),SUMPRODUCT(Data_Xuất[Xuất-NX]*(Data_Xuất[Year]=CS$1)*(Data_Xuất[Month]=CS$2)*(Data_Xuất[Main SKU name_GOM]=$A11)*(Data_Xuất[SKU_Xuất_GOM]=CS$5)))</f>
        <v>0</v>
      </c>
      <c r="CT11" s="45">
        <f t="shared" si="165"/>
        <v>434324.00000000006</v>
      </c>
      <c r="CV11" s="42" cm="1">
        <f t="array" ref="CV11">IF(CV$2="FY",SUMPRODUCT(Data_Xuất[Xuất-NX]*(Data_Xuất[Year]=CV$1)*(Data_Xuất[Main SKU name_GOM]=$A11)*(Data_Xuất[SKU_Xuất_GOM]=CV$5)),SUMPRODUCT(Data_Xuất[Xuất-NX]*(Data_Xuất[Year]=CV$1)*(Data_Xuất[Month]=CV$2)*(Data_Xuất[Main SKU name_GOM]=$A11)*(Data_Xuất[SKU_Xuất_GOM]=CV$5)))</f>
        <v>0</v>
      </c>
      <c r="CW11" s="42" cm="1">
        <f t="array" ref="CW11">IF(CW$2="FY",SUMPRODUCT(Data_Xuất[Xuất-NX]*(Data_Xuất[Year]=CW$1)*(Data_Xuất[Main SKU name_GOM]=$A11)*(Data_Xuất[SKU_Xuất_GOM]=CW$5)),SUMPRODUCT(Data_Xuất[Xuất-NX]*(Data_Xuất[Year]=CW$1)*(Data_Xuất[Month]=CW$2)*(Data_Xuất[Main SKU name_GOM]=$A11)*(Data_Xuất[SKU_Xuất_GOM]=CW$5)))</f>
        <v>137746</v>
      </c>
      <c r="CX11" s="42" cm="1">
        <f t="array" ref="CX11">IF(CX$2="FY",SUMPRODUCT(Data_Xuất[Xuất-NX]*(Data_Xuất[Year]=CX$1)*(Data_Xuất[Main SKU name_GOM]=$A11)*(Data_Xuất[SKU_Xuất_GOM]=CX$5)),SUMPRODUCT(Data_Xuất[Xuất-NX]*(Data_Xuất[Year]=CX$1)*(Data_Xuất[Month]=CX$2)*(Data_Xuất[Main SKU name_GOM]=$A11)*(Data_Xuất[SKU_Xuất_GOM]=CX$5)))</f>
        <v>0</v>
      </c>
      <c r="CY11" s="42" cm="1">
        <f t="array" ref="CY11">IF(CY$2="FY",SUMPRODUCT(Data_Xuất[Xuất-NX]*(Data_Xuất[Year]=CY$1)*(Data_Xuất[Main SKU name_GOM]=$A11)*(Data_Xuất[SKU_Xuất_GOM]=CY$5)),SUMPRODUCT(Data_Xuất[Xuất-NX]*(Data_Xuất[Year]=CY$1)*(Data_Xuất[Month]=CY$2)*(Data_Xuất[Main SKU name_GOM]=$A11)*(Data_Xuất[SKU_Xuất_GOM]=CY$5)))</f>
        <v>137500</v>
      </c>
      <c r="CZ11" s="42" cm="1">
        <f t="array" ref="CZ11">IF(CZ$2="FY",SUMPRODUCT(Data_Xuất[Xuất-NX]*(Data_Xuất[Year]=CZ$1)*(Data_Xuất[Main SKU name_GOM]=$A11)*(Data_Xuất[SKU_Xuất_GOM]=CZ$5)),SUMPRODUCT(Data_Xuất[Xuất-NX]*(Data_Xuất[Year]=CZ$1)*(Data_Xuất[Month]=CZ$2)*(Data_Xuất[Main SKU name_GOM]=$A11)*(Data_Xuất[SKU_Xuất_GOM]=CZ$5)))</f>
        <v>0</v>
      </c>
      <c r="DA11" s="42" cm="1">
        <f t="array" ref="DA11">IF(DA$2="FY",SUMPRODUCT(Data_Xuất[Xuất-NX]*(Data_Xuất[Year]=DA$1)*(Data_Xuất[Main SKU name_GOM]=$A11)*(Data_Xuất[SKU_Xuất_GOM]=DA$5)),SUMPRODUCT(Data_Xuất[Xuất-NX]*(Data_Xuất[Year]=DA$1)*(Data_Xuất[Month]=DA$2)*(Data_Xuất[Main SKU name_GOM]=$A11)*(Data_Xuất[SKU_Xuất_GOM]=DA$5)))</f>
        <v>2200</v>
      </c>
      <c r="DB11" s="42" cm="1">
        <f t="array" ref="DB11">IF(DB$2="FY",SUMPRODUCT(Data_Xuất[Xuất-NX]*(Data_Xuất[Year]=DB$1)*(Data_Xuất[Main SKU name_GOM]=$A11)*(Data_Xuất[SKU_Xuất_GOM]=DB$5)),SUMPRODUCT(Data_Xuất[Xuất-NX]*(Data_Xuất[Year]=DB$1)*(Data_Xuất[Month]=DB$2)*(Data_Xuất[Main SKU name_GOM]=$A11)*(Data_Xuất[SKU_Xuất_GOM]=DB$5)))</f>
        <v>0</v>
      </c>
      <c r="DC11" s="42" cm="1">
        <f t="array" ref="DC11">IF(DC$2="FY",SUMPRODUCT(Data_Xuất[Xuất-NX]*(Data_Xuất[Year]=DC$1)*(Data_Xuất[Main SKU name_GOM]=$A11)*(Data_Xuất[SKU_Xuất_GOM]=DC$5)),SUMPRODUCT(Data_Xuất[Xuất-NX]*(Data_Xuất[Year]=DC$1)*(Data_Xuất[Month]=DC$2)*(Data_Xuất[Main SKU name_GOM]=$A11)*(Data_Xuất[SKU_Xuất_GOM]=DC$5)))</f>
        <v>0</v>
      </c>
      <c r="DD11" s="42" cm="1">
        <f t="array" ref="DD11">IF(DD$2="FY",SUMPRODUCT(Data_Xuất[Xuất-NX]*(Data_Xuất[Year]=DD$1)*(Data_Xuất[Main SKU name_GOM]=$A11)*(Data_Xuất[SKU_Xuất_GOM]=DD$5)),SUMPRODUCT(Data_Xuất[Xuất-NX]*(Data_Xuất[Year]=DD$1)*(Data_Xuất[Month]=DD$2)*(Data_Xuất[Main SKU name_GOM]=$A11)*(Data_Xuất[SKU_Xuất_GOM]=DD$5)))</f>
        <v>0</v>
      </c>
      <c r="DE11" s="42" cm="1">
        <f t="array" ref="DE11">IF(DE$2="FY",SUMPRODUCT(Data_Xuất[Xuất-NX]*(Data_Xuất[Year]=DE$1)*(Data_Xuất[Main SKU name_GOM]=$A11)*(Data_Xuất[SKU_Xuất_GOM]=DE$5)),SUMPRODUCT(Data_Xuất[Xuất-NX]*(Data_Xuất[Year]=DE$1)*(Data_Xuất[Month]=DE$2)*(Data_Xuất[Main SKU name_GOM]=$A11)*(Data_Xuất[SKU_Xuất_GOM]=DE$5)))</f>
        <v>0</v>
      </c>
      <c r="DF11" s="42" cm="1">
        <f t="array" ref="DF11">IF(DF$2="FY",SUMPRODUCT(Data_Xuất[Xuất-NX]*(Data_Xuất[Year]=DF$1)*(Data_Xuất[Main SKU name_GOM]=$A11)*(Data_Xuất[SKU_Xuất_GOM]=DF$5)),SUMPRODUCT(Data_Xuất[Xuất-NX]*(Data_Xuất[Year]=DF$1)*(Data_Xuất[Month]=DF$2)*(Data_Xuất[Main SKU name_GOM]=$A11)*(Data_Xuất[SKU_Xuất_GOM]=DF$5)))</f>
        <v>0</v>
      </c>
      <c r="DG11" s="42" cm="1">
        <f t="array" ref="DG11">IF(DG$2="FY",SUMPRODUCT(Data_Xuất[Xuất-NX]*(Data_Xuất[Year]=DG$1)*(Data_Xuất[Main SKU name_GOM]=$A11)*(Data_Xuất[SKU_Xuất_GOM]=DG$5)),SUMPRODUCT(Data_Xuất[Xuất-NX]*(Data_Xuất[Year]=DG$1)*(Data_Xuất[Month]=DG$2)*(Data_Xuất[Main SKU name_GOM]=$A11)*(Data_Xuất[SKU_Xuất_GOM]=DG$5)))</f>
        <v>0</v>
      </c>
      <c r="DH11" s="42" cm="1">
        <f t="array" ref="DH11">IF(DH$2="FY",SUMPRODUCT(Data_Xuất[Xuất-NX]*(Data_Xuất[Year]=DH$1)*(Data_Xuất[Main SKU name_GOM]=$A11)*(Data_Xuất[SKU_Xuất_GOM]=DH$5)),SUMPRODUCT(Data_Xuất[Xuất-NX]*(Data_Xuất[Year]=DH$1)*(Data_Xuất[Month]=DH$2)*(Data_Xuất[Main SKU name_GOM]=$A11)*(Data_Xuất[SKU_Xuất_GOM]=DH$5)))</f>
        <v>0</v>
      </c>
      <c r="DI11" s="42" cm="1">
        <f t="array" ref="DI11">IF(DI$2="FY",SUMPRODUCT(Data_Xuất[Xuất-NX]*(Data_Xuất[Year]=DI$1)*(Data_Xuất[Main SKU name_GOM]=$A11)*(Data_Xuất[SKU_Xuất_GOM]=DI$5)),SUMPRODUCT(Data_Xuất[Xuất-NX]*(Data_Xuất[Year]=DI$1)*(Data_Xuất[Month]=DI$2)*(Data_Xuất[Main SKU name_GOM]=$A11)*(Data_Xuất[SKU_Xuất_GOM]=DI$5)))</f>
        <v>0</v>
      </c>
      <c r="DJ11" s="45">
        <f t="shared" si="166"/>
        <v>277446</v>
      </c>
      <c r="DL11" s="42" cm="1">
        <f t="array" ref="DL11">IF(DL$2="FY",SUMPRODUCT(Data_Xuất[Xuất-NX]*(Data_Xuất[Year]=DL$1)*(Data_Xuất[Main SKU name_GOM]=$A11)*(Data_Xuất[SKU_Xuất_GOM]=DL$5)),SUMPRODUCT(Data_Xuất[Xuất-NX]*(Data_Xuất[Year]=DL$1)*(Data_Xuất[Month]=DL$2)*(Data_Xuất[Main SKU name_GOM]=$A11)*(Data_Xuất[SKU_Xuất_GOM]=DL$5)))</f>
        <v>0</v>
      </c>
      <c r="DM11" s="42" cm="1">
        <f t="array" ref="DM11">IF(DM$2="FY",SUMPRODUCT(Data_Xuất[Xuất-NX]*(Data_Xuất[Year]=DM$1)*(Data_Xuất[Main SKU name_GOM]=$A11)*(Data_Xuất[SKU_Xuất_GOM]=DM$5)),SUMPRODUCT(Data_Xuất[Xuất-NX]*(Data_Xuất[Year]=DM$1)*(Data_Xuất[Month]=DM$2)*(Data_Xuất[Main SKU name_GOM]=$A11)*(Data_Xuất[SKU_Xuất_GOM]=DM$5)))</f>
        <v>2500</v>
      </c>
      <c r="DN11" s="42" cm="1">
        <f t="array" ref="DN11">IF(DN$2="FY",SUMPRODUCT(Data_Xuất[Xuất-NX]*(Data_Xuất[Year]=DN$1)*(Data_Xuất[Main SKU name_GOM]=$A11)*(Data_Xuất[SKU_Xuất_GOM]=DN$5)),SUMPRODUCT(Data_Xuất[Xuất-NX]*(Data_Xuất[Year]=DN$1)*(Data_Xuất[Month]=DN$2)*(Data_Xuất[Main SKU name_GOM]=$A11)*(Data_Xuất[SKU_Xuất_GOM]=DN$5)))</f>
        <v>0</v>
      </c>
      <c r="DO11" s="42" cm="1">
        <f t="array" ref="DO11">IF(DO$2="FY",SUMPRODUCT(Data_Xuất[Xuất-NX]*(Data_Xuất[Year]=DO$1)*(Data_Xuất[Main SKU name_GOM]=$A11)*(Data_Xuất[SKU_Xuất_GOM]=DO$5)),SUMPRODUCT(Data_Xuất[Xuất-NX]*(Data_Xuất[Year]=DO$1)*(Data_Xuất[Month]=DO$2)*(Data_Xuất[Main SKU name_GOM]=$A11)*(Data_Xuất[SKU_Xuất_GOM]=DO$5)))</f>
        <v>328703</v>
      </c>
      <c r="DP11" s="42" cm="1">
        <f t="array" ref="DP11">IF(DP$2="FY",SUMPRODUCT(Data_Xuất[Xuất-NX]*(Data_Xuất[Year]=DP$1)*(Data_Xuất[Main SKU name_GOM]=$A11)*(Data_Xuất[SKU_Xuất_GOM]=DP$5)),SUMPRODUCT(Data_Xuất[Xuất-NX]*(Data_Xuất[Year]=DP$1)*(Data_Xuất[Month]=DP$2)*(Data_Xuất[Main SKU name_GOM]=$A11)*(Data_Xuất[SKU_Xuất_GOM]=DP$5)))</f>
        <v>0</v>
      </c>
      <c r="DQ11" s="42" cm="1">
        <f t="array" ref="DQ11">IF(DQ$2="FY",SUMPRODUCT(Data_Xuất[Xuất-NX]*(Data_Xuất[Year]=DQ$1)*(Data_Xuất[Main SKU name_GOM]=$A11)*(Data_Xuất[SKU_Xuất_GOM]=DQ$5)),SUMPRODUCT(Data_Xuất[Xuất-NX]*(Data_Xuất[Year]=DQ$1)*(Data_Xuất[Month]=DQ$2)*(Data_Xuất[Main SKU name_GOM]=$A11)*(Data_Xuất[SKU_Xuất_GOM]=DQ$5)))</f>
        <v>8800</v>
      </c>
      <c r="DR11" s="42" cm="1">
        <f t="array" ref="DR11">IF(DR$2="FY",SUMPRODUCT(Data_Xuất[Xuất-NX]*(Data_Xuất[Year]=DR$1)*(Data_Xuất[Main SKU name_GOM]=$A11)*(Data_Xuất[SKU_Xuất_GOM]=DR$5)),SUMPRODUCT(Data_Xuất[Xuất-NX]*(Data_Xuất[Year]=DR$1)*(Data_Xuất[Month]=DR$2)*(Data_Xuất[Main SKU name_GOM]=$A11)*(Data_Xuất[SKU_Xuất_GOM]=DR$5)))</f>
        <v>0</v>
      </c>
      <c r="DS11" s="42" cm="1">
        <f t="array" ref="DS11">IF(DS$2="FY",SUMPRODUCT(Data_Xuất[Xuất-NX]*(Data_Xuất[Year]=DS$1)*(Data_Xuất[Main SKU name_GOM]=$A11)*(Data_Xuất[SKU_Xuất_GOM]=DS$5)),SUMPRODUCT(Data_Xuất[Xuất-NX]*(Data_Xuất[Year]=DS$1)*(Data_Xuất[Month]=DS$2)*(Data_Xuất[Main SKU name_GOM]=$A11)*(Data_Xuất[SKU_Xuất_GOM]=DS$5)))</f>
        <v>0</v>
      </c>
      <c r="DT11" s="42" cm="1">
        <f t="array" ref="DT11">IF(DT$2="FY",SUMPRODUCT(Data_Xuất[Xuất-NX]*(Data_Xuất[Year]=DT$1)*(Data_Xuất[Main SKU name_GOM]=$A11)*(Data_Xuất[SKU_Xuất_GOM]=DT$5)),SUMPRODUCT(Data_Xuất[Xuất-NX]*(Data_Xuất[Year]=DT$1)*(Data_Xuất[Month]=DT$2)*(Data_Xuất[Main SKU name_GOM]=$A11)*(Data_Xuất[SKU_Xuất_GOM]=DT$5)))</f>
        <v>0</v>
      </c>
      <c r="DU11" s="42" cm="1">
        <f t="array" ref="DU11">IF(DU$2="FY",SUMPRODUCT(Data_Xuất[Xuất-NX]*(Data_Xuất[Year]=DU$1)*(Data_Xuất[Main SKU name_GOM]=$A11)*(Data_Xuất[SKU_Xuất_GOM]=DU$5)),SUMPRODUCT(Data_Xuất[Xuất-NX]*(Data_Xuất[Year]=DU$1)*(Data_Xuất[Month]=DU$2)*(Data_Xuất[Main SKU name_GOM]=$A11)*(Data_Xuất[SKU_Xuất_GOM]=DU$5)))</f>
        <v>0</v>
      </c>
      <c r="DV11" s="42" cm="1">
        <f t="array" ref="DV11">IF(DV$2="FY",SUMPRODUCT(Data_Xuất[Xuất-NX]*(Data_Xuất[Year]=DV$1)*(Data_Xuất[Main SKU name_GOM]=$A11)*(Data_Xuất[SKU_Xuất_GOM]=DV$5)),SUMPRODUCT(Data_Xuất[Xuất-NX]*(Data_Xuất[Year]=DV$1)*(Data_Xuất[Month]=DV$2)*(Data_Xuất[Main SKU name_GOM]=$A11)*(Data_Xuất[SKU_Xuất_GOM]=DV$5)))</f>
        <v>0</v>
      </c>
      <c r="DW11" s="42" cm="1">
        <f t="array" ref="DW11">IF(DW$2="FY",SUMPRODUCT(Data_Xuất[Xuất-NX]*(Data_Xuất[Year]=DW$1)*(Data_Xuất[Main SKU name_GOM]=$A11)*(Data_Xuất[SKU_Xuất_GOM]=DW$5)),SUMPRODUCT(Data_Xuất[Xuất-NX]*(Data_Xuất[Year]=DW$1)*(Data_Xuất[Month]=DW$2)*(Data_Xuất[Main SKU name_GOM]=$A11)*(Data_Xuất[SKU_Xuất_GOM]=DW$5)))</f>
        <v>0</v>
      </c>
      <c r="DX11" s="42" cm="1">
        <f t="array" ref="DX11">IF(DX$2="FY",SUMPRODUCT(Data_Xuất[Xuất-NX]*(Data_Xuất[Year]=DX$1)*(Data_Xuất[Main SKU name_GOM]=$A11)*(Data_Xuất[SKU_Xuất_GOM]=DX$5)),SUMPRODUCT(Data_Xuất[Xuất-NX]*(Data_Xuất[Year]=DX$1)*(Data_Xuất[Month]=DX$2)*(Data_Xuất[Main SKU name_GOM]=$A11)*(Data_Xuất[SKU_Xuất_GOM]=DX$5)))</f>
        <v>0</v>
      </c>
      <c r="DY11" s="42" cm="1">
        <f t="array" ref="DY11">IF(DY$2="FY",SUMPRODUCT(Data_Xuất[Xuất-NX]*(Data_Xuất[Year]=DY$1)*(Data_Xuất[Main SKU name_GOM]=$A11)*(Data_Xuất[SKU_Xuất_GOM]=DY$5)),SUMPRODUCT(Data_Xuất[Xuất-NX]*(Data_Xuất[Year]=DY$1)*(Data_Xuất[Month]=DY$2)*(Data_Xuất[Main SKU name_GOM]=$A11)*(Data_Xuất[SKU_Xuất_GOM]=DY$5)))</f>
        <v>0</v>
      </c>
      <c r="DZ11" s="45">
        <f t="shared" si="167"/>
        <v>340003</v>
      </c>
      <c r="EB11" s="42" cm="1">
        <f t="array" ref="EB11">IF(EB$2="FY",SUMPRODUCT(Data_Xuất[Xuất-NX]*(Data_Xuất[Year]=EB$1)*(Data_Xuất[Main SKU name_GOM]=$A11)*(Data_Xuất[SKU_Xuất_GOM]=EB$5)),SUMPRODUCT(Data_Xuất[Xuất-NX]*(Data_Xuất[Year]=EB$1)*(Data_Xuất[Month]=EB$2)*(Data_Xuất[Main SKU name_GOM]=$A11)*(Data_Xuất[SKU_Xuất_GOM]=EB$5)))</f>
        <v>0</v>
      </c>
      <c r="EC11" s="42" cm="1">
        <f t="array" ref="EC11">IF(EC$2="FY",SUMPRODUCT(Data_Xuất[Xuất-NX]*(Data_Xuất[Year]=EC$1)*(Data_Xuất[Main SKU name_GOM]=$A11)*(Data_Xuất[SKU_Xuất_GOM]=EC$5)),SUMPRODUCT(Data_Xuất[Xuất-NX]*(Data_Xuất[Year]=EC$1)*(Data_Xuất[Month]=EC$2)*(Data_Xuất[Main SKU name_GOM]=$A11)*(Data_Xuất[SKU_Xuất_GOM]=EC$5)))</f>
        <v>34000</v>
      </c>
      <c r="ED11" s="42" cm="1">
        <f t="array" ref="ED11">IF(ED$2="FY",SUMPRODUCT(Data_Xuất[Xuất-NX]*(Data_Xuất[Year]=ED$1)*(Data_Xuất[Main SKU name_GOM]=$A11)*(Data_Xuất[SKU_Xuất_GOM]=ED$5)),SUMPRODUCT(Data_Xuất[Xuất-NX]*(Data_Xuất[Year]=ED$1)*(Data_Xuất[Month]=ED$2)*(Data_Xuất[Main SKU name_GOM]=$A11)*(Data_Xuất[SKU_Xuất_GOM]=ED$5)))</f>
        <v>0</v>
      </c>
      <c r="EE11" s="42" cm="1">
        <f t="array" ref="EE11">IF(EE$2="FY",SUMPRODUCT(Data_Xuất[Xuất-NX]*(Data_Xuất[Year]=EE$1)*(Data_Xuất[Main SKU name_GOM]=$A11)*(Data_Xuất[SKU_Xuất_GOM]=EE$5)),SUMPRODUCT(Data_Xuất[Xuất-NX]*(Data_Xuất[Year]=EE$1)*(Data_Xuất[Month]=EE$2)*(Data_Xuất[Main SKU name_GOM]=$A11)*(Data_Xuất[SKU_Xuất_GOM]=EE$5)))</f>
        <v>0</v>
      </c>
      <c r="EF11" s="42" cm="1">
        <f t="array" ref="EF11">IF(EF$2="FY",SUMPRODUCT(Data_Xuất[Xuất-NX]*(Data_Xuất[Year]=EF$1)*(Data_Xuất[Main SKU name_GOM]=$A11)*(Data_Xuất[SKU_Xuất_GOM]=EF$5)),SUMPRODUCT(Data_Xuất[Xuất-NX]*(Data_Xuất[Year]=EF$1)*(Data_Xuất[Month]=EF$2)*(Data_Xuất[Main SKU name_GOM]=$A11)*(Data_Xuất[SKU_Xuất_GOM]=EF$5)))</f>
        <v>0</v>
      </c>
      <c r="EG11" s="42" cm="1">
        <f t="array" ref="EG11">IF(EG$2="FY",SUMPRODUCT(Data_Xuất[Xuất-NX]*(Data_Xuất[Year]=EG$1)*(Data_Xuất[Main SKU name_GOM]=$A11)*(Data_Xuất[SKU_Xuất_GOM]=EG$5)),SUMPRODUCT(Data_Xuất[Xuất-NX]*(Data_Xuất[Year]=EG$1)*(Data_Xuất[Month]=EG$2)*(Data_Xuất[Main SKU name_GOM]=$A11)*(Data_Xuất[SKU_Xuất_GOM]=EG$5)))</f>
        <v>549</v>
      </c>
      <c r="EH11" s="42" cm="1">
        <f t="array" ref="EH11">IF(EH$2="FY",SUMPRODUCT(Data_Xuất[Xuất-NX]*(Data_Xuất[Year]=EH$1)*(Data_Xuất[Main SKU name_GOM]=$A11)*(Data_Xuất[SKU_Xuất_GOM]=EH$5)),SUMPRODUCT(Data_Xuất[Xuất-NX]*(Data_Xuất[Year]=EH$1)*(Data_Xuất[Month]=EH$2)*(Data_Xuất[Main SKU name_GOM]=$A11)*(Data_Xuất[SKU_Xuất_GOM]=EH$5)))</f>
        <v>0</v>
      </c>
      <c r="EI11" s="42" cm="1">
        <f t="array" ref="EI11">IF(EI$2="FY",SUMPRODUCT(Data_Xuất[Xuất-NX]*(Data_Xuất[Year]=EI$1)*(Data_Xuất[Main SKU name_GOM]=$A11)*(Data_Xuất[SKU_Xuất_GOM]=EI$5)),SUMPRODUCT(Data_Xuất[Xuất-NX]*(Data_Xuất[Year]=EI$1)*(Data_Xuất[Month]=EI$2)*(Data_Xuất[Main SKU name_GOM]=$A11)*(Data_Xuất[SKU_Xuất_GOM]=EI$5)))</f>
        <v>0</v>
      </c>
      <c r="EJ11" s="42" cm="1">
        <f t="array" ref="EJ11">IF(EJ$2="FY",SUMPRODUCT(Data_Xuất[Xuất-NX]*(Data_Xuất[Year]=EJ$1)*(Data_Xuất[Main SKU name_GOM]=$A11)*(Data_Xuất[SKU_Xuất_GOM]=EJ$5)),SUMPRODUCT(Data_Xuất[Xuất-NX]*(Data_Xuất[Year]=EJ$1)*(Data_Xuất[Month]=EJ$2)*(Data_Xuất[Main SKU name_GOM]=$A11)*(Data_Xuất[SKU_Xuất_GOM]=EJ$5)))</f>
        <v>0</v>
      </c>
      <c r="EK11" s="42" cm="1">
        <f t="array" ref="EK11">IF(EK$2="FY",SUMPRODUCT(Data_Xuất[Xuất-NX]*(Data_Xuất[Year]=EK$1)*(Data_Xuất[Main SKU name_GOM]=$A11)*(Data_Xuất[SKU_Xuất_GOM]=EK$5)),SUMPRODUCT(Data_Xuất[Xuất-NX]*(Data_Xuất[Year]=EK$1)*(Data_Xuất[Month]=EK$2)*(Data_Xuất[Main SKU name_GOM]=$A11)*(Data_Xuất[SKU_Xuất_GOM]=EK$5)))</f>
        <v>0</v>
      </c>
      <c r="EL11" s="42" cm="1">
        <f t="array" ref="EL11">IF(EL$2="FY",SUMPRODUCT(Data_Xuất[Xuất-NX]*(Data_Xuất[Year]=EL$1)*(Data_Xuất[Main SKU name_GOM]=$A11)*(Data_Xuất[SKU_Xuất_GOM]=EL$5)),SUMPRODUCT(Data_Xuất[Xuất-NX]*(Data_Xuất[Year]=EL$1)*(Data_Xuất[Month]=EL$2)*(Data_Xuất[Main SKU name_GOM]=$A11)*(Data_Xuất[SKU_Xuất_GOM]=EL$5)))</f>
        <v>0</v>
      </c>
      <c r="EM11" s="42" cm="1">
        <f t="array" ref="EM11">IF(EM$2="FY",SUMPRODUCT(Data_Xuất[Xuất-NX]*(Data_Xuất[Year]=EM$1)*(Data_Xuất[Main SKU name_GOM]=$A11)*(Data_Xuất[SKU_Xuất_GOM]=EM$5)),SUMPRODUCT(Data_Xuất[Xuất-NX]*(Data_Xuất[Year]=EM$1)*(Data_Xuất[Month]=EM$2)*(Data_Xuất[Main SKU name_GOM]=$A11)*(Data_Xuất[SKU_Xuất_GOM]=EM$5)))</f>
        <v>0</v>
      </c>
      <c r="EN11" s="42" cm="1">
        <f t="array" ref="EN11">IF(EN$2="FY",SUMPRODUCT(Data_Xuất[Xuất-NX]*(Data_Xuất[Year]=EN$1)*(Data_Xuất[Main SKU name_GOM]=$A11)*(Data_Xuất[SKU_Xuất_GOM]=EN$5)),SUMPRODUCT(Data_Xuất[Xuất-NX]*(Data_Xuất[Year]=EN$1)*(Data_Xuất[Month]=EN$2)*(Data_Xuất[Main SKU name_GOM]=$A11)*(Data_Xuất[SKU_Xuất_GOM]=EN$5)))</f>
        <v>0</v>
      </c>
      <c r="EO11" s="42" cm="1">
        <f t="array" ref="EO11">IF(EO$2="FY",SUMPRODUCT(Data_Xuất[Xuất-NX]*(Data_Xuất[Year]=EO$1)*(Data_Xuất[Main SKU name_GOM]=$A11)*(Data_Xuất[SKU_Xuất_GOM]=EO$5)),SUMPRODUCT(Data_Xuất[Xuất-NX]*(Data_Xuất[Year]=EO$1)*(Data_Xuất[Month]=EO$2)*(Data_Xuất[Main SKU name_GOM]=$A11)*(Data_Xuất[SKU_Xuất_GOM]=EO$5)))</f>
        <v>0</v>
      </c>
      <c r="EP11" s="45">
        <f t="shared" si="168"/>
        <v>34549</v>
      </c>
      <c r="ER11" s="42" cm="1">
        <f t="array" ref="ER11">IF(ER$2="FY",SUMPRODUCT(Data_Xuất[Xuất-NX]*(Data_Xuất[Year]=ER$1)*(Data_Xuất[Main SKU name_GOM]=$A11)*(Data_Xuất[SKU_Xuất_GOM]=ER$5)),SUMPRODUCT(Data_Xuất[Xuất-NX]*(Data_Xuất[Year]=ER$1)*(Data_Xuất[Month]=ER$2)*(Data_Xuất[Main SKU name_GOM]=$A11)*(Data_Xuất[SKU_Xuất_GOM]=ER$5)))</f>
        <v>0</v>
      </c>
      <c r="ES11" s="42" cm="1">
        <f t="array" ref="ES11">IF(ES$2="FY",SUMPRODUCT(Data_Xuất[Xuất-NX]*(Data_Xuất[Year]=ES$1)*(Data_Xuất[Main SKU name_GOM]=$A11)*(Data_Xuất[SKU_Xuất_GOM]=ES$5)),SUMPRODUCT(Data_Xuất[Xuất-NX]*(Data_Xuất[Year]=ES$1)*(Data_Xuất[Month]=ES$2)*(Data_Xuất[Main SKU name_GOM]=$A11)*(Data_Xuất[SKU_Xuất_GOM]=ES$5)))</f>
        <v>0</v>
      </c>
      <c r="ET11" s="42" cm="1">
        <f t="array" ref="ET11">IF(ET$2="FY",SUMPRODUCT(Data_Xuất[Xuất-NX]*(Data_Xuất[Year]=ET$1)*(Data_Xuất[Main SKU name_GOM]=$A11)*(Data_Xuất[SKU_Xuất_GOM]=ET$5)),SUMPRODUCT(Data_Xuất[Xuất-NX]*(Data_Xuất[Year]=ET$1)*(Data_Xuất[Month]=ET$2)*(Data_Xuất[Main SKU name_GOM]=$A11)*(Data_Xuất[SKU_Xuất_GOM]=ET$5)))</f>
        <v>0</v>
      </c>
      <c r="EU11" s="42" cm="1">
        <f t="array" ref="EU11">IF(EU$2="FY",SUMPRODUCT(Data_Xuất[Xuất-NX]*(Data_Xuất[Year]=EU$1)*(Data_Xuất[Main SKU name_GOM]=$A11)*(Data_Xuất[SKU_Xuất_GOM]=EU$5)),SUMPRODUCT(Data_Xuất[Xuất-NX]*(Data_Xuất[Year]=EU$1)*(Data_Xuất[Month]=EU$2)*(Data_Xuất[Main SKU name_GOM]=$A11)*(Data_Xuất[SKU_Xuất_GOM]=EU$5)))</f>
        <v>0</v>
      </c>
      <c r="EV11" s="42" cm="1">
        <f t="array" ref="EV11">IF(EV$2="FY",SUMPRODUCT(Data_Xuất[Xuất-NX]*(Data_Xuất[Year]=EV$1)*(Data_Xuất[Main SKU name_GOM]=$A11)*(Data_Xuất[SKU_Xuất_GOM]=EV$5)),SUMPRODUCT(Data_Xuất[Xuất-NX]*(Data_Xuất[Year]=EV$1)*(Data_Xuất[Month]=EV$2)*(Data_Xuất[Main SKU name_GOM]=$A11)*(Data_Xuất[SKU_Xuất_GOM]=EV$5)))</f>
        <v>0</v>
      </c>
      <c r="EW11" s="42" cm="1">
        <f t="array" ref="EW11">IF(EW$2="FY",SUMPRODUCT(Data_Xuất[Xuất-NX]*(Data_Xuất[Year]=EW$1)*(Data_Xuất[Main SKU name_GOM]=$A11)*(Data_Xuất[SKU_Xuất_GOM]=EW$5)),SUMPRODUCT(Data_Xuất[Xuất-NX]*(Data_Xuất[Year]=EW$1)*(Data_Xuất[Month]=EW$2)*(Data_Xuất[Main SKU name_GOM]=$A11)*(Data_Xuất[SKU_Xuất_GOM]=EW$5)))</f>
        <v>5000</v>
      </c>
      <c r="EX11" s="42" cm="1">
        <f t="array" ref="EX11">IF(EX$2="FY",SUMPRODUCT(Data_Xuất[Xuất-NX]*(Data_Xuất[Year]=EX$1)*(Data_Xuất[Main SKU name_GOM]=$A11)*(Data_Xuất[SKU_Xuất_GOM]=EX$5)),SUMPRODUCT(Data_Xuất[Xuất-NX]*(Data_Xuất[Year]=EX$1)*(Data_Xuất[Month]=EX$2)*(Data_Xuất[Main SKU name_GOM]=$A11)*(Data_Xuất[SKU_Xuất_GOM]=EX$5)))</f>
        <v>0</v>
      </c>
      <c r="EY11" s="42" cm="1">
        <f t="array" ref="EY11">IF(EY$2="FY",SUMPRODUCT(Data_Xuất[Xuất-NX]*(Data_Xuất[Year]=EY$1)*(Data_Xuất[Main SKU name_GOM]=$A11)*(Data_Xuất[SKU_Xuất_GOM]=EY$5)),SUMPRODUCT(Data_Xuất[Xuất-NX]*(Data_Xuất[Year]=EY$1)*(Data_Xuất[Month]=EY$2)*(Data_Xuất[Main SKU name_GOM]=$A11)*(Data_Xuất[SKU_Xuất_GOM]=EY$5)))</f>
        <v>0</v>
      </c>
      <c r="EZ11" s="42" cm="1">
        <f t="array" ref="EZ11">IF(EZ$2="FY",SUMPRODUCT(Data_Xuất[Xuất-NX]*(Data_Xuất[Year]=EZ$1)*(Data_Xuất[Main SKU name_GOM]=$A11)*(Data_Xuất[SKU_Xuất_GOM]=EZ$5)),SUMPRODUCT(Data_Xuất[Xuất-NX]*(Data_Xuất[Year]=EZ$1)*(Data_Xuất[Month]=EZ$2)*(Data_Xuất[Main SKU name_GOM]=$A11)*(Data_Xuất[SKU_Xuất_GOM]=EZ$5)))</f>
        <v>0</v>
      </c>
      <c r="FA11" s="42" cm="1">
        <f t="array" ref="FA11">IF(FA$2="FY",SUMPRODUCT(Data_Xuất[Xuất-NX]*(Data_Xuất[Year]=FA$1)*(Data_Xuất[Main SKU name_GOM]=$A11)*(Data_Xuất[SKU_Xuất_GOM]=FA$5)),SUMPRODUCT(Data_Xuất[Xuất-NX]*(Data_Xuất[Year]=FA$1)*(Data_Xuất[Month]=FA$2)*(Data_Xuất[Main SKU name_GOM]=$A11)*(Data_Xuất[SKU_Xuất_GOM]=FA$5)))</f>
        <v>0</v>
      </c>
      <c r="FB11" s="42" cm="1">
        <f t="array" ref="FB11">IF(FB$2="FY",SUMPRODUCT(Data_Xuất[Xuất-NX]*(Data_Xuất[Year]=FB$1)*(Data_Xuất[Main SKU name_GOM]=$A11)*(Data_Xuất[SKU_Xuất_GOM]=FB$5)),SUMPRODUCT(Data_Xuất[Xuất-NX]*(Data_Xuất[Year]=FB$1)*(Data_Xuất[Month]=FB$2)*(Data_Xuất[Main SKU name_GOM]=$A11)*(Data_Xuất[SKU_Xuất_GOM]=FB$5)))</f>
        <v>0</v>
      </c>
      <c r="FC11" s="42" cm="1">
        <f t="array" ref="FC11">IF(FC$2="FY",SUMPRODUCT(Data_Xuất[Xuất-NX]*(Data_Xuất[Year]=FC$1)*(Data_Xuất[Main SKU name_GOM]=$A11)*(Data_Xuất[SKU_Xuất_GOM]=FC$5)),SUMPRODUCT(Data_Xuất[Xuất-NX]*(Data_Xuất[Year]=FC$1)*(Data_Xuất[Month]=FC$2)*(Data_Xuất[Main SKU name_GOM]=$A11)*(Data_Xuất[SKU_Xuất_GOM]=FC$5)))</f>
        <v>0</v>
      </c>
      <c r="FD11" s="42" cm="1">
        <f t="array" ref="FD11">IF(FD$2="FY",SUMPRODUCT(Data_Xuất[Xuất-NX]*(Data_Xuất[Year]=FD$1)*(Data_Xuất[Main SKU name_GOM]=$A11)*(Data_Xuất[SKU_Xuất_GOM]=FD$5)),SUMPRODUCT(Data_Xuất[Xuất-NX]*(Data_Xuất[Year]=FD$1)*(Data_Xuất[Month]=FD$2)*(Data_Xuất[Main SKU name_GOM]=$A11)*(Data_Xuất[SKU_Xuất_GOM]=FD$5)))</f>
        <v>0</v>
      </c>
      <c r="FE11" s="42" cm="1">
        <f t="array" ref="FE11">IF(FE$2="FY",SUMPRODUCT(Data_Xuất[Xuất-NX]*(Data_Xuất[Year]=FE$1)*(Data_Xuất[Main SKU name_GOM]=$A11)*(Data_Xuất[SKU_Xuất_GOM]=FE$5)),SUMPRODUCT(Data_Xuất[Xuất-NX]*(Data_Xuất[Year]=FE$1)*(Data_Xuất[Month]=FE$2)*(Data_Xuất[Main SKU name_GOM]=$A11)*(Data_Xuất[SKU_Xuất_GOM]=FE$5)))</f>
        <v>0</v>
      </c>
      <c r="FF11" s="45">
        <f t="shared" si="169"/>
        <v>5000</v>
      </c>
      <c r="FH11" s="42" cm="1">
        <f t="array" ref="FH11">IF(FH$2="FY",SUMPRODUCT(Data_Xuất[Xuất-NX]*(Data_Xuất[Year]=FH$1)*(Data_Xuất[Main SKU name_GOM]=$A11)*(Data_Xuất[SKU_Xuất_GOM]=FH$5)),SUMPRODUCT(Data_Xuất[Xuất-NX]*(Data_Xuất[Year]=FH$1)*(Data_Xuất[Month]=FH$2)*(Data_Xuất[Main SKU name_GOM]=$A11)*(Data_Xuất[SKU_Xuất_GOM]=FH$5)))</f>
        <v>0</v>
      </c>
      <c r="FI11" s="42" cm="1">
        <f t="array" ref="FI11">IF(FI$2="FY",SUMPRODUCT(Data_Xuất[Xuất-NX]*(Data_Xuất[Year]=FI$1)*(Data_Xuất[Main SKU name_GOM]=$A11)*(Data_Xuất[SKU_Xuất_GOM]=FI$5)),SUMPRODUCT(Data_Xuất[Xuất-NX]*(Data_Xuất[Year]=FI$1)*(Data_Xuất[Month]=FI$2)*(Data_Xuất[Main SKU name_GOM]=$A11)*(Data_Xuất[SKU_Xuất_GOM]=FI$5)))</f>
        <v>0</v>
      </c>
      <c r="FJ11" s="42" cm="1">
        <f t="array" ref="FJ11">IF(FJ$2="FY",SUMPRODUCT(Data_Xuất[Xuất-NX]*(Data_Xuất[Year]=FJ$1)*(Data_Xuất[Main SKU name_GOM]=$A11)*(Data_Xuất[SKU_Xuất_GOM]=FJ$5)),SUMPRODUCT(Data_Xuất[Xuất-NX]*(Data_Xuất[Year]=FJ$1)*(Data_Xuất[Month]=FJ$2)*(Data_Xuất[Main SKU name_GOM]=$A11)*(Data_Xuất[SKU_Xuất_GOM]=FJ$5)))</f>
        <v>0</v>
      </c>
      <c r="FK11" s="42" cm="1">
        <f t="array" ref="FK11">IF(FK$2="FY",SUMPRODUCT(Data_Xuất[Xuất-NX]*(Data_Xuất[Year]=FK$1)*(Data_Xuất[Main SKU name_GOM]=$A11)*(Data_Xuất[SKU_Xuất_GOM]=FK$5)),SUMPRODUCT(Data_Xuất[Xuất-NX]*(Data_Xuất[Year]=FK$1)*(Data_Xuất[Month]=FK$2)*(Data_Xuất[Main SKU name_GOM]=$A11)*(Data_Xuất[SKU_Xuất_GOM]=FK$5)))</f>
        <v>0</v>
      </c>
      <c r="FL11" s="42" cm="1">
        <f t="array" ref="FL11">IF(FL$2="FY",SUMPRODUCT(Data_Xuất[Xuất-NX]*(Data_Xuất[Year]=FL$1)*(Data_Xuất[Main SKU name_GOM]=$A11)*(Data_Xuất[SKU_Xuất_GOM]=FL$5)),SUMPRODUCT(Data_Xuất[Xuất-NX]*(Data_Xuất[Year]=FL$1)*(Data_Xuất[Month]=FL$2)*(Data_Xuất[Main SKU name_GOM]=$A11)*(Data_Xuất[SKU_Xuất_GOM]=FL$5)))</f>
        <v>0</v>
      </c>
      <c r="FM11" s="42" cm="1">
        <f t="array" ref="FM11">IF(FM$2="FY",SUMPRODUCT(Data_Xuất[Xuất-NX]*(Data_Xuất[Year]=FM$1)*(Data_Xuất[Main SKU name_GOM]=$A11)*(Data_Xuất[SKU_Xuất_GOM]=FM$5)),SUMPRODUCT(Data_Xuất[Xuất-NX]*(Data_Xuất[Year]=FM$1)*(Data_Xuất[Month]=FM$2)*(Data_Xuất[Main SKU name_GOM]=$A11)*(Data_Xuất[SKU_Xuất_GOM]=FM$5)))</f>
        <v>23600</v>
      </c>
      <c r="FN11" s="42" cm="1">
        <f t="array" ref="FN11">IF(FN$2="FY",SUMPRODUCT(Data_Xuất[Xuất-NX]*(Data_Xuất[Year]=FN$1)*(Data_Xuất[Main SKU name_GOM]=$A11)*(Data_Xuất[SKU_Xuất_GOM]=FN$5)),SUMPRODUCT(Data_Xuất[Xuất-NX]*(Data_Xuất[Year]=FN$1)*(Data_Xuất[Month]=FN$2)*(Data_Xuất[Main SKU name_GOM]=$A11)*(Data_Xuất[SKU_Xuất_GOM]=FN$5)))</f>
        <v>0</v>
      </c>
      <c r="FO11" s="42" cm="1">
        <f t="array" ref="FO11">IF(FO$2="FY",SUMPRODUCT(Data_Xuất[Xuất-NX]*(Data_Xuất[Year]=FO$1)*(Data_Xuất[Main SKU name_GOM]=$A11)*(Data_Xuất[SKU_Xuất_GOM]=FO$5)),SUMPRODUCT(Data_Xuất[Xuất-NX]*(Data_Xuất[Year]=FO$1)*(Data_Xuất[Month]=FO$2)*(Data_Xuất[Main SKU name_GOM]=$A11)*(Data_Xuất[SKU_Xuất_GOM]=FO$5)))</f>
        <v>0</v>
      </c>
      <c r="FP11" s="42" cm="1">
        <f t="array" ref="FP11">IF(FP$2="FY",SUMPRODUCT(Data_Xuất[Xuất-NX]*(Data_Xuất[Year]=FP$1)*(Data_Xuất[Main SKU name_GOM]=$A11)*(Data_Xuất[SKU_Xuất_GOM]=FP$5)),SUMPRODUCT(Data_Xuất[Xuất-NX]*(Data_Xuất[Year]=FP$1)*(Data_Xuất[Month]=FP$2)*(Data_Xuất[Main SKU name_GOM]=$A11)*(Data_Xuất[SKU_Xuất_GOM]=FP$5)))</f>
        <v>0</v>
      </c>
      <c r="FQ11" s="42" cm="1">
        <f t="array" ref="FQ11">IF(FQ$2="FY",SUMPRODUCT(Data_Xuất[Xuất-NX]*(Data_Xuất[Year]=FQ$1)*(Data_Xuất[Main SKU name_GOM]=$A11)*(Data_Xuất[SKU_Xuất_GOM]=FQ$5)),SUMPRODUCT(Data_Xuất[Xuất-NX]*(Data_Xuất[Year]=FQ$1)*(Data_Xuất[Month]=FQ$2)*(Data_Xuất[Main SKU name_GOM]=$A11)*(Data_Xuất[SKU_Xuất_GOM]=FQ$5)))</f>
        <v>0</v>
      </c>
      <c r="FR11" s="42" cm="1">
        <f t="array" ref="FR11">IF(FR$2="FY",SUMPRODUCT(Data_Xuất[Xuất-NX]*(Data_Xuất[Year]=FR$1)*(Data_Xuất[Main SKU name_GOM]=$A11)*(Data_Xuất[SKU_Xuất_GOM]=FR$5)),SUMPRODUCT(Data_Xuất[Xuất-NX]*(Data_Xuất[Year]=FR$1)*(Data_Xuất[Month]=FR$2)*(Data_Xuất[Main SKU name_GOM]=$A11)*(Data_Xuất[SKU_Xuất_GOM]=FR$5)))</f>
        <v>0</v>
      </c>
      <c r="FS11" s="42" cm="1">
        <f t="array" ref="FS11">IF(FS$2="FY",SUMPRODUCT(Data_Xuất[Xuất-NX]*(Data_Xuất[Year]=FS$1)*(Data_Xuất[Main SKU name_GOM]=$A11)*(Data_Xuất[SKU_Xuất_GOM]=FS$5)),SUMPRODUCT(Data_Xuất[Xuất-NX]*(Data_Xuất[Year]=FS$1)*(Data_Xuất[Month]=FS$2)*(Data_Xuất[Main SKU name_GOM]=$A11)*(Data_Xuất[SKU_Xuất_GOM]=FS$5)))</f>
        <v>0</v>
      </c>
      <c r="FT11" s="42" cm="1">
        <f t="array" ref="FT11">IF(FT$2="FY",SUMPRODUCT(Data_Xuất[Xuất-NX]*(Data_Xuất[Year]=FT$1)*(Data_Xuất[Main SKU name_GOM]=$A11)*(Data_Xuất[SKU_Xuất_GOM]=FT$5)),SUMPRODUCT(Data_Xuất[Xuất-NX]*(Data_Xuất[Year]=FT$1)*(Data_Xuất[Month]=FT$2)*(Data_Xuất[Main SKU name_GOM]=$A11)*(Data_Xuất[SKU_Xuất_GOM]=FT$5)))</f>
        <v>10800</v>
      </c>
      <c r="FU11" s="42" cm="1">
        <f t="array" ref="FU11">IF(FU$2="FY",SUMPRODUCT(Data_Xuất[Xuất-NX]*(Data_Xuất[Year]=FU$1)*(Data_Xuất[Main SKU name_GOM]=$A11)*(Data_Xuất[SKU_Xuất_GOM]=FU$5)),SUMPRODUCT(Data_Xuất[Xuất-NX]*(Data_Xuất[Year]=FU$1)*(Data_Xuất[Month]=FU$2)*(Data_Xuất[Main SKU name_GOM]=$A11)*(Data_Xuất[SKU_Xuất_GOM]=FU$5)))</f>
        <v>0</v>
      </c>
      <c r="FV11" s="45">
        <f t="shared" si="170"/>
        <v>34400</v>
      </c>
      <c r="FX11" s="42" cm="1">
        <f t="array" ref="FX11">IF(FX$2="FY",SUMPRODUCT(Data_Xuất[Xuất-NX]*(Data_Xuất[Year]=FX$1)*(Data_Xuất[Main SKU name_GOM]=$A11)*(Data_Xuất[SKU_Xuất_GOM]=FX$5)),SUMPRODUCT(Data_Xuất[Xuất-NX]*(Data_Xuất[Year]=FX$1)*(Data_Xuất[Month]=FX$2)*(Data_Xuất[Main SKU name_GOM]=$A11)*(Data_Xuất[SKU_Xuất_GOM]=FX$5)))</f>
        <v>0</v>
      </c>
      <c r="FY11" s="42" cm="1">
        <f t="array" ref="FY11">IF(FY$2="FY",SUMPRODUCT(Data_Xuất[Xuất-NX]*(Data_Xuất[Year]=FY$1)*(Data_Xuất[Main SKU name_GOM]=$A11)*(Data_Xuất[SKU_Xuất_GOM]=FY$5)),SUMPRODUCT(Data_Xuất[Xuất-NX]*(Data_Xuất[Year]=FY$1)*(Data_Xuất[Month]=FY$2)*(Data_Xuất[Main SKU name_GOM]=$A11)*(Data_Xuất[SKU_Xuất_GOM]=FY$5)))</f>
        <v>157981</v>
      </c>
      <c r="FZ11" s="42" cm="1">
        <f t="array" ref="FZ11">IF(FZ$2="FY",SUMPRODUCT(Data_Xuất[Xuất-NX]*(Data_Xuất[Year]=FZ$1)*(Data_Xuất[Main SKU name_GOM]=$A11)*(Data_Xuất[SKU_Xuất_GOM]=FZ$5)),SUMPRODUCT(Data_Xuất[Xuất-NX]*(Data_Xuất[Year]=FZ$1)*(Data_Xuất[Month]=FZ$2)*(Data_Xuất[Main SKU name_GOM]=$A11)*(Data_Xuất[SKU_Xuất_GOM]=FZ$5)))</f>
        <v>0</v>
      </c>
      <c r="GA11" s="42" cm="1">
        <f t="array" ref="GA11">IF(GA$2="FY",SUMPRODUCT(Data_Xuất[Xuất-NX]*(Data_Xuất[Year]=GA$1)*(Data_Xuất[Main SKU name_GOM]=$A11)*(Data_Xuất[SKU_Xuất_GOM]=GA$5)),SUMPRODUCT(Data_Xuất[Xuất-NX]*(Data_Xuất[Year]=GA$1)*(Data_Xuất[Month]=GA$2)*(Data_Xuất[Main SKU name_GOM]=$A11)*(Data_Xuất[SKU_Xuất_GOM]=GA$5)))</f>
        <v>0</v>
      </c>
      <c r="GB11" s="42" cm="1">
        <f t="array" ref="GB11">IF(GB$2="FY",SUMPRODUCT(Data_Xuất[Xuất-NX]*(Data_Xuất[Year]=GB$1)*(Data_Xuất[Main SKU name_GOM]=$A11)*(Data_Xuất[SKU_Xuất_GOM]=GB$5)),SUMPRODUCT(Data_Xuất[Xuất-NX]*(Data_Xuất[Year]=GB$1)*(Data_Xuất[Month]=GB$2)*(Data_Xuất[Main SKU name_GOM]=$A11)*(Data_Xuất[SKU_Xuất_GOM]=GB$5)))</f>
        <v>0</v>
      </c>
      <c r="GC11" s="42" cm="1">
        <f t="array" ref="GC11">IF(GC$2="FY",SUMPRODUCT(Data_Xuất[Xuất-NX]*(Data_Xuất[Year]=GC$1)*(Data_Xuất[Main SKU name_GOM]=$A11)*(Data_Xuất[SKU_Xuất_GOM]=GC$5)),SUMPRODUCT(Data_Xuất[Xuất-NX]*(Data_Xuất[Year]=GC$1)*(Data_Xuất[Month]=GC$2)*(Data_Xuất[Main SKU name_GOM]=$A11)*(Data_Xuất[SKU_Xuất_GOM]=GC$5)))</f>
        <v>3106</v>
      </c>
      <c r="GD11" s="42" cm="1">
        <f t="array" ref="GD11">IF(GD$2="FY",SUMPRODUCT(Data_Xuất[Xuất-NX]*(Data_Xuất[Year]=GD$1)*(Data_Xuất[Main SKU name_GOM]=$A11)*(Data_Xuất[SKU_Xuất_GOM]=GD$5)),SUMPRODUCT(Data_Xuất[Xuất-NX]*(Data_Xuất[Year]=GD$1)*(Data_Xuất[Month]=GD$2)*(Data_Xuất[Main SKU name_GOM]=$A11)*(Data_Xuất[SKU_Xuất_GOM]=GD$5)))</f>
        <v>0</v>
      </c>
      <c r="GE11" s="42" cm="1">
        <f t="array" ref="GE11">IF(GE$2="FY",SUMPRODUCT(Data_Xuất[Xuất-NX]*(Data_Xuất[Year]=GE$1)*(Data_Xuất[Main SKU name_GOM]=$A11)*(Data_Xuất[SKU_Xuất_GOM]=GE$5)),SUMPRODUCT(Data_Xuất[Xuất-NX]*(Data_Xuất[Year]=GE$1)*(Data_Xuất[Month]=GE$2)*(Data_Xuất[Main SKU name_GOM]=$A11)*(Data_Xuất[SKU_Xuất_GOM]=GE$5)))</f>
        <v>0</v>
      </c>
      <c r="GF11" s="42" cm="1">
        <f t="array" ref="GF11">IF(GF$2="FY",SUMPRODUCT(Data_Xuất[Xuất-NX]*(Data_Xuất[Year]=GF$1)*(Data_Xuất[Main SKU name_GOM]=$A11)*(Data_Xuất[SKU_Xuất_GOM]=GF$5)),SUMPRODUCT(Data_Xuất[Xuất-NX]*(Data_Xuất[Year]=GF$1)*(Data_Xuất[Month]=GF$2)*(Data_Xuất[Main SKU name_GOM]=$A11)*(Data_Xuất[SKU_Xuất_GOM]=GF$5)))</f>
        <v>0</v>
      </c>
      <c r="GG11" s="42" cm="1">
        <f t="array" ref="GG11">IF(GG$2="FY",SUMPRODUCT(Data_Xuất[Xuất-NX]*(Data_Xuất[Year]=GG$1)*(Data_Xuất[Main SKU name_GOM]=$A11)*(Data_Xuất[SKU_Xuất_GOM]=GG$5)),SUMPRODUCT(Data_Xuất[Xuất-NX]*(Data_Xuất[Year]=GG$1)*(Data_Xuất[Month]=GG$2)*(Data_Xuất[Main SKU name_GOM]=$A11)*(Data_Xuất[SKU_Xuất_GOM]=GG$5)))</f>
        <v>0</v>
      </c>
      <c r="GH11" s="42" cm="1">
        <f t="array" ref="GH11">IF(GH$2="FY",SUMPRODUCT(Data_Xuất[Xuất-NX]*(Data_Xuất[Year]=GH$1)*(Data_Xuất[Main SKU name_GOM]=$A11)*(Data_Xuất[SKU_Xuất_GOM]=GH$5)),SUMPRODUCT(Data_Xuất[Xuất-NX]*(Data_Xuất[Year]=GH$1)*(Data_Xuất[Month]=GH$2)*(Data_Xuất[Main SKU name_GOM]=$A11)*(Data_Xuất[SKU_Xuất_GOM]=GH$5)))</f>
        <v>0</v>
      </c>
      <c r="GI11" s="42" cm="1">
        <f t="array" ref="GI11">IF(GI$2="FY",SUMPRODUCT(Data_Xuất[Xuất-NX]*(Data_Xuất[Year]=GI$1)*(Data_Xuất[Main SKU name_GOM]=$A11)*(Data_Xuất[SKU_Xuất_GOM]=GI$5)),SUMPRODUCT(Data_Xuất[Xuất-NX]*(Data_Xuất[Year]=GI$1)*(Data_Xuất[Month]=GI$2)*(Data_Xuất[Main SKU name_GOM]=$A11)*(Data_Xuất[SKU_Xuất_GOM]=GI$5)))</f>
        <v>0</v>
      </c>
      <c r="GJ11" s="42" cm="1">
        <f t="array" ref="GJ11">IF(GJ$2="FY",SUMPRODUCT(Data_Xuất[Xuất-NX]*(Data_Xuất[Year]=GJ$1)*(Data_Xuất[Main SKU name_GOM]=$A11)*(Data_Xuất[SKU_Xuất_GOM]=GJ$5)),SUMPRODUCT(Data_Xuất[Xuất-NX]*(Data_Xuất[Year]=GJ$1)*(Data_Xuất[Month]=GJ$2)*(Data_Xuất[Main SKU name_GOM]=$A11)*(Data_Xuất[SKU_Xuất_GOM]=GJ$5)))</f>
        <v>0</v>
      </c>
      <c r="GK11" s="42" cm="1">
        <f t="array" ref="GK11">IF(GK$2="FY",SUMPRODUCT(Data_Xuất[Xuất-NX]*(Data_Xuất[Year]=GK$1)*(Data_Xuất[Main SKU name_GOM]=$A11)*(Data_Xuất[SKU_Xuất_GOM]=GK$5)),SUMPRODUCT(Data_Xuất[Xuất-NX]*(Data_Xuất[Year]=GK$1)*(Data_Xuất[Month]=GK$2)*(Data_Xuất[Main SKU name_GOM]=$A11)*(Data_Xuất[SKU_Xuất_GOM]=GK$5)))</f>
        <v>0</v>
      </c>
      <c r="GL11" s="45">
        <f t="shared" si="171"/>
        <v>161087</v>
      </c>
      <c r="GN11" s="42" cm="1">
        <f t="array" ref="GN11">IF(GN$2="FY",SUMPRODUCT(Data_Xuất[Xuất-NX]*(Data_Xuất[Year]=GN$1)*(Data_Xuất[Main SKU name_GOM]=$A11)*(Data_Xuất[SKU_Xuất_GOM]=GN$5)),SUMPRODUCT(Data_Xuất[Xuất-NX]*(Data_Xuất[Year]=GN$1)*(Data_Xuất[Month]=GN$2)*(Data_Xuất[Main SKU name_GOM]=$A11)*(Data_Xuất[SKU_Xuất_GOM]=GN$5)))</f>
        <v>0</v>
      </c>
      <c r="GO11" s="42" cm="1">
        <f t="array" ref="GO11">IF(GO$2="FY",SUMPRODUCT(Data_Xuất[Xuất-NX]*(Data_Xuất[Year]=GO$1)*(Data_Xuất[Main SKU name_GOM]=$A11)*(Data_Xuất[SKU_Xuất_GOM]=GO$5)),SUMPRODUCT(Data_Xuất[Xuất-NX]*(Data_Xuất[Year]=GO$1)*(Data_Xuất[Month]=GO$2)*(Data_Xuất[Main SKU name_GOM]=$A11)*(Data_Xuất[SKU_Xuất_GOM]=GO$5)))</f>
        <v>118850</v>
      </c>
      <c r="GP11" s="42" cm="1">
        <f t="array" ref="GP11">IF(GP$2="FY",SUMPRODUCT(Data_Xuất[Xuất-NX]*(Data_Xuất[Year]=GP$1)*(Data_Xuất[Main SKU name_GOM]=$A11)*(Data_Xuất[SKU_Xuất_GOM]=GP$5)),SUMPRODUCT(Data_Xuất[Xuất-NX]*(Data_Xuất[Year]=GP$1)*(Data_Xuất[Month]=GP$2)*(Data_Xuất[Main SKU name_GOM]=$A11)*(Data_Xuất[SKU_Xuất_GOM]=GP$5)))</f>
        <v>0</v>
      </c>
      <c r="GQ11" s="42" cm="1">
        <f t="array" ref="GQ11">IF(GQ$2="FY",SUMPRODUCT(Data_Xuất[Xuất-NX]*(Data_Xuất[Year]=GQ$1)*(Data_Xuất[Main SKU name_GOM]=$A11)*(Data_Xuất[SKU_Xuất_GOM]=GQ$5)),SUMPRODUCT(Data_Xuất[Xuất-NX]*(Data_Xuất[Year]=GQ$1)*(Data_Xuất[Month]=GQ$2)*(Data_Xuất[Main SKU name_GOM]=$A11)*(Data_Xuất[SKU_Xuất_GOM]=GQ$5)))</f>
        <v>0</v>
      </c>
      <c r="GR11" s="42" cm="1">
        <f t="array" ref="GR11">IF(GR$2="FY",SUMPRODUCT(Data_Xuất[Xuất-NX]*(Data_Xuất[Year]=GR$1)*(Data_Xuất[Main SKU name_GOM]=$A11)*(Data_Xuất[SKU_Xuất_GOM]=GR$5)),SUMPRODUCT(Data_Xuất[Xuất-NX]*(Data_Xuất[Year]=GR$1)*(Data_Xuất[Month]=GR$2)*(Data_Xuất[Main SKU name_GOM]=$A11)*(Data_Xuất[SKU_Xuất_GOM]=GR$5)))</f>
        <v>0</v>
      </c>
      <c r="GS11" s="42" cm="1">
        <f t="array" ref="GS11">IF(GS$2="FY",SUMPRODUCT(Data_Xuất[Xuất-NX]*(Data_Xuất[Year]=GS$1)*(Data_Xuất[Main SKU name_GOM]=$A11)*(Data_Xuất[SKU_Xuất_GOM]=GS$5)),SUMPRODUCT(Data_Xuất[Xuất-NX]*(Data_Xuất[Year]=GS$1)*(Data_Xuất[Month]=GS$2)*(Data_Xuất[Main SKU name_GOM]=$A11)*(Data_Xuất[SKU_Xuất_GOM]=GS$5)))</f>
        <v>33700</v>
      </c>
      <c r="GT11" s="42" cm="1">
        <f t="array" ref="GT11">IF(GT$2="FY",SUMPRODUCT(Data_Xuất[Xuất-NX]*(Data_Xuất[Year]=GT$1)*(Data_Xuất[Main SKU name_GOM]=$A11)*(Data_Xuất[SKU_Xuất_GOM]=GT$5)),SUMPRODUCT(Data_Xuất[Xuất-NX]*(Data_Xuất[Year]=GT$1)*(Data_Xuất[Month]=GT$2)*(Data_Xuất[Main SKU name_GOM]=$A11)*(Data_Xuất[SKU_Xuất_GOM]=GT$5)))</f>
        <v>0</v>
      </c>
      <c r="GU11" s="42" cm="1">
        <f t="array" ref="GU11">IF(GU$2="FY",SUMPRODUCT(Data_Xuất[Xuất-NX]*(Data_Xuất[Year]=GU$1)*(Data_Xuất[Main SKU name_GOM]=$A11)*(Data_Xuất[SKU_Xuất_GOM]=GU$5)),SUMPRODUCT(Data_Xuất[Xuất-NX]*(Data_Xuất[Year]=GU$1)*(Data_Xuất[Month]=GU$2)*(Data_Xuất[Main SKU name_GOM]=$A11)*(Data_Xuất[SKU_Xuất_GOM]=GU$5)))</f>
        <v>0</v>
      </c>
      <c r="GV11" s="42" cm="1">
        <f t="array" ref="GV11">IF(GV$2="FY",SUMPRODUCT(Data_Xuất[Xuất-NX]*(Data_Xuất[Year]=GV$1)*(Data_Xuất[Main SKU name_GOM]=$A11)*(Data_Xuất[SKU_Xuất_GOM]=GV$5)),SUMPRODUCT(Data_Xuất[Xuất-NX]*(Data_Xuất[Year]=GV$1)*(Data_Xuất[Month]=GV$2)*(Data_Xuất[Main SKU name_GOM]=$A11)*(Data_Xuất[SKU_Xuất_GOM]=GV$5)))</f>
        <v>0</v>
      </c>
      <c r="GW11" s="42" cm="1">
        <f t="array" ref="GW11">IF(GW$2="FY",SUMPRODUCT(Data_Xuất[Xuất-NX]*(Data_Xuất[Year]=GW$1)*(Data_Xuất[Main SKU name_GOM]=$A11)*(Data_Xuất[SKU_Xuất_GOM]=GW$5)),SUMPRODUCT(Data_Xuất[Xuất-NX]*(Data_Xuất[Year]=GW$1)*(Data_Xuất[Month]=GW$2)*(Data_Xuất[Main SKU name_GOM]=$A11)*(Data_Xuất[SKU_Xuất_GOM]=GW$5)))</f>
        <v>0</v>
      </c>
      <c r="GX11" s="42" cm="1">
        <f t="array" ref="GX11">IF(GX$2="FY",SUMPRODUCT(Data_Xuất[Xuất-NX]*(Data_Xuất[Year]=GX$1)*(Data_Xuất[Main SKU name_GOM]=$A11)*(Data_Xuất[SKU_Xuất_GOM]=GX$5)),SUMPRODUCT(Data_Xuất[Xuất-NX]*(Data_Xuất[Year]=GX$1)*(Data_Xuất[Month]=GX$2)*(Data_Xuất[Main SKU name_GOM]=$A11)*(Data_Xuất[SKU_Xuất_GOM]=GX$5)))</f>
        <v>0</v>
      </c>
      <c r="GY11" s="42" cm="1">
        <f t="array" ref="GY11">IF(GY$2="FY",SUMPRODUCT(Data_Xuất[Xuất-NX]*(Data_Xuất[Year]=GY$1)*(Data_Xuất[Main SKU name_GOM]=$A11)*(Data_Xuất[SKU_Xuất_GOM]=GY$5)),SUMPRODUCT(Data_Xuất[Xuất-NX]*(Data_Xuất[Year]=GY$1)*(Data_Xuất[Month]=GY$2)*(Data_Xuất[Main SKU name_GOM]=$A11)*(Data_Xuất[SKU_Xuất_GOM]=GY$5)))</f>
        <v>0</v>
      </c>
      <c r="GZ11" s="42" cm="1">
        <f t="array" ref="GZ11">IF(GZ$2="FY",SUMPRODUCT(Data_Xuất[Xuất-NX]*(Data_Xuất[Year]=GZ$1)*(Data_Xuất[Main SKU name_GOM]=$A11)*(Data_Xuất[SKU_Xuất_GOM]=GZ$5)),SUMPRODUCT(Data_Xuất[Xuất-NX]*(Data_Xuất[Year]=GZ$1)*(Data_Xuất[Month]=GZ$2)*(Data_Xuất[Main SKU name_GOM]=$A11)*(Data_Xuất[SKU_Xuất_GOM]=GZ$5)))</f>
        <v>0</v>
      </c>
      <c r="HA11" s="42" cm="1">
        <f t="array" ref="HA11">IF(HA$2="FY",SUMPRODUCT(Data_Xuất[Xuất-NX]*(Data_Xuất[Year]=HA$1)*(Data_Xuất[Main SKU name_GOM]=$A11)*(Data_Xuất[SKU_Xuất_GOM]=HA$5)),SUMPRODUCT(Data_Xuất[Xuất-NX]*(Data_Xuất[Year]=HA$1)*(Data_Xuất[Month]=HA$2)*(Data_Xuất[Main SKU name_GOM]=$A11)*(Data_Xuất[SKU_Xuất_GOM]=HA$5)))</f>
        <v>0</v>
      </c>
      <c r="HB11" s="45">
        <f t="shared" si="172"/>
        <v>152550</v>
      </c>
    </row>
    <row r="12" spans="1:211" ht="15" thickBot="1" x14ac:dyDescent="0.4">
      <c r="A12" s="5" t="s">
        <v>76</v>
      </c>
      <c r="B12" s="25" t="s">
        <v>76</v>
      </c>
      <c r="D12" s="43" cm="1">
        <f t="array" ref="D12">IF(D$2="FY",SUMPRODUCT(Data_Xuất[Xuất-NX]*(Data_Xuất[Year]=D$1)*(Data_Xuất[Main SKU name_GOM]=$A12)*(Data_Xuất[SKU_Xuất_GOM]=D$5)),SUMPRODUCT(Data_Xuất[Xuất-NX]*(Data_Xuất[Year]=D$1)*(Data_Xuất[Month]=D$2)*(Data_Xuất[Main SKU name_GOM]=$A12)*(Data_Xuất[SKU_Xuất_GOM]=D$5)))</f>
        <v>0</v>
      </c>
      <c r="E12" s="43" cm="1">
        <f t="array" ref="E12">IF(E$2="FY",SUMPRODUCT(Data_Xuất[Xuất-NX]*(Data_Xuất[Year]=E$1)*(Data_Xuất[Main SKU name_GOM]=$A12)*(Data_Xuất[SKU_Xuất_GOM]=E$5)),SUMPRODUCT(Data_Xuất[Xuất-NX]*(Data_Xuất[Year]=E$1)*(Data_Xuất[Month]=E$2)*(Data_Xuất[Main SKU name_GOM]=$A12)*(Data_Xuất[SKU_Xuất_GOM]=E$5)))</f>
        <v>0</v>
      </c>
      <c r="F12" s="43" cm="1">
        <f t="array" ref="F12">IF(F$2="FY",SUMPRODUCT(Data_Xuất[Xuất-NX]*(Data_Xuất[Year]=F$1)*(Data_Xuất[Main SKU name_GOM]=$A12)*(Data_Xuất[SKU_Xuất_GOM]=F$5)),SUMPRODUCT(Data_Xuất[Xuất-NX]*(Data_Xuất[Year]=F$1)*(Data_Xuất[Month]=F$2)*(Data_Xuất[Main SKU name_GOM]=$A12)*(Data_Xuất[SKU_Xuất_GOM]=F$5)))</f>
        <v>0</v>
      </c>
      <c r="G12" s="43" cm="1">
        <f t="array" ref="G12">IF(G$2="FY",SUMPRODUCT(Data_Xuất[Xuất-NX]*(Data_Xuất[Year]=G$1)*(Data_Xuất[Main SKU name_GOM]=$A12)*(Data_Xuất[SKU_Xuất_GOM]=G$5)),SUMPRODUCT(Data_Xuất[Xuất-NX]*(Data_Xuất[Year]=G$1)*(Data_Xuất[Month]=G$2)*(Data_Xuất[Main SKU name_GOM]=$A12)*(Data_Xuất[SKU_Xuất_GOM]=G$5)))</f>
        <v>0</v>
      </c>
      <c r="H12" s="43" cm="1">
        <f t="array" ref="H12">IF(H$2="FY",SUMPRODUCT(Data_Xuất[Xuất-NX]*(Data_Xuất[Year]=H$1)*(Data_Xuất[Main SKU name_GOM]=$A12)*(Data_Xuất[SKU_Xuất_GOM]=H$5)),SUMPRODUCT(Data_Xuất[Xuất-NX]*(Data_Xuất[Year]=H$1)*(Data_Xuất[Month]=H$2)*(Data_Xuất[Main SKU name_GOM]=$A12)*(Data_Xuất[SKU_Xuất_GOM]=H$5)))</f>
        <v>0</v>
      </c>
      <c r="I12" s="43" cm="1">
        <f t="array" ref="I12">IF(I$2="FY",SUMPRODUCT(Data_Xuất[Xuất-NX]*(Data_Xuất[Year]=I$1)*(Data_Xuất[Main SKU name_GOM]=$A12)*(Data_Xuất[SKU_Xuất_GOM]=I$5)),SUMPRODUCT(Data_Xuất[Xuất-NX]*(Data_Xuất[Year]=I$1)*(Data_Xuất[Month]=I$2)*(Data_Xuất[Main SKU name_GOM]=$A12)*(Data_Xuất[SKU_Xuất_GOM]=I$5)))</f>
        <v>0</v>
      </c>
      <c r="J12" s="43" cm="1">
        <f t="array" ref="J12">IF(J$2="FY",SUMPRODUCT(Data_Xuất[Xuất-NX]*(Data_Xuất[Year]=J$1)*(Data_Xuất[Main SKU name_GOM]=$A12)*(Data_Xuất[SKU_Xuất_GOM]=J$5)),SUMPRODUCT(Data_Xuất[Xuất-NX]*(Data_Xuất[Year]=J$1)*(Data_Xuất[Month]=J$2)*(Data_Xuất[Main SKU name_GOM]=$A12)*(Data_Xuất[SKU_Xuất_GOM]=J$5)))</f>
        <v>0</v>
      </c>
      <c r="K12" s="43" cm="1">
        <f t="array" ref="K12">IF(K$2="FY",SUMPRODUCT(Data_Xuất[Xuất-NX]*(Data_Xuất[Year]=K$1)*(Data_Xuất[Main SKU name_GOM]=$A12)*(Data_Xuất[SKU_Xuất_GOM]=K$5)),SUMPRODUCT(Data_Xuất[Xuất-NX]*(Data_Xuất[Year]=K$1)*(Data_Xuất[Month]=K$2)*(Data_Xuất[Main SKU name_GOM]=$A12)*(Data_Xuất[SKU_Xuất_GOM]=K$5)))</f>
        <v>0</v>
      </c>
      <c r="L12" s="43" cm="1">
        <f t="array" ref="L12">IF(L$2="FY",SUMPRODUCT(Data_Xuất[Xuất-NX]*(Data_Xuất[Year]=L$1)*(Data_Xuất[Main SKU name_GOM]=$A12)*(Data_Xuất[SKU_Xuất_GOM]=L$5)),SUMPRODUCT(Data_Xuất[Xuất-NX]*(Data_Xuất[Year]=L$1)*(Data_Xuất[Month]=L$2)*(Data_Xuất[Main SKU name_GOM]=$A12)*(Data_Xuất[SKU_Xuất_GOM]=L$5)))</f>
        <v>0</v>
      </c>
      <c r="M12" s="43" cm="1">
        <f t="array" ref="M12">IF(M$2="FY",SUMPRODUCT(Data_Xuất[Xuất-NX]*(Data_Xuất[Year]=M$1)*(Data_Xuất[Main SKU name_GOM]=$A12)*(Data_Xuất[SKU_Xuất_GOM]=M$5)),SUMPRODUCT(Data_Xuất[Xuất-NX]*(Data_Xuất[Year]=M$1)*(Data_Xuất[Month]=M$2)*(Data_Xuất[Main SKU name_GOM]=$A12)*(Data_Xuất[SKU_Xuất_GOM]=M$5)))</f>
        <v>0</v>
      </c>
      <c r="N12" s="43" cm="1">
        <f t="array" ref="N12">IF(N$2="FY",SUMPRODUCT(Data_Xuất[Xuất-NX]*(Data_Xuất[Year]=N$1)*(Data_Xuất[Main SKU name_GOM]=$A12)*(Data_Xuất[SKU_Xuất_GOM]=N$5)),SUMPRODUCT(Data_Xuất[Xuất-NX]*(Data_Xuất[Year]=N$1)*(Data_Xuất[Month]=N$2)*(Data_Xuất[Main SKU name_GOM]=$A12)*(Data_Xuất[SKU_Xuất_GOM]=N$5)))</f>
        <v>0</v>
      </c>
      <c r="O12" s="43" cm="1">
        <f t="array" ref="O12">IF(O$2="FY",SUMPRODUCT(Data_Xuất[Xuất-NX]*(Data_Xuất[Year]=O$1)*(Data_Xuất[Main SKU name_GOM]=$A12)*(Data_Xuất[SKU_Xuất_GOM]=O$5)),SUMPRODUCT(Data_Xuất[Xuất-NX]*(Data_Xuất[Year]=O$1)*(Data_Xuất[Month]=O$2)*(Data_Xuất[Main SKU name_GOM]=$A12)*(Data_Xuất[SKU_Xuất_GOM]=O$5)))</f>
        <v>0</v>
      </c>
      <c r="P12" s="43" cm="1">
        <f t="array" ref="P12">IF(P$2="FY",SUMPRODUCT(Data_Xuất[Xuất-NX]*(Data_Xuất[Year]=P$1)*(Data_Xuất[Main SKU name_GOM]=$A12)*(Data_Xuất[SKU_Xuất_GOM]=P$5)),SUMPRODUCT(Data_Xuất[Xuất-NX]*(Data_Xuất[Year]=P$1)*(Data_Xuất[Month]=P$2)*(Data_Xuất[Main SKU name_GOM]=$A12)*(Data_Xuất[SKU_Xuất_GOM]=P$5)))</f>
        <v>0</v>
      </c>
      <c r="Q12" s="43" cm="1">
        <f t="array" ref="Q12">IF(Q$2="FY",SUMPRODUCT(Data_Xuất[Xuất-NX]*(Data_Xuất[Year]=Q$1)*(Data_Xuất[Main SKU name_GOM]=$A12)*(Data_Xuất[SKU_Xuất_GOM]=Q$5)),SUMPRODUCT(Data_Xuất[Xuất-NX]*(Data_Xuất[Year]=Q$1)*(Data_Xuất[Month]=Q$2)*(Data_Xuất[Main SKU name_GOM]=$A12)*(Data_Xuất[SKU_Xuất_GOM]=Q$5)))</f>
        <v>0</v>
      </c>
      <c r="R12" s="43">
        <f t="shared" si="173"/>
        <v>0</v>
      </c>
      <c r="T12" s="43" cm="1">
        <f t="array" ref="T12">IF(T$2="FY",SUMPRODUCT(Data_Xuất[Xuất-NX]*(Data_Xuất[Year]=T$1)*(Data_Xuất[Main SKU name_GOM]=$A12)*(Data_Xuất[SKU_Xuất_GOM]=T$5)),SUMPRODUCT(Data_Xuất[Xuất-NX]*(Data_Xuất[Year]=T$1)*(Data_Xuất[Month]=T$2)*(Data_Xuất[Main SKU name_GOM]=$A12)*(Data_Xuất[SKU_Xuất_GOM]=T$5)))</f>
        <v>0</v>
      </c>
      <c r="U12" s="43" cm="1">
        <f t="array" ref="U12">IF(U$2="FY",SUMPRODUCT(Data_Xuất[Xuất-NX]*(Data_Xuất[Year]=U$1)*(Data_Xuất[Main SKU name_GOM]=$A12)*(Data_Xuất[SKU_Xuất_GOM]=U$5)),SUMPRODUCT(Data_Xuất[Xuất-NX]*(Data_Xuất[Year]=U$1)*(Data_Xuất[Month]=U$2)*(Data_Xuất[Main SKU name_GOM]=$A12)*(Data_Xuất[SKU_Xuất_GOM]=U$5)))</f>
        <v>0</v>
      </c>
      <c r="V12" s="43" cm="1">
        <f t="array" ref="V12">IF(V$2="FY",SUMPRODUCT(Data_Xuất[Xuất-NX]*(Data_Xuất[Year]=V$1)*(Data_Xuất[Main SKU name_GOM]=$A12)*(Data_Xuất[SKU_Xuất_GOM]=V$5)),SUMPRODUCT(Data_Xuất[Xuất-NX]*(Data_Xuất[Year]=V$1)*(Data_Xuất[Month]=V$2)*(Data_Xuất[Main SKU name_GOM]=$A12)*(Data_Xuất[SKU_Xuất_GOM]=V$5)))</f>
        <v>0</v>
      </c>
      <c r="W12" s="43" cm="1">
        <f t="array" ref="W12">IF(W$2="FY",SUMPRODUCT(Data_Xuất[Xuất-NX]*(Data_Xuất[Year]=W$1)*(Data_Xuất[Main SKU name_GOM]=$A12)*(Data_Xuất[SKU_Xuất_GOM]=W$5)),SUMPRODUCT(Data_Xuất[Xuất-NX]*(Data_Xuất[Year]=W$1)*(Data_Xuất[Month]=W$2)*(Data_Xuất[Main SKU name_GOM]=$A12)*(Data_Xuất[SKU_Xuất_GOM]=W$5)))</f>
        <v>0</v>
      </c>
      <c r="X12" s="43" cm="1">
        <f t="array" ref="X12">IF(X$2="FY",SUMPRODUCT(Data_Xuất[Xuất-NX]*(Data_Xuất[Year]=X$1)*(Data_Xuất[Main SKU name_GOM]=$A12)*(Data_Xuất[SKU_Xuất_GOM]=X$5)),SUMPRODUCT(Data_Xuất[Xuất-NX]*(Data_Xuất[Year]=X$1)*(Data_Xuất[Month]=X$2)*(Data_Xuất[Main SKU name_GOM]=$A12)*(Data_Xuất[SKU_Xuất_GOM]=X$5)))</f>
        <v>0</v>
      </c>
      <c r="Y12" s="43" cm="1">
        <f t="array" ref="Y12">IF(Y$2="FY",SUMPRODUCT(Data_Xuất[Xuất-NX]*(Data_Xuất[Year]=Y$1)*(Data_Xuất[Main SKU name_GOM]=$A12)*(Data_Xuất[SKU_Xuất_GOM]=Y$5)),SUMPRODUCT(Data_Xuất[Xuất-NX]*(Data_Xuất[Year]=Y$1)*(Data_Xuất[Month]=Y$2)*(Data_Xuất[Main SKU name_GOM]=$A12)*(Data_Xuất[SKU_Xuất_GOM]=Y$5)))</f>
        <v>0</v>
      </c>
      <c r="Z12" s="43" cm="1">
        <f t="array" ref="Z12">IF(Z$2="FY",SUMPRODUCT(Data_Xuất[Xuất-NX]*(Data_Xuất[Year]=Z$1)*(Data_Xuất[Main SKU name_GOM]=$A12)*(Data_Xuất[SKU_Xuất_GOM]=Z$5)),SUMPRODUCT(Data_Xuất[Xuất-NX]*(Data_Xuất[Year]=Z$1)*(Data_Xuất[Month]=Z$2)*(Data_Xuất[Main SKU name_GOM]=$A12)*(Data_Xuất[SKU_Xuất_GOM]=Z$5)))</f>
        <v>0</v>
      </c>
      <c r="AA12" s="43" cm="1">
        <f t="array" ref="AA12">IF(AA$2="FY",SUMPRODUCT(Data_Xuất[Xuất-NX]*(Data_Xuất[Year]=AA$1)*(Data_Xuất[Main SKU name_GOM]=$A12)*(Data_Xuất[SKU_Xuất_GOM]=AA$5)),SUMPRODUCT(Data_Xuất[Xuất-NX]*(Data_Xuất[Year]=AA$1)*(Data_Xuất[Month]=AA$2)*(Data_Xuất[Main SKU name_GOM]=$A12)*(Data_Xuất[SKU_Xuất_GOM]=AA$5)))</f>
        <v>0</v>
      </c>
      <c r="AB12" s="43" cm="1">
        <f t="array" ref="AB12">IF(AB$2="FY",SUMPRODUCT(Data_Xuất[Xuất-NX]*(Data_Xuất[Year]=AB$1)*(Data_Xuất[Main SKU name_GOM]=$A12)*(Data_Xuất[SKU_Xuất_GOM]=AB$5)),SUMPRODUCT(Data_Xuất[Xuất-NX]*(Data_Xuất[Year]=AB$1)*(Data_Xuất[Month]=AB$2)*(Data_Xuất[Main SKU name_GOM]=$A12)*(Data_Xuất[SKU_Xuất_GOM]=AB$5)))</f>
        <v>0</v>
      </c>
      <c r="AC12" s="43" cm="1">
        <f t="array" ref="AC12">IF(AC$2="FY",SUMPRODUCT(Data_Xuất[Xuất-NX]*(Data_Xuất[Year]=AC$1)*(Data_Xuất[Main SKU name_GOM]=$A12)*(Data_Xuất[SKU_Xuất_GOM]=AC$5)),SUMPRODUCT(Data_Xuất[Xuất-NX]*(Data_Xuất[Year]=AC$1)*(Data_Xuất[Month]=AC$2)*(Data_Xuất[Main SKU name_GOM]=$A12)*(Data_Xuất[SKU_Xuất_GOM]=AC$5)))</f>
        <v>0</v>
      </c>
      <c r="AD12" s="43" cm="1">
        <f t="array" ref="AD12">IF(AD$2="FY",SUMPRODUCT(Data_Xuất[Xuất-NX]*(Data_Xuất[Year]=AD$1)*(Data_Xuất[Main SKU name_GOM]=$A12)*(Data_Xuất[SKU_Xuất_GOM]=AD$5)),SUMPRODUCT(Data_Xuất[Xuất-NX]*(Data_Xuất[Year]=AD$1)*(Data_Xuất[Month]=AD$2)*(Data_Xuất[Main SKU name_GOM]=$A12)*(Data_Xuất[SKU_Xuất_GOM]=AD$5)))</f>
        <v>0</v>
      </c>
      <c r="AE12" s="43" cm="1">
        <f t="array" ref="AE12">IF(AE$2="FY",SUMPRODUCT(Data_Xuất[Xuất-NX]*(Data_Xuất[Year]=AE$1)*(Data_Xuất[Main SKU name_GOM]=$A12)*(Data_Xuất[SKU_Xuất_GOM]=AE$5)),SUMPRODUCT(Data_Xuất[Xuất-NX]*(Data_Xuất[Year]=AE$1)*(Data_Xuất[Month]=AE$2)*(Data_Xuất[Main SKU name_GOM]=$A12)*(Data_Xuất[SKU_Xuất_GOM]=AE$5)))</f>
        <v>0</v>
      </c>
      <c r="AF12" s="43" cm="1">
        <f t="array" ref="AF12">IF(AF$2="FY",SUMPRODUCT(Data_Xuất[Xuất-NX]*(Data_Xuất[Year]=AF$1)*(Data_Xuất[Main SKU name_GOM]=$A12)*(Data_Xuất[SKU_Xuất_GOM]=AF$5)),SUMPRODUCT(Data_Xuất[Xuất-NX]*(Data_Xuất[Year]=AF$1)*(Data_Xuất[Month]=AF$2)*(Data_Xuất[Main SKU name_GOM]=$A12)*(Data_Xuất[SKU_Xuất_GOM]=AF$5)))</f>
        <v>0</v>
      </c>
      <c r="AG12" s="43" cm="1">
        <f t="array" ref="AG12">IF(AG$2="FY",SUMPRODUCT(Data_Xuất[Xuất-NX]*(Data_Xuất[Year]=AG$1)*(Data_Xuất[Main SKU name_GOM]=$A12)*(Data_Xuất[SKU_Xuất_GOM]=AG$5)),SUMPRODUCT(Data_Xuất[Xuất-NX]*(Data_Xuất[Year]=AG$1)*(Data_Xuất[Month]=AG$2)*(Data_Xuất[Main SKU name_GOM]=$A12)*(Data_Xuất[SKU_Xuất_GOM]=AG$5)))</f>
        <v>0</v>
      </c>
      <c r="AH12" s="46">
        <f t="shared" si="174"/>
        <v>0</v>
      </c>
      <c r="AJ12" s="43" cm="1">
        <f t="array" ref="AJ12">IF(AJ$2="FY",SUMPRODUCT(Data_Xuất[Xuất-NX]*(Data_Xuất[Year]=AJ$1)*(Data_Xuất[Main SKU name_GOM]=$A12)*(Data_Xuất[SKU_Xuất_GOM]=AJ$5)),SUMPRODUCT(Data_Xuất[Xuất-NX]*(Data_Xuất[Year]=AJ$1)*(Data_Xuất[Month]=AJ$2)*(Data_Xuất[Main SKU name_GOM]=$A12)*(Data_Xuất[SKU_Xuất_GOM]=AJ$5)))</f>
        <v>0</v>
      </c>
      <c r="AK12" s="43" cm="1">
        <f t="array" ref="AK12">IF(AK$2="FY",SUMPRODUCT(Data_Xuất[Xuất-NX]*(Data_Xuất[Year]=AK$1)*(Data_Xuất[Main SKU name_GOM]=$A12)*(Data_Xuất[SKU_Xuất_GOM]=AK$5)),SUMPRODUCT(Data_Xuất[Xuất-NX]*(Data_Xuất[Year]=AK$1)*(Data_Xuất[Month]=AK$2)*(Data_Xuất[Main SKU name_GOM]=$A12)*(Data_Xuất[SKU_Xuất_GOM]=AK$5)))</f>
        <v>0</v>
      </c>
      <c r="AL12" s="43" cm="1">
        <f t="array" ref="AL12">IF(AL$2="FY",SUMPRODUCT(Data_Xuất[Xuất-NX]*(Data_Xuất[Year]=AL$1)*(Data_Xuất[Main SKU name_GOM]=$A12)*(Data_Xuất[SKU_Xuất_GOM]=AL$5)),SUMPRODUCT(Data_Xuất[Xuất-NX]*(Data_Xuất[Year]=AL$1)*(Data_Xuất[Month]=AL$2)*(Data_Xuất[Main SKU name_GOM]=$A12)*(Data_Xuất[SKU_Xuất_GOM]=AL$5)))</f>
        <v>0</v>
      </c>
      <c r="AM12" s="43" cm="1">
        <f t="array" ref="AM12">IF(AM$2="FY",SUMPRODUCT(Data_Xuất[Xuất-NX]*(Data_Xuất[Year]=AM$1)*(Data_Xuất[Main SKU name_GOM]=$A12)*(Data_Xuất[SKU_Xuất_GOM]=AM$5)),SUMPRODUCT(Data_Xuất[Xuất-NX]*(Data_Xuất[Year]=AM$1)*(Data_Xuất[Month]=AM$2)*(Data_Xuất[Main SKU name_GOM]=$A12)*(Data_Xuất[SKU_Xuất_GOM]=AM$5)))</f>
        <v>0</v>
      </c>
      <c r="AN12" s="43" cm="1">
        <f t="array" ref="AN12">IF(AN$2="FY",SUMPRODUCT(Data_Xuất[Xuất-NX]*(Data_Xuất[Year]=AN$1)*(Data_Xuất[Main SKU name_GOM]=$A12)*(Data_Xuất[SKU_Xuất_GOM]=AN$5)),SUMPRODUCT(Data_Xuất[Xuất-NX]*(Data_Xuất[Year]=AN$1)*(Data_Xuất[Month]=AN$2)*(Data_Xuất[Main SKU name_GOM]=$A12)*(Data_Xuất[SKU_Xuất_GOM]=AN$5)))</f>
        <v>0</v>
      </c>
      <c r="AO12" s="43" cm="1">
        <f t="array" ref="AO12">IF(AO$2="FY",SUMPRODUCT(Data_Xuất[Xuất-NX]*(Data_Xuất[Year]=AO$1)*(Data_Xuất[Main SKU name_GOM]=$A12)*(Data_Xuất[SKU_Xuất_GOM]=AO$5)),SUMPRODUCT(Data_Xuất[Xuất-NX]*(Data_Xuất[Year]=AO$1)*(Data_Xuất[Month]=AO$2)*(Data_Xuất[Main SKU name_GOM]=$A12)*(Data_Xuất[SKU_Xuất_GOM]=AO$5)))</f>
        <v>0</v>
      </c>
      <c r="AP12" s="43" cm="1">
        <f t="array" ref="AP12">IF(AP$2="FY",SUMPRODUCT(Data_Xuất[Xuất-NX]*(Data_Xuất[Year]=AP$1)*(Data_Xuất[Main SKU name_GOM]=$A12)*(Data_Xuất[SKU_Xuất_GOM]=AP$5)),SUMPRODUCT(Data_Xuất[Xuất-NX]*(Data_Xuất[Year]=AP$1)*(Data_Xuất[Month]=AP$2)*(Data_Xuất[Main SKU name_GOM]=$A12)*(Data_Xuất[SKU_Xuất_GOM]=AP$5)))</f>
        <v>0</v>
      </c>
      <c r="AQ12" s="43" cm="1">
        <f t="array" ref="AQ12">IF(AQ$2="FY",SUMPRODUCT(Data_Xuất[Xuất-NX]*(Data_Xuất[Year]=AQ$1)*(Data_Xuất[Main SKU name_GOM]=$A12)*(Data_Xuất[SKU_Xuất_GOM]=AQ$5)),SUMPRODUCT(Data_Xuất[Xuất-NX]*(Data_Xuất[Year]=AQ$1)*(Data_Xuất[Month]=AQ$2)*(Data_Xuất[Main SKU name_GOM]=$A12)*(Data_Xuất[SKU_Xuất_GOM]=AQ$5)))</f>
        <v>0</v>
      </c>
      <c r="AR12" s="43" cm="1">
        <f t="array" ref="AR12">IF(AR$2="FY",SUMPRODUCT(Data_Xuất[Xuất-NX]*(Data_Xuất[Year]=AR$1)*(Data_Xuất[Main SKU name_GOM]=$A12)*(Data_Xuất[SKU_Xuất_GOM]=AR$5)),SUMPRODUCT(Data_Xuất[Xuất-NX]*(Data_Xuất[Year]=AR$1)*(Data_Xuất[Month]=AR$2)*(Data_Xuất[Main SKU name_GOM]=$A12)*(Data_Xuất[SKU_Xuất_GOM]=AR$5)))</f>
        <v>0</v>
      </c>
      <c r="AS12" s="43" cm="1">
        <f t="array" ref="AS12">IF(AS$2="FY",SUMPRODUCT(Data_Xuất[Xuất-NX]*(Data_Xuất[Year]=AS$1)*(Data_Xuất[Main SKU name_GOM]=$A12)*(Data_Xuất[SKU_Xuất_GOM]=AS$5)),SUMPRODUCT(Data_Xuất[Xuất-NX]*(Data_Xuất[Year]=AS$1)*(Data_Xuất[Month]=AS$2)*(Data_Xuất[Main SKU name_GOM]=$A12)*(Data_Xuất[SKU_Xuất_GOM]=AS$5)))</f>
        <v>0</v>
      </c>
      <c r="AT12" s="43" cm="1">
        <f t="array" ref="AT12">IF(AT$2="FY",SUMPRODUCT(Data_Xuất[Xuất-NX]*(Data_Xuất[Year]=AT$1)*(Data_Xuất[Main SKU name_GOM]=$A12)*(Data_Xuất[SKU_Xuất_GOM]=AT$5)),SUMPRODUCT(Data_Xuất[Xuất-NX]*(Data_Xuất[Year]=AT$1)*(Data_Xuất[Month]=AT$2)*(Data_Xuất[Main SKU name_GOM]=$A12)*(Data_Xuất[SKU_Xuất_GOM]=AT$5)))</f>
        <v>0</v>
      </c>
      <c r="AU12" s="43" cm="1">
        <f t="array" ref="AU12">IF(AU$2="FY",SUMPRODUCT(Data_Xuất[Xuất-NX]*(Data_Xuất[Year]=AU$1)*(Data_Xuất[Main SKU name_GOM]=$A12)*(Data_Xuất[SKU_Xuất_GOM]=AU$5)),SUMPRODUCT(Data_Xuất[Xuất-NX]*(Data_Xuất[Year]=AU$1)*(Data_Xuất[Month]=AU$2)*(Data_Xuất[Main SKU name_GOM]=$A12)*(Data_Xuất[SKU_Xuất_GOM]=AU$5)))</f>
        <v>0</v>
      </c>
      <c r="AV12" s="43" cm="1">
        <f t="array" ref="AV12">IF(AV$2="FY",SUMPRODUCT(Data_Xuất[Xuất-NX]*(Data_Xuất[Year]=AV$1)*(Data_Xuất[Main SKU name_GOM]=$A12)*(Data_Xuất[SKU_Xuất_GOM]=AV$5)),SUMPRODUCT(Data_Xuất[Xuất-NX]*(Data_Xuất[Year]=AV$1)*(Data_Xuất[Month]=AV$2)*(Data_Xuất[Main SKU name_GOM]=$A12)*(Data_Xuất[SKU_Xuất_GOM]=AV$5)))</f>
        <v>0</v>
      </c>
      <c r="AW12" s="43" cm="1">
        <f t="array" ref="AW12">IF(AW$2="FY",SUMPRODUCT(Data_Xuất[Xuất-NX]*(Data_Xuất[Year]=AW$1)*(Data_Xuất[Main SKU name_GOM]=$A12)*(Data_Xuất[SKU_Xuất_GOM]=AW$5)),SUMPRODUCT(Data_Xuất[Xuất-NX]*(Data_Xuất[Year]=AW$1)*(Data_Xuất[Month]=AW$2)*(Data_Xuất[Main SKU name_GOM]=$A12)*(Data_Xuất[SKU_Xuất_GOM]=AW$5)))</f>
        <v>0</v>
      </c>
      <c r="AX12" s="46">
        <f t="shared" si="162"/>
        <v>0</v>
      </c>
      <c r="AZ12" s="43" cm="1">
        <f t="array" ref="AZ12">IF(AZ$2="FY",SUMPRODUCT(Data_Xuất[Xuất-NX]*(Data_Xuất[Year]=AZ$1)*(Data_Xuất[Main SKU name_GOM]=$A12)*(Data_Xuất[SKU_Xuất_GOM]=AZ$5)),SUMPRODUCT(Data_Xuất[Xuất-NX]*(Data_Xuất[Year]=AZ$1)*(Data_Xuất[Month]=AZ$2)*(Data_Xuất[Main SKU name_GOM]=$A12)*(Data_Xuất[SKU_Xuất_GOM]=AZ$5)))</f>
        <v>0</v>
      </c>
      <c r="BA12" s="43" cm="1">
        <f t="array" ref="BA12">IF(BA$2="FY",SUMPRODUCT(Data_Xuất[Xuất-NX]*(Data_Xuất[Year]=BA$1)*(Data_Xuất[Main SKU name_GOM]=$A12)*(Data_Xuất[SKU_Xuất_GOM]=BA$5)),SUMPRODUCT(Data_Xuất[Xuất-NX]*(Data_Xuất[Year]=BA$1)*(Data_Xuất[Month]=BA$2)*(Data_Xuất[Main SKU name_GOM]=$A12)*(Data_Xuất[SKU_Xuất_GOM]=BA$5)))</f>
        <v>0</v>
      </c>
      <c r="BB12" s="43" cm="1">
        <f t="array" ref="BB12">IF(BB$2="FY",SUMPRODUCT(Data_Xuất[Xuất-NX]*(Data_Xuất[Year]=BB$1)*(Data_Xuất[Main SKU name_GOM]=$A12)*(Data_Xuất[SKU_Xuất_GOM]=BB$5)),SUMPRODUCT(Data_Xuất[Xuất-NX]*(Data_Xuất[Year]=BB$1)*(Data_Xuất[Month]=BB$2)*(Data_Xuất[Main SKU name_GOM]=$A12)*(Data_Xuất[SKU_Xuất_GOM]=BB$5)))</f>
        <v>0</v>
      </c>
      <c r="BC12" s="43" cm="1">
        <f t="array" ref="BC12">IF(BC$2="FY",SUMPRODUCT(Data_Xuất[Xuất-NX]*(Data_Xuất[Year]=BC$1)*(Data_Xuất[Main SKU name_GOM]=$A12)*(Data_Xuất[SKU_Xuất_GOM]=BC$5)),SUMPRODUCT(Data_Xuất[Xuất-NX]*(Data_Xuất[Year]=BC$1)*(Data_Xuất[Month]=BC$2)*(Data_Xuất[Main SKU name_GOM]=$A12)*(Data_Xuất[SKU_Xuất_GOM]=BC$5)))</f>
        <v>0</v>
      </c>
      <c r="BD12" s="43" cm="1">
        <f t="array" ref="BD12">IF(BD$2="FY",SUMPRODUCT(Data_Xuất[Xuất-NX]*(Data_Xuất[Year]=BD$1)*(Data_Xuất[Main SKU name_GOM]=$A12)*(Data_Xuất[SKU_Xuất_GOM]=BD$5)),SUMPRODUCT(Data_Xuất[Xuất-NX]*(Data_Xuất[Year]=BD$1)*(Data_Xuất[Month]=BD$2)*(Data_Xuất[Main SKU name_GOM]=$A12)*(Data_Xuất[SKU_Xuất_GOM]=BD$5)))</f>
        <v>0</v>
      </c>
      <c r="BE12" s="43" cm="1">
        <f t="array" ref="BE12">IF(BE$2="FY",SUMPRODUCT(Data_Xuất[Xuất-NX]*(Data_Xuất[Year]=BE$1)*(Data_Xuất[Main SKU name_GOM]=$A12)*(Data_Xuất[SKU_Xuất_GOM]=BE$5)),SUMPRODUCT(Data_Xuất[Xuất-NX]*(Data_Xuất[Year]=BE$1)*(Data_Xuất[Month]=BE$2)*(Data_Xuất[Main SKU name_GOM]=$A12)*(Data_Xuất[SKU_Xuất_GOM]=BE$5)))</f>
        <v>0</v>
      </c>
      <c r="BF12" s="43" cm="1">
        <f t="array" ref="BF12">IF(BF$2="FY",SUMPRODUCT(Data_Xuất[Xuất-NX]*(Data_Xuất[Year]=BF$1)*(Data_Xuất[Main SKU name_GOM]=$A12)*(Data_Xuất[SKU_Xuất_GOM]=BF$5)),SUMPRODUCT(Data_Xuất[Xuất-NX]*(Data_Xuất[Year]=BF$1)*(Data_Xuất[Month]=BF$2)*(Data_Xuất[Main SKU name_GOM]=$A12)*(Data_Xuất[SKU_Xuất_GOM]=BF$5)))</f>
        <v>0</v>
      </c>
      <c r="BG12" s="43" cm="1">
        <f t="array" ref="BG12">IF(BG$2="FY",SUMPRODUCT(Data_Xuất[Xuất-NX]*(Data_Xuất[Year]=BG$1)*(Data_Xuất[Main SKU name_GOM]=$A12)*(Data_Xuất[SKU_Xuất_GOM]=BG$5)),SUMPRODUCT(Data_Xuất[Xuất-NX]*(Data_Xuất[Year]=BG$1)*(Data_Xuất[Month]=BG$2)*(Data_Xuất[Main SKU name_GOM]=$A12)*(Data_Xuất[SKU_Xuất_GOM]=BG$5)))</f>
        <v>0</v>
      </c>
      <c r="BH12" s="43" cm="1">
        <f t="array" ref="BH12">IF(BH$2="FY",SUMPRODUCT(Data_Xuất[Xuất-NX]*(Data_Xuất[Year]=BH$1)*(Data_Xuất[Main SKU name_GOM]=$A12)*(Data_Xuất[SKU_Xuất_GOM]=BH$5)),SUMPRODUCT(Data_Xuất[Xuất-NX]*(Data_Xuất[Year]=BH$1)*(Data_Xuất[Month]=BH$2)*(Data_Xuất[Main SKU name_GOM]=$A12)*(Data_Xuất[SKU_Xuất_GOM]=BH$5)))</f>
        <v>0</v>
      </c>
      <c r="BI12" s="43" cm="1">
        <f t="array" ref="BI12">IF(BI$2="FY",SUMPRODUCT(Data_Xuất[Xuất-NX]*(Data_Xuất[Year]=BI$1)*(Data_Xuất[Main SKU name_GOM]=$A12)*(Data_Xuất[SKU_Xuất_GOM]=BI$5)),SUMPRODUCT(Data_Xuất[Xuất-NX]*(Data_Xuất[Year]=BI$1)*(Data_Xuất[Month]=BI$2)*(Data_Xuất[Main SKU name_GOM]=$A12)*(Data_Xuất[SKU_Xuất_GOM]=BI$5)))</f>
        <v>0</v>
      </c>
      <c r="BJ12" s="43" cm="1">
        <f t="array" ref="BJ12">IF(BJ$2="FY",SUMPRODUCT(Data_Xuất[Xuất-NX]*(Data_Xuất[Year]=BJ$1)*(Data_Xuất[Main SKU name_GOM]=$A12)*(Data_Xuất[SKU_Xuất_GOM]=BJ$5)),SUMPRODUCT(Data_Xuất[Xuất-NX]*(Data_Xuất[Year]=BJ$1)*(Data_Xuất[Month]=BJ$2)*(Data_Xuất[Main SKU name_GOM]=$A12)*(Data_Xuất[SKU_Xuất_GOM]=BJ$5)))</f>
        <v>0</v>
      </c>
      <c r="BK12" s="43" cm="1">
        <f t="array" ref="BK12">IF(BK$2="FY",SUMPRODUCT(Data_Xuất[Xuất-NX]*(Data_Xuất[Year]=BK$1)*(Data_Xuất[Main SKU name_GOM]=$A12)*(Data_Xuất[SKU_Xuất_GOM]=BK$5)),SUMPRODUCT(Data_Xuất[Xuất-NX]*(Data_Xuất[Year]=BK$1)*(Data_Xuất[Month]=BK$2)*(Data_Xuất[Main SKU name_GOM]=$A12)*(Data_Xuất[SKU_Xuất_GOM]=BK$5)))</f>
        <v>0</v>
      </c>
      <c r="BL12" s="43" cm="1">
        <f t="array" ref="BL12">IF(BL$2="FY",SUMPRODUCT(Data_Xuất[Xuất-NX]*(Data_Xuất[Year]=BL$1)*(Data_Xuất[Main SKU name_GOM]=$A12)*(Data_Xuất[SKU_Xuất_GOM]=BL$5)),SUMPRODUCT(Data_Xuất[Xuất-NX]*(Data_Xuất[Year]=BL$1)*(Data_Xuất[Month]=BL$2)*(Data_Xuất[Main SKU name_GOM]=$A12)*(Data_Xuất[SKU_Xuất_GOM]=BL$5)))</f>
        <v>0</v>
      </c>
      <c r="BM12" s="43" cm="1">
        <f t="array" ref="BM12">IF(BM$2="FY",SUMPRODUCT(Data_Xuất[Xuất-NX]*(Data_Xuất[Year]=BM$1)*(Data_Xuất[Main SKU name_GOM]=$A12)*(Data_Xuất[SKU_Xuất_GOM]=BM$5)),SUMPRODUCT(Data_Xuất[Xuất-NX]*(Data_Xuất[Year]=BM$1)*(Data_Xuất[Month]=BM$2)*(Data_Xuất[Main SKU name_GOM]=$A12)*(Data_Xuất[SKU_Xuất_GOM]=BM$5)))</f>
        <v>0</v>
      </c>
      <c r="BN12" s="46">
        <f t="shared" si="163"/>
        <v>0</v>
      </c>
      <c r="BP12" s="43" cm="1">
        <f t="array" ref="BP12">IF(BP$2="FY",SUMPRODUCT(Data_Xuất[Xuất-NX]*(Data_Xuất[Year]=BP$1)*(Data_Xuất[Main SKU name_GOM]=$A12)*(Data_Xuất[SKU_Xuất_GOM]=BP$5)),SUMPRODUCT(Data_Xuất[Xuất-NX]*(Data_Xuất[Year]=BP$1)*(Data_Xuất[Month]=BP$2)*(Data_Xuất[Main SKU name_GOM]=$A12)*(Data_Xuất[SKU_Xuất_GOM]=BP$5)))</f>
        <v>0</v>
      </c>
      <c r="BQ12" s="43" cm="1">
        <f t="array" ref="BQ12">IF(BQ$2="FY",SUMPRODUCT(Data_Xuất[Xuất-NX]*(Data_Xuất[Year]=BQ$1)*(Data_Xuất[Main SKU name_GOM]=$A12)*(Data_Xuất[SKU_Xuất_GOM]=BQ$5)),SUMPRODUCT(Data_Xuất[Xuất-NX]*(Data_Xuất[Year]=BQ$1)*(Data_Xuất[Month]=BQ$2)*(Data_Xuất[Main SKU name_GOM]=$A12)*(Data_Xuất[SKU_Xuất_GOM]=BQ$5)))</f>
        <v>0</v>
      </c>
      <c r="BR12" s="43" cm="1">
        <f t="array" ref="BR12">IF(BR$2="FY",SUMPRODUCT(Data_Xuất[Xuất-NX]*(Data_Xuất[Year]=BR$1)*(Data_Xuất[Main SKU name_GOM]=$A12)*(Data_Xuất[SKU_Xuất_GOM]=BR$5)),SUMPRODUCT(Data_Xuất[Xuất-NX]*(Data_Xuất[Year]=BR$1)*(Data_Xuất[Month]=BR$2)*(Data_Xuất[Main SKU name_GOM]=$A12)*(Data_Xuất[SKU_Xuất_GOM]=BR$5)))</f>
        <v>0</v>
      </c>
      <c r="BS12" s="43" cm="1">
        <f t="array" ref="BS12">IF(BS$2="FY",SUMPRODUCT(Data_Xuất[Xuất-NX]*(Data_Xuất[Year]=BS$1)*(Data_Xuất[Main SKU name_GOM]=$A12)*(Data_Xuất[SKU_Xuất_GOM]=BS$5)),SUMPRODUCT(Data_Xuất[Xuất-NX]*(Data_Xuất[Year]=BS$1)*(Data_Xuất[Month]=BS$2)*(Data_Xuất[Main SKU name_GOM]=$A12)*(Data_Xuất[SKU_Xuất_GOM]=BS$5)))</f>
        <v>0</v>
      </c>
      <c r="BT12" s="43" cm="1">
        <f t="array" ref="BT12">IF(BT$2="FY",SUMPRODUCT(Data_Xuất[Xuất-NX]*(Data_Xuất[Year]=BT$1)*(Data_Xuất[Main SKU name_GOM]=$A12)*(Data_Xuất[SKU_Xuất_GOM]=BT$5)),SUMPRODUCT(Data_Xuất[Xuất-NX]*(Data_Xuất[Year]=BT$1)*(Data_Xuất[Month]=BT$2)*(Data_Xuất[Main SKU name_GOM]=$A12)*(Data_Xuất[SKU_Xuất_GOM]=BT$5)))</f>
        <v>0</v>
      </c>
      <c r="BU12" s="43" cm="1">
        <f t="array" ref="BU12">IF(BU$2="FY",SUMPRODUCT(Data_Xuất[Xuất-NX]*(Data_Xuất[Year]=BU$1)*(Data_Xuất[Main SKU name_GOM]=$A12)*(Data_Xuất[SKU_Xuất_GOM]=BU$5)),SUMPRODUCT(Data_Xuất[Xuất-NX]*(Data_Xuất[Year]=BU$1)*(Data_Xuất[Month]=BU$2)*(Data_Xuất[Main SKU name_GOM]=$A12)*(Data_Xuất[SKU_Xuất_GOM]=BU$5)))</f>
        <v>0</v>
      </c>
      <c r="BV12" s="43" cm="1">
        <f t="array" ref="BV12">IF(BV$2="FY",SUMPRODUCT(Data_Xuất[Xuất-NX]*(Data_Xuất[Year]=BV$1)*(Data_Xuất[Main SKU name_GOM]=$A12)*(Data_Xuất[SKU_Xuất_GOM]=BV$5)),SUMPRODUCT(Data_Xuất[Xuất-NX]*(Data_Xuất[Year]=BV$1)*(Data_Xuất[Month]=BV$2)*(Data_Xuất[Main SKU name_GOM]=$A12)*(Data_Xuất[SKU_Xuất_GOM]=BV$5)))</f>
        <v>0</v>
      </c>
      <c r="BW12" s="43" cm="1">
        <f t="array" ref="BW12">IF(BW$2="FY",SUMPRODUCT(Data_Xuất[Xuất-NX]*(Data_Xuất[Year]=BW$1)*(Data_Xuất[Main SKU name_GOM]=$A12)*(Data_Xuất[SKU_Xuất_GOM]=BW$5)),SUMPRODUCT(Data_Xuất[Xuất-NX]*(Data_Xuất[Year]=BW$1)*(Data_Xuất[Month]=BW$2)*(Data_Xuất[Main SKU name_GOM]=$A12)*(Data_Xuất[SKU_Xuất_GOM]=BW$5)))</f>
        <v>0</v>
      </c>
      <c r="BX12" s="43" cm="1">
        <f t="array" ref="BX12">IF(BX$2="FY",SUMPRODUCT(Data_Xuất[Xuất-NX]*(Data_Xuất[Year]=BX$1)*(Data_Xuất[Main SKU name_GOM]=$A12)*(Data_Xuất[SKU_Xuất_GOM]=BX$5)),SUMPRODUCT(Data_Xuất[Xuất-NX]*(Data_Xuất[Year]=BX$1)*(Data_Xuất[Month]=BX$2)*(Data_Xuất[Main SKU name_GOM]=$A12)*(Data_Xuất[SKU_Xuất_GOM]=BX$5)))</f>
        <v>0</v>
      </c>
      <c r="BY12" s="43" cm="1">
        <f t="array" ref="BY12">IF(BY$2="FY",SUMPRODUCT(Data_Xuất[Xuất-NX]*(Data_Xuất[Year]=BY$1)*(Data_Xuất[Main SKU name_GOM]=$A12)*(Data_Xuất[SKU_Xuất_GOM]=BY$5)),SUMPRODUCT(Data_Xuất[Xuất-NX]*(Data_Xuất[Year]=BY$1)*(Data_Xuất[Month]=BY$2)*(Data_Xuất[Main SKU name_GOM]=$A12)*(Data_Xuất[SKU_Xuất_GOM]=BY$5)))</f>
        <v>0</v>
      </c>
      <c r="BZ12" s="43" cm="1">
        <f t="array" ref="BZ12">IF(BZ$2="FY",SUMPRODUCT(Data_Xuất[Xuất-NX]*(Data_Xuất[Year]=BZ$1)*(Data_Xuất[Main SKU name_GOM]=$A12)*(Data_Xuất[SKU_Xuất_GOM]=BZ$5)),SUMPRODUCT(Data_Xuất[Xuất-NX]*(Data_Xuất[Year]=BZ$1)*(Data_Xuất[Month]=BZ$2)*(Data_Xuất[Main SKU name_GOM]=$A12)*(Data_Xuất[SKU_Xuất_GOM]=BZ$5)))</f>
        <v>0</v>
      </c>
      <c r="CA12" s="43" cm="1">
        <f t="array" ref="CA12">IF(CA$2="FY",SUMPRODUCT(Data_Xuất[Xuất-NX]*(Data_Xuất[Year]=CA$1)*(Data_Xuất[Main SKU name_GOM]=$A12)*(Data_Xuất[SKU_Xuất_GOM]=CA$5)),SUMPRODUCT(Data_Xuất[Xuất-NX]*(Data_Xuất[Year]=CA$1)*(Data_Xuất[Month]=CA$2)*(Data_Xuất[Main SKU name_GOM]=$A12)*(Data_Xuất[SKU_Xuất_GOM]=CA$5)))</f>
        <v>0</v>
      </c>
      <c r="CB12" s="43" cm="1">
        <f t="array" ref="CB12">IF(CB$2="FY",SUMPRODUCT(Data_Xuất[Xuất-NX]*(Data_Xuất[Year]=CB$1)*(Data_Xuất[Main SKU name_GOM]=$A12)*(Data_Xuất[SKU_Xuất_GOM]=CB$5)),SUMPRODUCT(Data_Xuất[Xuất-NX]*(Data_Xuất[Year]=CB$1)*(Data_Xuất[Month]=CB$2)*(Data_Xuất[Main SKU name_GOM]=$A12)*(Data_Xuất[SKU_Xuất_GOM]=CB$5)))</f>
        <v>0</v>
      </c>
      <c r="CC12" s="43" cm="1">
        <f t="array" ref="CC12">IF(CC$2="FY",SUMPRODUCT(Data_Xuất[Xuất-NX]*(Data_Xuất[Year]=CC$1)*(Data_Xuất[Main SKU name_GOM]=$A12)*(Data_Xuất[SKU_Xuất_GOM]=CC$5)),SUMPRODUCT(Data_Xuất[Xuất-NX]*(Data_Xuất[Year]=CC$1)*(Data_Xuất[Month]=CC$2)*(Data_Xuất[Main SKU name_GOM]=$A12)*(Data_Xuất[SKU_Xuất_GOM]=CC$5)))</f>
        <v>0</v>
      </c>
      <c r="CD12" s="46">
        <f t="shared" si="164"/>
        <v>0</v>
      </c>
      <c r="CF12" s="43" cm="1">
        <f t="array" ref="CF12">IF(CF$2="FY",SUMPRODUCT(Data_Xuất[Xuất-NX]*(Data_Xuất[Year]=CF$1)*(Data_Xuất[Main SKU name_GOM]=$A12)*(Data_Xuất[SKU_Xuất_GOM]=CF$5)),SUMPRODUCT(Data_Xuất[Xuất-NX]*(Data_Xuất[Year]=CF$1)*(Data_Xuất[Month]=CF$2)*(Data_Xuất[Main SKU name_GOM]=$A12)*(Data_Xuất[SKU_Xuất_GOM]=CF$5)))</f>
        <v>0</v>
      </c>
      <c r="CG12" s="43" cm="1">
        <f t="array" ref="CG12">IF(CG$2="FY",SUMPRODUCT(Data_Xuất[Xuất-NX]*(Data_Xuất[Year]=CG$1)*(Data_Xuất[Main SKU name_GOM]=$A12)*(Data_Xuất[SKU_Xuất_GOM]=CG$5)),SUMPRODUCT(Data_Xuất[Xuất-NX]*(Data_Xuất[Year]=CG$1)*(Data_Xuất[Month]=CG$2)*(Data_Xuất[Main SKU name_GOM]=$A12)*(Data_Xuất[SKU_Xuất_GOM]=CG$5)))</f>
        <v>0</v>
      </c>
      <c r="CH12" s="43" cm="1">
        <f t="array" ref="CH12">IF(CH$2="FY",SUMPRODUCT(Data_Xuất[Xuất-NX]*(Data_Xuất[Year]=CH$1)*(Data_Xuất[Main SKU name_GOM]=$A12)*(Data_Xuất[SKU_Xuất_GOM]=CH$5)),SUMPRODUCT(Data_Xuất[Xuất-NX]*(Data_Xuất[Year]=CH$1)*(Data_Xuất[Month]=CH$2)*(Data_Xuất[Main SKU name_GOM]=$A12)*(Data_Xuất[SKU_Xuất_GOM]=CH$5)))</f>
        <v>0</v>
      </c>
      <c r="CI12" s="43" cm="1">
        <f t="array" ref="CI12">IF(CI$2="FY",SUMPRODUCT(Data_Xuất[Xuất-NX]*(Data_Xuất[Year]=CI$1)*(Data_Xuất[Main SKU name_GOM]=$A12)*(Data_Xuất[SKU_Xuất_GOM]=CI$5)),SUMPRODUCT(Data_Xuất[Xuất-NX]*(Data_Xuất[Year]=CI$1)*(Data_Xuất[Month]=CI$2)*(Data_Xuất[Main SKU name_GOM]=$A12)*(Data_Xuất[SKU_Xuất_GOM]=CI$5)))</f>
        <v>0</v>
      </c>
      <c r="CJ12" s="43" cm="1">
        <f t="array" ref="CJ12">IF(CJ$2="FY",SUMPRODUCT(Data_Xuất[Xuất-NX]*(Data_Xuất[Year]=CJ$1)*(Data_Xuất[Main SKU name_GOM]=$A12)*(Data_Xuất[SKU_Xuất_GOM]=CJ$5)),SUMPRODUCT(Data_Xuất[Xuất-NX]*(Data_Xuất[Year]=CJ$1)*(Data_Xuất[Month]=CJ$2)*(Data_Xuất[Main SKU name_GOM]=$A12)*(Data_Xuất[SKU_Xuất_GOM]=CJ$5)))</f>
        <v>0</v>
      </c>
      <c r="CK12" s="43" cm="1">
        <f t="array" ref="CK12">IF(CK$2="FY",SUMPRODUCT(Data_Xuất[Xuất-NX]*(Data_Xuất[Year]=CK$1)*(Data_Xuất[Main SKU name_GOM]=$A12)*(Data_Xuất[SKU_Xuất_GOM]=CK$5)),SUMPRODUCT(Data_Xuất[Xuất-NX]*(Data_Xuất[Year]=CK$1)*(Data_Xuất[Month]=CK$2)*(Data_Xuất[Main SKU name_GOM]=$A12)*(Data_Xuất[SKU_Xuất_GOM]=CK$5)))</f>
        <v>0</v>
      </c>
      <c r="CL12" s="43" cm="1">
        <f t="array" ref="CL12">IF(CL$2="FY",SUMPRODUCT(Data_Xuất[Xuất-NX]*(Data_Xuất[Year]=CL$1)*(Data_Xuất[Main SKU name_GOM]=$A12)*(Data_Xuất[SKU_Xuất_GOM]=CL$5)),SUMPRODUCT(Data_Xuất[Xuất-NX]*(Data_Xuất[Year]=CL$1)*(Data_Xuất[Month]=CL$2)*(Data_Xuất[Main SKU name_GOM]=$A12)*(Data_Xuất[SKU_Xuất_GOM]=CL$5)))</f>
        <v>0</v>
      </c>
      <c r="CM12" s="43" cm="1">
        <f t="array" ref="CM12">IF(CM$2="FY",SUMPRODUCT(Data_Xuất[Xuất-NX]*(Data_Xuất[Year]=CM$1)*(Data_Xuất[Main SKU name_GOM]=$A12)*(Data_Xuất[SKU_Xuất_GOM]=CM$5)),SUMPRODUCT(Data_Xuất[Xuất-NX]*(Data_Xuất[Year]=CM$1)*(Data_Xuất[Month]=CM$2)*(Data_Xuất[Main SKU name_GOM]=$A12)*(Data_Xuất[SKU_Xuất_GOM]=CM$5)))</f>
        <v>0</v>
      </c>
      <c r="CN12" s="43" cm="1">
        <f t="array" ref="CN12">IF(CN$2="FY",SUMPRODUCT(Data_Xuất[Xuất-NX]*(Data_Xuất[Year]=CN$1)*(Data_Xuất[Main SKU name_GOM]=$A12)*(Data_Xuất[SKU_Xuất_GOM]=CN$5)),SUMPRODUCT(Data_Xuất[Xuất-NX]*(Data_Xuất[Year]=CN$1)*(Data_Xuất[Month]=CN$2)*(Data_Xuất[Main SKU name_GOM]=$A12)*(Data_Xuất[SKU_Xuất_GOM]=CN$5)))</f>
        <v>0</v>
      </c>
      <c r="CO12" s="43" cm="1">
        <f t="array" ref="CO12">IF(CO$2="FY",SUMPRODUCT(Data_Xuất[Xuất-NX]*(Data_Xuất[Year]=CO$1)*(Data_Xuất[Main SKU name_GOM]=$A12)*(Data_Xuất[SKU_Xuất_GOM]=CO$5)),SUMPRODUCT(Data_Xuất[Xuất-NX]*(Data_Xuất[Year]=CO$1)*(Data_Xuất[Month]=CO$2)*(Data_Xuất[Main SKU name_GOM]=$A12)*(Data_Xuất[SKU_Xuất_GOM]=CO$5)))</f>
        <v>0</v>
      </c>
      <c r="CP12" s="43" cm="1">
        <f t="array" ref="CP12">IF(CP$2="FY",SUMPRODUCT(Data_Xuất[Xuất-NX]*(Data_Xuất[Year]=CP$1)*(Data_Xuất[Main SKU name_GOM]=$A12)*(Data_Xuất[SKU_Xuất_GOM]=CP$5)),SUMPRODUCT(Data_Xuất[Xuất-NX]*(Data_Xuất[Year]=CP$1)*(Data_Xuất[Month]=CP$2)*(Data_Xuất[Main SKU name_GOM]=$A12)*(Data_Xuất[SKU_Xuất_GOM]=CP$5)))</f>
        <v>0</v>
      </c>
      <c r="CQ12" s="43" cm="1">
        <f t="array" ref="CQ12">IF(CQ$2="FY",SUMPRODUCT(Data_Xuất[Xuất-NX]*(Data_Xuất[Year]=CQ$1)*(Data_Xuất[Main SKU name_GOM]=$A12)*(Data_Xuất[SKU_Xuất_GOM]=CQ$5)),SUMPRODUCT(Data_Xuất[Xuất-NX]*(Data_Xuất[Year]=CQ$1)*(Data_Xuất[Month]=CQ$2)*(Data_Xuất[Main SKU name_GOM]=$A12)*(Data_Xuất[SKU_Xuất_GOM]=CQ$5)))</f>
        <v>0</v>
      </c>
      <c r="CR12" s="43" cm="1">
        <f t="array" ref="CR12">IF(CR$2="FY",SUMPRODUCT(Data_Xuất[Xuất-NX]*(Data_Xuất[Year]=CR$1)*(Data_Xuất[Main SKU name_GOM]=$A12)*(Data_Xuất[SKU_Xuất_GOM]=CR$5)),SUMPRODUCT(Data_Xuất[Xuất-NX]*(Data_Xuất[Year]=CR$1)*(Data_Xuất[Month]=CR$2)*(Data_Xuất[Main SKU name_GOM]=$A12)*(Data_Xuất[SKU_Xuất_GOM]=CR$5)))</f>
        <v>0</v>
      </c>
      <c r="CS12" s="43" cm="1">
        <f t="array" ref="CS12">IF(CS$2="FY",SUMPRODUCT(Data_Xuất[Xuất-NX]*(Data_Xuất[Year]=CS$1)*(Data_Xuất[Main SKU name_GOM]=$A12)*(Data_Xuất[SKU_Xuất_GOM]=CS$5)),SUMPRODUCT(Data_Xuất[Xuất-NX]*(Data_Xuất[Year]=CS$1)*(Data_Xuất[Month]=CS$2)*(Data_Xuất[Main SKU name_GOM]=$A12)*(Data_Xuất[SKU_Xuất_GOM]=CS$5)))</f>
        <v>0</v>
      </c>
      <c r="CT12" s="46">
        <f t="shared" si="165"/>
        <v>0</v>
      </c>
      <c r="CV12" s="43" cm="1">
        <f t="array" ref="CV12">IF(CV$2="FY",SUMPRODUCT(Data_Xuất[Xuất-NX]*(Data_Xuất[Year]=CV$1)*(Data_Xuất[Main SKU name_GOM]=$A12)*(Data_Xuất[SKU_Xuất_GOM]=CV$5)),SUMPRODUCT(Data_Xuất[Xuất-NX]*(Data_Xuất[Year]=CV$1)*(Data_Xuất[Month]=CV$2)*(Data_Xuất[Main SKU name_GOM]=$A12)*(Data_Xuất[SKU_Xuất_GOM]=CV$5)))</f>
        <v>0</v>
      </c>
      <c r="CW12" s="43" cm="1">
        <f t="array" ref="CW12">IF(CW$2="FY",SUMPRODUCT(Data_Xuất[Xuất-NX]*(Data_Xuất[Year]=CW$1)*(Data_Xuất[Main SKU name_GOM]=$A12)*(Data_Xuất[SKU_Xuất_GOM]=CW$5)),SUMPRODUCT(Data_Xuất[Xuất-NX]*(Data_Xuất[Year]=CW$1)*(Data_Xuất[Month]=CW$2)*(Data_Xuất[Main SKU name_GOM]=$A12)*(Data_Xuất[SKU_Xuất_GOM]=CW$5)))</f>
        <v>0</v>
      </c>
      <c r="CX12" s="43" cm="1">
        <f t="array" ref="CX12">IF(CX$2="FY",SUMPRODUCT(Data_Xuất[Xuất-NX]*(Data_Xuất[Year]=CX$1)*(Data_Xuất[Main SKU name_GOM]=$A12)*(Data_Xuất[SKU_Xuất_GOM]=CX$5)),SUMPRODUCT(Data_Xuất[Xuất-NX]*(Data_Xuất[Year]=CX$1)*(Data_Xuất[Month]=CX$2)*(Data_Xuất[Main SKU name_GOM]=$A12)*(Data_Xuất[SKU_Xuất_GOM]=CX$5)))</f>
        <v>0</v>
      </c>
      <c r="CY12" s="43" cm="1">
        <f t="array" ref="CY12">IF(CY$2="FY",SUMPRODUCT(Data_Xuất[Xuất-NX]*(Data_Xuất[Year]=CY$1)*(Data_Xuất[Main SKU name_GOM]=$A12)*(Data_Xuất[SKU_Xuất_GOM]=CY$5)),SUMPRODUCT(Data_Xuất[Xuất-NX]*(Data_Xuất[Year]=CY$1)*(Data_Xuất[Month]=CY$2)*(Data_Xuất[Main SKU name_GOM]=$A12)*(Data_Xuất[SKU_Xuất_GOM]=CY$5)))</f>
        <v>0</v>
      </c>
      <c r="CZ12" s="43" cm="1">
        <f t="array" ref="CZ12">IF(CZ$2="FY",SUMPRODUCT(Data_Xuất[Xuất-NX]*(Data_Xuất[Year]=CZ$1)*(Data_Xuất[Main SKU name_GOM]=$A12)*(Data_Xuất[SKU_Xuất_GOM]=CZ$5)),SUMPRODUCT(Data_Xuất[Xuất-NX]*(Data_Xuất[Year]=CZ$1)*(Data_Xuất[Month]=CZ$2)*(Data_Xuất[Main SKU name_GOM]=$A12)*(Data_Xuất[SKU_Xuất_GOM]=CZ$5)))</f>
        <v>0</v>
      </c>
      <c r="DA12" s="43" cm="1">
        <f t="array" ref="DA12">IF(DA$2="FY",SUMPRODUCT(Data_Xuất[Xuất-NX]*(Data_Xuất[Year]=DA$1)*(Data_Xuất[Main SKU name_GOM]=$A12)*(Data_Xuất[SKU_Xuất_GOM]=DA$5)),SUMPRODUCT(Data_Xuất[Xuất-NX]*(Data_Xuất[Year]=DA$1)*(Data_Xuất[Month]=DA$2)*(Data_Xuất[Main SKU name_GOM]=$A12)*(Data_Xuất[SKU_Xuất_GOM]=DA$5)))</f>
        <v>0</v>
      </c>
      <c r="DB12" s="43" cm="1">
        <f t="array" ref="DB12">IF(DB$2="FY",SUMPRODUCT(Data_Xuất[Xuất-NX]*(Data_Xuất[Year]=DB$1)*(Data_Xuất[Main SKU name_GOM]=$A12)*(Data_Xuất[SKU_Xuất_GOM]=DB$5)),SUMPRODUCT(Data_Xuất[Xuất-NX]*(Data_Xuất[Year]=DB$1)*(Data_Xuất[Month]=DB$2)*(Data_Xuất[Main SKU name_GOM]=$A12)*(Data_Xuất[SKU_Xuất_GOM]=DB$5)))</f>
        <v>0</v>
      </c>
      <c r="DC12" s="43" cm="1">
        <f t="array" ref="DC12">IF(DC$2="FY",SUMPRODUCT(Data_Xuất[Xuất-NX]*(Data_Xuất[Year]=DC$1)*(Data_Xuất[Main SKU name_GOM]=$A12)*(Data_Xuất[SKU_Xuất_GOM]=DC$5)),SUMPRODUCT(Data_Xuất[Xuất-NX]*(Data_Xuất[Year]=DC$1)*(Data_Xuất[Month]=DC$2)*(Data_Xuất[Main SKU name_GOM]=$A12)*(Data_Xuất[SKU_Xuất_GOM]=DC$5)))</f>
        <v>0</v>
      </c>
      <c r="DD12" s="43" cm="1">
        <f t="array" ref="DD12">IF(DD$2="FY",SUMPRODUCT(Data_Xuất[Xuất-NX]*(Data_Xuất[Year]=DD$1)*(Data_Xuất[Main SKU name_GOM]=$A12)*(Data_Xuất[SKU_Xuất_GOM]=DD$5)),SUMPRODUCT(Data_Xuất[Xuất-NX]*(Data_Xuất[Year]=DD$1)*(Data_Xuất[Month]=DD$2)*(Data_Xuất[Main SKU name_GOM]=$A12)*(Data_Xuất[SKU_Xuất_GOM]=DD$5)))</f>
        <v>0</v>
      </c>
      <c r="DE12" s="43" cm="1">
        <f t="array" ref="DE12">IF(DE$2="FY",SUMPRODUCT(Data_Xuất[Xuất-NX]*(Data_Xuất[Year]=DE$1)*(Data_Xuất[Main SKU name_GOM]=$A12)*(Data_Xuất[SKU_Xuất_GOM]=DE$5)),SUMPRODUCT(Data_Xuất[Xuất-NX]*(Data_Xuất[Year]=DE$1)*(Data_Xuất[Month]=DE$2)*(Data_Xuất[Main SKU name_GOM]=$A12)*(Data_Xuất[SKU_Xuất_GOM]=DE$5)))</f>
        <v>0</v>
      </c>
      <c r="DF12" s="43" cm="1">
        <f t="array" ref="DF12">IF(DF$2="FY",SUMPRODUCT(Data_Xuất[Xuất-NX]*(Data_Xuất[Year]=DF$1)*(Data_Xuất[Main SKU name_GOM]=$A12)*(Data_Xuất[SKU_Xuất_GOM]=DF$5)),SUMPRODUCT(Data_Xuất[Xuất-NX]*(Data_Xuất[Year]=DF$1)*(Data_Xuất[Month]=DF$2)*(Data_Xuất[Main SKU name_GOM]=$A12)*(Data_Xuất[SKU_Xuất_GOM]=DF$5)))</f>
        <v>0</v>
      </c>
      <c r="DG12" s="43" cm="1">
        <f t="array" ref="DG12">IF(DG$2="FY",SUMPRODUCT(Data_Xuất[Xuất-NX]*(Data_Xuất[Year]=DG$1)*(Data_Xuất[Main SKU name_GOM]=$A12)*(Data_Xuất[SKU_Xuất_GOM]=DG$5)),SUMPRODUCT(Data_Xuất[Xuất-NX]*(Data_Xuất[Year]=DG$1)*(Data_Xuất[Month]=DG$2)*(Data_Xuất[Main SKU name_GOM]=$A12)*(Data_Xuất[SKU_Xuất_GOM]=DG$5)))</f>
        <v>0</v>
      </c>
      <c r="DH12" s="43" cm="1">
        <f t="array" ref="DH12">IF(DH$2="FY",SUMPRODUCT(Data_Xuất[Xuất-NX]*(Data_Xuất[Year]=DH$1)*(Data_Xuất[Main SKU name_GOM]=$A12)*(Data_Xuất[SKU_Xuất_GOM]=DH$5)),SUMPRODUCT(Data_Xuất[Xuất-NX]*(Data_Xuất[Year]=DH$1)*(Data_Xuất[Month]=DH$2)*(Data_Xuất[Main SKU name_GOM]=$A12)*(Data_Xuất[SKU_Xuất_GOM]=DH$5)))</f>
        <v>0</v>
      </c>
      <c r="DI12" s="43" cm="1">
        <f t="array" ref="DI12">IF(DI$2="FY",SUMPRODUCT(Data_Xuất[Xuất-NX]*(Data_Xuất[Year]=DI$1)*(Data_Xuất[Main SKU name_GOM]=$A12)*(Data_Xuất[SKU_Xuất_GOM]=DI$5)),SUMPRODUCT(Data_Xuất[Xuất-NX]*(Data_Xuất[Year]=DI$1)*(Data_Xuất[Month]=DI$2)*(Data_Xuất[Main SKU name_GOM]=$A12)*(Data_Xuất[SKU_Xuất_GOM]=DI$5)))</f>
        <v>0</v>
      </c>
      <c r="DJ12" s="46">
        <f t="shared" si="166"/>
        <v>0</v>
      </c>
      <c r="DL12" s="43" cm="1">
        <f t="array" ref="DL12">IF(DL$2="FY",SUMPRODUCT(Data_Xuất[Xuất-NX]*(Data_Xuất[Year]=DL$1)*(Data_Xuất[Main SKU name_GOM]=$A12)*(Data_Xuất[SKU_Xuất_GOM]=DL$5)),SUMPRODUCT(Data_Xuất[Xuất-NX]*(Data_Xuất[Year]=DL$1)*(Data_Xuất[Month]=DL$2)*(Data_Xuất[Main SKU name_GOM]=$A12)*(Data_Xuất[SKU_Xuất_GOM]=DL$5)))</f>
        <v>0</v>
      </c>
      <c r="DM12" s="43" cm="1">
        <f t="array" ref="DM12">IF(DM$2="FY",SUMPRODUCT(Data_Xuất[Xuất-NX]*(Data_Xuất[Year]=DM$1)*(Data_Xuất[Main SKU name_GOM]=$A12)*(Data_Xuất[SKU_Xuất_GOM]=DM$5)),SUMPRODUCT(Data_Xuất[Xuất-NX]*(Data_Xuất[Year]=DM$1)*(Data_Xuất[Month]=DM$2)*(Data_Xuất[Main SKU name_GOM]=$A12)*(Data_Xuất[SKU_Xuất_GOM]=DM$5)))</f>
        <v>0</v>
      </c>
      <c r="DN12" s="43" cm="1">
        <f t="array" ref="DN12">IF(DN$2="FY",SUMPRODUCT(Data_Xuất[Xuất-NX]*(Data_Xuất[Year]=DN$1)*(Data_Xuất[Main SKU name_GOM]=$A12)*(Data_Xuất[SKU_Xuất_GOM]=DN$5)),SUMPRODUCT(Data_Xuất[Xuất-NX]*(Data_Xuất[Year]=DN$1)*(Data_Xuất[Month]=DN$2)*(Data_Xuất[Main SKU name_GOM]=$A12)*(Data_Xuất[SKU_Xuất_GOM]=DN$5)))</f>
        <v>0</v>
      </c>
      <c r="DO12" s="43" cm="1">
        <f t="array" ref="DO12">IF(DO$2="FY",SUMPRODUCT(Data_Xuất[Xuất-NX]*(Data_Xuất[Year]=DO$1)*(Data_Xuất[Main SKU name_GOM]=$A12)*(Data_Xuất[SKU_Xuất_GOM]=DO$5)),SUMPRODUCT(Data_Xuất[Xuất-NX]*(Data_Xuất[Year]=DO$1)*(Data_Xuất[Month]=DO$2)*(Data_Xuất[Main SKU name_GOM]=$A12)*(Data_Xuất[SKU_Xuất_GOM]=DO$5)))</f>
        <v>0</v>
      </c>
      <c r="DP12" s="43" cm="1">
        <f t="array" ref="DP12">IF(DP$2="FY",SUMPRODUCT(Data_Xuất[Xuất-NX]*(Data_Xuất[Year]=DP$1)*(Data_Xuất[Main SKU name_GOM]=$A12)*(Data_Xuất[SKU_Xuất_GOM]=DP$5)),SUMPRODUCT(Data_Xuất[Xuất-NX]*(Data_Xuất[Year]=DP$1)*(Data_Xuất[Month]=DP$2)*(Data_Xuất[Main SKU name_GOM]=$A12)*(Data_Xuất[SKU_Xuất_GOM]=DP$5)))</f>
        <v>0</v>
      </c>
      <c r="DQ12" s="43" cm="1">
        <f t="array" ref="DQ12">IF(DQ$2="FY",SUMPRODUCT(Data_Xuất[Xuất-NX]*(Data_Xuất[Year]=DQ$1)*(Data_Xuất[Main SKU name_GOM]=$A12)*(Data_Xuất[SKU_Xuất_GOM]=DQ$5)),SUMPRODUCT(Data_Xuất[Xuất-NX]*(Data_Xuất[Year]=DQ$1)*(Data_Xuất[Month]=DQ$2)*(Data_Xuất[Main SKU name_GOM]=$A12)*(Data_Xuất[SKU_Xuất_GOM]=DQ$5)))</f>
        <v>0</v>
      </c>
      <c r="DR12" s="43" cm="1">
        <f t="array" ref="DR12">IF(DR$2="FY",SUMPRODUCT(Data_Xuất[Xuất-NX]*(Data_Xuất[Year]=DR$1)*(Data_Xuất[Main SKU name_GOM]=$A12)*(Data_Xuất[SKU_Xuất_GOM]=DR$5)),SUMPRODUCT(Data_Xuất[Xuất-NX]*(Data_Xuất[Year]=DR$1)*(Data_Xuất[Month]=DR$2)*(Data_Xuất[Main SKU name_GOM]=$A12)*(Data_Xuất[SKU_Xuất_GOM]=DR$5)))</f>
        <v>0</v>
      </c>
      <c r="DS12" s="43" cm="1">
        <f t="array" ref="DS12">IF(DS$2="FY",SUMPRODUCT(Data_Xuất[Xuất-NX]*(Data_Xuất[Year]=DS$1)*(Data_Xuất[Main SKU name_GOM]=$A12)*(Data_Xuất[SKU_Xuất_GOM]=DS$5)),SUMPRODUCT(Data_Xuất[Xuất-NX]*(Data_Xuất[Year]=DS$1)*(Data_Xuất[Month]=DS$2)*(Data_Xuất[Main SKU name_GOM]=$A12)*(Data_Xuất[SKU_Xuất_GOM]=DS$5)))</f>
        <v>0</v>
      </c>
      <c r="DT12" s="43" cm="1">
        <f t="array" ref="DT12">IF(DT$2="FY",SUMPRODUCT(Data_Xuất[Xuất-NX]*(Data_Xuất[Year]=DT$1)*(Data_Xuất[Main SKU name_GOM]=$A12)*(Data_Xuất[SKU_Xuất_GOM]=DT$5)),SUMPRODUCT(Data_Xuất[Xuất-NX]*(Data_Xuất[Year]=DT$1)*(Data_Xuất[Month]=DT$2)*(Data_Xuất[Main SKU name_GOM]=$A12)*(Data_Xuất[SKU_Xuất_GOM]=DT$5)))</f>
        <v>0</v>
      </c>
      <c r="DU12" s="43" cm="1">
        <f t="array" ref="DU12">IF(DU$2="FY",SUMPRODUCT(Data_Xuất[Xuất-NX]*(Data_Xuất[Year]=DU$1)*(Data_Xuất[Main SKU name_GOM]=$A12)*(Data_Xuất[SKU_Xuất_GOM]=DU$5)),SUMPRODUCT(Data_Xuất[Xuất-NX]*(Data_Xuất[Year]=DU$1)*(Data_Xuất[Month]=DU$2)*(Data_Xuất[Main SKU name_GOM]=$A12)*(Data_Xuất[SKU_Xuất_GOM]=DU$5)))</f>
        <v>0</v>
      </c>
      <c r="DV12" s="43" cm="1">
        <f t="array" ref="DV12">IF(DV$2="FY",SUMPRODUCT(Data_Xuất[Xuất-NX]*(Data_Xuất[Year]=DV$1)*(Data_Xuất[Main SKU name_GOM]=$A12)*(Data_Xuất[SKU_Xuất_GOM]=DV$5)),SUMPRODUCT(Data_Xuất[Xuất-NX]*(Data_Xuất[Year]=DV$1)*(Data_Xuất[Month]=DV$2)*(Data_Xuất[Main SKU name_GOM]=$A12)*(Data_Xuất[SKU_Xuất_GOM]=DV$5)))</f>
        <v>0</v>
      </c>
      <c r="DW12" s="43" cm="1">
        <f t="array" ref="DW12">IF(DW$2="FY",SUMPRODUCT(Data_Xuất[Xuất-NX]*(Data_Xuất[Year]=DW$1)*(Data_Xuất[Main SKU name_GOM]=$A12)*(Data_Xuất[SKU_Xuất_GOM]=DW$5)),SUMPRODUCT(Data_Xuất[Xuất-NX]*(Data_Xuất[Year]=DW$1)*(Data_Xuất[Month]=DW$2)*(Data_Xuất[Main SKU name_GOM]=$A12)*(Data_Xuất[SKU_Xuất_GOM]=DW$5)))</f>
        <v>0</v>
      </c>
      <c r="DX12" s="43" cm="1">
        <f t="array" ref="DX12">IF(DX$2="FY",SUMPRODUCT(Data_Xuất[Xuất-NX]*(Data_Xuất[Year]=DX$1)*(Data_Xuất[Main SKU name_GOM]=$A12)*(Data_Xuất[SKU_Xuất_GOM]=DX$5)),SUMPRODUCT(Data_Xuất[Xuất-NX]*(Data_Xuất[Year]=DX$1)*(Data_Xuất[Month]=DX$2)*(Data_Xuất[Main SKU name_GOM]=$A12)*(Data_Xuất[SKU_Xuất_GOM]=DX$5)))</f>
        <v>0</v>
      </c>
      <c r="DY12" s="43" cm="1">
        <f t="array" ref="DY12">IF(DY$2="FY",SUMPRODUCT(Data_Xuất[Xuất-NX]*(Data_Xuất[Year]=DY$1)*(Data_Xuất[Main SKU name_GOM]=$A12)*(Data_Xuất[SKU_Xuất_GOM]=DY$5)),SUMPRODUCT(Data_Xuất[Xuất-NX]*(Data_Xuất[Year]=DY$1)*(Data_Xuất[Month]=DY$2)*(Data_Xuất[Main SKU name_GOM]=$A12)*(Data_Xuất[SKU_Xuất_GOM]=DY$5)))</f>
        <v>0</v>
      </c>
      <c r="DZ12" s="46">
        <f t="shared" si="167"/>
        <v>0</v>
      </c>
      <c r="EB12" s="43" cm="1">
        <f t="array" ref="EB12">IF(EB$2="FY",SUMPRODUCT(Data_Xuất[Xuất-NX]*(Data_Xuất[Year]=EB$1)*(Data_Xuất[Main SKU name_GOM]=$A12)*(Data_Xuất[SKU_Xuất_GOM]=EB$5)),SUMPRODUCT(Data_Xuất[Xuất-NX]*(Data_Xuất[Year]=EB$1)*(Data_Xuất[Month]=EB$2)*(Data_Xuất[Main SKU name_GOM]=$A12)*(Data_Xuất[SKU_Xuất_GOM]=EB$5)))</f>
        <v>0</v>
      </c>
      <c r="EC12" s="43" cm="1">
        <f t="array" ref="EC12">IF(EC$2="FY",SUMPRODUCT(Data_Xuất[Xuất-NX]*(Data_Xuất[Year]=EC$1)*(Data_Xuất[Main SKU name_GOM]=$A12)*(Data_Xuất[SKU_Xuất_GOM]=EC$5)),SUMPRODUCT(Data_Xuất[Xuất-NX]*(Data_Xuất[Year]=EC$1)*(Data_Xuất[Month]=EC$2)*(Data_Xuất[Main SKU name_GOM]=$A12)*(Data_Xuất[SKU_Xuất_GOM]=EC$5)))</f>
        <v>0</v>
      </c>
      <c r="ED12" s="43" cm="1">
        <f t="array" ref="ED12">IF(ED$2="FY",SUMPRODUCT(Data_Xuất[Xuất-NX]*(Data_Xuất[Year]=ED$1)*(Data_Xuất[Main SKU name_GOM]=$A12)*(Data_Xuất[SKU_Xuất_GOM]=ED$5)),SUMPRODUCT(Data_Xuất[Xuất-NX]*(Data_Xuất[Year]=ED$1)*(Data_Xuất[Month]=ED$2)*(Data_Xuất[Main SKU name_GOM]=$A12)*(Data_Xuất[SKU_Xuất_GOM]=ED$5)))</f>
        <v>0</v>
      </c>
      <c r="EE12" s="43" cm="1">
        <f t="array" ref="EE12">IF(EE$2="FY",SUMPRODUCT(Data_Xuất[Xuất-NX]*(Data_Xuất[Year]=EE$1)*(Data_Xuất[Main SKU name_GOM]=$A12)*(Data_Xuất[SKU_Xuất_GOM]=EE$5)),SUMPRODUCT(Data_Xuất[Xuất-NX]*(Data_Xuất[Year]=EE$1)*(Data_Xuất[Month]=EE$2)*(Data_Xuất[Main SKU name_GOM]=$A12)*(Data_Xuất[SKU_Xuất_GOM]=EE$5)))</f>
        <v>0</v>
      </c>
      <c r="EF12" s="43" cm="1">
        <f t="array" ref="EF12">IF(EF$2="FY",SUMPRODUCT(Data_Xuất[Xuất-NX]*(Data_Xuất[Year]=EF$1)*(Data_Xuất[Main SKU name_GOM]=$A12)*(Data_Xuất[SKU_Xuất_GOM]=EF$5)),SUMPRODUCT(Data_Xuất[Xuất-NX]*(Data_Xuất[Year]=EF$1)*(Data_Xuất[Month]=EF$2)*(Data_Xuất[Main SKU name_GOM]=$A12)*(Data_Xuất[SKU_Xuất_GOM]=EF$5)))</f>
        <v>0</v>
      </c>
      <c r="EG12" s="43" cm="1">
        <f t="array" ref="EG12">IF(EG$2="FY",SUMPRODUCT(Data_Xuất[Xuất-NX]*(Data_Xuất[Year]=EG$1)*(Data_Xuất[Main SKU name_GOM]=$A12)*(Data_Xuất[SKU_Xuất_GOM]=EG$5)),SUMPRODUCT(Data_Xuất[Xuất-NX]*(Data_Xuất[Year]=EG$1)*(Data_Xuất[Month]=EG$2)*(Data_Xuất[Main SKU name_GOM]=$A12)*(Data_Xuất[SKU_Xuất_GOM]=EG$5)))</f>
        <v>0</v>
      </c>
      <c r="EH12" s="43" cm="1">
        <f t="array" ref="EH12">IF(EH$2="FY",SUMPRODUCT(Data_Xuất[Xuất-NX]*(Data_Xuất[Year]=EH$1)*(Data_Xuất[Main SKU name_GOM]=$A12)*(Data_Xuất[SKU_Xuất_GOM]=EH$5)),SUMPRODUCT(Data_Xuất[Xuất-NX]*(Data_Xuất[Year]=EH$1)*(Data_Xuất[Month]=EH$2)*(Data_Xuất[Main SKU name_GOM]=$A12)*(Data_Xuất[SKU_Xuất_GOM]=EH$5)))</f>
        <v>0</v>
      </c>
      <c r="EI12" s="43" cm="1">
        <f t="array" ref="EI12">IF(EI$2="FY",SUMPRODUCT(Data_Xuất[Xuất-NX]*(Data_Xuất[Year]=EI$1)*(Data_Xuất[Main SKU name_GOM]=$A12)*(Data_Xuất[SKU_Xuất_GOM]=EI$5)),SUMPRODUCT(Data_Xuất[Xuất-NX]*(Data_Xuất[Year]=EI$1)*(Data_Xuất[Month]=EI$2)*(Data_Xuất[Main SKU name_GOM]=$A12)*(Data_Xuất[SKU_Xuất_GOM]=EI$5)))</f>
        <v>0</v>
      </c>
      <c r="EJ12" s="43" cm="1">
        <f t="array" ref="EJ12">IF(EJ$2="FY",SUMPRODUCT(Data_Xuất[Xuất-NX]*(Data_Xuất[Year]=EJ$1)*(Data_Xuất[Main SKU name_GOM]=$A12)*(Data_Xuất[SKU_Xuất_GOM]=EJ$5)),SUMPRODUCT(Data_Xuất[Xuất-NX]*(Data_Xuất[Year]=EJ$1)*(Data_Xuất[Month]=EJ$2)*(Data_Xuất[Main SKU name_GOM]=$A12)*(Data_Xuất[SKU_Xuất_GOM]=EJ$5)))</f>
        <v>0</v>
      </c>
      <c r="EK12" s="43" cm="1">
        <f t="array" ref="EK12">IF(EK$2="FY",SUMPRODUCT(Data_Xuất[Xuất-NX]*(Data_Xuất[Year]=EK$1)*(Data_Xuất[Main SKU name_GOM]=$A12)*(Data_Xuất[SKU_Xuất_GOM]=EK$5)),SUMPRODUCT(Data_Xuất[Xuất-NX]*(Data_Xuất[Year]=EK$1)*(Data_Xuất[Month]=EK$2)*(Data_Xuất[Main SKU name_GOM]=$A12)*(Data_Xuất[SKU_Xuất_GOM]=EK$5)))</f>
        <v>0</v>
      </c>
      <c r="EL12" s="43" cm="1">
        <f t="array" ref="EL12">IF(EL$2="FY",SUMPRODUCT(Data_Xuất[Xuất-NX]*(Data_Xuất[Year]=EL$1)*(Data_Xuất[Main SKU name_GOM]=$A12)*(Data_Xuất[SKU_Xuất_GOM]=EL$5)),SUMPRODUCT(Data_Xuất[Xuất-NX]*(Data_Xuất[Year]=EL$1)*(Data_Xuất[Month]=EL$2)*(Data_Xuất[Main SKU name_GOM]=$A12)*(Data_Xuất[SKU_Xuất_GOM]=EL$5)))</f>
        <v>0</v>
      </c>
      <c r="EM12" s="43" cm="1">
        <f t="array" ref="EM12">IF(EM$2="FY",SUMPRODUCT(Data_Xuất[Xuất-NX]*(Data_Xuất[Year]=EM$1)*(Data_Xuất[Main SKU name_GOM]=$A12)*(Data_Xuất[SKU_Xuất_GOM]=EM$5)),SUMPRODUCT(Data_Xuất[Xuất-NX]*(Data_Xuất[Year]=EM$1)*(Data_Xuất[Month]=EM$2)*(Data_Xuất[Main SKU name_GOM]=$A12)*(Data_Xuất[SKU_Xuất_GOM]=EM$5)))</f>
        <v>0</v>
      </c>
      <c r="EN12" s="43" cm="1">
        <f t="array" ref="EN12">IF(EN$2="FY",SUMPRODUCT(Data_Xuất[Xuất-NX]*(Data_Xuất[Year]=EN$1)*(Data_Xuất[Main SKU name_GOM]=$A12)*(Data_Xuất[SKU_Xuất_GOM]=EN$5)),SUMPRODUCT(Data_Xuất[Xuất-NX]*(Data_Xuất[Year]=EN$1)*(Data_Xuất[Month]=EN$2)*(Data_Xuất[Main SKU name_GOM]=$A12)*(Data_Xuất[SKU_Xuất_GOM]=EN$5)))</f>
        <v>0</v>
      </c>
      <c r="EO12" s="43" cm="1">
        <f t="array" ref="EO12">IF(EO$2="FY",SUMPRODUCT(Data_Xuất[Xuất-NX]*(Data_Xuất[Year]=EO$1)*(Data_Xuất[Main SKU name_GOM]=$A12)*(Data_Xuất[SKU_Xuất_GOM]=EO$5)),SUMPRODUCT(Data_Xuất[Xuất-NX]*(Data_Xuất[Year]=EO$1)*(Data_Xuất[Month]=EO$2)*(Data_Xuất[Main SKU name_GOM]=$A12)*(Data_Xuất[SKU_Xuất_GOM]=EO$5)))</f>
        <v>0</v>
      </c>
      <c r="EP12" s="46">
        <f t="shared" si="168"/>
        <v>0</v>
      </c>
      <c r="ER12" s="43" cm="1">
        <f t="array" ref="ER12">IF(ER$2="FY",SUMPRODUCT(Data_Xuất[Xuất-NX]*(Data_Xuất[Year]=ER$1)*(Data_Xuất[Main SKU name_GOM]=$A12)*(Data_Xuất[SKU_Xuất_GOM]=ER$5)),SUMPRODUCT(Data_Xuất[Xuất-NX]*(Data_Xuất[Year]=ER$1)*(Data_Xuất[Month]=ER$2)*(Data_Xuất[Main SKU name_GOM]=$A12)*(Data_Xuất[SKU_Xuất_GOM]=ER$5)))</f>
        <v>0</v>
      </c>
      <c r="ES12" s="43" cm="1">
        <f t="array" ref="ES12">IF(ES$2="FY",SUMPRODUCT(Data_Xuất[Xuất-NX]*(Data_Xuất[Year]=ES$1)*(Data_Xuất[Main SKU name_GOM]=$A12)*(Data_Xuất[SKU_Xuất_GOM]=ES$5)),SUMPRODUCT(Data_Xuất[Xuất-NX]*(Data_Xuất[Year]=ES$1)*(Data_Xuất[Month]=ES$2)*(Data_Xuất[Main SKU name_GOM]=$A12)*(Data_Xuất[SKU_Xuất_GOM]=ES$5)))</f>
        <v>0</v>
      </c>
      <c r="ET12" s="43" cm="1">
        <f t="array" ref="ET12">IF(ET$2="FY",SUMPRODUCT(Data_Xuất[Xuất-NX]*(Data_Xuất[Year]=ET$1)*(Data_Xuất[Main SKU name_GOM]=$A12)*(Data_Xuất[SKU_Xuất_GOM]=ET$5)),SUMPRODUCT(Data_Xuất[Xuất-NX]*(Data_Xuất[Year]=ET$1)*(Data_Xuất[Month]=ET$2)*(Data_Xuất[Main SKU name_GOM]=$A12)*(Data_Xuất[SKU_Xuất_GOM]=ET$5)))</f>
        <v>0</v>
      </c>
      <c r="EU12" s="43" cm="1">
        <f t="array" ref="EU12">IF(EU$2="FY",SUMPRODUCT(Data_Xuất[Xuất-NX]*(Data_Xuất[Year]=EU$1)*(Data_Xuất[Main SKU name_GOM]=$A12)*(Data_Xuất[SKU_Xuất_GOM]=EU$5)),SUMPRODUCT(Data_Xuất[Xuất-NX]*(Data_Xuất[Year]=EU$1)*(Data_Xuất[Month]=EU$2)*(Data_Xuất[Main SKU name_GOM]=$A12)*(Data_Xuất[SKU_Xuất_GOM]=EU$5)))</f>
        <v>0</v>
      </c>
      <c r="EV12" s="43" cm="1">
        <f t="array" ref="EV12">IF(EV$2="FY",SUMPRODUCT(Data_Xuất[Xuất-NX]*(Data_Xuất[Year]=EV$1)*(Data_Xuất[Main SKU name_GOM]=$A12)*(Data_Xuất[SKU_Xuất_GOM]=EV$5)),SUMPRODUCT(Data_Xuất[Xuất-NX]*(Data_Xuất[Year]=EV$1)*(Data_Xuất[Month]=EV$2)*(Data_Xuất[Main SKU name_GOM]=$A12)*(Data_Xuất[SKU_Xuất_GOM]=EV$5)))</f>
        <v>0</v>
      </c>
      <c r="EW12" s="43" cm="1">
        <f t="array" ref="EW12">IF(EW$2="FY",SUMPRODUCT(Data_Xuất[Xuất-NX]*(Data_Xuất[Year]=EW$1)*(Data_Xuất[Main SKU name_GOM]=$A12)*(Data_Xuất[SKU_Xuất_GOM]=EW$5)),SUMPRODUCT(Data_Xuất[Xuất-NX]*(Data_Xuất[Year]=EW$1)*(Data_Xuất[Month]=EW$2)*(Data_Xuất[Main SKU name_GOM]=$A12)*(Data_Xuất[SKU_Xuất_GOM]=EW$5)))</f>
        <v>0</v>
      </c>
      <c r="EX12" s="43" cm="1">
        <f t="array" ref="EX12">IF(EX$2="FY",SUMPRODUCT(Data_Xuất[Xuất-NX]*(Data_Xuất[Year]=EX$1)*(Data_Xuất[Main SKU name_GOM]=$A12)*(Data_Xuất[SKU_Xuất_GOM]=EX$5)),SUMPRODUCT(Data_Xuất[Xuất-NX]*(Data_Xuất[Year]=EX$1)*(Data_Xuất[Month]=EX$2)*(Data_Xuất[Main SKU name_GOM]=$A12)*(Data_Xuất[SKU_Xuất_GOM]=EX$5)))</f>
        <v>0</v>
      </c>
      <c r="EY12" s="43" cm="1">
        <f t="array" ref="EY12">IF(EY$2="FY",SUMPRODUCT(Data_Xuất[Xuất-NX]*(Data_Xuất[Year]=EY$1)*(Data_Xuất[Main SKU name_GOM]=$A12)*(Data_Xuất[SKU_Xuất_GOM]=EY$5)),SUMPRODUCT(Data_Xuất[Xuất-NX]*(Data_Xuất[Year]=EY$1)*(Data_Xuất[Month]=EY$2)*(Data_Xuất[Main SKU name_GOM]=$A12)*(Data_Xuất[SKU_Xuất_GOM]=EY$5)))</f>
        <v>0</v>
      </c>
      <c r="EZ12" s="43" cm="1">
        <f t="array" ref="EZ12">IF(EZ$2="FY",SUMPRODUCT(Data_Xuất[Xuất-NX]*(Data_Xuất[Year]=EZ$1)*(Data_Xuất[Main SKU name_GOM]=$A12)*(Data_Xuất[SKU_Xuất_GOM]=EZ$5)),SUMPRODUCT(Data_Xuất[Xuất-NX]*(Data_Xuất[Year]=EZ$1)*(Data_Xuất[Month]=EZ$2)*(Data_Xuất[Main SKU name_GOM]=$A12)*(Data_Xuất[SKU_Xuất_GOM]=EZ$5)))</f>
        <v>0</v>
      </c>
      <c r="FA12" s="43" cm="1">
        <f t="array" ref="FA12">IF(FA$2="FY",SUMPRODUCT(Data_Xuất[Xuất-NX]*(Data_Xuất[Year]=FA$1)*(Data_Xuất[Main SKU name_GOM]=$A12)*(Data_Xuất[SKU_Xuất_GOM]=FA$5)),SUMPRODUCT(Data_Xuất[Xuất-NX]*(Data_Xuất[Year]=FA$1)*(Data_Xuất[Month]=FA$2)*(Data_Xuất[Main SKU name_GOM]=$A12)*(Data_Xuất[SKU_Xuất_GOM]=FA$5)))</f>
        <v>0</v>
      </c>
      <c r="FB12" s="43" cm="1">
        <f t="array" ref="FB12">IF(FB$2="FY",SUMPRODUCT(Data_Xuất[Xuất-NX]*(Data_Xuất[Year]=FB$1)*(Data_Xuất[Main SKU name_GOM]=$A12)*(Data_Xuất[SKU_Xuất_GOM]=FB$5)),SUMPRODUCT(Data_Xuất[Xuất-NX]*(Data_Xuất[Year]=FB$1)*(Data_Xuất[Month]=FB$2)*(Data_Xuất[Main SKU name_GOM]=$A12)*(Data_Xuất[SKU_Xuất_GOM]=FB$5)))</f>
        <v>0</v>
      </c>
      <c r="FC12" s="43" cm="1">
        <f t="array" ref="FC12">IF(FC$2="FY",SUMPRODUCT(Data_Xuất[Xuất-NX]*(Data_Xuất[Year]=FC$1)*(Data_Xuất[Main SKU name_GOM]=$A12)*(Data_Xuất[SKU_Xuất_GOM]=FC$5)),SUMPRODUCT(Data_Xuất[Xuất-NX]*(Data_Xuất[Year]=FC$1)*(Data_Xuất[Month]=FC$2)*(Data_Xuất[Main SKU name_GOM]=$A12)*(Data_Xuất[SKU_Xuất_GOM]=FC$5)))</f>
        <v>0</v>
      </c>
      <c r="FD12" s="43" cm="1">
        <f t="array" ref="FD12">IF(FD$2="FY",SUMPRODUCT(Data_Xuất[Xuất-NX]*(Data_Xuất[Year]=FD$1)*(Data_Xuất[Main SKU name_GOM]=$A12)*(Data_Xuất[SKU_Xuất_GOM]=FD$5)),SUMPRODUCT(Data_Xuất[Xuất-NX]*(Data_Xuất[Year]=FD$1)*(Data_Xuất[Month]=FD$2)*(Data_Xuất[Main SKU name_GOM]=$A12)*(Data_Xuất[SKU_Xuất_GOM]=FD$5)))</f>
        <v>0</v>
      </c>
      <c r="FE12" s="43" cm="1">
        <f t="array" ref="FE12">IF(FE$2="FY",SUMPRODUCT(Data_Xuất[Xuất-NX]*(Data_Xuất[Year]=FE$1)*(Data_Xuất[Main SKU name_GOM]=$A12)*(Data_Xuất[SKU_Xuất_GOM]=FE$5)),SUMPRODUCT(Data_Xuất[Xuất-NX]*(Data_Xuất[Year]=FE$1)*(Data_Xuất[Month]=FE$2)*(Data_Xuất[Main SKU name_GOM]=$A12)*(Data_Xuất[SKU_Xuất_GOM]=FE$5)))</f>
        <v>0</v>
      </c>
      <c r="FF12" s="46">
        <f t="shared" si="169"/>
        <v>0</v>
      </c>
      <c r="FH12" s="43" cm="1">
        <f t="array" ref="FH12">IF(FH$2="FY",SUMPRODUCT(Data_Xuất[Xuất-NX]*(Data_Xuất[Year]=FH$1)*(Data_Xuất[Main SKU name_GOM]=$A12)*(Data_Xuất[SKU_Xuất_GOM]=FH$5)),SUMPRODUCT(Data_Xuất[Xuất-NX]*(Data_Xuất[Year]=FH$1)*(Data_Xuất[Month]=FH$2)*(Data_Xuất[Main SKU name_GOM]=$A12)*(Data_Xuất[SKU_Xuất_GOM]=FH$5)))</f>
        <v>0</v>
      </c>
      <c r="FI12" s="43" cm="1">
        <f t="array" ref="FI12">IF(FI$2="FY",SUMPRODUCT(Data_Xuất[Xuất-NX]*(Data_Xuất[Year]=FI$1)*(Data_Xuất[Main SKU name_GOM]=$A12)*(Data_Xuất[SKU_Xuất_GOM]=FI$5)),SUMPRODUCT(Data_Xuất[Xuất-NX]*(Data_Xuất[Year]=FI$1)*(Data_Xuất[Month]=FI$2)*(Data_Xuất[Main SKU name_GOM]=$A12)*(Data_Xuất[SKU_Xuất_GOM]=FI$5)))</f>
        <v>0</v>
      </c>
      <c r="FJ12" s="43" cm="1">
        <f t="array" ref="FJ12">IF(FJ$2="FY",SUMPRODUCT(Data_Xuất[Xuất-NX]*(Data_Xuất[Year]=FJ$1)*(Data_Xuất[Main SKU name_GOM]=$A12)*(Data_Xuất[SKU_Xuất_GOM]=FJ$5)),SUMPRODUCT(Data_Xuất[Xuất-NX]*(Data_Xuất[Year]=FJ$1)*(Data_Xuất[Month]=FJ$2)*(Data_Xuất[Main SKU name_GOM]=$A12)*(Data_Xuất[SKU_Xuất_GOM]=FJ$5)))</f>
        <v>0</v>
      </c>
      <c r="FK12" s="43" cm="1">
        <f t="array" ref="FK12">IF(FK$2="FY",SUMPRODUCT(Data_Xuất[Xuất-NX]*(Data_Xuất[Year]=FK$1)*(Data_Xuất[Main SKU name_GOM]=$A12)*(Data_Xuất[SKU_Xuất_GOM]=FK$5)),SUMPRODUCT(Data_Xuất[Xuất-NX]*(Data_Xuất[Year]=FK$1)*(Data_Xuất[Month]=FK$2)*(Data_Xuất[Main SKU name_GOM]=$A12)*(Data_Xuất[SKU_Xuất_GOM]=FK$5)))</f>
        <v>0</v>
      </c>
      <c r="FL12" s="43" cm="1">
        <f t="array" ref="FL12">IF(FL$2="FY",SUMPRODUCT(Data_Xuất[Xuất-NX]*(Data_Xuất[Year]=FL$1)*(Data_Xuất[Main SKU name_GOM]=$A12)*(Data_Xuất[SKU_Xuất_GOM]=FL$5)),SUMPRODUCT(Data_Xuất[Xuất-NX]*(Data_Xuất[Year]=FL$1)*(Data_Xuất[Month]=FL$2)*(Data_Xuất[Main SKU name_GOM]=$A12)*(Data_Xuất[SKU_Xuất_GOM]=FL$5)))</f>
        <v>0</v>
      </c>
      <c r="FM12" s="43" cm="1">
        <f t="array" ref="FM12">IF(FM$2="FY",SUMPRODUCT(Data_Xuất[Xuất-NX]*(Data_Xuất[Year]=FM$1)*(Data_Xuất[Main SKU name_GOM]=$A12)*(Data_Xuất[SKU_Xuất_GOM]=FM$5)),SUMPRODUCT(Data_Xuất[Xuất-NX]*(Data_Xuất[Year]=FM$1)*(Data_Xuất[Month]=FM$2)*(Data_Xuất[Main SKU name_GOM]=$A12)*(Data_Xuất[SKU_Xuất_GOM]=FM$5)))</f>
        <v>0</v>
      </c>
      <c r="FN12" s="43" cm="1">
        <f t="array" ref="FN12">IF(FN$2="FY",SUMPRODUCT(Data_Xuất[Xuất-NX]*(Data_Xuất[Year]=FN$1)*(Data_Xuất[Main SKU name_GOM]=$A12)*(Data_Xuất[SKU_Xuất_GOM]=FN$5)),SUMPRODUCT(Data_Xuất[Xuất-NX]*(Data_Xuất[Year]=FN$1)*(Data_Xuất[Month]=FN$2)*(Data_Xuất[Main SKU name_GOM]=$A12)*(Data_Xuất[SKU_Xuất_GOM]=FN$5)))</f>
        <v>0</v>
      </c>
      <c r="FO12" s="43" cm="1">
        <f t="array" ref="FO12">IF(FO$2="FY",SUMPRODUCT(Data_Xuất[Xuất-NX]*(Data_Xuất[Year]=FO$1)*(Data_Xuất[Main SKU name_GOM]=$A12)*(Data_Xuất[SKU_Xuất_GOM]=FO$5)),SUMPRODUCT(Data_Xuất[Xuất-NX]*(Data_Xuất[Year]=FO$1)*(Data_Xuất[Month]=FO$2)*(Data_Xuất[Main SKU name_GOM]=$A12)*(Data_Xuất[SKU_Xuất_GOM]=FO$5)))</f>
        <v>0</v>
      </c>
      <c r="FP12" s="43" cm="1">
        <f t="array" ref="FP12">IF(FP$2="FY",SUMPRODUCT(Data_Xuất[Xuất-NX]*(Data_Xuất[Year]=FP$1)*(Data_Xuất[Main SKU name_GOM]=$A12)*(Data_Xuất[SKU_Xuất_GOM]=FP$5)),SUMPRODUCT(Data_Xuất[Xuất-NX]*(Data_Xuất[Year]=FP$1)*(Data_Xuất[Month]=FP$2)*(Data_Xuất[Main SKU name_GOM]=$A12)*(Data_Xuất[SKU_Xuất_GOM]=FP$5)))</f>
        <v>0</v>
      </c>
      <c r="FQ12" s="43" cm="1">
        <f t="array" ref="FQ12">IF(FQ$2="FY",SUMPRODUCT(Data_Xuất[Xuất-NX]*(Data_Xuất[Year]=FQ$1)*(Data_Xuất[Main SKU name_GOM]=$A12)*(Data_Xuất[SKU_Xuất_GOM]=FQ$5)),SUMPRODUCT(Data_Xuất[Xuất-NX]*(Data_Xuất[Year]=FQ$1)*(Data_Xuất[Month]=FQ$2)*(Data_Xuất[Main SKU name_GOM]=$A12)*(Data_Xuất[SKU_Xuất_GOM]=FQ$5)))</f>
        <v>0</v>
      </c>
      <c r="FR12" s="43" cm="1">
        <f t="array" ref="FR12">IF(FR$2="FY",SUMPRODUCT(Data_Xuất[Xuất-NX]*(Data_Xuất[Year]=FR$1)*(Data_Xuất[Main SKU name_GOM]=$A12)*(Data_Xuất[SKU_Xuất_GOM]=FR$5)),SUMPRODUCT(Data_Xuất[Xuất-NX]*(Data_Xuất[Year]=FR$1)*(Data_Xuất[Month]=FR$2)*(Data_Xuất[Main SKU name_GOM]=$A12)*(Data_Xuất[SKU_Xuất_GOM]=FR$5)))</f>
        <v>0</v>
      </c>
      <c r="FS12" s="43" cm="1">
        <f t="array" ref="FS12">IF(FS$2="FY",SUMPRODUCT(Data_Xuất[Xuất-NX]*(Data_Xuất[Year]=FS$1)*(Data_Xuất[Main SKU name_GOM]=$A12)*(Data_Xuất[SKU_Xuất_GOM]=FS$5)),SUMPRODUCT(Data_Xuất[Xuất-NX]*(Data_Xuất[Year]=FS$1)*(Data_Xuất[Month]=FS$2)*(Data_Xuất[Main SKU name_GOM]=$A12)*(Data_Xuất[SKU_Xuất_GOM]=FS$5)))</f>
        <v>0</v>
      </c>
      <c r="FT12" s="43" cm="1">
        <f t="array" ref="FT12">IF(FT$2="FY",SUMPRODUCT(Data_Xuất[Xuất-NX]*(Data_Xuất[Year]=FT$1)*(Data_Xuất[Main SKU name_GOM]=$A12)*(Data_Xuất[SKU_Xuất_GOM]=FT$5)),SUMPRODUCT(Data_Xuất[Xuất-NX]*(Data_Xuất[Year]=FT$1)*(Data_Xuất[Month]=FT$2)*(Data_Xuất[Main SKU name_GOM]=$A12)*(Data_Xuất[SKU_Xuất_GOM]=FT$5)))</f>
        <v>0</v>
      </c>
      <c r="FU12" s="43" cm="1">
        <f t="array" ref="FU12">IF(FU$2="FY",SUMPRODUCT(Data_Xuất[Xuất-NX]*(Data_Xuất[Year]=FU$1)*(Data_Xuất[Main SKU name_GOM]=$A12)*(Data_Xuất[SKU_Xuất_GOM]=FU$5)),SUMPRODUCT(Data_Xuất[Xuất-NX]*(Data_Xuất[Year]=FU$1)*(Data_Xuất[Month]=FU$2)*(Data_Xuất[Main SKU name_GOM]=$A12)*(Data_Xuất[SKU_Xuất_GOM]=FU$5)))</f>
        <v>0</v>
      </c>
      <c r="FV12" s="46">
        <f t="shared" si="170"/>
        <v>0</v>
      </c>
      <c r="FX12" s="43" cm="1">
        <f t="array" ref="FX12">IF(FX$2="FY",SUMPRODUCT(Data_Xuất[Xuất-NX]*(Data_Xuất[Year]=FX$1)*(Data_Xuất[Main SKU name_GOM]=$A12)*(Data_Xuất[SKU_Xuất_GOM]=FX$5)),SUMPRODUCT(Data_Xuất[Xuất-NX]*(Data_Xuất[Year]=FX$1)*(Data_Xuất[Month]=FX$2)*(Data_Xuất[Main SKU name_GOM]=$A12)*(Data_Xuất[SKU_Xuất_GOM]=FX$5)))</f>
        <v>0</v>
      </c>
      <c r="FY12" s="43" cm="1">
        <f t="array" ref="FY12">IF(FY$2="FY",SUMPRODUCT(Data_Xuất[Xuất-NX]*(Data_Xuất[Year]=FY$1)*(Data_Xuất[Main SKU name_GOM]=$A12)*(Data_Xuất[SKU_Xuất_GOM]=FY$5)),SUMPRODUCT(Data_Xuất[Xuất-NX]*(Data_Xuất[Year]=FY$1)*(Data_Xuất[Month]=FY$2)*(Data_Xuất[Main SKU name_GOM]=$A12)*(Data_Xuất[SKU_Xuất_GOM]=FY$5)))</f>
        <v>0</v>
      </c>
      <c r="FZ12" s="43" cm="1">
        <f t="array" ref="FZ12">IF(FZ$2="FY",SUMPRODUCT(Data_Xuất[Xuất-NX]*(Data_Xuất[Year]=FZ$1)*(Data_Xuất[Main SKU name_GOM]=$A12)*(Data_Xuất[SKU_Xuất_GOM]=FZ$5)),SUMPRODUCT(Data_Xuất[Xuất-NX]*(Data_Xuất[Year]=FZ$1)*(Data_Xuất[Month]=FZ$2)*(Data_Xuất[Main SKU name_GOM]=$A12)*(Data_Xuất[SKU_Xuất_GOM]=FZ$5)))</f>
        <v>0</v>
      </c>
      <c r="GA12" s="43" cm="1">
        <f t="array" ref="GA12">IF(GA$2="FY",SUMPRODUCT(Data_Xuất[Xuất-NX]*(Data_Xuất[Year]=GA$1)*(Data_Xuất[Main SKU name_GOM]=$A12)*(Data_Xuất[SKU_Xuất_GOM]=GA$5)),SUMPRODUCT(Data_Xuất[Xuất-NX]*(Data_Xuất[Year]=GA$1)*(Data_Xuất[Month]=GA$2)*(Data_Xuất[Main SKU name_GOM]=$A12)*(Data_Xuất[SKU_Xuất_GOM]=GA$5)))</f>
        <v>0</v>
      </c>
      <c r="GB12" s="43" cm="1">
        <f t="array" ref="GB12">IF(GB$2="FY",SUMPRODUCT(Data_Xuất[Xuất-NX]*(Data_Xuất[Year]=GB$1)*(Data_Xuất[Main SKU name_GOM]=$A12)*(Data_Xuất[SKU_Xuất_GOM]=GB$5)),SUMPRODUCT(Data_Xuất[Xuất-NX]*(Data_Xuất[Year]=GB$1)*(Data_Xuất[Month]=GB$2)*(Data_Xuất[Main SKU name_GOM]=$A12)*(Data_Xuất[SKU_Xuất_GOM]=GB$5)))</f>
        <v>0</v>
      </c>
      <c r="GC12" s="43" cm="1">
        <f t="array" ref="GC12">IF(GC$2="FY",SUMPRODUCT(Data_Xuất[Xuất-NX]*(Data_Xuất[Year]=GC$1)*(Data_Xuất[Main SKU name_GOM]=$A12)*(Data_Xuất[SKU_Xuất_GOM]=GC$5)),SUMPRODUCT(Data_Xuất[Xuất-NX]*(Data_Xuất[Year]=GC$1)*(Data_Xuất[Month]=GC$2)*(Data_Xuất[Main SKU name_GOM]=$A12)*(Data_Xuất[SKU_Xuất_GOM]=GC$5)))</f>
        <v>0</v>
      </c>
      <c r="GD12" s="43" cm="1">
        <f t="array" ref="GD12">IF(GD$2="FY",SUMPRODUCT(Data_Xuất[Xuất-NX]*(Data_Xuất[Year]=GD$1)*(Data_Xuất[Main SKU name_GOM]=$A12)*(Data_Xuất[SKU_Xuất_GOM]=GD$5)),SUMPRODUCT(Data_Xuất[Xuất-NX]*(Data_Xuất[Year]=GD$1)*(Data_Xuất[Month]=GD$2)*(Data_Xuất[Main SKU name_GOM]=$A12)*(Data_Xuất[SKU_Xuất_GOM]=GD$5)))</f>
        <v>0</v>
      </c>
      <c r="GE12" s="43" cm="1">
        <f t="array" ref="GE12">IF(GE$2="FY",SUMPRODUCT(Data_Xuất[Xuất-NX]*(Data_Xuất[Year]=GE$1)*(Data_Xuất[Main SKU name_GOM]=$A12)*(Data_Xuất[SKU_Xuất_GOM]=GE$5)),SUMPRODUCT(Data_Xuất[Xuất-NX]*(Data_Xuất[Year]=GE$1)*(Data_Xuất[Month]=GE$2)*(Data_Xuất[Main SKU name_GOM]=$A12)*(Data_Xuất[SKU_Xuất_GOM]=GE$5)))</f>
        <v>0</v>
      </c>
      <c r="GF12" s="43" cm="1">
        <f t="array" ref="GF12">IF(GF$2="FY",SUMPRODUCT(Data_Xuất[Xuất-NX]*(Data_Xuất[Year]=GF$1)*(Data_Xuất[Main SKU name_GOM]=$A12)*(Data_Xuất[SKU_Xuất_GOM]=GF$5)),SUMPRODUCT(Data_Xuất[Xuất-NX]*(Data_Xuất[Year]=GF$1)*(Data_Xuất[Month]=GF$2)*(Data_Xuất[Main SKU name_GOM]=$A12)*(Data_Xuất[SKU_Xuất_GOM]=GF$5)))</f>
        <v>0</v>
      </c>
      <c r="GG12" s="43" cm="1">
        <f t="array" ref="GG12">IF(GG$2="FY",SUMPRODUCT(Data_Xuất[Xuất-NX]*(Data_Xuất[Year]=GG$1)*(Data_Xuất[Main SKU name_GOM]=$A12)*(Data_Xuất[SKU_Xuất_GOM]=GG$5)),SUMPRODUCT(Data_Xuất[Xuất-NX]*(Data_Xuất[Year]=GG$1)*(Data_Xuất[Month]=GG$2)*(Data_Xuất[Main SKU name_GOM]=$A12)*(Data_Xuất[SKU_Xuất_GOM]=GG$5)))</f>
        <v>0</v>
      </c>
      <c r="GH12" s="43" cm="1">
        <f t="array" ref="GH12">IF(GH$2="FY",SUMPRODUCT(Data_Xuất[Xuất-NX]*(Data_Xuất[Year]=GH$1)*(Data_Xuất[Main SKU name_GOM]=$A12)*(Data_Xuất[SKU_Xuất_GOM]=GH$5)),SUMPRODUCT(Data_Xuất[Xuất-NX]*(Data_Xuất[Year]=GH$1)*(Data_Xuất[Month]=GH$2)*(Data_Xuất[Main SKU name_GOM]=$A12)*(Data_Xuất[SKU_Xuất_GOM]=GH$5)))</f>
        <v>0</v>
      </c>
      <c r="GI12" s="43" cm="1">
        <f t="array" ref="GI12">IF(GI$2="FY",SUMPRODUCT(Data_Xuất[Xuất-NX]*(Data_Xuất[Year]=GI$1)*(Data_Xuất[Main SKU name_GOM]=$A12)*(Data_Xuất[SKU_Xuất_GOM]=GI$5)),SUMPRODUCT(Data_Xuất[Xuất-NX]*(Data_Xuất[Year]=GI$1)*(Data_Xuất[Month]=GI$2)*(Data_Xuất[Main SKU name_GOM]=$A12)*(Data_Xuất[SKU_Xuất_GOM]=GI$5)))</f>
        <v>0</v>
      </c>
      <c r="GJ12" s="43" cm="1">
        <f t="array" ref="GJ12">IF(GJ$2="FY",SUMPRODUCT(Data_Xuất[Xuất-NX]*(Data_Xuất[Year]=GJ$1)*(Data_Xuất[Main SKU name_GOM]=$A12)*(Data_Xuất[SKU_Xuất_GOM]=GJ$5)),SUMPRODUCT(Data_Xuất[Xuất-NX]*(Data_Xuất[Year]=GJ$1)*(Data_Xuất[Month]=GJ$2)*(Data_Xuất[Main SKU name_GOM]=$A12)*(Data_Xuất[SKU_Xuất_GOM]=GJ$5)))</f>
        <v>0</v>
      </c>
      <c r="GK12" s="43" cm="1">
        <f t="array" ref="GK12">IF(GK$2="FY",SUMPRODUCT(Data_Xuất[Xuất-NX]*(Data_Xuất[Year]=GK$1)*(Data_Xuất[Main SKU name_GOM]=$A12)*(Data_Xuất[SKU_Xuất_GOM]=GK$5)),SUMPRODUCT(Data_Xuất[Xuất-NX]*(Data_Xuất[Year]=GK$1)*(Data_Xuất[Month]=GK$2)*(Data_Xuất[Main SKU name_GOM]=$A12)*(Data_Xuất[SKU_Xuất_GOM]=GK$5)))</f>
        <v>0</v>
      </c>
      <c r="GL12" s="46">
        <f t="shared" si="171"/>
        <v>0</v>
      </c>
      <c r="GN12" s="43" cm="1">
        <f t="array" ref="GN12">IF(GN$2="FY",SUMPRODUCT(Data_Xuất[Xuất-NX]*(Data_Xuất[Year]=GN$1)*(Data_Xuất[Main SKU name_GOM]=$A12)*(Data_Xuất[SKU_Xuất_GOM]=GN$5)),SUMPRODUCT(Data_Xuất[Xuất-NX]*(Data_Xuất[Year]=GN$1)*(Data_Xuất[Month]=GN$2)*(Data_Xuất[Main SKU name_GOM]=$A12)*(Data_Xuất[SKU_Xuất_GOM]=GN$5)))</f>
        <v>0</v>
      </c>
      <c r="GO12" s="43" cm="1">
        <f t="array" ref="GO12">IF(GO$2="FY",SUMPRODUCT(Data_Xuất[Xuất-NX]*(Data_Xuất[Year]=GO$1)*(Data_Xuất[Main SKU name_GOM]=$A12)*(Data_Xuất[SKU_Xuất_GOM]=GO$5)),SUMPRODUCT(Data_Xuất[Xuất-NX]*(Data_Xuất[Year]=GO$1)*(Data_Xuất[Month]=GO$2)*(Data_Xuất[Main SKU name_GOM]=$A12)*(Data_Xuất[SKU_Xuất_GOM]=GO$5)))</f>
        <v>0</v>
      </c>
      <c r="GP12" s="43" cm="1">
        <f t="array" ref="GP12">IF(GP$2="FY",SUMPRODUCT(Data_Xuất[Xuất-NX]*(Data_Xuất[Year]=GP$1)*(Data_Xuất[Main SKU name_GOM]=$A12)*(Data_Xuất[SKU_Xuất_GOM]=GP$5)),SUMPRODUCT(Data_Xuất[Xuất-NX]*(Data_Xuất[Year]=GP$1)*(Data_Xuất[Month]=GP$2)*(Data_Xuất[Main SKU name_GOM]=$A12)*(Data_Xuất[SKU_Xuất_GOM]=GP$5)))</f>
        <v>0</v>
      </c>
      <c r="GQ12" s="43" cm="1">
        <f t="array" ref="GQ12">IF(GQ$2="FY",SUMPRODUCT(Data_Xuất[Xuất-NX]*(Data_Xuất[Year]=GQ$1)*(Data_Xuất[Main SKU name_GOM]=$A12)*(Data_Xuất[SKU_Xuất_GOM]=GQ$5)),SUMPRODUCT(Data_Xuất[Xuất-NX]*(Data_Xuất[Year]=GQ$1)*(Data_Xuất[Month]=GQ$2)*(Data_Xuất[Main SKU name_GOM]=$A12)*(Data_Xuất[SKU_Xuất_GOM]=GQ$5)))</f>
        <v>0</v>
      </c>
      <c r="GR12" s="43" cm="1">
        <f t="array" ref="GR12">IF(GR$2="FY",SUMPRODUCT(Data_Xuất[Xuất-NX]*(Data_Xuất[Year]=GR$1)*(Data_Xuất[Main SKU name_GOM]=$A12)*(Data_Xuất[SKU_Xuất_GOM]=GR$5)),SUMPRODUCT(Data_Xuất[Xuất-NX]*(Data_Xuất[Year]=GR$1)*(Data_Xuất[Month]=GR$2)*(Data_Xuất[Main SKU name_GOM]=$A12)*(Data_Xuất[SKU_Xuất_GOM]=GR$5)))</f>
        <v>0</v>
      </c>
      <c r="GS12" s="43" cm="1">
        <f t="array" ref="GS12">IF(GS$2="FY",SUMPRODUCT(Data_Xuất[Xuất-NX]*(Data_Xuất[Year]=GS$1)*(Data_Xuất[Main SKU name_GOM]=$A12)*(Data_Xuất[SKU_Xuất_GOM]=GS$5)),SUMPRODUCT(Data_Xuất[Xuất-NX]*(Data_Xuất[Year]=GS$1)*(Data_Xuất[Month]=GS$2)*(Data_Xuất[Main SKU name_GOM]=$A12)*(Data_Xuất[SKU_Xuất_GOM]=GS$5)))</f>
        <v>0</v>
      </c>
      <c r="GT12" s="43" cm="1">
        <f t="array" ref="GT12">IF(GT$2="FY",SUMPRODUCT(Data_Xuất[Xuất-NX]*(Data_Xuất[Year]=GT$1)*(Data_Xuất[Main SKU name_GOM]=$A12)*(Data_Xuất[SKU_Xuất_GOM]=GT$5)),SUMPRODUCT(Data_Xuất[Xuất-NX]*(Data_Xuất[Year]=GT$1)*(Data_Xuất[Month]=GT$2)*(Data_Xuất[Main SKU name_GOM]=$A12)*(Data_Xuất[SKU_Xuất_GOM]=GT$5)))</f>
        <v>0</v>
      </c>
      <c r="GU12" s="43" cm="1">
        <f t="array" ref="GU12">IF(GU$2="FY",SUMPRODUCT(Data_Xuất[Xuất-NX]*(Data_Xuất[Year]=GU$1)*(Data_Xuất[Main SKU name_GOM]=$A12)*(Data_Xuất[SKU_Xuất_GOM]=GU$5)),SUMPRODUCT(Data_Xuất[Xuất-NX]*(Data_Xuất[Year]=GU$1)*(Data_Xuất[Month]=GU$2)*(Data_Xuất[Main SKU name_GOM]=$A12)*(Data_Xuất[SKU_Xuất_GOM]=GU$5)))</f>
        <v>0</v>
      </c>
      <c r="GV12" s="43" cm="1">
        <f t="array" ref="GV12">IF(GV$2="FY",SUMPRODUCT(Data_Xuất[Xuất-NX]*(Data_Xuất[Year]=GV$1)*(Data_Xuất[Main SKU name_GOM]=$A12)*(Data_Xuất[SKU_Xuất_GOM]=GV$5)),SUMPRODUCT(Data_Xuất[Xuất-NX]*(Data_Xuất[Year]=GV$1)*(Data_Xuất[Month]=GV$2)*(Data_Xuất[Main SKU name_GOM]=$A12)*(Data_Xuất[SKU_Xuất_GOM]=GV$5)))</f>
        <v>0</v>
      </c>
      <c r="GW12" s="43" cm="1">
        <f t="array" ref="GW12">IF(GW$2="FY",SUMPRODUCT(Data_Xuất[Xuất-NX]*(Data_Xuất[Year]=GW$1)*(Data_Xuất[Main SKU name_GOM]=$A12)*(Data_Xuất[SKU_Xuất_GOM]=GW$5)),SUMPRODUCT(Data_Xuất[Xuất-NX]*(Data_Xuất[Year]=GW$1)*(Data_Xuất[Month]=GW$2)*(Data_Xuất[Main SKU name_GOM]=$A12)*(Data_Xuất[SKU_Xuất_GOM]=GW$5)))</f>
        <v>0</v>
      </c>
      <c r="GX12" s="43" cm="1">
        <f t="array" ref="GX12">IF(GX$2="FY",SUMPRODUCT(Data_Xuất[Xuất-NX]*(Data_Xuất[Year]=GX$1)*(Data_Xuất[Main SKU name_GOM]=$A12)*(Data_Xuất[SKU_Xuất_GOM]=GX$5)),SUMPRODUCT(Data_Xuất[Xuất-NX]*(Data_Xuất[Year]=GX$1)*(Data_Xuất[Month]=GX$2)*(Data_Xuất[Main SKU name_GOM]=$A12)*(Data_Xuất[SKU_Xuất_GOM]=GX$5)))</f>
        <v>0</v>
      </c>
      <c r="GY12" s="43" cm="1">
        <f t="array" ref="GY12">IF(GY$2="FY",SUMPRODUCT(Data_Xuất[Xuất-NX]*(Data_Xuất[Year]=GY$1)*(Data_Xuất[Main SKU name_GOM]=$A12)*(Data_Xuất[SKU_Xuất_GOM]=GY$5)),SUMPRODUCT(Data_Xuất[Xuất-NX]*(Data_Xuất[Year]=GY$1)*(Data_Xuất[Month]=GY$2)*(Data_Xuất[Main SKU name_GOM]=$A12)*(Data_Xuất[SKU_Xuất_GOM]=GY$5)))</f>
        <v>0</v>
      </c>
      <c r="GZ12" s="43" cm="1">
        <f t="array" ref="GZ12">IF(GZ$2="FY",SUMPRODUCT(Data_Xuất[Xuất-NX]*(Data_Xuất[Year]=GZ$1)*(Data_Xuất[Main SKU name_GOM]=$A12)*(Data_Xuất[SKU_Xuất_GOM]=GZ$5)),SUMPRODUCT(Data_Xuất[Xuất-NX]*(Data_Xuất[Year]=GZ$1)*(Data_Xuất[Month]=GZ$2)*(Data_Xuất[Main SKU name_GOM]=$A12)*(Data_Xuất[SKU_Xuất_GOM]=GZ$5)))</f>
        <v>0</v>
      </c>
      <c r="HA12" s="43" cm="1">
        <f t="array" ref="HA12">IF(HA$2="FY",SUMPRODUCT(Data_Xuất[Xuất-NX]*(Data_Xuất[Year]=HA$1)*(Data_Xuất[Main SKU name_GOM]=$A12)*(Data_Xuất[SKU_Xuất_GOM]=HA$5)),SUMPRODUCT(Data_Xuất[Xuất-NX]*(Data_Xuất[Year]=HA$1)*(Data_Xuất[Month]=HA$2)*(Data_Xuất[Main SKU name_GOM]=$A12)*(Data_Xuất[SKU_Xuất_GOM]=HA$5)))</f>
        <v>0</v>
      </c>
      <c r="HB12" s="46">
        <f t="shared" si="172"/>
        <v>0</v>
      </c>
    </row>
    <row r="13" spans="1:211" s="1" customFormat="1" ht="15" thickBot="1" x14ac:dyDescent="0.4">
      <c r="A13" s="6"/>
      <c r="B13" s="7" t="s">
        <v>78</v>
      </c>
      <c r="D13" s="47">
        <f>SUM(D6:D12)</f>
        <v>21264778.699999999</v>
      </c>
      <c r="E13" s="47">
        <f t="shared" ref="E13:R13" si="175">SUM(E6:E12)</f>
        <v>11882751.513</v>
      </c>
      <c r="F13" s="47">
        <f t="shared" si="175"/>
        <v>5753074.5</v>
      </c>
      <c r="G13" s="47">
        <f t="shared" si="175"/>
        <v>534803</v>
      </c>
      <c r="H13" s="47">
        <f t="shared" si="175"/>
        <v>306150.90000000002</v>
      </c>
      <c r="I13" s="47">
        <f t="shared" si="175"/>
        <v>338669</v>
      </c>
      <c r="J13" s="47">
        <f t="shared" si="175"/>
        <v>67053</v>
      </c>
      <c r="K13" s="47">
        <f t="shared" si="175"/>
        <v>496500</v>
      </c>
      <c r="L13" s="47">
        <f t="shared" si="175"/>
        <v>79290</v>
      </c>
      <c r="M13" s="47">
        <f t="shared" si="175"/>
        <v>129000</v>
      </c>
      <c r="N13" s="47">
        <f t="shared" si="175"/>
        <v>0</v>
      </c>
      <c r="O13" s="47">
        <f t="shared" si="175"/>
        <v>0</v>
      </c>
      <c r="P13" s="47">
        <f t="shared" ref="P13:Q13" si="176">SUM(P6:P12)</f>
        <v>10800</v>
      </c>
      <c r="Q13" s="47">
        <f t="shared" si="176"/>
        <v>3000</v>
      </c>
      <c r="R13" s="47">
        <f t="shared" si="175"/>
        <v>40865870.612999998</v>
      </c>
      <c r="T13" s="47">
        <f>SUM(T6:T12)</f>
        <v>2078260.5000000002</v>
      </c>
      <c r="U13" s="47">
        <f t="shared" ref="U13" si="177">SUM(U6:U12)</f>
        <v>1548050</v>
      </c>
      <c r="V13" s="47">
        <f t="shared" ref="V13" si="178">SUM(V6:V12)</f>
        <v>843816.5</v>
      </c>
      <c r="W13" s="47">
        <f t="shared" ref="W13" si="179">SUM(W6:W12)</f>
        <v>0</v>
      </c>
      <c r="X13" s="47">
        <f t="shared" ref="X13" si="180">SUM(X6:X12)</f>
        <v>0</v>
      </c>
      <c r="Y13" s="47">
        <f t="shared" ref="Y13" si="181">SUM(Y6:Y12)</f>
        <v>864</v>
      </c>
      <c r="Z13" s="47">
        <f t="shared" ref="Z13" si="182">SUM(Z6:Z12)</f>
        <v>0</v>
      </c>
      <c r="AA13" s="47">
        <f t="shared" ref="AA13" si="183">SUM(AA6:AA12)</f>
        <v>138000</v>
      </c>
      <c r="AB13" s="47">
        <f t="shared" ref="AB13" si="184">SUM(AB6:AB12)</f>
        <v>0</v>
      </c>
      <c r="AC13" s="47">
        <f t="shared" ref="AC13" si="185">SUM(AC6:AC12)</f>
        <v>3000</v>
      </c>
      <c r="AD13" s="47">
        <f t="shared" ref="AD13" si="186">SUM(AD6:AD12)</f>
        <v>0</v>
      </c>
      <c r="AE13" s="47">
        <f t="shared" ref="AE13:AF13" si="187">SUM(AE6:AE12)</f>
        <v>0</v>
      </c>
      <c r="AF13" s="47">
        <f t="shared" si="187"/>
        <v>0</v>
      </c>
      <c r="AG13" s="47">
        <f t="shared" ref="AG13" si="188">SUM(AG6:AG12)</f>
        <v>0</v>
      </c>
      <c r="AH13" s="47">
        <f t="shared" ref="AH13" si="189">SUM(AH6:AH12)</f>
        <v>4611991</v>
      </c>
      <c r="AJ13" s="47">
        <f t="shared" ref="AJ13:CT13" si="190">SUM(AJ6:AJ12)</f>
        <v>1420705.4999999998</v>
      </c>
      <c r="AK13" s="47">
        <f t="shared" si="190"/>
        <v>1145000</v>
      </c>
      <c r="AL13" s="47">
        <f t="shared" si="190"/>
        <v>281609</v>
      </c>
      <c r="AM13" s="47">
        <f t="shared" si="190"/>
        <v>0</v>
      </c>
      <c r="AN13" s="47">
        <f t="shared" si="190"/>
        <v>0</v>
      </c>
      <c r="AO13" s="47">
        <f t="shared" si="190"/>
        <v>0</v>
      </c>
      <c r="AP13" s="47">
        <f t="shared" si="190"/>
        <v>0</v>
      </c>
      <c r="AQ13" s="47">
        <f t="shared" si="190"/>
        <v>194999.99999999997</v>
      </c>
      <c r="AR13" s="47">
        <f t="shared" si="190"/>
        <v>0</v>
      </c>
      <c r="AS13" s="47">
        <f t="shared" si="190"/>
        <v>100000</v>
      </c>
      <c r="AT13" s="47">
        <f t="shared" si="190"/>
        <v>0</v>
      </c>
      <c r="AU13" s="47">
        <f t="shared" si="190"/>
        <v>0</v>
      </c>
      <c r="AV13" s="47">
        <f t="shared" si="190"/>
        <v>0</v>
      </c>
      <c r="AW13" s="47">
        <f t="shared" si="190"/>
        <v>0</v>
      </c>
      <c r="AX13" s="47">
        <f t="shared" si="190"/>
        <v>3142314.5</v>
      </c>
      <c r="AZ13" s="47">
        <f t="shared" ref="AZ13" si="191">SUM(AZ6:AZ12)</f>
        <v>1988925</v>
      </c>
      <c r="BA13" s="47">
        <f t="shared" si="190"/>
        <v>1272200</v>
      </c>
      <c r="BB13" s="47">
        <f t="shared" si="190"/>
        <v>776574.99999999988</v>
      </c>
      <c r="BC13" s="47">
        <f t="shared" si="190"/>
        <v>0</v>
      </c>
      <c r="BD13" s="47">
        <f t="shared" si="190"/>
        <v>0</v>
      </c>
      <c r="BE13" s="47">
        <f t="shared" si="190"/>
        <v>17462</v>
      </c>
      <c r="BF13" s="47">
        <f t="shared" si="190"/>
        <v>0</v>
      </c>
      <c r="BG13" s="47">
        <f t="shared" si="190"/>
        <v>42000</v>
      </c>
      <c r="BH13" s="47">
        <f t="shared" si="190"/>
        <v>0</v>
      </c>
      <c r="BI13" s="47">
        <f t="shared" si="190"/>
        <v>25999.999999999996</v>
      </c>
      <c r="BJ13" s="47">
        <f t="shared" si="190"/>
        <v>0</v>
      </c>
      <c r="BK13" s="47">
        <f t="shared" si="190"/>
        <v>0</v>
      </c>
      <c r="BL13" s="47">
        <f t="shared" si="190"/>
        <v>0</v>
      </c>
      <c r="BM13" s="47">
        <f t="shared" si="190"/>
        <v>3000</v>
      </c>
      <c r="BN13" s="47">
        <f t="shared" si="190"/>
        <v>4126162</v>
      </c>
      <c r="BP13" s="47">
        <f t="shared" ref="BP13" si="192">SUM(BP6:BP12)</f>
        <v>949202</v>
      </c>
      <c r="BQ13" s="47">
        <f t="shared" si="190"/>
        <v>351500</v>
      </c>
      <c r="BR13" s="47">
        <f t="shared" si="190"/>
        <v>183000</v>
      </c>
      <c r="BS13" s="47">
        <f t="shared" si="190"/>
        <v>18018</v>
      </c>
      <c r="BT13" s="47">
        <f t="shared" si="190"/>
        <v>0</v>
      </c>
      <c r="BU13" s="47">
        <f t="shared" si="190"/>
        <v>0</v>
      </c>
      <c r="BV13" s="47">
        <f t="shared" si="190"/>
        <v>0</v>
      </c>
      <c r="BW13" s="47">
        <f t="shared" si="190"/>
        <v>15500</v>
      </c>
      <c r="BX13" s="47">
        <f t="shared" si="190"/>
        <v>7000</v>
      </c>
      <c r="BY13" s="47">
        <f t="shared" si="190"/>
        <v>0</v>
      </c>
      <c r="BZ13" s="47">
        <f t="shared" si="190"/>
        <v>0</v>
      </c>
      <c r="CA13" s="47">
        <f t="shared" si="190"/>
        <v>0</v>
      </c>
      <c r="CB13" s="47">
        <f t="shared" si="190"/>
        <v>0</v>
      </c>
      <c r="CC13" s="47">
        <f t="shared" si="190"/>
        <v>0</v>
      </c>
      <c r="CD13" s="47">
        <f t="shared" si="190"/>
        <v>1524220</v>
      </c>
      <c r="CF13" s="47">
        <f t="shared" ref="CF13" si="193">SUM(CF6:CF12)</f>
        <v>3101745.6</v>
      </c>
      <c r="CG13" s="47">
        <f t="shared" si="190"/>
        <v>1018036</v>
      </c>
      <c r="CH13" s="47">
        <f t="shared" si="190"/>
        <v>604750.00000000023</v>
      </c>
      <c r="CI13" s="47">
        <f t="shared" si="190"/>
        <v>44782</v>
      </c>
      <c r="CJ13" s="47">
        <f t="shared" si="190"/>
        <v>98296</v>
      </c>
      <c r="CK13" s="47">
        <f t="shared" si="190"/>
        <v>74674</v>
      </c>
      <c r="CL13" s="47">
        <f t="shared" si="190"/>
        <v>37400</v>
      </c>
      <c r="CM13" s="47">
        <f t="shared" si="190"/>
        <v>39000</v>
      </c>
      <c r="CN13" s="47">
        <f t="shared" si="190"/>
        <v>19000</v>
      </c>
      <c r="CO13" s="47">
        <f t="shared" si="190"/>
        <v>0</v>
      </c>
      <c r="CP13" s="47">
        <f t="shared" si="190"/>
        <v>0</v>
      </c>
      <c r="CQ13" s="47">
        <f t="shared" si="190"/>
        <v>0</v>
      </c>
      <c r="CR13" s="47">
        <f t="shared" si="190"/>
        <v>0</v>
      </c>
      <c r="CS13" s="47">
        <f t="shared" si="190"/>
        <v>0</v>
      </c>
      <c r="CT13" s="47">
        <f t="shared" si="190"/>
        <v>5037683.6000000006</v>
      </c>
      <c r="CV13" s="47">
        <f t="shared" ref="CV13:FF13" si="194">SUM(CV6:CV12)</f>
        <v>2548976.6</v>
      </c>
      <c r="CW13" s="47">
        <f t="shared" si="194"/>
        <v>662915.1</v>
      </c>
      <c r="CX13" s="47">
        <f t="shared" si="194"/>
        <v>1005661.2000000002</v>
      </c>
      <c r="CY13" s="47">
        <f t="shared" si="194"/>
        <v>137500</v>
      </c>
      <c r="CZ13" s="47">
        <f t="shared" si="194"/>
        <v>103569.4</v>
      </c>
      <c r="DA13" s="47">
        <f t="shared" si="194"/>
        <v>44750</v>
      </c>
      <c r="DB13" s="47">
        <f t="shared" si="194"/>
        <v>13200</v>
      </c>
      <c r="DC13" s="47">
        <f t="shared" si="194"/>
        <v>0</v>
      </c>
      <c r="DD13" s="47">
        <f t="shared" si="194"/>
        <v>5000</v>
      </c>
      <c r="DE13" s="47">
        <f t="shared" si="194"/>
        <v>0</v>
      </c>
      <c r="DF13" s="47">
        <f t="shared" si="194"/>
        <v>0</v>
      </c>
      <c r="DG13" s="47">
        <f t="shared" si="194"/>
        <v>0</v>
      </c>
      <c r="DH13" s="47">
        <f t="shared" si="194"/>
        <v>0</v>
      </c>
      <c r="DI13" s="47">
        <f t="shared" si="194"/>
        <v>0</v>
      </c>
      <c r="DJ13" s="47">
        <f t="shared" si="194"/>
        <v>4521572.3000000007</v>
      </c>
      <c r="DL13" s="47">
        <f t="shared" ref="DL13" si="195">SUM(DL6:DL12)</f>
        <v>463766.46899999992</v>
      </c>
      <c r="DM13" s="47">
        <f t="shared" si="194"/>
        <v>181378.41</v>
      </c>
      <c r="DN13" s="47">
        <f t="shared" si="194"/>
        <v>347745</v>
      </c>
      <c r="DO13" s="47">
        <f t="shared" si="194"/>
        <v>328703</v>
      </c>
      <c r="DP13" s="47">
        <f t="shared" si="194"/>
        <v>0</v>
      </c>
      <c r="DQ13" s="47">
        <f t="shared" si="194"/>
        <v>8800</v>
      </c>
      <c r="DR13" s="47">
        <f t="shared" si="194"/>
        <v>0</v>
      </c>
      <c r="DS13" s="47">
        <f t="shared" si="194"/>
        <v>0</v>
      </c>
      <c r="DT13" s="47">
        <f t="shared" si="194"/>
        <v>0</v>
      </c>
      <c r="DU13" s="47">
        <f t="shared" si="194"/>
        <v>0</v>
      </c>
      <c r="DV13" s="47">
        <f t="shared" si="194"/>
        <v>0</v>
      </c>
      <c r="DW13" s="47">
        <f t="shared" si="194"/>
        <v>0</v>
      </c>
      <c r="DX13" s="47">
        <f t="shared" si="194"/>
        <v>0</v>
      </c>
      <c r="DY13" s="47">
        <f t="shared" si="194"/>
        <v>0</v>
      </c>
      <c r="DZ13" s="47">
        <f t="shared" si="194"/>
        <v>1330392.8790000002</v>
      </c>
      <c r="EB13" s="47">
        <f t="shared" ref="EB13" si="196">SUM(EB6:EB12)</f>
        <v>725469.48</v>
      </c>
      <c r="EC13" s="47">
        <f t="shared" si="194"/>
        <v>1066919.1030000001</v>
      </c>
      <c r="ED13" s="47">
        <f t="shared" si="194"/>
        <v>186061.04499999998</v>
      </c>
      <c r="EE13" s="47">
        <f t="shared" si="194"/>
        <v>0</v>
      </c>
      <c r="EF13" s="47">
        <f t="shared" si="194"/>
        <v>0</v>
      </c>
      <c r="EG13" s="47">
        <f t="shared" si="194"/>
        <v>1549</v>
      </c>
      <c r="EH13" s="47">
        <f t="shared" si="194"/>
        <v>16453</v>
      </c>
      <c r="EI13" s="47">
        <f t="shared" si="194"/>
        <v>0</v>
      </c>
      <c r="EJ13" s="47">
        <f t="shared" si="194"/>
        <v>0</v>
      </c>
      <c r="EK13" s="47">
        <f t="shared" si="194"/>
        <v>0</v>
      </c>
      <c r="EL13" s="47">
        <f t="shared" si="194"/>
        <v>0</v>
      </c>
      <c r="EM13" s="47">
        <f t="shared" si="194"/>
        <v>0</v>
      </c>
      <c r="EN13" s="47">
        <f t="shared" si="194"/>
        <v>0</v>
      </c>
      <c r="EO13" s="47">
        <f t="shared" si="194"/>
        <v>0</v>
      </c>
      <c r="EP13" s="47">
        <f t="shared" si="194"/>
        <v>1996451.628</v>
      </c>
      <c r="ER13" s="47">
        <f t="shared" ref="ER13" si="197">SUM(ER6:ER12)</f>
        <v>1576334.051</v>
      </c>
      <c r="ES13" s="47">
        <f t="shared" si="194"/>
        <v>984189.9</v>
      </c>
      <c r="ET13" s="47">
        <f t="shared" si="194"/>
        <v>557687</v>
      </c>
      <c r="EU13" s="47">
        <f t="shared" si="194"/>
        <v>5800</v>
      </c>
      <c r="EV13" s="47">
        <f t="shared" si="194"/>
        <v>0</v>
      </c>
      <c r="EW13" s="47">
        <f t="shared" si="194"/>
        <v>5000</v>
      </c>
      <c r="EX13" s="47">
        <f t="shared" si="194"/>
        <v>0</v>
      </c>
      <c r="EY13" s="47">
        <f t="shared" si="194"/>
        <v>0</v>
      </c>
      <c r="EZ13" s="47">
        <f t="shared" si="194"/>
        <v>0</v>
      </c>
      <c r="FA13" s="47">
        <f t="shared" si="194"/>
        <v>0</v>
      </c>
      <c r="FB13" s="47">
        <f t="shared" si="194"/>
        <v>0</v>
      </c>
      <c r="FC13" s="47">
        <f t="shared" si="194"/>
        <v>0</v>
      </c>
      <c r="FD13" s="47">
        <f t="shared" si="194"/>
        <v>0</v>
      </c>
      <c r="FE13" s="47">
        <f t="shared" si="194"/>
        <v>0</v>
      </c>
      <c r="FF13" s="47">
        <f t="shared" si="194"/>
        <v>3129010.9510000004</v>
      </c>
      <c r="FH13" s="47">
        <f t="shared" ref="FH13:HB13" si="198">SUM(FH6:FH12)</f>
        <v>2178110.5</v>
      </c>
      <c r="FI13" s="47">
        <f t="shared" si="198"/>
        <v>1089057</v>
      </c>
      <c r="FJ13" s="47">
        <f t="shared" si="198"/>
        <v>202824.00000000003</v>
      </c>
      <c r="FK13" s="47">
        <f t="shared" si="198"/>
        <v>0</v>
      </c>
      <c r="FL13" s="47">
        <f t="shared" si="198"/>
        <v>0</v>
      </c>
      <c r="FM13" s="47">
        <f t="shared" si="198"/>
        <v>37900</v>
      </c>
      <c r="FN13" s="47">
        <f t="shared" si="198"/>
        <v>0</v>
      </c>
      <c r="FO13" s="47">
        <f t="shared" si="198"/>
        <v>21000</v>
      </c>
      <c r="FP13" s="47">
        <f t="shared" si="198"/>
        <v>21200</v>
      </c>
      <c r="FQ13" s="47">
        <f t="shared" si="198"/>
        <v>0</v>
      </c>
      <c r="FR13" s="47">
        <f t="shared" si="198"/>
        <v>0</v>
      </c>
      <c r="FS13" s="47">
        <f t="shared" si="198"/>
        <v>0</v>
      </c>
      <c r="FT13" s="47">
        <f t="shared" si="198"/>
        <v>10800</v>
      </c>
      <c r="FU13" s="47">
        <f t="shared" si="198"/>
        <v>0</v>
      </c>
      <c r="FV13" s="47">
        <f t="shared" si="198"/>
        <v>3560891.5</v>
      </c>
      <c r="FX13" s="47">
        <f t="shared" ref="FX13" si="199">SUM(FX6:FX12)</f>
        <v>2897978</v>
      </c>
      <c r="FY13" s="47">
        <f t="shared" si="198"/>
        <v>1153976</v>
      </c>
      <c r="FZ13" s="47">
        <f t="shared" si="198"/>
        <v>324645.755</v>
      </c>
      <c r="GA13" s="47">
        <f t="shared" si="198"/>
        <v>0</v>
      </c>
      <c r="GB13" s="47">
        <f t="shared" si="198"/>
        <v>4100</v>
      </c>
      <c r="GC13" s="47">
        <f t="shared" si="198"/>
        <v>113970</v>
      </c>
      <c r="GD13" s="47">
        <f t="shared" si="198"/>
        <v>0</v>
      </c>
      <c r="GE13" s="47">
        <f t="shared" si="198"/>
        <v>20500</v>
      </c>
      <c r="GF13" s="47">
        <f t="shared" si="198"/>
        <v>27090.000000000004</v>
      </c>
      <c r="GG13" s="47">
        <f t="shared" si="198"/>
        <v>0</v>
      </c>
      <c r="GH13" s="47">
        <f t="shared" si="198"/>
        <v>0</v>
      </c>
      <c r="GI13" s="47">
        <f t="shared" si="198"/>
        <v>0</v>
      </c>
      <c r="GJ13" s="47">
        <f t="shared" si="198"/>
        <v>0</v>
      </c>
      <c r="GK13" s="47">
        <f t="shared" si="198"/>
        <v>0</v>
      </c>
      <c r="GL13" s="47">
        <f t="shared" si="198"/>
        <v>4542259.7549999999</v>
      </c>
      <c r="GN13" s="47">
        <f t="shared" ref="GN13" si="200">SUM(GN6:GN12)</f>
        <v>1335305</v>
      </c>
      <c r="GO13" s="47">
        <f t="shared" si="198"/>
        <v>1409530</v>
      </c>
      <c r="GP13" s="47">
        <f t="shared" si="198"/>
        <v>438700.00000000006</v>
      </c>
      <c r="GQ13" s="47">
        <f t="shared" si="198"/>
        <v>0</v>
      </c>
      <c r="GR13" s="47">
        <f t="shared" si="198"/>
        <v>100185.5</v>
      </c>
      <c r="GS13" s="47">
        <f t="shared" si="198"/>
        <v>33700</v>
      </c>
      <c r="GT13" s="47">
        <f t="shared" si="198"/>
        <v>0</v>
      </c>
      <c r="GU13" s="47">
        <f t="shared" si="198"/>
        <v>25500</v>
      </c>
      <c r="GV13" s="47">
        <f t="shared" si="198"/>
        <v>0</v>
      </c>
      <c r="GW13" s="47">
        <f t="shared" si="198"/>
        <v>0</v>
      </c>
      <c r="GX13" s="47">
        <f t="shared" si="198"/>
        <v>0</v>
      </c>
      <c r="GY13" s="47">
        <f t="shared" si="198"/>
        <v>0</v>
      </c>
      <c r="GZ13" s="47">
        <f t="shared" si="198"/>
        <v>0</v>
      </c>
      <c r="HA13" s="47">
        <f t="shared" si="198"/>
        <v>0</v>
      </c>
      <c r="HB13" s="47">
        <f t="shared" si="198"/>
        <v>3342920.5</v>
      </c>
    </row>
    <row r="15" spans="1:211" s="51" customFormat="1" ht="15" thickBot="1" x14ac:dyDescent="0.4">
      <c r="B15" s="12" t="s">
        <v>307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</row>
    <row r="16" spans="1:211" s="11" customFormat="1" x14ac:dyDescent="0.35">
      <c r="B16" s="11" t="s">
        <v>68</v>
      </c>
      <c r="D16" s="52">
        <f t="shared" ref="D16:D22" si="201">IFERROR(D6/R6,0)</f>
        <v>0.63542580756436551</v>
      </c>
      <c r="E16" s="52">
        <f t="shared" ref="E16:E22" si="202">IFERROR(E6/R6,0)</f>
        <v>0</v>
      </c>
      <c r="F16" s="52">
        <f t="shared" ref="F16:F22" si="203">IFERROR(F6/R6,0)</f>
        <v>0.28515520833360603</v>
      </c>
      <c r="G16" s="52">
        <f t="shared" ref="G16:G22" si="204">IFERROR(G6/R6,0)</f>
        <v>0</v>
      </c>
      <c r="H16" s="52">
        <f t="shared" ref="H16:H22" si="205">IFERROR(H6/R6,0)</f>
        <v>0</v>
      </c>
      <c r="I16" s="52">
        <f t="shared" ref="I16:I22" si="206">IFERROR(I6/R6,0)</f>
        <v>7.6585901736994861E-5</v>
      </c>
      <c r="J16" s="52">
        <f t="shared" ref="J16:J22" si="207">IFERROR(J6/R6,0)</f>
        <v>0</v>
      </c>
      <c r="K16" s="52">
        <f t="shared" ref="K16:K22" si="208">IFERROR(K6/R6,0)</f>
        <v>6.3995417891127032E-2</v>
      </c>
      <c r="L16" s="52">
        <f t="shared" ref="L16:L22" si="209">IFERROR(L6/R6,0)</f>
        <v>0</v>
      </c>
      <c r="M16" s="52">
        <f t="shared" ref="M16:M22" si="210">IFERROR(M6/R6,0)</f>
        <v>1.5346980309164341E-2</v>
      </c>
      <c r="N16" s="52">
        <f t="shared" ref="N16:N22" si="211">IFERROR(N6/R6,0)</f>
        <v>0</v>
      </c>
      <c r="O16" s="52">
        <f t="shared" ref="O16:O22" si="212">IFERROR(O6/R6,0)</f>
        <v>0</v>
      </c>
      <c r="P16" s="52">
        <f t="shared" ref="P16:P22" si="213">IFERROR(P6/R6,0)</f>
        <v>0</v>
      </c>
      <c r="Q16" s="52">
        <f t="shared" ref="Q16:Q22" si="214">IFERROR(Q6/R6,0)</f>
        <v>0</v>
      </c>
      <c r="R16" s="53">
        <f t="shared" ref="R16:R22" si="215">IFERROR(R6/R6,0)</f>
        <v>1</v>
      </c>
      <c r="T16" s="52">
        <f t="shared" ref="T16:T21" si="216">IFERROR(T6/AH6,0)</f>
        <v>0.32556372909997133</v>
      </c>
      <c r="U16" s="52">
        <f t="shared" ref="U16:U21" si="217">IFERROR(U6/AH6,0)</f>
        <v>0</v>
      </c>
      <c r="V16" s="52">
        <f t="shared" ref="V16:V21" si="218">IFERROR(V6/AH6,0)</f>
        <v>0.12596215709225081</v>
      </c>
      <c r="W16" s="52">
        <f t="shared" ref="W16:W21" si="219">IFERROR(W6/AH6,0)</f>
        <v>0</v>
      </c>
      <c r="X16" s="52">
        <f t="shared" ref="X16:X21" si="220">IFERROR(X6/AH6,0)</f>
        <v>0</v>
      </c>
      <c r="Y16" s="52">
        <f t="shared" ref="Y16:Y21" si="221">IFERROR(Y6/AH6,0)</f>
        <v>1.9921399613974434E-3</v>
      </c>
      <c r="Z16" s="52">
        <f t="shared" ref="Z16:Z21" si="222">IFERROR(Z6/AH6,0)</f>
        <v>0</v>
      </c>
      <c r="AA16" s="52">
        <f t="shared" ref="AA16:AA21" si="223">IFERROR(AA6/AH6,0)</f>
        <v>0.53485469780709571</v>
      </c>
      <c r="AB16" s="52">
        <f t="shared" ref="AB16:AB21" si="224">IFERROR(AB6/AH6,0)</f>
        <v>0</v>
      </c>
      <c r="AC16" s="52">
        <f t="shared" ref="AC16:AC21" si="225">IFERROR(AC6/AH6,0)</f>
        <v>1.1627276039284691E-2</v>
      </c>
      <c r="AD16" s="52">
        <f t="shared" ref="AD16:AD21" si="226">IFERROR(AD6/AH6,0)</f>
        <v>0</v>
      </c>
      <c r="AE16" s="52">
        <f t="shared" ref="AE16:AE21" si="227">IFERROR(AE6/AH6,0)</f>
        <v>0</v>
      </c>
      <c r="AF16" s="52">
        <f t="shared" ref="AF16:AF21" si="228">IFERROR(AF6/AH6,0)</f>
        <v>0</v>
      </c>
      <c r="AG16" s="52">
        <f t="shared" ref="AG16:AG21" si="229">IFERROR(AG6/AH6,0)</f>
        <v>0</v>
      </c>
      <c r="AH16" s="53">
        <f t="shared" ref="AH16:AH21" si="230">IFERROR(AH6/AH6,0)</f>
        <v>1</v>
      </c>
      <c r="AJ16" s="52">
        <f t="shared" ref="AJ16:AJ21" si="231">IFERROR(AJ6/AX6,0)</f>
        <v>0</v>
      </c>
      <c r="AK16" s="52">
        <f t="shared" ref="AK16:AK21" si="232">IFERROR(AK6/AX6,0)</f>
        <v>0</v>
      </c>
      <c r="AL16" s="52">
        <f t="shared" ref="AL16:AL21" si="233">IFERROR(AL6/AX6,0)</f>
        <v>0</v>
      </c>
      <c r="AM16" s="52">
        <f t="shared" ref="AM16:AM21" si="234">IFERROR(AM6/AX6,0)</f>
        <v>0</v>
      </c>
      <c r="AN16" s="52">
        <f t="shared" ref="AN16:AN21" si="235">IFERROR(AN6/AX6,0)</f>
        <v>0</v>
      </c>
      <c r="AO16" s="52">
        <f t="shared" ref="AO16:AO21" si="236">IFERROR(AO6/AX6,0)</f>
        <v>0</v>
      </c>
      <c r="AP16" s="52">
        <f t="shared" ref="AP16:AP21" si="237">IFERROR(AP6/AX6,0)</f>
        <v>0</v>
      </c>
      <c r="AQ16" s="52">
        <f t="shared" ref="AQ16:AQ21" si="238">IFERROR(AQ6/AX6,0)</f>
        <v>0.66101694915254228</v>
      </c>
      <c r="AR16" s="52">
        <f t="shared" ref="AR16:AR21" si="239">IFERROR(AR6/AX6,0)</f>
        <v>0</v>
      </c>
      <c r="AS16" s="52">
        <f t="shared" ref="AS16:AS21" si="240">IFERROR(AS6/AX6,0)</f>
        <v>0.33898305084745761</v>
      </c>
      <c r="AT16" s="52">
        <f t="shared" ref="AT16:AT21" si="241">IFERROR(AT6/AX6,0)</f>
        <v>0</v>
      </c>
      <c r="AU16" s="52">
        <f t="shared" ref="AU16:AU21" si="242">IFERROR(AU6/AX6,0)</f>
        <v>0</v>
      </c>
      <c r="AV16" s="52">
        <f t="shared" ref="AV16:AV21" si="243">IFERROR(AV6/AX6,0)</f>
        <v>0</v>
      </c>
      <c r="AW16" s="52">
        <f t="shared" ref="AW16:AW21" si="244">IFERROR(AW6/AX6,0)</f>
        <v>0</v>
      </c>
      <c r="AX16" s="53">
        <f t="shared" ref="AX16:AX21" si="245">IFERROR(AX6/AX6,0)</f>
        <v>1</v>
      </c>
      <c r="AZ16" s="52">
        <f t="shared" ref="AZ16:AZ21" si="246">IFERROR(AZ6/BN6,0)</f>
        <v>0</v>
      </c>
      <c r="BA16" s="52">
        <f t="shared" ref="BA16:BA21" si="247">IFERROR(BA6/BN6,0)</f>
        <v>0</v>
      </c>
      <c r="BB16" s="52">
        <f t="shared" ref="BB16:BB21" si="248">IFERROR(BB6/BN6,0)</f>
        <v>0</v>
      </c>
      <c r="BC16" s="52">
        <f t="shared" ref="BC16:BC21" si="249">IFERROR(BC6/BN6,0)</f>
        <v>0</v>
      </c>
      <c r="BD16" s="52">
        <f t="shared" ref="BD16:BD21" si="250">IFERROR(BD6/BN6,0)</f>
        <v>0</v>
      </c>
      <c r="BE16" s="52">
        <f t="shared" ref="BE16:BE21" si="251">IFERROR(BE6/BN6,0)</f>
        <v>0</v>
      </c>
      <c r="BF16" s="52">
        <f t="shared" ref="BF16:BF21" si="252">IFERROR(BF6/BN6,0)</f>
        <v>0</v>
      </c>
      <c r="BG16" s="52">
        <f t="shared" ref="BG16:BG21" si="253">IFERROR(BG6/BN6,0)</f>
        <v>1</v>
      </c>
      <c r="BH16" s="52">
        <f t="shared" ref="BH16:BH21" si="254">IFERROR(BH6/BN6,0)</f>
        <v>0</v>
      </c>
      <c r="BI16" s="52">
        <f t="shared" ref="BI16:BI21" si="255">IFERROR(BI6/BN6,0)</f>
        <v>0</v>
      </c>
      <c r="BJ16" s="52">
        <f t="shared" ref="BJ16:BJ21" si="256">IFERROR(BJ6/BN6,0)</f>
        <v>0</v>
      </c>
      <c r="BK16" s="52">
        <f t="shared" ref="BK16:BK21" si="257">IFERROR(BK6/BN6,0)</f>
        <v>0</v>
      </c>
      <c r="BL16" s="52">
        <f t="shared" ref="BL16:BL21" si="258">IFERROR(BL6/BN6,0)</f>
        <v>0</v>
      </c>
      <c r="BM16" s="52">
        <f t="shared" ref="BM16:BM21" si="259">IFERROR(BM6/BN6,0)</f>
        <v>0</v>
      </c>
      <c r="BN16" s="53">
        <f t="shared" ref="BN16:BN21" si="260">IFERROR(BN6/BN6,0)</f>
        <v>1</v>
      </c>
      <c r="BP16" s="52">
        <f t="shared" ref="BP16:BP21" si="261">IFERROR(BP6/CD6,0)</f>
        <v>0.5681179775280899</v>
      </c>
      <c r="BQ16" s="52">
        <f t="shared" ref="BQ16:BQ21" si="262">IFERROR(BQ6/CD6,0)</f>
        <v>0</v>
      </c>
      <c r="BR16" s="52">
        <f t="shared" ref="BR16:BR21" si="263">IFERROR(BR6/CD6,0)</f>
        <v>0.32303370786516855</v>
      </c>
      <c r="BS16" s="52">
        <f t="shared" ref="BS16:BS21" si="264">IFERROR(BS6/CD6,0)</f>
        <v>0</v>
      </c>
      <c r="BT16" s="52">
        <f t="shared" ref="BT16:BT21" si="265">IFERROR(BT6/CD6,0)</f>
        <v>0</v>
      </c>
      <c r="BU16" s="52">
        <f t="shared" ref="BU16:BU21" si="266">IFERROR(BU6/CD6,0)</f>
        <v>0</v>
      </c>
      <c r="BV16" s="52">
        <f t="shared" ref="BV16:BV21" si="267">IFERROR(BV6/CD6,0)</f>
        <v>0</v>
      </c>
      <c r="BW16" s="52">
        <f t="shared" ref="BW16:BW21" si="268">IFERROR(BW6/CD6,0)</f>
        <v>0.10884831460674158</v>
      </c>
      <c r="BX16" s="52">
        <f t="shared" ref="BX16:BX21" si="269">IFERROR(BX6/CD6,0)</f>
        <v>0</v>
      </c>
      <c r="BY16" s="52">
        <f t="shared" ref="BY16:BY21" si="270">IFERROR(BY6/CD6,0)</f>
        <v>0</v>
      </c>
      <c r="BZ16" s="52">
        <f t="shared" ref="BZ16:BZ21" si="271">IFERROR(BZ6/CD6,0)</f>
        <v>0</v>
      </c>
      <c r="CA16" s="52">
        <f t="shared" ref="CA16:CA21" si="272">IFERROR(CA6/CD6,0)</f>
        <v>0</v>
      </c>
      <c r="CB16" s="52">
        <f t="shared" ref="CB16:CB21" si="273">IFERROR(CB6/CD6,0)</f>
        <v>0</v>
      </c>
      <c r="CC16" s="52">
        <f t="shared" ref="CC16:CC21" si="274">IFERROR(CC6/CD6,0)</f>
        <v>0</v>
      </c>
      <c r="CD16" s="53">
        <f t="shared" ref="CD16:CD21" si="275">IFERROR(CD6/CD6,0)</f>
        <v>1</v>
      </c>
      <c r="CF16" s="52">
        <f t="shared" ref="CF16:CF21" si="276">IFERROR(CF6/CT6,0)</f>
        <v>0.83703987730061347</v>
      </c>
      <c r="CG16" s="52">
        <f t="shared" ref="CG16:CG21" si="277">IFERROR(CG6/CT6,0)</f>
        <v>0</v>
      </c>
      <c r="CH16" s="52">
        <f t="shared" ref="CH16:CH21" si="278">IFERROR(CH6/CT6,0)</f>
        <v>1.3420245398773007E-2</v>
      </c>
      <c r="CI16" s="52">
        <f t="shared" ref="CI16:CI21" si="279">IFERROR(CI6/CT6,0)</f>
        <v>0</v>
      </c>
      <c r="CJ16" s="52">
        <f t="shared" ref="CJ16:CJ21" si="280">IFERROR(CJ6/CT6,0)</f>
        <v>0</v>
      </c>
      <c r="CK16" s="52">
        <f t="shared" ref="CK16:CK21" si="281">IFERROR(CK6/CT6,0)</f>
        <v>0</v>
      </c>
      <c r="CL16" s="52">
        <f t="shared" ref="CL16:CL21" si="282">IFERROR(CL6/CT6,0)</f>
        <v>0</v>
      </c>
      <c r="CM16" s="52">
        <f t="shared" ref="CM16:CM21" si="283">IFERROR(CM6/CT6,0)</f>
        <v>0.14953987730061352</v>
      </c>
      <c r="CN16" s="52">
        <f t="shared" ref="CN16:CN21" si="284">IFERROR(CN6/CT6,0)</f>
        <v>0</v>
      </c>
      <c r="CO16" s="52">
        <f t="shared" ref="CO16:CO21" si="285">IFERROR(CO6/CT6,0)</f>
        <v>0</v>
      </c>
      <c r="CP16" s="52">
        <f t="shared" ref="CP16:CP21" si="286">IFERROR(CP6/CT6,0)</f>
        <v>0</v>
      </c>
      <c r="CQ16" s="52">
        <f t="shared" ref="CQ16:CQ21" si="287">IFERROR(CQ6/CT6,0)</f>
        <v>0</v>
      </c>
      <c r="CR16" s="52">
        <f t="shared" ref="CR16:CR21" si="288">IFERROR(CR6/CT6,0)</f>
        <v>0</v>
      </c>
      <c r="CS16" s="52">
        <f t="shared" ref="CS16:CS21" si="289">IFERROR(CS6/CT6,0)</f>
        <v>0</v>
      </c>
      <c r="CT16" s="53">
        <f t="shared" ref="CT16:CT21" si="290">IFERROR(CT6/CT6,0)</f>
        <v>1</v>
      </c>
      <c r="CV16" s="52">
        <f t="shared" ref="CV16:CV21" si="291">IFERROR(CV6/DJ6,0)</f>
        <v>0.63380650568330632</v>
      </c>
      <c r="CW16" s="52">
        <f t="shared" ref="CW16:CW21" si="292">IFERROR(CW6/DJ6,0)</f>
        <v>0</v>
      </c>
      <c r="CX16" s="52">
        <f t="shared" ref="CX16:CX21" si="293">IFERROR(CX6/DJ6,0)</f>
        <v>0.36619349431669374</v>
      </c>
      <c r="CY16" s="52">
        <f t="shared" ref="CY16:CY21" si="294">IFERROR(CY6/DJ6,0)</f>
        <v>0</v>
      </c>
      <c r="CZ16" s="52">
        <f t="shared" ref="CZ16:CZ21" si="295">IFERROR(CZ6/DJ6,0)</f>
        <v>0</v>
      </c>
      <c r="DA16" s="52">
        <f t="shared" ref="DA16:DA21" si="296">IFERROR(DA6/DJ6,0)</f>
        <v>0</v>
      </c>
      <c r="DB16" s="52">
        <f t="shared" ref="DB16:DB21" si="297">IFERROR(DB6/DJ6,0)</f>
        <v>0</v>
      </c>
      <c r="DC16" s="52">
        <f t="shared" ref="DC16:DC21" si="298">IFERROR(DC6/DJ6,0)</f>
        <v>0</v>
      </c>
      <c r="DD16" s="52">
        <f t="shared" ref="DD16:DD21" si="299">IFERROR(DD6/DJ6,0)</f>
        <v>0</v>
      </c>
      <c r="DE16" s="52">
        <f t="shared" ref="DE16:DE21" si="300">IFERROR(DE6/DJ6,0)</f>
        <v>0</v>
      </c>
      <c r="DF16" s="52">
        <f t="shared" ref="DF16:DF21" si="301">IFERROR(DF6/DJ6,0)</f>
        <v>0</v>
      </c>
      <c r="DG16" s="52">
        <f t="shared" ref="DG16:DG21" si="302">IFERROR(DG6/DJ6,0)</f>
        <v>0</v>
      </c>
      <c r="DH16" s="52">
        <f t="shared" ref="DH16:DH21" si="303">IFERROR(DH6/DJ6,0)</f>
        <v>0</v>
      </c>
      <c r="DI16" s="52">
        <f t="shared" ref="DI16:DI21" si="304">IFERROR(DI6/DJ6,0)</f>
        <v>0</v>
      </c>
      <c r="DJ16" s="53">
        <f t="shared" ref="DJ16:DJ21" si="305">IFERROR(DJ6/DJ6,0)</f>
        <v>1</v>
      </c>
      <c r="DL16" s="52">
        <f t="shared" ref="DL16:DL21" si="306">IFERROR(DL6/DZ6,0)</f>
        <v>0.75193460405546475</v>
      </c>
      <c r="DM16" s="52">
        <f t="shared" ref="DM16:DM21" si="307">IFERROR(DM6/DZ6,0)</f>
        <v>0</v>
      </c>
      <c r="DN16" s="52">
        <f t="shared" ref="DN16:DN21" si="308">IFERROR(DN6/DZ6,0)</f>
        <v>0.24806539594453522</v>
      </c>
      <c r="DO16" s="52">
        <f t="shared" ref="DO16:DO21" si="309">IFERROR(DO6/DZ6,0)</f>
        <v>0</v>
      </c>
      <c r="DP16" s="52">
        <f t="shared" ref="DP16:DP21" si="310">IFERROR(DP6/DZ6,0)</f>
        <v>0</v>
      </c>
      <c r="DQ16" s="52">
        <f t="shared" ref="DQ16:DQ21" si="311">IFERROR(DQ6/DZ6,0)</f>
        <v>0</v>
      </c>
      <c r="DR16" s="52">
        <f t="shared" ref="DR16:DR21" si="312">IFERROR(DR6/DZ6,0)</f>
        <v>0</v>
      </c>
      <c r="DS16" s="52">
        <f t="shared" ref="DS16:DS21" si="313">IFERROR(DS6/DZ6,0)</f>
        <v>0</v>
      </c>
      <c r="DT16" s="52">
        <f t="shared" ref="DT16:DT21" si="314">IFERROR(DT6/DZ6,0)</f>
        <v>0</v>
      </c>
      <c r="DU16" s="52">
        <f t="shared" ref="DU16:DU21" si="315">IFERROR(DU6/DZ6,0)</f>
        <v>0</v>
      </c>
      <c r="DV16" s="52">
        <f t="shared" ref="DV16:DV21" si="316">IFERROR(DV6/DZ6,0)</f>
        <v>0</v>
      </c>
      <c r="DW16" s="52">
        <f t="shared" ref="DW16:DW21" si="317">IFERROR(DW6/DZ6,0)</f>
        <v>0</v>
      </c>
      <c r="DX16" s="52">
        <f t="shared" ref="DX16:DX21" si="318">IFERROR(DX6/DZ6,0)</f>
        <v>0</v>
      </c>
      <c r="DY16" s="52">
        <f t="shared" ref="DY16:DY21" si="319">IFERROR(DY6/DZ6,0)</f>
        <v>0</v>
      </c>
      <c r="DZ16" s="53">
        <f t="shared" ref="DZ16:DZ21" si="320">IFERROR(DZ6/DZ6,0)</f>
        <v>1</v>
      </c>
      <c r="EB16" s="52">
        <f t="shared" ref="EB16:EB21" si="321">IFERROR(EB6/EP6,0)</f>
        <v>0.78564657947548655</v>
      </c>
      <c r="EC16" s="52">
        <f t="shared" ref="EC16:EC21" si="322">IFERROR(EC6/EP6,0)</f>
        <v>0</v>
      </c>
      <c r="ED16" s="52">
        <f t="shared" ref="ED16:ED21" si="323">IFERROR(ED6/EP6,0)</f>
        <v>0.21435342052451348</v>
      </c>
      <c r="EE16" s="52">
        <f t="shared" ref="EE16:EE21" si="324">IFERROR(EE6/EP6,0)</f>
        <v>0</v>
      </c>
      <c r="EF16" s="52">
        <f t="shared" ref="EF16:EF21" si="325">IFERROR(EF6/EP6,0)</f>
        <v>0</v>
      </c>
      <c r="EG16" s="52">
        <f t="shared" ref="EG16:EG21" si="326">IFERROR(EG6/EP6,0)</f>
        <v>0</v>
      </c>
      <c r="EH16" s="52">
        <f t="shared" ref="EH16:EH21" si="327">IFERROR(EH6/EP6,0)</f>
        <v>0</v>
      </c>
      <c r="EI16" s="52">
        <f t="shared" ref="EI16:EI21" si="328">IFERROR(EI6/EP6,0)</f>
        <v>0</v>
      </c>
      <c r="EJ16" s="52">
        <f t="shared" ref="EJ16:EJ21" si="329">IFERROR(EJ6/EP6,0)</f>
        <v>0</v>
      </c>
      <c r="EK16" s="52">
        <f t="shared" ref="EK16:EK21" si="330">IFERROR(EK6/EP6,0)</f>
        <v>0</v>
      </c>
      <c r="EL16" s="52">
        <f t="shared" ref="EL16:EL21" si="331">IFERROR(EL6/EP6,0)</f>
        <v>0</v>
      </c>
      <c r="EM16" s="52">
        <f t="shared" ref="EM16:EM21" si="332">IFERROR(EM6/EP6,0)</f>
        <v>0</v>
      </c>
      <c r="EN16" s="52">
        <f t="shared" ref="EN16:EN21" si="333">IFERROR(EN6/EP6,0)</f>
        <v>0</v>
      </c>
      <c r="EO16" s="52">
        <f t="shared" ref="EO16:EO21" si="334">IFERROR(EO6/EP6,0)</f>
        <v>0</v>
      </c>
      <c r="EP16" s="53">
        <f t="shared" ref="EP16:EP21" si="335">IFERROR(EP6/EP6,0)</f>
        <v>1</v>
      </c>
      <c r="ER16" s="52">
        <f t="shared" ref="ER16:ER21" si="336">IFERROR(ER6/FF6,0)</f>
        <v>0.62606819400769986</v>
      </c>
      <c r="ES16" s="52">
        <f t="shared" ref="ES16:ES21" si="337">IFERROR(ES6/FF6,0)</f>
        <v>0</v>
      </c>
      <c r="ET16" s="52">
        <f t="shared" ref="ET16:ET21" si="338">IFERROR(ET6/FF6,0)</f>
        <v>0.37393180599230008</v>
      </c>
      <c r="EU16" s="52">
        <f t="shared" ref="EU16:EU21" si="339">IFERROR(EU6/FF6,0)</f>
        <v>0</v>
      </c>
      <c r="EV16" s="52">
        <f t="shared" ref="EV16:EV21" si="340">IFERROR(EV6/FF6,0)</f>
        <v>0</v>
      </c>
      <c r="EW16" s="52">
        <f t="shared" ref="EW16:EW21" si="341">IFERROR(EW6/FF6,0)</f>
        <v>0</v>
      </c>
      <c r="EX16" s="52">
        <f t="shared" ref="EX16:EX21" si="342">IFERROR(EX6/FF6,0)</f>
        <v>0</v>
      </c>
      <c r="EY16" s="52">
        <f t="shared" ref="EY16:EY21" si="343">IFERROR(EY6/FF6,0)</f>
        <v>0</v>
      </c>
      <c r="EZ16" s="52">
        <f t="shared" ref="EZ16:EZ21" si="344">IFERROR(EZ6/FF6,0)</f>
        <v>0</v>
      </c>
      <c r="FA16" s="52">
        <f t="shared" ref="FA16:FA21" si="345">IFERROR(FA6/FF6,0)</f>
        <v>0</v>
      </c>
      <c r="FB16" s="52">
        <f t="shared" ref="FB16:FB21" si="346">IFERROR(FB6/FF6,0)</f>
        <v>0</v>
      </c>
      <c r="FC16" s="52">
        <f t="shared" ref="FC16:FC21" si="347">IFERROR(FC6/FF6,0)</f>
        <v>0</v>
      </c>
      <c r="FD16" s="52">
        <f t="shared" ref="FD16:FD21" si="348">IFERROR(FD6/FF6,0)</f>
        <v>0</v>
      </c>
      <c r="FE16" s="52">
        <f t="shared" ref="FE16:FE21" si="349">IFERROR(FE6/FF6,0)</f>
        <v>0</v>
      </c>
      <c r="FF16" s="53">
        <f t="shared" ref="FF16:FF21" si="350">IFERROR(FF6/FF6,0)</f>
        <v>1</v>
      </c>
      <c r="FH16" s="52">
        <f t="shared" ref="FH16:FH21" si="351">IFERROR(FH6/FV6,0)</f>
        <v>0.77230358175276304</v>
      </c>
      <c r="FI16" s="52">
        <f t="shared" ref="FI16:FI21" si="352">IFERROR(FI6/FV6,0)</f>
        <v>0</v>
      </c>
      <c r="FJ16" s="52">
        <f t="shared" ref="FJ16:FJ21" si="353">IFERROR(FJ6/FV6,0)</f>
        <v>0.22769641824723699</v>
      </c>
      <c r="FK16" s="52">
        <f t="shared" ref="FK16:FK21" si="354">IFERROR(FK6/FV6,0)</f>
        <v>0</v>
      </c>
      <c r="FL16" s="52">
        <f t="shared" ref="FL16:FL21" si="355">IFERROR(FL6/FV6,0)</f>
        <v>0</v>
      </c>
      <c r="FM16" s="52">
        <f t="shared" ref="FM16:FM21" si="356">IFERROR(FM6/FV6,0)</f>
        <v>0</v>
      </c>
      <c r="FN16" s="52">
        <f t="shared" ref="FN16:FN21" si="357">IFERROR(FN6/FV6,0)</f>
        <v>0</v>
      </c>
      <c r="FO16" s="52">
        <f t="shared" ref="FO16:FO21" si="358">IFERROR(FO6/FV6,0)</f>
        <v>0</v>
      </c>
      <c r="FP16" s="52">
        <f t="shared" ref="FP16:FP21" si="359">IFERROR(FP6/FV6,0)</f>
        <v>0</v>
      </c>
      <c r="FQ16" s="52">
        <f t="shared" ref="FQ16:FQ21" si="360">IFERROR(FQ6/FV6,0)</f>
        <v>0</v>
      </c>
      <c r="FR16" s="52">
        <f t="shared" ref="FR16:FR21" si="361">IFERROR(FR6/FV6,0)</f>
        <v>0</v>
      </c>
      <c r="FS16" s="52">
        <f t="shared" ref="FS16:FS21" si="362">IFERROR(FS6/FV6,0)</f>
        <v>0</v>
      </c>
      <c r="FT16" s="52">
        <f t="shared" ref="FT16:FT21" si="363">IFERROR(FT6/FV6,0)</f>
        <v>0</v>
      </c>
      <c r="FU16" s="52">
        <f t="shared" ref="FU16:FU21" si="364">IFERROR(FU6/FV6,0)</f>
        <v>0</v>
      </c>
      <c r="FV16" s="53">
        <f t="shared" ref="FV16:FV21" si="365">IFERROR(FV6/FV6,0)</f>
        <v>1</v>
      </c>
      <c r="FX16" s="52">
        <f t="shared" ref="FX16:FX21" si="366">IFERROR(FX6/GL6,0)</f>
        <v>0.69744780953241625</v>
      </c>
      <c r="FY16" s="52">
        <f t="shared" ref="FY16:FY21" si="367">IFERROR(FY6/GL6,0)</f>
        <v>0</v>
      </c>
      <c r="FZ16" s="52">
        <f t="shared" ref="FZ16:FZ21" si="368">IFERROR(FZ6/GL6,0)</f>
        <v>0.30255219046758375</v>
      </c>
      <c r="GA16" s="52">
        <f t="shared" ref="GA16:GA21" si="369">IFERROR(GA6/GL6,0)</f>
        <v>0</v>
      </c>
      <c r="GB16" s="52">
        <f t="shared" ref="GB16:GB21" si="370">IFERROR(GB6/GL6,0)</f>
        <v>0</v>
      </c>
      <c r="GC16" s="52">
        <f t="shared" ref="GC16:GC21" si="371">IFERROR(GC6/GL6,0)</f>
        <v>0</v>
      </c>
      <c r="GD16" s="52">
        <f t="shared" ref="GD16:GD21" si="372">IFERROR(GD6/GL6,0)</f>
        <v>0</v>
      </c>
      <c r="GE16" s="52">
        <f t="shared" ref="GE16:GE21" si="373">IFERROR(GE6/GL6,0)</f>
        <v>0</v>
      </c>
      <c r="GF16" s="52">
        <f t="shared" ref="GF16:GF21" si="374">IFERROR(GF6/GL6,0)</f>
        <v>0</v>
      </c>
      <c r="GG16" s="52">
        <f t="shared" ref="GG16:GG21" si="375">IFERROR(GG6/GL6,0)</f>
        <v>0</v>
      </c>
      <c r="GH16" s="52">
        <f t="shared" ref="GH16:GH21" si="376">IFERROR(GH6/GL6,0)</f>
        <v>0</v>
      </c>
      <c r="GI16" s="52">
        <f t="shared" ref="GI16:GI21" si="377">IFERROR(GI6/GL6,0)</f>
        <v>0</v>
      </c>
      <c r="GJ16" s="52">
        <f t="shared" ref="GJ16:GJ21" si="378">IFERROR(GJ6/GL6,0)</f>
        <v>0</v>
      </c>
      <c r="GK16" s="52">
        <f t="shared" ref="GK16:GK21" si="379">IFERROR(GK6/GL6,0)</f>
        <v>0</v>
      </c>
      <c r="GL16" s="53">
        <f t="shared" ref="GL16:GL21" si="380">IFERROR(GL6/GL6,0)</f>
        <v>1</v>
      </c>
      <c r="GN16" s="52">
        <f t="shared" ref="GN16:GN21" si="381">IFERROR(GN6/HB6,0)</f>
        <v>0.58195159138555363</v>
      </c>
      <c r="GO16" s="52">
        <f t="shared" ref="GO16:GO21" si="382">IFERROR(GO6/HB6,0)</f>
        <v>0</v>
      </c>
      <c r="GP16" s="52">
        <f t="shared" ref="GP16:GP21" si="383">IFERROR(GP6/HB6,0)</f>
        <v>0.41804840861444631</v>
      </c>
      <c r="GQ16" s="52">
        <f t="shared" ref="GQ16:GQ21" si="384">IFERROR(GQ6/HB6,0)</f>
        <v>0</v>
      </c>
      <c r="GR16" s="52">
        <f t="shared" ref="GR16:GR21" si="385">IFERROR(GR6/HB6,0)</f>
        <v>0</v>
      </c>
      <c r="GS16" s="52">
        <f t="shared" ref="GS16:GS21" si="386">IFERROR(GS6/HB6,0)</f>
        <v>0</v>
      </c>
      <c r="GT16" s="52">
        <f t="shared" ref="GT16:GT21" si="387">IFERROR(GT6/HB6,0)</f>
        <v>0</v>
      </c>
      <c r="GU16" s="52">
        <f t="shared" ref="GU16:GU21" si="388">IFERROR(GU6/HB6,0)</f>
        <v>0</v>
      </c>
      <c r="GV16" s="52">
        <f t="shared" ref="GV16:GV21" si="389">IFERROR(GV6/HB6,0)</f>
        <v>0</v>
      </c>
      <c r="GW16" s="52">
        <f t="shared" ref="GW16:GW21" si="390">IFERROR(GW6/HB6,0)</f>
        <v>0</v>
      </c>
      <c r="GX16" s="52">
        <f t="shared" ref="GX16:GX21" si="391">IFERROR(GX6/HB6,0)</f>
        <v>0</v>
      </c>
      <c r="GY16" s="52">
        <f t="shared" ref="GY16:GY21" si="392">IFERROR(GY6/HB6,0)</f>
        <v>0</v>
      </c>
      <c r="GZ16" s="52">
        <f t="shared" ref="GZ16:GZ21" si="393">IFERROR(GZ6/HB6,0)</f>
        <v>0</v>
      </c>
      <c r="HA16" s="52">
        <f t="shared" ref="HA16:HA21" si="394">IFERROR(HA6/HB6,0)</f>
        <v>0</v>
      </c>
      <c r="HB16" s="53">
        <f t="shared" ref="HB16:HB21" si="395">IFERROR(HB6/HB6,0)</f>
        <v>1</v>
      </c>
    </row>
    <row r="17" spans="2:210" s="11" customFormat="1" x14ac:dyDescent="0.35">
      <c r="B17" s="11" t="s">
        <v>69</v>
      </c>
      <c r="D17" s="52">
        <f t="shared" si="201"/>
        <v>0.60969938276553592</v>
      </c>
      <c r="E17" s="52">
        <f t="shared" si="202"/>
        <v>0.20593591913930778</v>
      </c>
      <c r="F17" s="52">
        <f t="shared" si="203"/>
        <v>0.10279008289375065</v>
      </c>
      <c r="G17" s="52">
        <f t="shared" si="204"/>
        <v>0</v>
      </c>
      <c r="H17" s="52">
        <f t="shared" si="205"/>
        <v>0</v>
      </c>
      <c r="I17" s="52">
        <f t="shared" si="206"/>
        <v>4.2624184119004628E-2</v>
      </c>
      <c r="J17" s="52">
        <f t="shared" si="207"/>
        <v>0</v>
      </c>
      <c r="K17" s="52">
        <f t="shared" si="208"/>
        <v>2.2635778320069987E-2</v>
      </c>
      <c r="L17" s="52">
        <f t="shared" si="209"/>
        <v>1.6314652762331041E-2</v>
      </c>
      <c r="M17" s="52">
        <f t="shared" si="210"/>
        <v>0</v>
      </c>
      <c r="N17" s="52">
        <f t="shared" si="211"/>
        <v>0</v>
      </c>
      <c r="O17" s="52">
        <f t="shared" si="212"/>
        <v>0</v>
      </c>
      <c r="P17" s="52">
        <f t="shared" si="213"/>
        <v>0</v>
      </c>
      <c r="Q17" s="52">
        <f t="shared" si="214"/>
        <v>0</v>
      </c>
      <c r="R17" s="53">
        <f t="shared" si="215"/>
        <v>1</v>
      </c>
      <c r="T17" s="52">
        <f t="shared" si="216"/>
        <v>0.42809364548494983</v>
      </c>
      <c r="U17" s="52">
        <f t="shared" si="217"/>
        <v>0.33444816053511706</v>
      </c>
      <c r="V17" s="52">
        <f t="shared" si="218"/>
        <v>0.23745819397993306</v>
      </c>
      <c r="W17" s="52">
        <f t="shared" si="219"/>
        <v>0</v>
      </c>
      <c r="X17" s="52">
        <f t="shared" si="220"/>
        <v>0</v>
      </c>
      <c r="Y17" s="52">
        <f t="shared" si="221"/>
        <v>0</v>
      </c>
      <c r="Z17" s="52">
        <f t="shared" si="222"/>
        <v>0</v>
      </c>
      <c r="AA17" s="52">
        <f t="shared" si="223"/>
        <v>0</v>
      </c>
      <c r="AB17" s="52">
        <f t="shared" si="224"/>
        <v>0</v>
      </c>
      <c r="AC17" s="52">
        <f t="shared" si="225"/>
        <v>0</v>
      </c>
      <c r="AD17" s="52">
        <f t="shared" si="226"/>
        <v>0</v>
      </c>
      <c r="AE17" s="52">
        <f t="shared" si="227"/>
        <v>0</v>
      </c>
      <c r="AF17" s="52">
        <f t="shared" si="228"/>
        <v>0</v>
      </c>
      <c r="AG17" s="52">
        <f t="shared" si="229"/>
        <v>0</v>
      </c>
      <c r="AH17" s="53">
        <f t="shared" si="230"/>
        <v>1</v>
      </c>
      <c r="AJ17" s="52">
        <f t="shared" si="231"/>
        <v>0</v>
      </c>
      <c r="AK17" s="52">
        <f t="shared" si="232"/>
        <v>0</v>
      </c>
      <c r="AL17" s="52">
        <f t="shared" si="233"/>
        <v>0</v>
      </c>
      <c r="AM17" s="52">
        <f t="shared" si="234"/>
        <v>0</v>
      </c>
      <c r="AN17" s="52">
        <f t="shared" si="235"/>
        <v>0</v>
      </c>
      <c r="AO17" s="52">
        <f t="shared" si="236"/>
        <v>0</v>
      </c>
      <c r="AP17" s="52">
        <f t="shared" si="237"/>
        <v>0</v>
      </c>
      <c r="AQ17" s="52">
        <f t="shared" si="238"/>
        <v>0</v>
      </c>
      <c r="AR17" s="52">
        <f t="shared" si="239"/>
        <v>0</v>
      </c>
      <c r="AS17" s="52">
        <f t="shared" si="240"/>
        <v>0</v>
      </c>
      <c r="AT17" s="52">
        <f t="shared" si="241"/>
        <v>0</v>
      </c>
      <c r="AU17" s="52">
        <f t="shared" si="242"/>
        <v>0</v>
      </c>
      <c r="AV17" s="52">
        <f t="shared" si="243"/>
        <v>0</v>
      </c>
      <c r="AW17" s="52">
        <f t="shared" si="244"/>
        <v>0</v>
      </c>
      <c r="AX17" s="53">
        <f t="shared" si="245"/>
        <v>0</v>
      </c>
      <c r="AZ17" s="52">
        <f t="shared" si="246"/>
        <v>0</v>
      </c>
      <c r="BA17" s="52">
        <f t="shared" si="247"/>
        <v>0</v>
      </c>
      <c r="BB17" s="52">
        <f t="shared" si="248"/>
        <v>0</v>
      </c>
      <c r="BC17" s="52">
        <f t="shared" si="249"/>
        <v>0</v>
      </c>
      <c r="BD17" s="52">
        <f t="shared" si="250"/>
        <v>0</v>
      </c>
      <c r="BE17" s="52">
        <f t="shared" si="251"/>
        <v>0</v>
      </c>
      <c r="BF17" s="52">
        <f t="shared" si="252"/>
        <v>0</v>
      </c>
      <c r="BG17" s="52">
        <f t="shared" si="253"/>
        <v>0</v>
      </c>
      <c r="BH17" s="52">
        <f t="shared" si="254"/>
        <v>0</v>
      </c>
      <c r="BI17" s="52">
        <f t="shared" si="255"/>
        <v>0</v>
      </c>
      <c r="BJ17" s="52">
        <f t="shared" si="256"/>
        <v>0</v>
      </c>
      <c r="BK17" s="52">
        <f t="shared" si="257"/>
        <v>0</v>
      </c>
      <c r="BL17" s="52">
        <f t="shared" si="258"/>
        <v>0</v>
      </c>
      <c r="BM17" s="52">
        <f t="shared" si="259"/>
        <v>0</v>
      </c>
      <c r="BN17" s="53">
        <f t="shared" si="260"/>
        <v>0</v>
      </c>
      <c r="BP17" s="52">
        <f t="shared" si="261"/>
        <v>0</v>
      </c>
      <c r="BQ17" s="52">
        <f t="shared" si="262"/>
        <v>0</v>
      </c>
      <c r="BR17" s="52">
        <f t="shared" si="263"/>
        <v>0</v>
      </c>
      <c r="BS17" s="52">
        <f t="shared" si="264"/>
        <v>0</v>
      </c>
      <c r="BT17" s="52">
        <f t="shared" si="265"/>
        <v>0</v>
      </c>
      <c r="BU17" s="52">
        <f t="shared" si="266"/>
        <v>0</v>
      </c>
      <c r="BV17" s="52">
        <f t="shared" si="267"/>
        <v>0</v>
      </c>
      <c r="BW17" s="52">
        <f t="shared" si="268"/>
        <v>0</v>
      </c>
      <c r="BX17" s="52">
        <f t="shared" si="269"/>
        <v>0</v>
      </c>
      <c r="BY17" s="52">
        <f t="shared" si="270"/>
        <v>0</v>
      </c>
      <c r="BZ17" s="52">
        <f t="shared" si="271"/>
        <v>0</v>
      </c>
      <c r="CA17" s="52">
        <f t="shared" si="272"/>
        <v>0</v>
      </c>
      <c r="CB17" s="52">
        <f t="shared" si="273"/>
        <v>0</v>
      </c>
      <c r="CC17" s="52">
        <f t="shared" si="274"/>
        <v>0</v>
      </c>
      <c r="CD17" s="53">
        <f t="shared" si="275"/>
        <v>0</v>
      </c>
      <c r="CF17" s="52">
        <f t="shared" si="276"/>
        <v>0</v>
      </c>
      <c r="CG17" s="52">
        <f t="shared" si="277"/>
        <v>0</v>
      </c>
      <c r="CH17" s="52">
        <f t="shared" si="278"/>
        <v>0</v>
      </c>
      <c r="CI17" s="52">
        <f t="shared" si="279"/>
        <v>0</v>
      </c>
      <c r="CJ17" s="52">
        <f t="shared" si="280"/>
        <v>0</v>
      </c>
      <c r="CK17" s="52">
        <f t="shared" si="281"/>
        <v>0</v>
      </c>
      <c r="CL17" s="52">
        <f t="shared" si="282"/>
        <v>0</v>
      </c>
      <c r="CM17" s="52">
        <f t="shared" si="283"/>
        <v>0</v>
      </c>
      <c r="CN17" s="52">
        <f t="shared" si="284"/>
        <v>0</v>
      </c>
      <c r="CO17" s="52">
        <f t="shared" si="285"/>
        <v>0</v>
      </c>
      <c r="CP17" s="52">
        <f t="shared" si="286"/>
        <v>0</v>
      </c>
      <c r="CQ17" s="52">
        <f t="shared" si="287"/>
        <v>0</v>
      </c>
      <c r="CR17" s="52">
        <f t="shared" si="288"/>
        <v>0</v>
      </c>
      <c r="CS17" s="52">
        <f t="shared" si="289"/>
        <v>0</v>
      </c>
      <c r="CT17" s="53">
        <f t="shared" si="290"/>
        <v>0</v>
      </c>
      <c r="CV17" s="52">
        <f t="shared" si="291"/>
        <v>0</v>
      </c>
      <c r="CW17" s="52">
        <f t="shared" si="292"/>
        <v>0</v>
      </c>
      <c r="CX17" s="52">
        <f t="shared" si="293"/>
        <v>0</v>
      </c>
      <c r="CY17" s="52">
        <f t="shared" si="294"/>
        <v>0</v>
      </c>
      <c r="CZ17" s="52">
        <f t="shared" si="295"/>
        <v>0</v>
      </c>
      <c r="DA17" s="52">
        <f t="shared" si="296"/>
        <v>0</v>
      </c>
      <c r="DB17" s="52">
        <f t="shared" si="297"/>
        <v>0</v>
      </c>
      <c r="DC17" s="52">
        <f t="shared" si="298"/>
        <v>0</v>
      </c>
      <c r="DD17" s="52">
        <f t="shared" si="299"/>
        <v>0</v>
      </c>
      <c r="DE17" s="52">
        <f t="shared" si="300"/>
        <v>0</v>
      </c>
      <c r="DF17" s="52">
        <f t="shared" si="301"/>
        <v>0</v>
      </c>
      <c r="DG17" s="52">
        <f t="shared" si="302"/>
        <v>0</v>
      </c>
      <c r="DH17" s="52">
        <f t="shared" si="303"/>
        <v>0</v>
      </c>
      <c r="DI17" s="52">
        <f t="shared" si="304"/>
        <v>0</v>
      </c>
      <c r="DJ17" s="53">
        <f t="shared" si="305"/>
        <v>0</v>
      </c>
      <c r="DL17" s="52">
        <f t="shared" si="306"/>
        <v>0.33349485665195994</v>
      </c>
      <c r="DM17" s="52">
        <f t="shared" si="307"/>
        <v>0</v>
      </c>
      <c r="DN17" s="52">
        <f t="shared" si="308"/>
        <v>0.66650514334804001</v>
      </c>
      <c r="DO17" s="52">
        <f t="shared" si="309"/>
        <v>0</v>
      </c>
      <c r="DP17" s="52">
        <f t="shared" si="310"/>
        <v>0</v>
      </c>
      <c r="DQ17" s="52">
        <f t="shared" si="311"/>
        <v>0</v>
      </c>
      <c r="DR17" s="52">
        <f t="shared" si="312"/>
        <v>0</v>
      </c>
      <c r="DS17" s="52">
        <f t="shared" si="313"/>
        <v>0</v>
      </c>
      <c r="DT17" s="52">
        <f t="shared" si="314"/>
        <v>0</v>
      </c>
      <c r="DU17" s="52">
        <f t="shared" si="315"/>
        <v>0</v>
      </c>
      <c r="DV17" s="52">
        <f t="shared" si="316"/>
        <v>0</v>
      </c>
      <c r="DW17" s="52">
        <f t="shared" si="317"/>
        <v>0</v>
      </c>
      <c r="DX17" s="52">
        <f t="shared" si="318"/>
        <v>0</v>
      </c>
      <c r="DY17" s="52">
        <f t="shared" si="319"/>
        <v>0</v>
      </c>
      <c r="DZ17" s="53">
        <f t="shared" si="320"/>
        <v>1</v>
      </c>
      <c r="EB17" s="52">
        <f t="shared" si="321"/>
        <v>0.99542971223507581</v>
      </c>
      <c r="EC17" s="52">
        <f t="shared" si="322"/>
        <v>0</v>
      </c>
      <c r="ED17" s="52">
        <f t="shared" si="323"/>
        <v>0</v>
      </c>
      <c r="EE17" s="52">
        <f t="shared" si="324"/>
        <v>0</v>
      </c>
      <c r="EF17" s="52">
        <f t="shared" si="325"/>
        <v>0</v>
      </c>
      <c r="EG17" s="52">
        <f t="shared" si="326"/>
        <v>4.5702877649242144E-3</v>
      </c>
      <c r="EH17" s="52">
        <f t="shared" si="327"/>
        <v>0</v>
      </c>
      <c r="EI17" s="52">
        <f t="shared" si="328"/>
        <v>0</v>
      </c>
      <c r="EJ17" s="52">
        <f t="shared" si="329"/>
        <v>0</v>
      </c>
      <c r="EK17" s="52">
        <f t="shared" si="330"/>
        <v>0</v>
      </c>
      <c r="EL17" s="52">
        <f t="shared" si="331"/>
        <v>0</v>
      </c>
      <c r="EM17" s="52">
        <f t="shared" si="332"/>
        <v>0</v>
      </c>
      <c r="EN17" s="52">
        <f t="shared" si="333"/>
        <v>0</v>
      </c>
      <c r="EO17" s="52">
        <f t="shared" si="334"/>
        <v>0</v>
      </c>
      <c r="EP17" s="53">
        <f t="shared" si="335"/>
        <v>1</v>
      </c>
      <c r="ER17" s="52">
        <f t="shared" si="336"/>
        <v>0</v>
      </c>
      <c r="ES17" s="52">
        <f t="shared" si="337"/>
        <v>1</v>
      </c>
      <c r="ET17" s="52">
        <f t="shared" si="338"/>
        <v>0</v>
      </c>
      <c r="EU17" s="52">
        <f t="shared" si="339"/>
        <v>0</v>
      </c>
      <c r="EV17" s="52">
        <f t="shared" si="340"/>
        <v>0</v>
      </c>
      <c r="EW17" s="52">
        <f t="shared" si="341"/>
        <v>0</v>
      </c>
      <c r="EX17" s="52">
        <f t="shared" si="342"/>
        <v>0</v>
      </c>
      <c r="EY17" s="52">
        <f t="shared" si="343"/>
        <v>0</v>
      </c>
      <c r="EZ17" s="52">
        <f t="shared" si="344"/>
        <v>0</v>
      </c>
      <c r="FA17" s="52">
        <f t="shared" si="345"/>
        <v>0</v>
      </c>
      <c r="FB17" s="52">
        <f t="shared" si="346"/>
        <v>0</v>
      </c>
      <c r="FC17" s="52">
        <f t="shared" si="347"/>
        <v>0</v>
      </c>
      <c r="FD17" s="52">
        <f t="shared" si="348"/>
        <v>0</v>
      </c>
      <c r="FE17" s="52">
        <f t="shared" si="349"/>
        <v>0</v>
      </c>
      <c r="FF17" s="53">
        <f t="shared" si="350"/>
        <v>1</v>
      </c>
      <c r="FH17" s="52">
        <f t="shared" si="351"/>
        <v>0.87190953412477368</v>
      </c>
      <c r="FI17" s="52">
        <f t="shared" si="352"/>
        <v>0</v>
      </c>
      <c r="FJ17" s="52">
        <f t="shared" si="353"/>
        <v>0</v>
      </c>
      <c r="FK17" s="52">
        <f t="shared" si="354"/>
        <v>0</v>
      </c>
      <c r="FL17" s="52">
        <f t="shared" si="355"/>
        <v>0</v>
      </c>
      <c r="FM17" s="52">
        <f t="shared" si="356"/>
        <v>3.2419356849836031E-2</v>
      </c>
      <c r="FN17" s="52">
        <f t="shared" si="357"/>
        <v>0</v>
      </c>
      <c r="FO17" s="52">
        <f t="shared" si="358"/>
        <v>4.760884572353543E-2</v>
      </c>
      <c r="FP17" s="52">
        <f t="shared" si="359"/>
        <v>4.806226330185482E-2</v>
      </c>
      <c r="FQ17" s="52">
        <f t="shared" si="360"/>
        <v>0</v>
      </c>
      <c r="FR17" s="52">
        <f t="shared" si="361"/>
        <v>0</v>
      </c>
      <c r="FS17" s="52">
        <f t="shared" si="362"/>
        <v>0</v>
      </c>
      <c r="FT17" s="52">
        <f t="shared" si="363"/>
        <v>0</v>
      </c>
      <c r="FU17" s="52">
        <f t="shared" si="364"/>
        <v>0</v>
      </c>
      <c r="FV17" s="53">
        <f t="shared" si="365"/>
        <v>1</v>
      </c>
      <c r="FX17" s="52">
        <f t="shared" si="366"/>
        <v>0.6092630277645279</v>
      </c>
      <c r="FY17" s="52">
        <f t="shared" si="367"/>
        <v>0.27892949779989329</v>
      </c>
      <c r="FZ17" s="52">
        <f t="shared" si="368"/>
        <v>0</v>
      </c>
      <c r="GA17" s="52">
        <f t="shared" si="369"/>
        <v>0</v>
      </c>
      <c r="GB17" s="52">
        <f t="shared" si="370"/>
        <v>0</v>
      </c>
      <c r="GC17" s="52">
        <f t="shared" si="371"/>
        <v>7.8227270033107449E-2</v>
      </c>
      <c r="GD17" s="52">
        <f t="shared" si="372"/>
        <v>0</v>
      </c>
      <c r="GE17" s="52">
        <f t="shared" si="373"/>
        <v>1.446510170730537E-2</v>
      </c>
      <c r="GF17" s="52">
        <f t="shared" si="374"/>
        <v>1.9115102695165979E-2</v>
      </c>
      <c r="GG17" s="52">
        <f t="shared" si="375"/>
        <v>0</v>
      </c>
      <c r="GH17" s="52">
        <f t="shared" si="376"/>
        <v>0</v>
      </c>
      <c r="GI17" s="52">
        <f t="shared" si="377"/>
        <v>0</v>
      </c>
      <c r="GJ17" s="52">
        <f t="shared" si="378"/>
        <v>0</v>
      </c>
      <c r="GK17" s="52">
        <f t="shared" si="379"/>
        <v>0</v>
      </c>
      <c r="GL17" s="53">
        <f t="shared" si="380"/>
        <v>1</v>
      </c>
      <c r="GN17" s="52">
        <f t="shared" si="381"/>
        <v>0.5513241153034919</v>
      </c>
      <c r="GO17" s="52">
        <f t="shared" si="382"/>
        <v>0.29927349425826105</v>
      </c>
      <c r="GP17" s="52">
        <f t="shared" si="383"/>
        <v>0</v>
      </c>
      <c r="GQ17" s="52">
        <f t="shared" si="384"/>
        <v>0</v>
      </c>
      <c r="GR17" s="52">
        <f t="shared" si="385"/>
        <v>0</v>
      </c>
      <c r="GS17" s="52">
        <f t="shared" si="386"/>
        <v>0</v>
      </c>
      <c r="GT17" s="52">
        <f t="shared" si="387"/>
        <v>0</v>
      </c>
      <c r="GU17" s="52">
        <f t="shared" si="388"/>
        <v>0.14940239043824702</v>
      </c>
      <c r="GV17" s="52">
        <f t="shared" si="389"/>
        <v>0</v>
      </c>
      <c r="GW17" s="52">
        <f t="shared" si="390"/>
        <v>0</v>
      </c>
      <c r="GX17" s="52">
        <f t="shared" si="391"/>
        <v>0</v>
      </c>
      <c r="GY17" s="52">
        <f t="shared" si="392"/>
        <v>0</v>
      </c>
      <c r="GZ17" s="52">
        <f t="shared" si="393"/>
        <v>0</v>
      </c>
      <c r="HA17" s="52">
        <f t="shared" si="394"/>
        <v>0</v>
      </c>
      <c r="HB17" s="53">
        <f t="shared" si="395"/>
        <v>1</v>
      </c>
    </row>
    <row r="18" spans="2:210" s="11" customFormat="1" x14ac:dyDescent="0.35">
      <c r="B18" s="11" t="s">
        <v>70</v>
      </c>
      <c r="D18" s="52">
        <f t="shared" si="201"/>
        <v>0.51616573134547949</v>
      </c>
      <c r="E18" s="52">
        <f t="shared" si="202"/>
        <v>0.34589576229659996</v>
      </c>
      <c r="F18" s="52">
        <f t="shared" si="203"/>
        <v>0.12007501063476292</v>
      </c>
      <c r="G18" s="52">
        <f t="shared" si="204"/>
        <v>1.815748720275272E-3</v>
      </c>
      <c r="H18" s="52">
        <f t="shared" si="205"/>
        <v>1.0409983237567843E-2</v>
      </c>
      <c r="I18" s="52">
        <f t="shared" si="206"/>
        <v>2.6913204346402206E-3</v>
      </c>
      <c r="J18" s="52">
        <f t="shared" si="207"/>
        <v>1.0082845843131581E-3</v>
      </c>
      <c r="K18" s="52">
        <f t="shared" si="208"/>
        <v>0</v>
      </c>
      <c r="L18" s="52">
        <f t="shared" si="209"/>
        <v>1.0540863357403265E-3</v>
      </c>
      <c r="M18" s="52">
        <f t="shared" si="210"/>
        <v>8.8407241062091885E-4</v>
      </c>
      <c r="N18" s="52">
        <f t="shared" si="211"/>
        <v>0</v>
      </c>
      <c r="O18" s="52">
        <f t="shared" si="212"/>
        <v>0</v>
      </c>
      <c r="P18" s="52">
        <f t="shared" si="213"/>
        <v>0</v>
      </c>
      <c r="Q18" s="52">
        <f t="shared" si="214"/>
        <v>0</v>
      </c>
      <c r="R18" s="53">
        <f t="shared" si="215"/>
        <v>1</v>
      </c>
      <c r="T18" s="52">
        <f t="shared" si="216"/>
        <v>0.4614799619295083</v>
      </c>
      <c r="U18" s="52">
        <f t="shared" si="217"/>
        <v>0.35545811813177641</v>
      </c>
      <c r="V18" s="52">
        <f t="shared" si="218"/>
        <v>0.18306191993871532</v>
      </c>
      <c r="W18" s="52">
        <f t="shared" si="219"/>
        <v>0</v>
      </c>
      <c r="X18" s="52">
        <f t="shared" si="220"/>
        <v>0</v>
      </c>
      <c r="Y18" s="52">
        <f t="shared" si="221"/>
        <v>0</v>
      </c>
      <c r="Z18" s="52">
        <f t="shared" si="222"/>
        <v>0</v>
      </c>
      <c r="AA18" s="52">
        <f t="shared" si="223"/>
        <v>0</v>
      </c>
      <c r="AB18" s="52">
        <f t="shared" si="224"/>
        <v>0</v>
      </c>
      <c r="AC18" s="52">
        <f t="shared" si="225"/>
        <v>0</v>
      </c>
      <c r="AD18" s="52">
        <f t="shared" si="226"/>
        <v>0</v>
      </c>
      <c r="AE18" s="52">
        <f t="shared" si="227"/>
        <v>0</v>
      </c>
      <c r="AF18" s="52">
        <f t="shared" si="228"/>
        <v>0</v>
      </c>
      <c r="AG18" s="52">
        <f t="shared" si="229"/>
        <v>0</v>
      </c>
      <c r="AH18" s="53">
        <f t="shared" si="230"/>
        <v>1</v>
      </c>
      <c r="AJ18" s="52">
        <f t="shared" si="231"/>
        <v>0.49922495819420798</v>
      </c>
      <c r="AK18" s="52">
        <f t="shared" si="232"/>
        <v>0.40164537318434557</v>
      </c>
      <c r="AL18" s="52">
        <f t="shared" si="233"/>
        <v>9.9129668621446426E-2</v>
      </c>
      <c r="AM18" s="52">
        <f t="shared" si="234"/>
        <v>0</v>
      </c>
      <c r="AN18" s="52">
        <f t="shared" si="235"/>
        <v>0</v>
      </c>
      <c r="AO18" s="52">
        <f t="shared" si="236"/>
        <v>0</v>
      </c>
      <c r="AP18" s="52">
        <f t="shared" si="237"/>
        <v>0</v>
      </c>
      <c r="AQ18" s="52">
        <f t="shared" si="238"/>
        <v>0</v>
      </c>
      <c r="AR18" s="52">
        <f t="shared" si="239"/>
        <v>0</v>
      </c>
      <c r="AS18" s="52">
        <f t="shared" si="240"/>
        <v>0</v>
      </c>
      <c r="AT18" s="52">
        <f t="shared" si="241"/>
        <v>0</v>
      </c>
      <c r="AU18" s="52">
        <f t="shared" si="242"/>
        <v>0</v>
      </c>
      <c r="AV18" s="52">
        <f t="shared" si="243"/>
        <v>0</v>
      </c>
      <c r="AW18" s="52">
        <f t="shared" si="244"/>
        <v>0</v>
      </c>
      <c r="AX18" s="53">
        <f t="shared" si="245"/>
        <v>1</v>
      </c>
      <c r="AZ18" s="52">
        <f t="shared" si="246"/>
        <v>0.48988300492610837</v>
      </c>
      <c r="BA18" s="52">
        <f t="shared" si="247"/>
        <v>0.31280788177339902</v>
      </c>
      <c r="BB18" s="52">
        <f t="shared" si="248"/>
        <v>0.19090517241379307</v>
      </c>
      <c r="BC18" s="52">
        <f t="shared" si="249"/>
        <v>0</v>
      </c>
      <c r="BD18" s="52">
        <f t="shared" si="250"/>
        <v>0</v>
      </c>
      <c r="BE18" s="52">
        <f t="shared" si="251"/>
        <v>0</v>
      </c>
      <c r="BF18" s="52">
        <f t="shared" si="252"/>
        <v>0</v>
      </c>
      <c r="BG18" s="52">
        <f t="shared" si="253"/>
        <v>0</v>
      </c>
      <c r="BH18" s="52">
        <f t="shared" si="254"/>
        <v>0</v>
      </c>
      <c r="BI18" s="52">
        <f t="shared" si="255"/>
        <v>6.4039408866995067E-3</v>
      </c>
      <c r="BJ18" s="52">
        <f t="shared" si="256"/>
        <v>0</v>
      </c>
      <c r="BK18" s="52">
        <f t="shared" si="257"/>
        <v>0</v>
      </c>
      <c r="BL18" s="52">
        <f t="shared" si="258"/>
        <v>0</v>
      </c>
      <c r="BM18" s="52">
        <f t="shared" si="259"/>
        <v>0</v>
      </c>
      <c r="BN18" s="53">
        <f t="shared" si="260"/>
        <v>1</v>
      </c>
      <c r="BP18" s="52">
        <f t="shared" si="261"/>
        <v>0.62837562055839402</v>
      </c>
      <c r="BQ18" s="52">
        <f t="shared" si="262"/>
        <v>0.25437466529649305</v>
      </c>
      <c r="BR18" s="52">
        <f t="shared" si="263"/>
        <v>9.914460638867581E-2</v>
      </c>
      <c r="BS18" s="52">
        <f t="shared" si="264"/>
        <v>1.3039324948256647E-2</v>
      </c>
      <c r="BT18" s="52">
        <f t="shared" si="265"/>
        <v>0</v>
      </c>
      <c r="BU18" s="52">
        <f t="shared" si="266"/>
        <v>0</v>
      </c>
      <c r="BV18" s="52">
        <f t="shared" si="267"/>
        <v>0</v>
      </c>
      <c r="BW18" s="52">
        <f t="shared" si="268"/>
        <v>0</v>
      </c>
      <c r="BX18" s="52">
        <f t="shared" si="269"/>
        <v>5.0657828081805151E-3</v>
      </c>
      <c r="BY18" s="52">
        <f t="shared" si="270"/>
        <v>0</v>
      </c>
      <c r="BZ18" s="52">
        <f t="shared" si="271"/>
        <v>0</v>
      </c>
      <c r="CA18" s="52">
        <f t="shared" si="272"/>
        <v>0</v>
      </c>
      <c r="CB18" s="52">
        <f t="shared" si="273"/>
        <v>0</v>
      </c>
      <c r="CC18" s="52">
        <f t="shared" si="274"/>
        <v>0</v>
      </c>
      <c r="CD18" s="53">
        <f t="shared" si="275"/>
        <v>1</v>
      </c>
      <c r="CF18" s="52">
        <f t="shared" si="276"/>
        <v>0.67010752320333189</v>
      </c>
      <c r="CG18" s="52">
        <f t="shared" si="277"/>
        <v>0.14803439009745756</v>
      </c>
      <c r="CH18" s="52">
        <f t="shared" si="278"/>
        <v>0.13921813256159787</v>
      </c>
      <c r="CI18" s="52">
        <f t="shared" si="279"/>
        <v>6.874803100637988E-3</v>
      </c>
      <c r="CJ18" s="52">
        <f t="shared" si="280"/>
        <v>2.2843811966070979E-2</v>
      </c>
      <c r="CK18" s="52">
        <f t="shared" si="281"/>
        <v>8.5057735610624841E-3</v>
      </c>
      <c r="CL18" s="52">
        <f t="shared" si="282"/>
        <v>0</v>
      </c>
      <c r="CM18" s="52">
        <f t="shared" si="283"/>
        <v>0</v>
      </c>
      <c r="CN18" s="52">
        <f t="shared" si="284"/>
        <v>4.4155655098411795E-3</v>
      </c>
      <c r="CO18" s="52">
        <f t="shared" si="285"/>
        <v>0</v>
      </c>
      <c r="CP18" s="52">
        <f t="shared" si="286"/>
        <v>0</v>
      </c>
      <c r="CQ18" s="52">
        <f t="shared" si="287"/>
        <v>0</v>
      </c>
      <c r="CR18" s="52">
        <f t="shared" si="288"/>
        <v>0</v>
      </c>
      <c r="CS18" s="52">
        <f t="shared" si="289"/>
        <v>0</v>
      </c>
      <c r="CT18" s="53">
        <f t="shared" si="290"/>
        <v>1</v>
      </c>
      <c r="CV18" s="52">
        <f t="shared" si="291"/>
        <v>0.59841561244717656</v>
      </c>
      <c r="CW18" s="52">
        <f t="shared" si="292"/>
        <v>0.1314617522043981</v>
      </c>
      <c r="CX18" s="52">
        <f t="shared" si="293"/>
        <v>0.22898975787110351</v>
      </c>
      <c r="CY18" s="52">
        <f t="shared" si="294"/>
        <v>0</v>
      </c>
      <c r="CZ18" s="52">
        <f t="shared" si="295"/>
        <v>2.5925772858224498E-2</v>
      </c>
      <c r="DA18" s="52">
        <f t="shared" si="296"/>
        <v>1.0651231301112611E-2</v>
      </c>
      <c r="DB18" s="52">
        <f t="shared" si="297"/>
        <v>3.3042597690878138E-3</v>
      </c>
      <c r="DC18" s="52">
        <f t="shared" si="298"/>
        <v>0</v>
      </c>
      <c r="DD18" s="52">
        <f t="shared" si="299"/>
        <v>1.251613548896899E-3</v>
      </c>
      <c r="DE18" s="52">
        <f t="shared" si="300"/>
        <v>0</v>
      </c>
      <c r="DF18" s="52">
        <f t="shared" si="301"/>
        <v>0</v>
      </c>
      <c r="DG18" s="52">
        <f t="shared" si="302"/>
        <v>0</v>
      </c>
      <c r="DH18" s="52">
        <f t="shared" si="303"/>
        <v>0</v>
      </c>
      <c r="DI18" s="52">
        <f t="shared" si="304"/>
        <v>0</v>
      </c>
      <c r="DJ18" s="53">
        <f t="shared" si="305"/>
        <v>1</v>
      </c>
      <c r="DL18" s="52">
        <f t="shared" si="306"/>
        <v>0</v>
      </c>
      <c r="DM18" s="52">
        <f t="shared" si="307"/>
        <v>1</v>
      </c>
      <c r="DN18" s="52">
        <f t="shared" si="308"/>
        <v>0</v>
      </c>
      <c r="DO18" s="52">
        <f t="shared" si="309"/>
        <v>0</v>
      </c>
      <c r="DP18" s="52">
        <f t="shared" si="310"/>
        <v>0</v>
      </c>
      <c r="DQ18" s="52">
        <f t="shared" si="311"/>
        <v>0</v>
      </c>
      <c r="DR18" s="52">
        <f t="shared" si="312"/>
        <v>0</v>
      </c>
      <c r="DS18" s="52">
        <f t="shared" si="313"/>
        <v>0</v>
      </c>
      <c r="DT18" s="52">
        <f t="shared" si="314"/>
        <v>0</v>
      </c>
      <c r="DU18" s="52">
        <f t="shared" si="315"/>
        <v>0</v>
      </c>
      <c r="DV18" s="52">
        <f t="shared" si="316"/>
        <v>0</v>
      </c>
      <c r="DW18" s="52">
        <f t="shared" si="317"/>
        <v>0</v>
      </c>
      <c r="DX18" s="52">
        <f t="shared" si="318"/>
        <v>0</v>
      </c>
      <c r="DY18" s="52">
        <f t="shared" si="319"/>
        <v>0</v>
      </c>
      <c r="DZ18" s="53">
        <f t="shared" si="320"/>
        <v>1</v>
      </c>
      <c r="EB18" s="52">
        <f t="shared" si="321"/>
        <v>6.4270539964436851E-2</v>
      </c>
      <c r="EC18" s="52">
        <f t="shared" si="322"/>
        <v>0.86461844062192172</v>
      </c>
      <c r="ED18" s="52">
        <f t="shared" si="323"/>
        <v>5.733882064005319E-2</v>
      </c>
      <c r="EE18" s="52">
        <f t="shared" si="324"/>
        <v>0</v>
      </c>
      <c r="EF18" s="52">
        <f t="shared" si="325"/>
        <v>0</v>
      </c>
      <c r="EG18" s="52">
        <f t="shared" si="326"/>
        <v>0</v>
      </c>
      <c r="EH18" s="52">
        <f t="shared" si="327"/>
        <v>1.377219877358825E-2</v>
      </c>
      <c r="EI18" s="52">
        <f t="shared" si="328"/>
        <v>0</v>
      </c>
      <c r="EJ18" s="52">
        <f t="shared" si="329"/>
        <v>0</v>
      </c>
      <c r="EK18" s="52">
        <f t="shared" si="330"/>
        <v>0</v>
      </c>
      <c r="EL18" s="52">
        <f t="shared" si="331"/>
        <v>0</v>
      </c>
      <c r="EM18" s="52">
        <f t="shared" si="332"/>
        <v>0</v>
      </c>
      <c r="EN18" s="52">
        <f t="shared" si="333"/>
        <v>0</v>
      </c>
      <c r="EO18" s="52">
        <f t="shared" si="334"/>
        <v>0</v>
      </c>
      <c r="EP18" s="53">
        <f t="shared" si="335"/>
        <v>1</v>
      </c>
      <c r="ER18" s="52">
        <f t="shared" si="336"/>
        <v>0.40631067180667041</v>
      </c>
      <c r="ES18" s="52">
        <f t="shared" si="337"/>
        <v>0.58997403329147646</v>
      </c>
      <c r="ET18" s="52">
        <f t="shared" si="338"/>
        <v>0</v>
      </c>
      <c r="EU18" s="52">
        <f t="shared" si="339"/>
        <v>3.7152949018531187E-3</v>
      </c>
      <c r="EV18" s="52">
        <f t="shared" si="340"/>
        <v>0</v>
      </c>
      <c r="EW18" s="52">
        <f t="shared" si="341"/>
        <v>0</v>
      </c>
      <c r="EX18" s="52">
        <f t="shared" si="342"/>
        <v>0</v>
      </c>
      <c r="EY18" s="52">
        <f t="shared" si="343"/>
        <v>0</v>
      </c>
      <c r="EZ18" s="52">
        <f t="shared" si="344"/>
        <v>0</v>
      </c>
      <c r="FA18" s="52">
        <f t="shared" si="345"/>
        <v>0</v>
      </c>
      <c r="FB18" s="52">
        <f t="shared" si="346"/>
        <v>0</v>
      </c>
      <c r="FC18" s="52">
        <f t="shared" si="347"/>
        <v>0</v>
      </c>
      <c r="FD18" s="52">
        <f t="shared" si="348"/>
        <v>0</v>
      </c>
      <c r="FE18" s="52">
        <f t="shared" si="349"/>
        <v>0</v>
      </c>
      <c r="FF18" s="53">
        <f t="shared" si="350"/>
        <v>1</v>
      </c>
      <c r="FH18" s="52">
        <f t="shared" si="351"/>
        <v>0.53219629321906137</v>
      </c>
      <c r="FI18" s="52">
        <f t="shared" si="352"/>
        <v>0.46780370678093863</v>
      </c>
      <c r="FJ18" s="52">
        <f t="shared" si="353"/>
        <v>0</v>
      </c>
      <c r="FK18" s="52">
        <f t="shared" si="354"/>
        <v>0</v>
      </c>
      <c r="FL18" s="52">
        <f t="shared" si="355"/>
        <v>0</v>
      </c>
      <c r="FM18" s="52">
        <f t="shared" si="356"/>
        <v>0</v>
      </c>
      <c r="FN18" s="52">
        <f t="shared" si="357"/>
        <v>0</v>
      </c>
      <c r="FO18" s="52">
        <f t="shared" si="358"/>
        <v>0</v>
      </c>
      <c r="FP18" s="52">
        <f t="shared" si="359"/>
        <v>0</v>
      </c>
      <c r="FQ18" s="52">
        <f t="shared" si="360"/>
        <v>0</v>
      </c>
      <c r="FR18" s="52">
        <f t="shared" si="361"/>
        <v>0</v>
      </c>
      <c r="FS18" s="52">
        <f t="shared" si="362"/>
        <v>0</v>
      </c>
      <c r="FT18" s="52">
        <f t="shared" si="363"/>
        <v>0</v>
      </c>
      <c r="FU18" s="52">
        <f t="shared" si="364"/>
        <v>0</v>
      </c>
      <c r="FV18" s="53">
        <f t="shared" si="365"/>
        <v>1</v>
      </c>
      <c r="FX18" s="52">
        <f t="shared" si="366"/>
        <v>0.71953770124373273</v>
      </c>
      <c r="FY18" s="52">
        <f t="shared" si="367"/>
        <v>0.27005654519175187</v>
      </c>
      <c r="FZ18" s="52">
        <f t="shared" si="368"/>
        <v>8.1720577731796348E-3</v>
      </c>
      <c r="GA18" s="52">
        <f t="shared" si="369"/>
        <v>0</v>
      </c>
      <c r="GB18" s="52">
        <f t="shared" si="370"/>
        <v>2.2336957913357664E-3</v>
      </c>
      <c r="GC18" s="52">
        <f t="shared" si="371"/>
        <v>0</v>
      </c>
      <c r="GD18" s="52">
        <f t="shared" si="372"/>
        <v>0</v>
      </c>
      <c r="GE18" s="52">
        <f t="shared" si="373"/>
        <v>0</v>
      </c>
      <c r="GF18" s="52">
        <f t="shared" si="374"/>
        <v>0</v>
      </c>
      <c r="GG18" s="52">
        <f t="shared" si="375"/>
        <v>0</v>
      </c>
      <c r="GH18" s="52">
        <f t="shared" si="376"/>
        <v>0</v>
      </c>
      <c r="GI18" s="52">
        <f t="shared" si="377"/>
        <v>0</v>
      </c>
      <c r="GJ18" s="52">
        <f t="shared" si="378"/>
        <v>0</v>
      </c>
      <c r="GK18" s="52">
        <f t="shared" si="379"/>
        <v>0</v>
      </c>
      <c r="GL18" s="53">
        <f t="shared" si="380"/>
        <v>1</v>
      </c>
      <c r="GN18" s="52">
        <f t="shared" si="381"/>
        <v>0.32365047988414747</v>
      </c>
      <c r="GO18" s="52">
        <f t="shared" si="382"/>
        <v>0.6246352831441645</v>
      </c>
      <c r="GP18" s="52">
        <f t="shared" si="383"/>
        <v>0</v>
      </c>
      <c r="GQ18" s="52">
        <f t="shared" si="384"/>
        <v>0</v>
      </c>
      <c r="GR18" s="52">
        <f t="shared" si="385"/>
        <v>5.1714236971688032E-2</v>
      </c>
      <c r="GS18" s="52">
        <f t="shared" si="386"/>
        <v>0</v>
      </c>
      <c r="GT18" s="52">
        <f t="shared" si="387"/>
        <v>0</v>
      </c>
      <c r="GU18" s="52">
        <f t="shared" si="388"/>
        <v>0</v>
      </c>
      <c r="GV18" s="52">
        <f t="shared" si="389"/>
        <v>0</v>
      </c>
      <c r="GW18" s="52">
        <f t="shared" si="390"/>
        <v>0</v>
      </c>
      <c r="GX18" s="52">
        <f t="shared" si="391"/>
        <v>0</v>
      </c>
      <c r="GY18" s="52">
        <f t="shared" si="392"/>
        <v>0</v>
      </c>
      <c r="GZ18" s="52">
        <f t="shared" si="393"/>
        <v>0</v>
      </c>
      <c r="HA18" s="52">
        <f t="shared" si="394"/>
        <v>0</v>
      </c>
      <c r="HB18" s="53">
        <f t="shared" si="395"/>
        <v>1</v>
      </c>
    </row>
    <row r="19" spans="2:210" s="11" customFormat="1" x14ac:dyDescent="0.35">
      <c r="B19" s="11" t="s">
        <v>71</v>
      </c>
      <c r="D19" s="52">
        <f t="shared" si="201"/>
        <v>1.1851851851851851E-2</v>
      </c>
      <c r="E19" s="52">
        <f t="shared" si="202"/>
        <v>0.85777777777777775</v>
      </c>
      <c r="F19" s="52">
        <f t="shared" si="203"/>
        <v>7.242798353909465E-3</v>
      </c>
      <c r="G19" s="52">
        <f t="shared" si="204"/>
        <v>0</v>
      </c>
      <c r="H19" s="52">
        <f t="shared" si="205"/>
        <v>0</v>
      </c>
      <c r="I19" s="52">
        <f t="shared" si="206"/>
        <v>0</v>
      </c>
      <c r="J19" s="52">
        <f t="shared" si="207"/>
        <v>0.12312757201646091</v>
      </c>
      <c r="K19" s="52">
        <f t="shared" si="208"/>
        <v>0</v>
      </c>
      <c r="L19" s="52">
        <f t="shared" si="209"/>
        <v>0</v>
      </c>
      <c r="M19" s="52">
        <f t="shared" si="210"/>
        <v>0</v>
      </c>
      <c r="N19" s="52">
        <f t="shared" si="211"/>
        <v>0</v>
      </c>
      <c r="O19" s="52">
        <f t="shared" si="212"/>
        <v>0</v>
      </c>
      <c r="P19" s="52">
        <f t="shared" si="213"/>
        <v>0</v>
      </c>
      <c r="Q19" s="52">
        <f t="shared" si="214"/>
        <v>0</v>
      </c>
      <c r="R19" s="53">
        <f t="shared" si="215"/>
        <v>1</v>
      </c>
      <c r="T19" s="52">
        <f t="shared" si="216"/>
        <v>0</v>
      </c>
      <c r="U19" s="52">
        <f t="shared" si="217"/>
        <v>1</v>
      </c>
      <c r="V19" s="52">
        <f t="shared" si="218"/>
        <v>0</v>
      </c>
      <c r="W19" s="52">
        <f t="shared" si="219"/>
        <v>0</v>
      </c>
      <c r="X19" s="52">
        <f t="shared" si="220"/>
        <v>0</v>
      </c>
      <c r="Y19" s="52">
        <f t="shared" si="221"/>
        <v>0</v>
      </c>
      <c r="Z19" s="52">
        <f t="shared" si="222"/>
        <v>0</v>
      </c>
      <c r="AA19" s="52">
        <f t="shared" si="223"/>
        <v>0</v>
      </c>
      <c r="AB19" s="52">
        <f t="shared" si="224"/>
        <v>0</v>
      </c>
      <c r="AC19" s="52">
        <f t="shared" si="225"/>
        <v>0</v>
      </c>
      <c r="AD19" s="52">
        <f t="shared" si="226"/>
        <v>0</v>
      </c>
      <c r="AE19" s="52">
        <f t="shared" si="227"/>
        <v>0</v>
      </c>
      <c r="AF19" s="52">
        <f t="shared" si="228"/>
        <v>0</v>
      </c>
      <c r="AG19" s="52">
        <f t="shared" si="229"/>
        <v>0</v>
      </c>
      <c r="AH19" s="53">
        <f t="shared" si="230"/>
        <v>1</v>
      </c>
      <c r="AJ19" s="52">
        <f t="shared" si="231"/>
        <v>0.69444444444444442</v>
      </c>
      <c r="AK19" s="52">
        <f t="shared" si="232"/>
        <v>0.30555555555555558</v>
      </c>
      <c r="AL19" s="52">
        <f t="shared" si="233"/>
        <v>0</v>
      </c>
      <c r="AM19" s="52">
        <f t="shared" si="234"/>
        <v>0</v>
      </c>
      <c r="AN19" s="52">
        <f t="shared" si="235"/>
        <v>0</v>
      </c>
      <c r="AO19" s="52">
        <f t="shared" si="236"/>
        <v>0</v>
      </c>
      <c r="AP19" s="52">
        <f t="shared" si="237"/>
        <v>0</v>
      </c>
      <c r="AQ19" s="52">
        <f t="shared" si="238"/>
        <v>0</v>
      </c>
      <c r="AR19" s="52">
        <f t="shared" si="239"/>
        <v>0</v>
      </c>
      <c r="AS19" s="52">
        <f t="shared" si="240"/>
        <v>0</v>
      </c>
      <c r="AT19" s="52">
        <f t="shared" si="241"/>
        <v>0</v>
      </c>
      <c r="AU19" s="52">
        <f t="shared" si="242"/>
        <v>0</v>
      </c>
      <c r="AV19" s="52">
        <f t="shared" si="243"/>
        <v>0</v>
      </c>
      <c r="AW19" s="52">
        <f t="shared" si="244"/>
        <v>0</v>
      </c>
      <c r="AX19" s="53">
        <f t="shared" si="245"/>
        <v>1</v>
      </c>
      <c r="AZ19" s="52">
        <f t="shared" si="246"/>
        <v>0</v>
      </c>
      <c r="BA19" s="52">
        <f t="shared" si="247"/>
        <v>1</v>
      </c>
      <c r="BB19" s="52">
        <f t="shared" si="248"/>
        <v>0</v>
      </c>
      <c r="BC19" s="52">
        <f t="shared" si="249"/>
        <v>0</v>
      </c>
      <c r="BD19" s="52">
        <f t="shared" si="250"/>
        <v>0</v>
      </c>
      <c r="BE19" s="52">
        <f t="shared" si="251"/>
        <v>0</v>
      </c>
      <c r="BF19" s="52">
        <f t="shared" si="252"/>
        <v>0</v>
      </c>
      <c r="BG19" s="52">
        <f t="shared" si="253"/>
        <v>0</v>
      </c>
      <c r="BH19" s="52">
        <f t="shared" si="254"/>
        <v>0</v>
      </c>
      <c r="BI19" s="52">
        <f t="shared" si="255"/>
        <v>0</v>
      </c>
      <c r="BJ19" s="52">
        <f t="shared" si="256"/>
        <v>0</v>
      </c>
      <c r="BK19" s="52">
        <f t="shared" si="257"/>
        <v>0</v>
      </c>
      <c r="BL19" s="52">
        <f t="shared" si="258"/>
        <v>0</v>
      </c>
      <c r="BM19" s="52">
        <f t="shared" si="259"/>
        <v>0</v>
      </c>
      <c r="BN19" s="53">
        <f t="shared" si="260"/>
        <v>1</v>
      </c>
      <c r="BP19" s="52">
        <f t="shared" si="261"/>
        <v>0</v>
      </c>
      <c r="BQ19" s="52">
        <f t="shared" si="262"/>
        <v>0</v>
      </c>
      <c r="BR19" s="52">
        <f t="shared" si="263"/>
        <v>0</v>
      </c>
      <c r="BS19" s="52">
        <f t="shared" si="264"/>
        <v>0</v>
      </c>
      <c r="BT19" s="52">
        <f t="shared" si="265"/>
        <v>0</v>
      </c>
      <c r="BU19" s="52">
        <f t="shared" si="266"/>
        <v>0</v>
      </c>
      <c r="BV19" s="52">
        <f t="shared" si="267"/>
        <v>0</v>
      </c>
      <c r="BW19" s="52">
        <f t="shared" si="268"/>
        <v>0</v>
      </c>
      <c r="BX19" s="52">
        <f t="shared" si="269"/>
        <v>0</v>
      </c>
      <c r="BY19" s="52">
        <f t="shared" si="270"/>
        <v>0</v>
      </c>
      <c r="BZ19" s="52">
        <f t="shared" si="271"/>
        <v>0</v>
      </c>
      <c r="CA19" s="52">
        <f t="shared" si="272"/>
        <v>0</v>
      </c>
      <c r="CB19" s="52">
        <f t="shared" si="273"/>
        <v>0</v>
      </c>
      <c r="CC19" s="52">
        <f t="shared" si="274"/>
        <v>0</v>
      </c>
      <c r="CD19" s="53">
        <f t="shared" si="275"/>
        <v>0</v>
      </c>
      <c r="CF19" s="52">
        <f t="shared" si="276"/>
        <v>0</v>
      </c>
      <c r="CG19" s="52">
        <f t="shared" si="277"/>
        <v>0</v>
      </c>
      <c r="CH19" s="52">
        <f t="shared" si="278"/>
        <v>5.5555555555555552E-2</v>
      </c>
      <c r="CI19" s="52">
        <f t="shared" si="279"/>
        <v>0</v>
      </c>
      <c r="CJ19" s="52">
        <f t="shared" si="280"/>
        <v>0</v>
      </c>
      <c r="CK19" s="52">
        <f t="shared" si="281"/>
        <v>0</v>
      </c>
      <c r="CL19" s="52">
        <f t="shared" si="282"/>
        <v>0.94444444444444442</v>
      </c>
      <c r="CM19" s="52">
        <f t="shared" si="283"/>
        <v>0</v>
      </c>
      <c r="CN19" s="52">
        <f t="shared" si="284"/>
        <v>0</v>
      </c>
      <c r="CO19" s="52">
        <f t="shared" si="285"/>
        <v>0</v>
      </c>
      <c r="CP19" s="52">
        <f t="shared" si="286"/>
        <v>0</v>
      </c>
      <c r="CQ19" s="52">
        <f t="shared" si="287"/>
        <v>0</v>
      </c>
      <c r="CR19" s="52">
        <f t="shared" si="288"/>
        <v>0</v>
      </c>
      <c r="CS19" s="52">
        <f t="shared" si="289"/>
        <v>0</v>
      </c>
      <c r="CT19" s="53">
        <f t="shared" si="290"/>
        <v>1</v>
      </c>
      <c r="CV19" s="52">
        <f t="shared" si="291"/>
        <v>1</v>
      </c>
      <c r="CW19" s="52">
        <f t="shared" si="292"/>
        <v>0</v>
      </c>
      <c r="CX19" s="52">
        <f t="shared" si="293"/>
        <v>0</v>
      </c>
      <c r="CY19" s="52">
        <f t="shared" si="294"/>
        <v>0</v>
      </c>
      <c r="CZ19" s="52">
        <f t="shared" si="295"/>
        <v>0</v>
      </c>
      <c r="DA19" s="52">
        <f t="shared" si="296"/>
        <v>0</v>
      </c>
      <c r="DB19" s="52">
        <f t="shared" si="297"/>
        <v>0</v>
      </c>
      <c r="DC19" s="52">
        <f t="shared" si="298"/>
        <v>0</v>
      </c>
      <c r="DD19" s="52">
        <f t="shared" si="299"/>
        <v>0</v>
      </c>
      <c r="DE19" s="52">
        <f t="shared" si="300"/>
        <v>0</v>
      </c>
      <c r="DF19" s="52">
        <f t="shared" si="301"/>
        <v>0</v>
      </c>
      <c r="DG19" s="52">
        <f t="shared" si="302"/>
        <v>0</v>
      </c>
      <c r="DH19" s="52">
        <f t="shared" si="303"/>
        <v>0</v>
      </c>
      <c r="DI19" s="52">
        <f t="shared" si="304"/>
        <v>0</v>
      </c>
      <c r="DJ19" s="53">
        <f t="shared" si="305"/>
        <v>1</v>
      </c>
      <c r="DL19" s="52">
        <f t="shared" si="306"/>
        <v>0</v>
      </c>
      <c r="DM19" s="52">
        <f t="shared" si="307"/>
        <v>0</v>
      </c>
      <c r="DN19" s="52">
        <f t="shared" si="308"/>
        <v>0</v>
      </c>
      <c r="DO19" s="52">
        <f t="shared" si="309"/>
        <v>0</v>
      </c>
      <c r="DP19" s="52">
        <f t="shared" si="310"/>
        <v>0</v>
      </c>
      <c r="DQ19" s="52">
        <f t="shared" si="311"/>
        <v>0</v>
      </c>
      <c r="DR19" s="52">
        <f t="shared" si="312"/>
        <v>0</v>
      </c>
      <c r="DS19" s="52">
        <f t="shared" si="313"/>
        <v>0</v>
      </c>
      <c r="DT19" s="52">
        <f t="shared" si="314"/>
        <v>0</v>
      </c>
      <c r="DU19" s="52">
        <f t="shared" si="315"/>
        <v>0</v>
      </c>
      <c r="DV19" s="52">
        <f t="shared" si="316"/>
        <v>0</v>
      </c>
      <c r="DW19" s="52">
        <f t="shared" si="317"/>
        <v>0</v>
      </c>
      <c r="DX19" s="52">
        <f t="shared" si="318"/>
        <v>0</v>
      </c>
      <c r="DY19" s="52">
        <f t="shared" si="319"/>
        <v>0</v>
      </c>
      <c r="DZ19" s="53">
        <f t="shared" si="320"/>
        <v>0</v>
      </c>
      <c r="EB19" s="52">
        <f t="shared" si="321"/>
        <v>0</v>
      </c>
      <c r="EC19" s="52">
        <f t="shared" si="322"/>
        <v>0</v>
      </c>
      <c r="ED19" s="52">
        <f t="shared" si="323"/>
        <v>0</v>
      </c>
      <c r="EE19" s="52">
        <f t="shared" si="324"/>
        <v>0</v>
      </c>
      <c r="EF19" s="52">
        <f t="shared" si="325"/>
        <v>0</v>
      </c>
      <c r="EG19" s="52">
        <f t="shared" si="326"/>
        <v>0</v>
      </c>
      <c r="EH19" s="52">
        <f t="shared" si="327"/>
        <v>0</v>
      </c>
      <c r="EI19" s="52">
        <f t="shared" si="328"/>
        <v>0</v>
      </c>
      <c r="EJ19" s="52">
        <f t="shared" si="329"/>
        <v>0</v>
      </c>
      <c r="EK19" s="52">
        <f t="shared" si="330"/>
        <v>0</v>
      </c>
      <c r="EL19" s="52">
        <f t="shared" si="331"/>
        <v>0</v>
      </c>
      <c r="EM19" s="52">
        <f t="shared" si="332"/>
        <v>0</v>
      </c>
      <c r="EN19" s="52">
        <f t="shared" si="333"/>
        <v>0</v>
      </c>
      <c r="EO19" s="52">
        <f t="shared" si="334"/>
        <v>0</v>
      </c>
      <c r="EP19" s="53">
        <f t="shared" si="335"/>
        <v>0</v>
      </c>
      <c r="ER19" s="52">
        <f t="shared" si="336"/>
        <v>0</v>
      </c>
      <c r="ES19" s="52">
        <f t="shared" si="337"/>
        <v>0</v>
      </c>
      <c r="ET19" s="52">
        <f t="shared" si="338"/>
        <v>0</v>
      </c>
      <c r="EU19" s="52">
        <f t="shared" si="339"/>
        <v>0</v>
      </c>
      <c r="EV19" s="52">
        <f t="shared" si="340"/>
        <v>0</v>
      </c>
      <c r="EW19" s="52">
        <f t="shared" si="341"/>
        <v>0</v>
      </c>
      <c r="EX19" s="52">
        <f t="shared" si="342"/>
        <v>0</v>
      </c>
      <c r="EY19" s="52">
        <f t="shared" si="343"/>
        <v>0</v>
      </c>
      <c r="EZ19" s="52">
        <f t="shared" si="344"/>
        <v>0</v>
      </c>
      <c r="FA19" s="52">
        <f t="shared" si="345"/>
        <v>0</v>
      </c>
      <c r="FB19" s="52">
        <f t="shared" si="346"/>
        <v>0</v>
      </c>
      <c r="FC19" s="52">
        <f t="shared" si="347"/>
        <v>0</v>
      </c>
      <c r="FD19" s="52">
        <f t="shared" si="348"/>
        <v>0</v>
      </c>
      <c r="FE19" s="52">
        <f t="shared" si="349"/>
        <v>0</v>
      </c>
      <c r="FF19" s="53">
        <f t="shared" si="350"/>
        <v>0</v>
      </c>
      <c r="FH19" s="52">
        <f t="shared" si="351"/>
        <v>0</v>
      </c>
      <c r="FI19" s="52">
        <f t="shared" si="352"/>
        <v>1</v>
      </c>
      <c r="FJ19" s="52">
        <f t="shared" si="353"/>
        <v>0</v>
      </c>
      <c r="FK19" s="52">
        <f t="shared" si="354"/>
        <v>0</v>
      </c>
      <c r="FL19" s="52">
        <f t="shared" si="355"/>
        <v>0</v>
      </c>
      <c r="FM19" s="52">
        <f t="shared" si="356"/>
        <v>0</v>
      </c>
      <c r="FN19" s="52">
        <f t="shared" si="357"/>
        <v>0</v>
      </c>
      <c r="FO19" s="52">
        <f t="shared" si="358"/>
        <v>0</v>
      </c>
      <c r="FP19" s="52">
        <f t="shared" si="359"/>
        <v>0</v>
      </c>
      <c r="FQ19" s="52">
        <f t="shared" si="360"/>
        <v>0</v>
      </c>
      <c r="FR19" s="52">
        <f t="shared" si="361"/>
        <v>0</v>
      </c>
      <c r="FS19" s="52">
        <f t="shared" si="362"/>
        <v>0</v>
      </c>
      <c r="FT19" s="52">
        <f t="shared" si="363"/>
        <v>0</v>
      </c>
      <c r="FU19" s="52">
        <f t="shared" si="364"/>
        <v>0</v>
      </c>
      <c r="FV19" s="53">
        <f t="shared" si="365"/>
        <v>1</v>
      </c>
      <c r="FX19" s="52">
        <f t="shared" si="366"/>
        <v>0</v>
      </c>
      <c r="FY19" s="52">
        <f t="shared" si="367"/>
        <v>1</v>
      </c>
      <c r="FZ19" s="52">
        <f t="shared" si="368"/>
        <v>0</v>
      </c>
      <c r="GA19" s="52">
        <f t="shared" si="369"/>
        <v>0</v>
      </c>
      <c r="GB19" s="52">
        <f t="shared" si="370"/>
        <v>0</v>
      </c>
      <c r="GC19" s="52">
        <f t="shared" si="371"/>
        <v>0</v>
      </c>
      <c r="GD19" s="52">
        <f t="shared" si="372"/>
        <v>0</v>
      </c>
      <c r="GE19" s="52">
        <f t="shared" si="373"/>
        <v>0</v>
      </c>
      <c r="GF19" s="52">
        <f t="shared" si="374"/>
        <v>0</v>
      </c>
      <c r="GG19" s="52">
        <f t="shared" si="375"/>
        <v>0</v>
      </c>
      <c r="GH19" s="52">
        <f t="shared" si="376"/>
        <v>0</v>
      </c>
      <c r="GI19" s="52">
        <f t="shared" si="377"/>
        <v>0</v>
      </c>
      <c r="GJ19" s="52">
        <f t="shared" si="378"/>
        <v>0</v>
      </c>
      <c r="GK19" s="52">
        <f t="shared" si="379"/>
        <v>0</v>
      </c>
      <c r="GL19" s="53">
        <f t="shared" si="380"/>
        <v>1</v>
      </c>
      <c r="GN19" s="52">
        <f t="shared" si="381"/>
        <v>0</v>
      </c>
      <c r="GO19" s="52">
        <f t="shared" si="382"/>
        <v>1</v>
      </c>
      <c r="GP19" s="52">
        <f t="shared" si="383"/>
        <v>0</v>
      </c>
      <c r="GQ19" s="52">
        <f t="shared" si="384"/>
        <v>0</v>
      </c>
      <c r="GR19" s="52">
        <f t="shared" si="385"/>
        <v>0</v>
      </c>
      <c r="GS19" s="52">
        <f t="shared" si="386"/>
        <v>0</v>
      </c>
      <c r="GT19" s="52">
        <f t="shared" si="387"/>
        <v>0</v>
      </c>
      <c r="GU19" s="52">
        <f t="shared" si="388"/>
        <v>0</v>
      </c>
      <c r="GV19" s="52">
        <f t="shared" si="389"/>
        <v>0</v>
      </c>
      <c r="GW19" s="52">
        <f t="shared" si="390"/>
        <v>0</v>
      </c>
      <c r="GX19" s="52">
        <f t="shared" si="391"/>
        <v>0</v>
      </c>
      <c r="GY19" s="52">
        <f t="shared" si="392"/>
        <v>0</v>
      </c>
      <c r="GZ19" s="52">
        <f t="shared" si="393"/>
        <v>0</v>
      </c>
      <c r="HA19" s="52">
        <f t="shared" si="394"/>
        <v>0</v>
      </c>
      <c r="HB19" s="53">
        <f t="shared" si="395"/>
        <v>1</v>
      </c>
    </row>
    <row r="20" spans="2:210" s="11" customFormat="1" x14ac:dyDescent="0.35">
      <c r="B20" s="11" t="s">
        <v>148</v>
      </c>
      <c r="D20" s="52">
        <f t="shared" si="201"/>
        <v>0.63121325494388025</v>
      </c>
      <c r="E20" s="52">
        <f t="shared" si="202"/>
        <v>0.26990913949759487</v>
      </c>
      <c r="F20" s="52">
        <f t="shared" si="203"/>
        <v>8.0171031533939063E-2</v>
      </c>
      <c r="G20" s="52">
        <f t="shared" si="204"/>
        <v>0</v>
      </c>
      <c r="H20" s="52">
        <f t="shared" si="205"/>
        <v>0</v>
      </c>
      <c r="I20" s="52">
        <f t="shared" si="206"/>
        <v>1.8706574024585781E-2</v>
      </c>
      <c r="J20" s="52">
        <f t="shared" si="207"/>
        <v>0</v>
      </c>
      <c r="K20" s="52">
        <f t="shared" si="208"/>
        <v>0</v>
      </c>
      <c r="L20" s="52">
        <f t="shared" si="209"/>
        <v>0</v>
      </c>
      <c r="M20" s="52">
        <f t="shared" si="210"/>
        <v>0</v>
      </c>
      <c r="N20" s="52">
        <f t="shared" si="211"/>
        <v>0</v>
      </c>
      <c r="O20" s="52">
        <f t="shared" si="212"/>
        <v>0</v>
      </c>
      <c r="P20" s="52">
        <f t="shared" si="213"/>
        <v>0</v>
      </c>
      <c r="Q20" s="52">
        <f t="shared" si="214"/>
        <v>0</v>
      </c>
      <c r="R20" s="53">
        <f t="shared" si="215"/>
        <v>1</v>
      </c>
      <c r="T20" s="52">
        <f t="shared" si="216"/>
        <v>0</v>
      </c>
      <c r="U20" s="52">
        <f t="shared" si="217"/>
        <v>0.93518518518518523</v>
      </c>
      <c r="V20" s="52">
        <f t="shared" si="218"/>
        <v>0</v>
      </c>
      <c r="W20" s="52">
        <f t="shared" si="219"/>
        <v>0</v>
      </c>
      <c r="X20" s="52">
        <f t="shared" si="220"/>
        <v>0</v>
      </c>
      <c r="Y20" s="52">
        <f t="shared" si="221"/>
        <v>6.4814814814814811E-2</v>
      </c>
      <c r="Z20" s="52">
        <f t="shared" si="222"/>
        <v>0</v>
      </c>
      <c r="AA20" s="52">
        <f t="shared" si="223"/>
        <v>0</v>
      </c>
      <c r="AB20" s="52">
        <f t="shared" si="224"/>
        <v>0</v>
      </c>
      <c r="AC20" s="52">
        <f t="shared" si="225"/>
        <v>0</v>
      </c>
      <c r="AD20" s="52">
        <f t="shared" si="226"/>
        <v>0</v>
      </c>
      <c r="AE20" s="52">
        <f t="shared" si="227"/>
        <v>0</v>
      </c>
      <c r="AF20" s="52">
        <f t="shared" si="228"/>
        <v>0</v>
      </c>
      <c r="AG20" s="52">
        <f t="shared" si="229"/>
        <v>0</v>
      </c>
      <c r="AH20" s="53">
        <f t="shared" si="230"/>
        <v>1</v>
      </c>
      <c r="AJ20" s="52">
        <f t="shared" si="231"/>
        <v>0</v>
      </c>
      <c r="AK20" s="52">
        <f t="shared" si="232"/>
        <v>0</v>
      </c>
      <c r="AL20" s="52">
        <f t="shared" si="233"/>
        <v>0</v>
      </c>
      <c r="AM20" s="52">
        <f t="shared" si="234"/>
        <v>0</v>
      </c>
      <c r="AN20" s="52">
        <f t="shared" si="235"/>
        <v>0</v>
      </c>
      <c r="AO20" s="52">
        <f t="shared" si="236"/>
        <v>0</v>
      </c>
      <c r="AP20" s="52">
        <f t="shared" si="237"/>
        <v>0</v>
      </c>
      <c r="AQ20" s="52">
        <f t="shared" si="238"/>
        <v>0</v>
      </c>
      <c r="AR20" s="52">
        <f t="shared" si="239"/>
        <v>0</v>
      </c>
      <c r="AS20" s="52">
        <f t="shared" si="240"/>
        <v>0</v>
      </c>
      <c r="AT20" s="52">
        <f t="shared" si="241"/>
        <v>0</v>
      </c>
      <c r="AU20" s="52">
        <f t="shared" si="242"/>
        <v>0</v>
      </c>
      <c r="AV20" s="52">
        <f t="shared" si="243"/>
        <v>0</v>
      </c>
      <c r="AW20" s="52">
        <f t="shared" si="244"/>
        <v>0</v>
      </c>
      <c r="AX20" s="53">
        <f t="shared" si="245"/>
        <v>0</v>
      </c>
      <c r="AZ20" s="52">
        <f t="shared" si="246"/>
        <v>0</v>
      </c>
      <c r="BA20" s="52">
        <f t="shared" si="247"/>
        <v>0</v>
      </c>
      <c r="BB20" s="52">
        <f t="shared" si="248"/>
        <v>1</v>
      </c>
      <c r="BC20" s="52">
        <f t="shared" si="249"/>
        <v>0</v>
      </c>
      <c r="BD20" s="52">
        <f t="shared" si="250"/>
        <v>0</v>
      </c>
      <c r="BE20" s="52">
        <f t="shared" si="251"/>
        <v>0</v>
      </c>
      <c r="BF20" s="52">
        <f t="shared" si="252"/>
        <v>0</v>
      </c>
      <c r="BG20" s="52">
        <f t="shared" si="253"/>
        <v>0</v>
      </c>
      <c r="BH20" s="52">
        <f t="shared" si="254"/>
        <v>0</v>
      </c>
      <c r="BI20" s="52">
        <f t="shared" si="255"/>
        <v>0</v>
      </c>
      <c r="BJ20" s="52">
        <f t="shared" si="256"/>
        <v>0</v>
      </c>
      <c r="BK20" s="52">
        <f t="shared" si="257"/>
        <v>0</v>
      </c>
      <c r="BL20" s="52">
        <f t="shared" si="258"/>
        <v>0</v>
      </c>
      <c r="BM20" s="52">
        <f t="shared" si="259"/>
        <v>0</v>
      </c>
      <c r="BN20" s="53">
        <f t="shared" si="260"/>
        <v>1</v>
      </c>
      <c r="BP20" s="52">
        <f t="shared" si="261"/>
        <v>0</v>
      </c>
      <c r="BQ20" s="52">
        <f t="shared" si="262"/>
        <v>0</v>
      </c>
      <c r="BR20" s="52">
        <f t="shared" si="263"/>
        <v>0</v>
      </c>
      <c r="BS20" s="52">
        <f t="shared" si="264"/>
        <v>0</v>
      </c>
      <c r="BT20" s="52">
        <f t="shared" si="265"/>
        <v>0</v>
      </c>
      <c r="BU20" s="52">
        <f t="shared" si="266"/>
        <v>0</v>
      </c>
      <c r="BV20" s="52">
        <f t="shared" si="267"/>
        <v>0</v>
      </c>
      <c r="BW20" s="52">
        <f t="shared" si="268"/>
        <v>0</v>
      </c>
      <c r="BX20" s="52">
        <f t="shared" si="269"/>
        <v>0</v>
      </c>
      <c r="BY20" s="52">
        <f t="shared" si="270"/>
        <v>0</v>
      </c>
      <c r="BZ20" s="52">
        <f t="shared" si="271"/>
        <v>0</v>
      </c>
      <c r="CA20" s="52">
        <f t="shared" si="272"/>
        <v>0</v>
      </c>
      <c r="CB20" s="52">
        <f t="shared" si="273"/>
        <v>0</v>
      </c>
      <c r="CC20" s="52">
        <f t="shared" si="274"/>
        <v>0</v>
      </c>
      <c r="CD20" s="53">
        <f t="shared" si="275"/>
        <v>0</v>
      </c>
      <c r="CF20" s="52">
        <f t="shared" si="276"/>
        <v>0</v>
      </c>
      <c r="CG20" s="52">
        <f t="shared" si="277"/>
        <v>0</v>
      </c>
      <c r="CH20" s="52">
        <f t="shared" si="278"/>
        <v>0</v>
      </c>
      <c r="CI20" s="52">
        <f t="shared" si="279"/>
        <v>0</v>
      </c>
      <c r="CJ20" s="52">
        <f t="shared" si="280"/>
        <v>0</v>
      </c>
      <c r="CK20" s="52">
        <f t="shared" si="281"/>
        <v>0</v>
      </c>
      <c r="CL20" s="52">
        <f t="shared" si="282"/>
        <v>0</v>
      </c>
      <c r="CM20" s="52">
        <f t="shared" si="283"/>
        <v>0</v>
      </c>
      <c r="CN20" s="52">
        <f t="shared" si="284"/>
        <v>0</v>
      </c>
      <c r="CO20" s="52">
        <f t="shared" si="285"/>
        <v>0</v>
      </c>
      <c r="CP20" s="52">
        <f t="shared" si="286"/>
        <v>0</v>
      </c>
      <c r="CQ20" s="52">
        <f t="shared" si="287"/>
        <v>0</v>
      </c>
      <c r="CR20" s="52">
        <f t="shared" si="288"/>
        <v>0</v>
      </c>
      <c r="CS20" s="52">
        <f t="shared" si="289"/>
        <v>0</v>
      </c>
      <c r="CT20" s="53">
        <f t="shared" si="290"/>
        <v>0</v>
      </c>
      <c r="CV20" s="52">
        <f t="shared" si="291"/>
        <v>0</v>
      </c>
      <c r="CW20" s="52">
        <f t="shared" si="292"/>
        <v>0</v>
      </c>
      <c r="CX20" s="52">
        <f t="shared" si="293"/>
        <v>0</v>
      </c>
      <c r="CY20" s="52">
        <f t="shared" si="294"/>
        <v>0</v>
      </c>
      <c r="CZ20" s="52">
        <f t="shared" si="295"/>
        <v>0</v>
      </c>
      <c r="DA20" s="52">
        <f t="shared" si="296"/>
        <v>0</v>
      </c>
      <c r="DB20" s="52">
        <f t="shared" si="297"/>
        <v>0</v>
      </c>
      <c r="DC20" s="52">
        <f t="shared" si="298"/>
        <v>0</v>
      </c>
      <c r="DD20" s="52">
        <f t="shared" si="299"/>
        <v>0</v>
      </c>
      <c r="DE20" s="52">
        <f t="shared" si="300"/>
        <v>0</v>
      </c>
      <c r="DF20" s="52">
        <f t="shared" si="301"/>
        <v>0</v>
      </c>
      <c r="DG20" s="52">
        <f t="shared" si="302"/>
        <v>0</v>
      </c>
      <c r="DH20" s="52">
        <f t="shared" si="303"/>
        <v>0</v>
      </c>
      <c r="DI20" s="52">
        <f t="shared" si="304"/>
        <v>0</v>
      </c>
      <c r="DJ20" s="53">
        <f t="shared" si="305"/>
        <v>0</v>
      </c>
      <c r="DL20" s="52">
        <f t="shared" si="306"/>
        <v>0</v>
      </c>
      <c r="DM20" s="52">
        <f t="shared" si="307"/>
        <v>0</v>
      </c>
      <c r="DN20" s="52">
        <f t="shared" si="308"/>
        <v>0</v>
      </c>
      <c r="DO20" s="52">
        <f t="shared" si="309"/>
        <v>0</v>
      </c>
      <c r="DP20" s="52">
        <f t="shared" si="310"/>
        <v>0</v>
      </c>
      <c r="DQ20" s="52">
        <f t="shared" si="311"/>
        <v>0</v>
      </c>
      <c r="DR20" s="52">
        <f t="shared" si="312"/>
        <v>0</v>
      </c>
      <c r="DS20" s="52">
        <f t="shared" si="313"/>
        <v>0</v>
      </c>
      <c r="DT20" s="52">
        <f t="shared" si="314"/>
        <v>0</v>
      </c>
      <c r="DU20" s="52">
        <f t="shared" si="315"/>
        <v>0</v>
      </c>
      <c r="DV20" s="52">
        <f t="shared" si="316"/>
        <v>0</v>
      </c>
      <c r="DW20" s="52">
        <f t="shared" si="317"/>
        <v>0</v>
      </c>
      <c r="DX20" s="52">
        <f t="shared" si="318"/>
        <v>0</v>
      </c>
      <c r="DY20" s="52">
        <f t="shared" si="319"/>
        <v>0</v>
      </c>
      <c r="DZ20" s="53">
        <f t="shared" si="320"/>
        <v>0</v>
      </c>
      <c r="EB20" s="52">
        <f t="shared" si="321"/>
        <v>0</v>
      </c>
      <c r="EC20" s="52">
        <f t="shared" si="322"/>
        <v>0</v>
      </c>
      <c r="ED20" s="52">
        <f t="shared" si="323"/>
        <v>0</v>
      </c>
      <c r="EE20" s="52">
        <f t="shared" si="324"/>
        <v>0</v>
      </c>
      <c r="EF20" s="52">
        <f t="shared" si="325"/>
        <v>0</v>
      </c>
      <c r="EG20" s="52">
        <f t="shared" si="326"/>
        <v>0</v>
      </c>
      <c r="EH20" s="52">
        <f t="shared" si="327"/>
        <v>0</v>
      </c>
      <c r="EI20" s="52">
        <f t="shared" si="328"/>
        <v>0</v>
      </c>
      <c r="EJ20" s="52">
        <f t="shared" si="329"/>
        <v>0</v>
      </c>
      <c r="EK20" s="52">
        <f t="shared" si="330"/>
        <v>0</v>
      </c>
      <c r="EL20" s="52">
        <f t="shared" si="331"/>
        <v>0</v>
      </c>
      <c r="EM20" s="52">
        <f t="shared" si="332"/>
        <v>0</v>
      </c>
      <c r="EN20" s="52">
        <f t="shared" si="333"/>
        <v>0</v>
      </c>
      <c r="EO20" s="52">
        <f t="shared" si="334"/>
        <v>0</v>
      </c>
      <c r="EP20" s="53">
        <f t="shared" si="335"/>
        <v>0</v>
      </c>
      <c r="ER20" s="52">
        <f t="shared" si="336"/>
        <v>1</v>
      </c>
      <c r="ES20" s="52">
        <f t="shared" si="337"/>
        <v>0</v>
      </c>
      <c r="ET20" s="52">
        <f t="shared" si="338"/>
        <v>0</v>
      </c>
      <c r="EU20" s="52">
        <f t="shared" si="339"/>
        <v>0</v>
      </c>
      <c r="EV20" s="52">
        <f t="shared" si="340"/>
        <v>0</v>
      </c>
      <c r="EW20" s="52">
        <f t="shared" si="341"/>
        <v>0</v>
      </c>
      <c r="EX20" s="52">
        <f t="shared" si="342"/>
        <v>0</v>
      </c>
      <c r="EY20" s="52">
        <f t="shared" si="343"/>
        <v>0</v>
      </c>
      <c r="EZ20" s="52">
        <f t="shared" si="344"/>
        <v>0</v>
      </c>
      <c r="FA20" s="52">
        <f t="shared" si="345"/>
        <v>0</v>
      </c>
      <c r="FB20" s="52">
        <f t="shared" si="346"/>
        <v>0</v>
      </c>
      <c r="FC20" s="52">
        <f t="shared" si="347"/>
        <v>0</v>
      </c>
      <c r="FD20" s="52">
        <f t="shared" si="348"/>
        <v>0</v>
      </c>
      <c r="FE20" s="52">
        <f t="shared" si="349"/>
        <v>0</v>
      </c>
      <c r="FF20" s="53">
        <f t="shared" si="350"/>
        <v>1</v>
      </c>
      <c r="FH20" s="52">
        <f t="shared" si="351"/>
        <v>0</v>
      </c>
      <c r="FI20" s="52">
        <f t="shared" si="352"/>
        <v>0</v>
      </c>
      <c r="FJ20" s="52">
        <f t="shared" si="353"/>
        <v>0</v>
      </c>
      <c r="FK20" s="52">
        <f t="shared" si="354"/>
        <v>0</v>
      </c>
      <c r="FL20" s="52">
        <f t="shared" si="355"/>
        <v>0</v>
      </c>
      <c r="FM20" s="52">
        <f t="shared" si="356"/>
        <v>0</v>
      </c>
      <c r="FN20" s="52">
        <f t="shared" si="357"/>
        <v>0</v>
      </c>
      <c r="FO20" s="52">
        <f t="shared" si="358"/>
        <v>0</v>
      </c>
      <c r="FP20" s="52">
        <f t="shared" si="359"/>
        <v>0</v>
      </c>
      <c r="FQ20" s="52">
        <f t="shared" si="360"/>
        <v>0</v>
      </c>
      <c r="FR20" s="52">
        <f t="shared" si="361"/>
        <v>0</v>
      </c>
      <c r="FS20" s="52">
        <f t="shared" si="362"/>
        <v>0</v>
      </c>
      <c r="FT20" s="52">
        <f t="shared" si="363"/>
        <v>0</v>
      </c>
      <c r="FU20" s="52">
        <f t="shared" si="364"/>
        <v>0</v>
      </c>
      <c r="FV20" s="53">
        <f t="shared" si="365"/>
        <v>0</v>
      </c>
      <c r="FX20" s="52">
        <f t="shared" si="366"/>
        <v>0</v>
      </c>
      <c r="FY20" s="52">
        <f t="shared" si="367"/>
        <v>0</v>
      </c>
      <c r="FZ20" s="52">
        <f t="shared" si="368"/>
        <v>0</v>
      </c>
      <c r="GA20" s="52">
        <f t="shared" si="369"/>
        <v>0</v>
      </c>
      <c r="GB20" s="52">
        <f t="shared" si="370"/>
        <v>0</v>
      </c>
      <c r="GC20" s="52">
        <f t="shared" si="371"/>
        <v>0</v>
      </c>
      <c r="GD20" s="52">
        <f t="shared" si="372"/>
        <v>0</v>
      </c>
      <c r="GE20" s="52">
        <f t="shared" si="373"/>
        <v>0</v>
      </c>
      <c r="GF20" s="52">
        <f t="shared" si="374"/>
        <v>0</v>
      </c>
      <c r="GG20" s="52">
        <f t="shared" si="375"/>
        <v>0</v>
      </c>
      <c r="GH20" s="52">
        <f t="shared" si="376"/>
        <v>0</v>
      </c>
      <c r="GI20" s="52">
        <f t="shared" si="377"/>
        <v>0</v>
      </c>
      <c r="GJ20" s="52">
        <f t="shared" si="378"/>
        <v>0</v>
      </c>
      <c r="GK20" s="52">
        <f t="shared" si="379"/>
        <v>0</v>
      </c>
      <c r="GL20" s="53">
        <f t="shared" si="380"/>
        <v>0</v>
      </c>
      <c r="GN20" s="52">
        <f t="shared" si="381"/>
        <v>1</v>
      </c>
      <c r="GO20" s="52">
        <f t="shared" si="382"/>
        <v>0</v>
      </c>
      <c r="GP20" s="52">
        <f t="shared" si="383"/>
        <v>0</v>
      </c>
      <c r="GQ20" s="52">
        <f t="shared" si="384"/>
        <v>0</v>
      </c>
      <c r="GR20" s="52">
        <f t="shared" si="385"/>
        <v>0</v>
      </c>
      <c r="GS20" s="52">
        <f t="shared" si="386"/>
        <v>0</v>
      </c>
      <c r="GT20" s="52">
        <f t="shared" si="387"/>
        <v>0</v>
      </c>
      <c r="GU20" s="52">
        <f t="shared" si="388"/>
        <v>0</v>
      </c>
      <c r="GV20" s="52">
        <f t="shared" si="389"/>
        <v>0</v>
      </c>
      <c r="GW20" s="52">
        <f t="shared" si="390"/>
        <v>0</v>
      </c>
      <c r="GX20" s="52">
        <f t="shared" si="391"/>
        <v>0</v>
      </c>
      <c r="GY20" s="52">
        <f t="shared" si="392"/>
        <v>0</v>
      </c>
      <c r="GZ20" s="52">
        <f t="shared" si="393"/>
        <v>0</v>
      </c>
      <c r="HA20" s="52">
        <f t="shared" si="394"/>
        <v>0</v>
      </c>
      <c r="HB20" s="53">
        <f t="shared" si="395"/>
        <v>1</v>
      </c>
    </row>
    <row r="21" spans="2:210" s="11" customFormat="1" x14ac:dyDescent="0.35">
      <c r="B21" s="11" t="s">
        <v>147</v>
      </c>
      <c r="D21" s="52">
        <f t="shared" si="201"/>
        <v>0</v>
      </c>
      <c r="E21" s="52">
        <f t="shared" si="202"/>
        <v>0.57087236732090396</v>
      </c>
      <c r="F21" s="52">
        <f t="shared" si="203"/>
        <v>0</v>
      </c>
      <c r="G21" s="52">
        <f t="shared" si="204"/>
        <v>0.3291147115546984</v>
      </c>
      <c r="H21" s="52">
        <f t="shared" si="205"/>
        <v>0</v>
      </c>
      <c r="I21" s="52">
        <f t="shared" si="206"/>
        <v>9.0578449342013964E-2</v>
      </c>
      <c r="J21" s="52">
        <f t="shared" si="207"/>
        <v>0</v>
      </c>
      <c r="K21" s="52">
        <f t="shared" si="208"/>
        <v>0</v>
      </c>
      <c r="L21" s="52">
        <f t="shared" si="209"/>
        <v>0</v>
      </c>
      <c r="M21" s="52">
        <f t="shared" si="210"/>
        <v>0</v>
      </c>
      <c r="N21" s="52">
        <f t="shared" si="211"/>
        <v>0</v>
      </c>
      <c r="O21" s="52">
        <f t="shared" si="212"/>
        <v>0</v>
      </c>
      <c r="P21" s="52">
        <f t="shared" si="213"/>
        <v>7.3834996557785113E-3</v>
      </c>
      <c r="Q21" s="52">
        <f t="shared" si="214"/>
        <v>2.050972126605142E-3</v>
      </c>
      <c r="R21" s="53">
        <f t="shared" si="215"/>
        <v>1</v>
      </c>
      <c r="T21" s="52">
        <f t="shared" si="216"/>
        <v>0</v>
      </c>
      <c r="U21" s="52">
        <f t="shared" si="217"/>
        <v>0</v>
      </c>
      <c r="V21" s="52">
        <f t="shared" si="218"/>
        <v>0</v>
      </c>
      <c r="W21" s="52">
        <f t="shared" si="219"/>
        <v>0</v>
      </c>
      <c r="X21" s="52">
        <f t="shared" si="220"/>
        <v>0</v>
      </c>
      <c r="Y21" s="52">
        <f t="shared" si="221"/>
        <v>0</v>
      </c>
      <c r="Z21" s="52">
        <f t="shared" si="222"/>
        <v>0</v>
      </c>
      <c r="AA21" s="52">
        <f t="shared" si="223"/>
        <v>0</v>
      </c>
      <c r="AB21" s="52">
        <f t="shared" si="224"/>
        <v>0</v>
      </c>
      <c r="AC21" s="52">
        <f t="shared" si="225"/>
        <v>0</v>
      </c>
      <c r="AD21" s="52">
        <f t="shared" si="226"/>
        <v>0</v>
      </c>
      <c r="AE21" s="52">
        <f t="shared" si="227"/>
        <v>0</v>
      </c>
      <c r="AF21" s="52">
        <f t="shared" si="228"/>
        <v>0</v>
      </c>
      <c r="AG21" s="52">
        <f t="shared" si="229"/>
        <v>0</v>
      </c>
      <c r="AH21" s="53">
        <f t="shared" si="230"/>
        <v>0</v>
      </c>
      <c r="AJ21" s="52">
        <f t="shared" si="231"/>
        <v>0</v>
      </c>
      <c r="AK21" s="52">
        <f t="shared" si="232"/>
        <v>1</v>
      </c>
      <c r="AL21" s="52">
        <f t="shared" si="233"/>
        <v>0</v>
      </c>
      <c r="AM21" s="52">
        <f t="shared" si="234"/>
        <v>0</v>
      </c>
      <c r="AN21" s="52">
        <f t="shared" si="235"/>
        <v>0</v>
      </c>
      <c r="AO21" s="52">
        <f t="shared" si="236"/>
        <v>0</v>
      </c>
      <c r="AP21" s="52">
        <f t="shared" si="237"/>
        <v>0</v>
      </c>
      <c r="AQ21" s="52">
        <f t="shared" si="238"/>
        <v>0</v>
      </c>
      <c r="AR21" s="52">
        <f t="shared" si="239"/>
        <v>0</v>
      </c>
      <c r="AS21" s="52">
        <f t="shared" si="240"/>
        <v>0</v>
      </c>
      <c r="AT21" s="52">
        <f t="shared" si="241"/>
        <v>0</v>
      </c>
      <c r="AU21" s="52">
        <f t="shared" si="242"/>
        <v>0</v>
      </c>
      <c r="AV21" s="52">
        <f t="shared" si="243"/>
        <v>0</v>
      </c>
      <c r="AW21" s="52">
        <f t="shared" si="244"/>
        <v>0</v>
      </c>
      <c r="AX21" s="53">
        <f t="shared" si="245"/>
        <v>1</v>
      </c>
      <c r="AZ21" s="52">
        <f t="shared" si="246"/>
        <v>0</v>
      </c>
      <c r="BA21" s="52">
        <f t="shared" si="247"/>
        <v>0</v>
      </c>
      <c r="BB21" s="52">
        <f t="shared" si="248"/>
        <v>0</v>
      </c>
      <c r="BC21" s="52">
        <f t="shared" si="249"/>
        <v>0</v>
      </c>
      <c r="BD21" s="52">
        <f t="shared" si="250"/>
        <v>0</v>
      </c>
      <c r="BE21" s="52">
        <f t="shared" si="251"/>
        <v>0.85338676571205163</v>
      </c>
      <c r="BF21" s="52">
        <f t="shared" si="252"/>
        <v>0</v>
      </c>
      <c r="BG21" s="52">
        <f t="shared" si="253"/>
        <v>0</v>
      </c>
      <c r="BH21" s="52">
        <f t="shared" si="254"/>
        <v>0</v>
      </c>
      <c r="BI21" s="52">
        <f t="shared" si="255"/>
        <v>0</v>
      </c>
      <c r="BJ21" s="52">
        <f t="shared" si="256"/>
        <v>0</v>
      </c>
      <c r="BK21" s="52">
        <f t="shared" si="257"/>
        <v>0</v>
      </c>
      <c r="BL21" s="52">
        <f t="shared" si="258"/>
        <v>0</v>
      </c>
      <c r="BM21" s="52">
        <f t="shared" si="259"/>
        <v>0.1466132342879484</v>
      </c>
      <c r="BN21" s="53">
        <f t="shared" si="260"/>
        <v>1</v>
      </c>
      <c r="BP21" s="52">
        <f t="shared" si="261"/>
        <v>0</v>
      </c>
      <c r="BQ21" s="52">
        <f t="shared" si="262"/>
        <v>0</v>
      </c>
      <c r="BR21" s="52">
        <f t="shared" si="263"/>
        <v>0</v>
      </c>
      <c r="BS21" s="52">
        <f t="shared" si="264"/>
        <v>0</v>
      </c>
      <c r="BT21" s="52">
        <f t="shared" si="265"/>
        <v>0</v>
      </c>
      <c r="BU21" s="52">
        <f t="shared" si="266"/>
        <v>0</v>
      </c>
      <c r="BV21" s="52">
        <f t="shared" si="267"/>
        <v>0</v>
      </c>
      <c r="BW21" s="52">
        <f t="shared" si="268"/>
        <v>0</v>
      </c>
      <c r="BX21" s="52">
        <f t="shared" si="269"/>
        <v>0</v>
      </c>
      <c r="BY21" s="52">
        <f t="shared" si="270"/>
        <v>0</v>
      </c>
      <c r="BZ21" s="52">
        <f t="shared" si="271"/>
        <v>0</v>
      </c>
      <c r="CA21" s="52">
        <f t="shared" si="272"/>
        <v>0</v>
      </c>
      <c r="CB21" s="52">
        <f t="shared" si="273"/>
        <v>0</v>
      </c>
      <c r="CC21" s="52">
        <f t="shared" si="274"/>
        <v>0</v>
      </c>
      <c r="CD21" s="53">
        <f t="shared" si="275"/>
        <v>0</v>
      </c>
      <c r="CF21" s="52">
        <f t="shared" si="276"/>
        <v>0</v>
      </c>
      <c r="CG21" s="52">
        <f t="shared" si="277"/>
        <v>0.8773404186736169</v>
      </c>
      <c r="CH21" s="52">
        <f t="shared" si="278"/>
        <v>0</v>
      </c>
      <c r="CI21" s="52">
        <f t="shared" si="279"/>
        <v>3.4996914745673735E-2</v>
      </c>
      <c r="CJ21" s="52">
        <f t="shared" si="280"/>
        <v>0</v>
      </c>
      <c r="CK21" s="52">
        <f t="shared" si="281"/>
        <v>8.7662666580709314E-2</v>
      </c>
      <c r="CL21" s="52">
        <f t="shared" si="282"/>
        <v>0</v>
      </c>
      <c r="CM21" s="52">
        <f t="shared" si="283"/>
        <v>0</v>
      </c>
      <c r="CN21" s="52">
        <f t="shared" si="284"/>
        <v>0</v>
      </c>
      <c r="CO21" s="52">
        <f t="shared" si="285"/>
        <v>0</v>
      </c>
      <c r="CP21" s="52">
        <f t="shared" si="286"/>
        <v>0</v>
      </c>
      <c r="CQ21" s="52">
        <f t="shared" si="287"/>
        <v>0</v>
      </c>
      <c r="CR21" s="52">
        <f t="shared" si="288"/>
        <v>0</v>
      </c>
      <c r="CS21" s="52">
        <f t="shared" si="289"/>
        <v>0</v>
      </c>
      <c r="CT21" s="53">
        <f t="shared" si="290"/>
        <v>1</v>
      </c>
      <c r="CV21" s="52">
        <f t="shared" si="291"/>
        <v>0</v>
      </c>
      <c r="CW21" s="52">
        <f t="shared" si="292"/>
        <v>0.49647859403271266</v>
      </c>
      <c r="CX21" s="52">
        <f t="shared" si="293"/>
        <v>0</v>
      </c>
      <c r="CY21" s="52">
        <f t="shared" si="294"/>
        <v>0.49559193500717258</v>
      </c>
      <c r="CZ21" s="52">
        <f t="shared" si="295"/>
        <v>0</v>
      </c>
      <c r="DA21" s="52">
        <f t="shared" si="296"/>
        <v>7.9294709601147612E-3</v>
      </c>
      <c r="DB21" s="52">
        <f t="shared" si="297"/>
        <v>0</v>
      </c>
      <c r="DC21" s="52">
        <f t="shared" si="298"/>
        <v>0</v>
      </c>
      <c r="DD21" s="52">
        <f t="shared" si="299"/>
        <v>0</v>
      </c>
      <c r="DE21" s="52">
        <f t="shared" si="300"/>
        <v>0</v>
      </c>
      <c r="DF21" s="52">
        <f t="shared" si="301"/>
        <v>0</v>
      </c>
      <c r="DG21" s="52">
        <f t="shared" si="302"/>
        <v>0</v>
      </c>
      <c r="DH21" s="52">
        <f t="shared" si="303"/>
        <v>0</v>
      </c>
      <c r="DI21" s="52">
        <f t="shared" si="304"/>
        <v>0</v>
      </c>
      <c r="DJ21" s="53">
        <f t="shared" si="305"/>
        <v>1</v>
      </c>
      <c r="DL21" s="52">
        <f t="shared" si="306"/>
        <v>0</v>
      </c>
      <c r="DM21" s="52">
        <f t="shared" si="307"/>
        <v>7.3528762981503104E-3</v>
      </c>
      <c r="DN21" s="52">
        <f t="shared" si="308"/>
        <v>0</v>
      </c>
      <c r="DO21" s="52">
        <f t="shared" si="309"/>
        <v>0.96676499913236058</v>
      </c>
      <c r="DP21" s="52">
        <f t="shared" si="310"/>
        <v>0</v>
      </c>
      <c r="DQ21" s="52">
        <f t="shared" si="311"/>
        <v>2.5882124569489094E-2</v>
      </c>
      <c r="DR21" s="52">
        <f t="shared" si="312"/>
        <v>0</v>
      </c>
      <c r="DS21" s="52">
        <f t="shared" si="313"/>
        <v>0</v>
      </c>
      <c r="DT21" s="52">
        <f t="shared" si="314"/>
        <v>0</v>
      </c>
      <c r="DU21" s="52">
        <f t="shared" si="315"/>
        <v>0</v>
      </c>
      <c r="DV21" s="52">
        <f t="shared" si="316"/>
        <v>0</v>
      </c>
      <c r="DW21" s="52">
        <f t="shared" si="317"/>
        <v>0</v>
      </c>
      <c r="DX21" s="52">
        <f t="shared" si="318"/>
        <v>0</v>
      </c>
      <c r="DY21" s="52">
        <f t="shared" si="319"/>
        <v>0</v>
      </c>
      <c r="DZ21" s="53">
        <f t="shared" si="320"/>
        <v>1</v>
      </c>
      <c r="EB21" s="52">
        <f t="shared" si="321"/>
        <v>0</v>
      </c>
      <c r="EC21" s="52">
        <f t="shared" si="322"/>
        <v>0.98410952560131981</v>
      </c>
      <c r="ED21" s="52">
        <f t="shared" si="323"/>
        <v>0</v>
      </c>
      <c r="EE21" s="52">
        <f t="shared" si="324"/>
        <v>0</v>
      </c>
      <c r="EF21" s="52">
        <f t="shared" si="325"/>
        <v>0</v>
      </c>
      <c r="EG21" s="52">
        <f t="shared" si="326"/>
        <v>1.5890474398680136E-2</v>
      </c>
      <c r="EH21" s="52">
        <f t="shared" si="327"/>
        <v>0</v>
      </c>
      <c r="EI21" s="52">
        <f t="shared" si="328"/>
        <v>0</v>
      </c>
      <c r="EJ21" s="52">
        <f t="shared" si="329"/>
        <v>0</v>
      </c>
      <c r="EK21" s="52">
        <f t="shared" si="330"/>
        <v>0</v>
      </c>
      <c r="EL21" s="52">
        <f t="shared" si="331"/>
        <v>0</v>
      </c>
      <c r="EM21" s="52">
        <f t="shared" si="332"/>
        <v>0</v>
      </c>
      <c r="EN21" s="52">
        <f t="shared" si="333"/>
        <v>0</v>
      </c>
      <c r="EO21" s="52">
        <f t="shared" si="334"/>
        <v>0</v>
      </c>
      <c r="EP21" s="53">
        <f t="shared" si="335"/>
        <v>1</v>
      </c>
      <c r="ER21" s="52">
        <f t="shared" si="336"/>
        <v>0</v>
      </c>
      <c r="ES21" s="52">
        <f t="shared" si="337"/>
        <v>0</v>
      </c>
      <c r="ET21" s="52">
        <f t="shared" si="338"/>
        <v>0</v>
      </c>
      <c r="EU21" s="52">
        <f t="shared" si="339"/>
        <v>0</v>
      </c>
      <c r="EV21" s="52">
        <f t="shared" si="340"/>
        <v>0</v>
      </c>
      <c r="EW21" s="52">
        <f t="shared" si="341"/>
        <v>1</v>
      </c>
      <c r="EX21" s="52">
        <f t="shared" si="342"/>
        <v>0</v>
      </c>
      <c r="EY21" s="52">
        <f t="shared" si="343"/>
        <v>0</v>
      </c>
      <c r="EZ21" s="52">
        <f t="shared" si="344"/>
        <v>0</v>
      </c>
      <c r="FA21" s="52">
        <f t="shared" si="345"/>
        <v>0</v>
      </c>
      <c r="FB21" s="52">
        <f t="shared" si="346"/>
        <v>0</v>
      </c>
      <c r="FC21" s="52">
        <f t="shared" si="347"/>
        <v>0</v>
      </c>
      <c r="FD21" s="52">
        <f t="shared" si="348"/>
        <v>0</v>
      </c>
      <c r="FE21" s="52">
        <f t="shared" si="349"/>
        <v>0</v>
      </c>
      <c r="FF21" s="53">
        <f t="shared" si="350"/>
        <v>1</v>
      </c>
      <c r="FH21" s="52">
        <f t="shared" si="351"/>
        <v>0</v>
      </c>
      <c r="FI21" s="52">
        <f t="shared" si="352"/>
        <v>0</v>
      </c>
      <c r="FJ21" s="52">
        <f t="shared" si="353"/>
        <v>0</v>
      </c>
      <c r="FK21" s="52">
        <f t="shared" si="354"/>
        <v>0</v>
      </c>
      <c r="FL21" s="52">
        <f t="shared" si="355"/>
        <v>0</v>
      </c>
      <c r="FM21" s="52">
        <f t="shared" si="356"/>
        <v>0.68604651162790697</v>
      </c>
      <c r="FN21" s="52">
        <f t="shared" si="357"/>
        <v>0</v>
      </c>
      <c r="FO21" s="52">
        <f t="shared" si="358"/>
        <v>0</v>
      </c>
      <c r="FP21" s="52">
        <f t="shared" si="359"/>
        <v>0</v>
      </c>
      <c r="FQ21" s="52">
        <f t="shared" si="360"/>
        <v>0</v>
      </c>
      <c r="FR21" s="52">
        <f t="shared" si="361"/>
        <v>0</v>
      </c>
      <c r="FS21" s="52">
        <f t="shared" si="362"/>
        <v>0</v>
      </c>
      <c r="FT21" s="52">
        <f t="shared" si="363"/>
        <v>0.31395348837209303</v>
      </c>
      <c r="FU21" s="52">
        <f t="shared" si="364"/>
        <v>0</v>
      </c>
      <c r="FV21" s="53">
        <f t="shared" si="365"/>
        <v>1</v>
      </c>
      <c r="FX21" s="52">
        <f t="shared" si="366"/>
        <v>0</v>
      </c>
      <c r="FY21" s="52">
        <f t="shared" si="367"/>
        <v>0.98071849373320008</v>
      </c>
      <c r="FZ21" s="52">
        <f t="shared" si="368"/>
        <v>0</v>
      </c>
      <c r="GA21" s="52">
        <f t="shared" si="369"/>
        <v>0</v>
      </c>
      <c r="GB21" s="52">
        <f t="shared" si="370"/>
        <v>0</v>
      </c>
      <c r="GC21" s="52">
        <f t="shared" si="371"/>
        <v>1.928150626679993E-2</v>
      </c>
      <c r="GD21" s="52">
        <f t="shared" si="372"/>
        <v>0</v>
      </c>
      <c r="GE21" s="52">
        <f t="shared" si="373"/>
        <v>0</v>
      </c>
      <c r="GF21" s="52">
        <f t="shared" si="374"/>
        <v>0</v>
      </c>
      <c r="GG21" s="52">
        <f t="shared" si="375"/>
        <v>0</v>
      </c>
      <c r="GH21" s="52">
        <f t="shared" si="376"/>
        <v>0</v>
      </c>
      <c r="GI21" s="52">
        <f t="shared" si="377"/>
        <v>0</v>
      </c>
      <c r="GJ21" s="52">
        <f t="shared" si="378"/>
        <v>0</v>
      </c>
      <c r="GK21" s="52">
        <f t="shared" si="379"/>
        <v>0</v>
      </c>
      <c r="GL21" s="53">
        <f t="shared" si="380"/>
        <v>1</v>
      </c>
      <c r="GN21" s="52">
        <f t="shared" si="381"/>
        <v>0</v>
      </c>
      <c r="GO21" s="52">
        <f t="shared" si="382"/>
        <v>0.77908882333661089</v>
      </c>
      <c r="GP21" s="52">
        <f t="shared" si="383"/>
        <v>0</v>
      </c>
      <c r="GQ21" s="52">
        <f t="shared" si="384"/>
        <v>0</v>
      </c>
      <c r="GR21" s="52">
        <f t="shared" si="385"/>
        <v>0</v>
      </c>
      <c r="GS21" s="52">
        <f t="shared" si="386"/>
        <v>0.22091117666338905</v>
      </c>
      <c r="GT21" s="52">
        <f t="shared" si="387"/>
        <v>0</v>
      </c>
      <c r="GU21" s="52">
        <f t="shared" si="388"/>
        <v>0</v>
      </c>
      <c r="GV21" s="52">
        <f t="shared" si="389"/>
        <v>0</v>
      </c>
      <c r="GW21" s="52">
        <f t="shared" si="390"/>
        <v>0</v>
      </c>
      <c r="GX21" s="52">
        <f t="shared" si="391"/>
        <v>0</v>
      </c>
      <c r="GY21" s="52">
        <f t="shared" si="392"/>
        <v>0</v>
      </c>
      <c r="GZ21" s="52">
        <f t="shared" si="393"/>
        <v>0</v>
      </c>
      <c r="HA21" s="52">
        <f t="shared" si="394"/>
        <v>0</v>
      </c>
      <c r="HB21" s="53">
        <f t="shared" si="395"/>
        <v>1</v>
      </c>
    </row>
    <row r="22" spans="2:210" s="11" customFormat="1" x14ac:dyDescent="0.35">
      <c r="B22" s="11" t="s">
        <v>76</v>
      </c>
      <c r="D22" s="52">
        <f t="shared" si="201"/>
        <v>0</v>
      </c>
      <c r="E22" s="52">
        <f t="shared" si="202"/>
        <v>0</v>
      </c>
      <c r="F22" s="52">
        <f t="shared" si="203"/>
        <v>0</v>
      </c>
      <c r="G22" s="52">
        <f t="shared" si="204"/>
        <v>0</v>
      </c>
      <c r="H22" s="52">
        <f t="shared" si="205"/>
        <v>0</v>
      </c>
      <c r="I22" s="52">
        <f t="shared" si="206"/>
        <v>0</v>
      </c>
      <c r="J22" s="52">
        <f t="shared" si="207"/>
        <v>0</v>
      </c>
      <c r="K22" s="52">
        <f t="shared" si="208"/>
        <v>0</v>
      </c>
      <c r="L22" s="52">
        <f t="shared" si="209"/>
        <v>0</v>
      </c>
      <c r="M22" s="52">
        <f t="shared" si="210"/>
        <v>0</v>
      </c>
      <c r="N22" s="52">
        <f t="shared" si="211"/>
        <v>0</v>
      </c>
      <c r="O22" s="52">
        <f t="shared" si="212"/>
        <v>0</v>
      </c>
      <c r="P22" s="52">
        <f t="shared" si="213"/>
        <v>0</v>
      </c>
      <c r="Q22" s="52">
        <f t="shared" si="214"/>
        <v>0</v>
      </c>
      <c r="R22" s="53">
        <f t="shared" si="215"/>
        <v>0</v>
      </c>
      <c r="T22" s="52">
        <f t="shared" ref="T22:AH22" si="396">IFERROR(T12/$R12,0)</f>
        <v>0</v>
      </c>
      <c r="U22" s="52">
        <f t="shared" si="396"/>
        <v>0</v>
      </c>
      <c r="V22" s="52">
        <f t="shared" si="396"/>
        <v>0</v>
      </c>
      <c r="W22" s="52">
        <f t="shared" si="396"/>
        <v>0</v>
      </c>
      <c r="X22" s="52">
        <f t="shared" si="396"/>
        <v>0</v>
      </c>
      <c r="Y22" s="52">
        <f t="shared" si="396"/>
        <v>0</v>
      </c>
      <c r="Z22" s="52">
        <f t="shared" si="396"/>
        <v>0</v>
      </c>
      <c r="AA22" s="52">
        <f t="shared" si="396"/>
        <v>0</v>
      </c>
      <c r="AB22" s="52">
        <f t="shared" si="396"/>
        <v>0</v>
      </c>
      <c r="AC22" s="52">
        <f t="shared" si="396"/>
        <v>0</v>
      </c>
      <c r="AD22" s="52">
        <f t="shared" si="396"/>
        <v>0</v>
      </c>
      <c r="AE22" s="52">
        <f t="shared" si="396"/>
        <v>0</v>
      </c>
      <c r="AF22" s="52"/>
      <c r="AG22" s="52">
        <f t="shared" si="396"/>
        <v>0</v>
      </c>
      <c r="AH22" s="53">
        <f t="shared" si="396"/>
        <v>0</v>
      </c>
      <c r="AJ22" s="52">
        <f t="shared" ref="AJ22:AU22" si="397">IFERROR(AJ12/$R12,0)</f>
        <v>0</v>
      </c>
      <c r="AK22" s="52">
        <f t="shared" si="397"/>
        <v>0</v>
      </c>
      <c r="AL22" s="52">
        <f t="shared" si="397"/>
        <v>0</v>
      </c>
      <c r="AM22" s="52">
        <f t="shared" si="397"/>
        <v>0</v>
      </c>
      <c r="AN22" s="52">
        <f t="shared" si="397"/>
        <v>0</v>
      </c>
      <c r="AO22" s="52">
        <f t="shared" si="397"/>
        <v>0</v>
      </c>
      <c r="AP22" s="52">
        <f t="shared" si="397"/>
        <v>0</v>
      </c>
      <c r="AQ22" s="52">
        <f t="shared" si="397"/>
        <v>0</v>
      </c>
      <c r="AR22" s="52">
        <f t="shared" si="397"/>
        <v>0</v>
      </c>
      <c r="AS22" s="52">
        <f t="shared" si="397"/>
        <v>0</v>
      </c>
      <c r="AT22" s="52">
        <f t="shared" si="397"/>
        <v>0</v>
      </c>
      <c r="AU22" s="52">
        <f t="shared" si="397"/>
        <v>0</v>
      </c>
      <c r="AV22" s="52"/>
      <c r="AW22" s="52">
        <f t="shared" ref="AW22:AX22" si="398">IFERROR(AW12/$R12,0)</f>
        <v>0</v>
      </c>
      <c r="AX22" s="53">
        <f t="shared" si="398"/>
        <v>0</v>
      </c>
      <c r="AZ22" s="52">
        <f t="shared" ref="AZ22:BK22" si="399">IFERROR(AZ12/$R12,0)</f>
        <v>0</v>
      </c>
      <c r="BA22" s="52">
        <f t="shared" si="399"/>
        <v>0</v>
      </c>
      <c r="BB22" s="52">
        <f t="shared" si="399"/>
        <v>0</v>
      </c>
      <c r="BC22" s="52">
        <f t="shared" si="399"/>
        <v>0</v>
      </c>
      <c r="BD22" s="52">
        <f t="shared" si="399"/>
        <v>0</v>
      </c>
      <c r="BE22" s="52">
        <f t="shared" si="399"/>
        <v>0</v>
      </c>
      <c r="BF22" s="52">
        <f t="shared" si="399"/>
        <v>0</v>
      </c>
      <c r="BG22" s="52">
        <f t="shared" si="399"/>
        <v>0</v>
      </c>
      <c r="BH22" s="52">
        <f t="shared" si="399"/>
        <v>0</v>
      </c>
      <c r="BI22" s="52">
        <f t="shared" si="399"/>
        <v>0</v>
      </c>
      <c r="BJ22" s="52">
        <f t="shared" si="399"/>
        <v>0</v>
      </c>
      <c r="BK22" s="52">
        <f t="shared" si="399"/>
        <v>0</v>
      </c>
      <c r="BL22" s="52"/>
      <c r="BM22" s="52">
        <f t="shared" ref="BM22:BN22" si="400">IFERROR(BM12/$R12,0)</f>
        <v>0</v>
      </c>
      <c r="BN22" s="53">
        <f t="shared" si="400"/>
        <v>0</v>
      </c>
      <c r="BP22" s="52">
        <f t="shared" ref="BP22:CA22" si="401">IFERROR(BP12/$R12,0)</f>
        <v>0</v>
      </c>
      <c r="BQ22" s="52">
        <f t="shared" si="401"/>
        <v>0</v>
      </c>
      <c r="BR22" s="52">
        <f t="shared" si="401"/>
        <v>0</v>
      </c>
      <c r="BS22" s="52">
        <f t="shared" si="401"/>
        <v>0</v>
      </c>
      <c r="BT22" s="52">
        <f t="shared" si="401"/>
        <v>0</v>
      </c>
      <c r="BU22" s="52">
        <f t="shared" si="401"/>
        <v>0</v>
      </c>
      <c r="BV22" s="52">
        <f t="shared" si="401"/>
        <v>0</v>
      </c>
      <c r="BW22" s="52">
        <f t="shared" si="401"/>
        <v>0</v>
      </c>
      <c r="BX22" s="52">
        <f t="shared" si="401"/>
        <v>0</v>
      </c>
      <c r="BY22" s="52">
        <f t="shared" si="401"/>
        <v>0</v>
      </c>
      <c r="BZ22" s="52">
        <f t="shared" si="401"/>
        <v>0</v>
      </c>
      <c r="CA22" s="52">
        <f t="shared" si="401"/>
        <v>0</v>
      </c>
      <c r="CB22" s="52"/>
      <c r="CC22" s="52">
        <f t="shared" ref="CC22:CD22" si="402">IFERROR(CC12/$R12,0)</f>
        <v>0</v>
      </c>
      <c r="CD22" s="53">
        <f t="shared" si="402"/>
        <v>0</v>
      </c>
      <c r="CF22" s="52">
        <f t="shared" ref="CF22:CQ22" si="403">IFERROR(CF12/$R12,0)</f>
        <v>0</v>
      </c>
      <c r="CG22" s="52">
        <f t="shared" si="403"/>
        <v>0</v>
      </c>
      <c r="CH22" s="52">
        <f t="shared" si="403"/>
        <v>0</v>
      </c>
      <c r="CI22" s="52">
        <f t="shared" si="403"/>
        <v>0</v>
      </c>
      <c r="CJ22" s="52">
        <f t="shared" si="403"/>
        <v>0</v>
      </c>
      <c r="CK22" s="52">
        <f t="shared" si="403"/>
        <v>0</v>
      </c>
      <c r="CL22" s="52">
        <f t="shared" si="403"/>
        <v>0</v>
      </c>
      <c r="CM22" s="52">
        <f t="shared" si="403"/>
        <v>0</v>
      </c>
      <c r="CN22" s="52">
        <f t="shared" si="403"/>
        <v>0</v>
      </c>
      <c r="CO22" s="52">
        <f t="shared" si="403"/>
        <v>0</v>
      </c>
      <c r="CP22" s="52">
        <f t="shared" si="403"/>
        <v>0</v>
      </c>
      <c r="CQ22" s="52">
        <f t="shared" si="403"/>
        <v>0</v>
      </c>
      <c r="CR22" s="52"/>
      <c r="CS22" s="52">
        <f t="shared" ref="CS22:CT22" si="404">IFERROR(CS12/$R12,0)</f>
        <v>0</v>
      </c>
      <c r="CT22" s="53">
        <f t="shared" si="404"/>
        <v>0</v>
      </c>
      <c r="CV22" s="52">
        <f t="shared" ref="CV22:DG22" si="405">IFERROR(CV12/$R12,0)</f>
        <v>0</v>
      </c>
      <c r="CW22" s="52">
        <f t="shared" si="405"/>
        <v>0</v>
      </c>
      <c r="CX22" s="52">
        <f t="shared" si="405"/>
        <v>0</v>
      </c>
      <c r="CY22" s="52">
        <f t="shared" si="405"/>
        <v>0</v>
      </c>
      <c r="CZ22" s="52">
        <f t="shared" si="405"/>
        <v>0</v>
      </c>
      <c r="DA22" s="52">
        <f t="shared" si="405"/>
        <v>0</v>
      </c>
      <c r="DB22" s="52">
        <f t="shared" si="405"/>
        <v>0</v>
      </c>
      <c r="DC22" s="52">
        <f t="shared" si="405"/>
        <v>0</v>
      </c>
      <c r="DD22" s="52">
        <f t="shared" si="405"/>
        <v>0</v>
      </c>
      <c r="DE22" s="52">
        <f t="shared" si="405"/>
        <v>0</v>
      </c>
      <c r="DF22" s="52">
        <f t="shared" si="405"/>
        <v>0</v>
      </c>
      <c r="DG22" s="52">
        <f t="shared" si="405"/>
        <v>0</v>
      </c>
      <c r="DH22" s="52"/>
      <c r="DI22" s="52">
        <f t="shared" ref="DI22:DJ22" si="406">IFERROR(DI12/$R12,0)</f>
        <v>0</v>
      </c>
      <c r="DJ22" s="53">
        <f t="shared" si="406"/>
        <v>0</v>
      </c>
      <c r="DL22" s="52">
        <f t="shared" ref="DL22:DW22" si="407">IFERROR(DL12/$R12,0)</f>
        <v>0</v>
      </c>
      <c r="DM22" s="52">
        <f t="shared" si="407"/>
        <v>0</v>
      </c>
      <c r="DN22" s="52">
        <f t="shared" si="407"/>
        <v>0</v>
      </c>
      <c r="DO22" s="52">
        <f t="shared" si="407"/>
        <v>0</v>
      </c>
      <c r="DP22" s="52">
        <f t="shared" si="407"/>
        <v>0</v>
      </c>
      <c r="DQ22" s="52">
        <f t="shared" si="407"/>
        <v>0</v>
      </c>
      <c r="DR22" s="52">
        <f t="shared" si="407"/>
        <v>0</v>
      </c>
      <c r="DS22" s="52">
        <f t="shared" si="407"/>
        <v>0</v>
      </c>
      <c r="DT22" s="52">
        <f t="shared" si="407"/>
        <v>0</v>
      </c>
      <c r="DU22" s="52">
        <f t="shared" si="407"/>
        <v>0</v>
      </c>
      <c r="DV22" s="52">
        <f t="shared" si="407"/>
        <v>0</v>
      </c>
      <c r="DW22" s="52">
        <f t="shared" si="407"/>
        <v>0</v>
      </c>
      <c r="DX22" s="52"/>
      <c r="DY22" s="52">
        <f t="shared" ref="DY22:DZ22" si="408">IFERROR(DY12/$R12,0)</f>
        <v>0</v>
      </c>
      <c r="DZ22" s="53">
        <f t="shared" si="408"/>
        <v>0</v>
      </c>
      <c r="EB22" s="52">
        <f t="shared" ref="EB22:EM22" si="409">IFERROR(EB12/$R12,0)</f>
        <v>0</v>
      </c>
      <c r="EC22" s="52">
        <f t="shared" si="409"/>
        <v>0</v>
      </c>
      <c r="ED22" s="52">
        <f t="shared" si="409"/>
        <v>0</v>
      </c>
      <c r="EE22" s="52">
        <f t="shared" si="409"/>
        <v>0</v>
      </c>
      <c r="EF22" s="52">
        <f t="shared" si="409"/>
        <v>0</v>
      </c>
      <c r="EG22" s="52">
        <f t="shared" si="409"/>
        <v>0</v>
      </c>
      <c r="EH22" s="52">
        <f t="shared" si="409"/>
        <v>0</v>
      </c>
      <c r="EI22" s="52">
        <f t="shared" si="409"/>
        <v>0</v>
      </c>
      <c r="EJ22" s="52">
        <f t="shared" si="409"/>
        <v>0</v>
      </c>
      <c r="EK22" s="52">
        <f t="shared" si="409"/>
        <v>0</v>
      </c>
      <c r="EL22" s="52">
        <f t="shared" si="409"/>
        <v>0</v>
      </c>
      <c r="EM22" s="52">
        <f t="shared" si="409"/>
        <v>0</v>
      </c>
      <c r="EN22" s="52"/>
      <c r="EO22" s="52">
        <f t="shared" ref="EO22:EP22" si="410">IFERROR(EO12/$R12,0)</f>
        <v>0</v>
      </c>
      <c r="EP22" s="53">
        <f t="shared" si="410"/>
        <v>0</v>
      </c>
      <c r="ER22" s="52">
        <f t="shared" ref="ER22:FC22" si="411">IFERROR(ER12/$R12,0)</f>
        <v>0</v>
      </c>
      <c r="ES22" s="52">
        <f t="shared" si="411"/>
        <v>0</v>
      </c>
      <c r="ET22" s="52">
        <f t="shared" si="411"/>
        <v>0</v>
      </c>
      <c r="EU22" s="52">
        <f t="shared" si="411"/>
        <v>0</v>
      </c>
      <c r="EV22" s="52">
        <f t="shared" si="411"/>
        <v>0</v>
      </c>
      <c r="EW22" s="52">
        <f t="shared" si="411"/>
        <v>0</v>
      </c>
      <c r="EX22" s="52">
        <f t="shared" si="411"/>
        <v>0</v>
      </c>
      <c r="EY22" s="52">
        <f t="shared" si="411"/>
        <v>0</v>
      </c>
      <c r="EZ22" s="52">
        <f t="shared" si="411"/>
        <v>0</v>
      </c>
      <c r="FA22" s="52">
        <f t="shared" si="411"/>
        <v>0</v>
      </c>
      <c r="FB22" s="52">
        <f t="shared" si="411"/>
        <v>0</v>
      </c>
      <c r="FC22" s="52">
        <f t="shared" si="411"/>
        <v>0</v>
      </c>
      <c r="FD22" s="52"/>
      <c r="FE22" s="52">
        <f t="shared" ref="FE22:FF22" si="412">IFERROR(FE12/$R12,0)</f>
        <v>0</v>
      </c>
      <c r="FF22" s="53">
        <f t="shared" si="412"/>
        <v>0</v>
      </c>
      <c r="FH22" s="52">
        <f t="shared" ref="FH22:FS22" si="413">IFERROR(FH12/$R12,0)</f>
        <v>0</v>
      </c>
      <c r="FI22" s="52">
        <f t="shared" si="413"/>
        <v>0</v>
      </c>
      <c r="FJ22" s="52">
        <f t="shared" si="413"/>
        <v>0</v>
      </c>
      <c r="FK22" s="52">
        <f t="shared" si="413"/>
        <v>0</v>
      </c>
      <c r="FL22" s="52">
        <f t="shared" si="413"/>
        <v>0</v>
      </c>
      <c r="FM22" s="52">
        <f t="shared" si="413"/>
        <v>0</v>
      </c>
      <c r="FN22" s="52">
        <f t="shared" si="413"/>
        <v>0</v>
      </c>
      <c r="FO22" s="52">
        <f t="shared" si="413"/>
        <v>0</v>
      </c>
      <c r="FP22" s="52">
        <f t="shared" si="413"/>
        <v>0</v>
      </c>
      <c r="FQ22" s="52">
        <f t="shared" si="413"/>
        <v>0</v>
      </c>
      <c r="FR22" s="52">
        <f t="shared" si="413"/>
        <v>0</v>
      </c>
      <c r="FS22" s="52">
        <f t="shared" si="413"/>
        <v>0</v>
      </c>
      <c r="FT22" s="52"/>
      <c r="FU22" s="52">
        <f t="shared" ref="FU22:FV22" si="414">IFERROR(FU12/$R12,0)</f>
        <v>0</v>
      </c>
      <c r="FV22" s="53">
        <f t="shared" si="414"/>
        <v>0</v>
      </c>
      <c r="FX22" s="52">
        <f t="shared" ref="FX22:GI22" si="415">IFERROR(FX12/$R12,0)</f>
        <v>0</v>
      </c>
      <c r="FY22" s="52">
        <f t="shared" si="415"/>
        <v>0</v>
      </c>
      <c r="FZ22" s="52">
        <f t="shared" si="415"/>
        <v>0</v>
      </c>
      <c r="GA22" s="52">
        <f t="shared" si="415"/>
        <v>0</v>
      </c>
      <c r="GB22" s="52">
        <f t="shared" si="415"/>
        <v>0</v>
      </c>
      <c r="GC22" s="52">
        <f t="shared" si="415"/>
        <v>0</v>
      </c>
      <c r="GD22" s="52">
        <f t="shared" si="415"/>
        <v>0</v>
      </c>
      <c r="GE22" s="52">
        <f t="shared" si="415"/>
        <v>0</v>
      </c>
      <c r="GF22" s="52">
        <f t="shared" si="415"/>
        <v>0</v>
      </c>
      <c r="GG22" s="52">
        <f t="shared" si="415"/>
        <v>0</v>
      </c>
      <c r="GH22" s="52">
        <f t="shared" si="415"/>
        <v>0</v>
      </c>
      <c r="GI22" s="52">
        <f t="shared" si="415"/>
        <v>0</v>
      </c>
      <c r="GJ22" s="52"/>
      <c r="GK22" s="52">
        <f t="shared" ref="GK22:GL22" si="416">IFERROR(GK12/$R12,0)</f>
        <v>0</v>
      </c>
      <c r="GL22" s="53">
        <f t="shared" si="416"/>
        <v>0</v>
      </c>
      <c r="GN22" s="52">
        <f t="shared" ref="GN22:GY22" si="417">IFERROR(GN12/$R12,0)</f>
        <v>0</v>
      </c>
      <c r="GO22" s="52">
        <f t="shared" si="417"/>
        <v>0</v>
      </c>
      <c r="GP22" s="52">
        <f t="shared" si="417"/>
        <v>0</v>
      </c>
      <c r="GQ22" s="52">
        <f t="shared" si="417"/>
        <v>0</v>
      </c>
      <c r="GR22" s="52">
        <f t="shared" si="417"/>
        <v>0</v>
      </c>
      <c r="GS22" s="52">
        <f t="shared" si="417"/>
        <v>0</v>
      </c>
      <c r="GT22" s="52">
        <f t="shared" si="417"/>
        <v>0</v>
      </c>
      <c r="GU22" s="52">
        <f t="shared" si="417"/>
        <v>0</v>
      </c>
      <c r="GV22" s="52">
        <f t="shared" si="417"/>
        <v>0</v>
      </c>
      <c r="GW22" s="52">
        <f t="shared" si="417"/>
        <v>0</v>
      </c>
      <c r="GX22" s="52">
        <f t="shared" si="417"/>
        <v>0</v>
      </c>
      <c r="GY22" s="52">
        <f t="shared" si="417"/>
        <v>0</v>
      </c>
      <c r="GZ22" s="52"/>
      <c r="HA22" s="52">
        <f t="shared" ref="HA22:HB22" si="418">IFERROR(HA12/$R12,0)</f>
        <v>0</v>
      </c>
      <c r="HB22" s="53">
        <f t="shared" si="418"/>
        <v>0</v>
      </c>
    </row>
  </sheetData>
  <mergeCells count="14">
    <mergeCell ref="FX4:GL4"/>
    <mergeCell ref="GN4:HB4"/>
    <mergeCell ref="CV4:DJ4"/>
    <mergeCell ref="DL4:DZ4"/>
    <mergeCell ref="EB4:EP4"/>
    <mergeCell ref="ER4:FF4"/>
    <mergeCell ref="FH4:FV4"/>
    <mergeCell ref="AJ4:AX4"/>
    <mergeCell ref="AZ4:BN4"/>
    <mergeCell ref="BP4:CD4"/>
    <mergeCell ref="CF4:CT4"/>
    <mergeCell ref="B4:B5"/>
    <mergeCell ref="D4:R4"/>
    <mergeCell ref="T4:A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F800-7CA8-479A-8C63-CDB0B4FD7388}">
  <sheetPr>
    <tabColor theme="1"/>
  </sheetPr>
  <dimension ref="A1"/>
  <sheetViews>
    <sheetView showGridLines="0" workbookViewId="0">
      <selection activeCell="K24" sqref="K2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1A67-8F01-4537-8CC8-B4EFF0CB2146}">
  <dimension ref="A1:GO37"/>
  <sheetViews>
    <sheetView showGridLines="0" zoomScaleNormal="100" workbookViewId="0">
      <pane xSplit="3" ySplit="5" topLeftCell="D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Q13" sqref="Q13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6" width="10.08203125" bestFit="1" customWidth="1" outlineLevel="1"/>
    <col min="7" max="7" width="8.58203125" bestFit="1" customWidth="1" outlineLevel="1"/>
    <col min="8" max="8" width="10.08203125" bestFit="1" customWidth="1" outlineLevel="1"/>
    <col min="9" max="11" width="8.58203125" bestFit="1" customWidth="1" outlineLevel="1"/>
    <col min="12" max="12" width="8.58203125" customWidth="1" outlineLevel="1"/>
    <col min="13" max="13" width="8.58203125" bestFit="1" customWidth="1" outlineLevel="1"/>
    <col min="14" max="14" width="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/>
      <c r="S1" s="5">
        <v>2026</v>
      </c>
      <c r="T1" s="5">
        <v>2026</v>
      </c>
      <c r="U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/>
      <c r="AH1" s="5">
        <v>2026</v>
      </c>
      <c r="AI1" s="5">
        <v>2026</v>
      </c>
      <c r="AJ1" s="5">
        <v>2026</v>
      </c>
      <c r="AK1" s="5">
        <v>2026</v>
      </c>
      <c r="AL1" s="5">
        <v>2026</v>
      </c>
      <c r="AM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/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D1" s="5">
        <v>2026</v>
      </c>
      <c r="BE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/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V1" s="5">
        <v>2026</v>
      </c>
      <c r="BW1" s="5">
        <v>2026</v>
      </c>
      <c r="BX1" s="5">
        <v>2026</v>
      </c>
      <c r="BY1" s="5">
        <v>2026</v>
      </c>
      <c r="BZ1" s="5"/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N1" s="5">
        <v>2026</v>
      </c>
      <c r="CO1" s="5"/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/>
      <c r="DE1" s="5">
        <v>2026</v>
      </c>
      <c r="DF1" s="5">
        <v>2026</v>
      </c>
      <c r="DG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/>
      <c r="DT1" s="5">
        <v>2026</v>
      </c>
      <c r="DU1" s="5">
        <v>2026</v>
      </c>
      <c r="DV1" s="5">
        <v>2026</v>
      </c>
      <c r="DW1" s="5">
        <v>2026</v>
      </c>
      <c r="DX1" s="5">
        <v>2026</v>
      </c>
      <c r="DY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/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P1" s="5">
        <v>2026</v>
      </c>
      <c r="EQ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/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H1" s="5">
        <v>2026</v>
      </c>
      <c r="FI1" s="5">
        <v>2026</v>
      </c>
      <c r="FJ1" s="5">
        <v>2026</v>
      </c>
      <c r="FK1" s="5">
        <v>2026</v>
      </c>
      <c r="FL1" s="5"/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FZ1" s="5">
        <v>2026</v>
      </c>
      <c r="GA1" s="5"/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7" ht="15" customHeight="1" x14ac:dyDescent="0.35">
      <c r="B4" s="74" t="s">
        <v>79</v>
      </c>
      <c r="D4" s="76" t="s">
        <v>380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S4" s="77" t="str">
        <f>"THÁNG "&amp;S2&amp;"-XUẤT"</f>
        <v>THÁNG 1-XUẤT</v>
      </c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H4" s="77" t="str">
        <f>"THÁNG "&amp;AH2&amp;"-XUẤT"</f>
        <v>THÁNG 2-XUẤT</v>
      </c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W4" s="77" t="str">
        <f>"THÁNG "&amp;AW2&amp;"-XUẤT"</f>
        <v>THÁNG 3-XUẤT</v>
      </c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L4" s="77" t="str">
        <f>"THÁNG "&amp;BL2&amp;"-XUẤT"</f>
        <v>THÁNG 4-XUẤT</v>
      </c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CA4" s="77" t="str">
        <f>"THÁNG "&amp;CA2&amp;"-XUẤT"</f>
        <v>THÁNG 5-XUẤT</v>
      </c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P4" s="77" t="str">
        <f>"THÁNG "&amp;CP2&amp;"-XUẤT"</f>
        <v>THÁNG 6-XUẤT</v>
      </c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E4" s="77" t="str">
        <f>"THÁNG "&amp;DE2&amp;"-XUẤT"</f>
        <v>THÁNG 7-XUẤT</v>
      </c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T4" s="77" t="str">
        <f>"THÁNG "&amp;DT2&amp;"-XUẤT"</f>
        <v>THÁNG 8-XUẤT</v>
      </c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I4" s="77" t="str">
        <f>"THÁNG "&amp;EI2&amp;"-XUẤT"</f>
        <v>THÁNG 9-XUẤT</v>
      </c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X4" s="77" t="str">
        <f>"THÁNG "&amp;EX2&amp;"-XUẤT"</f>
        <v>THÁNG 10-XUẤT</v>
      </c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M4" s="77" t="str">
        <f>"THÁNG "&amp;FM2&amp;"-XUẤT"</f>
        <v>THÁNG 11-XUẤT</v>
      </c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B4" s="77" t="str">
        <f>"THÁNG "&amp;GB2&amp;"-XUẤT"</f>
        <v>THÁNG 12-XUẤT</v>
      </c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</row>
    <row r="5" spans="1:197" s="1" customFormat="1" x14ac:dyDescent="0.35">
      <c r="A5" s="6"/>
      <c r="B5" s="75"/>
      <c r="D5" s="48" t="s">
        <v>293</v>
      </c>
      <c r="E5" s="48" t="s">
        <v>292</v>
      </c>
      <c r="F5" s="48" t="s">
        <v>373</v>
      </c>
      <c r="G5" s="48" t="s">
        <v>305</v>
      </c>
      <c r="H5" s="48" t="s">
        <v>146</v>
      </c>
      <c r="I5" s="48" t="s">
        <v>290</v>
      </c>
      <c r="J5" s="48" t="s">
        <v>291</v>
      </c>
      <c r="K5" s="48" t="s">
        <v>372</v>
      </c>
      <c r="L5" s="48" t="s">
        <v>297</v>
      </c>
      <c r="M5" s="48" t="s">
        <v>295</v>
      </c>
      <c r="N5" s="48" t="s">
        <v>76</v>
      </c>
      <c r="O5" s="48" t="s">
        <v>374</v>
      </c>
      <c r="P5" s="48" t="s">
        <v>296</v>
      </c>
      <c r="Q5" s="48" t="s">
        <v>153</v>
      </c>
      <c r="R5" s="49"/>
      <c r="S5" s="50" t="s">
        <v>293</v>
      </c>
      <c r="T5" s="50" t="s">
        <v>292</v>
      </c>
      <c r="U5" s="50" t="s">
        <v>373</v>
      </c>
      <c r="V5" s="50" t="s">
        <v>305</v>
      </c>
      <c r="W5" s="50" t="s">
        <v>146</v>
      </c>
      <c r="X5" s="50" t="s">
        <v>290</v>
      </c>
      <c r="Y5" s="50" t="s">
        <v>291</v>
      </c>
      <c r="Z5" s="50" t="s">
        <v>372</v>
      </c>
      <c r="AA5" s="50" t="s">
        <v>297</v>
      </c>
      <c r="AB5" s="50" t="s">
        <v>295</v>
      </c>
      <c r="AC5" s="50" t="s">
        <v>76</v>
      </c>
      <c r="AD5" s="50" t="s">
        <v>374</v>
      </c>
      <c r="AE5" s="50" t="s">
        <v>296</v>
      </c>
      <c r="AF5" s="50" t="s">
        <v>153</v>
      </c>
      <c r="AG5" s="49"/>
      <c r="AH5" s="50" t="s">
        <v>293</v>
      </c>
      <c r="AI5" s="50" t="s">
        <v>292</v>
      </c>
      <c r="AJ5" s="50" t="s">
        <v>373</v>
      </c>
      <c r="AK5" s="50" t="s">
        <v>305</v>
      </c>
      <c r="AL5" s="50" t="s">
        <v>146</v>
      </c>
      <c r="AM5" s="50" t="s">
        <v>290</v>
      </c>
      <c r="AN5" s="50" t="s">
        <v>291</v>
      </c>
      <c r="AO5" s="50" t="s">
        <v>372</v>
      </c>
      <c r="AP5" s="50" t="s">
        <v>297</v>
      </c>
      <c r="AQ5" s="50" t="s">
        <v>295</v>
      </c>
      <c r="AR5" s="50" t="s">
        <v>76</v>
      </c>
      <c r="AS5" s="50" t="s">
        <v>374</v>
      </c>
      <c r="AT5" s="50" t="s">
        <v>296</v>
      </c>
      <c r="AU5" s="50" t="s">
        <v>153</v>
      </c>
      <c r="AV5" s="49"/>
      <c r="AW5" s="50" t="s">
        <v>293</v>
      </c>
      <c r="AX5" s="50" t="s">
        <v>292</v>
      </c>
      <c r="AY5" s="50" t="s">
        <v>373</v>
      </c>
      <c r="AZ5" s="50" t="s">
        <v>305</v>
      </c>
      <c r="BA5" s="50" t="s">
        <v>146</v>
      </c>
      <c r="BB5" s="50" t="s">
        <v>290</v>
      </c>
      <c r="BC5" s="50" t="s">
        <v>291</v>
      </c>
      <c r="BD5" s="50" t="s">
        <v>372</v>
      </c>
      <c r="BE5" s="50" t="s">
        <v>297</v>
      </c>
      <c r="BF5" s="50" t="s">
        <v>295</v>
      </c>
      <c r="BG5" s="50" t="s">
        <v>76</v>
      </c>
      <c r="BH5" s="50" t="s">
        <v>374</v>
      </c>
      <c r="BI5" s="50" t="s">
        <v>296</v>
      </c>
      <c r="BJ5" s="50" t="s">
        <v>153</v>
      </c>
      <c r="BK5" s="49"/>
      <c r="BL5" s="50" t="s">
        <v>293</v>
      </c>
      <c r="BM5" s="50" t="s">
        <v>292</v>
      </c>
      <c r="BN5" s="50" t="s">
        <v>373</v>
      </c>
      <c r="BO5" s="50" t="s">
        <v>305</v>
      </c>
      <c r="BP5" s="50" t="s">
        <v>146</v>
      </c>
      <c r="BQ5" s="50" t="s">
        <v>290</v>
      </c>
      <c r="BR5" s="50" t="s">
        <v>291</v>
      </c>
      <c r="BS5" s="50" t="s">
        <v>372</v>
      </c>
      <c r="BT5" s="50" t="s">
        <v>297</v>
      </c>
      <c r="BU5" s="50" t="s">
        <v>295</v>
      </c>
      <c r="BV5" s="50" t="s">
        <v>76</v>
      </c>
      <c r="BW5" s="50" t="s">
        <v>374</v>
      </c>
      <c r="BX5" s="50" t="s">
        <v>296</v>
      </c>
      <c r="BY5" s="50" t="s">
        <v>153</v>
      </c>
      <c r="BZ5" s="49"/>
      <c r="CA5" s="50" t="s">
        <v>293</v>
      </c>
      <c r="CB5" s="50" t="s">
        <v>292</v>
      </c>
      <c r="CC5" s="50" t="s">
        <v>373</v>
      </c>
      <c r="CD5" s="50" t="s">
        <v>305</v>
      </c>
      <c r="CE5" s="50" t="s">
        <v>146</v>
      </c>
      <c r="CF5" s="50" t="s">
        <v>290</v>
      </c>
      <c r="CG5" s="50" t="s">
        <v>291</v>
      </c>
      <c r="CH5" s="50" t="s">
        <v>372</v>
      </c>
      <c r="CI5" s="50" t="s">
        <v>297</v>
      </c>
      <c r="CJ5" s="50" t="s">
        <v>295</v>
      </c>
      <c r="CK5" s="50" t="s">
        <v>76</v>
      </c>
      <c r="CL5" s="50" t="s">
        <v>374</v>
      </c>
      <c r="CM5" s="50" t="s">
        <v>296</v>
      </c>
      <c r="CN5" s="50" t="s">
        <v>153</v>
      </c>
      <c r="CO5" s="49"/>
      <c r="CP5" s="50" t="s">
        <v>293</v>
      </c>
      <c r="CQ5" s="50" t="s">
        <v>292</v>
      </c>
      <c r="CR5" s="50" t="s">
        <v>373</v>
      </c>
      <c r="CS5" s="50" t="s">
        <v>305</v>
      </c>
      <c r="CT5" s="50" t="s">
        <v>146</v>
      </c>
      <c r="CU5" s="50" t="s">
        <v>290</v>
      </c>
      <c r="CV5" s="50" t="s">
        <v>291</v>
      </c>
      <c r="CW5" s="50" t="s">
        <v>372</v>
      </c>
      <c r="CX5" s="50" t="s">
        <v>297</v>
      </c>
      <c r="CY5" s="50" t="s">
        <v>295</v>
      </c>
      <c r="CZ5" s="50" t="s">
        <v>76</v>
      </c>
      <c r="DA5" s="50" t="s">
        <v>374</v>
      </c>
      <c r="DB5" s="50" t="s">
        <v>296</v>
      </c>
      <c r="DC5" s="50" t="s">
        <v>153</v>
      </c>
      <c r="DD5" s="49"/>
      <c r="DE5" s="50" t="s">
        <v>293</v>
      </c>
      <c r="DF5" s="50" t="s">
        <v>292</v>
      </c>
      <c r="DG5" s="50" t="s">
        <v>373</v>
      </c>
      <c r="DH5" s="50" t="s">
        <v>305</v>
      </c>
      <c r="DI5" s="50" t="s">
        <v>146</v>
      </c>
      <c r="DJ5" s="50" t="s">
        <v>290</v>
      </c>
      <c r="DK5" s="50" t="s">
        <v>291</v>
      </c>
      <c r="DL5" s="50" t="s">
        <v>372</v>
      </c>
      <c r="DM5" s="50" t="s">
        <v>297</v>
      </c>
      <c r="DN5" s="50" t="s">
        <v>295</v>
      </c>
      <c r="DO5" s="50" t="s">
        <v>76</v>
      </c>
      <c r="DP5" s="50" t="s">
        <v>374</v>
      </c>
      <c r="DQ5" s="50" t="s">
        <v>296</v>
      </c>
      <c r="DR5" s="50" t="s">
        <v>153</v>
      </c>
      <c r="DS5" s="49"/>
      <c r="DT5" s="50" t="s">
        <v>293</v>
      </c>
      <c r="DU5" s="50" t="s">
        <v>292</v>
      </c>
      <c r="DV5" s="50" t="s">
        <v>373</v>
      </c>
      <c r="DW5" s="50" t="s">
        <v>305</v>
      </c>
      <c r="DX5" s="50" t="s">
        <v>146</v>
      </c>
      <c r="DY5" s="50" t="s">
        <v>290</v>
      </c>
      <c r="DZ5" s="50" t="s">
        <v>291</v>
      </c>
      <c r="EA5" s="50" t="s">
        <v>372</v>
      </c>
      <c r="EB5" s="50" t="s">
        <v>297</v>
      </c>
      <c r="EC5" s="50" t="s">
        <v>295</v>
      </c>
      <c r="ED5" s="50" t="s">
        <v>76</v>
      </c>
      <c r="EE5" s="50" t="s">
        <v>374</v>
      </c>
      <c r="EF5" s="50" t="s">
        <v>296</v>
      </c>
      <c r="EG5" s="50" t="s">
        <v>153</v>
      </c>
      <c r="EH5" s="49"/>
      <c r="EI5" s="50" t="s">
        <v>293</v>
      </c>
      <c r="EJ5" s="50" t="s">
        <v>292</v>
      </c>
      <c r="EK5" s="50" t="s">
        <v>373</v>
      </c>
      <c r="EL5" s="50" t="s">
        <v>305</v>
      </c>
      <c r="EM5" s="50" t="s">
        <v>146</v>
      </c>
      <c r="EN5" s="50" t="s">
        <v>290</v>
      </c>
      <c r="EO5" s="50" t="s">
        <v>291</v>
      </c>
      <c r="EP5" s="50" t="s">
        <v>372</v>
      </c>
      <c r="EQ5" s="50" t="s">
        <v>297</v>
      </c>
      <c r="ER5" s="50" t="s">
        <v>295</v>
      </c>
      <c r="ES5" s="50" t="s">
        <v>76</v>
      </c>
      <c r="ET5" s="50" t="s">
        <v>374</v>
      </c>
      <c r="EU5" s="50" t="s">
        <v>296</v>
      </c>
      <c r="EV5" s="50" t="s">
        <v>153</v>
      </c>
      <c r="EW5" s="49"/>
      <c r="EX5" s="50" t="s">
        <v>293</v>
      </c>
      <c r="EY5" s="50" t="s">
        <v>292</v>
      </c>
      <c r="EZ5" s="50" t="s">
        <v>373</v>
      </c>
      <c r="FA5" s="50" t="s">
        <v>305</v>
      </c>
      <c r="FB5" s="50" t="s">
        <v>146</v>
      </c>
      <c r="FC5" s="50" t="s">
        <v>290</v>
      </c>
      <c r="FD5" s="50" t="s">
        <v>291</v>
      </c>
      <c r="FE5" s="50" t="s">
        <v>372</v>
      </c>
      <c r="FF5" s="50" t="s">
        <v>297</v>
      </c>
      <c r="FG5" s="50" t="s">
        <v>295</v>
      </c>
      <c r="FH5" s="50" t="s">
        <v>76</v>
      </c>
      <c r="FI5" s="50" t="s">
        <v>374</v>
      </c>
      <c r="FJ5" s="50" t="s">
        <v>296</v>
      </c>
      <c r="FK5" s="50" t="s">
        <v>153</v>
      </c>
      <c r="FL5" s="49"/>
      <c r="FM5" s="50" t="s">
        <v>293</v>
      </c>
      <c r="FN5" s="50" t="s">
        <v>292</v>
      </c>
      <c r="FO5" s="50" t="s">
        <v>373</v>
      </c>
      <c r="FP5" s="50" t="s">
        <v>305</v>
      </c>
      <c r="FQ5" s="50" t="s">
        <v>146</v>
      </c>
      <c r="FR5" s="50" t="s">
        <v>290</v>
      </c>
      <c r="FS5" s="50" t="s">
        <v>291</v>
      </c>
      <c r="FT5" s="50" t="s">
        <v>372</v>
      </c>
      <c r="FU5" s="50" t="s">
        <v>297</v>
      </c>
      <c r="FV5" s="50" t="s">
        <v>295</v>
      </c>
      <c r="FW5" s="50" t="s">
        <v>76</v>
      </c>
      <c r="FX5" s="50" t="s">
        <v>374</v>
      </c>
      <c r="FY5" s="50" t="s">
        <v>296</v>
      </c>
      <c r="FZ5" s="50" t="s">
        <v>153</v>
      </c>
      <c r="GA5" s="49"/>
      <c r="GB5" s="50" t="s">
        <v>293</v>
      </c>
      <c r="GC5" s="50" t="s">
        <v>292</v>
      </c>
      <c r="GD5" s="50" t="s">
        <v>373</v>
      </c>
      <c r="GE5" s="50" t="s">
        <v>305</v>
      </c>
      <c r="GF5" s="50" t="s">
        <v>146</v>
      </c>
      <c r="GG5" s="50" t="s">
        <v>290</v>
      </c>
      <c r="GH5" s="50" t="s">
        <v>291</v>
      </c>
      <c r="GI5" s="50" t="s">
        <v>372</v>
      </c>
      <c r="GJ5" s="50" t="s">
        <v>297</v>
      </c>
      <c r="GK5" s="50" t="s">
        <v>295</v>
      </c>
      <c r="GL5" s="50" t="s">
        <v>76</v>
      </c>
      <c r="GM5" s="50" t="s">
        <v>374</v>
      </c>
      <c r="GN5" s="50" t="s">
        <v>296</v>
      </c>
      <c r="GO5" s="50" t="s">
        <v>153</v>
      </c>
    </row>
    <row r="6" spans="1:197" x14ac:dyDescent="0.35">
      <c r="A6" s="5" t="s">
        <v>68</v>
      </c>
      <c r="B6" s="30" t="s">
        <v>68</v>
      </c>
      <c r="D6" s="41" cm="1">
        <f t="array" ref="D6">IF(D$2="FY",SUMPRODUCT(Data_Xuất[[B1_MN]:[B4_DT]]*(Data_Xuất[Year]=D$1)*(Data_Xuất[Main SKU name_GOM]=$A6)*(Data_Xuất[[#Headers],[B1_MN]:[B4_DT]]='Xuất-2026-VayTron'!D$5)),SUMPRODUCT(Data_Xuất[[B1_MN]:[B4_DT]]*(Data_Xuất[Year]=D$1)*(Data_Xuất[Month]=D$2)*(Data_Xuất[Main SKU name_GOM]=$A6)*(Data_Xuất[[#Headers],[B1_MN]:[B4_DT]]='Xuất-2026-VayTron'!D$5)))</f>
        <v>1161630</v>
      </c>
      <c r="E6" s="41" cm="1">
        <f t="array" ref="E6">IF(E$2="FY",SUMPRODUCT(Data_Xuất[[B1_MN]:[B4_DT]]*(Data_Xuất[Year]=E$1)*(Data_Xuất[Main SKU name_GOM]=$A6)*(Data_Xuất[[#Headers],[B1_MN]:[B4_DT]]='Xuất-2026-VayTron'!E$5)),SUMPRODUCT(Data_Xuất[[B1_MN]:[B4_DT]]*(Data_Xuất[Year]=E$1)*(Data_Xuất[Month]=E$2)*(Data_Xuất[Main SKU name_GOM]=$A6)*(Data_Xuất[[#Headers],[B1_MN]:[B4_DT]]='Xuất-2026-VayTron'!E$5)))</f>
        <v>1082620</v>
      </c>
      <c r="F6" s="41" cm="1">
        <f t="array" ref="F6">IF(F$2="FY",SUMPRODUCT(Data_Xuất[[B1_MN]:[B4_DT]]*(Data_Xuất[Year]=F$1)*(Data_Xuất[Main SKU name_GOM]=$A6)*(Data_Xuất[[#Headers],[B1_MN]:[B4_DT]]='Xuất-2026-VayTron'!F$5)),SUMPRODUCT(Data_Xuất[[B1_MN]:[B4_DT]]*(Data_Xuất[Year]=F$1)*(Data_Xuất[Month]=F$2)*(Data_Xuất[Main SKU name_GOM]=$A6)*(Data_Xuất[[#Headers],[B1_MN]:[B4_DT]]='Xuất-2026-VayTron'!F$5)))</f>
        <v>0</v>
      </c>
      <c r="G6" s="41" cm="1">
        <f t="array" ref="G6">IF(G$2="FY",SUMPRODUCT(Data_Xuất[[B1_MN]:[B4_DT]]*(Data_Xuất[Year]=G$1)*(Data_Xuất[Main SKU name_GOM]=$A6)*(Data_Xuất[[#Headers],[B1_MN]:[B4_DT]]='Xuất-2026-VayTron'!G$5)),SUMPRODUCT(Data_Xuất[[B1_MN]:[B4_DT]]*(Data_Xuất[Year]=G$1)*(Data_Xuất[Month]=G$2)*(Data_Xuất[Main SKU name_GOM]=$A6)*(Data_Xuất[[#Headers],[B1_MN]:[B4_DT]]='Xuất-2026-VayTron'!G$5)))</f>
        <v>0</v>
      </c>
      <c r="H6" s="41" cm="1">
        <f t="array" ref="H6">IF(H$2="FY",SUMPRODUCT(Data_Xuất[[B1_MN]:[B4_DT]]*(Data_Xuất[Year]=H$1)*(Data_Xuất[Main SKU name_GOM]=$A6)*(Data_Xuất[[#Headers],[B1_MN]:[B4_DT]]='Xuất-2026-VayTron'!H$5)),SUMPRODUCT(Data_Xuất[[B1_MN]:[B4_DT]]*(Data_Xuất[Year]=H$1)*(Data_Xuất[Month]=H$2)*(Data_Xuất[Main SKU name_GOM]=$A6)*(Data_Xuất[[#Headers],[B1_MN]:[B4_DT]]='Xuất-2026-VayTron'!H$5)))</f>
        <v>2200.0000000000005</v>
      </c>
      <c r="I6" s="41" cm="1">
        <f t="array" ref="I6">IF(I$2="FY",SUMPRODUCT(Data_Xuất[[B1_MN]:[B4_DT]]*(Data_Xuất[Year]=I$1)*(Data_Xuất[Main SKU name_GOM]=$A6)*(Data_Xuất[[#Headers],[B1_MN]:[B4_DT]]='Xuất-2026-VayTron'!I$5)),SUMPRODUCT(Data_Xuất[[B1_MN]:[B4_DT]]*(Data_Xuất[Year]=I$1)*(Data_Xuất[Month]=I$2)*(Data_Xuất[Main SKU name_GOM]=$A6)*(Data_Xuất[[#Headers],[B1_MN]:[B4_DT]]='Xuất-2026-VayTron'!I$5)))</f>
        <v>93442.999999999985</v>
      </c>
      <c r="J6" s="41" cm="1">
        <f t="array" ref="J6">IF(J$2="FY",SUMPRODUCT(Data_Xuất[[B1_MN]:[B4_DT]]*(Data_Xuất[Year]=J$1)*(Data_Xuất[Main SKU name_GOM]=$A6)*(Data_Xuất[[#Headers],[B1_MN]:[B4_DT]]='Xuất-2026-VayTron'!J$5)),SUMPRODUCT(Data_Xuất[[B1_MN]:[B4_DT]]*(Data_Xuất[Year]=J$1)*(Data_Xuất[Month]=J$2)*(Data_Xuất[Main SKU name_GOM]=$A6)*(Data_Xuất[[#Headers],[B1_MN]:[B4_DT]]='Xuất-2026-VayTron'!J$5)))</f>
        <v>0</v>
      </c>
      <c r="K6" s="41" cm="1">
        <f t="array" ref="K6">IF(K$2="FY",SUMPRODUCT(Data_Xuất[[B1_MN]:[B4_DT]]*(Data_Xuất[Year]=K$1)*(Data_Xuất[Main SKU name_GOM]=$A6)*(Data_Xuất[[#Headers],[B1_MN]:[B4_DT]]='Xuất-2026-VayTron'!K$5)),SUMPRODUCT(Data_Xuất[[B1_MN]:[B4_DT]]*(Data_Xuất[Year]=K$1)*(Data_Xuất[Month]=K$2)*(Data_Xuất[Main SKU name_GOM]=$A6)*(Data_Xuất[[#Headers],[B1_MN]:[B4_DT]]='Xuất-2026-VayTron'!K$5)))</f>
        <v>22781.000000000004</v>
      </c>
      <c r="L6" s="41" cm="1">
        <f t="array" ref="L6">IF(L$2="FY",SUMPRODUCT(Data_Xuất[[B1_MN]:[B4_DT]]*(Data_Xuất[Year]=L$1)*(Data_Xuất[Main SKU name_GOM]=$A6)*(Data_Xuất[[#Headers],[B1_MN]:[B4_DT]]='Xuất-2026-VayTron'!L$5)),SUMPRODUCT(Data_Xuất[[B1_MN]:[B4_DT]]*(Data_Xuất[Year]=L$1)*(Data_Xuất[Month]=L$2)*(Data_Xuất[Main SKU name_GOM]=$A6)*(Data_Xuất[[#Headers],[B1_MN]:[B4_DT]]='Xuất-2026-VayTron'!L$5)))</f>
        <v>0</v>
      </c>
      <c r="M6" s="41" cm="1">
        <f t="array" ref="M6">IF(M$2="FY",SUMPRODUCT(Data_Xuất[[B1_MN]:[B4_DT]]*(Data_Xuất[Year]=M$1)*(Data_Xuất[Main SKU name_GOM]=$A6)*(Data_Xuất[[#Headers],[B1_MN]:[B4_DT]]='Xuất-2026-VayTron'!M$5)),SUMPRODUCT(Data_Xuất[[B1_MN]:[B4_DT]]*(Data_Xuất[Year]=M$1)*(Data_Xuất[Month]=M$2)*(Data_Xuất[Main SKU name_GOM]=$A6)*(Data_Xuất[[#Headers],[B1_MN]:[B4_DT]]='Xuất-2026-VayTron'!M$5)))</f>
        <v>0</v>
      </c>
      <c r="N6" s="41" cm="1">
        <f t="array" ref="N6">IF(N$2="FY",SUMPRODUCT(Data_Xuất[[B1_MN]:[B4_DT]]*(Data_Xuất[Year]=N$1)*(Data_Xuất[Main SKU name_GOM]=$A6)*(Data_Xuất[[#Headers],[B1_MN]:[B4_DT]]='Xuất-2026-VayTron'!N$5)),SUMPRODUCT(Data_Xuất[[B1_MN]:[B4_DT]]*(Data_Xuất[Year]=N$1)*(Data_Xuất[Month]=N$2)*(Data_Xuất[Main SKU name_GOM]=$A6)*(Data_Xuất[[#Headers],[B1_MN]:[B4_DT]]='Xuất-2026-VayTron'!N$5)))</f>
        <v>0</v>
      </c>
      <c r="O6" s="41" cm="1">
        <f t="array" ref="O6">IF(O$2="FY",SUMPRODUCT(Data_Xuất[[B1_MN]:[B4_DT]]*(Data_Xuất[Year]=O$1)*(Data_Xuất[Main SKU name_GOM]=$A6)*(Data_Xuất[[#Headers],[B1_MN]:[B4_DT]]='Xuất-2026-VayTron'!O$5)),SUMPRODUCT(Data_Xuất[[B1_MN]:[B4_DT]]*(Data_Xuất[Year]=O$1)*(Data_Xuất[Month]=O$2)*(Data_Xuất[Main SKU name_GOM]=$A6)*(Data_Xuất[[#Headers],[B1_MN]:[B4_DT]]='Xuất-2026-VayTron'!O$5)))</f>
        <v>0</v>
      </c>
      <c r="P6" s="41" cm="1">
        <f t="array" ref="P6">IF(P$2="FY",SUMPRODUCT(Data_Xuất[[B1_MN]:[B4_DT]]*(Data_Xuất[Year]=P$1)*(Data_Xuất[Main SKU name_GOM]=$A6)*(Data_Xuất[[#Headers],[B1_MN]:[B4_DT]]='Xuất-2026-VayTron'!P$5)),SUMPRODUCT(Data_Xuất[[B1_MN]:[B4_DT]]*(Data_Xuất[Year]=P$1)*(Data_Xuất[Month]=P$2)*(Data_Xuất[Main SKU name_GOM]=$A6)*(Data_Xuất[[#Headers],[B1_MN]:[B4_DT]]='Xuất-2026-VayTron'!P$5)))</f>
        <v>0</v>
      </c>
      <c r="Q6" s="41">
        <f t="shared" ref="Q6:Q12" si="12">SUM(D6:P6)</f>
        <v>2362674</v>
      </c>
      <c r="S6" s="41" cm="1">
        <f t="array" ref="S6">IF(S$2="FY",SUMPRODUCT(Data_Xuất[[B1_MN]:[B4_DT]]*(Data_Xuất[Year]=S$1)*(Data_Xuất[Main SKU name_GOM]=$A6)*(Data_Xuất[[#Headers],[B1_MN]:[B4_DT]]='Xuất-2026-VayTron'!S$5)),SUMPRODUCT(Data_Xuất[[B1_MN]:[B4_DT]]*(Data_Xuất[Year]=S$1)*(Data_Xuất[Month]=S$2)*(Data_Xuất[Main SKU name_GOM]=$A6)*(Data_Xuất[[#Headers],[B1_MN]:[B4_DT]]='Xuất-2026-VayTron'!S$5)))</f>
        <v>185900</v>
      </c>
      <c r="T6" s="41" cm="1">
        <f t="array" ref="T6">IF(T$2="FY",SUMPRODUCT(Data_Xuất[[B1_MN]:[B4_DT]]*(Data_Xuất[Year]=T$1)*(Data_Xuất[Main SKU name_GOM]=$A6)*(Data_Xuất[[#Headers],[B1_MN]:[B4_DT]]='Xuất-2026-VayTron'!T$5)),SUMPRODUCT(Data_Xuất[[B1_MN]:[B4_DT]]*(Data_Xuất[Year]=T$1)*(Data_Xuất[Month]=T$2)*(Data_Xuất[Main SKU name_GOM]=$A6)*(Data_Xuất[[#Headers],[B1_MN]:[B4_DT]]='Xuất-2026-VayTron'!T$5)))</f>
        <v>161000</v>
      </c>
      <c r="U6" s="41" cm="1">
        <f t="array" ref="U6">IF(U$2="FY",SUMPRODUCT(Data_Xuất[[B1_MN]:[B4_DT]]*(Data_Xuất[Year]=U$1)*(Data_Xuất[Main SKU name_GOM]=$A6)*(Data_Xuất[[#Headers],[B1_MN]:[B4_DT]]='Xuất-2026-VayTron'!U$5)),SUMPRODUCT(Data_Xuất[[B1_MN]:[B4_DT]]*(Data_Xuất[Year]=U$1)*(Data_Xuất[Month]=U$2)*(Data_Xuất[Main SKU name_GOM]=$A6)*(Data_Xuất[[#Headers],[B1_MN]:[B4_DT]]='Xuất-2026-VayTron'!U$5)))</f>
        <v>0</v>
      </c>
      <c r="V6" s="41" cm="1">
        <f t="array" ref="V6">IF(V$2="FY",SUMPRODUCT(Data_Xuất[[B1_MN]:[B4_DT]]*(Data_Xuất[Year]=V$1)*(Data_Xuất[Main SKU name_GOM]=$A6)*(Data_Xuất[[#Headers],[B1_MN]:[B4_DT]]='Xuất-2026-VayTron'!V$5)),SUMPRODUCT(Data_Xuất[[B1_MN]:[B4_DT]]*(Data_Xuất[Year]=V$1)*(Data_Xuất[Month]=V$2)*(Data_Xuất[Main SKU name_GOM]=$A6)*(Data_Xuất[[#Headers],[B1_MN]:[B4_DT]]='Xuất-2026-VayTron'!V$5)))</f>
        <v>0</v>
      </c>
      <c r="W6" s="41" cm="1">
        <f t="array" ref="W6">IF(W$2="FY",SUMPRODUCT(Data_Xuất[[B1_MN]:[B4_DT]]*(Data_Xuất[Year]=W$1)*(Data_Xuất[Main SKU name_GOM]=$A6)*(Data_Xuất[[#Headers],[B1_MN]:[B4_DT]]='Xuất-2026-VayTron'!W$5)),SUMPRODUCT(Data_Xuất[[B1_MN]:[B4_DT]]*(Data_Xuất[Year]=W$1)*(Data_Xuất[Month]=W$2)*(Data_Xuất[Main SKU name_GOM]=$A6)*(Data_Xuất[[#Headers],[B1_MN]:[B4_DT]]='Xuất-2026-VayTron'!W$5)))</f>
        <v>0</v>
      </c>
      <c r="X6" s="41" cm="1">
        <f t="array" ref="X6">IF(X$2="FY",SUMPRODUCT(Data_Xuất[[B1_MN]:[B4_DT]]*(Data_Xuất[Year]=X$1)*(Data_Xuất[Main SKU name_GOM]=$A6)*(Data_Xuất[[#Headers],[B1_MN]:[B4_DT]]='Xuất-2026-VayTron'!X$5)),SUMPRODUCT(Data_Xuất[[B1_MN]:[B4_DT]]*(Data_Xuất[Year]=X$1)*(Data_Xuất[Month]=X$2)*(Data_Xuất[Main SKU name_GOM]=$A6)*(Data_Xuất[[#Headers],[B1_MN]:[B4_DT]]='Xuất-2026-VayTron'!X$5)))</f>
        <v>7382</v>
      </c>
      <c r="Y6" s="41" cm="1">
        <f t="array" ref="Y6">IF(Y$2="FY",SUMPRODUCT(Data_Xuất[[B1_MN]:[B4_DT]]*(Data_Xuất[Year]=Y$1)*(Data_Xuất[Main SKU name_GOM]=$A6)*(Data_Xuất[[#Headers],[B1_MN]:[B4_DT]]='Xuất-2026-VayTron'!Y$5)),SUMPRODUCT(Data_Xuất[[B1_MN]:[B4_DT]]*(Data_Xuất[Year]=Y$1)*(Data_Xuất[Month]=Y$2)*(Data_Xuất[Main SKU name_GOM]=$A6)*(Data_Xuất[[#Headers],[B1_MN]:[B4_DT]]='Xuất-2026-VayTron'!Y$5)))</f>
        <v>0</v>
      </c>
      <c r="Z6" s="41" cm="1">
        <f t="array" ref="Z6">IF(Z$2="FY",SUMPRODUCT(Data_Xuất[[B1_MN]:[B4_DT]]*(Data_Xuất[Year]=Z$1)*(Data_Xuất[Main SKU name_GOM]=$A6)*(Data_Xuất[[#Headers],[B1_MN]:[B4_DT]]='Xuất-2026-VayTron'!Z$5)),SUMPRODUCT(Data_Xuất[[B1_MN]:[B4_DT]]*(Data_Xuất[Year]=Z$1)*(Data_Xuất[Month]=Z$2)*(Data_Xuất[Main SKU name_GOM]=$A6)*(Data_Xuất[[#Headers],[B1_MN]:[B4_DT]]='Xuất-2026-VayTron'!Z$5)))</f>
        <v>0</v>
      </c>
      <c r="AA6" s="41" cm="1">
        <f t="array" ref="AA6">IF(AA$2="FY",SUMPRODUCT(Data_Xuất[[B1_MN]:[B4_DT]]*(Data_Xuất[Year]=AA$1)*(Data_Xuất[Main SKU name_GOM]=$A6)*(Data_Xuất[[#Headers],[B1_MN]:[B4_DT]]='Xuất-2026-VayTron'!AA$5)),SUMPRODUCT(Data_Xuất[[B1_MN]:[B4_DT]]*(Data_Xuất[Year]=AA$1)*(Data_Xuất[Month]=AA$2)*(Data_Xuất[Main SKU name_GOM]=$A6)*(Data_Xuất[[#Headers],[B1_MN]:[B4_DT]]='Xuất-2026-VayTron'!AA$5)))</f>
        <v>0</v>
      </c>
      <c r="AB6" s="41" cm="1">
        <f t="array" ref="AB6">IF(AB$2="FY",SUMPRODUCT(Data_Xuất[[B1_MN]:[B4_DT]]*(Data_Xuất[Year]=AB$1)*(Data_Xuất[Main SKU name_GOM]=$A6)*(Data_Xuất[[#Headers],[B1_MN]:[B4_DT]]='Xuất-2026-VayTron'!AB$5)),SUMPRODUCT(Data_Xuất[[B1_MN]:[B4_DT]]*(Data_Xuất[Year]=AB$1)*(Data_Xuất[Month]=AB$2)*(Data_Xuất[Main SKU name_GOM]=$A6)*(Data_Xuất[[#Headers],[B1_MN]:[B4_DT]]='Xuất-2026-VayTron'!AB$5)))</f>
        <v>0</v>
      </c>
      <c r="AC6" s="41" cm="1">
        <f t="array" ref="AC6">IF(AC$2="FY",SUMPRODUCT(Data_Xuất[[B1_MN]:[B4_DT]]*(Data_Xuất[Year]=AC$1)*(Data_Xuất[Main SKU name_GOM]=$A6)*(Data_Xuất[[#Headers],[B1_MN]:[B4_DT]]='Xuất-2026-VayTron'!AC$5)),SUMPRODUCT(Data_Xuất[[B1_MN]:[B4_DT]]*(Data_Xuất[Year]=AC$1)*(Data_Xuất[Month]=AC$2)*(Data_Xuất[Main SKU name_GOM]=$A6)*(Data_Xuất[[#Headers],[B1_MN]:[B4_DT]]='Xuất-2026-VayTron'!AC$5)))</f>
        <v>0</v>
      </c>
      <c r="AD6" s="41" cm="1">
        <f t="array" ref="AD6">IF(AD$2="FY",SUMPRODUCT(Data_Xuất[[B1_MN]:[B4_DT]]*(Data_Xuất[Year]=AD$1)*(Data_Xuất[Main SKU name_GOM]=$A6)*(Data_Xuất[[#Headers],[B1_MN]:[B4_DT]]='Xuất-2026-VayTron'!AD$5)),SUMPRODUCT(Data_Xuất[[B1_MN]:[B4_DT]]*(Data_Xuất[Year]=AD$1)*(Data_Xuất[Month]=AD$2)*(Data_Xuất[Main SKU name_GOM]=$A6)*(Data_Xuất[[#Headers],[B1_MN]:[B4_DT]]='Xuất-2026-VayTron'!AD$5)))</f>
        <v>0</v>
      </c>
      <c r="AE6" s="41" cm="1">
        <f t="array" ref="AE6">IF(AE$2="FY",SUMPRODUCT(Data_Xuất[[B1_MN]:[B4_DT]]*(Data_Xuất[Year]=AE$1)*(Data_Xuất[Main SKU name_GOM]=$A6)*(Data_Xuất[[#Headers],[B1_MN]:[B4_DT]]='Xuất-2026-VayTron'!AE$5)),SUMPRODUCT(Data_Xuất[[B1_MN]:[B4_DT]]*(Data_Xuất[Year]=AE$1)*(Data_Xuất[Month]=AE$2)*(Data_Xuất[Main SKU name_GOM]=$A6)*(Data_Xuất[[#Headers],[B1_MN]:[B4_DT]]='Xuất-2026-VayTron'!AE$5)))</f>
        <v>0</v>
      </c>
      <c r="AF6" s="44">
        <f t="shared" ref="AF6:AF12" si="13">SUM(S6:AE6)</f>
        <v>354282</v>
      </c>
      <c r="AH6" s="41" cm="1">
        <f t="array" ref="AH6">IF(AH$2="FY",SUMPRODUCT(Data_Xuất[[B1_MN]:[B4_DT]]*(Data_Xuất[Year]=AH$1)*(Data_Xuất[Main SKU name_GOM]=$A6)*(Data_Xuất[[#Headers],[B1_MN]:[B4_DT]]='Xuất-2026-VayTron'!AH$5)),SUMPRODUCT(Data_Xuất[[B1_MN]:[B4_DT]]*(Data_Xuất[Year]=AH$1)*(Data_Xuất[Month]=AH$2)*(Data_Xuất[Main SKU name_GOM]=$A6)*(Data_Xuất[[#Headers],[B1_MN]:[B4_DT]]='Xuất-2026-VayTron'!AH$5)))</f>
        <v>165550</v>
      </c>
      <c r="AI6" s="41" cm="1">
        <f t="array" ref="AI6">IF(AI$2="FY",SUMPRODUCT(Data_Xuất[[B1_MN]:[B4_DT]]*(Data_Xuất[Year]=AI$1)*(Data_Xuất[Main SKU name_GOM]=$A6)*(Data_Xuất[[#Headers],[B1_MN]:[B4_DT]]='Xuất-2026-VayTron'!AI$5)),SUMPRODUCT(Data_Xuất[[B1_MN]:[B4_DT]]*(Data_Xuất[Year]=AI$1)*(Data_Xuất[Month]=AI$2)*(Data_Xuất[Main SKU name_GOM]=$A6)*(Data_Xuất[[#Headers],[B1_MN]:[B4_DT]]='Xuất-2026-VayTron'!AI$5)))</f>
        <v>191000</v>
      </c>
      <c r="AJ6" s="41" cm="1">
        <f t="array" ref="AJ6">IF(AJ$2="FY",SUMPRODUCT(Data_Xuất[[B1_MN]:[B4_DT]]*(Data_Xuất[Year]=AJ$1)*(Data_Xuất[Main SKU name_GOM]=$A6)*(Data_Xuất[[#Headers],[B1_MN]:[B4_DT]]='Xuất-2026-VayTron'!AJ$5)),SUMPRODUCT(Data_Xuất[[B1_MN]:[B4_DT]]*(Data_Xuất[Year]=AJ$1)*(Data_Xuất[Month]=AJ$2)*(Data_Xuất[Main SKU name_GOM]=$A6)*(Data_Xuất[[#Headers],[B1_MN]:[B4_DT]]='Xuất-2026-VayTron'!AJ$5)))</f>
        <v>0</v>
      </c>
      <c r="AK6" s="41" cm="1">
        <f t="array" ref="AK6">IF(AK$2="FY",SUMPRODUCT(Data_Xuất[[B1_MN]:[B4_DT]]*(Data_Xuất[Year]=AK$1)*(Data_Xuất[Main SKU name_GOM]=$A6)*(Data_Xuất[[#Headers],[B1_MN]:[B4_DT]]='Xuất-2026-VayTron'!AK$5)),SUMPRODUCT(Data_Xuất[[B1_MN]:[B4_DT]]*(Data_Xuất[Year]=AK$1)*(Data_Xuất[Month]=AK$2)*(Data_Xuất[Main SKU name_GOM]=$A6)*(Data_Xuất[[#Headers],[B1_MN]:[B4_DT]]='Xuất-2026-VayTron'!AK$5)))</f>
        <v>0</v>
      </c>
      <c r="AL6" s="41" cm="1">
        <f t="array" ref="AL6">IF(AL$2="FY",SUMPRODUCT(Data_Xuất[[B1_MN]:[B4_DT]]*(Data_Xuất[Year]=AL$1)*(Data_Xuất[Main SKU name_GOM]=$A6)*(Data_Xuất[[#Headers],[B1_MN]:[B4_DT]]='Xuất-2026-VayTron'!AL$5)),SUMPRODUCT(Data_Xuất[[B1_MN]:[B4_DT]]*(Data_Xuất[Year]=AL$1)*(Data_Xuất[Month]=AL$2)*(Data_Xuất[Main SKU name_GOM]=$A6)*(Data_Xuất[[#Headers],[B1_MN]:[B4_DT]]='Xuất-2026-VayTron'!AL$5)))</f>
        <v>0</v>
      </c>
      <c r="AM6" s="41" cm="1">
        <f t="array" ref="AM6">IF(AM$2="FY",SUMPRODUCT(Data_Xuất[[B1_MN]:[B4_DT]]*(Data_Xuất[Year]=AM$1)*(Data_Xuất[Main SKU name_GOM]=$A6)*(Data_Xuất[[#Headers],[B1_MN]:[B4_DT]]='Xuất-2026-VayTron'!AM$5)),SUMPRODUCT(Data_Xuất[[B1_MN]:[B4_DT]]*(Data_Xuất[Year]=AM$1)*(Data_Xuất[Month]=AM$2)*(Data_Xuất[Main SKU name_GOM]=$A6)*(Data_Xuất[[#Headers],[B1_MN]:[B4_DT]]='Xuất-2026-VayTron'!AM$5)))</f>
        <v>13231.000000000002</v>
      </c>
      <c r="AN6" s="41" cm="1">
        <f t="array" ref="AN6">IF(AN$2="FY",SUMPRODUCT(Data_Xuất[[B1_MN]:[B4_DT]]*(Data_Xuất[Year]=AN$1)*(Data_Xuất[Main SKU name_GOM]=$A6)*(Data_Xuất[[#Headers],[B1_MN]:[B4_DT]]='Xuất-2026-VayTron'!AN$5)),SUMPRODUCT(Data_Xuất[[B1_MN]:[B4_DT]]*(Data_Xuất[Year]=AN$1)*(Data_Xuất[Month]=AN$2)*(Data_Xuất[Main SKU name_GOM]=$A6)*(Data_Xuất[[#Headers],[B1_MN]:[B4_DT]]='Xuất-2026-VayTron'!AN$5)))</f>
        <v>0</v>
      </c>
      <c r="AO6" s="41" cm="1">
        <f t="array" ref="AO6">IF(AO$2="FY",SUMPRODUCT(Data_Xuất[[B1_MN]:[B4_DT]]*(Data_Xuất[Year]=AO$1)*(Data_Xuất[Main SKU name_GOM]=$A6)*(Data_Xuất[[#Headers],[B1_MN]:[B4_DT]]='Xuất-2026-VayTron'!AO$5)),SUMPRODUCT(Data_Xuất[[B1_MN]:[B4_DT]]*(Data_Xuất[Year]=AO$1)*(Data_Xuất[Month]=AO$2)*(Data_Xuất[Main SKU name_GOM]=$A6)*(Data_Xuất[[#Headers],[B1_MN]:[B4_DT]]='Xuất-2026-VayTron'!AO$5)))</f>
        <v>2800</v>
      </c>
      <c r="AP6" s="41" cm="1">
        <f t="array" ref="AP6">IF(AP$2="FY",SUMPRODUCT(Data_Xuất[[B1_MN]:[B4_DT]]*(Data_Xuất[Year]=AP$1)*(Data_Xuất[Main SKU name_GOM]=$A6)*(Data_Xuất[[#Headers],[B1_MN]:[B4_DT]]='Xuất-2026-VayTron'!AP$5)),SUMPRODUCT(Data_Xuất[[B1_MN]:[B4_DT]]*(Data_Xuất[Year]=AP$1)*(Data_Xuất[Month]=AP$2)*(Data_Xuất[Main SKU name_GOM]=$A6)*(Data_Xuất[[#Headers],[B1_MN]:[B4_DT]]='Xuất-2026-VayTron'!AP$5)))</f>
        <v>0</v>
      </c>
      <c r="AQ6" s="41" cm="1">
        <f t="array" ref="AQ6">IF(AQ$2="FY",SUMPRODUCT(Data_Xuất[[B1_MN]:[B4_DT]]*(Data_Xuất[Year]=AQ$1)*(Data_Xuất[Main SKU name_GOM]=$A6)*(Data_Xuất[[#Headers],[B1_MN]:[B4_DT]]='Xuất-2026-VayTron'!AQ$5)),SUMPRODUCT(Data_Xuất[[B1_MN]:[B4_DT]]*(Data_Xuất[Year]=AQ$1)*(Data_Xuất[Month]=AQ$2)*(Data_Xuất[Main SKU name_GOM]=$A6)*(Data_Xuất[[#Headers],[B1_MN]:[B4_DT]]='Xuất-2026-VayTron'!AQ$5)))</f>
        <v>0</v>
      </c>
      <c r="AR6" s="41" cm="1">
        <f t="array" ref="AR6">IF(AR$2="FY",SUMPRODUCT(Data_Xuất[[B1_MN]:[B4_DT]]*(Data_Xuất[Year]=AR$1)*(Data_Xuất[Main SKU name_GOM]=$A6)*(Data_Xuất[[#Headers],[B1_MN]:[B4_DT]]='Xuất-2026-VayTron'!AR$5)),SUMPRODUCT(Data_Xuất[[B1_MN]:[B4_DT]]*(Data_Xuất[Year]=AR$1)*(Data_Xuất[Month]=AR$2)*(Data_Xuất[Main SKU name_GOM]=$A6)*(Data_Xuất[[#Headers],[B1_MN]:[B4_DT]]='Xuất-2026-VayTron'!AR$5)))</f>
        <v>0</v>
      </c>
      <c r="AS6" s="41" cm="1">
        <f t="array" ref="AS6">IF(AS$2="FY",SUMPRODUCT(Data_Xuất[[B1_MN]:[B4_DT]]*(Data_Xuất[Year]=AS$1)*(Data_Xuất[Main SKU name_GOM]=$A6)*(Data_Xuất[[#Headers],[B1_MN]:[B4_DT]]='Xuất-2026-VayTron'!AS$5)),SUMPRODUCT(Data_Xuất[[B1_MN]:[B4_DT]]*(Data_Xuất[Year]=AS$1)*(Data_Xuất[Month]=AS$2)*(Data_Xuất[Main SKU name_GOM]=$A6)*(Data_Xuất[[#Headers],[B1_MN]:[B4_DT]]='Xuất-2026-VayTron'!AS$5)))</f>
        <v>0</v>
      </c>
      <c r="AT6" s="41" cm="1">
        <f t="array" ref="AT6">IF(AT$2="FY",SUMPRODUCT(Data_Xuất[[B1_MN]:[B4_DT]]*(Data_Xuất[Year]=AT$1)*(Data_Xuất[Main SKU name_GOM]=$A6)*(Data_Xuất[[#Headers],[B1_MN]:[B4_DT]]='Xuất-2026-VayTron'!AT$5)),SUMPRODUCT(Data_Xuất[[B1_MN]:[B4_DT]]*(Data_Xuất[Year]=AT$1)*(Data_Xuất[Month]=AT$2)*(Data_Xuất[Main SKU name_GOM]=$A6)*(Data_Xuất[[#Headers],[B1_MN]:[B4_DT]]='Xuất-2026-VayTron'!AT$5)))</f>
        <v>0</v>
      </c>
      <c r="AU6" s="44">
        <f t="shared" ref="AU6:AU12" si="14">SUM(AH6:AT6)</f>
        <v>372581</v>
      </c>
      <c r="AW6" s="41" cm="1">
        <f t="array" ref="AW6">IF(AW$2="FY",SUMPRODUCT(Data_Xuất[[B1_MN]:[B4_DT]]*(Data_Xuất[Year]=AW$1)*(Data_Xuất[Main SKU name_GOM]=$A6)*(Data_Xuất[[#Headers],[B1_MN]:[B4_DT]]='Xuất-2026-VayTron'!AW$5)),SUMPRODUCT(Data_Xuất[[B1_MN]:[B4_DT]]*(Data_Xuất[Year]=AW$1)*(Data_Xuất[Month]=AW$2)*(Data_Xuất[Main SKU name_GOM]=$A6)*(Data_Xuất[[#Headers],[B1_MN]:[B4_DT]]='Xuất-2026-VayTron'!AW$5)))</f>
        <v>343380</v>
      </c>
      <c r="AX6" s="41" cm="1">
        <f t="array" ref="AX6">IF(AX$2="FY",SUMPRODUCT(Data_Xuất[[B1_MN]:[B4_DT]]*(Data_Xuất[Year]=AX$1)*(Data_Xuất[Main SKU name_GOM]=$A6)*(Data_Xuất[[#Headers],[B1_MN]:[B4_DT]]='Xuất-2026-VayTron'!AX$5)),SUMPRODUCT(Data_Xuất[[B1_MN]:[B4_DT]]*(Data_Xuất[Year]=AX$1)*(Data_Xuất[Month]=AX$2)*(Data_Xuất[Main SKU name_GOM]=$A6)*(Data_Xuất[[#Headers],[B1_MN]:[B4_DT]]='Xuất-2026-VayTron'!AX$5)))</f>
        <v>294120.00000000012</v>
      </c>
      <c r="AY6" s="41" cm="1">
        <f t="array" ref="AY6">IF(AY$2="FY",SUMPRODUCT(Data_Xuất[[B1_MN]:[B4_DT]]*(Data_Xuất[Year]=AY$1)*(Data_Xuất[Main SKU name_GOM]=$A6)*(Data_Xuất[[#Headers],[B1_MN]:[B4_DT]]='Xuất-2026-VayTron'!AY$5)),SUMPRODUCT(Data_Xuất[[B1_MN]:[B4_DT]]*(Data_Xuất[Year]=AY$1)*(Data_Xuất[Month]=AY$2)*(Data_Xuất[Main SKU name_GOM]=$A6)*(Data_Xuất[[#Headers],[B1_MN]:[B4_DT]]='Xuất-2026-VayTron'!AY$5)))</f>
        <v>0</v>
      </c>
      <c r="AZ6" s="41" cm="1">
        <f t="array" ref="AZ6">IF(AZ$2="FY",SUMPRODUCT(Data_Xuất[[B1_MN]:[B4_DT]]*(Data_Xuất[Year]=AZ$1)*(Data_Xuất[Main SKU name_GOM]=$A6)*(Data_Xuất[[#Headers],[B1_MN]:[B4_DT]]='Xuất-2026-VayTron'!AZ$5)),SUMPRODUCT(Data_Xuất[[B1_MN]:[B4_DT]]*(Data_Xuất[Year]=AZ$1)*(Data_Xuất[Month]=AZ$2)*(Data_Xuất[Main SKU name_GOM]=$A6)*(Data_Xuất[[#Headers],[B1_MN]:[B4_DT]]='Xuất-2026-VayTron'!AZ$5)))</f>
        <v>0</v>
      </c>
      <c r="BA6" s="41" cm="1">
        <f t="array" ref="BA6">IF(BA$2="FY",SUMPRODUCT(Data_Xuất[[B1_MN]:[B4_DT]]*(Data_Xuất[Year]=BA$1)*(Data_Xuất[Main SKU name_GOM]=$A6)*(Data_Xuất[[#Headers],[B1_MN]:[B4_DT]]='Xuất-2026-VayTron'!BA$5)),SUMPRODUCT(Data_Xuất[[B1_MN]:[B4_DT]]*(Data_Xuất[Year]=BA$1)*(Data_Xuất[Month]=BA$2)*(Data_Xuất[Main SKU name_GOM]=$A6)*(Data_Xuất[[#Headers],[B1_MN]:[B4_DT]]='Xuất-2026-VayTron'!BA$5)))</f>
        <v>2200.0000000000005</v>
      </c>
      <c r="BB6" s="41" cm="1">
        <f t="array" ref="BB6">IF(BB$2="FY",SUMPRODUCT(Data_Xuất[[B1_MN]:[B4_DT]]*(Data_Xuất[Year]=BB$1)*(Data_Xuất[Main SKU name_GOM]=$A6)*(Data_Xuất[[#Headers],[B1_MN]:[B4_DT]]='Xuất-2026-VayTron'!BB$5)),SUMPRODUCT(Data_Xuất[[B1_MN]:[B4_DT]]*(Data_Xuất[Year]=BB$1)*(Data_Xuất[Month]=BB$2)*(Data_Xuất[Main SKU name_GOM]=$A6)*(Data_Xuất[[#Headers],[B1_MN]:[B4_DT]]='Xuất-2026-VayTron'!BB$5)))</f>
        <v>32330</v>
      </c>
      <c r="BC6" s="41" cm="1">
        <f t="array" ref="BC6">IF(BC$2="FY",SUMPRODUCT(Data_Xuất[[B1_MN]:[B4_DT]]*(Data_Xuất[Year]=BC$1)*(Data_Xuất[Main SKU name_GOM]=$A6)*(Data_Xuất[[#Headers],[B1_MN]:[B4_DT]]='Xuất-2026-VayTron'!BC$5)),SUMPRODUCT(Data_Xuất[[B1_MN]:[B4_DT]]*(Data_Xuất[Year]=BC$1)*(Data_Xuất[Month]=BC$2)*(Data_Xuất[Main SKU name_GOM]=$A6)*(Data_Xuất[[#Headers],[B1_MN]:[B4_DT]]='Xuất-2026-VayTron'!BC$5)))</f>
        <v>0</v>
      </c>
      <c r="BD6" s="41" cm="1">
        <f t="array" ref="BD6">IF(BD$2="FY",SUMPRODUCT(Data_Xuất[[B1_MN]:[B4_DT]]*(Data_Xuất[Year]=BD$1)*(Data_Xuất[Main SKU name_GOM]=$A6)*(Data_Xuất[[#Headers],[B1_MN]:[B4_DT]]='Xuất-2026-VayTron'!BD$5)),SUMPRODUCT(Data_Xuất[[B1_MN]:[B4_DT]]*(Data_Xuất[Year]=BD$1)*(Data_Xuất[Month]=BD$2)*(Data_Xuất[Main SKU name_GOM]=$A6)*(Data_Xuất[[#Headers],[B1_MN]:[B4_DT]]='Xuất-2026-VayTron'!BD$5)))</f>
        <v>0</v>
      </c>
      <c r="BE6" s="41" cm="1">
        <f t="array" ref="BE6">IF(BE$2="FY",SUMPRODUCT(Data_Xuất[[B1_MN]:[B4_DT]]*(Data_Xuất[Year]=BE$1)*(Data_Xuất[Main SKU name_GOM]=$A6)*(Data_Xuất[[#Headers],[B1_MN]:[B4_DT]]='Xuất-2026-VayTron'!BE$5)),SUMPRODUCT(Data_Xuất[[B1_MN]:[B4_DT]]*(Data_Xuất[Year]=BE$1)*(Data_Xuất[Month]=BE$2)*(Data_Xuất[Main SKU name_GOM]=$A6)*(Data_Xuất[[#Headers],[B1_MN]:[B4_DT]]='Xuất-2026-VayTron'!BE$5)))</f>
        <v>0</v>
      </c>
      <c r="BF6" s="41" cm="1">
        <f t="array" ref="BF6">IF(BF$2="FY",SUMPRODUCT(Data_Xuất[[B1_MN]:[B4_DT]]*(Data_Xuất[Year]=BF$1)*(Data_Xuất[Main SKU name_GOM]=$A6)*(Data_Xuất[[#Headers],[B1_MN]:[B4_DT]]='Xuất-2026-VayTron'!BF$5)),SUMPRODUCT(Data_Xuất[[B1_MN]:[B4_DT]]*(Data_Xuất[Year]=BF$1)*(Data_Xuất[Month]=BF$2)*(Data_Xuất[Main SKU name_GOM]=$A6)*(Data_Xuất[[#Headers],[B1_MN]:[B4_DT]]='Xuất-2026-VayTron'!BF$5)))</f>
        <v>0</v>
      </c>
      <c r="BG6" s="41" cm="1">
        <f t="array" ref="BG6">IF(BG$2="FY",SUMPRODUCT(Data_Xuất[[B1_MN]:[B4_DT]]*(Data_Xuất[Year]=BG$1)*(Data_Xuất[Main SKU name_GOM]=$A6)*(Data_Xuất[[#Headers],[B1_MN]:[B4_DT]]='Xuất-2026-VayTron'!BG$5)),SUMPRODUCT(Data_Xuất[[B1_MN]:[B4_DT]]*(Data_Xuất[Year]=BG$1)*(Data_Xuất[Month]=BG$2)*(Data_Xuất[Main SKU name_GOM]=$A6)*(Data_Xuất[[#Headers],[B1_MN]:[B4_DT]]='Xuất-2026-VayTron'!BG$5)))</f>
        <v>0</v>
      </c>
      <c r="BH6" s="41" cm="1">
        <f t="array" ref="BH6">IF(BH$2="FY",SUMPRODUCT(Data_Xuất[[B1_MN]:[B4_DT]]*(Data_Xuất[Year]=BH$1)*(Data_Xuất[Main SKU name_GOM]=$A6)*(Data_Xuất[[#Headers],[B1_MN]:[B4_DT]]='Xuất-2026-VayTron'!BH$5)),SUMPRODUCT(Data_Xuất[[B1_MN]:[B4_DT]]*(Data_Xuất[Year]=BH$1)*(Data_Xuất[Month]=BH$2)*(Data_Xuất[Main SKU name_GOM]=$A6)*(Data_Xuất[[#Headers],[B1_MN]:[B4_DT]]='Xuất-2026-VayTron'!BH$5)))</f>
        <v>0</v>
      </c>
      <c r="BI6" s="41" cm="1">
        <f t="array" ref="BI6">IF(BI$2="FY",SUMPRODUCT(Data_Xuất[[B1_MN]:[B4_DT]]*(Data_Xuất[Year]=BI$1)*(Data_Xuất[Main SKU name_GOM]=$A6)*(Data_Xuất[[#Headers],[B1_MN]:[B4_DT]]='Xuất-2026-VayTron'!BI$5)),SUMPRODUCT(Data_Xuất[[B1_MN]:[B4_DT]]*(Data_Xuất[Year]=BI$1)*(Data_Xuất[Month]=BI$2)*(Data_Xuất[Main SKU name_GOM]=$A6)*(Data_Xuất[[#Headers],[B1_MN]:[B4_DT]]='Xuất-2026-VayTron'!BI$5)))</f>
        <v>0</v>
      </c>
      <c r="BJ6" s="44">
        <f t="shared" ref="BJ6:BJ12" si="15">SUM(AW6:BI6)</f>
        <v>672030.00000000012</v>
      </c>
      <c r="BL6" s="41" cm="1">
        <f t="array" ref="BL6">IF(BL$2="FY",SUMPRODUCT(Data_Xuất[[B1_MN]:[B4_DT]]*(Data_Xuất[Year]=BL$1)*(Data_Xuất[Main SKU name_GOM]=$A6)*(Data_Xuất[[#Headers],[B1_MN]:[B4_DT]]='Xuất-2026-VayTron'!BL$5)),SUMPRODUCT(Data_Xuất[[B1_MN]:[B4_DT]]*(Data_Xuất[Year]=BL$1)*(Data_Xuất[Month]=BL$2)*(Data_Xuất[Main SKU name_GOM]=$A6)*(Data_Xuất[[#Headers],[B1_MN]:[B4_DT]]='Xuất-2026-VayTron'!BL$5)))</f>
        <v>466800.00000000012</v>
      </c>
      <c r="BM6" s="41" cm="1">
        <f t="array" ref="BM6">IF(BM$2="FY",SUMPRODUCT(Data_Xuất[[B1_MN]:[B4_DT]]*(Data_Xuất[Year]=BM$1)*(Data_Xuất[Main SKU name_GOM]=$A6)*(Data_Xuất[[#Headers],[B1_MN]:[B4_DT]]='Xuất-2026-VayTron'!BM$5)),SUMPRODUCT(Data_Xuất[[B1_MN]:[B4_DT]]*(Data_Xuất[Year]=BM$1)*(Data_Xuất[Month]=BM$2)*(Data_Xuất[Main SKU name_GOM]=$A6)*(Data_Xuất[[#Headers],[B1_MN]:[B4_DT]]='Xuất-2026-VayTron'!BM$5)))</f>
        <v>436500</v>
      </c>
      <c r="BN6" s="41" cm="1">
        <f t="array" ref="BN6">IF(BN$2="FY",SUMPRODUCT(Data_Xuất[[B1_MN]:[B4_DT]]*(Data_Xuất[Year]=BN$1)*(Data_Xuất[Main SKU name_GOM]=$A6)*(Data_Xuất[[#Headers],[B1_MN]:[B4_DT]]='Xuất-2026-VayTron'!BN$5)),SUMPRODUCT(Data_Xuất[[B1_MN]:[B4_DT]]*(Data_Xuất[Year]=BN$1)*(Data_Xuất[Month]=BN$2)*(Data_Xuất[Main SKU name_GOM]=$A6)*(Data_Xuất[[#Headers],[B1_MN]:[B4_DT]]='Xuất-2026-VayTron'!BN$5)))</f>
        <v>0</v>
      </c>
      <c r="BO6" s="41" cm="1">
        <f t="array" ref="BO6">IF(BO$2="FY",SUMPRODUCT(Data_Xuất[[B1_MN]:[B4_DT]]*(Data_Xuất[Year]=BO$1)*(Data_Xuất[Main SKU name_GOM]=$A6)*(Data_Xuất[[#Headers],[B1_MN]:[B4_DT]]='Xuất-2026-VayTron'!BO$5)),SUMPRODUCT(Data_Xuất[[B1_MN]:[B4_DT]]*(Data_Xuất[Year]=BO$1)*(Data_Xuất[Month]=BO$2)*(Data_Xuất[Main SKU name_GOM]=$A6)*(Data_Xuất[[#Headers],[B1_MN]:[B4_DT]]='Xuất-2026-VayTron'!BO$5)))</f>
        <v>0</v>
      </c>
      <c r="BP6" s="41" cm="1">
        <f t="array" ref="BP6">IF(BP$2="FY",SUMPRODUCT(Data_Xuất[[B1_MN]:[B4_DT]]*(Data_Xuất[Year]=BP$1)*(Data_Xuất[Main SKU name_GOM]=$A6)*(Data_Xuất[[#Headers],[B1_MN]:[B4_DT]]='Xuất-2026-VayTron'!BP$5)),SUMPRODUCT(Data_Xuất[[B1_MN]:[B4_DT]]*(Data_Xuất[Year]=BP$1)*(Data_Xuất[Month]=BP$2)*(Data_Xuất[Main SKU name_GOM]=$A6)*(Data_Xuất[[#Headers],[B1_MN]:[B4_DT]]='Xuất-2026-VayTron'!BP$5)))</f>
        <v>0</v>
      </c>
      <c r="BQ6" s="41" cm="1">
        <f t="array" ref="BQ6">IF(BQ$2="FY",SUMPRODUCT(Data_Xuất[[B1_MN]:[B4_DT]]*(Data_Xuất[Year]=BQ$1)*(Data_Xuất[Main SKU name_GOM]=$A6)*(Data_Xuất[[#Headers],[B1_MN]:[B4_DT]]='Xuất-2026-VayTron'!BQ$5)),SUMPRODUCT(Data_Xuất[[B1_MN]:[B4_DT]]*(Data_Xuất[Year]=BQ$1)*(Data_Xuất[Month]=BQ$2)*(Data_Xuất[Main SKU name_GOM]=$A6)*(Data_Xuất[[#Headers],[B1_MN]:[B4_DT]]='Xuất-2026-VayTron'!BQ$5)))</f>
        <v>40499.999999999985</v>
      </c>
      <c r="BR6" s="41" cm="1">
        <f t="array" ref="BR6">IF(BR$2="FY",SUMPRODUCT(Data_Xuất[[B1_MN]:[B4_DT]]*(Data_Xuất[Year]=BR$1)*(Data_Xuất[Main SKU name_GOM]=$A6)*(Data_Xuất[[#Headers],[B1_MN]:[B4_DT]]='Xuất-2026-VayTron'!BR$5)),SUMPRODUCT(Data_Xuất[[B1_MN]:[B4_DT]]*(Data_Xuất[Year]=BR$1)*(Data_Xuất[Month]=BR$2)*(Data_Xuất[Main SKU name_GOM]=$A6)*(Data_Xuất[[#Headers],[B1_MN]:[B4_DT]]='Xuất-2026-VayTron'!BR$5)))</f>
        <v>0</v>
      </c>
      <c r="BS6" s="41" cm="1">
        <f t="array" ref="BS6">IF(BS$2="FY",SUMPRODUCT(Data_Xuất[[B1_MN]:[B4_DT]]*(Data_Xuất[Year]=BS$1)*(Data_Xuất[Main SKU name_GOM]=$A6)*(Data_Xuất[[#Headers],[B1_MN]:[B4_DT]]='Xuất-2026-VayTron'!BS$5)),SUMPRODUCT(Data_Xuất[[B1_MN]:[B4_DT]]*(Data_Xuất[Year]=BS$1)*(Data_Xuất[Month]=BS$2)*(Data_Xuất[Main SKU name_GOM]=$A6)*(Data_Xuất[[#Headers],[B1_MN]:[B4_DT]]='Xuất-2026-VayTron'!BS$5)))</f>
        <v>19981.000000000004</v>
      </c>
      <c r="BT6" s="41" cm="1">
        <f t="array" ref="BT6">IF(BT$2="FY",SUMPRODUCT(Data_Xuất[[B1_MN]:[B4_DT]]*(Data_Xuất[Year]=BT$1)*(Data_Xuất[Main SKU name_GOM]=$A6)*(Data_Xuất[[#Headers],[B1_MN]:[B4_DT]]='Xuất-2026-VayTron'!BT$5)),SUMPRODUCT(Data_Xuất[[B1_MN]:[B4_DT]]*(Data_Xuất[Year]=BT$1)*(Data_Xuất[Month]=BT$2)*(Data_Xuất[Main SKU name_GOM]=$A6)*(Data_Xuất[[#Headers],[B1_MN]:[B4_DT]]='Xuất-2026-VayTron'!BT$5)))</f>
        <v>0</v>
      </c>
      <c r="BU6" s="41" cm="1">
        <f t="array" ref="BU6">IF(BU$2="FY",SUMPRODUCT(Data_Xuất[[B1_MN]:[B4_DT]]*(Data_Xuất[Year]=BU$1)*(Data_Xuất[Main SKU name_GOM]=$A6)*(Data_Xuất[[#Headers],[B1_MN]:[B4_DT]]='Xuất-2026-VayTron'!BU$5)),SUMPRODUCT(Data_Xuất[[B1_MN]:[B4_DT]]*(Data_Xuất[Year]=BU$1)*(Data_Xuất[Month]=BU$2)*(Data_Xuất[Main SKU name_GOM]=$A6)*(Data_Xuất[[#Headers],[B1_MN]:[B4_DT]]='Xuất-2026-VayTron'!BU$5)))</f>
        <v>0</v>
      </c>
      <c r="BV6" s="41" cm="1">
        <f t="array" ref="BV6">IF(BV$2="FY",SUMPRODUCT(Data_Xuất[[B1_MN]:[B4_DT]]*(Data_Xuất[Year]=BV$1)*(Data_Xuất[Main SKU name_GOM]=$A6)*(Data_Xuất[[#Headers],[B1_MN]:[B4_DT]]='Xuất-2026-VayTron'!BV$5)),SUMPRODUCT(Data_Xuất[[B1_MN]:[B4_DT]]*(Data_Xuất[Year]=BV$1)*(Data_Xuất[Month]=BV$2)*(Data_Xuất[Main SKU name_GOM]=$A6)*(Data_Xuất[[#Headers],[B1_MN]:[B4_DT]]='Xuất-2026-VayTron'!BV$5)))</f>
        <v>0</v>
      </c>
      <c r="BW6" s="41" cm="1">
        <f t="array" ref="BW6">IF(BW$2="FY",SUMPRODUCT(Data_Xuất[[B1_MN]:[B4_DT]]*(Data_Xuất[Year]=BW$1)*(Data_Xuất[Main SKU name_GOM]=$A6)*(Data_Xuất[[#Headers],[B1_MN]:[B4_DT]]='Xuất-2026-VayTron'!BW$5)),SUMPRODUCT(Data_Xuất[[B1_MN]:[B4_DT]]*(Data_Xuất[Year]=BW$1)*(Data_Xuất[Month]=BW$2)*(Data_Xuất[Main SKU name_GOM]=$A6)*(Data_Xuất[[#Headers],[B1_MN]:[B4_DT]]='Xuất-2026-VayTron'!BW$5)))</f>
        <v>0</v>
      </c>
      <c r="BX6" s="41" cm="1">
        <f t="array" ref="BX6">IF(BX$2="FY",SUMPRODUCT(Data_Xuất[[B1_MN]:[B4_DT]]*(Data_Xuất[Year]=BX$1)*(Data_Xuất[Main SKU name_GOM]=$A6)*(Data_Xuất[[#Headers],[B1_MN]:[B4_DT]]='Xuất-2026-VayTron'!BX$5)),SUMPRODUCT(Data_Xuất[[B1_MN]:[B4_DT]]*(Data_Xuất[Year]=BX$1)*(Data_Xuất[Month]=BX$2)*(Data_Xuất[Main SKU name_GOM]=$A6)*(Data_Xuất[[#Headers],[B1_MN]:[B4_DT]]='Xuất-2026-VayTron'!BX$5)))</f>
        <v>0</v>
      </c>
      <c r="BY6" s="44">
        <f t="shared" ref="BY6:BY12" si="16">SUM(BL6:BX6)</f>
        <v>963781.00000000012</v>
      </c>
      <c r="CA6" s="41" cm="1">
        <f t="array" ref="CA6">IF(CA$2="FY",SUMPRODUCT(Data_Xuất[[B1_MN]:[B4_DT]]*(Data_Xuất[Year]=CA$1)*(Data_Xuất[Main SKU name_GOM]=$A6)*(Data_Xuất[[#Headers],[B1_MN]:[B4_DT]]='Xuất-2026-VayTron'!CA$5)),SUMPRODUCT(Data_Xuất[[B1_MN]:[B4_DT]]*(Data_Xuất[Year]=CA$1)*(Data_Xuất[Month]=CA$2)*(Data_Xuất[Main SKU name_GOM]=$A6)*(Data_Xuất[[#Headers],[B1_MN]:[B4_DT]]='Xuất-2026-VayTron'!CA$5)))</f>
        <v>0</v>
      </c>
      <c r="CB6" s="41" cm="1">
        <f t="array" ref="CB6">IF(CB$2="FY",SUMPRODUCT(Data_Xuất[[B1_MN]:[B4_DT]]*(Data_Xuất[Year]=CB$1)*(Data_Xuất[Main SKU name_GOM]=$A6)*(Data_Xuất[[#Headers],[B1_MN]:[B4_DT]]='Xuất-2026-VayTron'!CB$5)),SUMPRODUCT(Data_Xuất[[B1_MN]:[B4_DT]]*(Data_Xuất[Year]=CB$1)*(Data_Xuất[Month]=CB$2)*(Data_Xuất[Main SKU name_GOM]=$A6)*(Data_Xuất[[#Headers],[B1_MN]:[B4_DT]]='Xuất-2026-VayTron'!CB$5)))</f>
        <v>0</v>
      </c>
      <c r="CC6" s="41" cm="1">
        <f t="array" ref="CC6">IF(CC$2="FY",SUMPRODUCT(Data_Xuất[[B1_MN]:[B4_DT]]*(Data_Xuất[Year]=CC$1)*(Data_Xuất[Main SKU name_GOM]=$A6)*(Data_Xuất[[#Headers],[B1_MN]:[B4_DT]]='Xuất-2026-VayTron'!CC$5)),SUMPRODUCT(Data_Xuất[[B1_MN]:[B4_DT]]*(Data_Xuất[Year]=CC$1)*(Data_Xuất[Month]=CC$2)*(Data_Xuất[Main SKU name_GOM]=$A6)*(Data_Xuất[[#Headers],[B1_MN]:[B4_DT]]='Xuất-2026-VayTron'!CC$5)))</f>
        <v>0</v>
      </c>
      <c r="CD6" s="41" cm="1">
        <f t="array" ref="CD6">IF(CD$2="FY",SUMPRODUCT(Data_Xuất[[B1_MN]:[B4_DT]]*(Data_Xuất[Year]=CD$1)*(Data_Xuất[Main SKU name_GOM]=$A6)*(Data_Xuất[[#Headers],[B1_MN]:[B4_DT]]='Xuất-2026-VayTron'!CD$5)),SUMPRODUCT(Data_Xuất[[B1_MN]:[B4_DT]]*(Data_Xuất[Year]=CD$1)*(Data_Xuất[Month]=CD$2)*(Data_Xuất[Main SKU name_GOM]=$A6)*(Data_Xuất[[#Headers],[B1_MN]:[B4_DT]]='Xuất-2026-VayTron'!CD$5)))</f>
        <v>0</v>
      </c>
      <c r="CE6" s="41" cm="1">
        <f t="array" ref="CE6">IF(CE$2="FY",SUMPRODUCT(Data_Xuất[[B1_MN]:[B4_DT]]*(Data_Xuất[Year]=CE$1)*(Data_Xuất[Main SKU name_GOM]=$A6)*(Data_Xuất[[#Headers],[B1_MN]:[B4_DT]]='Xuất-2026-VayTron'!CE$5)),SUMPRODUCT(Data_Xuất[[B1_MN]:[B4_DT]]*(Data_Xuất[Year]=CE$1)*(Data_Xuất[Month]=CE$2)*(Data_Xuất[Main SKU name_GOM]=$A6)*(Data_Xuất[[#Headers],[B1_MN]:[B4_DT]]='Xuất-2026-VayTron'!CE$5)))</f>
        <v>0</v>
      </c>
      <c r="CF6" s="41" cm="1">
        <f t="array" ref="CF6">IF(CF$2="FY",SUMPRODUCT(Data_Xuất[[B1_MN]:[B4_DT]]*(Data_Xuất[Year]=CF$1)*(Data_Xuất[Main SKU name_GOM]=$A6)*(Data_Xuất[[#Headers],[B1_MN]:[B4_DT]]='Xuất-2026-VayTron'!CF$5)),SUMPRODUCT(Data_Xuất[[B1_MN]:[B4_DT]]*(Data_Xuất[Year]=CF$1)*(Data_Xuất[Month]=CF$2)*(Data_Xuất[Main SKU name_GOM]=$A6)*(Data_Xuất[[#Headers],[B1_MN]:[B4_DT]]='Xuất-2026-VayTron'!CF$5)))</f>
        <v>0</v>
      </c>
      <c r="CG6" s="41" cm="1">
        <f t="array" ref="CG6">IF(CG$2="FY",SUMPRODUCT(Data_Xuất[[B1_MN]:[B4_DT]]*(Data_Xuất[Year]=CG$1)*(Data_Xuất[Main SKU name_GOM]=$A6)*(Data_Xuất[[#Headers],[B1_MN]:[B4_DT]]='Xuất-2026-VayTron'!CG$5)),SUMPRODUCT(Data_Xuất[[B1_MN]:[B4_DT]]*(Data_Xuất[Year]=CG$1)*(Data_Xuất[Month]=CG$2)*(Data_Xuất[Main SKU name_GOM]=$A6)*(Data_Xuất[[#Headers],[B1_MN]:[B4_DT]]='Xuất-2026-VayTron'!CG$5)))</f>
        <v>0</v>
      </c>
      <c r="CH6" s="41" cm="1">
        <f t="array" ref="CH6">IF(CH$2="FY",SUMPRODUCT(Data_Xuất[[B1_MN]:[B4_DT]]*(Data_Xuất[Year]=CH$1)*(Data_Xuất[Main SKU name_GOM]=$A6)*(Data_Xuất[[#Headers],[B1_MN]:[B4_DT]]='Xuất-2026-VayTron'!CH$5)),SUMPRODUCT(Data_Xuất[[B1_MN]:[B4_DT]]*(Data_Xuất[Year]=CH$1)*(Data_Xuất[Month]=CH$2)*(Data_Xuất[Main SKU name_GOM]=$A6)*(Data_Xuất[[#Headers],[B1_MN]:[B4_DT]]='Xuất-2026-VayTron'!CH$5)))</f>
        <v>0</v>
      </c>
      <c r="CI6" s="41" cm="1">
        <f t="array" ref="CI6">IF(CI$2="FY",SUMPRODUCT(Data_Xuất[[B1_MN]:[B4_DT]]*(Data_Xuất[Year]=CI$1)*(Data_Xuất[Main SKU name_GOM]=$A6)*(Data_Xuất[[#Headers],[B1_MN]:[B4_DT]]='Xuất-2026-VayTron'!CI$5)),SUMPRODUCT(Data_Xuất[[B1_MN]:[B4_DT]]*(Data_Xuất[Year]=CI$1)*(Data_Xuất[Month]=CI$2)*(Data_Xuất[Main SKU name_GOM]=$A6)*(Data_Xuất[[#Headers],[B1_MN]:[B4_DT]]='Xuất-2026-VayTron'!CI$5)))</f>
        <v>0</v>
      </c>
      <c r="CJ6" s="41" cm="1">
        <f t="array" ref="CJ6">IF(CJ$2="FY",SUMPRODUCT(Data_Xuất[[B1_MN]:[B4_DT]]*(Data_Xuất[Year]=CJ$1)*(Data_Xuất[Main SKU name_GOM]=$A6)*(Data_Xuất[[#Headers],[B1_MN]:[B4_DT]]='Xuất-2026-VayTron'!CJ$5)),SUMPRODUCT(Data_Xuất[[B1_MN]:[B4_DT]]*(Data_Xuất[Year]=CJ$1)*(Data_Xuất[Month]=CJ$2)*(Data_Xuất[Main SKU name_GOM]=$A6)*(Data_Xuất[[#Headers],[B1_MN]:[B4_DT]]='Xuất-2026-VayTron'!CJ$5)))</f>
        <v>0</v>
      </c>
      <c r="CK6" s="41" cm="1">
        <f t="array" ref="CK6">IF(CK$2="FY",SUMPRODUCT(Data_Xuất[[B1_MN]:[B4_DT]]*(Data_Xuất[Year]=CK$1)*(Data_Xuất[Main SKU name_GOM]=$A6)*(Data_Xuất[[#Headers],[B1_MN]:[B4_DT]]='Xuất-2026-VayTron'!CK$5)),SUMPRODUCT(Data_Xuất[[B1_MN]:[B4_DT]]*(Data_Xuất[Year]=CK$1)*(Data_Xuất[Month]=CK$2)*(Data_Xuất[Main SKU name_GOM]=$A6)*(Data_Xuất[[#Headers],[B1_MN]:[B4_DT]]='Xuất-2026-VayTron'!CK$5)))</f>
        <v>0</v>
      </c>
      <c r="CL6" s="41" cm="1">
        <f t="array" ref="CL6">IF(CL$2="FY",SUMPRODUCT(Data_Xuất[[B1_MN]:[B4_DT]]*(Data_Xuất[Year]=CL$1)*(Data_Xuất[Main SKU name_GOM]=$A6)*(Data_Xuất[[#Headers],[B1_MN]:[B4_DT]]='Xuất-2026-VayTron'!CL$5)),SUMPRODUCT(Data_Xuất[[B1_MN]:[B4_DT]]*(Data_Xuất[Year]=CL$1)*(Data_Xuất[Month]=CL$2)*(Data_Xuất[Main SKU name_GOM]=$A6)*(Data_Xuất[[#Headers],[B1_MN]:[B4_DT]]='Xuất-2026-VayTron'!CL$5)))</f>
        <v>0</v>
      </c>
      <c r="CM6" s="41" cm="1">
        <f t="array" ref="CM6">IF(CM$2="FY",SUMPRODUCT(Data_Xuất[[B1_MN]:[B4_DT]]*(Data_Xuất[Year]=CM$1)*(Data_Xuất[Main SKU name_GOM]=$A6)*(Data_Xuất[[#Headers],[B1_MN]:[B4_DT]]='Xuất-2026-VayTron'!CM$5)),SUMPRODUCT(Data_Xuất[[B1_MN]:[B4_DT]]*(Data_Xuất[Year]=CM$1)*(Data_Xuất[Month]=CM$2)*(Data_Xuất[Main SKU name_GOM]=$A6)*(Data_Xuất[[#Headers],[B1_MN]:[B4_DT]]='Xuất-2026-VayTron'!CM$5)))</f>
        <v>0</v>
      </c>
      <c r="CN6" s="44">
        <f t="shared" ref="CN6:CN12" si="17">SUM(CA6:CM6)</f>
        <v>0</v>
      </c>
      <c r="CP6" s="41" cm="1">
        <f t="array" ref="CP6">IF(CP$2="FY",SUMPRODUCT(Data_Xuất[[B1_MN]:[B4_DT]]*(Data_Xuất[Year]=CP$1)*(Data_Xuất[Main SKU name_GOM]=$A6)*(Data_Xuất[[#Headers],[B1_MN]:[B4_DT]]='Xuất-2026-VayTron'!CP$5)),SUMPRODUCT(Data_Xuất[[B1_MN]:[B4_DT]]*(Data_Xuất[Year]=CP$1)*(Data_Xuất[Month]=CP$2)*(Data_Xuất[Main SKU name_GOM]=$A6)*(Data_Xuất[[#Headers],[B1_MN]:[B4_DT]]='Xuất-2026-VayTron'!CP$5)))</f>
        <v>0</v>
      </c>
      <c r="CQ6" s="41" cm="1">
        <f t="array" ref="CQ6">IF(CQ$2="FY",SUMPRODUCT(Data_Xuất[[B1_MN]:[B4_DT]]*(Data_Xuất[Year]=CQ$1)*(Data_Xuất[Main SKU name_GOM]=$A6)*(Data_Xuất[[#Headers],[B1_MN]:[B4_DT]]='Xuất-2026-VayTron'!CQ$5)),SUMPRODUCT(Data_Xuất[[B1_MN]:[B4_DT]]*(Data_Xuất[Year]=CQ$1)*(Data_Xuất[Month]=CQ$2)*(Data_Xuất[Main SKU name_GOM]=$A6)*(Data_Xuất[[#Headers],[B1_MN]:[B4_DT]]='Xuất-2026-VayTron'!CQ$5)))</f>
        <v>0</v>
      </c>
      <c r="CR6" s="41" cm="1">
        <f t="array" ref="CR6">IF(CR$2="FY",SUMPRODUCT(Data_Xuất[[B1_MN]:[B4_DT]]*(Data_Xuất[Year]=CR$1)*(Data_Xuất[Main SKU name_GOM]=$A6)*(Data_Xuất[[#Headers],[B1_MN]:[B4_DT]]='Xuất-2026-VayTron'!CR$5)),SUMPRODUCT(Data_Xuất[[B1_MN]:[B4_DT]]*(Data_Xuất[Year]=CR$1)*(Data_Xuất[Month]=CR$2)*(Data_Xuất[Main SKU name_GOM]=$A6)*(Data_Xuất[[#Headers],[B1_MN]:[B4_DT]]='Xuất-2026-VayTron'!CR$5)))</f>
        <v>0</v>
      </c>
      <c r="CS6" s="41" cm="1">
        <f t="array" ref="CS6">IF(CS$2="FY",SUMPRODUCT(Data_Xuất[[B1_MN]:[B4_DT]]*(Data_Xuất[Year]=CS$1)*(Data_Xuất[Main SKU name_GOM]=$A6)*(Data_Xuất[[#Headers],[B1_MN]:[B4_DT]]='Xuất-2026-VayTron'!CS$5)),SUMPRODUCT(Data_Xuất[[B1_MN]:[B4_DT]]*(Data_Xuất[Year]=CS$1)*(Data_Xuất[Month]=CS$2)*(Data_Xuất[Main SKU name_GOM]=$A6)*(Data_Xuất[[#Headers],[B1_MN]:[B4_DT]]='Xuất-2026-VayTron'!CS$5)))</f>
        <v>0</v>
      </c>
      <c r="CT6" s="41" cm="1">
        <f t="array" ref="CT6">IF(CT$2="FY",SUMPRODUCT(Data_Xuất[[B1_MN]:[B4_DT]]*(Data_Xuất[Year]=CT$1)*(Data_Xuất[Main SKU name_GOM]=$A6)*(Data_Xuất[[#Headers],[B1_MN]:[B4_DT]]='Xuất-2026-VayTron'!CT$5)),SUMPRODUCT(Data_Xuất[[B1_MN]:[B4_DT]]*(Data_Xuất[Year]=CT$1)*(Data_Xuất[Month]=CT$2)*(Data_Xuất[Main SKU name_GOM]=$A6)*(Data_Xuất[[#Headers],[B1_MN]:[B4_DT]]='Xuất-2026-VayTron'!CT$5)))</f>
        <v>0</v>
      </c>
      <c r="CU6" s="41" cm="1">
        <f t="array" ref="CU6">IF(CU$2="FY",SUMPRODUCT(Data_Xuất[[B1_MN]:[B4_DT]]*(Data_Xuất[Year]=CU$1)*(Data_Xuất[Main SKU name_GOM]=$A6)*(Data_Xuất[[#Headers],[B1_MN]:[B4_DT]]='Xuất-2026-VayTron'!CU$5)),SUMPRODUCT(Data_Xuất[[B1_MN]:[B4_DT]]*(Data_Xuất[Year]=CU$1)*(Data_Xuất[Month]=CU$2)*(Data_Xuất[Main SKU name_GOM]=$A6)*(Data_Xuất[[#Headers],[B1_MN]:[B4_DT]]='Xuất-2026-VayTron'!CU$5)))</f>
        <v>0</v>
      </c>
      <c r="CV6" s="41" cm="1">
        <f t="array" ref="CV6">IF(CV$2="FY",SUMPRODUCT(Data_Xuất[[B1_MN]:[B4_DT]]*(Data_Xuất[Year]=CV$1)*(Data_Xuất[Main SKU name_GOM]=$A6)*(Data_Xuất[[#Headers],[B1_MN]:[B4_DT]]='Xuất-2026-VayTron'!CV$5)),SUMPRODUCT(Data_Xuất[[B1_MN]:[B4_DT]]*(Data_Xuất[Year]=CV$1)*(Data_Xuất[Month]=CV$2)*(Data_Xuất[Main SKU name_GOM]=$A6)*(Data_Xuất[[#Headers],[B1_MN]:[B4_DT]]='Xuất-2026-VayTron'!CV$5)))</f>
        <v>0</v>
      </c>
      <c r="CW6" s="41" cm="1">
        <f t="array" ref="CW6">IF(CW$2="FY",SUMPRODUCT(Data_Xuất[[B1_MN]:[B4_DT]]*(Data_Xuất[Year]=CW$1)*(Data_Xuất[Main SKU name_GOM]=$A6)*(Data_Xuất[[#Headers],[B1_MN]:[B4_DT]]='Xuất-2026-VayTron'!CW$5)),SUMPRODUCT(Data_Xuất[[B1_MN]:[B4_DT]]*(Data_Xuất[Year]=CW$1)*(Data_Xuất[Month]=CW$2)*(Data_Xuất[Main SKU name_GOM]=$A6)*(Data_Xuất[[#Headers],[B1_MN]:[B4_DT]]='Xuất-2026-VayTron'!CW$5)))</f>
        <v>0</v>
      </c>
      <c r="CX6" s="41" cm="1">
        <f t="array" ref="CX6">IF(CX$2="FY",SUMPRODUCT(Data_Xuất[[B1_MN]:[B4_DT]]*(Data_Xuất[Year]=CX$1)*(Data_Xuất[Main SKU name_GOM]=$A6)*(Data_Xuất[[#Headers],[B1_MN]:[B4_DT]]='Xuất-2026-VayTron'!CX$5)),SUMPRODUCT(Data_Xuất[[B1_MN]:[B4_DT]]*(Data_Xuất[Year]=CX$1)*(Data_Xuất[Month]=CX$2)*(Data_Xuất[Main SKU name_GOM]=$A6)*(Data_Xuất[[#Headers],[B1_MN]:[B4_DT]]='Xuất-2026-VayTron'!CX$5)))</f>
        <v>0</v>
      </c>
      <c r="CY6" s="41" cm="1">
        <f t="array" ref="CY6">IF(CY$2="FY",SUMPRODUCT(Data_Xuất[[B1_MN]:[B4_DT]]*(Data_Xuất[Year]=CY$1)*(Data_Xuất[Main SKU name_GOM]=$A6)*(Data_Xuất[[#Headers],[B1_MN]:[B4_DT]]='Xuất-2026-VayTron'!CY$5)),SUMPRODUCT(Data_Xuất[[B1_MN]:[B4_DT]]*(Data_Xuất[Year]=CY$1)*(Data_Xuất[Month]=CY$2)*(Data_Xuất[Main SKU name_GOM]=$A6)*(Data_Xuất[[#Headers],[B1_MN]:[B4_DT]]='Xuất-2026-VayTron'!CY$5)))</f>
        <v>0</v>
      </c>
      <c r="CZ6" s="41" cm="1">
        <f t="array" ref="CZ6">IF(CZ$2="FY",SUMPRODUCT(Data_Xuất[[B1_MN]:[B4_DT]]*(Data_Xuất[Year]=CZ$1)*(Data_Xuất[Main SKU name_GOM]=$A6)*(Data_Xuất[[#Headers],[B1_MN]:[B4_DT]]='Xuất-2026-VayTron'!CZ$5)),SUMPRODUCT(Data_Xuất[[B1_MN]:[B4_DT]]*(Data_Xuất[Year]=CZ$1)*(Data_Xuất[Month]=CZ$2)*(Data_Xuất[Main SKU name_GOM]=$A6)*(Data_Xuất[[#Headers],[B1_MN]:[B4_DT]]='Xuất-2026-VayTron'!CZ$5)))</f>
        <v>0</v>
      </c>
      <c r="DA6" s="41" cm="1">
        <f t="array" ref="DA6">IF(DA$2="FY",SUMPRODUCT(Data_Xuất[[B1_MN]:[B4_DT]]*(Data_Xuất[Year]=DA$1)*(Data_Xuất[Main SKU name_GOM]=$A6)*(Data_Xuất[[#Headers],[B1_MN]:[B4_DT]]='Xuất-2026-VayTron'!DA$5)),SUMPRODUCT(Data_Xuất[[B1_MN]:[B4_DT]]*(Data_Xuất[Year]=DA$1)*(Data_Xuất[Month]=DA$2)*(Data_Xuất[Main SKU name_GOM]=$A6)*(Data_Xuất[[#Headers],[B1_MN]:[B4_DT]]='Xuất-2026-VayTron'!DA$5)))</f>
        <v>0</v>
      </c>
      <c r="DB6" s="41" cm="1">
        <f t="array" ref="DB6">IF(DB$2="FY",SUMPRODUCT(Data_Xuất[[B1_MN]:[B4_DT]]*(Data_Xuất[Year]=DB$1)*(Data_Xuất[Main SKU name_GOM]=$A6)*(Data_Xuất[[#Headers],[B1_MN]:[B4_DT]]='Xuất-2026-VayTron'!DB$5)),SUMPRODUCT(Data_Xuất[[B1_MN]:[B4_DT]]*(Data_Xuất[Year]=DB$1)*(Data_Xuất[Month]=DB$2)*(Data_Xuất[Main SKU name_GOM]=$A6)*(Data_Xuất[[#Headers],[B1_MN]:[B4_DT]]='Xuất-2026-VayTron'!DB$5)))</f>
        <v>0</v>
      </c>
      <c r="DC6" s="44">
        <f t="shared" ref="DC6:DC12" si="18">SUM(CP6:DB6)</f>
        <v>0</v>
      </c>
      <c r="DE6" s="41" cm="1">
        <f t="array" ref="DE6">IF(DE$2="FY",SUMPRODUCT(Data_Xuất[[B1_MN]:[B4_DT]]*(Data_Xuất[Year]=DE$1)*(Data_Xuất[Main SKU name_GOM]=$A6)*(Data_Xuất[[#Headers],[B1_MN]:[B4_DT]]='Xuất-2026-VayTron'!DE$5)),SUMPRODUCT(Data_Xuất[[B1_MN]:[B4_DT]]*(Data_Xuất[Year]=DE$1)*(Data_Xuất[Month]=DE$2)*(Data_Xuất[Main SKU name_GOM]=$A6)*(Data_Xuất[[#Headers],[B1_MN]:[B4_DT]]='Xuất-2026-VayTron'!DE$5)))</f>
        <v>0</v>
      </c>
      <c r="DF6" s="41" cm="1">
        <f t="array" ref="DF6">IF(DF$2="FY",SUMPRODUCT(Data_Xuất[[B1_MN]:[B4_DT]]*(Data_Xuất[Year]=DF$1)*(Data_Xuất[Main SKU name_GOM]=$A6)*(Data_Xuất[[#Headers],[B1_MN]:[B4_DT]]='Xuất-2026-VayTron'!DF$5)),SUMPRODUCT(Data_Xuất[[B1_MN]:[B4_DT]]*(Data_Xuất[Year]=DF$1)*(Data_Xuất[Month]=DF$2)*(Data_Xuất[Main SKU name_GOM]=$A6)*(Data_Xuất[[#Headers],[B1_MN]:[B4_DT]]='Xuất-2026-VayTron'!DF$5)))</f>
        <v>0</v>
      </c>
      <c r="DG6" s="41" cm="1">
        <f t="array" ref="DG6">IF(DG$2="FY",SUMPRODUCT(Data_Xuất[[B1_MN]:[B4_DT]]*(Data_Xuất[Year]=DG$1)*(Data_Xuất[Main SKU name_GOM]=$A6)*(Data_Xuất[[#Headers],[B1_MN]:[B4_DT]]='Xuất-2026-VayTron'!DG$5)),SUMPRODUCT(Data_Xuất[[B1_MN]:[B4_DT]]*(Data_Xuất[Year]=DG$1)*(Data_Xuất[Month]=DG$2)*(Data_Xuất[Main SKU name_GOM]=$A6)*(Data_Xuất[[#Headers],[B1_MN]:[B4_DT]]='Xuất-2026-VayTron'!DG$5)))</f>
        <v>0</v>
      </c>
      <c r="DH6" s="41" cm="1">
        <f t="array" ref="DH6">IF(DH$2="FY",SUMPRODUCT(Data_Xuất[[B1_MN]:[B4_DT]]*(Data_Xuất[Year]=DH$1)*(Data_Xuất[Main SKU name_GOM]=$A6)*(Data_Xuất[[#Headers],[B1_MN]:[B4_DT]]='Xuất-2026-VayTron'!DH$5)),SUMPRODUCT(Data_Xuất[[B1_MN]:[B4_DT]]*(Data_Xuất[Year]=DH$1)*(Data_Xuất[Month]=DH$2)*(Data_Xuất[Main SKU name_GOM]=$A6)*(Data_Xuất[[#Headers],[B1_MN]:[B4_DT]]='Xuất-2026-VayTron'!DH$5)))</f>
        <v>0</v>
      </c>
      <c r="DI6" s="41" cm="1">
        <f t="array" ref="DI6">IF(DI$2="FY",SUMPRODUCT(Data_Xuất[[B1_MN]:[B4_DT]]*(Data_Xuất[Year]=DI$1)*(Data_Xuất[Main SKU name_GOM]=$A6)*(Data_Xuất[[#Headers],[B1_MN]:[B4_DT]]='Xuất-2026-VayTron'!DI$5)),SUMPRODUCT(Data_Xuất[[B1_MN]:[B4_DT]]*(Data_Xuất[Year]=DI$1)*(Data_Xuất[Month]=DI$2)*(Data_Xuất[Main SKU name_GOM]=$A6)*(Data_Xuất[[#Headers],[B1_MN]:[B4_DT]]='Xuất-2026-VayTron'!DI$5)))</f>
        <v>0</v>
      </c>
      <c r="DJ6" s="41" cm="1">
        <f t="array" ref="DJ6">IF(DJ$2="FY",SUMPRODUCT(Data_Xuất[[B1_MN]:[B4_DT]]*(Data_Xuất[Year]=DJ$1)*(Data_Xuất[Main SKU name_GOM]=$A6)*(Data_Xuất[[#Headers],[B1_MN]:[B4_DT]]='Xuất-2026-VayTron'!DJ$5)),SUMPRODUCT(Data_Xuất[[B1_MN]:[B4_DT]]*(Data_Xuất[Year]=DJ$1)*(Data_Xuất[Month]=DJ$2)*(Data_Xuất[Main SKU name_GOM]=$A6)*(Data_Xuất[[#Headers],[B1_MN]:[B4_DT]]='Xuất-2026-VayTron'!DJ$5)))</f>
        <v>0</v>
      </c>
      <c r="DK6" s="41" cm="1">
        <f t="array" ref="DK6">IF(DK$2="FY",SUMPRODUCT(Data_Xuất[[B1_MN]:[B4_DT]]*(Data_Xuất[Year]=DK$1)*(Data_Xuất[Main SKU name_GOM]=$A6)*(Data_Xuất[[#Headers],[B1_MN]:[B4_DT]]='Xuất-2026-VayTron'!DK$5)),SUMPRODUCT(Data_Xuất[[B1_MN]:[B4_DT]]*(Data_Xuất[Year]=DK$1)*(Data_Xuất[Month]=DK$2)*(Data_Xuất[Main SKU name_GOM]=$A6)*(Data_Xuất[[#Headers],[B1_MN]:[B4_DT]]='Xuất-2026-VayTron'!DK$5)))</f>
        <v>0</v>
      </c>
      <c r="DL6" s="41" cm="1">
        <f t="array" ref="DL6">IF(DL$2="FY",SUMPRODUCT(Data_Xuất[[B1_MN]:[B4_DT]]*(Data_Xuất[Year]=DL$1)*(Data_Xuất[Main SKU name_GOM]=$A6)*(Data_Xuất[[#Headers],[B1_MN]:[B4_DT]]='Xuất-2026-VayTron'!DL$5)),SUMPRODUCT(Data_Xuất[[B1_MN]:[B4_DT]]*(Data_Xuất[Year]=DL$1)*(Data_Xuất[Month]=DL$2)*(Data_Xuất[Main SKU name_GOM]=$A6)*(Data_Xuất[[#Headers],[B1_MN]:[B4_DT]]='Xuất-2026-VayTron'!DL$5)))</f>
        <v>0</v>
      </c>
      <c r="DM6" s="41" cm="1">
        <f t="array" ref="DM6">IF(DM$2="FY",SUMPRODUCT(Data_Xuất[[B1_MN]:[B4_DT]]*(Data_Xuất[Year]=DM$1)*(Data_Xuất[Main SKU name_GOM]=$A6)*(Data_Xuất[[#Headers],[B1_MN]:[B4_DT]]='Xuất-2026-VayTron'!DM$5)),SUMPRODUCT(Data_Xuất[[B1_MN]:[B4_DT]]*(Data_Xuất[Year]=DM$1)*(Data_Xuất[Month]=DM$2)*(Data_Xuất[Main SKU name_GOM]=$A6)*(Data_Xuất[[#Headers],[B1_MN]:[B4_DT]]='Xuất-2026-VayTron'!DM$5)))</f>
        <v>0</v>
      </c>
      <c r="DN6" s="41" cm="1">
        <f t="array" ref="DN6">IF(DN$2="FY",SUMPRODUCT(Data_Xuất[[B1_MN]:[B4_DT]]*(Data_Xuất[Year]=DN$1)*(Data_Xuất[Main SKU name_GOM]=$A6)*(Data_Xuất[[#Headers],[B1_MN]:[B4_DT]]='Xuất-2026-VayTron'!DN$5)),SUMPRODUCT(Data_Xuất[[B1_MN]:[B4_DT]]*(Data_Xuất[Year]=DN$1)*(Data_Xuất[Month]=DN$2)*(Data_Xuất[Main SKU name_GOM]=$A6)*(Data_Xuất[[#Headers],[B1_MN]:[B4_DT]]='Xuất-2026-VayTron'!DN$5)))</f>
        <v>0</v>
      </c>
      <c r="DO6" s="41" cm="1">
        <f t="array" ref="DO6">IF(DO$2="FY",SUMPRODUCT(Data_Xuất[[B1_MN]:[B4_DT]]*(Data_Xuất[Year]=DO$1)*(Data_Xuất[Main SKU name_GOM]=$A6)*(Data_Xuất[[#Headers],[B1_MN]:[B4_DT]]='Xuất-2026-VayTron'!DO$5)),SUMPRODUCT(Data_Xuất[[B1_MN]:[B4_DT]]*(Data_Xuất[Year]=DO$1)*(Data_Xuất[Month]=DO$2)*(Data_Xuất[Main SKU name_GOM]=$A6)*(Data_Xuất[[#Headers],[B1_MN]:[B4_DT]]='Xuất-2026-VayTron'!DO$5)))</f>
        <v>0</v>
      </c>
      <c r="DP6" s="41" cm="1">
        <f t="array" ref="DP6">IF(DP$2="FY",SUMPRODUCT(Data_Xuất[[B1_MN]:[B4_DT]]*(Data_Xuất[Year]=DP$1)*(Data_Xuất[Main SKU name_GOM]=$A6)*(Data_Xuất[[#Headers],[B1_MN]:[B4_DT]]='Xuất-2026-VayTron'!DP$5)),SUMPRODUCT(Data_Xuất[[B1_MN]:[B4_DT]]*(Data_Xuất[Year]=DP$1)*(Data_Xuất[Month]=DP$2)*(Data_Xuất[Main SKU name_GOM]=$A6)*(Data_Xuất[[#Headers],[B1_MN]:[B4_DT]]='Xuất-2026-VayTron'!DP$5)))</f>
        <v>0</v>
      </c>
      <c r="DQ6" s="41" cm="1">
        <f t="array" ref="DQ6">IF(DQ$2="FY",SUMPRODUCT(Data_Xuất[[B1_MN]:[B4_DT]]*(Data_Xuất[Year]=DQ$1)*(Data_Xuất[Main SKU name_GOM]=$A6)*(Data_Xuất[[#Headers],[B1_MN]:[B4_DT]]='Xuất-2026-VayTron'!DQ$5)),SUMPRODUCT(Data_Xuất[[B1_MN]:[B4_DT]]*(Data_Xuất[Year]=DQ$1)*(Data_Xuất[Month]=DQ$2)*(Data_Xuất[Main SKU name_GOM]=$A6)*(Data_Xuất[[#Headers],[B1_MN]:[B4_DT]]='Xuất-2026-VayTron'!DQ$5)))</f>
        <v>0</v>
      </c>
      <c r="DR6" s="44">
        <f t="shared" ref="DR6:DR12" si="19">SUM(DE6:DQ6)</f>
        <v>0</v>
      </c>
      <c r="DT6" s="41" cm="1">
        <f t="array" ref="DT6">IF(DT$2="FY",SUMPRODUCT(Data_Xuất[[B1_MN]:[B4_DT]]*(Data_Xuất[Year]=DT$1)*(Data_Xuất[Main SKU name_GOM]=$A6)*(Data_Xuất[[#Headers],[B1_MN]:[B4_DT]]='Xuất-2026-VayTron'!DT$5)),SUMPRODUCT(Data_Xuất[[B1_MN]:[B4_DT]]*(Data_Xuất[Year]=DT$1)*(Data_Xuất[Month]=DT$2)*(Data_Xuất[Main SKU name_GOM]=$A6)*(Data_Xuất[[#Headers],[B1_MN]:[B4_DT]]='Xuất-2026-VayTron'!DT$5)))</f>
        <v>0</v>
      </c>
      <c r="DU6" s="41" cm="1">
        <f t="array" ref="DU6">IF(DU$2="FY",SUMPRODUCT(Data_Xuất[[B1_MN]:[B4_DT]]*(Data_Xuất[Year]=DU$1)*(Data_Xuất[Main SKU name_GOM]=$A6)*(Data_Xuất[[#Headers],[B1_MN]:[B4_DT]]='Xuất-2026-VayTron'!DU$5)),SUMPRODUCT(Data_Xuất[[B1_MN]:[B4_DT]]*(Data_Xuất[Year]=DU$1)*(Data_Xuất[Month]=DU$2)*(Data_Xuất[Main SKU name_GOM]=$A6)*(Data_Xuất[[#Headers],[B1_MN]:[B4_DT]]='Xuất-2026-VayTron'!DU$5)))</f>
        <v>0</v>
      </c>
      <c r="DV6" s="41" cm="1">
        <f t="array" ref="DV6">IF(DV$2="FY",SUMPRODUCT(Data_Xuất[[B1_MN]:[B4_DT]]*(Data_Xuất[Year]=DV$1)*(Data_Xuất[Main SKU name_GOM]=$A6)*(Data_Xuất[[#Headers],[B1_MN]:[B4_DT]]='Xuất-2026-VayTron'!DV$5)),SUMPRODUCT(Data_Xuất[[B1_MN]:[B4_DT]]*(Data_Xuất[Year]=DV$1)*(Data_Xuất[Month]=DV$2)*(Data_Xuất[Main SKU name_GOM]=$A6)*(Data_Xuất[[#Headers],[B1_MN]:[B4_DT]]='Xuất-2026-VayTron'!DV$5)))</f>
        <v>0</v>
      </c>
      <c r="DW6" s="41" cm="1">
        <f t="array" ref="DW6">IF(DW$2="FY",SUMPRODUCT(Data_Xuất[[B1_MN]:[B4_DT]]*(Data_Xuất[Year]=DW$1)*(Data_Xuất[Main SKU name_GOM]=$A6)*(Data_Xuất[[#Headers],[B1_MN]:[B4_DT]]='Xuất-2026-VayTron'!DW$5)),SUMPRODUCT(Data_Xuất[[B1_MN]:[B4_DT]]*(Data_Xuất[Year]=DW$1)*(Data_Xuất[Month]=DW$2)*(Data_Xuất[Main SKU name_GOM]=$A6)*(Data_Xuất[[#Headers],[B1_MN]:[B4_DT]]='Xuất-2026-VayTron'!DW$5)))</f>
        <v>0</v>
      </c>
      <c r="DX6" s="41" cm="1">
        <f t="array" ref="DX6">IF(DX$2="FY",SUMPRODUCT(Data_Xuất[[B1_MN]:[B4_DT]]*(Data_Xuất[Year]=DX$1)*(Data_Xuất[Main SKU name_GOM]=$A6)*(Data_Xuất[[#Headers],[B1_MN]:[B4_DT]]='Xuất-2026-VayTron'!DX$5)),SUMPRODUCT(Data_Xuất[[B1_MN]:[B4_DT]]*(Data_Xuất[Year]=DX$1)*(Data_Xuất[Month]=DX$2)*(Data_Xuất[Main SKU name_GOM]=$A6)*(Data_Xuất[[#Headers],[B1_MN]:[B4_DT]]='Xuất-2026-VayTron'!DX$5)))</f>
        <v>0</v>
      </c>
      <c r="DY6" s="41" cm="1">
        <f t="array" ref="DY6">IF(DY$2="FY",SUMPRODUCT(Data_Xuất[[B1_MN]:[B4_DT]]*(Data_Xuất[Year]=DY$1)*(Data_Xuất[Main SKU name_GOM]=$A6)*(Data_Xuất[[#Headers],[B1_MN]:[B4_DT]]='Xuất-2026-VayTron'!DY$5)),SUMPRODUCT(Data_Xuất[[B1_MN]:[B4_DT]]*(Data_Xuất[Year]=DY$1)*(Data_Xuất[Month]=DY$2)*(Data_Xuất[Main SKU name_GOM]=$A6)*(Data_Xuất[[#Headers],[B1_MN]:[B4_DT]]='Xuất-2026-VayTron'!DY$5)))</f>
        <v>0</v>
      </c>
      <c r="DZ6" s="41" cm="1">
        <f t="array" ref="DZ6">IF(DZ$2="FY",SUMPRODUCT(Data_Xuất[[B1_MN]:[B4_DT]]*(Data_Xuất[Year]=DZ$1)*(Data_Xuất[Main SKU name_GOM]=$A6)*(Data_Xuất[[#Headers],[B1_MN]:[B4_DT]]='Xuất-2026-VayTron'!DZ$5)),SUMPRODUCT(Data_Xuất[[B1_MN]:[B4_DT]]*(Data_Xuất[Year]=DZ$1)*(Data_Xuất[Month]=DZ$2)*(Data_Xuất[Main SKU name_GOM]=$A6)*(Data_Xuất[[#Headers],[B1_MN]:[B4_DT]]='Xuất-2026-VayTron'!DZ$5)))</f>
        <v>0</v>
      </c>
      <c r="EA6" s="41" cm="1">
        <f t="array" ref="EA6">IF(EA$2="FY",SUMPRODUCT(Data_Xuất[[B1_MN]:[B4_DT]]*(Data_Xuất[Year]=EA$1)*(Data_Xuất[Main SKU name_GOM]=$A6)*(Data_Xuất[[#Headers],[B1_MN]:[B4_DT]]='Xuất-2026-VayTron'!EA$5)),SUMPRODUCT(Data_Xuất[[B1_MN]:[B4_DT]]*(Data_Xuất[Year]=EA$1)*(Data_Xuất[Month]=EA$2)*(Data_Xuất[Main SKU name_GOM]=$A6)*(Data_Xuất[[#Headers],[B1_MN]:[B4_DT]]='Xuất-2026-VayTron'!EA$5)))</f>
        <v>0</v>
      </c>
      <c r="EB6" s="41" cm="1">
        <f t="array" ref="EB6">IF(EB$2="FY",SUMPRODUCT(Data_Xuất[[B1_MN]:[B4_DT]]*(Data_Xuất[Year]=EB$1)*(Data_Xuất[Main SKU name_GOM]=$A6)*(Data_Xuất[[#Headers],[B1_MN]:[B4_DT]]='Xuất-2026-VayTron'!EB$5)),SUMPRODUCT(Data_Xuất[[B1_MN]:[B4_DT]]*(Data_Xuất[Year]=EB$1)*(Data_Xuất[Month]=EB$2)*(Data_Xuất[Main SKU name_GOM]=$A6)*(Data_Xuất[[#Headers],[B1_MN]:[B4_DT]]='Xuất-2026-VayTron'!EB$5)))</f>
        <v>0</v>
      </c>
      <c r="EC6" s="41" cm="1">
        <f t="array" ref="EC6">IF(EC$2="FY",SUMPRODUCT(Data_Xuất[[B1_MN]:[B4_DT]]*(Data_Xuất[Year]=EC$1)*(Data_Xuất[Main SKU name_GOM]=$A6)*(Data_Xuất[[#Headers],[B1_MN]:[B4_DT]]='Xuất-2026-VayTron'!EC$5)),SUMPRODUCT(Data_Xuất[[B1_MN]:[B4_DT]]*(Data_Xuất[Year]=EC$1)*(Data_Xuất[Month]=EC$2)*(Data_Xuất[Main SKU name_GOM]=$A6)*(Data_Xuất[[#Headers],[B1_MN]:[B4_DT]]='Xuất-2026-VayTron'!EC$5)))</f>
        <v>0</v>
      </c>
      <c r="ED6" s="41" cm="1">
        <f t="array" ref="ED6">IF(ED$2="FY",SUMPRODUCT(Data_Xuất[[B1_MN]:[B4_DT]]*(Data_Xuất[Year]=ED$1)*(Data_Xuất[Main SKU name_GOM]=$A6)*(Data_Xuất[[#Headers],[B1_MN]:[B4_DT]]='Xuất-2026-VayTron'!ED$5)),SUMPRODUCT(Data_Xuất[[B1_MN]:[B4_DT]]*(Data_Xuất[Year]=ED$1)*(Data_Xuất[Month]=ED$2)*(Data_Xuất[Main SKU name_GOM]=$A6)*(Data_Xuất[[#Headers],[B1_MN]:[B4_DT]]='Xuất-2026-VayTron'!ED$5)))</f>
        <v>0</v>
      </c>
      <c r="EE6" s="41" cm="1">
        <f t="array" ref="EE6">IF(EE$2="FY",SUMPRODUCT(Data_Xuất[[B1_MN]:[B4_DT]]*(Data_Xuất[Year]=EE$1)*(Data_Xuất[Main SKU name_GOM]=$A6)*(Data_Xuất[[#Headers],[B1_MN]:[B4_DT]]='Xuất-2026-VayTron'!EE$5)),SUMPRODUCT(Data_Xuất[[B1_MN]:[B4_DT]]*(Data_Xuất[Year]=EE$1)*(Data_Xuất[Month]=EE$2)*(Data_Xuất[Main SKU name_GOM]=$A6)*(Data_Xuất[[#Headers],[B1_MN]:[B4_DT]]='Xuất-2026-VayTron'!EE$5)))</f>
        <v>0</v>
      </c>
      <c r="EF6" s="41" cm="1">
        <f t="array" ref="EF6">IF(EF$2="FY",SUMPRODUCT(Data_Xuất[[B1_MN]:[B4_DT]]*(Data_Xuất[Year]=EF$1)*(Data_Xuất[Main SKU name_GOM]=$A6)*(Data_Xuất[[#Headers],[B1_MN]:[B4_DT]]='Xuất-2026-VayTron'!EF$5)),SUMPRODUCT(Data_Xuất[[B1_MN]:[B4_DT]]*(Data_Xuất[Year]=EF$1)*(Data_Xuất[Month]=EF$2)*(Data_Xuất[Main SKU name_GOM]=$A6)*(Data_Xuất[[#Headers],[B1_MN]:[B4_DT]]='Xuất-2026-VayTron'!EF$5)))</f>
        <v>0</v>
      </c>
      <c r="EG6" s="44">
        <f t="shared" ref="EG6:EG12" si="20">SUM(DT6:EF6)</f>
        <v>0</v>
      </c>
      <c r="EI6" s="41" cm="1">
        <f t="array" ref="EI6">IF(EI$2="FY",SUMPRODUCT(Data_Xuất[[B1_MN]:[B4_DT]]*(Data_Xuất[Year]=EI$1)*(Data_Xuất[Main SKU name_GOM]=$A6)*(Data_Xuất[[#Headers],[B1_MN]:[B4_DT]]='Xuất-2026-VayTron'!EI$5)),SUMPRODUCT(Data_Xuất[[B1_MN]:[B4_DT]]*(Data_Xuất[Year]=EI$1)*(Data_Xuất[Month]=EI$2)*(Data_Xuất[Main SKU name_GOM]=$A6)*(Data_Xuất[[#Headers],[B1_MN]:[B4_DT]]='Xuất-2026-VayTron'!EI$5)))</f>
        <v>0</v>
      </c>
      <c r="EJ6" s="41" cm="1">
        <f t="array" ref="EJ6">IF(EJ$2="FY",SUMPRODUCT(Data_Xuất[[B1_MN]:[B4_DT]]*(Data_Xuất[Year]=EJ$1)*(Data_Xuất[Main SKU name_GOM]=$A6)*(Data_Xuất[[#Headers],[B1_MN]:[B4_DT]]='Xuất-2026-VayTron'!EJ$5)),SUMPRODUCT(Data_Xuất[[B1_MN]:[B4_DT]]*(Data_Xuất[Year]=EJ$1)*(Data_Xuất[Month]=EJ$2)*(Data_Xuất[Main SKU name_GOM]=$A6)*(Data_Xuất[[#Headers],[B1_MN]:[B4_DT]]='Xuất-2026-VayTron'!EJ$5)))</f>
        <v>0</v>
      </c>
      <c r="EK6" s="41" cm="1">
        <f t="array" ref="EK6">IF(EK$2="FY",SUMPRODUCT(Data_Xuất[[B1_MN]:[B4_DT]]*(Data_Xuất[Year]=EK$1)*(Data_Xuất[Main SKU name_GOM]=$A6)*(Data_Xuất[[#Headers],[B1_MN]:[B4_DT]]='Xuất-2026-VayTron'!EK$5)),SUMPRODUCT(Data_Xuất[[B1_MN]:[B4_DT]]*(Data_Xuất[Year]=EK$1)*(Data_Xuất[Month]=EK$2)*(Data_Xuất[Main SKU name_GOM]=$A6)*(Data_Xuất[[#Headers],[B1_MN]:[B4_DT]]='Xuất-2026-VayTron'!EK$5)))</f>
        <v>0</v>
      </c>
      <c r="EL6" s="41" cm="1">
        <f t="array" ref="EL6">IF(EL$2="FY",SUMPRODUCT(Data_Xuất[[B1_MN]:[B4_DT]]*(Data_Xuất[Year]=EL$1)*(Data_Xuất[Main SKU name_GOM]=$A6)*(Data_Xuất[[#Headers],[B1_MN]:[B4_DT]]='Xuất-2026-VayTron'!EL$5)),SUMPRODUCT(Data_Xuất[[B1_MN]:[B4_DT]]*(Data_Xuất[Year]=EL$1)*(Data_Xuất[Month]=EL$2)*(Data_Xuất[Main SKU name_GOM]=$A6)*(Data_Xuất[[#Headers],[B1_MN]:[B4_DT]]='Xuất-2026-VayTron'!EL$5)))</f>
        <v>0</v>
      </c>
      <c r="EM6" s="41" cm="1">
        <f t="array" ref="EM6">IF(EM$2="FY",SUMPRODUCT(Data_Xuất[[B1_MN]:[B4_DT]]*(Data_Xuất[Year]=EM$1)*(Data_Xuất[Main SKU name_GOM]=$A6)*(Data_Xuất[[#Headers],[B1_MN]:[B4_DT]]='Xuất-2026-VayTron'!EM$5)),SUMPRODUCT(Data_Xuất[[B1_MN]:[B4_DT]]*(Data_Xuất[Year]=EM$1)*(Data_Xuất[Month]=EM$2)*(Data_Xuất[Main SKU name_GOM]=$A6)*(Data_Xuất[[#Headers],[B1_MN]:[B4_DT]]='Xuất-2026-VayTron'!EM$5)))</f>
        <v>0</v>
      </c>
      <c r="EN6" s="41" cm="1">
        <f t="array" ref="EN6">IF(EN$2="FY",SUMPRODUCT(Data_Xuất[[B1_MN]:[B4_DT]]*(Data_Xuất[Year]=EN$1)*(Data_Xuất[Main SKU name_GOM]=$A6)*(Data_Xuất[[#Headers],[B1_MN]:[B4_DT]]='Xuất-2026-VayTron'!EN$5)),SUMPRODUCT(Data_Xuất[[B1_MN]:[B4_DT]]*(Data_Xuất[Year]=EN$1)*(Data_Xuất[Month]=EN$2)*(Data_Xuất[Main SKU name_GOM]=$A6)*(Data_Xuất[[#Headers],[B1_MN]:[B4_DT]]='Xuất-2026-VayTron'!EN$5)))</f>
        <v>0</v>
      </c>
      <c r="EO6" s="41" cm="1">
        <f t="array" ref="EO6">IF(EO$2="FY",SUMPRODUCT(Data_Xuất[[B1_MN]:[B4_DT]]*(Data_Xuất[Year]=EO$1)*(Data_Xuất[Main SKU name_GOM]=$A6)*(Data_Xuất[[#Headers],[B1_MN]:[B4_DT]]='Xuất-2026-VayTron'!EO$5)),SUMPRODUCT(Data_Xuất[[B1_MN]:[B4_DT]]*(Data_Xuất[Year]=EO$1)*(Data_Xuất[Month]=EO$2)*(Data_Xuất[Main SKU name_GOM]=$A6)*(Data_Xuất[[#Headers],[B1_MN]:[B4_DT]]='Xuất-2026-VayTron'!EO$5)))</f>
        <v>0</v>
      </c>
      <c r="EP6" s="41" cm="1">
        <f t="array" ref="EP6">IF(EP$2="FY",SUMPRODUCT(Data_Xuất[[B1_MN]:[B4_DT]]*(Data_Xuất[Year]=EP$1)*(Data_Xuất[Main SKU name_GOM]=$A6)*(Data_Xuất[[#Headers],[B1_MN]:[B4_DT]]='Xuất-2026-VayTron'!EP$5)),SUMPRODUCT(Data_Xuất[[B1_MN]:[B4_DT]]*(Data_Xuất[Year]=EP$1)*(Data_Xuất[Month]=EP$2)*(Data_Xuất[Main SKU name_GOM]=$A6)*(Data_Xuất[[#Headers],[B1_MN]:[B4_DT]]='Xuất-2026-VayTron'!EP$5)))</f>
        <v>0</v>
      </c>
      <c r="EQ6" s="41" cm="1">
        <f t="array" ref="EQ6">IF(EQ$2="FY",SUMPRODUCT(Data_Xuất[[B1_MN]:[B4_DT]]*(Data_Xuất[Year]=EQ$1)*(Data_Xuất[Main SKU name_GOM]=$A6)*(Data_Xuất[[#Headers],[B1_MN]:[B4_DT]]='Xuất-2026-VayTron'!EQ$5)),SUMPRODUCT(Data_Xuất[[B1_MN]:[B4_DT]]*(Data_Xuất[Year]=EQ$1)*(Data_Xuất[Month]=EQ$2)*(Data_Xuất[Main SKU name_GOM]=$A6)*(Data_Xuất[[#Headers],[B1_MN]:[B4_DT]]='Xuất-2026-VayTron'!EQ$5)))</f>
        <v>0</v>
      </c>
      <c r="ER6" s="41" cm="1">
        <f t="array" ref="ER6">IF(ER$2="FY",SUMPRODUCT(Data_Xuất[[B1_MN]:[B4_DT]]*(Data_Xuất[Year]=ER$1)*(Data_Xuất[Main SKU name_GOM]=$A6)*(Data_Xuất[[#Headers],[B1_MN]:[B4_DT]]='Xuất-2026-VayTron'!ER$5)),SUMPRODUCT(Data_Xuất[[B1_MN]:[B4_DT]]*(Data_Xuất[Year]=ER$1)*(Data_Xuất[Month]=ER$2)*(Data_Xuất[Main SKU name_GOM]=$A6)*(Data_Xuất[[#Headers],[B1_MN]:[B4_DT]]='Xuất-2026-VayTron'!ER$5)))</f>
        <v>0</v>
      </c>
      <c r="ES6" s="41" cm="1">
        <f t="array" ref="ES6">IF(ES$2="FY",SUMPRODUCT(Data_Xuất[[B1_MN]:[B4_DT]]*(Data_Xuất[Year]=ES$1)*(Data_Xuất[Main SKU name_GOM]=$A6)*(Data_Xuất[[#Headers],[B1_MN]:[B4_DT]]='Xuất-2026-VayTron'!ES$5)),SUMPRODUCT(Data_Xuất[[B1_MN]:[B4_DT]]*(Data_Xuất[Year]=ES$1)*(Data_Xuất[Month]=ES$2)*(Data_Xuất[Main SKU name_GOM]=$A6)*(Data_Xuất[[#Headers],[B1_MN]:[B4_DT]]='Xuất-2026-VayTron'!ES$5)))</f>
        <v>0</v>
      </c>
      <c r="ET6" s="41" cm="1">
        <f t="array" ref="ET6">IF(ET$2="FY",SUMPRODUCT(Data_Xuất[[B1_MN]:[B4_DT]]*(Data_Xuất[Year]=ET$1)*(Data_Xuất[Main SKU name_GOM]=$A6)*(Data_Xuất[[#Headers],[B1_MN]:[B4_DT]]='Xuất-2026-VayTron'!ET$5)),SUMPRODUCT(Data_Xuất[[B1_MN]:[B4_DT]]*(Data_Xuất[Year]=ET$1)*(Data_Xuất[Month]=ET$2)*(Data_Xuất[Main SKU name_GOM]=$A6)*(Data_Xuất[[#Headers],[B1_MN]:[B4_DT]]='Xuất-2026-VayTron'!ET$5)))</f>
        <v>0</v>
      </c>
      <c r="EU6" s="41" cm="1">
        <f t="array" ref="EU6">IF(EU$2="FY",SUMPRODUCT(Data_Xuất[[B1_MN]:[B4_DT]]*(Data_Xuất[Year]=EU$1)*(Data_Xuất[Main SKU name_GOM]=$A6)*(Data_Xuất[[#Headers],[B1_MN]:[B4_DT]]='Xuất-2026-VayTron'!EU$5)),SUMPRODUCT(Data_Xuất[[B1_MN]:[B4_DT]]*(Data_Xuất[Year]=EU$1)*(Data_Xuất[Month]=EU$2)*(Data_Xuất[Main SKU name_GOM]=$A6)*(Data_Xuất[[#Headers],[B1_MN]:[B4_DT]]='Xuất-2026-VayTron'!EU$5)))</f>
        <v>0</v>
      </c>
      <c r="EV6" s="44">
        <f t="shared" ref="EV6:EV12" si="21">SUM(EI6:EU6)</f>
        <v>0</v>
      </c>
      <c r="EX6" s="41" cm="1">
        <f t="array" ref="EX6">IF(EX$2="FY",SUMPRODUCT(Data_Xuất[[B1_MN]:[B4_DT]]*(Data_Xuất[Year]=EX$1)*(Data_Xuất[Main SKU name_GOM]=$A6)*(Data_Xuất[[#Headers],[B1_MN]:[B4_DT]]='Xuất-2026-VayTron'!EX$5)),SUMPRODUCT(Data_Xuất[[B1_MN]:[B4_DT]]*(Data_Xuất[Year]=EX$1)*(Data_Xuất[Month]=EX$2)*(Data_Xuất[Main SKU name_GOM]=$A6)*(Data_Xuất[[#Headers],[B1_MN]:[B4_DT]]='Xuất-2026-VayTron'!EX$5)))</f>
        <v>0</v>
      </c>
      <c r="EY6" s="41" cm="1">
        <f t="array" ref="EY6">IF(EY$2="FY",SUMPRODUCT(Data_Xuất[[B1_MN]:[B4_DT]]*(Data_Xuất[Year]=EY$1)*(Data_Xuất[Main SKU name_GOM]=$A6)*(Data_Xuất[[#Headers],[B1_MN]:[B4_DT]]='Xuất-2026-VayTron'!EY$5)),SUMPRODUCT(Data_Xuất[[B1_MN]:[B4_DT]]*(Data_Xuất[Year]=EY$1)*(Data_Xuất[Month]=EY$2)*(Data_Xuất[Main SKU name_GOM]=$A6)*(Data_Xuất[[#Headers],[B1_MN]:[B4_DT]]='Xuất-2026-VayTron'!EY$5)))</f>
        <v>0</v>
      </c>
      <c r="EZ6" s="41" cm="1">
        <f t="array" ref="EZ6">IF(EZ$2="FY",SUMPRODUCT(Data_Xuất[[B1_MN]:[B4_DT]]*(Data_Xuất[Year]=EZ$1)*(Data_Xuất[Main SKU name_GOM]=$A6)*(Data_Xuất[[#Headers],[B1_MN]:[B4_DT]]='Xuất-2026-VayTron'!EZ$5)),SUMPRODUCT(Data_Xuất[[B1_MN]:[B4_DT]]*(Data_Xuất[Year]=EZ$1)*(Data_Xuất[Month]=EZ$2)*(Data_Xuất[Main SKU name_GOM]=$A6)*(Data_Xuất[[#Headers],[B1_MN]:[B4_DT]]='Xuất-2026-VayTron'!EZ$5)))</f>
        <v>0</v>
      </c>
      <c r="FA6" s="41" cm="1">
        <f t="array" ref="FA6">IF(FA$2="FY",SUMPRODUCT(Data_Xuất[[B1_MN]:[B4_DT]]*(Data_Xuất[Year]=FA$1)*(Data_Xuất[Main SKU name_GOM]=$A6)*(Data_Xuất[[#Headers],[B1_MN]:[B4_DT]]='Xuất-2026-VayTron'!FA$5)),SUMPRODUCT(Data_Xuất[[B1_MN]:[B4_DT]]*(Data_Xuất[Year]=FA$1)*(Data_Xuất[Month]=FA$2)*(Data_Xuất[Main SKU name_GOM]=$A6)*(Data_Xuất[[#Headers],[B1_MN]:[B4_DT]]='Xuất-2026-VayTron'!FA$5)))</f>
        <v>0</v>
      </c>
      <c r="FB6" s="41" cm="1">
        <f t="array" ref="FB6">IF(FB$2="FY",SUMPRODUCT(Data_Xuất[[B1_MN]:[B4_DT]]*(Data_Xuất[Year]=FB$1)*(Data_Xuất[Main SKU name_GOM]=$A6)*(Data_Xuất[[#Headers],[B1_MN]:[B4_DT]]='Xuất-2026-VayTron'!FB$5)),SUMPRODUCT(Data_Xuất[[B1_MN]:[B4_DT]]*(Data_Xuất[Year]=FB$1)*(Data_Xuất[Month]=FB$2)*(Data_Xuất[Main SKU name_GOM]=$A6)*(Data_Xuất[[#Headers],[B1_MN]:[B4_DT]]='Xuất-2026-VayTron'!FB$5)))</f>
        <v>0</v>
      </c>
      <c r="FC6" s="41" cm="1">
        <f t="array" ref="FC6">IF(FC$2="FY",SUMPRODUCT(Data_Xuất[[B1_MN]:[B4_DT]]*(Data_Xuất[Year]=FC$1)*(Data_Xuất[Main SKU name_GOM]=$A6)*(Data_Xuất[[#Headers],[B1_MN]:[B4_DT]]='Xuất-2026-VayTron'!FC$5)),SUMPRODUCT(Data_Xuất[[B1_MN]:[B4_DT]]*(Data_Xuất[Year]=FC$1)*(Data_Xuất[Month]=FC$2)*(Data_Xuất[Main SKU name_GOM]=$A6)*(Data_Xuất[[#Headers],[B1_MN]:[B4_DT]]='Xuất-2026-VayTron'!FC$5)))</f>
        <v>0</v>
      </c>
      <c r="FD6" s="41" cm="1">
        <f t="array" ref="FD6">IF(FD$2="FY",SUMPRODUCT(Data_Xuất[[B1_MN]:[B4_DT]]*(Data_Xuất[Year]=FD$1)*(Data_Xuất[Main SKU name_GOM]=$A6)*(Data_Xuất[[#Headers],[B1_MN]:[B4_DT]]='Xuất-2026-VayTron'!FD$5)),SUMPRODUCT(Data_Xuất[[B1_MN]:[B4_DT]]*(Data_Xuất[Year]=FD$1)*(Data_Xuất[Month]=FD$2)*(Data_Xuất[Main SKU name_GOM]=$A6)*(Data_Xuất[[#Headers],[B1_MN]:[B4_DT]]='Xuất-2026-VayTron'!FD$5)))</f>
        <v>0</v>
      </c>
      <c r="FE6" s="41" cm="1">
        <f t="array" ref="FE6">IF(FE$2="FY",SUMPRODUCT(Data_Xuất[[B1_MN]:[B4_DT]]*(Data_Xuất[Year]=FE$1)*(Data_Xuất[Main SKU name_GOM]=$A6)*(Data_Xuất[[#Headers],[B1_MN]:[B4_DT]]='Xuất-2026-VayTron'!FE$5)),SUMPRODUCT(Data_Xuất[[B1_MN]:[B4_DT]]*(Data_Xuất[Year]=FE$1)*(Data_Xuất[Month]=FE$2)*(Data_Xuất[Main SKU name_GOM]=$A6)*(Data_Xuất[[#Headers],[B1_MN]:[B4_DT]]='Xuất-2026-VayTron'!FE$5)))</f>
        <v>0</v>
      </c>
      <c r="FF6" s="41" cm="1">
        <f t="array" ref="FF6">IF(FF$2="FY",SUMPRODUCT(Data_Xuất[[B1_MN]:[B4_DT]]*(Data_Xuất[Year]=FF$1)*(Data_Xuất[Main SKU name_GOM]=$A6)*(Data_Xuất[[#Headers],[B1_MN]:[B4_DT]]='Xuất-2026-VayTron'!FF$5)),SUMPRODUCT(Data_Xuất[[B1_MN]:[B4_DT]]*(Data_Xuất[Year]=FF$1)*(Data_Xuất[Month]=FF$2)*(Data_Xuất[Main SKU name_GOM]=$A6)*(Data_Xuất[[#Headers],[B1_MN]:[B4_DT]]='Xuất-2026-VayTron'!FF$5)))</f>
        <v>0</v>
      </c>
      <c r="FG6" s="41" cm="1">
        <f t="array" ref="FG6">IF(FG$2="FY",SUMPRODUCT(Data_Xuất[[B1_MN]:[B4_DT]]*(Data_Xuất[Year]=FG$1)*(Data_Xuất[Main SKU name_GOM]=$A6)*(Data_Xuất[[#Headers],[B1_MN]:[B4_DT]]='Xuất-2026-VayTron'!FG$5)),SUMPRODUCT(Data_Xuất[[B1_MN]:[B4_DT]]*(Data_Xuất[Year]=FG$1)*(Data_Xuất[Month]=FG$2)*(Data_Xuất[Main SKU name_GOM]=$A6)*(Data_Xuất[[#Headers],[B1_MN]:[B4_DT]]='Xuất-2026-VayTron'!FG$5)))</f>
        <v>0</v>
      </c>
      <c r="FH6" s="41" cm="1">
        <f t="array" ref="FH6">IF(FH$2="FY",SUMPRODUCT(Data_Xuất[[B1_MN]:[B4_DT]]*(Data_Xuất[Year]=FH$1)*(Data_Xuất[Main SKU name_GOM]=$A6)*(Data_Xuất[[#Headers],[B1_MN]:[B4_DT]]='Xuất-2026-VayTron'!FH$5)),SUMPRODUCT(Data_Xuất[[B1_MN]:[B4_DT]]*(Data_Xuất[Year]=FH$1)*(Data_Xuất[Month]=FH$2)*(Data_Xuất[Main SKU name_GOM]=$A6)*(Data_Xuất[[#Headers],[B1_MN]:[B4_DT]]='Xuất-2026-VayTron'!FH$5)))</f>
        <v>0</v>
      </c>
      <c r="FI6" s="41" cm="1">
        <f t="array" ref="FI6">IF(FI$2="FY",SUMPRODUCT(Data_Xuất[[B1_MN]:[B4_DT]]*(Data_Xuất[Year]=FI$1)*(Data_Xuất[Main SKU name_GOM]=$A6)*(Data_Xuất[[#Headers],[B1_MN]:[B4_DT]]='Xuất-2026-VayTron'!FI$5)),SUMPRODUCT(Data_Xuất[[B1_MN]:[B4_DT]]*(Data_Xuất[Year]=FI$1)*(Data_Xuất[Month]=FI$2)*(Data_Xuất[Main SKU name_GOM]=$A6)*(Data_Xuất[[#Headers],[B1_MN]:[B4_DT]]='Xuất-2026-VayTron'!FI$5)))</f>
        <v>0</v>
      </c>
      <c r="FJ6" s="41" cm="1">
        <f t="array" ref="FJ6">IF(FJ$2="FY",SUMPRODUCT(Data_Xuất[[B1_MN]:[B4_DT]]*(Data_Xuất[Year]=FJ$1)*(Data_Xuất[Main SKU name_GOM]=$A6)*(Data_Xuất[[#Headers],[B1_MN]:[B4_DT]]='Xuất-2026-VayTron'!FJ$5)),SUMPRODUCT(Data_Xuất[[B1_MN]:[B4_DT]]*(Data_Xuất[Year]=FJ$1)*(Data_Xuất[Month]=FJ$2)*(Data_Xuất[Main SKU name_GOM]=$A6)*(Data_Xuất[[#Headers],[B1_MN]:[B4_DT]]='Xuất-2026-VayTron'!FJ$5)))</f>
        <v>0</v>
      </c>
      <c r="FK6" s="44">
        <f t="shared" ref="FK6:FK12" si="22">SUM(EX6:FJ6)</f>
        <v>0</v>
      </c>
      <c r="FM6" s="41" cm="1">
        <f t="array" ref="FM6">IF(FM$2="FY",SUMPRODUCT(Data_Xuất[[B1_MN]:[B4_DT]]*(Data_Xuất[Year]=FM$1)*(Data_Xuất[Main SKU name_GOM]=$A6)*(Data_Xuất[[#Headers],[B1_MN]:[B4_DT]]='Xuất-2026-VayTron'!FM$5)),SUMPRODUCT(Data_Xuất[[B1_MN]:[B4_DT]]*(Data_Xuất[Year]=FM$1)*(Data_Xuất[Month]=FM$2)*(Data_Xuất[Main SKU name_GOM]=$A6)*(Data_Xuất[[#Headers],[B1_MN]:[B4_DT]]='Xuất-2026-VayTron'!FM$5)))</f>
        <v>0</v>
      </c>
      <c r="FN6" s="41" cm="1">
        <f t="array" ref="FN6">IF(FN$2="FY",SUMPRODUCT(Data_Xuất[[B1_MN]:[B4_DT]]*(Data_Xuất[Year]=FN$1)*(Data_Xuất[Main SKU name_GOM]=$A6)*(Data_Xuất[[#Headers],[B1_MN]:[B4_DT]]='Xuất-2026-VayTron'!FN$5)),SUMPRODUCT(Data_Xuất[[B1_MN]:[B4_DT]]*(Data_Xuất[Year]=FN$1)*(Data_Xuất[Month]=FN$2)*(Data_Xuất[Main SKU name_GOM]=$A6)*(Data_Xuất[[#Headers],[B1_MN]:[B4_DT]]='Xuất-2026-VayTron'!FN$5)))</f>
        <v>0</v>
      </c>
      <c r="FO6" s="41" cm="1">
        <f t="array" ref="FO6">IF(FO$2="FY",SUMPRODUCT(Data_Xuất[[B1_MN]:[B4_DT]]*(Data_Xuất[Year]=FO$1)*(Data_Xuất[Main SKU name_GOM]=$A6)*(Data_Xuất[[#Headers],[B1_MN]:[B4_DT]]='Xuất-2026-VayTron'!FO$5)),SUMPRODUCT(Data_Xuất[[B1_MN]:[B4_DT]]*(Data_Xuất[Year]=FO$1)*(Data_Xuất[Month]=FO$2)*(Data_Xuất[Main SKU name_GOM]=$A6)*(Data_Xuất[[#Headers],[B1_MN]:[B4_DT]]='Xuất-2026-VayTron'!FO$5)))</f>
        <v>0</v>
      </c>
      <c r="FP6" s="41" cm="1">
        <f t="array" ref="FP6">IF(FP$2="FY",SUMPRODUCT(Data_Xuất[[B1_MN]:[B4_DT]]*(Data_Xuất[Year]=FP$1)*(Data_Xuất[Main SKU name_GOM]=$A6)*(Data_Xuất[[#Headers],[B1_MN]:[B4_DT]]='Xuất-2026-VayTron'!FP$5)),SUMPRODUCT(Data_Xuất[[B1_MN]:[B4_DT]]*(Data_Xuất[Year]=FP$1)*(Data_Xuất[Month]=FP$2)*(Data_Xuất[Main SKU name_GOM]=$A6)*(Data_Xuất[[#Headers],[B1_MN]:[B4_DT]]='Xuất-2026-VayTron'!FP$5)))</f>
        <v>0</v>
      </c>
      <c r="FQ6" s="41" cm="1">
        <f t="array" ref="FQ6">IF(FQ$2="FY",SUMPRODUCT(Data_Xuất[[B1_MN]:[B4_DT]]*(Data_Xuất[Year]=FQ$1)*(Data_Xuất[Main SKU name_GOM]=$A6)*(Data_Xuất[[#Headers],[B1_MN]:[B4_DT]]='Xuất-2026-VayTron'!FQ$5)),SUMPRODUCT(Data_Xuất[[B1_MN]:[B4_DT]]*(Data_Xuất[Year]=FQ$1)*(Data_Xuất[Month]=FQ$2)*(Data_Xuất[Main SKU name_GOM]=$A6)*(Data_Xuất[[#Headers],[B1_MN]:[B4_DT]]='Xuất-2026-VayTron'!FQ$5)))</f>
        <v>0</v>
      </c>
      <c r="FR6" s="41" cm="1">
        <f t="array" ref="FR6">IF(FR$2="FY",SUMPRODUCT(Data_Xuất[[B1_MN]:[B4_DT]]*(Data_Xuất[Year]=FR$1)*(Data_Xuất[Main SKU name_GOM]=$A6)*(Data_Xuất[[#Headers],[B1_MN]:[B4_DT]]='Xuất-2026-VayTron'!FR$5)),SUMPRODUCT(Data_Xuất[[B1_MN]:[B4_DT]]*(Data_Xuất[Year]=FR$1)*(Data_Xuất[Month]=FR$2)*(Data_Xuất[Main SKU name_GOM]=$A6)*(Data_Xuất[[#Headers],[B1_MN]:[B4_DT]]='Xuất-2026-VayTron'!FR$5)))</f>
        <v>0</v>
      </c>
      <c r="FS6" s="41" cm="1">
        <f t="array" ref="FS6">IF(FS$2="FY",SUMPRODUCT(Data_Xuất[[B1_MN]:[B4_DT]]*(Data_Xuất[Year]=FS$1)*(Data_Xuất[Main SKU name_GOM]=$A6)*(Data_Xuất[[#Headers],[B1_MN]:[B4_DT]]='Xuất-2026-VayTron'!FS$5)),SUMPRODUCT(Data_Xuất[[B1_MN]:[B4_DT]]*(Data_Xuất[Year]=FS$1)*(Data_Xuất[Month]=FS$2)*(Data_Xuất[Main SKU name_GOM]=$A6)*(Data_Xuất[[#Headers],[B1_MN]:[B4_DT]]='Xuất-2026-VayTron'!FS$5)))</f>
        <v>0</v>
      </c>
      <c r="FT6" s="41" cm="1">
        <f t="array" ref="FT6">IF(FT$2="FY",SUMPRODUCT(Data_Xuất[[B1_MN]:[B4_DT]]*(Data_Xuất[Year]=FT$1)*(Data_Xuất[Main SKU name_GOM]=$A6)*(Data_Xuất[[#Headers],[B1_MN]:[B4_DT]]='Xuất-2026-VayTron'!FT$5)),SUMPRODUCT(Data_Xuất[[B1_MN]:[B4_DT]]*(Data_Xuất[Year]=FT$1)*(Data_Xuất[Month]=FT$2)*(Data_Xuất[Main SKU name_GOM]=$A6)*(Data_Xuất[[#Headers],[B1_MN]:[B4_DT]]='Xuất-2026-VayTron'!FT$5)))</f>
        <v>0</v>
      </c>
      <c r="FU6" s="41" cm="1">
        <f t="array" ref="FU6">IF(FU$2="FY",SUMPRODUCT(Data_Xuất[[B1_MN]:[B4_DT]]*(Data_Xuất[Year]=FU$1)*(Data_Xuất[Main SKU name_GOM]=$A6)*(Data_Xuất[[#Headers],[B1_MN]:[B4_DT]]='Xuất-2026-VayTron'!FU$5)),SUMPRODUCT(Data_Xuất[[B1_MN]:[B4_DT]]*(Data_Xuất[Year]=FU$1)*(Data_Xuất[Month]=FU$2)*(Data_Xuất[Main SKU name_GOM]=$A6)*(Data_Xuất[[#Headers],[B1_MN]:[B4_DT]]='Xuất-2026-VayTron'!FU$5)))</f>
        <v>0</v>
      </c>
      <c r="FV6" s="41" cm="1">
        <f t="array" ref="FV6">IF(FV$2="FY",SUMPRODUCT(Data_Xuất[[B1_MN]:[B4_DT]]*(Data_Xuất[Year]=FV$1)*(Data_Xuất[Main SKU name_GOM]=$A6)*(Data_Xuất[[#Headers],[B1_MN]:[B4_DT]]='Xuất-2026-VayTron'!FV$5)),SUMPRODUCT(Data_Xuất[[B1_MN]:[B4_DT]]*(Data_Xuất[Year]=FV$1)*(Data_Xuất[Month]=FV$2)*(Data_Xuất[Main SKU name_GOM]=$A6)*(Data_Xuất[[#Headers],[B1_MN]:[B4_DT]]='Xuất-2026-VayTron'!FV$5)))</f>
        <v>0</v>
      </c>
      <c r="FW6" s="41" cm="1">
        <f t="array" ref="FW6">IF(FW$2="FY",SUMPRODUCT(Data_Xuất[[B1_MN]:[B4_DT]]*(Data_Xuất[Year]=FW$1)*(Data_Xuất[Main SKU name_GOM]=$A6)*(Data_Xuất[[#Headers],[B1_MN]:[B4_DT]]='Xuất-2026-VayTron'!FW$5)),SUMPRODUCT(Data_Xuất[[B1_MN]:[B4_DT]]*(Data_Xuất[Year]=FW$1)*(Data_Xuất[Month]=FW$2)*(Data_Xuất[Main SKU name_GOM]=$A6)*(Data_Xuất[[#Headers],[B1_MN]:[B4_DT]]='Xuất-2026-VayTron'!FW$5)))</f>
        <v>0</v>
      </c>
      <c r="FX6" s="41" cm="1">
        <f t="array" ref="FX6">IF(FX$2="FY",SUMPRODUCT(Data_Xuất[[B1_MN]:[B4_DT]]*(Data_Xuất[Year]=FX$1)*(Data_Xuất[Main SKU name_GOM]=$A6)*(Data_Xuất[[#Headers],[B1_MN]:[B4_DT]]='Xuất-2026-VayTron'!FX$5)),SUMPRODUCT(Data_Xuất[[B1_MN]:[B4_DT]]*(Data_Xuất[Year]=FX$1)*(Data_Xuất[Month]=FX$2)*(Data_Xuất[Main SKU name_GOM]=$A6)*(Data_Xuất[[#Headers],[B1_MN]:[B4_DT]]='Xuất-2026-VayTron'!FX$5)))</f>
        <v>0</v>
      </c>
      <c r="FY6" s="41" cm="1">
        <f t="array" ref="FY6">IF(FY$2="FY",SUMPRODUCT(Data_Xuất[[B1_MN]:[B4_DT]]*(Data_Xuất[Year]=FY$1)*(Data_Xuất[Main SKU name_GOM]=$A6)*(Data_Xuất[[#Headers],[B1_MN]:[B4_DT]]='Xuất-2026-VayTron'!FY$5)),SUMPRODUCT(Data_Xuất[[B1_MN]:[B4_DT]]*(Data_Xuất[Year]=FY$1)*(Data_Xuất[Month]=FY$2)*(Data_Xuất[Main SKU name_GOM]=$A6)*(Data_Xuất[[#Headers],[B1_MN]:[B4_DT]]='Xuất-2026-VayTron'!FY$5)))</f>
        <v>0</v>
      </c>
      <c r="FZ6" s="44">
        <f t="shared" ref="FZ6:FZ12" si="23">SUM(FM6:FY6)</f>
        <v>0</v>
      </c>
      <c r="GB6" s="41" cm="1">
        <f t="array" ref="GB6">IF(GB$2="FY",SUMPRODUCT(Data_Xuất[[B1_MN]:[B4_DT]]*(Data_Xuất[Year]=GB$1)*(Data_Xuất[Main SKU name_GOM]=$A6)*(Data_Xuất[[#Headers],[B1_MN]:[B4_DT]]='Xuất-2026-VayTron'!GB$5)),SUMPRODUCT(Data_Xuất[[B1_MN]:[B4_DT]]*(Data_Xuất[Year]=GB$1)*(Data_Xuất[Month]=GB$2)*(Data_Xuất[Main SKU name_GOM]=$A6)*(Data_Xuất[[#Headers],[B1_MN]:[B4_DT]]='Xuất-2026-VayTron'!GB$5)))</f>
        <v>0</v>
      </c>
      <c r="GC6" s="41" cm="1">
        <f t="array" ref="GC6">IF(GC$2="FY",SUMPRODUCT(Data_Xuất[[B1_MN]:[B4_DT]]*(Data_Xuất[Year]=GC$1)*(Data_Xuất[Main SKU name_GOM]=$A6)*(Data_Xuất[[#Headers],[B1_MN]:[B4_DT]]='Xuất-2026-VayTron'!GC$5)),SUMPRODUCT(Data_Xuất[[B1_MN]:[B4_DT]]*(Data_Xuất[Year]=GC$1)*(Data_Xuất[Month]=GC$2)*(Data_Xuất[Main SKU name_GOM]=$A6)*(Data_Xuất[[#Headers],[B1_MN]:[B4_DT]]='Xuất-2026-VayTron'!GC$5)))</f>
        <v>0</v>
      </c>
      <c r="GD6" s="41" cm="1">
        <f t="array" ref="GD6">IF(GD$2="FY",SUMPRODUCT(Data_Xuất[[B1_MN]:[B4_DT]]*(Data_Xuất[Year]=GD$1)*(Data_Xuất[Main SKU name_GOM]=$A6)*(Data_Xuất[[#Headers],[B1_MN]:[B4_DT]]='Xuất-2026-VayTron'!GD$5)),SUMPRODUCT(Data_Xuất[[B1_MN]:[B4_DT]]*(Data_Xuất[Year]=GD$1)*(Data_Xuất[Month]=GD$2)*(Data_Xuất[Main SKU name_GOM]=$A6)*(Data_Xuất[[#Headers],[B1_MN]:[B4_DT]]='Xuất-2026-VayTron'!GD$5)))</f>
        <v>0</v>
      </c>
      <c r="GE6" s="41" cm="1">
        <f t="array" ref="GE6">IF(GE$2="FY",SUMPRODUCT(Data_Xuất[[B1_MN]:[B4_DT]]*(Data_Xuất[Year]=GE$1)*(Data_Xuất[Main SKU name_GOM]=$A6)*(Data_Xuất[[#Headers],[B1_MN]:[B4_DT]]='Xuất-2026-VayTron'!GE$5)),SUMPRODUCT(Data_Xuất[[B1_MN]:[B4_DT]]*(Data_Xuất[Year]=GE$1)*(Data_Xuất[Month]=GE$2)*(Data_Xuất[Main SKU name_GOM]=$A6)*(Data_Xuất[[#Headers],[B1_MN]:[B4_DT]]='Xuất-2026-VayTron'!GE$5)))</f>
        <v>0</v>
      </c>
      <c r="GF6" s="41" cm="1">
        <f t="array" ref="GF6">IF(GF$2="FY",SUMPRODUCT(Data_Xuất[[B1_MN]:[B4_DT]]*(Data_Xuất[Year]=GF$1)*(Data_Xuất[Main SKU name_GOM]=$A6)*(Data_Xuất[[#Headers],[B1_MN]:[B4_DT]]='Xuất-2026-VayTron'!GF$5)),SUMPRODUCT(Data_Xuất[[B1_MN]:[B4_DT]]*(Data_Xuất[Year]=GF$1)*(Data_Xuất[Month]=GF$2)*(Data_Xuất[Main SKU name_GOM]=$A6)*(Data_Xuất[[#Headers],[B1_MN]:[B4_DT]]='Xuất-2026-VayTron'!GF$5)))</f>
        <v>0</v>
      </c>
      <c r="GG6" s="41" cm="1">
        <f t="array" ref="GG6">IF(GG$2="FY",SUMPRODUCT(Data_Xuất[[B1_MN]:[B4_DT]]*(Data_Xuất[Year]=GG$1)*(Data_Xuất[Main SKU name_GOM]=$A6)*(Data_Xuất[[#Headers],[B1_MN]:[B4_DT]]='Xuất-2026-VayTron'!GG$5)),SUMPRODUCT(Data_Xuất[[B1_MN]:[B4_DT]]*(Data_Xuất[Year]=GG$1)*(Data_Xuất[Month]=GG$2)*(Data_Xuất[Main SKU name_GOM]=$A6)*(Data_Xuất[[#Headers],[B1_MN]:[B4_DT]]='Xuất-2026-VayTron'!GG$5)))</f>
        <v>0</v>
      </c>
      <c r="GH6" s="41" cm="1">
        <f t="array" ref="GH6">IF(GH$2="FY",SUMPRODUCT(Data_Xuất[[B1_MN]:[B4_DT]]*(Data_Xuất[Year]=GH$1)*(Data_Xuất[Main SKU name_GOM]=$A6)*(Data_Xuất[[#Headers],[B1_MN]:[B4_DT]]='Xuất-2026-VayTron'!GH$5)),SUMPRODUCT(Data_Xuất[[B1_MN]:[B4_DT]]*(Data_Xuất[Year]=GH$1)*(Data_Xuất[Month]=GH$2)*(Data_Xuất[Main SKU name_GOM]=$A6)*(Data_Xuất[[#Headers],[B1_MN]:[B4_DT]]='Xuất-2026-VayTron'!GH$5)))</f>
        <v>0</v>
      </c>
      <c r="GI6" s="41" cm="1">
        <f t="array" ref="GI6">IF(GI$2="FY",SUMPRODUCT(Data_Xuất[[B1_MN]:[B4_DT]]*(Data_Xuất[Year]=GI$1)*(Data_Xuất[Main SKU name_GOM]=$A6)*(Data_Xuất[[#Headers],[B1_MN]:[B4_DT]]='Xuất-2026-VayTron'!GI$5)),SUMPRODUCT(Data_Xuất[[B1_MN]:[B4_DT]]*(Data_Xuất[Year]=GI$1)*(Data_Xuất[Month]=GI$2)*(Data_Xuất[Main SKU name_GOM]=$A6)*(Data_Xuất[[#Headers],[B1_MN]:[B4_DT]]='Xuất-2026-VayTron'!GI$5)))</f>
        <v>0</v>
      </c>
      <c r="GJ6" s="41" cm="1">
        <f t="array" ref="GJ6">IF(GJ$2="FY",SUMPRODUCT(Data_Xuất[[B1_MN]:[B4_DT]]*(Data_Xuất[Year]=GJ$1)*(Data_Xuất[Main SKU name_GOM]=$A6)*(Data_Xuất[[#Headers],[B1_MN]:[B4_DT]]='Xuất-2026-VayTron'!GJ$5)),SUMPRODUCT(Data_Xuất[[B1_MN]:[B4_DT]]*(Data_Xuất[Year]=GJ$1)*(Data_Xuất[Month]=GJ$2)*(Data_Xuất[Main SKU name_GOM]=$A6)*(Data_Xuất[[#Headers],[B1_MN]:[B4_DT]]='Xuất-2026-VayTron'!GJ$5)))</f>
        <v>0</v>
      </c>
      <c r="GK6" s="41" cm="1">
        <f t="array" ref="GK6">IF(GK$2="FY",SUMPRODUCT(Data_Xuất[[B1_MN]:[B4_DT]]*(Data_Xuất[Year]=GK$1)*(Data_Xuất[Main SKU name_GOM]=$A6)*(Data_Xuất[[#Headers],[B1_MN]:[B4_DT]]='Xuất-2026-VayTron'!GK$5)),SUMPRODUCT(Data_Xuất[[B1_MN]:[B4_DT]]*(Data_Xuất[Year]=GK$1)*(Data_Xuất[Month]=GK$2)*(Data_Xuất[Main SKU name_GOM]=$A6)*(Data_Xuất[[#Headers],[B1_MN]:[B4_DT]]='Xuất-2026-VayTron'!GK$5)))</f>
        <v>0</v>
      </c>
      <c r="GL6" s="41" cm="1">
        <f t="array" ref="GL6">IF(GL$2="FY",SUMPRODUCT(Data_Xuất[[B1_MN]:[B4_DT]]*(Data_Xuất[Year]=GL$1)*(Data_Xuất[Main SKU name_GOM]=$A6)*(Data_Xuất[[#Headers],[B1_MN]:[B4_DT]]='Xuất-2026-VayTron'!GL$5)),SUMPRODUCT(Data_Xuất[[B1_MN]:[B4_DT]]*(Data_Xuất[Year]=GL$1)*(Data_Xuất[Month]=GL$2)*(Data_Xuất[Main SKU name_GOM]=$A6)*(Data_Xuất[[#Headers],[B1_MN]:[B4_DT]]='Xuất-2026-VayTron'!GL$5)))</f>
        <v>0</v>
      </c>
      <c r="GM6" s="41" cm="1">
        <f t="array" ref="GM6">IF(GM$2="FY",SUMPRODUCT(Data_Xuất[[B1_MN]:[B4_DT]]*(Data_Xuất[Year]=GM$1)*(Data_Xuất[Main SKU name_GOM]=$A6)*(Data_Xuất[[#Headers],[B1_MN]:[B4_DT]]='Xuất-2026-VayTron'!GM$5)),SUMPRODUCT(Data_Xuất[[B1_MN]:[B4_DT]]*(Data_Xuất[Year]=GM$1)*(Data_Xuất[Month]=GM$2)*(Data_Xuất[Main SKU name_GOM]=$A6)*(Data_Xuất[[#Headers],[B1_MN]:[B4_DT]]='Xuất-2026-VayTron'!GM$5)))</f>
        <v>0</v>
      </c>
      <c r="GN6" s="41" cm="1">
        <f t="array" ref="GN6">IF(GN$2="FY",SUMPRODUCT(Data_Xuất[[B1_MN]:[B4_DT]]*(Data_Xuất[Year]=GN$1)*(Data_Xuất[Main SKU name_GOM]=$A6)*(Data_Xuất[[#Headers],[B1_MN]:[B4_DT]]='Xuất-2026-VayTron'!GN$5)),SUMPRODUCT(Data_Xuất[[B1_MN]:[B4_DT]]*(Data_Xuất[Year]=GN$1)*(Data_Xuất[Month]=GN$2)*(Data_Xuất[Main SKU name_GOM]=$A6)*(Data_Xuất[[#Headers],[B1_MN]:[B4_DT]]='Xuất-2026-VayTron'!GN$5)))</f>
        <v>0</v>
      </c>
      <c r="GO6" s="44">
        <f t="shared" ref="GO6:GO12" si="24">SUM(GB6:GN6)</f>
        <v>0</v>
      </c>
    </row>
    <row r="7" spans="1:197" x14ac:dyDescent="0.35">
      <c r="A7" s="5" t="s">
        <v>69</v>
      </c>
      <c r="B7" s="24" t="s">
        <v>69</v>
      </c>
      <c r="D7" s="42" cm="1">
        <f t="array" ref="D7">IF(D$2="FY",SUMPRODUCT(Data_Xuất[[B1_MN]:[B4_DT]]*(Data_Xuất[Year]=D$1)*(Data_Xuất[Main SKU name_GOM]=$A7)*(Data_Xuất[[#Headers],[B1_MN]:[B4_DT]]='Xuất-2026-VayTron'!D$5)),SUMPRODUCT(Data_Xuất[[B1_MN]:[B4_DT]]*(Data_Xuất[Year]=D$1)*(Data_Xuất[Month]=D$2)*(Data_Xuất[Main SKU name_GOM]=$A7)*(Data_Xuất[[#Headers],[B1_MN]:[B4_DT]]='Xuất-2026-VayTron'!D$5)))</f>
        <v>478223.13207547169</v>
      </c>
      <c r="E7" s="42" cm="1">
        <f t="array" ref="E7">IF(E$2="FY",SUMPRODUCT(Data_Xuất[[B1_MN]:[B4_DT]]*(Data_Xuất[Year]=E$1)*(Data_Xuất[Main SKU name_GOM]=$A7)*(Data_Xuất[[#Headers],[B1_MN]:[B4_DT]]='Xuất-2026-VayTron'!E$5)),SUMPRODUCT(Data_Xuất[[B1_MN]:[B4_DT]]*(Data_Xuất[Year]=E$1)*(Data_Xuất[Month]=E$2)*(Data_Xuất[Main SKU name_GOM]=$A7)*(Data_Xuất[[#Headers],[B1_MN]:[B4_DT]]='Xuất-2026-VayTron'!E$5)))</f>
        <v>113241.50943396224</v>
      </c>
      <c r="F7" s="42" cm="1">
        <f t="array" ref="F7">IF(F$2="FY",SUMPRODUCT(Data_Xuất[[B1_MN]:[B4_DT]]*(Data_Xuất[Year]=F$1)*(Data_Xuất[Main SKU name_GOM]=$A7)*(Data_Xuất[[#Headers],[B1_MN]:[B4_DT]]='Xuất-2026-VayTron'!F$5)),SUMPRODUCT(Data_Xuất[[B1_MN]:[B4_DT]]*(Data_Xuất[Year]=F$1)*(Data_Xuất[Month]=F$2)*(Data_Xuất[Main SKU name_GOM]=$A7)*(Data_Xuất[[#Headers],[B1_MN]:[B4_DT]]='Xuất-2026-VayTron'!F$5)))</f>
        <v>147990.79245283018</v>
      </c>
      <c r="G7" s="42" cm="1">
        <f t="array" ref="G7">IF(G$2="FY",SUMPRODUCT(Data_Xuất[[B1_MN]:[B4_DT]]*(Data_Xuất[Year]=G$1)*(Data_Xuất[Main SKU name_GOM]=$A7)*(Data_Xuất[[#Headers],[B1_MN]:[B4_DT]]='Xuất-2026-VayTron'!G$5)),SUMPRODUCT(Data_Xuất[[B1_MN]:[B4_DT]]*(Data_Xuất[Year]=G$1)*(Data_Xuất[Month]=G$2)*(Data_Xuất[Main SKU name_GOM]=$A7)*(Data_Xuất[[#Headers],[B1_MN]:[B4_DT]]='Xuất-2026-VayTron'!G$5)))</f>
        <v>20000.000000000004</v>
      </c>
      <c r="H7" s="42" cm="1">
        <f t="array" ref="H7">IF(H$2="FY",SUMPRODUCT(Data_Xuất[[B1_MN]:[B4_DT]]*(Data_Xuất[Year]=H$1)*(Data_Xuất[Main SKU name_GOM]=$A7)*(Data_Xuất[[#Headers],[B1_MN]:[B4_DT]]='Xuất-2026-VayTron'!H$5)),SUMPRODUCT(Data_Xuất[[B1_MN]:[B4_DT]]*(Data_Xuất[Year]=H$1)*(Data_Xuất[Month]=H$2)*(Data_Xuất[Main SKU name_GOM]=$A7)*(Data_Xuất[[#Headers],[B1_MN]:[B4_DT]]='Xuất-2026-VayTron'!H$5)))</f>
        <v>9150.9999999999982</v>
      </c>
      <c r="I7" s="42" cm="1">
        <f t="array" ref="I7">IF(I$2="FY",SUMPRODUCT(Data_Xuất[[B1_MN]:[B4_DT]]*(Data_Xuất[Year]=I$1)*(Data_Xuất[Main SKU name_GOM]=$A7)*(Data_Xuất[[#Headers],[B1_MN]:[B4_DT]]='Xuất-2026-VayTron'!I$5)),SUMPRODUCT(Data_Xuất[[B1_MN]:[B4_DT]]*(Data_Xuất[Year]=I$1)*(Data_Xuất[Month]=I$2)*(Data_Xuất[Main SKU name_GOM]=$A7)*(Data_Xuất[[#Headers],[B1_MN]:[B4_DT]]='Xuất-2026-VayTron'!I$5)))</f>
        <v>24819.999999999996</v>
      </c>
      <c r="J7" s="42" cm="1">
        <f t="array" ref="J7">IF(J$2="FY",SUMPRODUCT(Data_Xuất[[B1_MN]:[B4_DT]]*(Data_Xuất[Year]=J$1)*(Data_Xuất[Main SKU name_GOM]=$A7)*(Data_Xuất[[#Headers],[B1_MN]:[B4_DT]]='Xuất-2026-VayTron'!J$5)),SUMPRODUCT(Data_Xuất[[B1_MN]:[B4_DT]]*(Data_Xuất[Year]=J$1)*(Data_Xuất[Month]=J$2)*(Data_Xuất[Main SKU name_GOM]=$A7)*(Data_Xuất[[#Headers],[B1_MN]:[B4_DT]]='Xuất-2026-VayTron'!J$5)))</f>
        <v>0</v>
      </c>
      <c r="K7" s="42" cm="1">
        <f t="array" ref="K7">IF(K$2="FY",SUMPRODUCT(Data_Xuất[[B1_MN]:[B4_DT]]*(Data_Xuất[Year]=K$1)*(Data_Xuất[Main SKU name_GOM]=$A7)*(Data_Xuất[[#Headers],[B1_MN]:[B4_DT]]='Xuất-2026-VayTron'!K$5)),SUMPRODUCT(Data_Xuất[[B1_MN]:[B4_DT]]*(Data_Xuất[Year]=K$1)*(Data_Xuất[Month]=K$2)*(Data_Xuất[Main SKU name_GOM]=$A7)*(Data_Xuất[[#Headers],[B1_MN]:[B4_DT]]='Xuất-2026-VayTron'!K$5)))</f>
        <v>0</v>
      </c>
      <c r="L7" s="42" cm="1">
        <f t="array" ref="L7">IF(L$2="FY",SUMPRODUCT(Data_Xuất[[B1_MN]:[B4_DT]]*(Data_Xuất[Year]=L$1)*(Data_Xuất[Main SKU name_GOM]=$A7)*(Data_Xuất[[#Headers],[B1_MN]:[B4_DT]]='Xuất-2026-VayTron'!L$5)),SUMPRODUCT(Data_Xuất[[B1_MN]:[B4_DT]]*(Data_Xuất[Year]=L$1)*(Data_Xuất[Month]=L$2)*(Data_Xuất[Main SKU name_GOM]=$A7)*(Data_Xuất[[#Headers],[B1_MN]:[B4_DT]]='Xuất-2026-VayTron'!L$5)))</f>
        <v>23565.566037735847</v>
      </c>
      <c r="M7" s="42" cm="1">
        <f t="array" ref="M7">IF(M$2="FY",SUMPRODUCT(Data_Xuất[[B1_MN]:[B4_DT]]*(Data_Xuất[Year]=M$1)*(Data_Xuất[Main SKU name_GOM]=$A7)*(Data_Xuất[[#Headers],[B1_MN]:[B4_DT]]='Xuất-2026-VayTron'!M$5)),SUMPRODUCT(Data_Xuất[[B1_MN]:[B4_DT]]*(Data_Xuất[Year]=M$1)*(Data_Xuất[Month]=M$2)*(Data_Xuất[Main SKU name_GOM]=$A7)*(Data_Xuất[[#Headers],[B1_MN]:[B4_DT]]='Xuất-2026-VayTron'!M$5)))</f>
        <v>0</v>
      </c>
      <c r="N7" s="42" cm="1">
        <f t="array" ref="N7">IF(N$2="FY",SUMPRODUCT(Data_Xuất[[B1_MN]:[B4_DT]]*(Data_Xuất[Year]=N$1)*(Data_Xuất[Main SKU name_GOM]=$A7)*(Data_Xuất[[#Headers],[B1_MN]:[B4_DT]]='Xuất-2026-VayTron'!N$5)),SUMPRODUCT(Data_Xuất[[B1_MN]:[B4_DT]]*(Data_Xuất[Year]=N$1)*(Data_Xuất[Month]=N$2)*(Data_Xuất[Main SKU name_GOM]=$A7)*(Data_Xuất[[#Headers],[B1_MN]:[B4_DT]]='Xuất-2026-VayTron'!N$5)))</f>
        <v>0</v>
      </c>
      <c r="O7" s="42" cm="1">
        <f t="array" ref="O7">IF(O$2="FY",SUMPRODUCT(Data_Xuất[[B1_MN]:[B4_DT]]*(Data_Xuất[Year]=O$1)*(Data_Xuất[Main SKU name_GOM]=$A7)*(Data_Xuất[[#Headers],[B1_MN]:[B4_DT]]='Xuất-2026-VayTron'!O$5)),SUMPRODUCT(Data_Xuất[[B1_MN]:[B4_DT]]*(Data_Xuất[Year]=O$1)*(Data_Xuất[Month]=O$2)*(Data_Xuất[Main SKU name_GOM]=$A7)*(Data_Xuất[[#Headers],[B1_MN]:[B4_DT]]='Xuất-2026-VayTron'!O$5)))</f>
        <v>0</v>
      </c>
      <c r="P7" s="42" cm="1">
        <f t="array" ref="P7">IF(P$2="FY",SUMPRODUCT(Data_Xuất[[B1_MN]:[B4_DT]]*(Data_Xuất[Year]=P$1)*(Data_Xuất[Main SKU name_GOM]=$A7)*(Data_Xuất[[#Headers],[B1_MN]:[B4_DT]]='Xuất-2026-VayTron'!P$5)),SUMPRODUCT(Data_Xuất[[B1_MN]:[B4_DT]]*(Data_Xuất[Year]=P$1)*(Data_Xuất[Month]=P$2)*(Data_Xuất[Main SKU name_GOM]=$A7)*(Data_Xuất[[#Headers],[B1_MN]:[B4_DT]]='Xuất-2026-VayTron'!P$5)))</f>
        <v>0</v>
      </c>
      <c r="Q7" s="42">
        <f t="shared" si="12"/>
        <v>816992</v>
      </c>
      <c r="S7" s="42" cm="1">
        <f t="array" ref="S7">IF(S$2="FY",SUMPRODUCT(Data_Xuất[[B1_MN]:[B4_DT]]*(Data_Xuất[Year]=S$1)*(Data_Xuất[Main SKU name_GOM]=$A7)*(Data_Xuất[[#Headers],[B1_MN]:[B4_DT]]='Xuất-2026-VayTron'!S$5)),SUMPRODUCT(Data_Xuất[[B1_MN]:[B4_DT]]*(Data_Xuất[Year]=S$1)*(Data_Xuất[Month]=S$2)*(Data_Xuất[Main SKU name_GOM]=$A7)*(Data_Xuất[[#Headers],[B1_MN]:[B4_DT]]='Xuất-2026-VayTron'!S$5)))</f>
        <v>0</v>
      </c>
      <c r="T7" s="42" cm="1">
        <f t="array" ref="T7">IF(T$2="FY",SUMPRODUCT(Data_Xuất[[B1_MN]:[B4_DT]]*(Data_Xuất[Year]=T$1)*(Data_Xuất[Main SKU name_GOM]=$A7)*(Data_Xuất[[#Headers],[B1_MN]:[B4_DT]]='Xuất-2026-VayTron'!T$5)),SUMPRODUCT(Data_Xuất[[B1_MN]:[B4_DT]]*(Data_Xuất[Year]=T$1)*(Data_Xuất[Month]=T$2)*(Data_Xuất[Main SKU name_GOM]=$A7)*(Data_Xuất[[#Headers],[B1_MN]:[B4_DT]]='Xuất-2026-VayTron'!T$5)))</f>
        <v>0</v>
      </c>
      <c r="U7" s="42" cm="1">
        <f t="array" ref="U7">IF(U$2="FY",SUMPRODUCT(Data_Xuất[[B1_MN]:[B4_DT]]*(Data_Xuất[Year]=U$1)*(Data_Xuất[Main SKU name_GOM]=$A7)*(Data_Xuất[[#Headers],[B1_MN]:[B4_DT]]='Xuất-2026-VayTron'!U$5)),SUMPRODUCT(Data_Xuất[[B1_MN]:[B4_DT]]*(Data_Xuất[Year]=U$1)*(Data_Xuất[Month]=U$2)*(Data_Xuất[Main SKU name_GOM]=$A7)*(Data_Xuất[[#Headers],[B1_MN]:[B4_DT]]='Xuất-2026-VayTron'!U$5)))</f>
        <v>0</v>
      </c>
      <c r="V7" s="42" cm="1">
        <f t="array" ref="V7">IF(V$2="FY",SUMPRODUCT(Data_Xuất[[B1_MN]:[B4_DT]]*(Data_Xuất[Year]=V$1)*(Data_Xuất[Main SKU name_GOM]=$A7)*(Data_Xuất[[#Headers],[B1_MN]:[B4_DT]]='Xuất-2026-VayTron'!V$5)),SUMPRODUCT(Data_Xuất[[B1_MN]:[B4_DT]]*(Data_Xuất[Year]=V$1)*(Data_Xuất[Month]=V$2)*(Data_Xuất[Main SKU name_GOM]=$A7)*(Data_Xuất[[#Headers],[B1_MN]:[B4_DT]]='Xuất-2026-VayTron'!V$5)))</f>
        <v>0</v>
      </c>
      <c r="W7" s="42" cm="1">
        <f t="array" ref="W7">IF(W$2="FY",SUMPRODUCT(Data_Xuất[[B1_MN]:[B4_DT]]*(Data_Xuất[Year]=W$1)*(Data_Xuất[Main SKU name_GOM]=$A7)*(Data_Xuất[[#Headers],[B1_MN]:[B4_DT]]='Xuất-2026-VayTron'!W$5)),SUMPRODUCT(Data_Xuất[[B1_MN]:[B4_DT]]*(Data_Xuất[Year]=W$1)*(Data_Xuất[Month]=W$2)*(Data_Xuất[Main SKU name_GOM]=$A7)*(Data_Xuất[[#Headers],[B1_MN]:[B4_DT]]='Xuất-2026-VayTron'!W$5)))</f>
        <v>0</v>
      </c>
      <c r="X7" s="42" cm="1">
        <f t="array" ref="X7">IF(X$2="FY",SUMPRODUCT(Data_Xuất[[B1_MN]:[B4_DT]]*(Data_Xuất[Year]=X$1)*(Data_Xuất[Main SKU name_GOM]=$A7)*(Data_Xuất[[#Headers],[B1_MN]:[B4_DT]]='Xuất-2026-VayTron'!X$5)),SUMPRODUCT(Data_Xuất[[B1_MN]:[B4_DT]]*(Data_Xuất[Year]=X$1)*(Data_Xuất[Month]=X$2)*(Data_Xuất[Main SKU name_GOM]=$A7)*(Data_Xuất[[#Headers],[B1_MN]:[B4_DT]]='Xuất-2026-VayTron'!X$5)))</f>
        <v>0</v>
      </c>
      <c r="Y7" s="42" cm="1">
        <f t="array" ref="Y7">IF(Y$2="FY",SUMPRODUCT(Data_Xuất[[B1_MN]:[B4_DT]]*(Data_Xuất[Year]=Y$1)*(Data_Xuất[Main SKU name_GOM]=$A7)*(Data_Xuất[[#Headers],[B1_MN]:[B4_DT]]='Xuất-2026-VayTron'!Y$5)),SUMPRODUCT(Data_Xuất[[B1_MN]:[B4_DT]]*(Data_Xuất[Year]=Y$1)*(Data_Xuất[Month]=Y$2)*(Data_Xuất[Main SKU name_GOM]=$A7)*(Data_Xuất[[#Headers],[B1_MN]:[B4_DT]]='Xuất-2026-VayTron'!Y$5)))</f>
        <v>0</v>
      </c>
      <c r="Z7" s="42" cm="1">
        <f t="array" ref="Z7">IF(Z$2="FY",SUMPRODUCT(Data_Xuất[[B1_MN]:[B4_DT]]*(Data_Xuất[Year]=Z$1)*(Data_Xuất[Main SKU name_GOM]=$A7)*(Data_Xuất[[#Headers],[B1_MN]:[B4_DT]]='Xuất-2026-VayTron'!Z$5)),SUMPRODUCT(Data_Xuất[[B1_MN]:[B4_DT]]*(Data_Xuất[Year]=Z$1)*(Data_Xuất[Month]=Z$2)*(Data_Xuất[Main SKU name_GOM]=$A7)*(Data_Xuất[[#Headers],[B1_MN]:[B4_DT]]='Xuất-2026-VayTron'!Z$5)))</f>
        <v>0</v>
      </c>
      <c r="AA7" s="42" cm="1">
        <f t="array" ref="AA7">IF(AA$2="FY",SUMPRODUCT(Data_Xuất[[B1_MN]:[B4_DT]]*(Data_Xuất[Year]=AA$1)*(Data_Xuất[Main SKU name_GOM]=$A7)*(Data_Xuất[[#Headers],[B1_MN]:[B4_DT]]='Xuất-2026-VayTron'!AA$5)),SUMPRODUCT(Data_Xuất[[B1_MN]:[B4_DT]]*(Data_Xuất[Year]=AA$1)*(Data_Xuất[Month]=AA$2)*(Data_Xuất[Main SKU name_GOM]=$A7)*(Data_Xuất[[#Headers],[B1_MN]:[B4_DT]]='Xuất-2026-VayTron'!AA$5)))</f>
        <v>0</v>
      </c>
      <c r="AB7" s="42" cm="1">
        <f t="array" ref="AB7">IF(AB$2="FY",SUMPRODUCT(Data_Xuất[[B1_MN]:[B4_DT]]*(Data_Xuất[Year]=AB$1)*(Data_Xuất[Main SKU name_GOM]=$A7)*(Data_Xuất[[#Headers],[B1_MN]:[B4_DT]]='Xuất-2026-VayTron'!AB$5)),SUMPRODUCT(Data_Xuất[[B1_MN]:[B4_DT]]*(Data_Xuất[Year]=AB$1)*(Data_Xuất[Month]=AB$2)*(Data_Xuất[Main SKU name_GOM]=$A7)*(Data_Xuất[[#Headers],[B1_MN]:[B4_DT]]='Xuất-2026-VayTron'!AB$5)))</f>
        <v>0</v>
      </c>
      <c r="AC7" s="42" cm="1">
        <f t="array" ref="AC7">IF(AC$2="FY",SUMPRODUCT(Data_Xuất[[B1_MN]:[B4_DT]]*(Data_Xuất[Year]=AC$1)*(Data_Xuất[Main SKU name_GOM]=$A7)*(Data_Xuất[[#Headers],[B1_MN]:[B4_DT]]='Xuất-2026-VayTron'!AC$5)),SUMPRODUCT(Data_Xuất[[B1_MN]:[B4_DT]]*(Data_Xuất[Year]=AC$1)*(Data_Xuất[Month]=AC$2)*(Data_Xuất[Main SKU name_GOM]=$A7)*(Data_Xuất[[#Headers],[B1_MN]:[B4_DT]]='Xuất-2026-VayTron'!AC$5)))</f>
        <v>0</v>
      </c>
      <c r="AD7" s="42" cm="1">
        <f t="array" ref="AD7">IF(AD$2="FY",SUMPRODUCT(Data_Xuất[[B1_MN]:[B4_DT]]*(Data_Xuất[Year]=AD$1)*(Data_Xuất[Main SKU name_GOM]=$A7)*(Data_Xuất[[#Headers],[B1_MN]:[B4_DT]]='Xuất-2026-VayTron'!AD$5)),SUMPRODUCT(Data_Xuất[[B1_MN]:[B4_DT]]*(Data_Xuất[Year]=AD$1)*(Data_Xuất[Month]=AD$2)*(Data_Xuất[Main SKU name_GOM]=$A7)*(Data_Xuất[[#Headers],[B1_MN]:[B4_DT]]='Xuất-2026-VayTron'!AD$5)))</f>
        <v>0</v>
      </c>
      <c r="AE7" s="42" cm="1">
        <f t="array" ref="AE7">IF(AE$2="FY",SUMPRODUCT(Data_Xuất[[B1_MN]:[B4_DT]]*(Data_Xuất[Year]=AE$1)*(Data_Xuất[Main SKU name_GOM]=$A7)*(Data_Xuất[[#Headers],[B1_MN]:[B4_DT]]='Xuất-2026-VayTron'!AE$5)),SUMPRODUCT(Data_Xuất[[B1_MN]:[B4_DT]]*(Data_Xuất[Year]=AE$1)*(Data_Xuất[Month]=AE$2)*(Data_Xuất[Main SKU name_GOM]=$A7)*(Data_Xuất[[#Headers],[B1_MN]:[B4_DT]]='Xuất-2026-VayTron'!AE$5)))</f>
        <v>0</v>
      </c>
      <c r="AF7" s="45">
        <f t="shared" si="13"/>
        <v>0</v>
      </c>
      <c r="AH7" s="42" cm="1">
        <f t="array" ref="AH7">IF(AH$2="FY",SUMPRODUCT(Data_Xuất[[B1_MN]:[B4_DT]]*(Data_Xuất[Year]=AH$1)*(Data_Xuất[Main SKU name_GOM]=$A7)*(Data_Xuất[[#Headers],[B1_MN]:[B4_DT]]='Xuất-2026-VayTron'!AH$5)),SUMPRODUCT(Data_Xuất[[B1_MN]:[B4_DT]]*(Data_Xuất[Year]=AH$1)*(Data_Xuất[Month]=AH$2)*(Data_Xuất[Main SKU name_GOM]=$A7)*(Data_Xuất[[#Headers],[B1_MN]:[B4_DT]]='Xuất-2026-VayTron'!AH$5)))</f>
        <v>0</v>
      </c>
      <c r="AI7" s="42" cm="1">
        <f t="array" ref="AI7">IF(AI$2="FY",SUMPRODUCT(Data_Xuất[[B1_MN]:[B4_DT]]*(Data_Xuất[Year]=AI$1)*(Data_Xuất[Main SKU name_GOM]=$A7)*(Data_Xuất[[#Headers],[B1_MN]:[B4_DT]]='Xuất-2026-VayTron'!AI$5)),SUMPRODUCT(Data_Xuất[[B1_MN]:[B4_DT]]*(Data_Xuất[Year]=AI$1)*(Data_Xuất[Month]=AI$2)*(Data_Xuất[Main SKU name_GOM]=$A7)*(Data_Xuất[[#Headers],[B1_MN]:[B4_DT]]='Xuất-2026-VayTron'!AI$5)))</f>
        <v>0</v>
      </c>
      <c r="AJ7" s="42" cm="1">
        <f t="array" ref="AJ7">IF(AJ$2="FY",SUMPRODUCT(Data_Xuất[[B1_MN]:[B4_DT]]*(Data_Xuất[Year]=AJ$1)*(Data_Xuất[Main SKU name_GOM]=$A7)*(Data_Xuất[[#Headers],[B1_MN]:[B4_DT]]='Xuất-2026-VayTron'!AJ$5)),SUMPRODUCT(Data_Xuất[[B1_MN]:[B4_DT]]*(Data_Xuất[Year]=AJ$1)*(Data_Xuất[Month]=AJ$2)*(Data_Xuất[Main SKU name_GOM]=$A7)*(Data_Xuất[[#Headers],[B1_MN]:[B4_DT]]='Xuất-2026-VayTron'!AJ$5)))</f>
        <v>0</v>
      </c>
      <c r="AK7" s="42" cm="1">
        <f t="array" ref="AK7">IF(AK$2="FY",SUMPRODUCT(Data_Xuất[[B1_MN]:[B4_DT]]*(Data_Xuất[Year]=AK$1)*(Data_Xuất[Main SKU name_GOM]=$A7)*(Data_Xuất[[#Headers],[B1_MN]:[B4_DT]]='Xuất-2026-VayTron'!AK$5)),SUMPRODUCT(Data_Xuất[[B1_MN]:[B4_DT]]*(Data_Xuất[Year]=AK$1)*(Data_Xuất[Month]=AK$2)*(Data_Xuất[Main SKU name_GOM]=$A7)*(Data_Xuất[[#Headers],[B1_MN]:[B4_DT]]='Xuất-2026-VayTron'!AK$5)))</f>
        <v>0</v>
      </c>
      <c r="AL7" s="42" cm="1">
        <f t="array" ref="AL7">IF(AL$2="FY",SUMPRODUCT(Data_Xuất[[B1_MN]:[B4_DT]]*(Data_Xuất[Year]=AL$1)*(Data_Xuất[Main SKU name_GOM]=$A7)*(Data_Xuất[[#Headers],[B1_MN]:[B4_DT]]='Xuất-2026-VayTron'!AL$5)),SUMPRODUCT(Data_Xuất[[B1_MN]:[B4_DT]]*(Data_Xuất[Year]=AL$1)*(Data_Xuất[Month]=AL$2)*(Data_Xuất[Main SKU name_GOM]=$A7)*(Data_Xuất[[#Headers],[B1_MN]:[B4_DT]]='Xuất-2026-VayTron'!AL$5)))</f>
        <v>0</v>
      </c>
      <c r="AM7" s="42" cm="1">
        <f t="array" ref="AM7">IF(AM$2="FY",SUMPRODUCT(Data_Xuất[[B1_MN]:[B4_DT]]*(Data_Xuất[Year]=AM$1)*(Data_Xuất[Main SKU name_GOM]=$A7)*(Data_Xuất[[#Headers],[B1_MN]:[B4_DT]]='Xuất-2026-VayTron'!AM$5)),SUMPRODUCT(Data_Xuất[[B1_MN]:[B4_DT]]*(Data_Xuất[Year]=AM$1)*(Data_Xuất[Month]=AM$2)*(Data_Xuất[Main SKU name_GOM]=$A7)*(Data_Xuất[[#Headers],[B1_MN]:[B4_DT]]='Xuất-2026-VayTron'!AM$5)))</f>
        <v>0</v>
      </c>
      <c r="AN7" s="42" cm="1">
        <f t="array" ref="AN7">IF(AN$2="FY",SUMPRODUCT(Data_Xuất[[B1_MN]:[B4_DT]]*(Data_Xuất[Year]=AN$1)*(Data_Xuất[Main SKU name_GOM]=$A7)*(Data_Xuất[[#Headers],[B1_MN]:[B4_DT]]='Xuất-2026-VayTron'!AN$5)),SUMPRODUCT(Data_Xuất[[B1_MN]:[B4_DT]]*(Data_Xuất[Year]=AN$1)*(Data_Xuất[Month]=AN$2)*(Data_Xuất[Main SKU name_GOM]=$A7)*(Data_Xuất[[#Headers],[B1_MN]:[B4_DT]]='Xuất-2026-VayTron'!AN$5)))</f>
        <v>0</v>
      </c>
      <c r="AO7" s="42" cm="1">
        <f t="array" ref="AO7">IF(AO$2="FY",SUMPRODUCT(Data_Xuất[[B1_MN]:[B4_DT]]*(Data_Xuất[Year]=AO$1)*(Data_Xuất[Main SKU name_GOM]=$A7)*(Data_Xuất[[#Headers],[B1_MN]:[B4_DT]]='Xuất-2026-VayTron'!AO$5)),SUMPRODUCT(Data_Xuất[[B1_MN]:[B4_DT]]*(Data_Xuất[Year]=AO$1)*(Data_Xuất[Month]=AO$2)*(Data_Xuất[Main SKU name_GOM]=$A7)*(Data_Xuất[[#Headers],[B1_MN]:[B4_DT]]='Xuất-2026-VayTron'!AO$5)))</f>
        <v>0</v>
      </c>
      <c r="AP7" s="42" cm="1">
        <f t="array" ref="AP7">IF(AP$2="FY",SUMPRODUCT(Data_Xuất[[B1_MN]:[B4_DT]]*(Data_Xuất[Year]=AP$1)*(Data_Xuất[Main SKU name_GOM]=$A7)*(Data_Xuất[[#Headers],[B1_MN]:[B4_DT]]='Xuất-2026-VayTron'!AP$5)),SUMPRODUCT(Data_Xuất[[B1_MN]:[B4_DT]]*(Data_Xuất[Year]=AP$1)*(Data_Xuất[Month]=AP$2)*(Data_Xuất[Main SKU name_GOM]=$A7)*(Data_Xuất[[#Headers],[B1_MN]:[B4_DT]]='Xuất-2026-VayTron'!AP$5)))</f>
        <v>0</v>
      </c>
      <c r="AQ7" s="42" cm="1">
        <f t="array" ref="AQ7">IF(AQ$2="FY",SUMPRODUCT(Data_Xuất[[B1_MN]:[B4_DT]]*(Data_Xuất[Year]=AQ$1)*(Data_Xuất[Main SKU name_GOM]=$A7)*(Data_Xuất[[#Headers],[B1_MN]:[B4_DT]]='Xuất-2026-VayTron'!AQ$5)),SUMPRODUCT(Data_Xuất[[B1_MN]:[B4_DT]]*(Data_Xuất[Year]=AQ$1)*(Data_Xuất[Month]=AQ$2)*(Data_Xuất[Main SKU name_GOM]=$A7)*(Data_Xuất[[#Headers],[B1_MN]:[B4_DT]]='Xuất-2026-VayTron'!AQ$5)))</f>
        <v>0</v>
      </c>
      <c r="AR7" s="42" cm="1">
        <f t="array" ref="AR7">IF(AR$2="FY",SUMPRODUCT(Data_Xuất[[B1_MN]:[B4_DT]]*(Data_Xuất[Year]=AR$1)*(Data_Xuất[Main SKU name_GOM]=$A7)*(Data_Xuất[[#Headers],[B1_MN]:[B4_DT]]='Xuất-2026-VayTron'!AR$5)),SUMPRODUCT(Data_Xuất[[B1_MN]:[B4_DT]]*(Data_Xuất[Year]=AR$1)*(Data_Xuất[Month]=AR$2)*(Data_Xuất[Main SKU name_GOM]=$A7)*(Data_Xuất[[#Headers],[B1_MN]:[B4_DT]]='Xuất-2026-VayTron'!AR$5)))</f>
        <v>0</v>
      </c>
      <c r="AS7" s="42" cm="1">
        <f t="array" ref="AS7">IF(AS$2="FY",SUMPRODUCT(Data_Xuất[[B1_MN]:[B4_DT]]*(Data_Xuất[Year]=AS$1)*(Data_Xuất[Main SKU name_GOM]=$A7)*(Data_Xuất[[#Headers],[B1_MN]:[B4_DT]]='Xuất-2026-VayTron'!AS$5)),SUMPRODUCT(Data_Xuất[[B1_MN]:[B4_DT]]*(Data_Xuất[Year]=AS$1)*(Data_Xuất[Month]=AS$2)*(Data_Xuất[Main SKU name_GOM]=$A7)*(Data_Xuất[[#Headers],[B1_MN]:[B4_DT]]='Xuất-2026-VayTron'!AS$5)))</f>
        <v>0</v>
      </c>
      <c r="AT7" s="42" cm="1">
        <f t="array" ref="AT7">IF(AT$2="FY",SUMPRODUCT(Data_Xuất[[B1_MN]:[B4_DT]]*(Data_Xuất[Year]=AT$1)*(Data_Xuất[Main SKU name_GOM]=$A7)*(Data_Xuất[[#Headers],[B1_MN]:[B4_DT]]='Xuất-2026-VayTron'!AT$5)),SUMPRODUCT(Data_Xuất[[B1_MN]:[B4_DT]]*(Data_Xuất[Year]=AT$1)*(Data_Xuất[Month]=AT$2)*(Data_Xuất[Main SKU name_GOM]=$A7)*(Data_Xuất[[#Headers],[B1_MN]:[B4_DT]]='Xuất-2026-VayTron'!AT$5)))</f>
        <v>0</v>
      </c>
      <c r="AU7" s="45">
        <f t="shared" si="14"/>
        <v>0</v>
      </c>
      <c r="AW7" s="42" cm="1">
        <f t="array" ref="AW7">IF(AW$2="FY",SUMPRODUCT(Data_Xuất[[B1_MN]:[B4_DT]]*(Data_Xuất[Year]=AW$1)*(Data_Xuất[Main SKU name_GOM]=$A7)*(Data_Xuất[[#Headers],[B1_MN]:[B4_DT]]='Xuất-2026-VayTron'!AW$5)),SUMPRODUCT(Data_Xuất[[B1_MN]:[B4_DT]]*(Data_Xuất[Year]=AW$1)*(Data_Xuất[Month]=AW$2)*(Data_Xuất[Main SKU name_GOM]=$A7)*(Data_Xuất[[#Headers],[B1_MN]:[B4_DT]]='Xuất-2026-VayTron'!AW$5)))</f>
        <v>478223.13207547169</v>
      </c>
      <c r="AX7" s="42" cm="1">
        <f t="array" ref="AX7">IF(AX$2="FY",SUMPRODUCT(Data_Xuất[[B1_MN]:[B4_DT]]*(Data_Xuất[Year]=AX$1)*(Data_Xuất[Main SKU name_GOM]=$A7)*(Data_Xuất[[#Headers],[B1_MN]:[B4_DT]]='Xuất-2026-VayTron'!AX$5)),SUMPRODUCT(Data_Xuất[[B1_MN]:[B4_DT]]*(Data_Xuất[Year]=AX$1)*(Data_Xuất[Month]=AX$2)*(Data_Xuất[Main SKU name_GOM]=$A7)*(Data_Xuất[[#Headers],[B1_MN]:[B4_DT]]='Xuất-2026-VayTron'!AX$5)))</f>
        <v>113241.50943396224</v>
      </c>
      <c r="AY7" s="42" cm="1">
        <f t="array" ref="AY7">IF(AY$2="FY",SUMPRODUCT(Data_Xuất[[B1_MN]:[B4_DT]]*(Data_Xuất[Year]=AY$1)*(Data_Xuất[Main SKU name_GOM]=$A7)*(Data_Xuất[[#Headers],[B1_MN]:[B4_DT]]='Xuất-2026-VayTron'!AY$5)),SUMPRODUCT(Data_Xuất[[B1_MN]:[B4_DT]]*(Data_Xuất[Year]=AY$1)*(Data_Xuất[Month]=AY$2)*(Data_Xuất[Main SKU name_GOM]=$A7)*(Data_Xuất[[#Headers],[B1_MN]:[B4_DT]]='Xuất-2026-VayTron'!AY$5)))</f>
        <v>147990.79245283018</v>
      </c>
      <c r="AZ7" s="42" cm="1">
        <f t="array" ref="AZ7">IF(AZ$2="FY",SUMPRODUCT(Data_Xuất[[B1_MN]:[B4_DT]]*(Data_Xuất[Year]=AZ$1)*(Data_Xuất[Main SKU name_GOM]=$A7)*(Data_Xuất[[#Headers],[B1_MN]:[B4_DT]]='Xuất-2026-VayTron'!AZ$5)),SUMPRODUCT(Data_Xuất[[B1_MN]:[B4_DT]]*(Data_Xuất[Year]=AZ$1)*(Data_Xuất[Month]=AZ$2)*(Data_Xuất[Main SKU name_GOM]=$A7)*(Data_Xuất[[#Headers],[B1_MN]:[B4_DT]]='Xuất-2026-VayTron'!AZ$5)))</f>
        <v>20000.000000000004</v>
      </c>
      <c r="BA7" s="42" cm="1">
        <f t="array" ref="BA7">IF(BA$2="FY",SUMPRODUCT(Data_Xuất[[B1_MN]:[B4_DT]]*(Data_Xuất[Year]=BA$1)*(Data_Xuất[Main SKU name_GOM]=$A7)*(Data_Xuất[[#Headers],[B1_MN]:[B4_DT]]='Xuất-2026-VayTron'!BA$5)),SUMPRODUCT(Data_Xuất[[B1_MN]:[B4_DT]]*(Data_Xuất[Year]=BA$1)*(Data_Xuất[Month]=BA$2)*(Data_Xuất[Main SKU name_GOM]=$A7)*(Data_Xuất[[#Headers],[B1_MN]:[B4_DT]]='Xuất-2026-VayTron'!BA$5)))</f>
        <v>9150.9999999999982</v>
      </c>
      <c r="BB7" s="42" cm="1">
        <f t="array" ref="BB7">IF(BB$2="FY",SUMPRODUCT(Data_Xuất[[B1_MN]:[B4_DT]]*(Data_Xuất[Year]=BB$1)*(Data_Xuất[Main SKU name_GOM]=$A7)*(Data_Xuất[[#Headers],[B1_MN]:[B4_DT]]='Xuất-2026-VayTron'!BB$5)),SUMPRODUCT(Data_Xuất[[B1_MN]:[B4_DT]]*(Data_Xuất[Year]=BB$1)*(Data_Xuất[Month]=BB$2)*(Data_Xuất[Main SKU name_GOM]=$A7)*(Data_Xuất[[#Headers],[B1_MN]:[B4_DT]]='Xuất-2026-VayTron'!BB$5)))</f>
        <v>24819.999999999996</v>
      </c>
      <c r="BC7" s="42" cm="1">
        <f t="array" ref="BC7">IF(BC$2="FY",SUMPRODUCT(Data_Xuất[[B1_MN]:[B4_DT]]*(Data_Xuất[Year]=BC$1)*(Data_Xuất[Main SKU name_GOM]=$A7)*(Data_Xuất[[#Headers],[B1_MN]:[B4_DT]]='Xuất-2026-VayTron'!BC$5)),SUMPRODUCT(Data_Xuất[[B1_MN]:[B4_DT]]*(Data_Xuất[Year]=BC$1)*(Data_Xuất[Month]=BC$2)*(Data_Xuất[Main SKU name_GOM]=$A7)*(Data_Xuất[[#Headers],[B1_MN]:[B4_DT]]='Xuất-2026-VayTron'!BC$5)))</f>
        <v>0</v>
      </c>
      <c r="BD7" s="42" cm="1">
        <f t="array" ref="BD7">IF(BD$2="FY",SUMPRODUCT(Data_Xuất[[B1_MN]:[B4_DT]]*(Data_Xuất[Year]=BD$1)*(Data_Xuất[Main SKU name_GOM]=$A7)*(Data_Xuất[[#Headers],[B1_MN]:[B4_DT]]='Xuất-2026-VayTron'!BD$5)),SUMPRODUCT(Data_Xuất[[B1_MN]:[B4_DT]]*(Data_Xuất[Year]=BD$1)*(Data_Xuất[Month]=BD$2)*(Data_Xuất[Main SKU name_GOM]=$A7)*(Data_Xuất[[#Headers],[B1_MN]:[B4_DT]]='Xuất-2026-VayTron'!BD$5)))</f>
        <v>0</v>
      </c>
      <c r="BE7" s="42" cm="1">
        <f t="array" ref="BE7">IF(BE$2="FY",SUMPRODUCT(Data_Xuất[[B1_MN]:[B4_DT]]*(Data_Xuất[Year]=BE$1)*(Data_Xuất[Main SKU name_GOM]=$A7)*(Data_Xuất[[#Headers],[B1_MN]:[B4_DT]]='Xuất-2026-VayTron'!BE$5)),SUMPRODUCT(Data_Xuất[[B1_MN]:[B4_DT]]*(Data_Xuất[Year]=BE$1)*(Data_Xuất[Month]=BE$2)*(Data_Xuất[Main SKU name_GOM]=$A7)*(Data_Xuất[[#Headers],[B1_MN]:[B4_DT]]='Xuất-2026-VayTron'!BE$5)))</f>
        <v>23565.566037735847</v>
      </c>
      <c r="BF7" s="42" cm="1">
        <f t="array" ref="BF7">IF(BF$2="FY",SUMPRODUCT(Data_Xuất[[B1_MN]:[B4_DT]]*(Data_Xuất[Year]=BF$1)*(Data_Xuất[Main SKU name_GOM]=$A7)*(Data_Xuất[[#Headers],[B1_MN]:[B4_DT]]='Xuất-2026-VayTron'!BF$5)),SUMPRODUCT(Data_Xuất[[B1_MN]:[B4_DT]]*(Data_Xuất[Year]=BF$1)*(Data_Xuất[Month]=BF$2)*(Data_Xuất[Main SKU name_GOM]=$A7)*(Data_Xuất[[#Headers],[B1_MN]:[B4_DT]]='Xuất-2026-VayTron'!BF$5)))</f>
        <v>0</v>
      </c>
      <c r="BG7" s="42" cm="1">
        <f t="array" ref="BG7">IF(BG$2="FY",SUMPRODUCT(Data_Xuất[[B1_MN]:[B4_DT]]*(Data_Xuất[Year]=BG$1)*(Data_Xuất[Main SKU name_GOM]=$A7)*(Data_Xuất[[#Headers],[B1_MN]:[B4_DT]]='Xuất-2026-VayTron'!BG$5)),SUMPRODUCT(Data_Xuất[[B1_MN]:[B4_DT]]*(Data_Xuất[Year]=BG$1)*(Data_Xuất[Month]=BG$2)*(Data_Xuất[Main SKU name_GOM]=$A7)*(Data_Xuất[[#Headers],[B1_MN]:[B4_DT]]='Xuất-2026-VayTron'!BG$5)))</f>
        <v>0</v>
      </c>
      <c r="BH7" s="42" cm="1">
        <f t="array" ref="BH7">IF(BH$2="FY",SUMPRODUCT(Data_Xuất[[B1_MN]:[B4_DT]]*(Data_Xuất[Year]=BH$1)*(Data_Xuất[Main SKU name_GOM]=$A7)*(Data_Xuất[[#Headers],[B1_MN]:[B4_DT]]='Xuất-2026-VayTron'!BH$5)),SUMPRODUCT(Data_Xuất[[B1_MN]:[B4_DT]]*(Data_Xuất[Year]=BH$1)*(Data_Xuất[Month]=BH$2)*(Data_Xuất[Main SKU name_GOM]=$A7)*(Data_Xuất[[#Headers],[B1_MN]:[B4_DT]]='Xuất-2026-VayTron'!BH$5)))</f>
        <v>0</v>
      </c>
      <c r="BI7" s="42" cm="1">
        <f t="array" ref="BI7">IF(BI$2="FY",SUMPRODUCT(Data_Xuất[[B1_MN]:[B4_DT]]*(Data_Xuất[Year]=BI$1)*(Data_Xuất[Main SKU name_GOM]=$A7)*(Data_Xuất[[#Headers],[B1_MN]:[B4_DT]]='Xuất-2026-VayTron'!BI$5)),SUMPRODUCT(Data_Xuất[[B1_MN]:[B4_DT]]*(Data_Xuất[Year]=BI$1)*(Data_Xuất[Month]=BI$2)*(Data_Xuất[Main SKU name_GOM]=$A7)*(Data_Xuất[[#Headers],[B1_MN]:[B4_DT]]='Xuất-2026-VayTron'!BI$5)))</f>
        <v>0</v>
      </c>
      <c r="BJ7" s="45">
        <f t="shared" si="15"/>
        <v>816992</v>
      </c>
      <c r="BL7" s="42" cm="1">
        <f t="array" ref="BL7">IF(BL$2="FY",SUMPRODUCT(Data_Xuất[[B1_MN]:[B4_DT]]*(Data_Xuất[Year]=BL$1)*(Data_Xuất[Main SKU name_GOM]=$A7)*(Data_Xuất[[#Headers],[B1_MN]:[B4_DT]]='Xuất-2026-VayTron'!BL$5)),SUMPRODUCT(Data_Xuất[[B1_MN]:[B4_DT]]*(Data_Xuất[Year]=BL$1)*(Data_Xuất[Month]=BL$2)*(Data_Xuất[Main SKU name_GOM]=$A7)*(Data_Xuất[[#Headers],[B1_MN]:[B4_DT]]='Xuất-2026-VayTron'!BL$5)))</f>
        <v>0</v>
      </c>
      <c r="BM7" s="42" cm="1">
        <f t="array" ref="BM7">IF(BM$2="FY",SUMPRODUCT(Data_Xuất[[B1_MN]:[B4_DT]]*(Data_Xuất[Year]=BM$1)*(Data_Xuất[Main SKU name_GOM]=$A7)*(Data_Xuất[[#Headers],[B1_MN]:[B4_DT]]='Xuất-2026-VayTron'!BM$5)),SUMPRODUCT(Data_Xuất[[B1_MN]:[B4_DT]]*(Data_Xuất[Year]=BM$1)*(Data_Xuất[Month]=BM$2)*(Data_Xuất[Main SKU name_GOM]=$A7)*(Data_Xuất[[#Headers],[B1_MN]:[B4_DT]]='Xuất-2026-VayTron'!BM$5)))</f>
        <v>0</v>
      </c>
      <c r="BN7" s="42" cm="1">
        <f t="array" ref="BN7">IF(BN$2="FY",SUMPRODUCT(Data_Xuất[[B1_MN]:[B4_DT]]*(Data_Xuất[Year]=BN$1)*(Data_Xuất[Main SKU name_GOM]=$A7)*(Data_Xuất[[#Headers],[B1_MN]:[B4_DT]]='Xuất-2026-VayTron'!BN$5)),SUMPRODUCT(Data_Xuất[[B1_MN]:[B4_DT]]*(Data_Xuất[Year]=BN$1)*(Data_Xuất[Month]=BN$2)*(Data_Xuất[Main SKU name_GOM]=$A7)*(Data_Xuất[[#Headers],[B1_MN]:[B4_DT]]='Xuất-2026-VayTron'!BN$5)))</f>
        <v>0</v>
      </c>
      <c r="BO7" s="42" cm="1">
        <f t="array" ref="BO7">IF(BO$2="FY",SUMPRODUCT(Data_Xuất[[B1_MN]:[B4_DT]]*(Data_Xuất[Year]=BO$1)*(Data_Xuất[Main SKU name_GOM]=$A7)*(Data_Xuất[[#Headers],[B1_MN]:[B4_DT]]='Xuất-2026-VayTron'!BO$5)),SUMPRODUCT(Data_Xuất[[B1_MN]:[B4_DT]]*(Data_Xuất[Year]=BO$1)*(Data_Xuất[Month]=BO$2)*(Data_Xuất[Main SKU name_GOM]=$A7)*(Data_Xuất[[#Headers],[B1_MN]:[B4_DT]]='Xuất-2026-VayTron'!BO$5)))</f>
        <v>0</v>
      </c>
      <c r="BP7" s="42" cm="1">
        <f t="array" ref="BP7">IF(BP$2="FY",SUMPRODUCT(Data_Xuất[[B1_MN]:[B4_DT]]*(Data_Xuất[Year]=BP$1)*(Data_Xuất[Main SKU name_GOM]=$A7)*(Data_Xuất[[#Headers],[B1_MN]:[B4_DT]]='Xuất-2026-VayTron'!BP$5)),SUMPRODUCT(Data_Xuất[[B1_MN]:[B4_DT]]*(Data_Xuất[Year]=BP$1)*(Data_Xuất[Month]=BP$2)*(Data_Xuất[Main SKU name_GOM]=$A7)*(Data_Xuất[[#Headers],[B1_MN]:[B4_DT]]='Xuất-2026-VayTron'!BP$5)))</f>
        <v>0</v>
      </c>
      <c r="BQ7" s="42" cm="1">
        <f t="array" ref="BQ7">IF(BQ$2="FY",SUMPRODUCT(Data_Xuất[[B1_MN]:[B4_DT]]*(Data_Xuất[Year]=BQ$1)*(Data_Xuất[Main SKU name_GOM]=$A7)*(Data_Xuất[[#Headers],[B1_MN]:[B4_DT]]='Xuất-2026-VayTron'!BQ$5)),SUMPRODUCT(Data_Xuất[[B1_MN]:[B4_DT]]*(Data_Xuất[Year]=BQ$1)*(Data_Xuất[Month]=BQ$2)*(Data_Xuất[Main SKU name_GOM]=$A7)*(Data_Xuất[[#Headers],[B1_MN]:[B4_DT]]='Xuất-2026-VayTron'!BQ$5)))</f>
        <v>0</v>
      </c>
      <c r="BR7" s="42" cm="1">
        <f t="array" ref="BR7">IF(BR$2="FY",SUMPRODUCT(Data_Xuất[[B1_MN]:[B4_DT]]*(Data_Xuất[Year]=BR$1)*(Data_Xuất[Main SKU name_GOM]=$A7)*(Data_Xuất[[#Headers],[B1_MN]:[B4_DT]]='Xuất-2026-VayTron'!BR$5)),SUMPRODUCT(Data_Xuất[[B1_MN]:[B4_DT]]*(Data_Xuất[Year]=BR$1)*(Data_Xuất[Month]=BR$2)*(Data_Xuất[Main SKU name_GOM]=$A7)*(Data_Xuất[[#Headers],[B1_MN]:[B4_DT]]='Xuất-2026-VayTron'!BR$5)))</f>
        <v>0</v>
      </c>
      <c r="BS7" s="42" cm="1">
        <f t="array" ref="BS7">IF(BS$2="FY",SUMPRODUCT(Data_Xuất[[B1_MN]:[B4_DT]]*(Data_Xuất[Year]=BS$1)*(Data_Xuất[Main SKU name_GOM]=$A7)*(Data_Xuất[[#Headers],[B1_MN]:[B4_DT]]='Xuất-2026-VayTron'!BS$5)),SUMPRODUCT(Data_Xuất[[B1_MN]:[B4_DT]]*(Data_Xuất[Year]=BS$1)*(Data_Xuất[Month]=BS$2)*(Data_Xuất[Main SKU name_GOM]=$A7)*(Data_Xuất[[#Headers],[B1_MN]:[B4_DT]]='Xuất-2026-VayTron'!BS$5)))</f>
        <v>0</v>
      </c>
      <c r="BT7" s="42" cm="1">
        <f t="array" ref="BT7">IF(BT$2="FY",SUMPRODUCT(Data_Xuất[[B1_MN]:[B4_DT]]*(Data_Xuất[Year]=BT$1)*(Data_Xuất[Main SKU name_GOM]=$A7)*(Data_Xuất[[#Headers],[B1_MN]:[B4_DT]]='Xuất-2026-VayTron'!BT$5)),SUMPRODUCT(Data_Xuất[[B1_MN]:[B4_DT]]*(Data_Xuất[Year]=BT$1)*(Data_Xuất[Month]=BT$2)*(Data_Xuất[Main SKU name_GOM]=$A7)*(Data_Xuất[[#Headers],[B1_MN]:[B4_DT]]='Xuất-2026-VayTron'!BT$5)))</f>
        <v>0</v>
      </c>
      <c r="BU7" s="42" cm="1">
        <f t="array" ref="BU7">IF(BU$2="FY",SUMPRODUCT(Data_Xuất[[B1_MN]:[B4_DT]]*(Data_Xuất[Year]=BU$1)*(Data_Xuất[Main SKU name_GOM]=$A7)*(Data_Xuất[[#Headers],[B1_MN]:[B4_DT]]='Xuất-2026-VayTron'!BU$5)),SUMPRODUCT(Data_Xuất[[B1_MN]:[B4_DT]]*(Data_Xuất[Year]=BU$1)*(Data_Xuất[Month]=BU$2)*(Data_Xuất[Main SKU name_GOM]=$A7)*(Data_Xuất[[#Headers],[B1_MN]:[B4_DT]]='Xuất-2026-VayTron'!BU$5)))</f>
        <v>0</v>
      </c>
      <c r="BV7" s="42" cm="1">
        <f t="array" ref="BV7">IF(BV$2="FY",SUMPRODUCT(Data_Xuất[[B1_MN]:[B4_DT]]*(Data_Xuất[Year]=BV$1)*(Data_Xuất[Main SKU name_GOM]=$A7)*(Data_Xuất[[#Headers],[B1_MN]:[B4_DT]]='Xuất-2026-VayTron'!BV$5)),SUMPRODUCT(Data_Xuất[[B1_MN]:[B4_DT]]*(Data_Xuất[Year]=BV$1)*(Data_Xuất[Month]=BV$2)*(Data_Xuất[Main SKU name_GOM]=$A7)*(Data_Xuất[[#Headers],[B1_MN]:[B4_DT]]='Xuất-2026-VayTron'!BV$5)))</f>
        <v>0</v>
      </c>
      <c r="BW7" s="42" cm="1">
        <f t="array" ref="BW7">IF(BW$2="FY",SUMPRODUCT(Data_Xuất[[B1_MN]:[B4_DT]]*(Data_Xuất[Year]=BW$1)*(Data_Xuất[Main SKU name_GOM]=$A7)*(Data_Xuất[[#Headers],[B1_MN]:[B4_DT]]='Xuất-2026-VayTron'!BW$5)),SUMPRODUCT(Data_Xuất[[B1_MN]:[B4_DT]]*(Data_Xuất[Year]=BW$1)*(Data_Xuất[Month]=BW$2)*(Data_Xuất[Main SKU name_GOM]=$A7)*(Data_Xuất[[#Headers],[B1_MN]:[B4_DT]]='Xuất-2026-VayTron'!BW$5)))</f>
        <v>0</v>
      </c>
      <c r="BX7" s="42" cm="1">
        <f t="array" ref="BX7">IF(BX$2="FY",SUMPRODUCT(Data_Xuất[[B1_MN]:[B4_DT]]*(Data_Xuất[Year]=BX$1)*(Data_Xuất[Main SKU name_GOM]=$A7)*(Data_Xuất[[#Headers],[B1_MN]:[B4_DT]]='Xuất-2026-VayTron'!BX$5)),SUMPRODUCT(Data_Xuất[[B1_MN]:[B4_DT]]*(Data_Xuất[Year]=BX$1)*(Data_Xuất[Month]=BX$2)*(Data_Xuất[Main SKU name_GOM]=$A7)*(Data_Xuất[[#Headers],[B1_MN]:[B4_DT]]='Xuất-2026-VayTron'!BX$5)))</f>
        <v>0</v>
      </c>
      <c r="BY7" s="45">
        <f t="shared" si="16"/>
        <v>0</v>
      </c>
      <c r="CA7" s="42" cm="1">
        <f t="array" ref="CA7">IF(CA$2="FY",SUMPRODUCT(Data_Xuất[[B1_MN]:[B4_DT]]*(Data_Xuất[Year]=CA$1)*(Data_Xuất[Main SKU name_GOM]=$A7)*(Data_Xuất[[#Headers],[B1_MN]:[B4_DT]]='Xuất-2026-VayTron'!CA$5)),SUMPRODUCT(Data_Xuất[[B1_MN]:[B4_DT]]*(Data_Xuất[Year]=CA$1)*(Data_Xuất[Month]=CA$2)*(Data_Xuất[Main SKU name_GOM]=$A7)*(Data_Xuất[[#Headers],[B1_MN]:[B4_DT]]='Xuất-2026-VayTron'!CA$5)))</f>
        <v>0</v>
      </c>
      <c r="CB7" s="42" cm="1">
        <f t="array" ref="CB7">IF(CB$2="FY",SUMPRODUCT(Data_Xuất[[B1_MN]:[B4_DT]]*(Data_Xuất[Year]=CB$1)*(Data_Xuất[Main SKU name_GOM]=$A7)*(Data_Xuất[[#Headers],[B1_MN]:[B4_DT]]='Xuất-2026-VayTron'!CB$5)),SUMPRODUCT(Data_Xuất[[B1_MN]:[B4_DT]]*(Data_Xuất[Year]=CB$1)*(Data_Xuất[Month]=CB$2)*(Data_Xuất[Main SKU name_GOM]=$A7)*(Data_Xuất[[#Headers],[B1_MN]:[B4_DT]]='Xuất-2026-VayTron'!CB$5)))</f>
        <v>0</v>
      </c>
      <c r="CC7" s="42" cm="1">
        <f t="array" ref="CC7">IF(CC$2="FY",SUMPRODUCT(Data_Xuất[[B1_MN]:[B4_DT]]*(Data_Xuất[Year]=CC$1)*(Data_Xuất[Main SKU name_GOM]=$A7)*(Data_Xuất[[#Headers],[B1_MN]:[B4_DT]]='Xuất-2026-VayTron'!CC$5)),SUMPRODUCT(Data_Xuất[[B1_MN]:[B4_DT]]*(Data_Xuất[Year]=CC$1)*(Data_Xuất[Month]=CC$2)*(Data_Xuất[Main SKU name_GOM]=$A7)*(Data_Xuất[[#Headers],[B1_MN]:[B4_DT]]='Xuất-2026-VayTron'!CC$5)))</f>
        <v>0</v>
      </c>
      <c r="CD7" s="42" cm="1">
        <f t="array" ref="CD7">IF(CD$2="FY",SUMPRODUCT(Data_Xuất[[B1_MN]:[B4_DT]]*(Data_Xuất[Year]=CD$1)*(Data_Xuất[Main SKU name_GOM]=$A7)*(Data_Xuất[[#Headers],[B1_MN]:[B4_DT]]='Xuất-2026-VayTron'!CD$5)),SUMPRODUCT(Data_Xuất[[B1_MN]:[B4_DT]]*(Data_Xuất[Year]=CD$1)*(Data_Xuất[Month]=CD$2)*(Data_Xuất[Main SKU name_GOM]=$A7)*(Data_Xuất[[#Headers],[B1_MN]:[B4_DT]]='Xuất-2026-VayTron'!CD$5)))</f>
        <v>0</v>
      </c>
      <c r="CE7" s="42" cm="1">
        <f t="array" ref="CE7">IF(CE$2="FY",SUMPRODUCT(Data_Xuất[[B1_MN]:[B4_DT]]*(Data_Xuất[Year]=CE$1)*(Data_Xuất[Main SKU name_GOM]=$A7)*(Data_Xuất[[#Headers],[B1_MN]:[B4_DT]]='Xuất-2026-VayTron'!CE$5)),SUMPRODUCT(Data_Xuất[[B1_MN]:[B4_DT]]*(Data_Xuất[Year]=CE$1)*(Data_Xuất[Month]=CE$2)*(Data_Xuất[Main SKU name_GOM]=$A7)*(Data_Xuất[[#Headers],[B1_MN]:[B4_DT]]='Xuất-2026-VayTron'!CE$5)))</f>
        <v>0</v>
      </c>
      <c r="CF7" s="42" cm="1">
        <f t="array" ref="CF7">IF(CF$2="FY",SUMPRODUCT(Data_Xuất[[B1_MN]:[B4_DT]]*(Data_Xuất[Year]=CF$1)*(Data_Xuất[Main SKU name_GOM]=$A7)*(Data_Xuất[[#Headers],[B1_MN]:[B4_DT]]='Xuất-2026-VayTron'!CF$5)),SUMPRODUCT(Data_Xuất[[B1_MN]:[B4_DT]]*(Data_Xuất[Year]=CF$1)*(Data_Xuất[Month]=CF$2)*(Data_Xuất[Main SKU name_GOM]=$A7)*(Data_Xuất[[#Headers],[B1_MN]:[B4_DT]]='Xuất-2026-VayTron'!CF$5)))</f>
        <v>0</v>
      </c>
      <c r="CG7" s="42" cm="1">
        <f t="array" ref="CG7">IF(CG$2="FY",SUMPRODUCT(Data_Xuất[[B1_MN]:[B4_DT]]*(Data_Xuất[Year]=CG$1)*(Data_Xuất[Main SKU name_GOM]=$A7)*(Data_Xuất[[#Headers],[B1_MN]:[B4_DT]]='Xuất-2026-VayTron'!CG$5)),SUMPRODUCT(Data_Xuất[[B1_MN]:[B4_DT]]*(Data_Xuất[Year]=CG$1)*(Data_Xuất[Month]=CG$2)*(Data_Xuất[Main SKU name_GOM]=$A7)*(Data_Xuất[[#Headers],[B1_MN]:[B4_DT]]='Xuất-2026-VayTron'!CG$5)))</f>
        <v>0</v>
      </c>
      <c r="CH7" s="42" cm="1">
        <f t="array" ref="CH7">IF(CH$2="FY",SUMPRODUCT(Data_Xuất[[B1_MN]:[B4_DT]]*(Data_Xuất[Year]=CH$1)*(Data_Xuất[Main SKU name_GOM]=$A7)*(Data_Xuất[[#Headers],[B1_MN]:[B4_DT]]='Xuất-2026-VayTron'!CH$5)),SUMPRODUCT(Data_Xuất[[B1_MN]:[B4_DT]]*(Data_Xuất[Year]=CH$1)*(Data_Xuất[Month]=CH$2)*(Data_Xuất[Main SKU name_GOM]=$A7)*(Data_Xuất[[#Headers],[B1_MN]:[B4_DT]]='Xuất-2026-VayTron'!CH$5)))</f>
        <v>0</v>
      </c>
      <c r="CI7" s="42" cm="1">
        <f t="array" ref="CI7">IF(CI$2="FY",SUMPRODUCT(Data_Xuất[[B1_MN]:[B4_DT]]*(Data_Xuất[Year]=CI$1)*(Data_Xuất[Main SKU name_GOM]=$A7)*(Data_Xuất[[#Headers],[B1_MN]:[B4_DT]]='Xuất-2026-VayTron'!CI$5)),SUMPRODUCT(Data_Xuất[[B1_MN]:[B4_DT]]*(Data_Xuất[Year]=CI$1)*(Data_Xuất[Month]=CI$2)*(Data_Xuất[Main SKU name_GOM]=$A7)*(Data_Xuất[[#Headers],[B1_MN]:[B4_DT]]='Xuất-2026-VayTron'!CI$5)))</f>
        <v>0</v>
      </c>
      <c r="CJ7" s="42" cm="1">
        <f t="array" ref="CJ7">IF(CJ$2="FY",SUMPRODUCT(Data_Xuất[[B1_MN]:[B4_DT]]*(Data_Xuất[Year]=CJ$1)*(Data_Xuất[Main SKU name_GOM]=$A7)*(Data_Xuất[[#Headers],[B1_MN]:[B4_DT]]='Xuất-2026-VayTron'!CJ$5)),SUMPRODUCT(Data_Xuất[[B1_MN]:[B4_DT]]*(Data_Xuất[Year]=CJ$1)*(Data_Xuất[Month]=CJ$2)*(Data_Xuất[Main SKU name_GOM]=$A7)*(Data_Xuất[[#Headers],[B1_MN]:[B4_DT]]='Xuất-2026-VayTron'!CJ$5)))</f>
        <v>0</v>
      </c>
      <c r="CK7" s="42" cm="1">
        <f t="array" ref="CK7">IF(CK$2="FY",SUMPRODUCT(Data_Xuất[[B1_MN]:[B4_DT]]*(Data_Xuất[Year]=CK$1)*(Data_Xuất[Main SKU name_GOM]=$A7)*(Data_Xuất[[#Headers],[B1_MN]:[B4_DT]]='Xuất-2026-VayTron'!CK$5)),SUMPRODUCT(Data_Xuất[[B1_MN]:[B4_DT]]*(Data_Xuất[Year]=CK$1)*(Data_Xuất[Month]=CK$2)*(Data_Xuất[Main SKU name_GOM]=$A7)*(Data_Xuất[[#Headers],[B1_MN]:[B4_DT]]='Xuất-2026-VayTron'!CK$5)))</f>
        <v>0</v>
      </c>
      <c r="CL7" s="42" cm="1">
        <f t="array" ref="CL7">IF(CL$2="FY",SUMPRODUCT(Data_Xuất[[B1_MN]:[B4_DT]]*(Data_Xuất[Year]=CL$1)*(Data_Xuất[Main SKU name_GOM]=$A7)*(Data_Xuất[[#Headers],[B1_MN]:[B4_DT]]='Xuất-2026-VayTron'!CL$5)),SUMPRODUCT(Data_Xuất[[B1_MN]:[B4_DT]]*(Data_Xuất[Year]=CL$1)*(Data_Xuất[Month]=CL$2)*(Data_Xuất[Main SKU name_GOM]=$A7)*(Data_Xuất[[#Headers],[B1_MN]:[B4_DT]]='Xuất-2026-VayTron'!CL$5)))</f>
        <v>0</v>
      </c>
      <c r="CM7" s="42" cm="1">
        <f t="array" ref="CM7">IF(CM$2="FY",SUMPRODUCT(Data_Xuất[[B1_MN]:[B4_DT]]*(Data_Xuất[Year]=CM$1)*(Data_Xuất[Main SKU name_GOM]=$A7)*(Data_Xuất[[#Headers],[B1_MN]:[B4_DT]]='Xuất-2026-VayTron'!CM$5)),SUMPRODUCT(Data_Xuất[[B1_MN]:[B4_DT]]*(Data_Xuất[Year]=CM$1)*(Data_Xuất[Month]=CM$2)*(Data_Xuất[Main SKU name_GOM]=$A7)*(Data_Xuất[[#Headers],[B1_MN]:[B4_DT]]='Xuất-2026-VayTron'!CM$5)))</f>
        <v>0</v>
      </c>
      <c r="CN7" s="45">
        <f t="shared" si="17"/>
        <v>0</v>
      </c>
      <c r="CP7" s="42" cm="1">
        <f t="array" ref="CP7">IF(CP$2="FY",SUMPRODUCT(Data_Xuất[[B1_MN]:[B4_DT]]*(Data_Xuất[Year]=CP$1)*(Data_Xuất[Main SKU name_GOM]=$A7)*(Data_Xuất[[#Headers],[B1_MN]:[B4_DT]]='Xuất-2026-VayTron'!CP$5)),SUMPRODUCT(Data_Xuất[[B1_MN]:[B4_DT]]*(Data_Xuất[Year]=CP$1)*(Data_Xuất[Month]=CP$2)*(Data_Xuất[Main SKU name_GOM]=$A7)*(Data_Xuất[[#Headers],[B1_MN]:[B4_DT]]='Xuất-2026-VayTron'!CP$5)))</f>
        <v>0</v>
      </c>
      <c r="CQ7" s="42" cm="1">
        <f t="array" ref="CQ7">IF(CQ$2="FY",SUMPRODUCT(Data_Xuất[[B1_MN]:[B4_DT]]*(Data_Xuất[Year]=CQ$1)*(Data_Xuất[Main SKU name_GOM]=$A7)*(Data_Xuất[[#Headers],[B1_MN]:[B4_DT]]='Xuất-2026-VayTron'!CQ$5)),SUMPRODUCT(Data_Xuất[[B1_MN]:[B4_DT]]*(Data_Xuất[Year]=CQ$1)*(Data_Xuất[Month]=CQ$2)*(Data_Xuất[Main SKU name_GOM]=$A7)*(Data_Xuất[[#Headers],[B1_MN]:[B4_DT]]='Xuất-2026-VayTron'!CQ$5)))</f>
        <v>0</v>
      </c>
      <c r="CR7" s="42" cm="1">
        <f t="array" ref="CR7">IF(CR$2="FY",SUMPRODUCT(Data_Xuất[[B1_MN]:[B4_DT]]*(Data_Xuất[Year]=CR$1)*(Data_Xuất[Main SKU name_GOM]=$A7)*(Data_Xuất[[#Headers],[B1_MN]:[B4_DT]]='Xuất-2026-VayTron'!CR$5)),SUMPRODUCT(Data_Xuất[[B1_MN]:[B4_DT]]*(Data_Xuất[Year]=CR$1)*(Data_Xuất[Month]=CR$2)*(Data_Xuất[Main SKU name_GOM]=$A7)*(Data_Xuất[[#Headers],[B1_MN]:[B4_DT]]='Xuất-2026-VayTron'!CR$5)))</f>
        <v>0</v>
      </c>
      <c r="CS7" s="42" cm="1">
        <f t="array" ref="CS7">IF(CS$2="FY",SUMPRODUCT(Data_Xuất[[B1_MN]:[B4_DT]]*(Data_Xuất[Year]=CS$1)*(Data_Xuất[Main SKU name_GOM]=$A7)*(Data_Xuất[[#Headers],[B1_MN]:[B4_DT]]='Xuất-2026-VayTron'!CS$5)),SUMPRODUCT(Data_Xuất[[B1_MN]:[B4_DT]]*(Data_Xuất[Year]=CS$1)*(Data_Xuất[Month]=CS$2)*(Data_Xuất[Main SKU name_GOM]=$A7)*(Data_Xuất[[#Headers],[B1_MN]:[B4_DT]]='Xuất-2026-VayTron'!CS$5)))</f>
        <v>0</v>
      </c>
      <c r="CT7" s="42" cm="1">
        <f t="array" ref="CT7">IF(CT$2="FY",SUMPRODUCT(Data_Xuất[[B1_MN]:[B4_DT]]*(Data_Xuất[Year]=CT$1)*(Data_Xuất[Main SKU name_GOM]=$A7)*(Data_Xuất[[#Headers],[B1_MN]:[B4_DT]]='Xuất-2026-VayTron'!CT$5)),SUMPRODUCT(Data_Xuất[[B1_MN]:[B4_DT]]*(Data_Xuất[Year]=CT$1)*(Data_Xuất[Month]=CT$2)*(Data_Xuất[Main SKU name_GOM]=$A7)*(Data_Xuất[[#Headers],[B1_MN]:[B4_DT]]='Xuất-2026-VayTron'!CT$5)))</f>
        <v>0</v>
      </c>
      <c r="CU7" s="42" cm="1">
        <f t="array" ref="CU7">IF(CU$2="FY",SUMPRODUCT(Data_Xuất[[B1_MN]:[B4_DT]]*(Data_Xuất[Year]=CU$1)*(Data_Xuất[Main SKU name_GOM]=$A7)*(Data_Xuất[[#Headers],[B1_MN]:[B4_DT]]='Xuất-2026-VayTron'!CU$5)),SUMPRODUCT(Data_Xuất[[B1_MN]:[B4_DT]]*(Data_Xuất[Year]=CU$1)*(Data_Xuất[Month]=CU$2)*(Data_Xuất[Main SKU name_GOM]=$A7)*(Data_Xuất[[#Headers],[B1_MN]:[B4_DT]]='Xuất-2026-VayTron'!CU$5)))</f>
        <v>0</v>
      </c>
      <c r="CV7" s="42" cm="1">
        <f t="array" ref="CV7">IF(CV$2="FY",SUMPRODUCT(Data_Xuất[[B1_MN]:[B4_DT]]*(Data_Xuất[Year]=CV$1)*(Data_Xuất[Main SKU name_GOM]=$A7)*(Data_Xuất[[#Headers],[B1_MN]:[B4_DT]]='Xuất-2026-VayTron'!CV$5)),SUMPRODUCT(Data_Xuất[[B1_MN]:[B4_DT]]*(Data_Xuất[Year]=CV$1)*(Data_Xuất[Month]=CV$2)*(Data_Xuất[Main SKU name_GOM]=$A7)*(Data_Xuất[[#Headers],[B1_MN]:[B4_DT]]='Xuất-2026-VayTron'!CV$5)))</f>
        <v>0</v>
      </c>
      <c r="CW7" s="42" cm="1">
        <f t="array" ref="CW7">IF(CW$2="FY",SUMPRODUCT(Data_Xuất[[B1_MN]:[B4_DT]]*(Data_Xuất[Year]=CW$1)*(Data_Xuất[Main SKU name_GOM]=$A7)*(Data_Xuất[[#Headers],[B1_MN]:[B4_DT]]='Xuất-2026-VayTron'!CW$5)),SUMPRODUCT(Data_Xuất[[B1_MN]:[B4_DT]]*(Data_Xuất[Year]=CW$1)*(Data_Xuất[Month]=CW$2)*(Data_Xuất[Main SKU name_GOM]=$A7)*(Data_Xuất[[#Headers],[B1_MN]:[B4_DT]]='Xuất-2026-VayTron'!CW$5)))</f>
        <v>0</v>
      </c>
      <c r="CX7" s="42" cm="1">
        <f t="array" ref="CX7">IF(CX$2="FY",SUMPRODUCT(Data_Xuất[[B1_MN]:[B4_DT]]*(Data_Xuất[Year]=CX$1)*(Data_Xuất[Main SKU name_GOM]=$A7)*(Data_Xuất[[#Headers],[B1_MN]:[B4_DT]]='Xuất-2026-VayTron'!CX$5)),SUMPRODUCT(Data_Xuất[[B1_MN]:[B4_DT]]*(Data_Xuất[Year]=CX$1)*(Data_Xuất[Month]=CX$2)*(Data_Xuất[Main SKU name_GOM]=$A7)*(Data_Xuất[[#Headers],[B1_MN]:[B4_DT]]='Xuất-2026-VayTron'!CX$5)))</f>
        <v>0</v>
      </c>
      <c r="CY7" s="42" cm="1">
        <f t="array" ref="CY7">IF(CY$2="FY",SUMPRODUCT(Data_Xuất[[B1_MN]:[B4_DT]]*(Data_Xuất[Year]=CY$1)*(Data_Xuất[Main SKU name_GOM]=$A7)*(Data_Xuất[[#Headers],[B1_MN]:[B4_DT]]='Xuất-2026-VayTron'!CY$5)),SUMPRODUCT(Data_Xuất[[B1_MN]:[B4_DT]]*(Data_Xuất[Year]=CY$1)*(Data_Xuất[Month]=CY$2)*(Data_Xuất[Main SKU name_GOM]=$A7)*(Data_Xuất[[#Headers],[B1_MN]:[B4_DT]]='Xuất-2026-VayTron'!CY$5)))</f>
        <v>0</v>
      </c>
      <c r="CZ7" s="42" cm="1">
        <f t="array" ref="CZ7">IF(CZ$2="FY",SUMPRODUCT(Data_Xuất[[B1_MN]:[B4_DT]]*(Data_Xuất[Year]=CZ$1)*(Data_Xuất[Main SKU name_GOM]=$A7)*(Data_Xuất[[#Headers],[B1_MN]:[B4_DT]]='Xuất-2026-VayTron'!CZ$5)),SUMPRODUCT(Data_Xuất[[B1_MN]:[B4_DT]]*(Data_Xuất[Year]=CZ$1)*(Data_Xuất[Month]=CZ$2)*(Data_Xuất[Main SKU name_GOM]=$A7)*(Data_Xuất[[#Headers],[B1_MN]:[B4_DT]]='Xuất-2026-VayTron'!CZ$5)))</f>
        <v>0</v>
      </c>
      <c r="DA7" s="42" cm="1">
        <f t="array" ref="DA7">IF(DA$2="FY",SUMPRODUCT(Data_Xuất[[B1_MN]:[B4_DT]]*(Data_Xuất[Year]=DA$1)*(Data_Xuất[Main SKU name_GOM]=$A7)*(Data_Xuất[[#Headers],[B1_MN]:[B4_DT]]='Xuất-2026-VayTron'!DA$5)),SUMPRODUCT(Data_Xuất[[B1_MN]:[B4_DT]]*(Data_Xuất[Year]=DA$1)*(Data_Xuất[Month]=DA$2)*(Data_Xuất[Main SKU name_GOM]=$A7)*(Data_Xuất[[#Headers],[B1_MN]:[B4_DT]]='Xuất-2026-VayTron'!DA$5)))</f>
        <v>0</v>
      </c>
      <c r="DB7" s="42" cm="1">
        <f t="array" ref="DB7">IF(DB$2="FY",SUMPRODUCT(Data_Xuất[[B1_MN]:[B4_DT]]*(Data_Xuất[Year]=DB$1)*(Data_Xuất[Main SKU name_GOM]=$A7)*(Data_Xuất[[#Headers],[B1_MN]:[B4_DT]]='Xuất-2026-VayTron'!DB$5)),SUMPRODUCT(Data_Xuất[[B1_MN]:[B4_DT]]*(Data_Xuất[Year]=DB$1)*(Data_Xuất[Month]=DB$2)*(Data_Xuất[Main SKU name_GOM]=$A7)*(Data_Xuất[[#Headers],[B1_MN]:[B4_DT]]='Xuất-2026-VayTron'!DB$5)))</f>
        <v>0</v>
      </c>
      <c r="DC7" s="45">
        <f t="shared" si="18"/>
        <v>0</v>
      </c>
      <c r="DE7" s="42" cm="1">
        <f t="array" ref="DE7">IF(DE$2="FY",SUMPRODUCT(Data_Xuất[[B1_MN]:[B4_DT]]*(Data_Xuất[Year]=DE$1)*(Data_Xuất[Main SKU name_GOM]=$A7)*(Data_Xuất[[#Headers],[B1_MN]:[B4_DT]]='Xuất-2026-VayTron'!DE$5)),SUMPRODUCT(Data_Xuất[[B1_MN]:[B4_DT]]*(Data_Xuất[Year]=DE$1)*(Data_Xuất[Month]=DE$2)*(Data_Xuất[Main SKU name_GOM]=$A7)*(Data_Xuất[[#Headers],[B1_MN]:[B4_DT]]='Xuất-2026-VayTron'!DE$5)))</f>
        <v>0</v>
      </c>
      <c r="DF7" s="42" cm="1">
        <f t="array" ref="DF7">IF(DF$2="FY",SUMPRODUCT(Data_Xuất[[B1_MN]:[B4_DT]]*(Data_Xuất[Year]=DF$1)*(Data_Xuất[Main SKU name_GOM]=$A7)*(Data_Xuất[[#Headers],[B1_MN]:[B4_DT]]='Xuất-2026-VayTron'!DF$5)),SUMPRODUCT(Data_Xuất[[B1_MN]:[B4_DT]]*(Data_Xuất[Year]=DF$1)*(Data_Xuất[Month]=DF$2)*(Data_Xuất[Main SKU name_GOM]=$A7)*(Data_Xuất[[#Headers],[B1_MN]:[B4_DT]]='Xuất-2026-VayTron'!DF$5)))</f>
        <v>0</v>
      </c>
      <c r="DG7" s="42" cm="1">
        <f t="array" ref="DG7">IF(DG$2="FY",SUMPRODUCT(Data_Xuất[[B1_MN]:[B4_DT]]*(Data_Xuất[Year]=DG$1)*(Data_Xuất[Main SKU name_GOM]=$A7)*(Data_Xuất[[#Headers],[B1_MN]:[B4_DT]]='Xuất-2026-VayTron'!DG$5)),SUMPRODUCT(Data_Xuất[[B1_MN]:[B4_DT]]*(Data_Xuất[Year]=DG$1)*(Data_Xuất[Month]=DG$2)*(Data_Xuất[Main SKU name_GOM]=$A7)*(Data_Xuất[[#Headers],[B1_MN]:[B4_DT]]='Xuất-2026-VayTron'!DG$5)))</f>
        <v>0</v>
      </c>
      <c r="DH7" s="42" cm="1">
        <f t="array" ref="DH7">IF(DH$2="FY",SUMPRODUCT(Data_Xuất[[B1_MN]:[B4_DT]]*(Data_Xuất[Year]=DH$1)*(Data_Xuất[Main SKU name_GOM]=$A7)*(Data_Xuất[[#Headers],[B1_MN]:[B4_DT]]='Xuất-2026-VayTron'!DH$5)),SUMPRODUCT(Data_Xuất[[B1_MN]:[B4_DT]]*(Data_Xuất[Year]=DH$1)*(Data_Xuất[Month]=DH$2)*(Data_Xuất[Main SKU name_GOM]=$A7)*(Data_Xuất[[#Headers],[B1_MN]:[B4_DT]]='Xuất-2026-VayTron'!DH$5)))</f>
        <v>0</v>
      </c>
      <c r="DI7" s="42" cm="1">
        <f t="array" ref="DI7">IF(DI$2="FY",SUMPRODUCT(Data_Xuất[[B1_MN]:[B4_DT]]*(Data_Xuất[Year]=DI$1)*(Data_Xuất[Main SKU name_GOM]=$A7)*(Data_Xuất[[#Headers],[B1_MN]:[B4_DT]]='Xuất-2026-VayTron'!DI$5)),SUMPRODUCT(Data_Xuất[[B1_MN]:[B4_DT]]*(Data_Xuất[Year]=DI$1)*(Data_Xuất[Month]=DI$2)*(Data_Xuất[Main SKU name_GOM]=$A7)*(Data_Xuất[[#Headers],[B1_MN]:[B4_DT]]='Xuất-2026-VayTron'!DI$5)))</f>
        <v>0</v>
      </c>
      <c r="DJ7" s="42" cm="1">
        <f t="array" ref="DJ7">IF(DJ$2="FY",SUMPRODUCT(Data_Xuất[[B1_MN]:[B4_DT]]*(Data_Xuất[Year]=DJ$1)*(Data_Xuất[Main SKU name_GOM]=$A7)*(Data_Xuất[[#Headers],[B1_MN]:[B4_DT]]='Xuất-2026-VayTron'!DJ$5)),SUMPRODUCT(Data_Xuất[[B1_MN]:[B4_DT]]*(Data_Xuất[Year]=DJ$1)*(Data_Xuất[Month]=DJ$2)*(Data_Xuất[Main SKU name_GOM]=$A7)*(Data_Xuất[[#Headers],[B1_MN]:[B4_DT]]='Xuất-2026-VayTron'!DJ$5)))</f>
        <v>0</v>
      </c>
      <c r="DK7" s="42" cm="1">
        <f t="array" ref="DK7">IF(DK$2="FY",SUMPRODUCT(Data_Xuất[[B1_MN]:[B4_DT]]*(Data_Xuất[Year]=DK$1)*(Data_Xuất[Main SKU name_GOM]=$A7)*(Data_Xuất[[#Headers],[B1_MN]:[B4_DT]]='Xuất-2026-VayTron'!DK$5)),SUMPRODUCT(Data_Xuất[[B1_MN]:[B4_DT]]*(Data_Xuất[Year]=DK$1)*(Data_Xuất[Month]=DK$2)*(Data_Xuất[Main SKU name_GOM]=$A7)*(Data_Xuất[[#Headers],[B1_MN]:[B4_DT]]='Xuất-2026-VayTron'!DK$5)))</f>
        <v>0</v>
      </c>
      <c r="DL7" s="42" cm="1">
        <f t="array" ref="DL7">IF(DL$2="FY",SUMPRODUCT(Data_Xuất[[B1_MN]:[B4_DT]]*(Data_Xuất[Year]=DL$1)*(Data_Xuất[Main SKU name_GOM]=$A7)*(Data_Xuất[[#Headers],[B1_MN]:[B4_DT]]='Xuất-2026-VayTron'!DL$5)),SUMPRODUCT(Data_Xuất[[B1_MN]:[B4_DT]]*(Data_Xuất[Year]=DL$1)*(Data_Xuất[Month]=DL$2)*(Data_Xuất[Main SKU name_GOM]=$A7)*(Data_Xuất[[#Headers],[B1_MN]:[B4_DT]]='Xuất-2026-VayTron'!DL$5)))</f>
        <v>0</v>
      </c>
      <c r="DM7" s="42" cm="1">
        <f t="array" ref="DM7">IF(DM$2="FY",SUMPRODUCT(Data_Xuất[[B1_MN]:[B4_DT]]*(Data_Xuất[Year]=DM$1)*(Data_Xuất[Main SKU name_GOM]=$A7)*(Data_Xuất[[#Headers],[B1_MN]:[B4_DT]]='Xuất-2026-VayTron'!DM$5)),SUMPRODUCT(Data_Xuất[[B1_MN]:[B4_DT]]*(Data_Xuất[Year]=DM$1)*(Data_Xuất[Month]=DM$2)*(Data_Xuất[Main SKU name_GOM]=$A7)*(Data_Xuất[[#Headers],[B1_MN]:[B4_DT]]='Xuất-2026-VayTron'!DM$5)))</f>
        <v>0</v>
      </c>
      <c r="DN7" s="42" cm="1">
        <f t="array" ref="DN7">IF(DN$2="FY",SUMPRODUCT(Data_Xuất[[B1_MN]:[B4_DT]]*(Data_Xuất[Year]=DN$1)*(Data_Xuất[Main SKU name_GOM]=$A7)*(Data_Xuất[[#Headers],[B1_MN]:[B4_DT]]='Xuất-2026-VayTron'!DN$5)),SUMPRODUCT(Data_Xuất[[B1_MN]:[B4_DT]]*(Data_Xuất[Year]=DN$1)*(Data_Xuất[Month]=DN$2)*(Data_Xuất[Main SKU name_GOM]=$A7)*(Data_Xuất[[#Headers],[B1_MN]:[B4_DT]]='Xuất-2026-VayTron'!DN$5)))</f>
        <v>0</v>
      </c>
      <c r="DO7" s="42" cm="1">
        <f t="array" ref="DO7">IF(DO$2="FY",SUMPRODUCT(Data_Xuất[[B1_MN]:[B4_DT]]*(Data_Xuất[Year]=DO$1)*(Data_Xuất[Main SKU name_GOM]=$A7)*(Data_Xuất[[#Headers],[B1_MN]:[B4_DT]]='Xuất-2026-VayTron'!DO$5)),SUMPRODUCT(Data_Xuất[[B1_MN]:[B4_DT]]*(Data_Xuất[Year]=DO$1)*(Data_Xuất[Month]=DO$2)*(Data_Xuất[Main SKU name_GOM]=$A7)*(Data_Xuất[[#Headers],[B1_MN]:[B4_DT]]='Xuất-2026-VayTron'!DO$5)))</f>
        <v>0</v>
      </c>
      <c r="DP7" s="42" cm="1">
        <f t="array" ref="DP7">IF(DP$2="FY",SUMPRODUCT(Data_Xuất[[B1_MN]:[B4_DT]]*(Data_Xuất[Year]=DP$1)*(Data_Xuất[Main SKU name_GOM]=$A7)*(Data_Xuất[[#Headers],[B1_MN]:[B4_DT]]='Xuất-2026-VayTron'!DP$5)),SUMPRODUCT(Data_Xuất[[B1_MN]:[B4_DT]]*(Data_Xuất[Year]=DP$1)*(Data_Xuất[Month]=DP$2)*(Data_Xuất[Main SKU name_GOM]=$A7)*(Data_Xuất[[#Headers],[B1_MN]:[B4_DT]]='Xuất-2026-VayTron'!DP$5)))</f>
        <v>0</v>
      </c>
      <c r="DQ7" s="42" cm="1">
        <f t="array" ref="DQ7">IF(DQ$2="FY",SUMPRODUCT(Data_Xuất[[B1_MN]:[B4_DT]]*(Data_Xuất[Year]=DQ$1)*(Data_Xuất[Main SKU name_GOM]=$A7)*(Data_Xuất[[#Headers],[B1_MN]:[B4_DT]]='Xuất-2026-VayTron'!DQ$5)),SUMPRODUCT(Data_Xuất[[B1_MN]:[B4_DT]]*(Data_Xuất[Year]=DQ$1)*(Data_Xuất[Month]=DQ$2)*(Data_Xuất[Main SKU name_GOM]=$A7)*(Data_Xuất[[#Headers],[B1_MN]:[B4_DT]]='Xuất-2026-VayTron'!DQ$5)))</f>
        <v>0</v>
      </c>
      <c r="DR7" s="45">
        <f t="shared" si="19"/>
        <v>0</v>
      </c>
      <c r="DT7" s="42" cm="1">
        <f t="array" ref="DT7">IF(DT$2="FY",SUMPRODUCT(Data_Xuất[[B1_MN]:[B4_DT]]*(Data_Xuất[Year]=DT$1)*(Data_Xuất[Main SKU name_GOM]=$A7)*(Data_Xuất[[#Headers],[B1_MN]:[B4_DT]]='Xuất-2026-VayTron'!DT$5)),SUMPRODUCT(Data_Xuất[[B1_MN]:[B4_DT]]*(Data_Xuất[Year]=DT$1)*(Data_Xuất[Month]=DT$2)*(Data_Xuất[Main SKU name_GOM]=$A7)*(Data_Xuất[[#Headers],[B1_MN]:[B4_DT]]='Xuất-2026-VayTron'!DT$5)))</f>
        <v>0</v>
      </c>
      <c r="DU7" s="42" cm="1">
        <f t="array" ref="DU7">IF(DU$2="FY",SUMPRODUCT(Data_Xuất[[B1_MN]:[B4_DT]]*(Data_Xuất[Year]=DU$1)*(Data_Xuất[Main SKU name_GOM]=$A7)*(Data_Xuất[[#Headers],[B1_MN]:[B4_DT]]='Xuất-2026-VayTron'!DU$5)),SUMPRODUCT(Data_Xuất[[B1_MN]:[B4_DT]]*(Data_Xuất[Year]=DU$1)*(Data_Xuất[Month]=DU$2)*(Data_Xuất[Main SKU name_GOM]=$A7)*(Data_Xuất[[#Headers],[B1_MN]:[B4_DT]]='Xuất-2026-VayTron'!DU$5)))</f>
        <v>0</v>
      </c>
      <c r="DV7" s="42" cm="1">
        <f t="array" ref="DV7">IF(DV$2="FY",SUMPRODUCT(Data_Xuất[[B1_MN]:[B4_DT]]*(Data_Xuất[Year]=DV$1)*(Data_Xuất[Main SKU name_GOM]=$A7)*(Data_Xuất[[#Headers],[B1_MN]:[B4_DT]]='Xuất-2026-VayTron'!DV$5)),SUMPRODUCT(Data_Xuất[[B1_MN]:[B4_DT]]*(Data_Xuất[Year]=DV$1)*(Data_Xuất[Month]=DV$2)*(Data_Xuất[Main SKU name_GOM]=$A7)*(Data_Xuất[[#Headers],[B1_MN]:[B4_DT]]='Xuất-2026-VayTron'!DV$5)))</f>
        <v>0</v>
      </c>
      <c r="DW7" s="42" cm="1">
        <f t="array" ref="DW7">IF(DW$2="FY",SUMPRODUCT(Data_Xuất[[B1_MN]:[B4_DT]]*(Data_Xuất[Year]=DW$1)*(Data_Xuất[Main SKU name_GOM]=$A7)*(Data_Xuất[[#Headers],[B1_MN]:[B4_DT]]='Xuất-2026-VayTron'!DW$5)),SUMPRODUCT(Data_Xuất[[B1_MN]:[B4_DT]]*(Data_Xuất[Year]=DW$1)*(Data_Xuất[Month]=DW$2)*(Data_Xuất[Main SKU name_GOM]=$A7)*(Data_Xuất[[#Headers],[B1_MN]:[B4_DT]]='Xuất-2026-VayTron'!DW$5)))</f>
        <v>0</v>
      </c>
      <c r="DX7" s="42" cm="1">
        <f t="array" ref="DX7">IF(DX$2="FY",SUMPRODUCT(Data_Xuất[[B1_MN]:[B4_DT]]*(Data_Xuất[Year]=DX$1)*(Data_Xuất[Main SKU name_GOM]=$A7)*(Data_Xuất[[#Headers],[B1_MN]:[B4_DT]]='Xuất-2026-VayTron'!DX$5)),SUMPRODUCT(Data_Xuất[[B1_MN]:[B4_DT]]*(Data_Xuất[Year]=DX$1)*(Data_Xuất[Month]=DX$2)*(Data_Xuất[Main SKU name_GOM]=$A7)*(Data_Xuất[[#Headers],[B1_MN]:[B4_DT]]='Xuất-2026-VayTron'!DX$5)))</f>
        <v>0</v>
      </c>
      <c r="DY7" s="42" cm="1">
        <f t="array" ref="DY7">IF(DY$2="FY",SUMPRODUCT(Data_Xuất[[B1_MN]:[B4_DT]]*(Data_Xuất[Year]=DY$1)*(Data_Xuất[Main SKU name_GOM]=$A7)*(Data_Xuất[[#Headers],[B1_MN]:[B4_DT]]='Xuất-2026-VayTron'!DY$5)),SUMPRODUCT(Data_Xuất[[B1_MN]:[B4_DT]]*(Data_Xuất[Year]=DY$1)*(Data_Xuất[Month]=DY$2)*(Data_Xuất[Main SKU name_GOM]=$A7)*(Data_Xuất[[#Headers],[B1_MN]:[B4_DT]]='Xuất-2026-VayTron'!DY$5)))</f>
        <v>0</v>
      </c>
      <c r="DZ7" s="42" cm="1">
        <f t="array" ref="DZ7">IF(DZ$2="FY",SUMPRODUCT(Data_Xuất[[B1_MN]:[B4_DT]]*(Data_Xuất[Year]=DZ$1)*(Data_Xuất[Main SKU name_GOM]=$A7)*(Data_Xuất[[#Headers],[B1_MN]:[B4_DT]]='Xuất-2026-VayTron'!DZ$5)),SUMPRODUCT(Data_Xuất[[B1_MN]:[B4_DT]]*(Data_Xuất[Year]=DZ$1)*(Data_Xuất[Month]=DZ$2)*(Data_Xuất[Main SKU name_GOM]=$A7)*(Data_Xuất[[#Headers],[B1_MN]:[B4_DT]]='Xuất-2026-VayTron'!DZ$5)))</f>
        <v>0</v>
      </c>
      <c r="EA7" s="42" cm="1">
        <f t="array" ref="EA7">IF(EA$2="FY",SUMPRODUCT(Data_Xuất[[B1_MN]:[B4_DT]]*(Data_Xuất[Year]=EA$1)*(Data_Xuất[Main SKU name_GOM]=$A7)*(Data_Xuất[[#Headers],[B1_MN]:[B4_DT]]='Xuất-2026-VayTron'!EA$5)),SUMPRODUCT(Data_Xuất[[B1_MN]:[B4_DT]]*(Data_Xuất[Year]=EA$1)*(Data_Xuất[Month]=EA$2)*(Data_Xuất[Main SKU name_GOM]=$A7)*(Data_Xuất[[#Headers],[B1_MN]:[B4_DT]]='Xuất-2026-VayTron'!EA$5)))</f>
        <v>0</v>
      </c>
      <c r="EB7" s="42" cm="1">
        <f t="array" ref="EB7">IF(EB$2="FY",SUMPRODUCT(Data_Xuất[[B1_MN]:[B4_DT]]*(Data_Xuất[Year]=EB$1)*(Data_Xuất[Main SKU name_GOM]=$A7)*(Data_Xuất[[#Headers],[B1_MN]:[B4_DT]]='Xuất-2026-VayTron'!EB$5)),SUMPRODUCT(Data_Xuất[[B1_MN]:[B4_DT]]*(Data_Xuất[Year]=EB$1)*(Data_Xuất[Month]=EB$2)*(Data_Xuất[Main SKU name_GOM]=$A7)*(Data_Xuất[[#Headers],[B1_MN]:[B4_DT]]='Xuất-2026-VayTron'!EB$5)))</f>
        <v>0</v>
      </c>
      <c r="EC7" s="42" cm="1">
        <f t="array" ref="EC7">IF(EC$2="FY",SUMPRODUCT(Data_Xuất[[B1_MN]:[B4_DT]]*(Data_Xuất[Year]=EC$1)*(Data_Xuất[Main SKU name_GOM]=$A7)*(Data_Xuất[[#Headers],[B1_MN]:[B4_DT]]='Xuất-2026-VayTron'!EC$5)),SUMPRODUCT(Data_Xuất[[B1_MN]:[B4_DT]]*(Data_Xuất[Year]=EC$1)*(Data_Xuất[Month]=EC$2)*(Data_Xuất[Main SKU name_GOM]=$A7)*(Data_Xuất[[#Headers],[B1_MN]:[B4_DT]]='Xuất-2026-VayTron'!EC$5)))</f>
        <v>0</v>
      </c>
      <c r="ED7" s="42" cm="1">
        <f t="array" ref="ED7">IF(ED$2="FY",SUMPRODUCT(Data_Xuất[[B1_MN]:[B4_DT]]*(Data_Xuất[Year]=ED$1)*(Data_Xuất[Main SKU name_GOM]=$A7)*(Data_Xuất[[#Headers],[B1_MN]:[B4_DT]]='Xuất-2026-VayTron'!ED$5)),SUMPRODUCT(Data_Xuất[[B1_MN]:[B4_DT]]*(Data_Xuất[Year]=ED$1)*(Data_Xuất[Month]=ED$2)*(Data_Xuất[Main SKU name_GOM]=$A7)*(Data_Xuất[[#Headers],[B1_MN]:[B4_DT]]='Xuất-2026-VayTron'!ED$5)))</f>
        <v>0</v>
      </c>
      <c r="EE7" s="42" cm="1">
        <f t="array" ref="EE7">IF(EE$2="FY",SUMPRODUCT(Data_Xuất[[B1_MN]:[B4_DT]]*(Data_Xuất[Year]=EE$1)*(Data_Xuất[Main SKU name_GOM]=$A7)*(Data_Xuất[[#Headers],[B1_MN]:[B4_DT]]='Xuất-2026-VayTron'!EE$5)),SUMPRODUCT(Data_Xuất[[B1_MN]:[B4_DT]]*(Data_Xuất[Year]=EE$1)*(Data_Xuất[Month]=EE$2)*(Data_Xuất[Main SKU name_GOM]=$A7)*(Data_Xuất[[#Headers],[B1_MN]:[B4_DT]]='Xuất-2026-VayTron'!EE$5)))</f>
        <v>0</v>
      </c>
      <c r="EF7" s="42" cm="1">
        <f t="array" ref="EF7">IF(EF$2="FY",SUMPRODUCT(Data_Xuất[[B1_MN]:[B4_DT]]*(Data_Xuất[Year]=EF$1)*(Data_Xuất[Main SKU name_GOM]=$A7)*(Data_Xuất[[#Headers],[B1_MN]:[B4_DT]]='Xuất-2026-VayTron'!EF$5)),SUMPRODUCT(Data_Xuất[[B1_MN]:[B4_DT]]*(Data_Xuất[Year]=EF$1)*(Data_Xuất[Month]=EF$2)*(Data_Xuất[Main SKU name_GOM]=$A7)*(Data_Xuất[[#Headers],[B1_MN]:[B4_DT]]='Xuất-2026-VayTron'!EF$5)))</f>
        <v>0</v>
      </c>
      <c r="EG7" s="45">
        <f t="shared" si="20"/>
        <v>0</v>
      </c>
      <c r="EI7" s="42" cm="1">
        <f t="array" ref="EI7">IF(EI$2="FY",SUMPRODUCT(Data_Xuất[[B1_MN]:[B4_DT]]*(Data_Xuất[Year]=EI$1)*(Data_Xuất[Main SKU name_GOM]=$A7)*(Data_Xuất[[#Headers],[B1_MN]:[B4_DT]]='Xuất-2026-VayTron'!EI$5)),SUMPRODUCT(Data_Xuất[[B1_MN]:[B4_DT]]*(Data_Xuất[Year]=EI$1)*(Data_Xuất[Month]=EI$2)*(Data_Xuất[Main SKU name_GOM]=$A7)*(Data_Xuất[[#Headers],[B1_MN]:[B4_DT]]='Xuất-2026-VayTron'!EI$5)))</f>
        <v>0</v>
      </c>
      <c r="EJ7" s="42" cm="1">
        <f t="array" ref="EJ7">IF(EJ$2="FY",SUMPRODUCT(Data_Xuất[[B1_MN]:[B4_DT]]*(Data_Xuất[Year]=EJ$1)*(Data_Xuất[Main SKU name_GOM]=$A7)*(Data_Xuất[[#Headers],[B1_MN]:[B4_DT]]='Xuất-2026-VayTron'!EJ$5)),SUMPRODUCT(Data_Xuất[[B1_MN]:[B4_DT]]*(Data_Xuất[Year]=EJ$1)*(Data_Xuất[Month]=EJ$2)*(Data_Xuất[Main SKU name_GOM]=$A7)*(Data_Xuất[[#Headers],[B1_MN]:[B4_DT]]='Xuất-2026-VayTron'!EJ$5)))</f>
        <v>0</v>
      </c>
      <c r="EK7" s="42" cm="1">
        <f t="array" ref="EK7">IF(EK$2="FY",SUMPRODUCT(Data_Xuất[[B1_MN]:[B4_DT]]*(Data_Xuất[Year]=EK$1)*(Data_Xuất[Main SKU name_GOM]=$A7)*(Data_Xuất[[#Headers],[B1_MN]:[B4_DT]]='Xuất-2026-VayTron'!EK$5)),SUMPRODUCT(Data_Xuất[[B1_MN]:[B4_DT]]*(Data_Xuất[Year]=EK$1)*(Data_Xuất[Month]=EK$2)*(Data_Xuất[Main SKU name_GOM]=$A7)*(Data_Xuất[[#Headers],[B1_MN]:[B4_DT]]='Xuất-2026-VayTron'!EK$5)))</f>
        <v>0</v>
      </c>
      <c r="EL7" s="42" cm="1">
        <f t="array" ref="EL7">IF(EL$2="FY",SUMPRODUCT(Data_Xuất[[B1_MN]:[B4_DT]]*(Data_Xuất[Year]=EL$1)*(Data_Xuất[Main SKU name_GOM]=$A7)*(Data_Xuất[[#Headers],[B1_MN]:[B4_DT]]='Xuất-2026-VayTron'!EL$5)),SUMPRODUCT(Data_Xuất[[B1_MN]:[B4_DT]]*(Data_Xuất[Year]=EL$1)*(Data_Xuất[Month]=EL$2)*(Data_Xuất[Main SKU name_GOM]=$A7)*(Data_Xuất[[#Headers],[B1_MN]:[B4_DT]]='Xuất-2026-VayTron'!EL$5)))</f>
        <v>0</v>
      </c>
      <c r="EM7" s="42" cm="1">
        <f t="array" ref="EM7">IF(EM$2="FY",SUMPRODUCT(Data_Xuất[[B1_MN]:[B4_DT]]*(Data_Xuất[Year]=EM$1)*(Data_Xuất[Main SKU name_GOM]=$A7)*(Data_Xuất[[#Headers],[B1_MN]:[B4_DT]]='Xuất-2026-VayTron'!EM$5)),SUMPRODUCT(Data_Xuất[[B1_MN]:[B4_DT]]*(Data_Xuất[Year]=EM$1)*(Data_Xuất[Month]=EM$2)*(Data_Xuất[Main SKU name_GOM]=$A7)*(Data_Xuất[[#Headers],[B1_MN]:[B4_DT]]='Xuất-2026-VayTron'!EM$5)))</f>
        <v>0</v>
      </c>
      <c r="EN7" s="42" cm="1">
        <f t="array" ref="EN7">IF(EN$2="FY",SUMPRODUCT(Data_Xuất[[B1_MN]:[B4_DT]]*(Data_Xuất[Year]=EN$1)*(Data_Xuất[Main SKU name_GOM]=$A7)*(Data_Xuất[[#Headers],[B1_MN]:[B4_DT]]='Xuất-2026-VayTron'!EN$5)),SUMPRODUCT(Data_Xuất[[B1_MN]:[B4_DT]]*(Data_Xuất[Year]=EN$1)*(Data_Xuất[Month]=EN$2)*(Data_Xuất[Main SKU name_GOM]=$A7)*(Data_Xuất[[#Headers],[B1_MN]:[B4_DT]]='Xuất-2026-VayTron'!EN$5)))</f>
        <v>0</v>
      </c>
      <c r="EO7" s="42" cm="1">
        <f t="array" ref="EO7">IF(EO$2="FY",SUMPRODUCT(Data_Xuất[[B1_MN]:[B4_DT]]*(Data_Xuất[Year]=EO$1)*(Data_Xuất[Main SKU name_GOM]=$A7)*(Data_Xuất[[#Headers],[B1_MN]:[B4_DT]]='Xuất-2026-VayTron'!EO$5)),SUMPRODUCT(Data_Xuất[[B1_MN]:[B4_DT]]*(Data_Xuất[Year]=EO$1)*(Data_Xuất[Month]=EO$2)*(Data_Xuất[Main SKU name_GOM]=$A7)*(Data_Xuất[[#Headers],[B1_MN]:[B4_DT]]='Xuất-2026-VayTron'!EO$5)))</f>
        <v>0</v>
      </c>
      <c r="EP7" s="42" cm="1">
        <f t="array" ref="EP7">IF(EP$2="FY",SUMPRODUCT(Data_Xuất[[B1_MN]:[B4_DT]]*(Data_Xuất[Year]=EP$1)*(Data_Xuất[Main SKU name_GOM]=$A7)*(Data_Xuất[[#Headers],[B1_MN]:[B4_DT]]='Xuất-2026-VayTron'!EP$5)),SUMPRODUCT(Data_Xuất[[B1_MN]:[B4_DT]]*(Data_Xuất[Year]=EP$1)*(Data_Xuất[Month]=EP$2)*(Data_Xuất[Main SKU name_GOM]=$A7)*(Data_Xuất[[#Headers],[B1_MN]:[B4_DT]]='Xuất-2026-VayTron'!EP$5)))</f>
        <v>0</v>
      </c>
      <c r="EQ7" s="42" cm="1">
        <f t="array" ref="EQ7">IF(EQ$2="FY",SUMPRODUCT(Data_Xuất[[B1_MN]:[B4_DT]]*(Data_Xuất[Year]=EQ$1)*(Data_Xuất[Main SKU name_GOM]=$A7)*(Data_Xuất[[#Headers],[B1_MN]:[B4_DT]]='Xuất-2026-VayTron'!EQ$5)),SUMPRODUCT(Data_Xuất[[B1_MN]:[B4_DT]]*(Data_Xuất[Year]=EQ$1)*(Data_Xuất[Month]=EQ$2)*(Data_Xuất[Main SKU name_GOM]=$A7)*(Data_Xuất[[#Headers],[B1_MN]:[B4_DT]]='Xuất-2026-VayTron'!EQ$5)))</f>
        <v>0</v>
      </c>
      <c r="ER7" s="42" cm="1">
        <f t="array" ref="ER7">IF(ER$2="FY",SUMPRODUCT(Data_Xuất[[B1_MN]:[B4_DT]]*(Data_Xuất[Year]=ER$1)*(Data_Xuất[Main SKU name_GOM]=$A7)*(Data_Xuất[[#Headers],[B1_MN]:[B4_DT]]='Xuất-2026-VayTron'!ER$5)),SUMPRODUCT(Data_Xuất[[B1_MN]:[B4_DT]]*(Data_Xuất[Year]=ER$1)*(Data_Xuất[Month]=ER$2)*(Data_Xuất[Main SKU name_GOM]=$A7)*(Data_Xuất[[#Headers],[B1_MN]:[B4_DT]]='Xuất-2026-VayTron'!ER$5)))</f>
        <v>0</v>
      </c>
      <c r="ES7" s="42" cm="1">
        <f t="array" ref="ES7">IF(ES$2="FY",SUMPRODUCT(Data_Xuất[[B1_MN]:[B4_DT]]*(Data_Xuất[Year]=ES$1)*(Data_Xuất[Main SKU name_GOM]=$A7)*(Data_Xuất[[#Headers],[B1_MN]:[B4_DT]]='Xuất-2026-VayTron'!ES$5)),SUMPRODUCT(Data_Xuất[[B1_MN]:[B4_DT]]*(Data_Xuất[Year]=ES$1)*(Data_Xuất[Month]=ES$2)*(Data_Xuất[Main SKU name_GOM]=$A7)*(Data_Xuất[[#Headers],[B1_MN]:[B4_DT]]='Xuất-2026-VayTron'!ES$5)))</f>
        <v>0</v>
      </c>
      <c r="ET7" s="42" cm="1">
        <f t="array" ref="ET7">IF(ET$2="FY",SUMPRODUCT(Data_Xuất[[B1_MN]:[B4_DT]]*(Data_Xuất[Year]=ET$1)*(Data_Xuất[Main SKU name_GOM]=$A7)*(Data_Xuất[[#Headers],[B1_MN]:[B4_DT]]='Xuất-2026-VayTron'!ET$5)),SUMPRODUCT(Data_Xuất[[B1_MN]:[B4_DT]]*(Data_Xuất[Year]=ET$1)*(Data_Xuất[Month]=ET$2)*(Data_Xuất[Main SKU name_GOM]=$A7)*(Data_Xuất[[#Headers],[B1_MN]:[B4_DT]]='Xuất-2026-VayTron'!ET$5)))</f>
        <v>0</v>
      </c>
      <c r="EU7" s="42" cm="1">
        <f t="array" ref="EU7">IF(EU$2="FY",SUMPRODUCT(Data_Xuất[[B1_MN]:[B4_DT]]*(Data_Xuất[Year]=EU$1)*(Data_Xuất[Main SKU name_GOM]=$A7)*(Data_Xuất[[#Headers],[B1_MN]:[B4_DT]]='Xuất-2026-VayTron'!EU$5)),SUMPRODUCT(Data_Xuất[[B1_MN]:[B4_DT]]*(Data_Xuất[Year]=EU$1)*(Data_Xuất[Month]=EU$2)*(Data_Xuất[Main SKU name_GOM]=$A7)*(Data_Xuất[[#Headers],[B1_MN]:[B4_DT]]='Xuất-2026-VayTron'!EU$5)))</f>
        <v>0</v>
      </c>
      <c r="EV7" s="45">
        <f t="shared" si="21"/>
        <v>0</v>
      </c>
      <c r="EX7" s="42" cm="1">
        <f t="array" ref="EX7">IF(EX$2="FY",SUMPRODUCT(Data_Xuất[[B1_MN]:[B4_DT]]*(Data_Xuất[Year]=EX$1)*(Data_Xuất[Main SKU name_GOM]=$A7)*(Data_Xuất[[#Headers],[B1_MN]:[B4_DT]]='Xuất-2026-VayTron'!EX$5)),SUMPRODUCT(Data_Xuất[[B1_MN]:[B4_DT]]*(Data_Xuất[Year]=EX$1)*(Data_Xuất[Month]=EX$2)*(Data_Xuất[Main SKU name_GOM]=$A7)*(Data_Xuất[[#Headers],[B1_MN]:[B4_DT]]='Xuất-2026-VayTron'!EX$5)))</f>
        <v>0</v>
      </c>
      <c r="EY7" s="42" cm="1">
        <f t="array" ref="EY7">IF(EY$2="FY",SUMPRODUCT(Data_Xuất[[B1_MN]:[B4_DT]]*(Data_Xuất[Year]=EY$1)*(Data_Xuất[Main SKU name_GOM]=$A7)*(Data_Xuất[[#Headers],[B1_MN]:[B4_DT]]='Xuất-2026-VayTron'!EY$5)),SUMPRODUCT(Data_Xuất[[B1_MN]:[B4_DT]]*(Data_Xuất[Year]=EY$1)*(Data_Xuất[Month]=EY$2)*(Data_Xuất[Main SKU name_GOM]=$A7)*(Data_Xuất[[#Headers],[B1_MN]:[B4_DT]]='Xuất-2026-VayTron'!EY$5)))</f>
        <v>0</v>
      </c>
      <c r="EZ7" s="42" cm="1">
        <f t="array" ref="EZ7">IF(EZ$2="FY",SUMPRODUCT(Data_Xuất[[B1_MN]:[B4_DT]]*(Data_Xuất[Year]=EZ$1)*(Data_Xuất[Main SKU name_GOM]=$A7)*(Data_Xuất[[#Headers],[B1_MN]:[B4_DT]]='Xuất-2026-VayTron'!EZ$5)),SUMPRODUCT(Data_Xuất[[B1_MN]:[B4_DT]]*(Data_Xuất[Year]=EZ$1)*(Data_Xuất[Month]=EZ$2)*(Data_Xuất[Main SKU name_GOM]=$A7)*(Data_Xuất[[#Headers],[B1_MN]:[B4_DT]]='Xuất-2026-VayTron'!EZ$5)))</f>
        <v>0</v>
      </c>
      <c r="FA7" s="42" cm="1">
        <f t="array" ref="FA7">IF(FA$2="FY",SUMPRODUCT(Data_Xuất[[B1_MN]:[B4_DT]]*(Data_Xuất[Year]=FA$1)*(Data_Xuất[Main SKU name_GOM]=$A7)*(Data_Xuất[[#Headers],[B1_MN]:[B4_DT]]='Xuất-2026-VayTron'!FA$5)),SUMPRODUCT(Data_Xuất[[B1_MN]:[B4_DT]]*(Data_Xuất[Year]=FA$1)*(Data_Xuất[Month]=FA$2)*(Data_Xuất[Main SKU name_GOM]=$A7)*(Data_Xuất[[#Headers],[B1_MN]:[B4_DT]]='Xuất-2026-VayTron'!FA$5)))</f>
        <v>0</v>
      </c>
      <c r="FB7" s="42" cm="1">
        <f t="array" ref="FB7">IF(FB$2="FY",SUMPRODUCT(Data_Xuất[[B1_MN]:[B4_DT]]*(Data_Xuất[Year]=FB$1)*(Data_Xuất[Main SKU name_GOM]=$A7)*(Data_Xuất[[#Headers],[B1_MN]:[B4_DT]]='Xuất-2026-VayTron'!FB$5)),SUMPRODUCT(Data_Xuất[[B1_MN]:[B4_DT]]*(Data_Xuất[Year]=FB$1)*(Data_Xuất[Month]=FB$2)*(Data_Xuất[Main SKU name_GOM]=$A7)*(Data_Xuất[[#Headers],[B1_MN]:[B4_DT]]='Xuất-2026-VayTron'!FB$5)))</f>
        <v>0</v>
      </c>
      <c r="FC7" s="42" cm="1">
        <f t="array" ref="FC7">IF(FC$2="FY",SUMPRODUCT(Data_Xuất[[B1_MN]:[B4_DT]]*(Data_Xuất[Year]=FC$1)*(Data_Xuất[Main SKU name_GOM]=$A7)*(Data_Xuất[[#Headers],[B1_MN]:[B4_DT]]='Xuất-2026-VayTron'!FC$5)),SUMPRODUCT(Data_Xuất[[B1_MN]:[B4_DT]]*(Data_Xuất[Year]=FC$1)*(Data_Xuất[Month]=FC$2)*(Data_Xuất[Main SKU name_GOM]=$A7)*(Data_Xuất[[#Headers],[B1_MN]:[B4_DT]]='Xuất-2026-VayTron'!FC$5)))</f>
        <v>0</v>
      </c>
      <c r="FD7" s="42" cm="1">
        <f t="array" ref="FD7">IF(FD$2="FY",SUMPRODUCT(Data_Xuất[[B1_MN]:[B4_DT]]*(Data_Xuất[Year]=FD$1)*(Data_Xuất[Main SKU name_GOM]=$A7)*(Data_Xuất[[#Headers],[B1_MN]:[B4_DT]]='Xuất-2026-VayTron'!FD$5)),SUMPRODUCT(Data_Xuất[[B1_MN]:[B4_DT]]*(Data_Xuất[Year]=FD$1)*(Data_Xuất[Month]=FD$2)*(Data_Xuất[Main SKU name_GOM]=$A7)*(Data_Xuất[[#Headers],[B1_MN]:[B4_DT]]='Xuất-2026-VayTron'!FD$5)))</f>
        <v>0</v>
      </c>
      <c r="FE7" s="42" cm="1">
        <f t="array" ref="FE7">IF(FE$2="FY",SUMPRODUCT(Data_Xuất[[B1_MN]:[B4_DT]]*(Data_Xuất[Year]=FE$1)*(Data_Xuất[Main SKU name_GOM]=$A7)*(Data_Xuất[[#Headers],[B1_MN]:[B4_DT]]='Xuất-2026-VayTron'!FE$5)),SUMPRODUCT(Data_Xuất[[B1_MN]:[B4_DT]]*(Data_Xuất[Year]=FE$1)*(Data_Xuất[Month]=FE$2)*(Data_Xuất[Main SKU name_GOM]=$A7)*(Data_Xuất[[#Headers],[B1_MN]:[B4_DT]]='Xuất-2026-VayTron'!FE$5)))</f>
        <v>0</v>
      </c>
      <c r="FF7" s="42" cm="1">
        <f t="array" ref="FF7">IF(FF$2="FY",SUMPRODUCT(Data_Xuất[[B1_MN]:[B4_DT]]*(Data_Xuất[Year]=FF$1)*(Data_Xuất[Main SKU name_GOM]=$A7)*(Data_Xuất[[#Headers],[B1_MN]:[B4_DT]]='Xuất-2026-VayTron'!FF$5)),SUMPRODUCT(Data_Xuất[[B1_MN]:[B4_DT]]*(Data_Xuất[Year]=FF$1)*(Data_Xuất[Month]=FF$2)*(Data_Xuất[Main SKU name_GOM]=$A7)*(Data_Xuất[[#Headers],[B1_MN]:[B4_DT]]='Xuất-2026-VayTron'!FF$5)))</f>
        <v>0</v>
      </c>
      <c r="FG7" s="42" cm="1">
        <f t="array" ref="FG7">IF(FG$2="FY",SUMPRODUCT(Data_Xuất[[B1_MN]:[B4_DT]]*(Data_Xuất[Year]=FG$1)*(Data_Xuất[Main SKU name_GOM]=$A7)*(Data_Xuất[[#Headers],[B1_MN]:[B4_DT]]='Xuất-2026-VayTron'!FG$5)),SUMPRODUCT(Data_Xuất[[B1_MN]:[B4_DT]]*(Data_Xuất[Year]=FG$1)*(Data_Xuất[Month]=FG$2)*(Data_Xuất[Main SKU name_GOM]=$A7)*(Data_Xuất[[#Headers],[B1_MN]:[B4_DT]]='Xuất-2026-VayTron'!FG$5)))</f>
        <v>0</v>
      </c>
      <c r="FH7" s="42" cm="1">
        <f t="array" ref="FH7">IF(FH$2="FY",SUMPRODUCT(Data_Xuất[[B1_MN]:[B4_DT]]*(Data_Xuất[Year]=FH$1)*(Data_Xuất[Main SKU name_GOM]=$A7)*(Data_Xuất[[#Headers],[B1_MN]:[B4_DT]]='Xuất-2026-VayTron'!FH$5)),SUMPRODUCT(Data_Xuất[[B1_MN]:[B4_DT]]*(Data_Xuất[Year]=FH$1)*(Data_Xuất[Month]=FH$2)*(Data_Xuất[Main SKU name_GOM]=$A7)*(Data_Xuất[[#Headers],[B1_MN]:[B4_DT]]='Xuất-2026-VayTron'!FH$5)))</f>
        <v>0</v>
      </c>
      <c r="FI7" s="42" cm="1">
        <f t="array" ref="FI7">IF(FI$2="FY",SUMPRODUCT(Data_Xuất[[B1_MN]:[B4_DT]]*(Data_Xuất[Year]=FI$1)*(Data_Xuất[Main SKU name_GOM]=$A7)*(Data_Xuất[[#Headers],[B1_MN]:[B4_DT]]='Xuất-2026-VayTron'!FI$5)),SUMPRODUCT(Data_Xuất[[B1_MN]:[B4_DT]]*(Data_Xuất[Year]=FI$1)*(Data_Xuất[Month]=FI$2)*(Data_Xuất[Main SKU name_GOM]=$A7)*(Data_Xuất[[#Headers],[B1_MN]:[B4_DT]]='Xuất-2026-VayTron'!FI$5)))</f>
        <v>0</v>
      </c>
      <c r="FJ7" s="42" cm="1">
        <f t="array" ref="FJ7">IF(FJ$2="FY",SUMPRODUCT(Data_Xuất[[B1_MN]:[B4_DT]]*(Data_Xuất[Year]=FJ$1)*(Data_Xuất[Main SKU name_GOM]=$A7)*(Data_Xuất[[#Headers],[B1_MN]:[B4_DT]]='Xuất-2026-VayTron'!FJ$5)),SUMPRODUCT(Data_Xuất[[B1_MN]:[B4_DT]]*(Data_Xuất[Year]=FJ$1)*(Data_Xuất[Month]=FJ$2)*(Data_Xuất[Main SKU name_GOM]=$A7)*(Data_Xuất[[#Headers],[B1_MN]:[B4_DT]]='Xuất-2026-VayTron'!FJ$5)))</f>
        <v>0</v>
      </c>
      <c r="FK7" s="45">
        <f t="shared" si="22"/>
        <v>0</v>
      </c>
      <c r="FM7" s="42" cm="1">
        <f t="array" ref="FM7">IF(FM$2="FY",SUMPRODUCT(Data_Xuất[[B1_MN]:[B4_DT]]*(Data_Xuất[Year]=FM$1)*(Data_Xuất[Main SKU name_GOM]=$A7)*(Data_Xuất[[#Headers],[B1_MN]:[B4_DT]]='Xuất-2026-VayTron'!FM$5)),SUMPRODUCT(Data_Xuất[[B1_MN]:[B4_DT]]*(Data_Xuất[Year]=FM$1)*(Data_Xuất[Month]=FM$2)*(Data_Xuất[Main SKU name_GOM]=$A7)*(Data_Xuất[[#Headers],[B1_MN]:[B4_DT]]='Xuất-2026-VayTron'!FM$5)))</f>
        <v>0</v>
      </c>
      <c r="FN7" s="42" cm="1">
        <f t="array" ref="FN7">IF(FN$2="FY",SUMPRODUCT(Data_Xuất[[B1_MN]:[B4_DT]]*(Data_Xuất[Year]=FN$1)*(Data_Xuất[Main SKU name_GOM]=$A7)*(Data_Xuất[[#Headers],[B1_MN]:[B4_DT]]='Xuất-2026-VayTron'!FN$5)),SUMPRODUCT(Data_Xuất[[B1_MN]:[B4_DT]]*(Data_Xuất[Year]=FN$1)*(Data_Xuất[Month]=FN$2)*(Data_Xuất[Main SKU name_GOM]=$A7)*(Data_Xuất[[#Headers],[B1_MN]:[B4_DT]]='Xuất-2026-VayTron'!FN$5)))</f>
        <v>0</v>
      </c>
      <c r="FO7" s="42" cm="1">
        <f t="array" ref="FO7">IF(FO$2="FY",SUMPRODUCT(Data_Xuất[[B1_MN]:[B4_DT]]*(Data_Xuất[Year]=FO$1)*(Data_Xuất[Main SKU name_GOM]=$A7)*(Data_Xuất[[#Headers],[B1_MN]:[B4_DT]]='Xuất-2026-VayTron'!FO$5)),SUMPRODUCT(Data_Xuất[[B1_MN]:[B4_DT]]*(Data_Xuất[Year]=FO$1)*(Data_Xuất[Month]=FO$2)*(Data_Xuất[Main SKU name_GOM]=$A7)*(Data_Xuất[[#Headers],[B1_MN]:[B4_DT]]='Xuất-2026-VayTron'!FO$5)))</f>
        <v>0</v>
      </c>
      <c r="FP7" s="42" cm="1">
        <f t="array" ref="FP7">IF(FP$2="FY",SUMPRODUCT(Data_Xuất[[B1_MN]:[B4_DT]]*(Data_Xuất[Year]=FP$1)*(Data_Xuất[Main SKU name_GOM]=$A7)*(Data_Xuất[[#Headers],[B1_MN]:[B4_DT]]='Xuất-2026-VayTron'!FP$5)),SUMPRODUCT(Data_Xuất[[B1_MN]:[B4_DT]]*(Data_Xuất[Year]=FP$1)*(Data_Xuất[Month]=FP$2)*(Data_Xuất[Main SKU name_GOM]=$A7)*(Data_Xuất[[#Headers],[B1_MN]:[B4_DT]]='Xuất-2026-VayTron'!FP$5)))</f>
        <v>0</v>
      </c>
      <c r="FQ7" s="42" cm="1">
        <f t="array" ref="FQ7">IF(FQ$2="FY",SUMPRODUCT(Data_Xuất[[B1_MN]:[B4_DT]]*(Data_Xuất[Year]=FQ$1)*(Data_Xuất[Main SKU name_GOM]=$A7)*(Data_Xuất[[#Headers],[B1_MN]:[B4_DT]]='Xuất-2026-VayTron'!FQ$5)),SUMPRODUCT(Data_Xuất[[B1_MN]:[B4_DT]]*(Data_Xuất[Year]=FQ$1)*(Data_Xuất[Month]=FQ$2)*(Data_Xuất[Main SKU name_GOM]=$A7)*(Data_Xuất[[#Headers],[B1_MN]:[B4_DT]]='Xuất-2026-VayTron'!FQ$5)))</f>
        <v>0</v>
      </c>
      <c r="FR7" s="42" cm="1">
        <f t="array" ref="FR7">IF(FR$2="FY",SUMPRODUCT(Data_Xuất[[B1_MN]:[B4_DT]]*(Data_Xuất[Year]=FR$1)*(Data_Xuất[Main SKU name_GOM]=$A7)*(Data_Xuất[[#Headers],[B1_MN]:[B4_DT]]='Xuất-2026-VayTron'!FR$5)),SUMPRODUCT(Data_Xuất[[B1_MN]:[B4_DT]]*(Data_Xuất[Year]=FR$1)*(Data_Xuất[Month]=FR$2)*(Data_Xuất[Main SKU name_GOM]=$A7)*(Data_Xuất[[#Headers],[B1_MN]:[B4_DT]]='Xuất-2026-VayTron'!FR$5)))</f>
        <v>0</v>
      </c>
      <c r="FS7" s="42" cm="1">
        <f t="array" ref="FS7">IF(FS$2="FY",SUMPRODUCT(Data_Xuất[[B1_MN]:[B4_DT]]*(Data_Xuất[Year]=FS$1)*(Data_Xuất[Main SKU name_GOM]=$A7)*(Data_Xuất[[#Headers],[B1_MN]:[B4_DT]]='Xuất-2026-VayTron'!FS$5)),SUMPRODUCT(Data_Xuất[[B1_MN]:[B4_DT]]*(Data_Xuất[Year]=FS$1)*(Data_Xuất[Month]=FS$2)*(Data_Xuất[Main SKU name_GOM]=$A7)*(Data_Xuất[[#Headers],[B1_MN]:[B4_DT]]='Xuất-2026-VayTron'!FS$5)))</f>
        <v>0</v>
      </c>
      <c r="FT7" s="42" cm="1">
        <f t="array" ref="FT7">IF(FT$2="FY",SUMPRODUCT(Data_Xuất[[B1_MN]:[B4_DT]]*(Data_Xuất[Year]=FT$1)*(Data_Xuất[Main SKU name_GOM]=$A7)*(Data_Xuất[[#Headers],[B1_MN]:[B4_DT]]='Xuất-2026-VayTron'!FT$5)),SUMPRODUCT(Data_Xuất[[B1_MN]:[B4_DT]]*(Data_Xuất[Year]=FT$1)*(Data_Xuất[Month]=FT$2)*(Data_Xuất[Main SKU name_GOM]=$A7)*(Data_Xuất[[#Headers],[B1_MN]:[B4_DT]]='Xuất-2026-VayTron'!FT$5)))</f>
        <v>0</v>
      </c>
      <c r="FU7" s="42" cm="1">
        <f t="array" ref="FU7">IF(FU$2="FY",SUMPRODUCT(Data_Xuất[[B1_MN]:[B4_DT]]*(Data_Xuất[Year]=FU$1)*(Data_Xuất[Main SKU name_GOM]=$A7)*(Data_Xuất[[#Headers],[B1_MN]:[B4_DT]]='Xuất-2026-VayTron'!FU$5)),SUMPRODUCT(Data_Xuất[[B1_MN]:[B4_DT]]*(Data_Xuất[Year]=FU$1)*(Data_Xuất[Month]=FU$2)*(Data_Xuất[Main SKU name_GOM]=$A7)*(Data_Xuất[[#Headers],[B1_MN]:[B4_DT]]='Xuất-2026-VayTron'!FU$5)))</f>
        <v>0</v>
      </c>
      <c r="FV7" s="42" cm="1">
        <f t="array" ref="FV7">IF(FV$2="FY",SUMPRODUCT(Data_Xuất[[B1_MN]:[B4_DT]]*(Data_Xuất[Year]=FV$1)*(Data_Xuất[Main SKU name_GOM]=$A7)*(Data_Xuất[[#Headers],[B1_MN]:[B4_DT]]='Xuất-2026-VayTron'!FV$5)),SUMPRODUCT(Data_Xuất[[B1_MN]:[B4_DT]]*(Data_Xuất[Year]=FV$1)*(Data_Xuất[Month]=FV$2)*(Data_Xuất[Main SKU name_GOM]=$A7)*(Data_Xuất[[#Headers],[B1_MN]:[B4_DT]]='Xuất-2026-VayTron'!FV$5)))</f>
        <v>0</v>
      </c>
      <c r="FW7" s="42" cm="1">
        <f t="array" ref="FW7">IF(FW$2="FY",SUMPRODUCT(Data_Xuất[[B1_MN]:[B4_DT]]*(Data_Xuất[Year]=FW$1)*(Data_Xuất[Main SKU name_GOM]=$A7)*(Data_Xuất[[#Headers],[B1_MN]:[B4_DT]]='Xuất-2026-VayTron'!FW$5)),SUMPRODUCT(Data_Xuất[[B1_MN]:[B4_DT]]*(Data_Xuất[Year]=FW$1)*(Data_Xuất[Month]=FW$2)*(Data_Xuất[Main SKU name_GOM]=$A7)*(Data_Xuất[[#Headers],[B1_MN]:[B4_DT]]='Xuất-2026-VayTron'!FW$5)))</f>
        <v>0</v>
      </c>
      <c r="FX7" s="42" cm="1">
        <f t="array" ref="FX7">IF(FX$2="FY",SUMPRODUCT(Data_Xuất[[B1_MN]:[B4_DT]]*(Data_Xuất[Year]=FX$1)*(Data_Xuất[Main SKU name_GOM]=$A7)*(Data_Xuất[[#Headers],[B1_MN]:[B4_DT]]='Xuất-2026-VayTron'!FX$5)),SUMPRODUCT(Data_Xuất[[B1_MN]:[B4_DT]]*(Data_Xuất[Year]=FX$1)*(Data_Xuất[Month]=FX$2)*(Data_Xuất[Main SKU name_GOM]=$A7)*(Data_Xuất[[#Headers],[B1_MN]:[B4_DT]]='Xuất-2026-VayTron'!FX$5)))</f>
        <v>0</v>
      </c>
      <c r="FY7" s="42" cm="1">
        <f t="array" ref="FY7">IF(FY$2="FY",SUMPRODUCT(Data_Xuất[[B1_MN]:[B4_DT]]*(Data_Xuất[Year]=FY$1)*(Data_Xuất[Main SKU name_GOM]=$A7)*(Data_Xuất[[#Headers],[B1_MN]:[B4_DT]]='Xuất-2026-VayTron'!FY$5)),SUMPRODUCT(Data_Xuất[[B1_MN]:[B4_DT]]*(Data_Xuất[Year]=FY$1)*(Data_Xuất[Month]=FY$2)*(Data_Xuất[Main SKU name_GOM]=$A7)*(Data_Xuất[[#Headers],[B1_MN]:[B4_DT]]='Xuất-2026-VayTron'!FY$5)))</f>
        <v>0</v>
      </c>
      <c r="FZ7" s="45">
        <f t="shared" si="23"/>
        <v>0</v>
      </c>
      <c r="GB7" s="42" cm="1">
        <f t="array" ref="GB7">IF(GB$2="FY",SUMPRODUCT(Data_Xuất[[B1_MN]:[B4_DT]]*(Data_Xuất[Year]=GB$1)*(Data_Xuất[Main SKU name_GOM]=$A7)*(Data_Xuất[[#Headers],[B1_MN]:[B4_DT]]='Xuất-2026-VayTron'!GB$5)),SUMPRODUCT(Data_Xuất[[B1_MN]:[B4_DT]]*(Data_Xuất[Year]=GB$1)*(Data_Xuất[Month]=GB$2)*(Data_Xuất[Main SKU name_GOM]=$A7)*(Data_Xuất[[#Headers],[B1_MN]:[B4_DT]]='Xuất-2026-VayTron'!GB$5)))</f>
        <v>0</v>
      </c>
      <c r="GC7" s="42" cm="1">
        <f t="array" ref="GC7">IF(GC$2="FY",SUMPRODUCT(Data_Xuất[[B1_MN]:[B4_DT]]*(Data_Xuất[Year]=GC$1)*(Data_Xuất[Main SKU name_GOM]=$A7)*(Data_Xuất[[#Headers],[B1_MN]:[B4_DT]]='Xuất-2026-VayTron'!GC$5)),SUMPRODUCT(Data_Xuất[[B1_MN]:[B4_DT]]*(Data_Xuất[Year]=GC$1)*(Data_Xuất[Month]=GC$2)*(Data_Xuất[Main SKU name_GOM]=$A7)*(Data_Xuất[[#Headers],[B1_MN]:[B4_DT]]='Xuất-2026-VayTron'!GC$5)))</f>
        <v>0</v>
      </c>
      <c r="GD7" s="42" cm="1">
        <f t="array" ref="GD7">IF(GD$2="FY",SUMPRODUCT(Data_Xuất[[B1_MN]:[B4_DT]]*(Data_Xuất[Year]=GD$1)*(Data_Xuất[Main SKU name_GOM]=$A7)*(Data_Xuất[[#Headers],[B1_MN]:[B4_DT]]='Xuất-2026-VayTron'!GD$5)),SUMPRODUCT(Data_Xuất[[B1_MN]:[B4_DT]]*(Data_Xuất[Year]=GD$1)*(Data_Xuất[Month]=GD$2)*(Data_Xuất[Main SKU name_GOM]=$A7)*(Data_Xuất[[#Headers],[B1_MN]:[B4_DT]]='Xuất-2026-VayTron'!GD$5)))</f>
        <v>0</v>
      </c>
      <c r="GE7" s="42" cm="1">
        <f t="array" ref="GE7">IF(GE$2="FY",SUMPRODUCT(Data_Xuất[[B1_MN]:[B4_DT]]*(Data_Xuất[Year]=GE$1)*(Data_Xuất[Main SKU name_GOM]=$A7)*(Data_Xuất[[#Headers],[B1_MN]:[B4_DT]]='Xuất-2026-VayTron'!GE$5)),SUMPRODUCT(Data_Xuất[[B1_MN]:[B4_DT]]*(Data_Xuất[Year]=GE$1)*(Data_Xuất[Month]=GE$2)*(Data_Xuất[Main SKU name_GOM]=$A7)*(Data_Xuất[[#Headers],[B1_MN]:[B4_DT]]='Xuất-2026-VayTron'!GE$5)))</f>
        <v>0</v>
      </c>
      <c r="GF7" s="42" cm="1">
        <f t="array" ref="GF7">IF(GF$2="FY",SUMPRODUCT(Data_Xuất[[B1_MN]:[B4_DT]]*(Data_Xuất[Year]=GF$1)*(Data_Xuất[Main SKU name_GOM]=$A7)*(Data_Xuất[[#Headers],[B1_MN]:[B4_DT]]='Xuất-2026-VayTron'!GF$5)),SUMPRODUCT(Data_Xuất[[B1_MN]:[B4_DT]]*(Data_Xuất[Year]=GF$1)*(Data_Xuất[Month]=GF$2)*(Data_Xuất[Main SKU name_GOM]=$A7)*(Data_Xuất[[#Headers],[B1_MN]:[B4_DT]]='Xuất-2026-VayTron'!GF$5)))</f>
        <v>0</v>
      </c>
      <c r="GG7" s="42" cm="1">
        <f t="array" ref="GG7">IF(GG$2="FY",SUMPRODUCT(Data_Xuất[[B1_MN]:[B4_DT]]*(Data_Xuất[Year]=GG$1)*(Data_Xuất[Main SKU name_GOM]=$A7)*(Data_Xuất[[#Headers],[B1_MN]:[B4_DT]]='Xuất-2026-VayTron'!GG$5)),SUMPRODUCT(Data_Xuất[[B1_MN]:[B4_DT]]*(Data_Xuất[Year]=GG$1)*(Data_Xuất[Month]=GG$2)*(Data_Xuất[Main SKU name_GOM]=$A7)*(Data_Xuất[[#Headers],[B1_MN]:[B4_DT]]='Xuất-2026-VayTron'!GG$5)))</f>
        <v>0</v>
      </c>
      <c r="GH7" s="42" cm="1">
        <f t="array" ref="GH7">IF(GH$2="FY",SUMPRODUCT(Data_Xuất[[B1_MN]:[B4_DT]]*(Data_Xuất[Year]=GH$1)*(Data_Xuất[Main SKU name_GOM]=$A7)*(Data_Xuất[[#Headers],[B1_MN]:[B4_DT]]='Xuất-2026-VayTron'!GH$5)),SUMPRODUCT(Data_Xuất[[B1_MN]:[B4_DT]]*(Data_Xuất[Year]=GH$1)*(Data_Xuất[Month]=GH$2)*(Data_Xuất[Main SKU name_GOM]=$A7)*(Data_Xuất[[#Headers],[B1_MN]:[B4_DT]]='Xuất-2026-VayTron'!GH$5)))</f>
        <v>0</v>
      </c>
      <c r="GI7" s="42" cm="1">
        <f t="array" ref="GI7">IF(GI$2="FY",SUMPRODUCT(Data_Xuất[[B1_MN]:[B4_DT]]*(Data_Xuất[Year]=GI$1)*(Data_Xuất[Main SKU name_GOM]=$A7)*(Data_Xuất[[#Headers],[B1_MN]:[B4_DT]]='Xuất-2026-VayTron'!GI$5)),SUMPRODUCT(Data_Xuất[[B1_MN]:[B4_DT]]*(Data_Xuất[Year]=GI$1)*(Data_Xuất[Month]=GI$2)*(Data_Xuất[Main SKU name_GOM]=$A7)*(Data_Xuất[[#Headers],[B1_MN]:[B4_DT]]='Xuất-2026-VayTron'!GI$5)))</f>
        <v>0</v>
      </c>
      <c r="GJ7" s="42" cm="1">
        <f t="array" ref="GJ7">IF(GJ$2="FY",SUMPRODUCT(Data_Xuất[[B1_MN]:[B4_DT]]*(Data_Xuất[Year]=GJ$1)*(Data_Xuất[Main SKU name_GOM]=$A7)*(Data_Xuất[[#Headers],[B1_MN]:[B4_DT]]='Xuất-2026-VayTron'!GJ$5)),SUMPRODUCT(Data_Xuất[[B1_MN]:[B4_DT]]*(Data_Xuất[Year]=GJ$1)*(Data_Xuất[Month]=GJ$2)*(Data_Xuất[Main SKU name_GOM]=$A7)*(Data_Xuất[[#Headers],[B1_MN]:[B4_DT]]='Xuất-2026-VayTron'!GJ$5)))</f>
        <v>0</v>
      </c>
      <c r="GK7" s="42" cm="1">
        <f t="array" ref="GK7">IF(GK$2="FY",SUMPRODUCT(Data_Xuất[[B1_MN]:[B4_DT]]*(Data_Xuất[Year]=GK$1)*(Data_Xuất[Main SKU name_GOM]=$A7)*(Data_Xuất[[#Headers],[B1_MN]:[B4_DT]]='Xuất-2026-VayTron'!GK$5)),SUMPRODUCT(Data_Xuất[[B1_MN]:[B4_DT]]*(Data_Xuất[Year]=GK$1)*(Data_Xuất[Month]=GK$2)*(Data_Xuất[Main SKU name_GOM]=$A7)*(Data_Xuất[[#Headers],[B1_MN]:[B4_DT]]='Xuất-2026-VayTron'!GK$5)))</f>
        <v>0</v>
      </c>
      <c r="GL7" s="42" cm="1">
        <f t="array" ref="GL7">IF(GL$2="FY",SUMPRODUCT(Data_Xuất[[B1_MN]:[B4_DT]]*(Data_Xuất[Year]=GL$1)*(Data_Xuất[Main SKU name_GOM]=$A7)*(Data_Xuất[[#Headers],[B1_MN]:[B4_DT]]='Xuất-2026-VayTron'!GL$5)),SUMPRODUCT(Data_Xuất[[B1_MN]:[B4_DT]]*(Data_Xuất[Year]=GL$1)*(Data_Xuất[Month]=GL$2)*(Data_Xuất[Main SKU name_GOM]=$A7)*(Data_Xuất[[#Headers],[B1_MN]:[B4_DT]]='Xuất-2026-VayTron'!GL$5)))</f>
        <v>0</v>
      </c>
      <c r="GM7" s="42" cm="1">
        <f t="array" ref="GM7">IF(GM$2="FY",SUMPRODUCT(Data_Xuất[[B1_MN]:[B4_DT]]*(Data_Xuất[Year]=GM$1)*(Data_Xuất[Main SKU name_GOM]=$A7)*(Data_Xuất[[#Headers],[B1_MN]:[B4_DT]]='Xuất-2026-VayTron'!GM$5)),SUMPRODUCT(Data_Xuất[[B1_MN]:[B4_DT]]*(Data_Xuất[Year]=GM$1)*(Data_Xuất[Month]=GM$2)*(Data_Xuất[Main SKU name_GOM]=$A7)*(Data_Xuất[[#Headers],[B1_MN]:[B4_DT]]='Xuất-2026-VayTron'!GM$5)))</f>
        <v>0</v>
      </c>
      <c r="GN7" s="42" cm="1">
        <f t="array" ref="GN7">IF(GN$2="FY",SUMPRODUCT(Data_Xuất[[B1_MN]:[B4_DT]]*(Data_Xuất[Year]=GN$1)*(Data_Xuất[Main SKU name_GOM]=$A7)*(Data_Xuất[[#Headers],[B1_MN]:[B4_DT]]='Xuất-2026-VayTron'!GN$5)),SUMPRODUCT(Data_Xuất[[B1_MN]:[B4_DT]]*(Data_Xuất[Year]=GN$1)*(Data_Xuất[Month]=GN$2)*(Data_Xuất[Main SKU name_GOM]=$A7)*(Data_Xuất[[#Headers],[B1_MN]:[B4_DT]]='Xuất-2026-VayTron'!GN$5)))</f>
        <v>0</v>
      </c>
      <c r="GO7" s="45">
        <f t="shared" si="24"/>
        <v>0</v>
      </c>
    </row>
    <row r="8" spans="1:197" x14ac:dyDescent="0.35">
      <c r="A8" s="5" t="s">
        <v>70</v>
      </c>
      <c r="B8" s="24" t="s">
        <v>70</v>
      </c>
      <c r="D8" s="42" cm="1">
        <f t="array" ref="D8">IF(D$2="FY",SUMPRODUCT(Data_Xuất[[B1_MN]:[B4_DT]]*(Data_Xuất[Year]=D$1)*(Data_Xuất[Main SKU name_GOM]=$A8)*(Data_Xuất[[#Headers],[B1_MN]:[B4_DT]]='Xuất-2026-VayTron'!D$5)),SUMPRODUCT(Data_Xuất[[B1_MN]:[B4_DT]]*(Data_Xuất[Year]=D$1)*(Data_Xuất[Month]=D$2)*(Data_Xuất[Main SKU name_GOM]=$A8)*(Data_Xuất[[#Headers],[B1_MN]:[B4_DT]]='Xuất-2026-VayTron'!D$5)))</f>
        <v>3806269.5120495637</v>
      </c>
      <c r="E8" s="42" cm="1">
        <f t="array" ref="E8">IF(E$2="FY",SUMPRODUCT(Data_Xuất[[B1_MN]:[B4_DT]]*(Data_Xuất[Year]=E$1)*(Data_Xuất[Main SKU name_GOM]=$A8)*(Data_Xuất[[#Headers],[B1_MN]:[B4_DT]]='Xuất-2026-VayTron'!E$5)),SUMPRODUCT(Data_Xuất[[B1_MN]:[B4_DT]]*(Data_Xuất[Year]=E$1)*(Data_Xuất[Month]=E$2)*(Data_Xuất[Main SKU name_GOM]=$A8)*(Data_Xuất[[#Headers],[B1_MN]:[B4_DT]]='Xuất-2026-VayTron'!E$5)))</f>
        <v>2718433.4635461848</v>
      </c>
      <c r="F8" s="42" cm="1">
        <f t="array" ref="F8">IF(F$2="FY",SUMPRODUCT(Data_Xuất[[B1_MN]:[B4_DT]]*(Data_Xuất[Year]=F$1)*(Data_Xuất[Main SKU name_GOM]=$A8)*(Data_Xuất[[#Headers],[B1_MN]:[B4_DT]]='Xuất-2026-VayTron'!F$5)),SUMPRODUCT(Data_Xuất[[B1_MN]:[B4_DT]]*(Data_Xuất[Year]=F$1)*(Data_Xuất[Month]=F$2)*(Data_Xuất[Main SKU name_GOM]=$A8)*(Data_Xuất[[#Headers],[B1_MN]:[B4_DT]]='Xuất-2026-VayTron'!F$5)))</f>
        <v>212946.20754716982</v>
      </c>
      <c r="G8" s="42" cm="1">
        <f t="array" ref="G8">IF(G$2="FY",SUMPRODUCT(Data_Xuất[[B1_MN]:[B4_DT]]*(Data_Xuất[Year]=G$1)*(Data_Xuất[Main SKU name_GOM]=$A8)*(Data_Xuất[[#Headers],[B1_MN]:[B4_DT]]='Xuất-2026-VayTron'!G$5)),SUMPRODUCT(Data_Xuất[[B1_MN]:[B4_DT]]*(Data_Xuất[Year]=G$1)*(Data_Xuất[Month]=G$2)*(Data_Xuất[Main SKU name_GOM]=$A8)*(Data_Xuất[[#Headers],[B1_MN]:[B4_DT]]='Xuất-2026-VayTron'!G$5)))</f>
        <v>246729.61702127656</v>
      </c>
      <c r="H8" s="42" cm="1">
        <f t="array" ref="H8">IF(H$2="FY",SUMPRODUCT(Data_Xuất[[B1_MN]:[B4_DT]]*(Data_Xuất[Year]=H$1)*(Data_Xuất[Main SKU name_GOM]=$A8)*(Data_Xuất[[#Headers],[B1_MN]:[B4_DT]]='Xuất-2026-VayTron'!H$5)),SUMPRODUCT(Data_Xuất[[B1_MN]:[B4_DT]]*(Data_Xuất[Year]=H$1)*(Data_Xuất[Month]=H$2)*(Data_Xuất[Main SKU name_GOM]=$A8)*(Data_Xuất[[#Headers],[B1_MN]:[B4_DT]]='Xuất-2026-VayTron'!H$5)))</f>
        <v>148949</v>
      </c>
      <c r="I8" s="42" cm="1">
        <f t="array" ref="I8">IF(I$2="FY",SUMPRODUCT(Data_Xuất[[B1_MN]:[B4_DT]]*(Data_Xuất[Year]=I$1)*(Data_Xuất[Main SKU name_GOM]=$A8)*(Data_Xuất[[#Headers],[B1_MN]:[B4_DT]]='Xuất-2026-VayTron'!I$5)),SUMPRODUCT(Data_Xuất[[B1_MN]:[B4_DT]]*(Data_Xuất[Year]=I$1)*(Data_Xuất[Month]=I$2)*(Data_Xuất[Main SKU name_GOM]=$A8)*(Data_Xuất[[#Headers],[B1_MN]:[B4_DT]]='Xuất-2026-VayTron'!I$5)))</f>
        <v>301325.38617021276</v>
      </c>
      <c r="J8" s="42" cm="1">
        <f t="array" ref="J8">IF(J$2="FY",SUMPRODUCT(Data_Xuất[[B1_MN]:[B4_DT]]*(Data_Xuất[Year]=J$1)*(Data_Xuất[Main SKU name_GOM]=$A8)*(Data_Xuất[[#Headers],[B1_MN]:[B4_DT]]='Xuất-2026-VayTron'!J$5)),SUMPRODUCT(Data_Xuất[[B1_MN]:[B4_DT]]*(Data_Xuất[Year]=J$1)*(Data_Xuất[Month]=J$2)*(Data_Xuất[Main SKU name_GOM]=$A8)*(Data_Xuất[[#Headers],[B1_MN]:[B4_DT]]='Xuất-2026-VayTron'!J$5)))</f>
        <v>0</v>
      </c>
      <c r="K8" s="42" cm="1">
        <f t="array" ref="K8">IF(K$2="FY",SUMPRODUCT(Data_Xuất[[B1_MN]:[B4_DT]]*(Data_Xuất[Year]=K$1)*(Data_Xuất[Main SKU name_GOM]=$A8)*(Data_Xuất[[#Headers],[B1_MN]:[B4_DT]]='Xuất-2026-VayTron'!K$5)),SUMPRODUCT(Data_Xuất[[B1_MN]:[B4_DT]]*(Data_Xuất[Year]=K$1)*(Data_Xuất[Month]=K$2)*(Data_Xuất[Main SKU name_GOM]=$A8)*(Data_Xuất[[#Headers],[B1_MN]:[B4_DT]]='Xuất-2026-VayTron'!K$5)))</f>
        <v>98645.579703328505</v>
      </c>
      <c r="L8" s="42" cm="1">
        <f t="array" ref="L8">IF(L$2="FY",SUMPRODUCT(Data_Xuất[[B1_MN]:[B4_DT]]*(Data_Xuất[Year]=L$1)*(Data_Xuất[Main SKU name_GOM]=$A8)*(Data_Xuất[[#Headers],[B1_MN]:[B4_DT]]='Xuất-2026-VayTron'!L$5)),SUMPRODUCT(Data_Xuất[[B1_MN]:[B4_DT]]*(Data_Xuất[Year]=L$1)*(Data_Xuất[Month]=L$2)*(Data_Xuất[Main SKU name_GOM]=$A8)*(Data_Xuất[[#Headers],[B1_MN]:[B4_DT]]='Xuất-2026-VayTron'!L$5)))</f>
        <v>3884.4339622641514</v>
      </c>
      <c r="M8" s="42" cm="1">
        <f t="array" ref="M8">IF(M$2="FY",SUMPRODUCT(Data_Xuất[[B1_MN]:[B4_DT]]*(Data_Xuất[Year]=M$1)*(Data_Xuất[Main SKU name_GOM]=$A8)*(Data_Xuất[[#Headers],[B1_MN]:[B4_DT]]='Xuất-2026-VayTron'!M$5)),SUMPRODUCT(Data_Xuất[[B1_MN]:[B4_DT]]*(Data_Xuất[Year]=M$1)*(Data_Xuất[Month]=M$2)*(Data_Xuất[Main SKU name_GOM]=$A8)*(Data_Xuất[[#Headers],[B1_MN]:[B4_DT]]='Xuất-2026-VayTron'!M$5)))</f>
        <v>0</v>
      </c>
      <c r="N8" s="42" cm="1">
        <f t="array" ref="N8">IF(N$2="FY",SUMPRODUCT(Data_Xuất[[B1_MN]:[B4_DT]]*(Data_Xuất[Year]=N$1)*(Data_Xuất[Main SKU name_GOM]=$A8)*(Data_Xuất[[#Headers],[B1_MN]:[B4_DT]]='Xuất-2026-VayTron'!N$5)),SUMPRODUCT(Data_Xuất[[B1_MN]:[B4_DT]]*(Data_Xuất[Year]=N$1)*(Data_Xuất[Month]=N$2)*(Data_Xuất[Main SKU name_GOM]=$A8)*(Data_Xuất[[#Headers],[B1_MN]:[B4_DT]]='Xuất-2026-VayTron'!N$5)))</f>
        <v>0</v>
      </c>
      <c r="O8" s="42" cm="1">
        <f t="array" ref="O8">IF(O$2="FY",SUMPRODUCT(Data_Xuất[[B1_MN]:[B4_DT]]*(Data_Xuất[Year]=O$1)*(Data_Xuất[Main SKU name_GOM]=$A8)*(Data_Xuất[[#Headers],[B1_MN]:[B4_DT]]='Xuất-2026-VayTron'!O$5)),SUMPRODUCT(Data_Xuất[[B1_MN]:[B4_DT]]*(Data_Xuất[Year]=O$1)*(Data_Xuất[Month]=O$2)*(Data_Xuất[Main SKU name_GOM]=$A8)*(Data_Xuất[[#Headers],[B1_MN]:[B4_DT]]='Xuất-2026-VayTron'!O$5)))</f>
        <v>0</v>
      </c>
      <c r="P8" s="42" cm="1">
        <f t="array" ref="P8">IF(P$2="FY",SUMPRODUCT(Data_Xuất[[B1_MN]:[B4_DT]]*(Data_Xuất[Year]=P$1)*(Data_Xuất[Main SKU name_GOM]=$A8)*(Data_Xuất[[#Headers],[B1_MN]:[B4_DT]]='Xuất-2026-VayTron'!P$5)),SUMPRODUCT(Data_Xuất[[B1_MN]:[B4_DT]]*(Data_Xuất[Year]=P$1)*(Data_Xuất[Month]=P$2)*(Data_Xuất[Main SKU name_GOM]=$A8)*(Data_Xuất[[#Headers],[B1_MN]:[B4_DT]]='Xuất-2026-VayTron'!P$5)))</f>
        <v>0</v>
      </c>
      <c r="Q8" s="42">
        <f t="shared" si="12"/>
        <v>7537183.2000000002</v>
      </c>
      <c r="S8" s="42" cm="1">
        <f t="array" ref="S8">IF(S$2="FY",SUMPRODUCT(Data_Xuất[[B1_MN]:[B4_DT]]*(Data_Xuất[Year]=S$1)*(Data_Xuất[Main SKU name_GOM]=$A8)*(Data_Xuất[[#Headers],[B1_MN]:[B4_DT]]='Xuất-2026-VayTron'!S$5)),SUMPRODUCT(Data_Xuất[[B1_MN]:[B4_DT]]*(Data_Xuất[Year]=S$1)*(Data_Xuất[Month]=S$2)*(Data_Xuất[Main SKU name_GOM]=$A8)*(Data_Xuất[[#Headers],[B1_MN]:[B4_DT]]='Xuất-2026-VayTron'!S$5)))</f>
        <v>1109391.5120495637</v>
      </c>
      <c r="T8" s="42" cm="1">
        <f t="array" ref="T8">IF(T$2="FY",SUMPRODUCT(Data_Xuất[[B1_MN]:[B4_DT]]*(Data_Xuất[Year]=T$1)*(Data_Xuất[Main SKU name_GOM]=$A8)*(Data_Xuất[[#Headers],[B1_MN]:[B4_DT]]='Xuất-2026-VayTron'!T$5)),SUMPRODUCT(Data_Xuất[[B1_MN]:[B4_DT]]*(Data_Xuất[Year]=T$1)*(Data_Xuất[Month]=T$2)*(Data_Xuất[Main SKU name_GOM]=$A8)*(Data_Xuất[[#Headers],[B1_MN]:[B4_DT]]='Xuất-2026-VayTron'!T$5)))</f>
        <v>643293.51037249935</v>
      </c>
      <c r="U8" s="42" cm="1">
        <f t="array" ref="U8">IF(U$2="FY",SUMPRODUCT(Data_Xuất[[B1_MN]:[B4_DT]]*(Data_Xuất[Year]=U$1)*(Data_Xuất[Main SKU name_GOM]=$A8)*(Data_Xuất[[#Headers],[B1_MN]:[B4_DT]]='Xuất-2026-VayTron'!U$5)),SUMPRODUCT(Data_Xuất[[B1_MN]:[B4_DT]]*(Data_Xuất[Year]=U$1)*(Data_Xuất[Month]=U$2)*(Data_Xuất[Main SKU name_GOM]=$A8)*(Data_Xuất[[#Headers],[B1_MN]:[B4_DT]]='Xuất-2026-VayTron'!U$5)))</f>
        <v>85478.207547169819</v>
      </c>
      <c r="V8" s="42" cm="1">
        <f t="array" ref="V8">IF(V$2="FY",SUMPRODUCT(Data_Xuất[[B1_MN]:[B4_DT]]*(Data_Xuất[Year]=V$1)*(Data_Xuất[Main SKU name_GOM]=$A8)*(Data_Xuất[[#Headers],[B1_MN]:[B4_DT]]='Xuất-2026-VayTron'!V$5)),SUMPRODUCT(Data_Xuất[[B1_MN]:[B4_DT]]*(Data_Xuất[Year]=V$1)*(Data_Xuất[Month]=V$2)*(Data_Xuất[Main SKU name_GOM]=$A8)*(Data_Xuất[[#Headers],[B1_MN]:[B4_DT]]='Xuất-2026-VayTron'!V$5)))</f>
        <v>50981.617021276594</v>
      </c>
      <c r="W8" s="42" cm="1">
        <f t="array" ref="W8">IF(W$2="FY",SUMPRODUCT(Data_Xuất[[B1_MN]:[B4_DT]]*(Data_Xuất[Year]=W$1)*(Data_Xuất[Main SKU name_GOM]=$A8)*(Data_Xuất[[#Headers],[B1_MN]:[B4_DT]]='Xuất-2026-VayTron'!W$5)),SUMPRODUCT(Data_Xuất[[B1_MN]:[B4_DT]]*(Data_Xuất[Year]=W$1)*(Data_Xuất[Month]=W$2)*(Data_Xuất[Main SKU name_GOM]=$A8)*(Data_Xuất[[#Headers],[B1_MN]:[B4_DT]]='Xuất-2026-VayTron'!W$5)))</f>
        <v>14200</v>
      </c>
      <c r="X8" s="42" cm="1">
        <f t="array" ref="X8">IF(X$2="FY",SUMPRODUCT(Data_Xuất[[B1_MN]:[B4_DT]]*(Data_Xuất[Year]=X$1)*(Data_Xuất[Main SKU name_GOM]=$A8)*(Data_Xuất[[#Headers],[B1_MN]:[B4_DT]]='Xuất-2026-VayTron'!X$5)),SUMPRODUCT(Data_Xuất[[B1_MN]:[B4_DT]]*(Data_Xuất[Year]=X$1)*(Data_Xuất[Month]=X$2)*(Data_Xuất[Main SKU name_GOM]=$A8)*(Data_Xuất[[#Headers],[B1_MN]:[B4_DT]]='Xuất-2026-VayTron'!X$5)))</f>
        <v>61720.186170212757</v>
      </c>
      <c r="Y8" s="42" cm="1">
        <f t="array" ref="Y8">IF(Y$2="FY",SUMPRODUCT(Data_Xuất[[B1_MN]:[B4_DT]]*(Data_Xuất[Year]=Y$1)*(Data_Xuất[Main SKU name_GOM]=$A8)*(Data_Xuất[[#Headers],[B1_MN]:[B4_DT]]='Xuất-2026-VayTron'!Y$5)),SUMPRODUCT(Data_Xuất[[B1_MN]:[B4_DT]]*(Data_Xuất[Year]=Y$1)*(Data_Xuất[Month]=Y$2)*(Data_Xuất[Main SKU name_GOM]=$A8)*(Data_Xuất[[#Headers],[B1_MN]:[B4_DT]]='Xuất-2026-VayTron'!Y$5)))</f>
        <v>0</v>
      </c>
      <c r="Z8" s="42" cm="1">
        <f t="array" ref="Z8">IF(Z$2="FY",SUMPRODUCT(Data_Xuất[[B1_MN]:[B4_DT]]*(Data_Xuất[Year]=Z$1)*(Data_Xuất[Main SKU name_GOM]=$A8)*(Data_Xuất[[#Headers],[B1_MN]:[B4_DT]]='Xuất-2026-VayTron'!Z$5)),SUMPRODUCT(Data_Xuất[[B1_MN]:[B4_DT]]*(Data_Xuất[Year]=Z$1)*(Data_Xuất[Month]=Z$2)*(Data_Xuất[Main SKU name_GOM]=$A8)*(Data_Xuất[[#Headers],[B1_MN]:[B4_DT]]='Xuất-2026-VayTron'!Z$5)))</f>
        <v>3766.5328770135789</v>
      </c>
      <c r="AA8" s="42" cm="1">
        <f t="array" ref="AA8">IF(AA$2="FY",SUMPRODUCT(Data_Xuất[[B1_MN]:[B4_DT]]*(Data_Xuất[Year]=AA$1)*(Data_Xuất[Main SKU name_GOM]=$A8)*(Data_Xuất[[#Headers],[B1_MN]:[B4_DT]]='Xuất-2026-VayTron'!AA$5)),SUMPRODUCT(Data_Xuất[[B1_MN]:[B4_DT]]*(Data_Xuất[Year]=AA$1)*(Data_Xuất[Month]=AA$2)*(Data_Xuất[Main SKU name_GOM]=$A8)*(Data_Xuất[[#Headers],[B1_MN]:[B4_DT]]='Xuất-2026-VayTron'!AA$5)))</f>
        <v>3884.4339622641514</v>
      </c>
      <c r="AB8" s="42" cm="1">
        <f t="array" ref="AB8">IF(AB$2="FY",SUMPRODUCT(Data_Xuất[[B1_MN]:[B4_DT]]*(Data_Xuất[Year]=AB$1)*(Data_Xuất[Main SKU name_GOM]=$A8)*(Data_Xuất[[#Headers],[B1_MN]:[B4_DT]]='Xuất-2026-VayTron'!AB$5)),SUMPRODUCT(Data_Xuất[[B1_MN]:[B4_DT]]*(Data_Xuất[Year]=AB$1)*(Data_Xuất[Month]=AB$2)*(Data_Xuất[Main SKU name_GOM]=$A8)*(Data_Xuất[[#Headers],[B1_MN]:[B4_DT]]='Xuất-2026-VayTron'!AB$5)))</f>
        <v>0</v>
      </c>
      <c r="AC8" s="42" cm="1">
        <f t="array" ref="AC8">IF(AC$2="FY",SUMPRODUCT(Data_Xuất[[B1_MN]:[B4_DT]]*(Data_Xuất[Year]=AC$1)*(Data_Xuất[Main SKU name_GOM]=$A8)*(Data_Xuất[[#Headers],[B1_MN]:[B4_DT]]='Xuất-2026-VayTron'!AC$5)),SUMPRODUCT(Data_Xuất[[B1_MN]:[B4_DT]]*(Data_Xuất[Year]=AC$1)*(Data_Xuất[Month]=AC$2)*(Data_Xuất[Main SKU name_GOM]=$A8)*(Data_Xuất[[#Headers],[B1_MN]:[B4_DT]]='Xuất-2026-VayTron'!AC$5)))</f>
        <v>0</v>
      </c>
      <c r="AD8" s="42" cm="1">
        <f t="array" ref="AD8">IF(AD$2="FY",SUMPRODUCT(Data_Xuất[[B1_MN]:[B4_DT]]*(Data_Xuất[Year]=AD$1)*(Data_Xuất[Main SKU name_GOM]=$A8)*(Data_Xuất[[#Headers],[B1_MN]:[B4_DT]]='Xuất-2026-VayTron'!AD$5)),SUMPRODUCT(Data_Xuất[[B1_MN]:[B4_DT]]*(Data_Xuất[Year]=AD$1)*(Data_Xuất[Month]=AD$2)*(Data_Xuất[Main SKU name_GOM]=$A8)*(Data_Xuất[[#Headers],[B1_MN]:[B4_DT]]='Xuất-2026-VayTron'!AD$5)))</f>
        <v>0</v>
      </c>
      <c r="AE8" s="42" cm="1">
        <f t="array" ref="AE8">IF(AE$2="FY",SUMPRODUCT(Data_Xuất[[B1_MN]:[B4_DT]]*(Data_Xuất[Year]=AE$1)*(Data_Xuất[Main SKU name_GOM]=$A8)*(Data_Xuất[[#Headers],[B1_MN]:[B4_DT]]='Xuất-2026-VayTron'!AE$5)),SUMPRODUCT(Data_Xuất[[B1_MN]:[B4_DT]]*(Data_Xuất[Year]=AE$1)*(Data_Xuất[Month]=AE$2)*(Data_Xuất[Main SKU name_GOM]=$A8)*(Data_Xuất[[#Headers],[B1_MN]:[B4_DT]]='Xuất-2026-VayTron'!AE$5)))</f>
        <v>0</v>
      </c>
      <c r="AF8" s="45">
        <f t="shared" si="13"/>
        <v>1972716</v>
      </c>
      <c r="AH8" s="42" cm="1">
        <f t="array" ref="AH8">IF(AH$2="FY",SUMPRODUCT(Data_Xuất[[B1_MN]:[B4_DT]]*(Data_Xuất[Year]=AH$1)*(Data_Xuất[Main SKU name_GOM]=$A8)*(Data_Xuất[[#Headers],[B1_MN]:[B4_DT]]='Xuất-2026-VayTron'!AH$5)),SUMPRODUCT(Data_Xuất[[B1_MN]:[B4_DT]]*(Data_Xuất[Year]=AH$1)*(Data_Xuất[Month]=AH$2)*(Data_Xuất[Main SKU name_GOM]=$A8)*(Data_Xuất[[#Headers],[B1_MN]:[B4_DT]]='Xuất-2026-VayTron'!AH$5)))</f>
        <v>653510.00000000012</v>
      </c>
      <c r="AI8" s="42" cm="1">
        <f t="array" ref="AI8">IF(AI$2="FY",SUMPRODUCT(Data_Xuất[[B1_MN]:[B4_DT]]*(Data_Xuất[Year]=AI$1)*(Data_Xuất[Main SKU name_GOM]=$A8)*(Data_Xuất[[#Headers],[B1_MN]:[B4_DT]]='Xuất-2026-VayTron'!AI$5)),SUMPRODUCT(Data_Xuất[[B1_MN]:[B4_DT]]*(Data_Xuất[Year]=AI$1)*(Data_Xuất[Month]=AI$2)*(Data_Xuất[Main SKU name_GOM]=$A8)*(Data_Xuất[[#Headers],[B1_MN]:[B4_DT]]='Xuất-2026-VayTron'!AI$5)))</f>
        <v>151000</v>
      </c>
      <c r="AJ8" s="42" cm="1">
        <f t="array" ref="AJ8">IF(AJ$2="FY",SUMPRODUCT(Data_Xuất[[B1_MN]:[B4_DT]]*(Data_Xuất[Year]=AJ$1)*(Data_Xuất[Main SKU name_GOM]=$A8)*(Data_Xuất[[#Headers],[B1_MN]:[B4_DT]]='Xuất-2026-VayTron'!AJ$5)),SUMPRODUCT(Data_Xuất[[B1_MN]:[B4_DT]]*(Data_Xuất[Year]=AJ$1)*(Data_Xuất[Month]=AJ$2)*(Data_Xuất[Main SKU name_GOM]=$A8)*(Data_Xuất[[#Headers],[B1_MN]:[B4_DT]]='Xuất-2026-VayTron'!AJ$5)))</f>
        <v>10600</v>
      </c>
      <c r="AK8" s="42" cm="1">
        <f t="array" ref="AK8">IF(AK$2="FY",SUMPRODUCT(Data_Xuất[[B1_MN]:[B4_DT]]*(Data_Xuất[Year]=AK$1)*(Data_Xuất[Main SKU name_GOM]=$A8)*(Data_Xuất[[#Headers],[B1_MN]:[B4_DT]]='Xuất-2026-VayTron'!AK$5)),SUMPRODUCT(Data_Xuất[[B1_MN]:[B4_DT]]*(Data_Xuất[Year]=AK$1)*(Data_Xuất[Month]=AK$2)*(Data_Xuất[Main SKU name_GOM]=$A8)*(Data_Xuất[[#Headers],[B1_MN]:[B4_DT]]='Xuất-2026-VayTron'!AK$5)))</f>
        <v>24200</v>
      </c>
      <c r="AL8" s="42" cm="1">
        <f t="array" ref="AL8">IF(AL$2="FY",SUMPRODUCT(Data_Xuất[[B1_MN]:[B4_DT]]*(Data_Xuất[Year]=AL$1)*(Data_Xuất[Main SKU name_GOM]=$A8)*(Data_Xuất[[#Headers],[B1_MN]:[B4_DT]]='Xuất-2026-VayTron'!AL$5)),SUMPRODUCT(Data_Xuất[[B1_MN]:[B4_DT]]*(Data_Xuất[Year]=AL$1)*(Data_Xuất[Month]=AL$2)*(Data_Xuất[Main SKU name_GOM]=$A8)*(Data_Xuất[[#Headers],[B1_MN]:[B4_DT]]='Xuất-2026-VayTron'!AL$5)))</f>
        <v>0</v>
      </c>
      <c r="AM8" s="42" cm="1">
        <f t="array" ref="AM8">IF(AM$2="FY",SUMPRODUCT(Data_Xuất[[B1_MN]:[B4_DT]]*(Data_Xuất[Year]=AM$1)*(Data_Xuất[Main SKU name_GOM]=$A8)*(Data_Xuất[[#Headers],[B1_MN]:[B4_DT]]='Xuất-2026-VayTron'!AM$5)),SUMPRODUCT(Data_Xuất[[B1_MN]:[B4_DT]]*(Data_Xuất[Year]=AM$1)*(Data_Xuất[Month]=AM$2)*(Data_Xuất[Main SKU name_GOM]=$A8)*(Data_Xuất[[#Headers],[B1_MN]:[B4_DT]]='Xuất-2026-VayTron'!AM$5)))</f>
        <v>69959.299999999988</v>
      </c>
      <c r="AN8" s="42" cm="1">
        <f t="array" ref="AN8">IF(AN$2="FY",SUMPRODUCT(Data_Xuất[[B1_MN]:[B4_DT]]*(Data_Xuất[Year]=AN$1)*(Data_Xuất[Main SKU name_GOM]=$A8)*(Data_Xuất[[#Headers],[B1_MN]:[B4_DT]]='Xuất-2026-VayTron'!AN$5)),SUMPRODUCT(Data_Xuất[[B1_MN]:[B4_DT]]*(Data_Xuất[Year]=AN$1)*(Data_Xuất[Month]=AN$2)*(Data_Xuất[Main SKU name_GOM]=$A8)*(Data_Xuất[[#Headers],[B1_MN]:[B4_DT]]='Xuất-2026-VayTron'!AN$5)))</f>
        <v>0</v>
      </c>
      <c r="AO8" s="42" cm="1">
        <f t="array" ref="AO8">IF(AO$2="FY",SUMPRODUCT(Data_Xuất[[B1_MN]:[B4_DT]]*(Data_Xuất[Year]=AO$1)*(Data_Xuất[Main SKU name_GOM]=$A8)*(Data_Xuất[[#Headers],[B1_MN]:[B4_DT]]='Xuất-2026-VayTron'!AO$5)),SUMPRODUCT(Data_Xuất[[B1_MN]:[B4_DT]]*(Data_Xuất[Year]=AO$1)*(Data_Xuất[Month]=AO$2)*(Data_Xuất[Main SKU name_GOM]=$A8)*(Data_Xuất[[#Headers],[B1_MN]:[B4_DT]]='Xuất-2026-VayTron'!AO$5)))</f>
        <v>0</v>
      </c>
      <c r="AP8" s="42" cm="1">
        <f t="array" ref="AP8">IF(AP$2="FY",SUMPRODUCT(Data_Xuất[[B1_MN]:[B4_DT]]*(Data_Xuất[Year]=AP$1)*(Data_Xuất[Main SKU name_GOM]=$A8)*(Data_Xuất[[#Headers],[B1_MN]:[B4_DT]]='Xuất-2026-VayTron'!AP$5)),SUMPRODUCT(Data_Xuất[[B1_MN]:[B4_DT]]*(Data_Xuất[Year]=AP$1)*(Data_Xuất[Month]=AP$2)*(Data_Xuất[Main SKU name_GOM]=$A8)*(Data_Xuất[[#Headers],[B1_MN]:[B4_DT]]='Xuất-2026-VayTron'!AP$5)))</f>
        <v>0</v>
      </c>
      <c r="AQ8" s="42" cm="1">
        <f t="array" ref="AQ8">IF(AQ$2="FY",SUMPRODUCT(Data_Xuất[[B1_MN]:[B4_DT]]*(Data_Xuất[Year]=AQ$1)*(Data_Xuất[Main SKU name_GOM]=$A8)*(Data_Xuất[[#Headers],[B1_MN]:[B4_DT]]='Xuất-2026-VayTron'!AQ$5)),SUMPRODUCT(Data_Xuất[[B1_MN]:[B4_DT]]*(Data_Xuất[Year]=AQ$1)*(Data_Xuất[Month]=AQ$2)*(Data_Xuất[Main SKU name_GOM]=$A8)*(Data_Xuất[[#Headers],[B1_MN]:[B4_DT]]='Xuất-2026-VayTron'!AQ$5)))</f>
        <v>0</v>
      </c>
      <c r="AR8" s="42" cm="1">
        <f t="array" ref="AR8">IF(AR$2="FY",SUMPRODUCT(Data_Xuất[[B1_MN]:[B4_DT]]*(Data_Xuất[Year]=AR$1)*(Data_Xuất[Main SKU name_GOM]=$A8)*(Data_Xuất[[#Headers],[B1_MN]:[B4_DT]]='Xuất-2026-VayTron'!AR$5)),SUMPRODUCT(Data_Xuất[[B1_MN]:[B4_DT]]*(Data_Xuất[Year]=AR$1)*(Data_Xuất[Month]=AR$2)*(Data_Xuất[Main SKU name_GOM]=$A8)*(Data_Xuất[[#Headers],[B1_MN]:[B4_DT]]='Xuất-2026-VayTron'!AR$5)))</f>
        <v>0</v>
      </c>
      <c r="AS8" s="42" cm="1">
        <f t="array" ref="AS8">IF(AS$2="FY",SUMPRODUCT(Data_Xuất[[B1_MN]:[B4_DT]]*(Data_Xuất[Year]=AS$1)*(Data_Xuất[Main SKU name_GOM]=$A8)*(Data_Xuất[[#Headers],[B1_MN]:[B4_DT]]='Xuất-2026-VayTron'!AS$5)),SUMPRODUCT(Data_Xuất[[B1_MN]:[B4_DT]]*(Data_Xuất[Year]=AS$1)*(Data_Xuất[Month]=AS$2)*(Data_Xuất[Main SKU name_GOM]=$A8)*(Data_Xuất[[#Headers],[B1_MN]:[B4_DT]]='Xuất-2026-VayTron'!AS$5)))</f>
        <v>0</v>
      </c>
      <c r="AT8" s="42" cm="1">
        <f t="array" ref="AT8">IF(AT$2="FY",SUMPRODUCT(Data_Xuất[[B1_MN]:[B4_DT]]*(Data_Xuất[Year]=AT$1)*(Data_Xuất[Main SKU name_GOM]=$A8)*(Data_Xuất[[#Headers],[B1_MN]:[B4_DT]]='Xuất-2026-VayTron'!AT$5)),SUMPRODUCT(Data_Xuất[[B1_MN]:[B4_DT]]*(Data_Xuất[Year]=AT$1)*(Data_Xuất[Month]=AT$2)*(Data_Xuất[Main SKU name_GOM]=$A8)*(Data_Xuất[[#Headers],[B1_MN]:[B4_DT]]='Xuất-2026-VayTron'!AT$5)))</f>
        <v>0</v>
      </c>
      <c r="AU8" s="45">
        <f t="shared" si="14"/>
        <v>909269.3</v>
      </c>
      <c r="AW8" s="42" cm="1">
        <f t="array" ref="AW8">IF(AW$2="FY",SUMPRODUCT(Data_Xuất[[B1_MN]:[B4_DT]]*(Data_Xuất[Year]=AW$1)*(Data_Xuất[Main SKU name_GOM]=$A8)*(Data_Xuất[[#Headers],[B1_MN]:[B4_DT]]='Xuất-2026-VayTron'!AW$5)),SUMPRODUCT(Data_Xuất[[B1_MN]:[B4_DT]]*(Data_Xuất[Year]=AW$1)*(Data_Xuất[Month]=AW$2)*(Data_Xuất[Main SKU name_GOM]=$A8)*(Data_Xuất[[#Headers],[B1_MN]:[B4_DT]]='Xuất-2026-VayTron'!AW$5)))</f>
        <v>1223068</v>
      </c>
      <c r="AX8" s="42" cm="1">
        <f t="array" ref="AX8">IF(AX$2="FY",SUMPRODUCT(Data_Xuất[[B1_MN]:[B4_DT]]*(Data_Xuất[Year]=AX$1)*(Data_Xuất[Main SKU name_GOM]=$A8)*(Data_Xuất[[#Headers],[B1_MN]:[B4_DT]]='Xuất-2026-VayTron'!AX$5)),SUMPRODUCT(Data_Xuất[[B1_MN]:[B4_DT]]*(Data_Xuất[Year]=AX$1)*(Data_Xuất[Month]=AX$2)*(Data_Xuất[Main SKU name_GOM]=$A8)*(Data_Xuất[[#Headers],[B1_MN]:[B4_DT]]='Xuất-2026-VayTron'!AX$5)))</f>
        <v>889339.95317368512</v>
      </c>
      <c r="AY8" s="42" cm="1">
        <f t="array" ref="AY8">IF(AY$2="FY",SUMPRODUCT(Data_Xuất[[B1_MN]:[B4_DT]]*(Data_Xuất[Year]=AY$1)*(Data_Xuất[Main SKU name_GOM]=$A8)*(Data_Xuất[[#Headers],[B1_MN]:[B4_DT]]='Xuất-2026-VayTron'!AY$5)),SUMPRODUCT(Data_Xuất[[B1_MN]:[B4_DT]]*(Data_Xuất[Year]=AY$1)*(Data_Xuất[Month]=AY$2)*(Data_Xuất[Main SKU name_GOM]=$A8)*(Data_Xuất[[#Headers],[B1_MN]:[B4_DT]]='Xuất-2026-VayTron'!AY$5)))</f>
        <v>91344</v>
      </c>
      <c r="AZ8" s="42" cm="1">
        <f t="array" ref="AZ8">IF(AZ$2="FY",SUMPRODUCT(Data_Xuất[[B1_MN]:[B4_DT]]*(Data_Xuất[Year]=AZ$1)*(Data_Xuất[Main SKU name_GOM]=$A8)*(Data_Xuất[[#Headers],[B1_MN]:[B4_DT]]='Xuất-2026-VayTron'!AZ$5)),SUMPRODUCT(Data_Xuất[[B1_MN]:[B4_DT]]*(Data_Xuất[Year]=AZ$1)*(Data_Xuất[Month]=AZ$2)*(Data_Xuất[Main SKU name_GOM]=$A8)*(Data_Xuất[[#Headers],[B1_MN]:[B4_DT]]='Xuất-2026-VayTron'!AZ$5)))</f>
        <v>54641.000000000007</v>
      </c>
      <c r="BA8" s="42" cm="1">
        <f t="array" ref="BA8">IF(BA$2="FY",SUMPRODUCT(Data_Xuất[[B1_MN]:[B4_DT]]*(Data_Xuất[Year]=BA$1)*(Data_Xuất[Main SKU name_GOM]=$A8)*(Data_Xuất[[#Headers],[B1_MN]:[B4_DT]]='Xuất-2026-VayTron'!BA$5)),SUMPRODUCT(Data_Xuất[[B1_MN]:[B4_DT]]*(Data_Xuất[Year]=BA$1)*(Data_Xuất[Month]=BA$2)*(Data_Xuất[Main SKU name_GOM]=$A8)*(Data_Xuất[[#Headers],[B1_MN]:[B4_DT]]='Xuất-2026-VayTron'!BA$5)))</f>
        <v>86349</v>
      </c>
      <c r="BB8" s="42" cm="1">
        <f t="array" ref="BB8">IF(BB$2="FY",SUMPRODUCT(Data_Xuất[[B1_MN]:[B4_DT]]*(Data_Xuất[Year]=BB$1)*(Data_Xuất[Main SKU name_GOM]=$A8)*(Data_Xuất[[#Headers],[B1_MN]:[B4_DT]]='Xuất-2026-VayTron'!BB$5)),SUMPRODUCT(Data_Xuất[[B1_MN]:[B4_DT]]*(Data_Xuất[Year]=BB$1)*(Data_Xuất[Month]=BB$2)*(Data_Xuất[Main SKU name_GOM]=$A8)*(Data_Xuất[[#Headers],[B1_MN]:[B4_DT]]='Xuất-2026-VayTron'!BB$5)))</f>
        <v>73983</v>
      </c>
      <c r="BC8" s="42" cm="1">
        <f t="array" ref="BC8">IF(BC$2="FY",SUMPRODUCT(Data_Xuất[[B1_MN]:[B4_DT]]*(Data_Xuất[Year]=BC$1)*(Data_Xuất[Main SKU name_GOM]=$A8)*(Data_Xuất[[#Headers],[B1_MN]:[B4_DT]]='Xuất-2026-VayTron'!BC$5)),SUMPRODUCT(Data_Xuất[[B1_MN]:[B4_DT]]*(Data_Xuất[Year]=BC$1)*(Data_Xuất[Month]=BC$2)*(Data_Xuất[Main SKU name_GOM]=$A8)*(Data_Xuất[[#Headers],[B1_MN]:[B4_DT]]='Xuất-2026-VayTron'!BC$5)))</f>
        <v>0</v>
      </c>
      <c r="BD8" s="42" cm="1">
        <f t="array" ref="BD8">IF(BD$2="FY",SUMPRODUCT(Data_Xuất[[B1_MN]:[B4_DT]]*(Data_Xuất[Year]=BD$1)*(Data_Xuất[Main SKU name_GOM]=$A8)*(Data_Xuất[[#Headers],[B1_MN]:[B4_DT]]='Xuất-2026-VayTron'!BD$5)),SUMPRODUCT(Data_Xuất[[B1_MN]:[B4_DT]]*(Data_Xuất[Year]=BD$1)*(Data_Xuất[Month]=BD$2)*(Data_Xuất[Main SKU name_GOM]=$A8)*(Data_Xuất[[#Headers],[B1_MN]:[B4_DT]]='Xuất-2026-VayTron'!BD$5)))</f>
        <v>64006.046826314931</v>
      </c>
      <c r="BE8" s="42" cm="1">
        <f t="array" ref="BE8">IF(BE$2="FY",SUMPRODUCT(Data_Xuất[[B1_MN]:[B4_DT]]*(Data_Xuất[Year]=BE$1)*(Data_Xuất[Main SKU name_GOM]=$A8)*(Data_Xuất[[#Headers],[B1_MN]:[B4_DT]]='Xuất-2026-VayTron'!BE$5)),SUMPRODUCT(Data_Xuất[[B1_MN]:[B4_DT]]*(Data_Xuất[Year]=BE$1)*(Data_Xuất[Month]=BE$2)*(Data_Xuất[Main SKU name_GOM]=$A8)*(Data_Xuất[[#Headers],[B1_MN]:[B4_DT]]='Xuất-2026-VayTron'!BE$5)))</f>
        <v>0</v>
      </c>
      <c r="BF8" s="42" cm="1">
        <f t="array" ref="BF8">IF(BF$2="FY",SUMPRODUCT(Data_Xuất[[B1_MN]:[B4_DT]]*(Data_Xuất[Year]=BF$1)*(Data_Xuất[Main SKU name_GOM]=$A8)*(Data_Xuất[[#Headers],[B1_MN]:[B4_DT]]='Xuất-2026-VayTron'!BF$5)),SUMPRODUCT(Data_Xuất[[B1_MN]:[B4_DT]]*(Data_Xuất[Year]=BF$1)*(Data_Xuất[Month]=BF$2)*(Data_Xuất[Main SKU name_GOM]=$A8)*(Data_Xuất[[#Headers],[B1_MN]:[B4_DT]]='Xuất-2026-VayTron'!BF$5)))</f>
        <v>0</v>
      </c>
      <c r="BG8" s="42" cm="1">
        <f t="array" ref="BG8">IF(BG$2="FY",SUMPRODUCT(Data_Xuất[[B1_MN]:[B4_DT]]*(Data_Xuất[Year]=BG$1)*(Data_Xuất[Main SKU name_GOM]=$A8)*(Data_Xuất[[#Headers],[B1_MN]:[B4_DT]]='Xuất-2026-VayTron'!BG$5)),SUMPRODUCT(Data_Xuất[[B1_MN]:[B4_DT]]*(Data_Xuất[Year]=BG$1)*(Data_Xuất[Month]=BG$2)*(Data_Xuất[Main SKU name_GOM]=$A8)*(Data_Xuất[[#Headers],[B1_MN]:[B4_DT]]='Xuất-2026-VayTron'!BG$5)))</f>
        <v>0</v>
      </c>
      <c r="BH8" s="42" cm="1">
        <f t="array" ref="BH8">IF(BH$2="FY",SUMPRODUCT(Data_Xuất[[B1_MN]:[B4_DT]]*(Data_Xuất[Year]=BH$1)*(Data_Xuất[Main SKU name_GOM]=$A8)*(Data_Xuất[[#Headers],[B1_MN]:[B4_DT]]='Xuất-2026-VayTron'!BH$5)),SUMPRODUCT(Data_Xuất[[B1_MN]:[B4_DT]]*(Data_Xuất[Year]=BH$1)*(Data_Xuất[Month]=BH$2)*(Data_Xuất[Main SKU name_GOM]=$A8)*(Data_Xuất[[#Headers],[B1_MN]:[B4_DT]]='Xuất-2026-VayTron'!BH$5)))</f>
        <v>0</v>
      </c>
      <c r="BI8" s="42" cm="1">
        <f t="array" ref="BI8">IF(BI$2="FY",SUMPRODUCT(Data_Xuất[[B1_MN]:[B4_DT]]*(Data_Xuất[Year]=BI$1)*(Data_Xuất[Main SKU name_GOM]=$A8)*(Data_Xuất[[#Headers],[B1_MN]:[B4_DT]]='Xuất-2026-VayTron'!BI$5)),SUMPRODUCT(Data_Xuất[[B1_MN]:[B4_DT]]*(Data_Xuất[Year]=BI$1)*(Data_Xuất[Month]=BI$2)*(Data_Xuất[Main SKU name_GOM]=$A8)*(Data_Xuất[[#Headers],[B1_MN]:[B4_DT]]='Xuất-2026-VayTron'!BI$5)))</f>
        <v>0</v>
      </c>
      <c r="BJ8" s="45">
        <f t="shared" si="15"/>
        <v>2482731</v>
      </c>
      <c r="BL8" s="42" cm="1">
        <f t="array" ref="BL8">IF(BL$2="FY",SUMPRODUCT(Data_Xuất[[B1_MN]:[B4_DT]]*(Data_Xuất[Year]=BL$1)*(Data_Xuất[Main SKU name_GOM]=$A8)*(Data_Xuất[[#Headers],[B1_MN]:[B4_DT]]='Xuất-2026-VayTron'!BL$5)),SUMPRODUCT(Data_Xuất[[B1_MN]:[B4_DT]]*(Data_Xuất[Year]=BL$1)*(Data_Xuất[Month]=BL$2)*(Data_Xuất[Main SKU name_GOM]=$A8)*(Data_Xuất[[#Headers],[B1_MN]:[B4_DT]]='Xuất-2026-VayTron'!BL$5)))</f>
        <v>820299.99999999988</v>
      </c>
      <c r="BM8" s="42" cm="1">
        <f t="array" ref="BM8">IF(BM$2="FY",SUMPRODUCT(Data_Xuất[[B1_MN]:[B4_DT]]*(Data_Xuất[Year]=BM$1)*(Data_Xuất[Main SKU name_GOM]=$A8)*(Data_Xuất[[#Headers],[B1_MN]:[B4_DT]]='Xuất-2026-VayTron'!BM$5)),SUMPRODUCT(Data_Xuất[[B1_MN]:[B4_DT]]*(Data_Xuất[Year]=BM$1)*(Data_Xuất[Month]=BM$2)*(Data_Xuất[Main SKU name_GOM]=$A8)*(Data_Xuất[[#Headers],[B1_MN]:[B4_DT]]='Xuất-2026-VayTron'!BM$5)))</f>
        <v>1034800</v>
      </c>
      <c r="BN8" s="42" cm="1">
        <f t="array" ref="BN8">IF(BN$2="FY",SUMPRODUCT(Data_Xuất[[B1_MN]:[B4_DT]]*(Data_Xuất[Year]=BN$1)*(Data_Xuất[Main SKU name_GOM]=$A8)*(Data_Xuất[[#Headers],[B1_MN]:[B4_DT]]='Xuất-2026-VayTron'!BN$5)),SUMPRODUCT(Data_Xuất[[B1_MN]:[B4_DT]]*(Data_Xuất[Year]=BN$1)*(Data_Xuất[Month]=BN$2)*(Data_Xuất[Main SKU name_GOM]=$A8)*(Data_Xuất[[#Headers],[B1_MN]:[B4_DT]]='Xuất-2026-VayTron'!BN$5)))</f>
        <v>25524</v>
      </c>
      <c r="BO8" s="42" cm="1">
        <f t="array" ref="BO8">IF(BO$2="FY",SUMPRODUCT(Data_Xuất[[B1_MN]:[B4_DT]]*(Data_Xuất[Year]=BO$1)*(Data_Xuất[Main SKU name_GOM]=$A8)*(Data_Xuất[[#Headers],[B1_MN]:[B4_DT]]='Xuất-2026-VayTron'!BO$5)),SUMPRODUCT(Data_Xuất[[B1_MN]:[B4_DT]]*(Data_Xuất[Year]=BO$1)*(Data_Xuất[Month]=BO$2)*(Data_Xuất[Main SKU name_GOM]=$A8)*(Data_Xuất[[#Headers],[B1_MN]:[B4_DT]]='Xuất-2026-VayTron'!BO$5)))</f>
        <v>116906.99999999997</v>
      </c>
      <c r="BP8" s="42" cm="1">
        <f t="array" ref="BP8">IF(BP$2="FY",SUMPRODUCT(Data_Xuất[[B1_MN]:[B4_DT]]*(Data_Xuất[Year]=BP$1)*(Data_Xuất[Main SKU name_GOM]=$A8)*(Data_Xuất[[#Headers],[B1_MN]:[B4_DT]]='Xuất-2026-VayTron'!BP$5)),SUMPRODUCT(Data_Xuất[[B1_MN]:[B4_DT]]*(Data_Xuất[Year]=BP$1)*(Data_Xuất[Month]=BP$2)*(Data_Xuất[Main SKU name_GOM]=$A8)*(Data_Xuất[[#Headers],[B1_MN]:[B4_DT]]='Xuất-2026-VayTron'!BP$5)))</f>
        <v>48400</v>
      </c>
      <c r="BQ8" s="42" cm="1">
        <f t="array" ref="BQ8">IF(BQ$2="FY",SUMPRODUCT(Data_Xuất[[B1_MN]:[B4_DT]]*(Data_Xuất[Year]=BQ$1)*(Data_Xuất[Main SKU name_GOM]=$A8)*(Data_Xuất[[#Headers],[B1_MN]:[B4_DT]]='Xuất-2026-VayTron'!BQ$5)),SUMPRODUCT(Data_Xuất[[B1_MN]:[B4_DT]]*(Data_Xuất[Year]=BQ$1)*(Data_Xuất[Month]=BQ$2)*(Data_Xuất[Main SKU name_GOM]=$A8)*(Data_Xuất[[#Headers],[B1_MN]:[B4_DT]]='Xuất-2026-VayTron'!BQ$5)))</f>
        <v>95662.89999999998</v>
      </c>
      <c r="BR8" s="42" cm="1">
        <f t="array" ref="BR8">IF(BR$2="FY",SUMPRODUCT(Data_Xuất[[B1_MN]:[B4_DT]]*(Data_Xuất[Year]=BR$1)*(Data_Xuất[Main SKU name_GOM]=$A8)*(Data_Xuất[[#Headers],[B1_MN]:[B4_DT]]='Xuất-2026-VayTron'!BR$5)),SUMPRODUCT(Data_Xuất[[B1_MN]:[B4_DT]]*(Data_Xuất[Year]=BR$1)*(Data_Xuất[Month]=BR$2)*(Data_Xuất[Main SKU name_GOM]=$A8)*(Data_Xuất[[#Headers],[B1_MN]:[B4_DT]]='Xuất-2026-VayTron'!BR$5)))</f>
        <v>0</v>
      </c>
      <c r="BS8" s="42" cm="1">
        <f t="array" ref="BS8">IF(BS$2="FY",SUMPRODUCT(Data_Xuất[[B1_MN]:[B4_DT]]*(Data_Xuất[Year]=BS$1)*(Data_Xuất[Main SKU name_GOM]=$A8)*(Data_Xuất[[#Headers],[B1_MN]:[B4_DT]]='Xuất-2026-VayTron'!BS$5)),SUMPRODUCT(Data_Xuất[[B1_MN]:[B4_DT]]*(Data_Xuất[Year]=BS$1)*(Data_Xuất[Month]=BS$2)*(Data_Xuất[Main SKU name_GOM]=$A8)*(Data_Xuất[[#Headers],[B1_MN]:[B4_DT]]='Xuất-2026-VayTron'!BS$5)))</f>
        <v>30873</v>
      </c>
      <c r="BT8" s="42" cm="1">
        <f t="array" ref="BT8">IF(BT$2="FY",SUMPRODUCT(Data_Xuất[[B1_MN]:[B4_DT]]*(Data_Xuất[Year]=BT$1)*(Data_Xuất[Main SKU name_GOM]=$A8)*(Data_Xuất[[#Headers],[B1_MN]:[B4_DT]]='Xuất-2026-VayTron'!BT$5)),SUMPRODUCT(Data_Xuất[[B1_MN]:[B4_DT]]*(Data_Xuất[Year]=BT$1)*(Data_Xuất[Month]=BT$2)*(Data_Xuất[Main SKU name_GOM]=$A8)*(Data_Xuất[[#Headers],[B1_MN]:[B4_DT]]='Xuất-2026-VayTron'!BT$5)))</f>
        <v>0</v>
      </c>
      <c r="BU8" s="42" cm="1">
        <f t="array" ref="BU8">IF(BU$2="FY",SUMPRODUCT(Data_Xuất[[B1_MN]:[B4_DT]]*(Data_Xuất[Year]=BU$1)*(Data_Xuất[Main SKU name_GOM]=$A8)*(Data_Xuất[[#Headers],[B1_MN]:[B4_DT]]='Xuất-2026-VayTron'!BU$5)),SUMPRODUCT(Data_Xuất[[B1_MN]:[B4_DT]]*(Data_Xuất[Year]=BU$1)*(Data_Xuất[Month]=BU$2)*(Data_Xuất[Main SKU name_GOM]=$A8)*(Data_Xuất[[#Headers],[B1_MN]:[B4_DT]]='Xuất-2026-VayTron'!BU$5)))</f>
        <v>0</v>
      </c>
      <c r="BV8" s="42" cm="1">
        <f t="array" ref="BV8">IF(BV$2="FY",SUMPRODUCT(Data_Xuất[[B1_MN]:[B4_DT]]*(Data_Xuất[Year]=BV$1)*(Data_Xuất[Main SKU name_GOM]=$A8)*(Data_Xuất[[#Headers],[B1_MN]:[B4_DT]]='Xuất-2026-VayTron'!BV$5)),SUMPRODUCT(Data_Xuất[[B1_MN]:[B4_DT]]*(Data_Xuất[Year]=BV$1)*(Data_Xuất[Month]=BV$2)*(Data_Xuất[Main SKU name_GOM]=$A8)*(Data_Xuất[[#Headers],[B1_MN]:[B4_DT]]='Xuất-2026-VayTron'!BV$5)))</f>
        <v>0</v>
      </c>
      <c r="BW8" s="42" cm="1">
        <f t="array" ref="BW8">IF(BW$2="FY",SUMPRODUCT(Data_Xuất[[B1_MN]:[B4_DT]]*(Data_Xuất[Year]=BW$1)*(Data_Xuất[Main SKU name_GOM]=$A8)*(Data_Xuất[[#Headers],[B1_MN]:[B4_DT]]='Xuất-2026-VayTron'!BW$5)),SUMPRODUCT(Data_Xuất[[B1_MN]:[B4_DT]]*(Data_Xuất[Year]=BW$1)*(Data_Xuất[Month]=BW$2)*(Data_Xuất[Main SKU name_GOM]=$A8)*(Data_Xuất[[#Headers],[B1_MN]:[B4_DT]]='Xuất-2026-VayTron'!BW$5)))</f>
        <v>0</v>
      </c>
      <c r="BX8" s="42" cm="1">
        <f t="array" ref="BX8">IF(BX$2="FY",SUMPRODUCT(Data_Xuất[[B1_MN]:[B4_DT]]*(Data_Xuất[Year]=BX$1)*(Data_Xuất[Main SKU name_GOM]=$A8)*(Data_Xuất[[#Headers],[B1_MN]:[B4_DT]]='Xuất-2026-VayTron'!BX$5)),SUMPRODUCT(Data_Xuất[[B1_MN]:[B4_DT]]*(Data_Xuất[Year]=BX$1)*(Data_Xuất[Month]=BX$2)*(Data_Xuất[Main SKU name_GOM]=$A8)*(Data_Xuất[[#Headers],[B1_MN]:[B4_DT]]='Xuất-2026-VayTron'!BX$5)))</f>
        <v>0</v>
      </c>
      <c r="BY8" s="45">
        <f t="shared" si="16"/>
        <v>2172466.9</v>
      </c>
      <c r="CA8" s="42" cm="1">
        <f t="array" ref="CA8">IF(CA$2="FY",SUMPRODUCT(Data_Xuất[[B1_MN]:[B4_DT]]*(Data_Xuất[Year]=CA$1)*(Data_Xuất[Main SKU name_GOM]=$A8)*(Data_Xuất[[#Headers],[B1_MN]:[B4_DT]]='Xuất-2026-VayTron'!CA$5)),SUMPRODUCT(Data_Xuất[[B1_MN]:[B4_DT]]*(Data_Xuất[Year]=CA$1)*(Data_Xuất[Month]=CA$2)*(Data_Xuất[Main SKU name_GOM]=$A8)*(Data_Xuất[[#Headers],[B1_MN]:[B4_DT]]='Xuất-2026-VayTron'!CA$5)))</f>
        <v>0</v>
      </c>
      <c r="CB8" s="42" cm="1">
        <f t="array" ref="CB8">IF(CB$2="FY",SUMPRODUCT(Data_Xuất[[B1_MN]:[B4_DT]]*(Data_Xuất[Year]=CB$1)*(Data_Xuất[Main SKU name_GOM]=$A8)*(Data_Xuất[[#Headers],[B1_MN]:[B4_DT]]='Xuất-2026-VayTron'!CB$5)),SUMPRODUCT(Data_Xuất[[B1_MN]:[B4_DT]]*(Data_Xuất[Year]=CB$1)*(Data_Xuất[Month]=CB$2)*(Data_Xuất[Main SKU name_GOM]=$A8)*(Data_Xuất[[#Headers],[B1_MN]:[B4_DT]]='Xuất-2026-VayTron'!CB$5)))</f>
        <v>0</v>
      </c>
      <c r="CC8" s="42" cm="1">
        <f t="array" ref="CC8">IF(CC$2="FY",SUMPRODUCT(Data_Xuất[[B1_MN]:[B4_DT]]*(Data_Xuất[Year]=CC$1)*(Data_Xuất[Main SKU name_GOM]=$A8)*(Data_Xuất[[#Headers],[B1_MN]:[B4_DT]]='Xuất-2026-VayTron'!CC$5)),SUMPRODUCT(Data_Xuất[[B1_MN]:[B4_DT]]*(Data_Xuất[Year]=CC$1)*(Data_Xuất[Month]=CC$2)*(Data_Xuất[Main SKU name_GOM]=$A8)*(Data_Xuất[[#Headers],[B1_MN]:[B4_DT]]='Xuất-2026-VayTron'!CC$5)))</f>
        <v>0</v>
      </c>
      <c r="CD8" s="42" cm="1">
        <f t="array" ref="CD8">IF(CD$2="FY",SUMPRODUCT(Data_Xuất[[B1_MN]:[B4_DT]]*(Data_Xuất[Year]=CD$1)*(Data_Xuất[Main SKU name_GOM]=$A8)*(Data_Xuất[[#Headers],[B1_MN]:[B4_DT]]='Xuất-2026-VayTron'!CD$5)),SUMPRODUCT(Data_Xuất[[B1_MN]:[B4_DT]]*(Data_Xuất[Year]=CD$1)*(Data_Xuất[Month]=CD$2)*(Data_Xuất[Main SKU name_GOM]=$A8)*(Data_Xuất[[#Headers],[B1_MN]:[B4_DT]]='Xuất-2026-VayTron'!CD$5)))</f>
        <v>0</v>
      </c>
      <c r="CE8" s="42" cm="1">
        <f t="array" ref="CE8">IF(CE$2="FY",SUMPRODUCT(Data_Xuất[[B1_MN]:[B4_DT]]*(Data_Xuất[Year]=CE$1)*(Data_Xuất[Main SKU name_GOM]=$A8)*(Data_Xuất[[#Headers],[B1_MN]:[B4_DT]]='Xuất-2026-VayTron'!CE$5)),SUMPRODUCT(Data_Xuất[[B1_MN]:[B4_DT]]*(Data_Xuất[Year]=CE$1)*(Data_Xuất[Month]=CE$2)*(Data_Xuất[Main SKU name_GOM]=$A8)*(Data_Xuất[[#Headers],[B1_MN]:[B4_DT]]='Xuất-2026-VayTron'!CE$5)))</f>
        <v>0</v>
      </c>
      <c r="CF8" s="42" cm="1">
        <f t="array" ref="CF8">IF(CF$2="FY",SUMPRODUCT(Data_Xuất[[B1_MN]:[B4_DT]]*(Data_Xuất[Year]=CF$1)*(Data_Xuất[Main SKU name_GOM]=$A8)*(Data_Xuất[[#Headers],[B1_MN]:[B4_DT]]='Xuất-2026-VayTron'!CF$5)),SUMPRODUCT(Data_Xuất[[B1_MN]:[B4_DT]]*(Data_Xuất[Year]=CF$1)*(Data_Xuất[Month]=CF$2)*(Data_Xuất[Main SKU name_GOM]=$A8)*(Data_Xuất[[#Headers],[B1_MN]:[B4_DT]]='Xuất-2026-VayTron'!CF$5)))</f>
        <v>0</v>
      </c>
      <c r="CG8" s="42" cm="1">
        <f t="array" ref="CG8">IF(CG$2="FY",SUMPRODUCT(Data_Xuất[[B1_MN]:[B4_DT]]*(Data_Xuất[Year]=CG$1)*(Data_Xuất[Main SKU name_GOM]=$A8)*(Data_Xuất[[#Headers],[B1_MN]:[B4_DT]]='Xuất-2026-VayTron'!CG$5)),SUMPRODUCT(Data_Xuất[[B1_MN]:[B4_DT]]*(Data_Xuất[Year]=CG$1)*(Data_Xuất[Month]=CG$2)*(Data_Xuất[Main SKU name_GOM]=$A8)*(Data_Xuất[[#Headers],[B1_MN]:[B4_DT]]='Xuất-2026-VayTron'!CG$5)))</f>
        <v>0</v>
      </c>
      <c r="CH8" s="42" cm="1">
        <f t="array" ref="CH8">IF(CH$2="FY",SUMPRODUCT(Data_Xuất[[B1_MN]:[B4_DT]]*(Data_Xuất[Year]=CH$1)*(Data_Xuất[Main SKU name_GOM]=$A8)*(Data_Xuất[[#Headers],[B1_MN]:[B4_DT]]='Xuất-2026-VayTron'!CH$5)),SUMPRODUCT(Data_Xuất[[B1_MN]:[B4_DT]]*(Data_Xuất[Year]=CH$1)*(Data_Xuất[Month]=CH$2)*(Data_Xuất[Main SKU name_GOM]=$A8)*(Data_Xuất[[#Headers],[B1_MN]:[B4_DT]]='Xuất-2026-VayTron'!CH$5)))</f>
        <v>0</v>
      </c>
      <c r="CI8" s="42" cm="1">
        <f t="array" ref="CI8">IF(CI$2="FY",SUMPRODUCT(Data_Xuất[[B1_MN]:[B4_DT]]*(Data_Xuất[Year]=CI$1)*(Data_Xuất[Main SKU name_GOM]=$A8)*(Data_Xuất[[#Headers],[B1_MN]:[B4_DT]]='Xuất-2026-VayTron'!CI$5)),SUMPRODUCT(Data_Xuất[[B1_MN]:[B4_DT]]*(Data_Xuất[Year]=CI$1)*(Data_Xuất[Month]=CI$2)*(Data_Xuất[Main SKU name_GOM]=$A8)*(Data_Xuất[[#Headers],[B1_MN]:[B4_DT]]='Xuất-2026-VayTron'!CI$5)))</f>
        <v>0</v>
      </c>
      <c r="CJ8" s="42" cm="1">
        <f t="array" ref="CJ8">IF(CJ$2="FY",SUMPRODUCT(Data_Xuất[[B1_MN]:[B4_DT]]*(Data_Xuất[Year]=CJ$1)*(Data_Xuất[Main SKU name_GOM]=$A8)*(Data_Xuất[[#Headers],[B1_MN]:[B4_DT]]='Xuất-2026-VayTron'!CJ$5)),SUMPRODUCT(Data_Xuất[[B1_MN]:[B4_DT]]*(Data_Xuất[Year]=CJ$1)*(Data_Xuất[Month]=CJ$2)*(Data_Xuất[Main SKU name_GOM]=$A8)*(Data_Xuất[[#Headers],[B1_MN]:[B4_DT]]='Xuất-2026-VayTron'!CJ$5)))</f>
        <v>0</v>
      </c>
      <c r="CK8" s="42" cm="1">
        <f t="array" ref="CK8">IF(CK$2="FY",SUMPRODUCT(Data_Xuất[[B1_MN]:[B4_DT]]*(Data_Xuất[Year]=CK$1)*(Data_Xuất[Main SKU name_GOM]=$A8)*(Data_Xuất[[#Headers],[B1_MN]:[B4_DT]]='Xuất-2026-VayTron'!CK$5)),SUMPRODUCT(Data_Xuất[[B1_MN]:[B4_DT]]*(Data_Xuất[Year]=CK$1)*(Data_Xuất[Month]=CK$2)*(Data_Xuất[Main SKU name_GOM]=$A8)*(Data_Xuất[[#Headers],[B1_MN]:[B4_DT]]='Xuất-2026-VayTron'!CK$5)))</f>
        <v>0</v>
      </c>
      <c r="CL8" s="42" cm="1">
        <f t="array" ref="CL8">IF(CL$2="FY",SUMPRODUCT(Data_Xuất[[B1_MN]:[B4_DT]]*(Data_Xuất[Year]=CL$1)*(Data_Xuất[Main SKU name_GOM]=$A8)*(Data_Xuất[[#Headers],[B1_MN]:[B4_DT]]='Xuất-2026-VayTron'!CL$5)),SUMPRODUCT(Data_Xuất[[B1_MN]:[B4_DT]]*(Data_Xuất[Year]=CL$1)*(Data_Xuất[Month]=CL$2)*(Data_Xuất[Main SKU name_GOM]=$A8)*(Data_Xuất[[#Headers],[B1_MN]:[B4_DT]]='Xuất-2026-VayTron'!CL$5)))</f>
        <v>0</v>
      </c>
      <c r="CM8" s="42" cm="1">
        <f t="array" ref="CM8">IF(CM$2="FY",SUMPRODUCT(Data_Xuất[[B1_MN]:[B4_DT]]*(Data_Xuất[Year]=CM$1)*(Data_Xuất[Main SKU name_GOM]=$A8)*(Data_Xuất[[#Headers],[B1_MN]:[B4_DT]]='Xuất-2026-VayTron'!CM$5)),SUMPRODUCT(Data_Xuất[[B1_MN]:[B4_DT]]*(Data_Xuất[Year]=CM$1)*(Data_Xuất[Month]=CM$2)*(Data_Xuất[Main SKU name_GOM]=$A8)*(Data_Xuất[[#Headers],[B1_MN]:[B4_DT]]='Xuất-2026-VayTron'!CM$5)))</f>
        <v>0</v>
      </c>
      <c r="CN8" s="45">
        <f t="shared" si="17"/>
        <v>0</v>
      </c>
      <c r="CP8" s="42" cm="1">
        <f t="array" ref="CP8">IF(CP$2="FY",SUMPRODUCT(Data_Xuất[[B1_MN]:[B4_DT]]*(Data_Xuất[Year]=CP$1)*(Data_Xuất[Main SKU name_GOM]=$A8)*(Data_Xuất[[#Headers],[B1_MN]:[B4_DT]]='Xuất-2026-VayTron'!CP$5)),SUMPRODUCT(Data_Xuất[[B1_MN]:[B4_DT]]*(Data_Xuất[Year]=CP$1)*(Data_Xuất[Month]=CP$2)*(Data_Xuất[Main SKU name_GOM]=$A8)*(Data_Xuất[[#Headers],[B1_MN]:[B4_DT]]='Xuất-2026-VayTron'!CP$5)))</f>
        <v>0</v>
      </c>
      <c r="CQ8" s="42" cm="1">
        <f t="array" ref="CQ8">IF(CQ$2="FY",SUMPRODUCT(Data_Xuất[[B1_MN]:[B4_DT]]*(Data_Xuất[Year]=CQ$1)*(Data_Xuất[Main SKU name_GOM]=$A8)*(Data_Xuất[[#Headers],[B1_MN]:[B4_DT]]='Xuất-2026-VayTron'!CQ$5)),SUMPRODUCT(Data_Xuất[[B1_MN]:[B4_DT]]*(Data_Xuất[Year]=CQ$1)*(Data_Xuất[Month]=CQ$2)*(Data_Xuất[Main SKU name_GOM]=$A8)*(Data_Xuất[[#Headers],[B1_MN]:[B4_DT]]='Xuất-2026-VayTron'!CQ$5)))</f>
        <v>0</v>
      </c>
      <c r="CR8" s="42" cm="1">
        <f t="array" ref="CR8">IF(CR$2="FY",SUMPRODUCT(Data_Xuất[[B1_MN]:[B4_DT]]*(Data_Xuất[Year]=CR$1)*(Data_Xuất[Main SKU name_GOM]=$A8)*(Data_Xuất[[#Headers],[B1_MN]:[B4_DT]]='Xuất-2026-VayTron'!CR$5)),SUMPRODUCT(Data_Xuất[[B1_MN]:[B4_DT]]*(Data_Xuất[Year]=CR$1)*(Data_Xuất[Month]=CR$2)*(Data_Xuất[Main SKU name_GOM]=$A8)*(Data_Xuất[[#Headers],[B1_MN]:[B4_DT]]='Xuất-2026-VayTron'!CR$5)))</f>
        <v>0</v>
      </c>
      <c r="CS8" s="42" cm="1">
        <f t="array" ref="CS8">IF(CS$2="FY",SUMPRODUCT(Data_Xuất[[B1_MN]:[B4_DT]]*(Data_Xuất[Year]=CS$1)*(Data_Xuất[Main SKU name_GOM]=$A8)*(Data_Xuất[[#Headers],[B1_MN]:[B4_DT]]='Xuất-2026-VayTron'!CS$5)),SUMPRODUCT(Data_Xuất[[B1_MN]:[B4_DT]]*(Data_Xuất[Year]=CS$1)*(Data_Xuất[Month]=CS$2)*(Data_Xuất[Main SKU name_GOM]=$A8)*(Data_Xuất[[#Headers],[B1_MN]:[B4_DT]]='Xuất-2026-VayTron'!CS$5)))</f>
        <v>0</v>
      </c>
      <c r="CT8" s="42" cm="1">
        <f t="array" ref="CT8">IF(CT$2="FY",SUMPRODUCT(Data_Xuất[[B1_MN]:[B4_DT]]*(Data_Xuất[Year]=CT$1)*(Data_Xuất[Main SKU name_GOM]=$A8)*(Data_Xuất[[#Headers],[B1_MN]:[B4_DT]]='Xuất-2026-VayTron'!CT$5)),SUMPRODUCT(Data_Xuất[[B1_MN]:[B4_DT]]*(Data_Xuất[Year]=CT$1)*(Data_Xuất[Month]=CT$2)*(Data_Xuất[Main SKU name_GOM]=$A8)*(Data_Xuất[[#Headers],[B1_MN]:[B4_DT]]='Xuất-2026-VayTron'!CT$5)))</f>
        <v>0</v>
      </c>
      <c r="CU8" s="42" cm="1">
        <f t="array" ref="CU8">IF(CU$2="FY",SUMPRODUCT(Data_Xuất[[B1_MN]:[B4_DT]]*(Data_Xuất[Year]=CU$1)*(Data_Xuất[Main SKU name_GOM]=$A8)*(Data_Xuất[[#Headers],[B1_MN]:[B4_DT]]='Xuất-2026-VayTron'!CU$5)),SUMPRODUCT(Data_Xuất[[B1_MN]:[B4_DT]]*(Data_Xuất[Year]=CU$1)*(Data_Xuất[Month]=CU$2)*(Data_Xuất[Main SKU name_GOM]=$A8)*(Data_Xuất[[#Headers],[B1_MN]:[B4_DT]]='Xuất-2026-VayTron'!CU$5)))</f>
        <v>0</v>
      </c>
      <c r="CV8" s="42" cm="1">
        <f t="array" ref="CV8">IF(CV$2="FY",SUMPRODUCT(Data_Xuất[[B1_MN]:[B4_DT]]*(Data_Xuất[Year]=CV$1)*(Data_Xuất[Main SKU name_GOM]=$A8)*(Data_Xuất[[#Headers],[B1_MN]:[B4_DT]]='Xuất-2026-VayTron'!CV$5)),SUMPRODUCT(Data_Xuất[[B1_MN]:[B4_DT]]*(Data_Xuất[Year]=CV$1)*(Data_Xuất[Month]=CV$2)*(Data_Xuất[Main SKU name_GOM]=$A8)*(Data_Xuất[[#Headers],[B1_MN]:[B4_DT]]='Xuất-2026-VayTron'!CV$5)))</f>
        <v>0</v>
      </c>
      <c r="CW8" s="42" cm="1">
        <f t="array" ref="CW8">IF(CW$2="FY",SUMPRODUCT(Data_Xuất[[B1_MN]:[B4_DT]]*(Data_Xuất[Year]=CW$1)*(Data_Xuất[Main SKU name_GOM]=$A8)*(Data_Xuất[[#Headers],[B1_MN]:[B4_DT]]='Xuất-2026-VayTron'!CW$5)),SUMPRODUCT(Data_Xuất[[B1_MN]:[B4_DT]]*(Data_Xuất[Year]=CW$1)*(Data_Xuất[Month]=CW$2)*(Data_Xuất[Main SKU name_GOM]=$A8)*(Data_Xuất[[#Headers],[B1_MN]:[B4_DT]]='Xuất-2026-VayTron'!CW$5)))</f>
        <v>0</v>
      </c>
      <c r="CX8" s="42" cm="1">
        <f t="array" ref="CX8">IF(CX$2="FY",SUMPRODUCT(Data_Xuất[[B1_MN]:[B4_DT]]*(Data_Xuất[Year]=CX$1)*(Data_Xuất[Main SKU name_GOM]=$A8)*(Data_Xuất[[#Headers],[B1_MN]:[B4_DT]]='Xuất-2026-VayTron'!CX$5)),SUMPRODUCT(Data_Xuất[[B1_MN]:[B4_DT]]*(Data_Xuất[Year]=CX$1)*(Data_Xuất[Month]=CX$2)*(Data_Xuất[Main SKU name_GOM]=$A8)*(Data_Xuất[[#Headers],[B1_MN]:[B4_DT]]='Xuất-2026-VayTron'!CX$5)))</f>
        <v>0</v>
      </c>
      <c r="CY8" s="42" cm="1">
        <f t="array" ref="CY8">IF(CY$2="FY",SUMPRODUCT(Data_Xuất[[B1_MN]:[B4_DT]]*(Data_Xuất[Year]=CY$1)*(Data_Xuất[Main SKU name_GOM]=$A8)*(Data_Xuất[[#Headers],[B1_MN]:[B4_DT]]='Xuất-2026-VayTron'!CY$5)),SUMPRODUCT(Data_Xuất[[B1_MN]:[B4_DT]]*(Data_Xuất[Year]=CY$1)*(Data_Xuất[Month]=CY$2)*(Data_Xuất[Main SKU name_GOM]=$A8)*(Data_Xuất[[#Headers],[B1_MN]:[B4_DT]]='Xuất-2026-VayTron'!CY$5)))</f>
        <v>0</v>
      </c>
      <c r="CZ8" s="42" cm="1">
        <f t="array" ref="CZ8">IF(CZ$2="FY",SUMPRODUCT(Data_Xuất[[B1_MN]:[B4_DT]]*(Data_Xuất[Year]=CZ$1)*(Data_Xuất[Main SKU name_GOM]=$A8)*(Data_Xuất[[#Headers],[B1_MN]:[B4_DT]]='Xuất-2026-VayTron'!CZ$5)),SUMPRODUCT(Data_Xuất[[B1_MN]:[B4_DT]]*(Data_Xuất[Year]=CZ$1)*(Data_Xuất[Month]=CZ$2)*(Data_Xuất[Main SKU name_GOM]=$A8)*(Data_Xuất[[#Headers],[B1_MN]:[B4_DT]]='Xuất-2026-VayTron'!CZ$5)))</f>
        <v>0</v>
      </c>
      <c r="DA8" s="42" cm="1">
        <f t="array" ref="DA8">IF(DA$2="FY",SUMPRODUCT(Data_Xuất[[B1_MN]:[B4_DT]]*(Data_Xuất[Year]=DA$1)*(Data_Xuất[Main SKU name_GOM]=$A8)*(Data_Xuất[[#Headers],[B1_MN]:[B4_DT]]='Xuất-2026-VayTron'!DA$5)),SUMPRODUCT(Data_Xuất[[B1_MN]:[B4_DT]]*(Data_Xuất[Year]=DA$1)*(Data_Xuất[Month]=DA$2)*(Data_Xuất[Main SKU name_GOM]=$A8)*(Data_Xuất[[#Headers],[B1_MN]:[B4_DT]]='Xuất-2026-VayTron'!DA$5)))</f>
        <v>0</v>
      </c>
      <c r="DB8" s="42" cm="1">
        <f t="array" ref="DB8">IF(DB$2="FY",SUMPRODUCT(Data_Xuất[[B1_MN]:[B4_DT]]*(Data_Xuất[Year]=DB$1)*(Data_Xuất[Main SKU name_GOM]=$A8)*(Data_Xuất[[#Headers],[B1_MN]:[B4_DT]]='Xuất-2026-VayTron'!DB$5)),SUMPRODUCT(Data_Xuất[[B1_MN]:[B4_DT]]*(Data_Xuất[Year]=DB$1)*(Data_Xuất[Month]=DB$2)*(Data_Xuất[Main SKU name_GOM]=$A8)*(Data_Xuất[[#Headers],[B1_MN]:[B4_DT]]='Xuất-2026-VayTron'!DB$5)))</f>
        <v>0</v>
      </c>
      <c r="DC8" s="45">
        <f t="shared" si="18"/>
        <v>0</v>
      </c>
      <c r="DE8" s="42" cm="1">
        <f t="array" ref="DE8">IF(DE$2="FY",SUMPRODUCT(Data_Xuất[[B1_MN]:[B4_DT]]*(Data_Xuất[Year]=DE$1)*(Data_Xuất[Main SKU name_GOM]=$A8)*(Data_Xuất[[#Headers],[B1_MN]:[B4_DT]]='Xuất-2026-VayTron'!DE$5)),SUMPRODUCT(Data_Xuất[[B1_MN]:[B4_DT]]*(Data_Xuất[Year]=DE$1)*(Data_Xuất[Month]=DE$2)*(Data_Xuất[Main SKU name_GOM]=$A8)*(Data_Xuất[[#Headers],[B1_MN]:[B4_DT]]='Xuất-2026-VayTron'!DE$5)))</f>
        <v>0</v>
      </c>
      <c r="DF8" s="42" cm="1">
        <f t="array" ref="DF8">IF(DF$2="FY",SUMPRODUCT(Data_Xuất[[B1_MN]:[B4_DT]]*(Data_Xuất[Year]=DF$1)*(Data_Xuất[Main SKU name_GOM]=$A8)*(Data_Xuất[[#Headers],[B1_MN]:[B4_DT]]='Xuất-2026-VayTron'!DF$5)),SUMPRODUCT(Data_Xuất[[B1_MN]:[B4_DT]]*(Data_Xuất[Year]=DF$1)*(Data_Xuất[Month]=DF$2)*(Data_Xuất[Main SKU name_GOM]=$A8)*(Data_Xuất[[#Headers],[B1_MN]:[B4_DT]]='Xuất-2026-VayTron'!DF$5)))</f>
        <v>0</v>
      </c>
      <c r="DG8" s="42" cm="1">
        <f t="array" ref="DG8">IF(DG$2="FY",SUMPRODUCT(Data_Xuất[[B1_MN]:[B4_DT]]*(Data_Xuất[Year]=DG$1)*(Data_Xuất[Main SKU name_GOM]=$A8)*(Data_Xuất[[#Headers],[B1_MN]:[B4_DT]]='Xuất-2026-VayTron'!DG$5)),SUMPRODUCT(Data_Xuất[[B1_MN]:[B4_DT]]*(Data_Xuất[Year]=DG$1)*(Data_Xuất[Month]=DG$2)*(Data_Xuất[Main SKU name_GOM]=$A8)*(Data_Xuất[[#Headers],[B1_MN]:[B4_DT]]='Xuất-2026-VayTron'!DG$5)))</f>
        <v>0</v>
      </c>
      <c r="DH8" s="42" cm="1">
        <f t="array" ref="DH8">IF(DH$2="FY",SUMPRODUCT(Data_Xuất[[B1_MN]:[B4_DT]]*(Data_Xuất[Year]=DH$1)*(Data_Xuất[Main SKU name_GOM]=$A8)*(Data_Xuất[[#Headers],[B1_MN]:[B4_DT]]='Xuất-2026-VayTron'!DH$5)),SUMPRODUCT(Data_Xuất[[B1_MN]:[B4_DT]]*(Data_Xuất[Year]=DH$1)*(Data_Xuất[Month]=DH$2)*(Data_Xuất[Main SKU name_GOM]=$A8)*(Data_Xuất[[#Headers],[B1_MN]:[B4_DT]]='Xuất-2026-VayTron'!DH$5)))</f>
        <v>0</v>
      </c>
      <c r="DI8" s="42" cm="1">
        <f t="array" ref="DI8">IF(DI$2="FY",SUMPRODUCT(Data_Xuất[[B1_MN]:[B4_DT]]*(Data_Xuất[Year]=DI$1)*(Data_Xuất[Main SKU name_GOM]=$A8)*(Data_Xuất[[#Headers],[B1_MN]:[B4_DT]]='Xuất-2026-VayTron'!DI$5)),SUMPRODUCT(Data_Xuất[[B1_MN]:[B4_DT]]*(Data_Xuất[Year]=DI$1)*(Data_Xuất[Month]=DI$2)*(Data_Xuất[Main SKU name_GOM]=$A8)*(Data_Xuất[[#Headers],[B1_MN]:[B4_DT]]='Xuất-2026-VayTron'!DI$5)))</f>
        <v>0</v>
      </c>
      <c r="DJ8" s="42" cm="1">
        <f t="array" ref="DJ8">IF(DJ$2="FY",SUMPRODUCT(Data_Xuất[[B1_MN]:[B4_DT]]*(Data_Xuất[Year]=DJ$1)*(Data_Xuất[Main SKU name_GOM]=$A8)*(Data_Xuất[[#Headers],[B1_MN]:[B4_DT]]='Xuất-2026-VayTron'!DJ$5)),SUMPRODUCT(Data_Xuất[[B1_MN]:[B4_DT]]*(Data_Xuất[Year]=DJ$1)*(Data_Xuất[Month]=DJ$2)*(Data_Xuất[Main SKU name_GOM]=$A8)*(Data_Xuất[[#Headers],[B1_MN]:[B4_DT]]='Xuất-2026-VayTron'!DJ$5)))</f>
        <v>0</v>
      </c>
      <c r="DK8" s="42" cm="1">
        <f t="array" ref="DK8">IF(DK$2="FY",SUMPRODUCT(Data_Xuất[[B1_MN]:[B4_DT]]*(Data_Xuất[Year]=DK$1)*(Data_Xuất[Main SKU name_GOM]=$A8)*(Data_Xuất[[#Headers],[B1_MN]:[B4_DT]]='Xuất-2026-VayTron'!DK$5)),SUMPRODUCT(Data_Xuất[[B1_MN]:[B4_DT]]*(Data_Xuất[Year]=DK$1)*(Data_Xuất[Month]=DK$2)*(Data_Xuất[Main SKU name_GOM]=$A8)*(Data_Xuất[[#Headers],[B1_MN]:[B4_DT]]='Xuất-2026-VayTron'!DK$5)))</f>
        <v>0</v>
      </c>
      <c r="DL8" s="42" cm="1">
        <f t="array" ref="DL8">IF(DL$2="FY",SUMPRODUCT(Data_Xuất[[B1_MN]:[B4_DT]]*(Data_Xuất[Year]=DL$1)*(Data_Xuất[Main SKU name_GOM]=$A8)*(Data_Xuất[[#Headers],[B1_MN]:[B4_DT]]='Xuất-2026-VayTron'!DL$5)),SUMPRODUCT(Data_Xuất[[B1_MN]:[B4_DT]]*(Data_Xuất[Year]=DL$1)*(Data_Xuất[Month]=DL$2)*(Data_Xuất[Main SKU name_GOM]=$A8)*(Data_Xuất[[#Headers],[B1_MN]:[B4_DT]]='Xuất-2026-VayTron'!DL$5)))</f>
        <v>0</v>
      </c>
      <c r="DM8" s="42" cm="1">
        <f t="array" ref="DM8">IF(DM$2="FY",SUMPRODUCT(Data_Xuất[[B1_MN]:[B4_DT]]*(Data_Xuất[Year]=DM$1)*(Data_Xuất[Main SKU name_GOM]=$A8)*(Data_Xuất[[#Headers],[B1_MN]:[B4_DT]]='Xuất-2026-VayTron'!DM$5)),SUMPRODUCT(Data_Xuất[[B1_MN]:[B4_DT]]*(Data_Xuất[Year]=DM$1)*(Data_Xuất[Month]=DM$2)*(Data_Xuất[Main SKU name_GOM]=$A8)*(Data_Xuất[[#Headers],[B1_MN]:[B4_DT]]='Xuất-2026-VayTron'!DM$5)))</f>
        <v>0</v>
      </c>
      <c r="DN8" s="42" cm="1">
        <f t="array" ref="DN8">IF(DN$2="FY",SUMPRODUCT(Data_Xuất[[B1_MN]:[B4_DT]]*(Data_Xuất[Year]=DN$1)*(Data_Xuất[Main SKU name_GOM]=$A8)*(Data_Xuất[[#Headers],[B1_MN]:[B4_DT]]='Xuất-2026-VayTron'!DN$5)),SUMPRODUCT(Data_Xuất[[B1_MN]:[B4_DT]]*(Data_Xuất[Year]=DN$1)*(Data_Xuất[Month]=DN$2)*(Data_Xuất[Main SKU name_GOM]=$A8)*(Data_Xuất[[#Headers],[B1_MN]:[B4_DT]]='Xuất-2026-VayTron'!DN$5)))</f>
        <v>0</v>
      </c>
      <c r="DO8" s="42" cm="1">
        <f t="array" ref="DO8">IF(DO$2="FY",SUMPRODUCT(Data_Xuất[[B1_MN]:[B4_DT]]*(Data_Xuất[Year]=DO$1)*(Data_Xuất[Main SKU name_GOM]=$A8)*(Data_Xuất[[#Headers],[B1_MN]:[B4_DT]]='Xuất-2026-VayTron'!DO$5)),SUMPRODUCT(Data_Xuất[[B1_MN]:[B4_DT]]*(Data_Xuất[Year]=DO$1)*(Data_Xuất[Month]=DO$2)*(Data_Xuất[Main SKU name_GOM]=$A8)*(Data_Xuất[[#Headers],[B1_MN]:[B4_DT]]='Xuất-2026-VayTron'!DO$5)))</f>
        <v>0</v>
      </c>
      <c r="DP8" s="42" cm="1">
        <f t="array" ref="DP8">IF(DP$2="FY",SUMPRODUCT(Data_Xuất[[B1_MN]:[B4_DT]]*(Data_Xuất[Year]=DP$1)*(Data_Xuất[Main SKU name_GOM]=$A8)*(Data_Xuất[[#Headers],[B1_MN]:[B4_DT]]='Xuất-2026-VayTron'!DP$5)),SUMPRODUCT(Data_Xuất[[B1_MN]:[B4_DT]]*(Data_Xuất[Year]=DP$1)*(Data_Xuất[Month]=DP$2)*(Data_Xuất[Main SKU name_GOM]=$A8)*(Data_Xuất[[#Headers],[B1_MN]:[B4_DT]]='Xuất-2026-VayTron'!DP$5)))</f>
        <v>0</v>
      </c>
      <c r="DQ8" s="42" cm="1">
        <f t="array" ref="DQ8">IF(DQ$2="FY",SUMPRODUCT(Data_Xuất[[B1_MN]:[B4_DT]]*(Data_Xuất[Year]=DQ$1)*(Data_Xuất[Main SKU name_GOM]=$A8)*(Data_Xuất[[#Headers],[B1_MN]:[B4_DT]]='Xuất-2026-VayTron'!DQ$5)),SUMPRODUCT(Data_Xuất[[B1_MN]:[B4_DT]]*(Data_Xuất[Year]=DQ$1)*(Data_Xuất[Month]=DQ$2)*(Data_Xuất[Main SKU name_GOM]=$A8)*(Data_Xuất[[#Headers],[B1_MN]:[B4_DT]]='Xuất-2026-VayTron'!DQ$5)))</f>
        <v>0</v>
      </c>
      <c r="DR8" s="45">
        <f t="shared" si="19"/>
        <v>0</v>
      </c>
      <c r="DT8" s="42" cm="1">
        <f t="array" ref="DT8">IF(DT$2="FY",SUMPRODUCT(Data_Xuất[[B1_MN]:[B4_DT]]*(Data_Xuất[Year]=DT$1)*(Data_Xuất[Main SKU name_GOM]=$A8)*(Data_Xuất[[#Headers],[B1_MN]:[B4_DT]]='Xuất-2026-VayTron'!DT$5)),SUMPRODUCT(Data_Xuất[[B1_MN]:[B4_DT]]*(Data_Xuất[Year]=DT$1)*(Data_Xuất[Month]=DT$2)*(Data_Xuất[Main SKU name_GOM]=$A8)*(Data_Xuất[[#Headers],[B1_MN]:[B4_DT]]='Xuất-2026-VayTron'!DT$5)))</f>
        <v>0</v>
      </c>
      <c r="DU8" s="42" cm="1">
        <f t="array" ref="DU8">IF(DU$2="FY",SUMPRODUCT(Data_Xuất[[B1_MN]:[B4_DT]]*(Data_Xuất[Year]=DU$1)*(Data_Xuất[Main SKU name_GOM]=$A8)*(Data_Xuất[[#Headers],[B1_MN]:[B4_DT]]='Xuất-2026-VayTron'!DU$5)),SUMPRODUCT(Data_Xuất[[B1_MN]:[B4_DT]]*(Data_Xuất[Year]=DU$1)*(Data_Xuất[Month]=DU$2)*(Data_Xuất[Main SKU name_GOM]=$A8)*(Data_Xuất[[#Headers],[B1_MN]:[B4_DT]]='Xuất-2026-VayTron'!DU$5)))</f>
        <v>0</v>
      </c>
      <c r="DV8" s="42" cm="1">
        <f t="array" ref="DV8">IF(DV$2="FY",SUMPRODUCT(Data_Xuất[[B1_MN]:[B4_DT]]*(Data_Xuất[Year]=DV$1)*(Data_Xuất[Main SKU name_GOM]=$A8)*(Data_Xuất[[#Headers],[B1_MN]:[B4_DT]]='Xuất-2026-VayTron'!DV$5)),SUMPRODUCT(Data_Xuất[[B1_MN]:[B4_DT]]*(Data_Xuất[Year]=DV$1)*(Data_Xuất[Month]=DV$2)*(Data_Xuất[Main SKU name_GOM]=$A8)*(Data_Xuất[[#Headers],[B1_MN]:[B4_DT]]='Xuất-2026-VayTron'!DV$5)))</f>
        <v>0</v>
      </c>
      <c r="DW8" s="42" cm="1">
        <f t="array" ref="DW8">IF(DW$2="FY",SUMPRODUCT(Data_Xuất[[B1_MN]:[B4_DT]]*(Data_Xuất[Year]=DW$1)*(Data_Xuất[Main SKU name_GOM]=$A8)*(Data_Xuất[[#Headers],[B1_MN]:[B4_DT]]='Xuất-2026-VayTron'!DW$5)),SUMPRODUCT(Data_Xuất[[B1_MN]:[B4_DT]]*(Data_Xuất[Year]=DW$1)*(Data_Xuất[Month]=DW$2)*(Data_Xuất[Main SKU name_GOM]=$A8)*(Data_Xuất[[#Headers],[B1_MN]:[B4_DT]]='Xuất-2026-VayTron'!DW$5)))</f>
        <v>0</v>
      </c>
      <c r="DX8" s="42" cm="1">
        <f t="array" ref="DX8">IF(DX$2="FY",SUMPRODUCT(Data_Xuất[[B1_MN]:[B4_DT]]*(Data_Xuất[Year]=DX$1)*(Data_Xuất[Main SKU name_GOM]=$A8)*(Data_Xuất[[#Headers],[B1_MN]:[B4_DT]]='Xuất-2026-VayTron'!DX$5)),SUMPRODUCT(Data_Xuất[[B1_MN]:[B4_DT]]*(Data_Xuất[Year]=DX$1)*(Data_Xuất[Month]=DX$2)*(Data_Xuất[Main SKU name_GOM]=$A8)*(Data_Xuất[[#Headers],[B1_MN]:[B4_DT]]='Xuất-2026-VayTron'!DX$5)))</f>
        <v>0</v>
      </c>
      <c r="DY8" s="42" cm="1">
        <f t="array" ref="DY8">IF(DY$2="FY",SUMPRODUCT(Data_Xuất[[B1_MN]:[B4_DT]]*(Data_Xuất[Year]=DY$1)*(Data_Xuất[Main SKU name_GOM]=$A8)*(Data_Xuất[[#Headers],[B1_MN]:[B4_DT]]='Xuất-2026-VayTron'!DY$5)),SUMPRODUCT(Data_Xuất[[B1_MN]:[B4_DT]]*(Data_Xuất[Year]=DY$1)*(Data_Xuất[Month]=DY$2)*(Data_Xuất[Main SKU name_GOM]=$A8)*(Data_Xuất[[#Headers],[B1_MN]:[B4_DT]]='Xuất-2026-VayTron'!DY$5)))</f>
        <v>0</v>
      </c>
      <c r="DZ8" s="42" cm="1">
        <f t="array" ref="DZ8">IF(DZ$2="FY",SUMPRODUCT(Data_Xuất[[B1_MN]:[B4_DT]]*(Data_Xuất[Year]=DZ$1)*(Data_Xuất[Main SKU name_GOM]=$A8)*(Data_Xuất[[#Headers],[B1_MN]:[B4_DT]]='Xuất-2026-VayTron'!DZ$5)),SUMPRODUCT(Data_Xuất[[B1_MN]:[B4_DT]]*(Data_Xuất[Year]=DZ$1)*(Data_Xuất[Month]=DZ$2)*(Data_Xuất[Main SKU name_GOM]=$A8)*(Data_Xuất[[#Headers],[B1_MN]:[B4_DT]]='Xuất-2026-VayTron'!DZ$5)))</f>
        <v>0</v>
      </c>
      <c r="EA8" s="42" cm="1">
        <f t="array" ref="EA8">IF(EA$2="FY",SUMPRODUCT(Data_Xuất[[B1_MN]:[B4_DT]]*(Data_Xuất[Year]=EA$1)*(Data_Xuất[Main SKU name_GOM]=$A8)*(Data_Xuất[[#Headers],[B1_MN]:[B4_DT]]='Xuất-2026-VayTron'!EA$5)),SUMPRODUCT(Data_Xuất[[B1_MN]:[B4_DT]]*(Data_Xuất[Year]=EA$1)*(Data_Xuất[Month]=EA$2)*(Data_Xuất[Main SKU name_GOM]=$A8)*(Data_Xuất[[#Headers],[B1_MN]:[B4_DT]]='Xuất-2026-VayTron'!EA$5)))</f>
        <v>0</v>
      </c>
      <c r="EB8" s="42" cm="1">
        <f t="array" ref="EB8">IF(EB$2="FY",SUMPRODUCT(Data_Xuất[[B1_MN]:[B4_DT]]*(Data_Xuất[Year]=EB$1)*(Data_Xuất[Main SKU name_GOM]=$A8)*(Data_Xuất[[#Headers],[B1_MN]:[B4_DT]]='Xuất-2026-VayTron'!EB$5)),SUMPRODUCT(Data_Xuất[[B1_MN]:[B4_DT]]*(Data_Xuất[Year]=EB$1)*(Data_Xuất[Month]=EB$2)*(Data_Xuất[Main SKU name_GOM]=$A8)*(Data_Xuất[[#Headers],[B1_MN]:[B4_DT]]='Xuất-2026-VayTron'!EB$5)))</f>
        <v>0</v>
      </c>
      <c r="EC8" s="42" cm="1">
        <f t="array" ref="EC8">IF(EC$2="FY",SUMPRODUCT(Data_Xuất[[B1_MN]:[B4_DT]]*(Data_Xuất[Year]=EC$1)*(Data_Xuất[Main SKU name_GOM]=$A8)*(Data_Xuất[[#Headers],[B1_MN]:[B4_DT]]='Xuất-2026-VayTron'!EC$5)),SUMPRODUCT(Data_Xuất[[B1_MN]:[B4_DT]]*(Data_Xuất[Year]=EC$1)*(Data_Xuất[Month]=EC$2)*(Data_Xuất[Main SKU name_GOM]=$A8)*(Data_Xuất[[#Headers],[B1_MN]:[B4_DT]]='Xuất-2026-VayTron'!EC$5)))</f>
        <v>0</v>
      </c>
      <c r="ED8" s="42" cm="1">
        <f t="array" ref="ED8">IF(ED$2="FY",SUMPRODUCT(Data_Xuất[[B1_MN]:[B4_DT]]*(Data_Xuất[Year]=ED$1)*(Data_Xuất[Main SKU name_GOM]=$A8)*(Data_Xuất[[#Headers],[B1_MN]:[B4_DT]]='Xuất-2026-VayTron'!ED$5)),SUMPRODUCT(Data_Xuất[[B1_MN]:[B4_DT]]*(Data_Xuất[Year]=ED$1)*(Data_Xuất[Month]=ED$2)*(Data_Xuất[Main SKU name_GOM]=$A8)*(Data_Xuất[[#Headers],[B1_MN]:[B4_DT]]='Xuất-2026-VayTron'!ED$5)))</f>
        <v>0</v>
      </c>
      <c r="EE8" s="42" cm="1">
        <f t="array" ref="EE8">IF(EE$2="FY",SUMPRODUCT(Data_Xuất[[B1_MN]:[B4_DT]]*(Data_Xuất[Year]=EE$1)*(Data_Xuất[Main SKU name_GOM]=$A8)*(Data_Xuất[[#Headers],[B1_MN]:[B4_DT]]='Xuất-2026-VayTron'!EE$5)),SUMPRODUCT(Data_Xuất[[B1_MN]:[B4_DT]]*(Data_Xuất[Year]=EE$1)*(Data_Xuất[Month]=EE$2)*(Data_Xuất[Main SKU name_GOM]=$A8)*(Data_Xuất[[#Headers],[B1_MN]:[B4_DT]]='Xuất-2026-VayTron'!EE$5)))</f>
        <v>0</v>
      </c>
      <c r="EF8" s="42" cm="1">
        <f t="array" ref="EF8">IF(EF$2="FY",SUMPRODUCT(Data_Xuất[[B1_MN]:[B4_DT]]*(Data_Xuất[Year]=EF$1)*(Data_Xuất[Main SKU name_GOM]=$A8)*(Data_Xuất[[#Headers],[B1_MN]:[B4_DT]]='Xuất-2026-VayTron'!EF$5)),SUMPRODUCT(Data_Xuất[[B1_MN]:[B4_DT]]*(Data_Xuất[Year]=EF$1)*(Data_Xuất[Month]=EF$2)*(Data_Xuất[Main SKU name_GOM]=$A8)*(Data_Xuất[[#Headers],[B1_MN]:[B4_DT]]='Xuất-2026-VayTron'!EF$5)))</f>
        <v>0</v>
      </c>
      <c r="EG8" s="45">
        <f t="shared" si="20"/>
        <v>0</v>
      </c>
      <c r="EI8" s="42" cm="1">
        <f t="array" ref="EI8">IF(EI$2="FY",SUMPRODUCT(Data_Xuất[[B1_MN]:[B4_DT]]*(Data_Xuất[Year]=EI$1)*(Data_Xuất[Main SKU name_GOM]=$A8)*(Data_Xuất[[#Headers],[B1_MN]:[B4_DT]]='Xuất-2026-VayTron'!EI$5)),SUMPRODUCT(Data_Xuất[[B1_MN]:[B4_DT]]*(Data_Xuất[Year]=EI$1)*(Data_Xuất[Month]=EI$2)*(Data_Xuất[Main SKU name_GOM]=$A8)*(Data_Xuất[[#Headers],[B1_MN]:[B4_DT]]='Xuất-2026-VayTron'!EI$5)))</f>
        <v>0</v>
      </c>
      <c r="EJ8" s="42" cm="1">
        <f t="array" ref="EJ8">IF(EJ$2="FY",SUMPRODUCT(Data_Xuất[[B1_MN]:[B4_DT]]*(Data_Xuất[Year]=EJ$1)*(Data_Xuất[Main SKU name_GOM]=$A8)*(Data_Xuất[[#Headers],[B1_MN]:[B4_DT]]='Xuất-2026-VayTron'!EJ$5)),SUMPRODUCT(Data_Xuất[[B1_MN]:[B4_DT]]*(Data_Xuất[Year]=EJ$1)*(Data_Xuất[Month]=EJ$2)*(Data_Xuất[Main SKU name_GOM]=$A8)*(Data_Xuất[[#Headers],[B1_MN]:[B4_DT]]='Xuất-2026-VayTron'!EJ$5)))</f>
        <v>0</v>
      </c>
      <c r="EK8" s="42" cm="1">
        <f t="array" ref="EK8">IF(EK$2="FY",SUMPRODUCT(Data_Xuất[[B1_MN]:[B4_DT]]*(Data_Xuất[Year]=EK$1)*(Data_Xuất[Main SKU name_GOM]=$A8)*(Data_Xuất[[#Headers],[B1_MN]:[B4_DT]]='Xuất-2026-VayTron'!EK$5)),SUMPRODUCT(Data_Xuất[[B1_MN]:[B4_DT]]*(Data_Xuất[Year]=EK$1)*(Data_Xuất[Month]=EK$2)*(Data_Xuất[Main SKU name_GOM]=$A8)*(Data_Xuất[[#Headers],[B1_MN]:[B4_DT]]='Xuất-2026-VayTron'!EK$5)))</f>
        <v>0</v>
      </c>
      <c r="EL8" s="42" cm="1">
        <f t="array" ref="EL8">IF(EL$2="FY",SUMPRODUCT(Data_Xuất[[B1_MN]:[B4_DT]]*(Data_Xuất[Year]=EL$1)*(Data_Xuất[Main SKU name_GOM]=$A8)*(Data_Xuất[[#Headers],[B1_MN]:[B4_DT]]='Xuất-2026-VayTron'!EL$5)),SUMPRODUCT(Data_Xuất[[B1_MN]:[B4_DT]]*(Data_Xuất[Year]=EL$1)*(Data_Xuất[Month]=EL$2)*(Data_Xuất[Main SKU name_GOM]=$A8)*(Data_Xuất[[#Headers],[B1_MN]:[B4_DT]]='Xuất-2026-VayTron'!EL$5)))</f>
        <v>0</v>
      </c>
      <c r="EM8" s="42" cm="1">
        <f t="array" ref="EM8">IF(EM$2="FY",SUMPRODUCT(Data_Xuất[[B1_MN]:[B4_DT]]*(Data_Xuất[Year]=EM$1)*(Data_Xuất[Main SKU name_GOM]=$A8)*(Data_Xuất[[#Headers],[B1_MN]:[B4_DT]]='Xuất-2026-VayTron'!EM$5)),SUMPRODUCT(Data_Xuất[[B1_MN]:[B4_DT]]*(Data_Xuất[Year]=EM$1)*(Data_Xuất[Month]=EM$2)*(Data_Xuất[Main SKU name_GOM]=$A8)*(Data_Xuất[[#Headers],[B1_MN]:[B4_DT]]='Xuất-2026-VayTron'!EM$5)))</f>
        <v>0</v>
      </c>
      <c r="EN8" s="42" cm="1">
        <f t="array" ref="EN8">IF(EN$2="FY",SUMPRODUCT(Data_Xuất[[B1_MN]:[B4_DT]]*(Data_Xuất[Year]=EN$1)*(Data_Xuất[Main SKU name_GOM]=$A8)*(Data_Xuất[[#Headers],[B1_MN]:[B4_DT]]='Xuất-2026-VayTron'!EN$5)),SUMPRODUCT(Data_Xuất[[B1_MN]:[B4_DT]]*(Data_Xuất[Year]=EN$1)*(Data_Xuất[Month]=EN$2)*(Data_Xuất[Main SKU name_GOM]=$A8)*(Data_Xuất[[#Headers],[B1_MN]:[B4_DT]]='Xuất-2026-VayTron'!EN$5)))</f>
        <v>0</v>
      </c>
      <c r="EO8" s="42" cm="1">
        <f t="array" ref="EO8">IF(EO$2="FY",SUMPRODUCT(Data_Xuất[[B1_MN]:[B4_DT]]*(Data_Xuất[Year]=EO$1)*(Data_Xuất[Main SKU name_GOM]=$A8)*(Data_Xuất[[#Headers],[B1_MN]:[B4_DT]]='Xuất-2026-VayTron'!EO$5)),SUMPRODUCT(Data_Xuất[[B1_MN]:[B4_DT]]*(Data_Xuất[Year]=EO$1)*(Data_Xuất[Month]=EO$2)*(Data_Xuất[Main SKU name_GOM]=$A8)*(Data_Xuất[[#Headers],[B1_MN]:[B4_DT]]='Xuất-2026-VayTron'!EO$5)))</f>
        <v>0</v>
      </c>
      <c r="EP8" s="42" cm="1">
        <f t="array" ref="EP8">IF(EP$2="FY",SUMPRODUCT(Data_Xuất[[B1_MN]:[B4_DT]]*(Data_Xuất[Year]=EP$1)*(Data_Xuất[Main SKU name_GOM]=$A8)*(Data_Xuất[[#Headers],[B1_MN]:[B4_DT]]='Xuất-2026-VayTron'!EP$5)),SUMPRODUCT(Data_Xuất[[B1_MN]:[B4_DT]]*(Data_Xuất[Year]=EP$1)*(Data_Xuất[Month]=EP$2)*(Data_Xuất[Main SKU name_GOM]=$A8)*(Data_Xuất[[#Headers],[B1_MN]:[B4_DT]]='Xuất-2026-VayTron'!EP$5)))</f>
        <v>0</v>
      </c>
      <c r="EQ8" s="42" cm="1">
        <f t="array" ref="EQ8">IF(EQ$2="FY",SUMPRODUCT(Data_Xuất[[B1_MN]:[B4_DT]]*(Data_Xuất[Year]=EQ$1)*(Data_Xuất[Main SKU name_GOM]=$A8)*(Data_Xuất[[#Headers],[B1_MN]:[B4_DT]]='Xuất-2026-VayTron'!EQ$5)),SUMPRODUCT(Data_Xuất[[B1_MN]:[B4_DT]]*(Data_Xuất[Year]=EQ$1)*(Data_Xuất[Month]=EQ$2)*(Data_Xuất[Main SKU name_GOM]=$A8)*(Data_Xuất[[#Headers],[B1_MN]:[B4_DT]]='Xuất-2026-VayTron'!EQ$5)))</f>
        <v>0</v>
      </c>
      <c r="ER8" s="42" cm="1">
        <f t="array" ref="ER8">IF(ER$2="FY",SUMPRODUCT(Data_Xuất[[B1_MN]:[B4_DT]]*(Data_Xuất[Year]=ER$1)*(Data_Xuất[Main SKU name_GOM]=$A8)*(Data_Xuất[[#Headers],[B1_MN]:[B4_DT]]='Xuất-2026-VayTron'!ER$5)),SUMPRODUCT(Data_Xuất[[B1_MN]:[B4_DT]]*(Data_Xuất[Year]=ER$1)*(Data_Xuất[Month]=ER$2)*(Data_Xuất[Main SKU name_GOM]=$A8)*(Data_Xuất[[#Headers],[B1_MN]:[B4_DT]]='Xuất-2026-VayTron'!ER$5)))</f>
        <v>0</v>
      </c>
      <c r="ES8" s="42" cm="1">
        <f t="array" ref="ES8">IF(ES$2="FY",SUMPRODUCT(Data_Xuất[[B1_MN]:[B4_DT]]*(Data_Xuất[Year]=ES$1)*(Data_Xuất[Main SKU name_GOM]=$A8)*(Data_Xuất[[#Headers],[B1_MN]:[B4_DT]]='Xuất-2026-VayTron'!ES$5)),SUMPRODUCT(Data_Xuất[[B1_MN]:[B4_DT]]*(Data_Xuất[Year]=ES$1)*(Data_Xuất[Month]=ES$2)*(Data_Xuất[Main SKU name_GOM]=$A8)*(Data_Xuất[[#Headers],[B1_MN]:[B4_DT]]='Xuất-2026-VayTron'!ES$5)))</f>
        <v>0</v>
      </c>
      <c r="ET8" s="42" cm="1">
        <f t="array" ref="ET8">IF(ET$2="FY",SUMPRODUCT(Data_Xuất[[B1_MN]:[B4_DT]]*(Data_Xuất[Year]=ET$1)*(Data_Xuất[Main SKU name_GOM]=$A8)*(Data_Xuất[[#Headers],[B1_MN]:[B4_DT]]='Xuất-2026-VayTron'!ET$5)),SUMPRODUCT(Data_Xuất[[B1_MN]:[B4_DT]]*(Data_Xuất[Year]=ET$1)*(Data_Xuất[Month]=ET$2)*(Data_Xuất[Main SKU name_GOM]=$A8)*(Data_Xuất[[#Headers],[B1_MN]:[B4_DT]]='Xuất-2026-VayTron'!ET$5)))</f>
        <v>0</v>
      </c>
      <c r="EU8" s="42" cm="1">
        <f t="array" ref="EU8">IF(EU$2="FY",SUMPRODUCT(Data_Xuất[[B1_MN]:[B4_DT]]*(Data_Xuất[Year]=EU$1)*(Data_Xuất[Main SKU name_GOM]=$A8)*(Data_Xuất[[#Headers],[B1_MN]:[B4_DT]]='Xuất-2026-VayTron'!EU$5)),SUMPRODUCT(Data_Xuất[[B1_MN]:[B4_DT]]*(Data_Xuất[Year]=EU$1)*(Data_Xuất[Month]=EU$2)*(Data_Xuất[Main SKU name_GOM]=$A8)*(Data_Xuất[[#Headers],[B1_MN]:[B4_DT]]='Xuất-2026-VayTron'!EU$5)))</f>
        <v>0</v>
      </c>
      <c r="EV8" s="45">
        <f t="shared" si="21"/>
        <v>0</v>
      </c>
      <c r="EX8" s="42" cm="1">
        <f t="array" ref="EX8">IF(EX$2="FY",SUMPRODUCT(Data_Xuất[[B1_MN]:[B4_DT]]*(Data_Xuất[Year]=EX$1)*(Data_Xuất[Main SKU name_GOM]=$A8)*(Data_Xuất[[#Headers],[B1_MN]:[B4_DT]]='Xuất-2026-VayTron'!EX$5)),SUMPRODUCT(Data_Xuất[[B1_MN]:[B4_DT]]*(Data_Xuất[Year]=EX$1)*(Data_Xuất[Month]=EX$2)*(Data_Xuất[Main SKU name_GOM]=$A8)*(Data_Xuất[[#Headers],[B1_MN]:[B4_DT]]='Xuất-2026-VayTron'!EX$5)))</f>
        <v>0</v>
      </c>
      <c r="EY8" s="42" cm="1">
        <f t="array" ref="EY8">IF(EY$2="FY",SUMPRODUCT(Data_Xuất[[B1_MN]:[B4_DT]]*(Data_Xuất[Year]=EY$1)*(Data_Xuất[Main SKU name_GOM]=$A8)*(Data_Xuất[[#Headers],[B1_MN]:[B4_DT]]='Xuất-2026-VayTron'!EY$5)),SUMPRODUCT(Data_Xuất[[B1_MN]:[B4_DT]]*(Data_Xuất[Year]=EY$1)*(Data_Xuất[Month]=EY$2)*(Data_Xuất[Main SKU name_GOM]=$A8)*(Data_Xuất[[#Headers],[B1_MN]:[B4_DT]]='Xuất-2026-VayTron'!EY$5)))</f>
        <v>0</v>
      </c>
      <c r="EZ8" s="42" cm="1">
        <f t="array" ref="EZ8">IF(EZ$2="FY",SUMPRODUCT(Data_Xuất[[B1_MN]:[B4_DT]]*(Data_Xuất[Year]=EZ$1)*(Data_Xuất[Main SKU name_GOM]=$A8)*(Data_Xuất[[#Headers],[B1_MN]:[B4_DT]]='Xuất-2026-VayTron'!EZ$5)),SUMPRODUCT(Data_Xuất[[B1_MN]:[B4_DT]]*(Data_Xuất[Year]=EZ$1)*(Data_Xuất[Month]=EZ$2)*(Data_Xuất[Main SKU name_GOM]=$A8)*(Data_Xuất[[#Headers],[B1_MN]:[B4_DT]]='Xuất-2026-VayTron'!EZ$5)))</f>
        <v>0</v>
      </c>
      <c r="FA8" s="42" cm="1">
        <f t="array" ref="FA8">IF(FA$2="FY",SUMPRODUCT(Data_Xuất[[B1_MN]:[B4_DT]]*(Data_Xuất[Year]=FA$1)*(Data_Xuất[Main SKU name_GOM]=$A8)*(Data_Xuất[[#Headers],[B1_MN]:[B4_DT]]='Xuất-2026-VayTron'!FA$5)),SUMPRODUCT(Data_Xuất[[B1_MN]:[B4_DT]]*(Data_Xuất[Year]=FA$1)*(Data_Xuất[Month]=FA$2)*(Data_Xuất[Main SKU name_GOM]=$A8)*(Data_Xuất[[#Headers],[B1_MN]:[B4_DT]]='Xuất-2026-VayTron'!FA$5)))</f>
        <v>0</v>
      </c>
      <c r="FB8" s="42" cm="1">
        <f t="array" ref="FB8">IF(FB$2="FY",SUMPRODUCT(Data_Xuất[[B1_MN]:[B4_DT]]*(Data_Xuất[Year]=FB$1)*(Data_Xuất[Main SKU name_GOM]=$A8)*(Data_Xuất[[#Headers],[B1_MN]:[B4_DT]]='Xuất-2026-VayTron'!FB$5)),SUMPRODUCT(Data_Xuất[[B1_MN]:[B4_DT]]*(Data_Xuất[Year]=FB$1)*(Data_Xuất[Month]=FB$2)*(Data_Xuất[Main SKU name_GOM]=$A8)*(Data_Xuất[[#Headers],[B1_MN]:[B4_DT]]='Xuất-2026-VayTron'!FB$5)))</f>
        <v>0</v>
      </c>
      <c r="FC8" s="42" cm="1">
        <f t="array" ref="FC8">IF(FC$2="FY",SUMPRODUCT(Data_Xuất[[B1_MN]:[B4_DT]]*(Data_Xuất[Year]=FC$1)*(Data_Xuất[Main SKU name_GOM]=$A8)*(Data_Xuất[[#Headers],[B1_MN]:[B4_DT]]='Xuất-2026-VayTron'!FC$5)),SUMPRODUCT(Data_Xuất[[B1_MN]:[B4_DT]]*(Data_Xuất[Year]=FC$1)*(Data_Xuất[Month]=FC$2)*(Data_Xuất[Main SKU name_GOM]=$A8)*(Data_Xuất[[#Headers],[B1_MN]:[B4_DT]]='Xuất-2026-VayTron'!FC$5)))</f>
        <v>0</v>
      </c>
      <c r="FD8" s="42" cm="1">
        <f t="array" ref="FD8">IF(FD$2="FY",SUMPRODUCT(Data_Xuất[[B1_MN]:[B4_DT]]*(Data_Xuất[Year]=FD$1)*(Data_Xuất[Main SKU name_GOM]=$A8)*(Data_Xuất[[#Headers],[B1_MN]:[B4_DT]]='Xuất-2026-VayTron'!FD$5)),SUMPRODUCT(Data_Xuất[[B1_MN]:[B4_DT]]*(Data_Xuất[Year]=FD$1)*(Data_Xuất[Month]=FD$2)*(Data_Xuất[Main SKU name_GOM]=$A8)*(Data_Xuất[[#Headers],[B1_MN]:[B4_DT]]='Xuất-2026-VayTron'!FD$5)))</f>
        <v>0</v>
      </c>
      <c r="FE8" s="42" cm="1">
        <f t="array" ref="FE8">IF(FE$2="FY",SUMPRODUCT(Data_Xuất[[B1_MN]:[B4_DT]]*(Data_Xuất[Year]=FE$1)*(Data_Xuất[Main SKU name_GOM]=$A8)*(Data_Xuất[[#Headers],[B1_MN]:[B4_DT]]='Xuất-2026-VayTron'!FE$5)),SUMPRODUCT(Data_Xuất[[B1_MN]:[B4_DT]]*(Data_Xuất[Year]=FE$1)*(Data_Xuất[Month]=FE$2)*(Data_Xuất[Main SKU name_GOM]=$A8)*(Data_Xuất[[#Headers],[B1_MN]:[B4_DT]]='Xuất-2026-VayTron'!FE$5)))</f>
        <v>0</v>
      </c>
      <c r="FF8" s="42" cm="1">
        <f t="array" ref="FF8">IF(FF$2="FY",SUMPRODUCT(Data_Xuất[[B1_MN]:[B4_DT]]*(Data_Xuất[Year]=FF$1)*(Data_Xuất[Main SKU name_GOM]=$A8)*(Data_Xuất[[#Headers],[B1_MN]:[B4_DT]]='Xuất-2026-VayTron'!FF$5)),SUMPRODUCT(Data_Xuất[[B1_MN]:[B4_DT]]*(Data_Xuất[Year]=FF$1)*(Data_Xuất[Month]=FF$2)*(Data_Xuất[Main SKU name_GOM]=$A8)*(Data_Xuất[[#Headers],[B1_MN]:[B4_DT]]='Xuất-2026-VayTron'!FF$5)))</f>
        <v>0</v>
      </c>
      <c r="FG8" s="42" cm="1">
        <f t="array" ref="FG8">IF(FG$2="FY",SUMPRODUCT(Data_Xuất[[B1_MN]:[B4_DT]]*(Data_Xuất[Year]=FG$1)*(Data_Xuất[Main SKU name_GOM]=$A8)*(Data_Xuất[[#Headers],[B1_MN]:[B4_DT]]='Xuất-2026-VayTron'!FG$5)),SUMPRODUCT(Data_Xuất[[B1_MN]:[B4_DT]]*(Data_Xuất[Year]=FG$1)*(Data_Xuất[Month]=FG$2)*(Data_Xuất[Main SKU name_GOM]=$A8)*(Data_Xuất[[#Headers],[B1_MN]:[B4_DT]]='Xuất-2026-VayTron'!FG$5)))</f>
        <v>0</v>
      </c>
      <c r="FH8" s="42" cm="1">
        <f t="array" ref="FH8">IF(FH$2="FY",SUMPRODUCT(Data_Xuất[[B1_MN]:[B4_DT]]*(Data_Xuất[Year]=FH$1)*(Data_Xuất[Main SKU name_GOM]=$A8)*(Data_Xuất[[#Headers],[B1_MN]:[B4_DT]]='Xuất-2026-VayTron'!FH$5)),SUMPRODUCT(Data_Xuất[[B1_MN]:[B4_DT]]*(Data_Xuất[Year]=FH$1)*(Data_Xuất[Month]=FH$2)*(Data_Xuất[Main SKU name_GOM]=$A8)*(Data_Xuất[[#Headers],[B1_MN]:[B4_DT]]='Xuất-2026-VayTron'!FH$5)))</f>
        <v>0</v>
      </c>
      <c r="FI8" s="42" cm="1">
        <f t="array" ref="FI8">IF(FI$2="FY",SUMPRODUCT(Data_Xuất[[B1_MN]:[B4_DT]]*(Data_Xuất[Year]=FI$1)*(Data_Xuất[Main SKU name_GOM]=$A8)*(Data_Xuất[[#Headers],[B1_MN]:[B4_DT]]='Xuất-2026-VayTron'!FI$5)),SUMPRODUCT(Data_Xuất[[B1_MN]:[B4_DT]]*(Data_Xuất[Year]=FI$1)*(Data_Xuất[Month]=FI$2)*(Data_Xuất[Main SKU name_GOM]=$A8)*(Data_Xuất[[#Headers],[B1_MN]:[B4_DT]]='Xuất-2026-VayTron'!FI$5)))</f>
        <v>0</v>
      </c>
      <c r="FJ8" s="42" cm="1">
        <f t="array" ref="FJ8">IF(FJ$2="FY",SUMPRODUCT(Data_Xuất[[B1_MN]:[B4_DT]]*(Data_Xuất[Year]=FJ$1)*(Data_Xuất[Main SKU name_GOM]=$A8)*(Data_Xuất[[#Headers],[B1_MN]:[B4_DT]]='Xuất-2026-VayTron'!FJ$5)),SUMPRODUCT(Data_Xuất[[B1_MN]:[B4_DT]]*(Data_Xuất[Year]=FJ$1)*(Data_Xuất[Month]=FJ$2)*(Data_Xuất[Main SKU name_GOM]=$A8)*(Data_Xuất[[#Headers],[B1_MN]:[B4_DT]]='Xuất-2026-VayTron'!FJ$5)))</f>
        <v>0</v>
      </c>
      <c r="FK8" s="45">
        <f t="shared" si="22"/>
        <v>0</v>
      </c>
      <c r="FM8" s="42" cm="1">
        <f t="array" ref="FM8">IF(FM$2="FY",SUMPRODUCT(Data_Xuất[[B1_MN]:[B4_DT]]*(Data_Xuất[Year]=FM$1)*(Data_Xuất[Main SKU name_GOM]=$A8)*(Data_Xuất[[#Headers],[B1_MN]:[B4_DT]]='Xuất-2026-VayTron'!FM$5)),SUMPRODUCT(Data_Xuất[[B1_MN]:[B4_DT]]*(Data_Xuất[Year]=FM$1)*(Data_Xuất[Month]=FM$2)*(Data_Xuất[Main SKU name_GOM]=$A8)*(Data_Xuất[[#Headers],[B1_MN]:[B4_DT]]='Xuất-2026-VayTron'!FM$5)))</f>
        <v>0</v>
      </c>
      <c r="FN8" s="42" cm="1">
        <f t="array" ref="FN8">IF(FN$2="FY",SUMPRODUCT(Data_Xuất[[B1_MN]:[B4_DT]]*(Data_Xuất[Year]=FN$1)*(Data_Xuất[Main SKU name_GOM]=$A8)*(Data_Xuất[[#Headers],[B1_MN]:[B4_DT]]='Xuất-2026-VayTron'!FN$5)),SUMPRODUCT(Data_Xuất[[B1_MN]:[B4_DT]]*(Data_Xuất[Year]=FN$1)*(Data_Xuất[Month]=FN$2)*(Data_Xuất[Main SKU name_GOM]=$A8)*(Data_Xuất[[#Headers],[B1_MN]:[B4_DT]]='Xuất-2026-VayTron'!FN$5)))</f>
        <v>0</v>
      </c>
      <c r="FO8" s="42" cm="1">
        <f t="array" ref="FO8">IF(FO$2="FY",SUMPRODUCT(Data_Xuất[[B1_MN]:[B4_DT]]*(Data_Xuất[Year]=FO$1)*(Data_Xuất[Main SKU name_GOM]=$A8)*(Data_Xuất[[#Headers],[B1_MN]:[B4_DT]]='Xuất-2026-VayTron'!FO$5)),SUMPRODUCT(Data_Xuất[[B1_MN]:[B4_DT]]*(Data_Xuất[Year]=FO$1)*(Data_Xuất[Month]=FO$2)*(Data_Xuất[Main SKU name_GOM]=$A8)*(Data_Xuất[[#Headers],[B1_MN]:[B4_DT]]='Xuất-2026-VayTron'!FO$5)))</f>
        <v>0</v>
      </c>
      <c r="FP8" s="42" cm="1">
        <f t="array" ref="FP8">IF(FP$2="FY",SUMPRODUCT(Data_Xuất[[B1_MN]:[B4_DT]]*(Data_Xuất[Year]=FP$1)*(Data_Xuất[Main SKU name_GOM]=$A8)*(Data_Xuất[[#Headers],[B1_MN]:[B4_DT]]='Xuất-2026-VayTron'!FP$5)),SUMPRODUCT(Data_Xuất[[B1_MN]:[B4_DT]]*(Data_Xuất[Year]=FP$1)*(Data_Xuất[Month]=FP$2)*(Data_Xuất[Main SKU name_GOM]=$A8)*(Data_Xuất[[#Headers],[B1_MN]:[B4_DT]]='Xuất-2026-VayTron'!FP$5)))</f>
        <v>0</v>
      </c>
      <c r="FQ8" s="42" cm="1">
        <f t="array" ref="FQ8">IF(FQ$2="FY",SUMPRODUCT(Data_Xuất[[B1_MN]:[B4_DT]]*(Data_Xuất[Year]=FQ$1)*(Data_Xuất[Main SKU name_GOM]=$A8)*(Data_Xuất[[#Headers],[B1_MN]:[B4_DT]]='Xuất-2026-VayTron'!FQ$5)),SUMPRODUCT(Data_Xuất[[B1_MN]:[B4_DT]]*(Data_Xuất[Year]=FQ$1)*(Data_Xuất[Month]=FQ$2)*(Data_Xuất[Main SKU name_GOM]=$A8)*(Data_Xuất[[#Headers],[B1_MN]:[B4_DT]]='Xuất-2026-VayTron'!FQ$5)))</f>
        <v>0</v>
      </c>
      <c r="FR8" s="42" cm="1">
        <f t="array" ref="FR8">IF(FR$2="FY",SUMPRODUCT(Data_Xuất[[B1_MN]:[B4_DT]]*(Data_Xuất[Year]=FR$1)*(Data_Xuất[Main SKU name_GOM]=$A8)*(Data_Xuất[[#Headers],[B1_MN]:[B4_DT]]='Xuất-2026-VayTron'!FR$5)),SUMPRODUCT(Data_Xuất[[B1_MN]:[B4_DT]]*(Data_Xuất[Year]=FR$1)*(Data_Xuất[Month]=FR$2)*(Data_Xuất[Main SKU name_GOM]=$A8)*(Data_Xuất[[#Headers],[B1_MN]:[B4_DT]]='Xuất-2026-VayTron'!FR$5)))</f>
        <v>0</v>
      </c>
      <c r="FS8" s="42" cm="1">
        <f t="array" ref="FS8">IF(FS$2="FY",SUMPRODUCT(Data_Xuất[[B1_MN]:[B4_DT]]*(Data_Xuất[Year]=FS$1)*(Data_Xuất[Main SKU name_GOM]=$A8)*(Data_Xuất[[#Headers],[B1_MN]:[B4_DT]]='Xuất-2026-VayTron'!FS$5)),SUMPRODUCT(Data_Xuất[[B1_MN]:[B4_DT]]*(Data_Xuất[Year]=FS$1)*(Data_Xuất[Month]=FS$2)*(Data_Xuất[Main SKU name_GOM]=$A8)*(Data_Xuất[[#Headers],[B1_MN]:[B4_DT]]='Xuất-2026-VayTron'!FS$5)))</f>
        <v>0</v>
      </c>
      <c r="FT8" s="42" cm="1">
        <f t="array" ref="FT8">IF(FT$2="FY",SUMPRODUCT(Data_Xuất[[B1_MN]:[B4_DT]]*(Data_Xuất[Year]=FT$1)*(Data_Xuất[Main SKU name_GOM]=$A8)*(Data_Xuất[[#Headers],[B1_MN]:[B4_DT]]='Xuất-2026-VayTron'!FT$5)),SUMPRODUCT(Data_Xuất[[B1_MN]:[B4_DT]]*(Data_Xuất[Year]=FT$1)*(Data_Xuất[Month]=FT$2)*(Data_Xuất[Main SKU name_GOM]=$A8)*(Data_Xuất[[#Headers],[B1_MN]:[B4_DT]]='Xuất-2026-VayTron'!FT$5)))</f>
        <v>0</v>
      </c>
      <c r="FU8" s="42" cm="1">
        <f t="array" ref="FU8">IF(FU$2="FY",SUMPRODUCT(Data_Xuất[[B1_MN]:[B4_DT]]*(Data_Xuất[Year]=FU$1)*(Data_Xuất[Main SKU name_GOM]=$A8)*(Data_Xuất[[#Headers],[B1_MN]:[B4_DT]]='Xuất-2026-VayTron'!FU$5)),SUMPRODUCT(Data_Xuất[[B1_MN]:[B4_DT]]*(Data_Xuất[Year]=FU$1)*(Data_Xuất[Month]=FU$2)*(Data_Xuất[Main SKU name_GOM]=$A8)*(Data_Xuất[[#Headers],[B1_MN]:[B4_DT]]='Xuất-2026-VayTron'!FU$5)))</f>
        <v>0</v>
      </c>
      <c r="FV8" s="42" cm="1">
        <f t="array" ref="FV8">IF(FV$2="FY",SUMPRODUCT(Data_Xuất[[B1_MN]:[B4_DT]]*(Data_Xuất[Year]=FV$1)*(Data_Xuất[Main SKU name_GOM]=$A8)*(Data_Xuất[[#Headers],[B1_MN]:[B4_DT]]='Xuất-2026-VayTron'!FV$5)),SUMPRODUCT(Data_Xuất[[B1_MN]:[B4_DT]]*(Data_Xuất[Year]=FV$1)*(Data_Xuất[Month]=FV$2)*(Data_Xuất[Main SKU name_GOM]=$A8)*(Data_Xuất[[#Headers],[B1_MN]:[B4_DT]]='Xuất-2026-VayTron'!FV$5)))</f>
        <v>0</v>
      </c>
      <c r="FW8" s="42" cm="1">
        <f t="array" ref="FW8">IF(FW$2="FY",SUMPRODUCT(Data_Xuất[[B1_MN]:[B4_DT]]*(Data_Xuất[Year]=FW$1)*(Data_Xuất[Main SKU name_GOM]=$A8)*(Data_Xuất[[#Headers],[B1_MN]:[B4_DT]]='Xuất-2026-VayTron'!FW$5)),SUMPRODUCT(Data_Xuất[[B1_MN]:[B4_DT]]*(Data_Xuất[Year]=FW$1)*(Data_Xuất[Month]=FW$2)*(Data_Xuất[Main SKU name_GOM]=$A8)*(Data_Xuất[[#Headers],[B1_MN]:[B4_DT]]='Xuất-2026-VayTron'!FW$5)))</f>
        <v>0</v>
      </c>
      <c r="FX8" s="42" cm="1">
        <f t="array" ref="FX8">IF(FX$2="FY",SUMPRODUCT(Data_Xuất[[B1_MN]:[B4_DT]]*(Data_Xuất[Year]=FX$1)*(Data_Xuất[Main SKU name_GOM]=$A8)*(Data_Xuất[[#Headers],[B1_MN]:[B4_DT]]='Xuất-2026-VayTron'!FX$5)),SUMPRODUCT(Data_Xuất[[B1_MN]:[B4_DT]]*(Data_Xuất[Year]=FX$1)*(Data_Xuất[Month]=FX$2)*(Data_Xuất[Main SKU name_GOM]=$A8)*(Data_Xuất[[#Headers],[B1_MN]:[B4_DT]]='Xuất-2026-VayTron'!FX$5)))</f>
        <v>0</v>
      </c>
      <c r="FY8" s="42" cm="1">
        <f t="array" ref="FY8">IF(FY$2="FY",SUMPRODUCT(Data_Xuất[[B1_MN]:[B4_DT]]*(Data_Xuất[Year]=FY$1)*(Data_Xuất[Main SKU name_GOM]=$A8)*(Data_Xuất[[#Headers],[B1_MN]:[B4_DT]]='Xuất-2026-VayTron'!FY$5)),SUMPRODUCT(Data_Xuất[[B1_MN]:[B4_DT]]*(Data_Xuất[Year]=FY$1)*(Data_Xuất[Month]=FY$2)*(Data_Xuất[Main SKU name_GOM]=$A8)*(Data_Xuất[[#Headers],[B1_MN]:[B4_DT]]='Xuất-2026-VayTron'!FY$5)))</f>
        <v>0</v>
      </c>
      <c r="FZ8" s="45">
        <f t="shared" si="23"/>
        <v>0</v>
      </c>
      <c r="GB8" s="42" cm="1">
        <f t="array" ref="GB8">IF(GB$2="FY",SUMPRODUCT(Data_Xuất[[B1_MN]:[B4_DT]]*(Data_Xuất[Year]=GB$1)*(Data_Xuất[Main SKU name_GOM]=$A8)*(Data_Xuất[[#Headers],[B1_MN]:[B4_DT]]='Xuất-2026-VayTron'!GB$5)),SUMPRODUCT(Data_Xuất[[B1_MN]:[B4_DT]]*(Data_Xuất[Year]=GB$1)*(Data_Xuất[Month]=GB$2)*(Data_Xuất[Main SKU name_GOM]=$A8)*(Data_Xuất[[#Headers],[B1_MN]:[B4_DT]]='Xuất-2026-VayTron'!GB$5)))</f>
        <v>0</v>
      </c>
      <c r="GC8" s="42" cm="1">
        <f t="array" ref="GC8">IF(GC$2="FY",SUMPRODUCT(Data_Xuất[[B1_MN]:[B4_DT]]*(Data_Xuất[Year]=GC$1)*(Data_Xuất[Main SKU name_GOM]=$A8)*(Data_Xuất[[#Headers],[B1_MN]:[B4_DT]]='Xuất-2026-VayTron'!GC$5)),SUMPRODUCT(Data_Xuất[[B1_MN]:[B4_DT]]*(Data_Xuất[Year]=GC$1)*(Data_Xuất[Month]=GC$2)*(Data_Xuất[Main SKU name_GOM]=$A8)*(Data_Xuất[[#Headers],[B1_MN]:[B4_DT]]='Xuất-2026-VayTron'!GC$5)))</f>
        <v>0</v>
      </c>
      <c r="GD8" s="42" cm="1">
        <f t="array" ref="GD8">IF(GD$2="FY",SUMPRODUCT(Data_Xuất[[B1_MN]:[B4_DT]]*(Data_Xuất[Year]=GD$1)*(Data_Xuất[Main SKU name_GOM]=$A8)*(Data_Xuất[[#Headers],[B1_MN]:[B4_DT]]='Xuất-2026-VayTron'!GD$5)),SUMPRODUCT(Data_Xuất[[B1_MN]:[B4_DT]]*(Data_Xuất[Year]=GD$1)*(Data_Xuất[Month]=GD$2)*(Data_Xuất[Main SKU name_GOM]=$A8)*(Data_Xuất[[#Headers],[B1_MN]:[B4_DT]]='Xuất-2026-VayTron'!GD$5)))</f>
        <v>0</v>
      </c>
      <c r="GE8" s="42" cm="1">
        <f t="array" ref="GE8">IF(GE$2="FY",SUMPRODUCT(Data_Xuất[[B1_MN]:[B4_DT]]*(Data_Xuất[Year]=GE$1)*(Data_Xuất[Main SKU name_GOM]=$A8)*(Data_Xuất[[#Headers],[B1_MN]:[B4_DT]]='Xuất-2026-VayTron'!GE$5)),SUMPRODUCT(Data_Xuất[[B1_MN]:[B4_DT]]*(Data_Xuất[Year]=GE$1)*(Data_Xuất[Month]=GE$2)*(Data_Xuất[Main SKU name_GOM]=$A8)*(Data_Xuất[[#Headers],[B1_MN]:[B4_DT]]='Xuất-2026-VayTron'!GE$5)))</f>
        <v>0</v>
      </c>
      <c r="GF8" s="42" cm="1">
        <f t="array" ref="GF8">IF(GF$2="FY",SUMPRODUCT(Data_Xuất[[B1_MN]:[B4_DT]]*(Data_Xuất[Year]=GF$1)*(Data_Xuất[Main SKU name_GOM]=$A8)*(Data_Xuất[[#Headers],[B1_MN]:[B4_DT]]='Xuất-2026-VayTron'!GF$5)),SUMPRODUCT(Data_Xuất[[B1_MN]:[B4_DT]]*(Data_Xuất[Year]=GF$1)*(Data_Xuất[Month]=GF$2)*(Data_Xuất[Main SKU name_GOM]=$A8)*(Data_Xuất[[#Headers],[B1_MN]:[B4_DT]]='Xuất-2026-VayTron'!GF$5)))</f>
        <v>0</v>
      </c>
      <c r="GG8" s="42" cm="1">
        <f t="array" ref="GG8">IF(GG$2="FY",SUMPRODUCT(Data_Xuất[[B1_MN]:[B4_DT]]*(Data_Xuất[Year]=GG$1)*(Data_Xuất[Main SKU name_GOM]=$A8)*(Data_Xuất[[#Headers],[B1_MN]:[B4_DT]]='Xuất-2026-VayTron'!GG$5)),SUMPRODUCT(Data_Xuất[[B1_MN]:[B4_DT]]*(Data_Xuất[Year]=GG$1)*(Data_Xuất[Month]=GG$2)*(Data_Xuất[Main SKU name_GOM]=$A8)*(Data_Xuất[[#Headers],[B1_MN]:[B4_DT]]='Xuất-2026-VayTron'!GG$5)))</f>
        <v>0</v>
      </c>
      <c r="GH8" s="42" cm="1">
        <f t="array" ref="GH8">IF(GH$2="FY",SUMPRODUCT(Data_Xuất[[B1_MN]:[B4_DT]]*(Data_Xuất[Year]=GH$1)*(Data_Xuất[Main SKU name_GOM]=$A8)*(Data_Xuất[[#Headers],[B1_MN]:[B4_DT]]='Xuất-2026-VayTron'!GH$5)),SUMPRODUCT(Data_Xuất[[B1_MN]:[B4_DT]]*(Data_Xuất[Year]=GH$1)*(Data_Xuất[Month]=GH$2)*(Data_Xuất[Main SKU name_GOM]=$A8)*(Data_Xuất[[#Headers],[B1_MN]:[B4_DT]]='Xuất-2026-VayTron'!GH$5)))</f>
        <v>0</v>
      </c>
      <c r="GI8" s="42" cm="1">
        <f t="array" ref="GI8">IF(GI$2="FY",SUMPRODUCT(Data_Xuất[[B1_MN]:[B4_DT]]*(Data_Xuất[Year]=GI$1)*(Data_Xuất[Main SKU name_GOM]=$A8)*(Data_Xuất[[#Headers],[B1_MN]:[B4_DT]]='Xuất-2026-VayTron'!GI$5)),SUMPRODUCT(Data_Xuất[[B1_MN]:[B4_DT]]*(Data_Xuất[Year]=GI$1)*(Data_Xuất[Month]=GI$2)*(Data_Xuất[Main SKU name_GOM]=$A8)*(Data_Xuất[[#Headers],[B1_MN]:[B4_DT]]='Xuất-2026-VayTron'!GI$5)))</f>
        <v>0</v>
      </c>
      <c r="GJ8" s="42" cm="1">
        <f t="array" ref="GJ8">IF(GJ$2="FY",SUMPRODUCT(Data_Xuất[[B1_MN]:[B4_DT]]*(Data_Xuất[Year]=GJ$1)*(Data_Xuất[Main SKU name_GOM]=$A8)*(Data_Xuất[[#Headers],[B1_MN]:[B4_DT]]='Xuất-2026-VayTron'!GJ$5)),SUMPRODUCT(Data_Xuất[[B1_MN]:[B4_DT]]*(Data_Xuất[Year]=GJ$1)*(Data_Xuất[Month]=GJ$2)*(Data_Xuất[Main SKU name_GOM]=$A8)*(Data_Xuất[[#Headers],[B1_MN]:[B4_DT]]='Xuất-2026-VayTron'!GJ$5)))</f>
        <v>0</v>
      </c>
      <c r="GK8" s="42" cm="1">
        <f t="array" ref="GK8">IF(GK$2="FY",SUMPRODUCT(Data_Xuất[[B1_MN]:[B4_DT]]*(Data_Xuất[Year]=GK$1)*(Data_Xuất[Main SKU name_GOM]=$A8)*(Data_Xuất[[#Headers],[B1_MN]:[B4_DT]]='Xuất-2026-VayTron'!GK$5)),SUMPRODUCT(Data_Xuất[[B1_MN]:[B4_DT]]*(Data_Xuất[Year]=GK$1)*(Data_Xuất[Month]=GK$2)*(Data_Xuất[Main SKU name_GOM]=$A8)*(Data_Xuất[[#Headers],[B1_MN]:[B4_DT]]='Xuất-2026-VayTron'!GK$5)))</f>
        <v>0</v>
      </c>
      <c r="GL8" s="42" cm="1">
        <f t="array" ref="GL8">IF(GL$2="FY",SUMPRODUCT(Data_Xuất[[B1_MN]:[B4_DT]]*(Data_Xuất[Year]=GL$1)*(Data_Xuất[Main SKU name_GOM]=$A8)*(Data_Xuất[[#Headers],[B1_MN]:[B4_DT]]='Xuất-2026-VayTron'!GL$5)),SUMPRODUCT(Data_Xuất[[B1_MN]:[B4_DT]]*(Data_Xuất[Year]=GL$1)*(Data_Xuất[Month]=GL$2)*(Data_Xuất[Main SKU name_GOM]=$A8)*(Data_Xuất[[#Headers],[B1_MN]:[B4_DT]]='Xuất-2026-VayTron'!GL$5)))</f>
        <v>0</v>
      </c>
      <c r="GM8" s="42" cm="1">
        <f t="array" ref="GM8">IF(GM$2="FY",SUMPRODUCT(Data_Xuất[[B1_MN]:[B4_DT]]*(Data_Xuất[Year]=GM$1)*(Data_Xuất[Main SKU name_GOM]=$A8)*(Data_Xuất[[#Headers],[B1_MN]:[B4_DT]]='Xuất-2026-VayTron'!GM$5)),SUMPRODUCT(Data_Xuất[[B1_MN]:[B4_DT]]*(Data_Xuất[Year]=GM$1)*(Data_Xuất[Month]=GM$2)*(Data_Xuất[Main SKU name_GOM]=$A8)*(Data_Xuất[[#Headers],[B1_MN]:[B4_DT]]='Xuất-2026-VayTron'!GM$5)))</f>
        <v>0</v>
      </c>
      <c r="GN8" s="42" cm="1">
        <f t="array" ref="GN8">IF(GN$2="FY",SUMPRODUCT(Data_Xuất[[B1_MN]:[B4_DT]]*(Data_Xuất[Year]=GN$1)*(Data_Xuất[Main SKU name_GOM]=$A8)*(Data_Xuất[[#Headers],[B1_MN]:[B4_DT]]='Xuất-2026-VayTron'!GN$5)),SUMPRODUCT(Data_Xuất[[B1_MN]:[B4_DT]]*(Data_Xuất[Year]=GN$1)*(Data_Xuất[Month]=GN$2)*(Data_Xuất[Main SKU name_GOM]=$A8)*(Data_Xuất[[#Headers],[B1_MN]:[B4_DT]]='Xuất-2026-VayTron'!GN$5)))</f>
        <v>0</v>
      </c>
      <c r="GO8" s="45">
        <f t="shared" si="24"/>
        <v>0</v>
      </c>
    </row>
    <row r="9" spans="1:197" x14ac:dyDescent="0.35">
      <c r="A9" s="5" t="s">
        <v>71</v>
      </c>
      <c r="B9" s="24" t="s">
        <v>71</v>
      </c>
      <c r="D9" s="42" cm="1">
        <f t="array" ref="D9">IF(D$2="FY",SUMPRODUCT(Data_Xuất[[B1_MN]:[B4_DT]]*(Data_Xuất[Year]=D$1)*(Data_Xuất[Main SKU name_GOM]=$A9)*(Data_Xuất[[#Headers],[B1_MN]:[B4_DT]]='Xuất-2026-VayTron'!D$5)),SUMPRODUCT(Data_Xuất[[B1_MN]:[B4_DT]]*(Data_Xuất[Year]=D$1)*(Data_Xuất[Month]=D$2)*(Data_Xuất[Main SKU name_GOM]=$A9)*(Data_Xuất[[#Headers],[B1_MN]:[B4_DT]]='Xuất-2026-VayTron'!D$5)))</f>
        <v>134796.58735465154</v>
      </c>
      <c r="E9" s="42" cm="1">
        <f t="array" ref="E9">IF(E$2="FY",SUMPRODUCT(Data_Xuất[[B1_MN]:[B4_DT]]*(Data_Xuất[Year]=E$1)*(Data_Xuất[Main SKU name_GOM]=$A9)*(Data_Xuất[[#Headers],[B1_MN]:[B4_DT]]='Xuất-2026-VayTron'!E$5)),SUMPRODUCT(Data_Xuất[[B1_MN]:[B4_DT]]*(Data_Xuất[Year]=E$1)*(Data_Xuất[Month]=E$2)*(Data_Xuất[Main SKU name_GOM]=$A9)*(Data_Xuất[[#Headers],[B1_MN]:[B4_DT]]='Xuất-2026-VayTron'!E$5)))</f>
        <v>13342.901078418319</v>
      </c>
      <c r="F9" s="42" cm="1">
        <f t="array" ref="F9">IF(F$2="FY",SUMPRODUCT(Data_Xuất[[B1_MN]:[B4_DT]]*(Data_Xuất[Year]=F$1)*(Data_Xuất[Main SKU name_GOM]=$A9)*(Data_Xuất[[#Headers],[B1_MN]:[B4_DT]]='Xuất-2026-VayTron'!F$5)),SUMPRODUCT(Data_Xuất[[B1_MN]:[B4_DT]]*(Data_Xuất[Year]=F$1)*(Data_Xuất[Month]=F$2)*(Data_Xuất[Main SKU name_GOM]=$A9)*(Data_Xuất[[#Headers],[B1_MN]:[B4_DT]]='Xuất-2026-VayTron'!F$5)))</f>
        <v>1395374.7618075707</v>
      </c>
      <c r="G9" s="42" cm="1">
        <f t="array" ref="G9">IF(G$2="FY",SUMPRODUCT(Data_Xuất[[B1_MN]:[B4_DT]]*(Data_Xuất[Year]=G$1)*(Data_Xuất[Main SKU name_GOM]=$A9)*(Data_Xuất[[#Headers],[B1_MN]:[B4_DT]]='Xuất-2026-VayTron'!G$5)),SUMPRODUCT(Data_Xuất[[B1_MN]:[B4_DT]]*(Data_Xuất[Year]=G$1)*(Data_Xuất[Month]=G$2)*(Data_Xuất[Main SKU name_GOM]=$A9)*(Data_Xuất[[#Headers],[B1_MN]:[B4_DT]]='Xuất-2026-VayTron'!G$5)))</f>
        <v>63693.466501127885</v>
      </c>
      <c r="H9" s="42" cm="1">
        <f t="array" ref="H9">IF(H$2="FY",SUMPRODUCT(Data_Xuất[[B1_MN]:[B4_DT]]*(Data_Xuất[Year]=H$1)*(Data_Xuất[Main SKU name_GOM]=$A9)*(Data_Xuất[[#Headers],[B1_MN]:[B4_DT]]='Xuất-2026-VayTron'!H$5)),SUMPRODUCT(Data_Xuất[[B1_MN]:[B4_DT]]*(Data_Xuất[Year]=H$1)*(Data_Xuất[Month]=H$2)*(Data_Xuất[Main SKU name_GOM]=$A9)*(Data_Xuất[[#Headers],[B1_MN]:[B4_DT]]='Xuất-2026-VayTron'!H$5)))</f>
        <v>13.842364532019703</v>
      </c>
      <c r="I9" s="42" cm="1">
        <f t="array" ref="I9">IF(I$2="FY",SUMPRODUCT(Data_Xuất[[B1_MN]:[B4_DT]]*(Data_Xuất[Year]=I$1)*(Data_Xuất[Main SKU name_GOM]=$A9)*(Data_Xuất[[#Headers],[B1_MN]:[B4_DT]]='Xuất-2026-VayTron'!I$5)),SUMPRODUCT(Data_Xuất[[B1_MN]:[B4_DT]]*(Data_Xuất[Year]=I$1)*(Data_Xuất[Month]=I$2)*(Data_Xuất[Main SKU name_GOM]=$A9)*(Data_Xuất[[#Headers],[B1_MN]:[B4_DT]]='Xuất-2026-VayTron'!I$5)))</f>
        <v>12983.000000000002</v>
      </c>
      <c r="J9" s="42" cm="1">
        <f t="array" ref="J9">IF(J$2="FY",SUMPRODUCT(Data_Xuất[[B1_MN]:[B4_DT]]*(Data_Xuất[Year]=J$1)*(Data_Xuất[Main SKU name_GOM]=$A9)*(Data_Xuất[[#Headers],[B1_MN]:[B4_DT]]='Xuất-2026-VayTron'!J$5)),SUMPRODUCT(Data_Xuất[[B1_MN]:[B4_DT]]*(Data_Xuất[Year]=J$1)*(Data_Xuất[Month]=J$2)*(Data_Xuất[Main SKU name_GOM]=$A9)*(Data_Xuất[[#Headers],[B1_MN]:[B4_DT]]='Xuất-2026-VayTron'!J$5)))</f>
        <v>0</v>
      </c>
      <c r="K9" s="42" cm="1">
        <f t="array" ref="K9">IF(K$2="FY",SUMPRODUCT(Data_Xuất[[B1_MN]:[B4_DT]]*(Data_Xuất[Year]=K$1)*(Data_Xuất[Main SKU name_GOM]=$A9)*(Data_Xuất[[#Headers],[B1_MN]:[B4_DT]]='Xuất-2026-VayTron'!K$5)),SUMPRODUCT(Data_Xuất[[B1_MN]:[B4_DT]]*(Data_Xuất[Year]=K$1)*(Data_Xuất[Month]=K$2)*(Data_Xuất[Main SKU name_GOM]=$A9)*(Data_Xuất[[#Headers],[B1_MN]:[B4_DT]]='Xuất-2026-VayTron'!K$5)))</f>
        <v>6784.1656516443363</v>
      </c>
      <c r="L9" s="42" cm="1">
        <f t="array" ref="L9">IF(L$2="FY",SUMPRODUCT(Data_Xuất[[B1_MN]:[B4_DT]]*(Data_Xuất[Year]=L$1)*(Data_Xuất[Main SKU name_GOM]=$A9)*(Data_Xuất[[#Headers],[B1_MN]:[B4_DT]]='Xuất-2026-VayTron'!L$5)),SUMPRODUCT(Data_Xuất[[B1_MN]:[B4_DT]]*(Data_Xuất[Year]=L$1)*(Data_Xuất[Month]=L$2)*(Data_Xuất[Main SKU name_GOM]=$A9)*(Data_Xuất[[#Headers],[B1_MN]:[B4_DT]]='Xuất-2026-VayTron'!L$5)))</f>
        <v>0</v>
      </c>
      <c r="M9" s="42" cm="1">
        <f t="array" ref="M9">IF(M$2="FY",SUMPRODUCT(Data_Xuất[[B1_MN]:[B4_DT]]*(Data_Xuất[Year]=M$1)*(Data_Xuất[Main SKU name_GOM]=$A9)*(Data_Xuất[[#Headers],[B1_MN]:[B4_DT]]='Xuất-2026-VayTron'!M$5)),SUMPRODUCT(Data_Xuất[[B1_MN]:[B4_DT]]*(Data_Xuất[Year]=M$1)*(Data_Xuất[Month]=M$2)*(Data_Xuất[Main SKU name_GOM]=$A9)*(Data_Xuất[[#Headers],[B1_MN]:[B4_DT]]='Xuất-2026-VayTron'!M$5)))</f>
        <v>132576.42630937882</v>
      </c>
      <c r="N9" s="42" cm="1">
        <f t="array" ref="N9">IF(N$2="FY",SUMPRODUCT(Data_Xuất[[B1_MN]:[B4_DT]]*(Data_Xuất[Year]=N$1)*(Data_Xuất[Main SKU name_GOM]=$A9)*(Data_Xuất[[#Headers],[B1_MN]:[B4_DT]]='Xuất-2026-VayTron'!N$5)),SUMPRODUCT(Data_Xuất[[B1_MN]:[B4_DT]]*(Data_Xuất[Year]=N$1)*(Data_Xuất[Month]=N$2)*(Data_Xuất[Main SKU name_GOM]=$A9)*(Data_Xuất[[#Headers],[B1_MN]:[B4_DT]]='Xuất-2026-VayTron'!N$5)))</f>
        <v>0</v>
      </c>
      <c r="O9" s="42" cm="1">
        <f t="array" ref="O9">IF(O$2="FY",SUMPRODUCT(Data_Xuất[[B1_MN]:[B4_DT]]*(Data_Xuất[Year]=O$1)*(Data_Xuất[Main SKU name_GOM]=$A9)*(Data_Xuất[[#Headers],[B1_MN]:[B4_DT]]='Xuất-2026-VayTron'!O$5)),SUMPRODUCT(Data_Xuất[[B1_MN]:[B4_DT]]*(Data_Xuất[Year]=O$1)*(Data_Xuất[Month]=O$2)*(Data_Xuất[Main SKU name_GOM]=$A9)*(Data_Xuất[[#Headers],[B1_MN]:[B4_DT]]='Xuất-2026-VayTron'!O$5)))</f>
        <v>287.84893267651887</v>
      </c>
      <c r="P9" s="42" cm="1">
        <f t="array" ref="P9">IF(P$2="FY",SUMPRODUCT(Data_Xuất[[B1_MN]:[B4_DT]]*(Data_Xuất[Year]=P$1)*(Data_Xuất[Main SKU name_GOM]=$A9)*(Data_Xuất[[#Headers],[B1_MN]:[B4_DT]]='Xuất-2026-VayTron'!P$5)),SUMPRODUCT(Data_Xuất[[B1_MN]:[B4_DT]]*(Data_Xuất[Year]=P$1)*(Data_Xuất[Month]=P$2)*(Data_Xuất[Main SKU name_GOM]=$A9)*(Data_Xuất[[#Headers],[B1_MN]:[B4_DT]]='Xuất-2026-VayTron'!P$5)))</f>
        <v>0</v>
      </c>
      <c r="Q9" s="42">
        <f t="shared" si="12"/>
        <v>1759853</v>
      </c>
      <c r="S9" s="42" cm="1">
        <f t="array" ref="S9">IF(S$2="FY",SUMPRODUCT(Data_Xuất[[B1_MN]:[B4_DT]]*(Data_Xuất[Year]=S$1)*(Data_Xuất[Main SKU name_GOM]=$A9)*(Data_Xuất[[#Headers],[B1_MN]:[B4_DT]]='Xuất-2026-VayTron'!S$5)),SUMPRODUCT(Data_Xuất[[B1_MN]:[B4_DT]]*(Data_Xuất[Year]=S$1)*(Data_Xuất[Month]=S$2)*(Data_Xuất[Main SKU name_GOM]=$A9)*(Data_Xuất[[#Headers],[B1_MN]:[B4_DT]]='Xuất-2026-VayTron'!S$5)))</f>
        <v>113003.49642354295</v>
      </c>
      <c r="T9" s="42" cm="1">
        <f t="array" ref="T9">IF(T$2="FY",SUMPRODUCT(Data_Xuất[[B1_MN]:[B4_DT]]*(Data_Xuất[Year]=T$1)*(Data_Xuất[Main SKU name_GOM]=$A9)*(Data_Xuất[[#Headers],[B1_MN]:[B4_DT]]='Xuất-2026-VayTron'!T$5)),SUMPRODUCT(Data_Xuất[[B1_MN]:[B4_DT]]*(Data_Xuất[Year]=T$1)*(Data_Xuất[Month]=T$2)*(Data_Xuất[Main SKU name_GOM]=$A9)*(Data_Xuất[[#Headers],[B1_MN]:[B4_DT]]='Xuất-2026-VayTron'!T$5)))</f>
        <v>12512.527848045089</v>
      </c>
      <c r="U9" s="42" cm="1">
        <f t="array" ref="U9">IF(U$2="FY",SUMPRODUCT(Data_Xuất[[B1_MN]:[B4_DT]]*(Data_Xuất[Year]=U$1)*(Data_Xuất[Main SKU name_GOM]=$A9)*(Data_Xuất[[#Headers],[B1_MN]:[B4_DT]]='Xuất-2026-VayTron'!U$5)),SUMPRODUCT(Data_Xuất[[B1_MN]:[B4_DT]]*(Data_Xuất[Year]=U$1)*(Data_Xuất[Month]=U$2)*(Data_Xuất[Main SKU name_GOM]=$A9)*(Data_Xuất[[#Headers],[B1_MN]:[B4_DT]]='Xuất-2026-VayTron'!U$5)))</f>
        <v>200782.88173853338</v>
      </c>
      <c r="V9" s="42" cm="1">
        <f t="array" ref="V9">IF(V$2="FY",SUMPRODUCT(Data_Xuất[[B1_MN]:[B4_DT]]*(Data_Xuất[Year]=V$1)*(Data_Xuất[Main SKU name_GOM]=$A9)*(Data_Xuất[[#Headers],[B1_MN]:[B4_DT]]='Xuất-2026-VayTron'!V$5)),SUMPRODUCT(Data_Xuất[[B1_MN]:[B4_DT]]*(Data_Xuất[Year]=V$1)*(Data_Xuất[Month]=V$2)*(Data_Xuất[Main SKU name_GOM]=$A9)*(Data_Xuất[[#Headers],[B1_MN]:[B4_DT]]='Xuất-2026-VayTron'!V$5)))</f>
        <v>54730.416699978203</v>
      </c>
      <c r="W9" s="42" cm="1">
        <f t="array" ref="W9">IF(W$2="FY",SUMPRODUCT(Data_Xuất[[B1_MN]:[B4_DT]]*(Data_Xuất[Year]=W$1)*(Data_Xuất[Main SKU name_GOM]=$A9)*(Data_Xuất[[#Headers],[B1_MN]:[B4_DT]]='Xuất-2026-VayTron'!W$5)),SUMPRODUCT(Data_Xuất[[B1_MN]:[B4_DT]]*(Data_Xuất[Year]=W$1)*(Data_Xuất[Month]=W$2)*(Data_Xuất[Main SKU name_GOM]=$A9)*(Data_Xuất[[#Headers],[B1_MN]:[B4_DT]]='Xuất-2026-VayTron'!W$5)))</f>
        <v>13.842364532019703</v>
      </c>
      <c r="X9" s="42" cm="1">
        <f t="array" ref="X9">IF(X$2="FY",SUMPRODUCT(Data_Xuất[[B1_MN]:[B4_DT]]*(Data_Xuất[Year]=X$1)*(Data_Xuất[Main SKU name_GOM]=$A9)*(Data_Xuất[[#Headers],[B1_MN]:[B4_DT]]='Xuất-2026-VayTron'!X$5)),SUMPRODUCT(Data_Xuất[[B1_MN]:[B4_DT]]*(Data_Xuất[Year]=X$1)*(Data_Xuất[Month]=X$2)*(Data_Xuất[Main SKU name_GOM]=$A9)*(Data_Xuất[[#Headers],[B1_MN]:[B4_DT]]='Xuất-2026-VayTron'!X$5)))</f>
        <v>12983.000000000002</v>
      </c>
      <c r="Y9" s="42" cm="1">
        <f t="array" ref="Y9">IF(Y$2="FY",SUMPRODUCT(Data_Xuất[[B1_MN]:[B4_DT]]*(Data_Xuất[Year]=Y$1)*(Data_Xuất[Main SKU name_GOM]=$A9)*(Data_Xuất[[#Headers],[B1_MN]:[B4_DT]]='Xuất-2026-VayTron'!Y$5)),SUMPRODUCT(Data_Xuất[[B1_MN]:[B4_DT]]*(Data_Xuất[Year]=Y$1)*(Data_Xuất[Month]=Y$2)*(Data_Xuất[Main SKU name_GOM]=$A9)*(Data_Xuất[[#Headers],[B1_MN]:[B4_DT]]='Xuất-2026-VayTron'!Y$5)))</f>
        <v>0</v>
      </c>
      <c r="Z9" s="42" cm="1">
        <f t="array" ref="Z9">IF(Z$2="FY",SUMPRODUCT(Data_Xuất[[B1_MN]:[B4_DT]]*(Data_Xuất[Year]=Z$1)*(Data_Xuất[Main SKU name_GOM]=$A9)*(Data_Xuất[[#Headers],[B1_MN]:[B4_DT]]='Xuất-2026-VayTron'!Z$5)),SUMPRODUCT(Data_Xuất[[B1_MN]:[B4_DT]]*(Data_Xuất[Year]=Z$1)*(Data_Xuất[Month]=Z$2)*(Data_Xuất[Main SKU name_GOM]=$A9)*(Data_Xuất[[#Headers],[B1_MN]:[B4_DT]]='Xuất-2026-VayTron'!Z$5)))</f>
        <v>1272.0310596833131</v>
      </c>
      <c r="AA9" s="42" cm="1">
        <f t="array" ref="AA9">IF(AA$2="FY",SUMPRODUCT(Data_Xuất[[B1_MN]:[B4_DT]]*(Data_Xuất[Year]=AA$1)*(Data_Xuất[Main SKU name_GOM]=$A9)*(Data_Xuất[[#Headers],[B1_MN]:[B4_DT]]='Xuất-2026-VayTron'!AA$5)),SUMPRODUCT(Data_Xuất[[B1_MN]:[B4_DT]]*(Data_Xuất[Year]=AA$1)*(Data_Xuất[Month]=AA$2)*(Data_Xuất[Main SKU name_GOM]=$A9)*(Data_Xuất[[#Headers],[B1_MN]:[B4_DT]]='Xuất-2026-VayTron'!AA$5)))</f>
        <v>0</v>
      </c>
      <c r="AB9" s="42" cm="1">
        <f t="array" ref="AB9">IF(AB$2="FY",SUMPRODUCT(Data_Xuất[[B1_MN]:[B4_DT]]*(Data_Xuất[Year]=AB$1)*(Data_Xuất[Main SKU name_GOM]=$A9)*(Data_Xuất[[#Headers],[B1_MN]:[B4_DT]]='Xuất-2026-VayTron'!AB$5)),SUMPRODUCT(Data_Xuất[[B1_MN]:[B4_DT]]*(Data_Xuất[Year]=AB$1)*(Data_Xuất[Month]=AB$2)*(Data_Xuất[Main SKU name_GOM]=$A9)*(Data_Xuất[[#Headers],[B1_MN]:[B4_DT]]='Xuất-2026-VayTron'!AB$5)))</f>
        <v>2696.954933008526</v>
      </c>
      <c r="AC9" s="42" cm="1">
        <f t="array" ref="AC9">IF(AC$2="FY",SUMPRODUCT(Data_Xuất[[B1_MN]:[B4_DT]]*(Data_Xuất[Year]=AC$1)*(Data_Xuất[Main SKU name_GOM]=$A9)*(Data_Xuất[[#Headers],[B1_MN]:[B4_DT]]='Xuất-2026-VayTron'!AC$5)),SUMPRODUCT(Data_Xuất[[B1_MN]:[B4_DT]]*(Data_Xuất[Year]=AC$1)*(Data_Xuất[Month]=AC$2)*(Data_Xuất[Main SKU name_GOM]=$A9)*(Data_Xuất[[#Headers],[B1_MN]:[B4_DT]]='Xuất-2026-VayTron'!AC$5)))</f>
        <v>0</v>
      </c>
      <c r="AD9" s="42" cm="1">
        <f t="array" ref="AD9">IF(AD$2="FY",SUMPRODUCT(Data_Xuất[[B1_MN]:[B4_DT]]*(Data_Xuất[Year]=AD$1)*(Data_Xuất[Main SKU name_GOM]=$A9)*(Data_Xuất[[#Headers],[B1_MN]:[B4_DT]]='Xuất-2026-VayTron'!AD$5)),SUMPRODUCT(Data_Xuất[[B1_MN]:[B4_DT]]*(Data_Xuất[Year]=AD$1)*(Data_Xuất[Month]=AD$2)*(Data_Xuất[Main SKU name_GOM]=$A9)*(Data_Xuất[[#Headers],[B1_MN]:[B4_DT]]='Xuất-2026-VayTron'!AD$5)))</f>
        <v>287.84893267651887</v>
      </c>
      <c r="AE9" s="42" cm="1">
        <f t="array" ref="AE9">IF(AE$2="FY",SUMPRODUCT(Data_Xuất[[B1_MN]:[B4_DT]]*(Data_Xuất[Year]=AE$1)*(Data_Xuất[Main SKU name_GOM]=$A9)*(Data_Xuất[[#Headers],[B1_MN]:[B4_DT]]='Xuất-2026-VayTron'!AE$5)),SUMPRODUCT(Data_Xuất[[B1_MN]:[B4_DT]]*(Data_Xuất[Year]=AE$1)*(Data_Xuất[Month]=AE$2)*(Data_Xuất[Main SKU name_GOM]=$A9)*(Data_Xuất[[#Headers],[B1_MN]:[B4_DT]]='Xuất-2026-VayTron'!AE$5)))</f>
        <v>0</v>
      </c>
      <c r="AF9" s="45">
        <f t="shared" si="13"/>
        <v>398283</v>
      </c>
      <c r="AH9" s="42" cm="1">
        <f t="array" ref="AH9">IF(AH$2="FY",SUMPRODUCT(Data_Xuất[[B1_MN]:[B4_DT]]*(Data_Xuất[Year]=AH$1)*(Data_Xuất[Main SKU name_GOM]=$A9)*(Data_Xuất[[#Headers],[B1_MN]:[B4_DT]]='Xuất-2026-VayTron'!AH$5)),SUMPRODUCT(Data_Xuất[[B1_MN]:[B4_DT]]*(Data_Xuất[Year]=AH$1)*(Data_Xuất[Month]=AH$2)*(Data_Xuất[Main SKU name_GOM]=$A9)*(Data_Xuất[[#Headers],[B1_MN]:[B4_DT]]='Xuất-2026-VayTron'!AH$5)))</f>
        <v>0</v>
      </c>
      <c r="AI9" s="42" cm="1">
        <f t="array" ref="AI9">IF(AI$2="FY",SUMPRODUCT(Data_Xuất[[B1_MN]:[B4_DT]]*(Data_Xuất[Year]=AI$1)*(Data_Xuất[Main SKU name_GOM]=$A9)*(Data_Xuất[[#Headers],[B1_MN]:[B4_DT]]='Xuất-2026-VayTron'!AI$5)),SUMPRODUCT(Data_Xuất[[B1_MN]:[B4_DT]]*(Data_Xuất[Year]=AI$1)*(Data_Xuất[Month]=AI$2)*(Data_Xuất[Main SKU name_GOM]=$A9)*(Data_Xuất[[#Headers],[B1_MN]:[B4_DT]]='Xuất-2026-VayTron'!AI$5)))</f>
        <v>0</v>
      </c>
      <c r="AJ9" s="42" cm="1">
        <f t="array" ref="AJ9">IF(AJ$2="FY",SUMPRODUCT(Data_Xuất[[B1_MN]:[B4_DT]]*(Data_Xuất[Year]=AJ$1)*(Data_Xuất[Main SKU name_GOM]=$A9)*(Data_Xuất[[#Headers],[B1_MN]:[B4_DT]]='Xuất-2026-VayTron'!AJ$5)),SUMPRODUCT(Data_Xuất[[B1_MN]:[B4_DT]]*(Data_Xuất[Year]=AJ$1)*(Data_Xuất[Month]=AJ$2)*(Data_Xuất[Main SKU name_GOM]=$A9)*(Data_Xuất[[#Headers],[B1_MN]:[B4_DT]]='Xuất-2026-VayTron'!AJ$5)))</f>
        <v>0</v>
      </c>
      <c r="AK9" s="42" cm="1">
        <f t="array" ref="AK9">IF(AK$2="FY",SUMPRODUCT(Data_Xuất[[B1_MN]:[B4_DT]]*(Data_Xuất[Year]=AK$1)*(Data_Xuất[Main SKU name_GOM]=$A9)*(Data_Xuất[[#Headers],[B1_MN]:[B4_DT]]='Xuất-2026-VayTron'!AK$5)),SUMPRODUCT(Data_Xuất[[B1_MN]:[B4_DT]]*(Data_Xuất[Year]=AK$1)*(Data_Xuất[Month]=AK$2)*(Data_Xuất[Main SKU name_GOM]=$A9)*(Data_Xuất[[#Headers],[B1_MN]:[B4_DT]]='Xuất-2026-VayTron'!AK$5)))</f>
        <v>0</v>
      </c>
      <c r="AL9" s="42" cm="1">
        <f t="array" ref="AL9">IF(AL$2="FY",SUMPRODUCT(Data_Xuất[[B1_MN]:[B4_DT]]*(Data_Xuất[Year]=AL$1)*(Data_Xuất[Main SKU name_GOM]=$A9)*(Data_Xuất[[#Headers],[B1_MN]:[B4_DT]]='Xuất-2026-VayTron'!AL$5)),SUMPRODUCT(Data_Xuất[[B1_MN]:[B4_DT]]*(Data_Xuất[Year]=AL$1)*(Data_Xuất[Month]=AL$2)*(Data_Xuất[Main SKU name_GOM]=$A9)*(Data_Xuất[[#Headers],[B1_MN]:[B4_DT]]='Xuất-2026-VayTron'!AL$5)))</f>
        <v>0</v>
      </c>
      <c r="AM9" s="42" cm="1">
        <f t="array" ref="AM9">IF(AM$2="FY",SUMPRODUCT(Data_Xuất[[B1_MN]:[B4_DT]]*(Data_Xuất[Year]=AM$1)*(Data_Xuất[Main SKU name_GOM]=$A9)*(Data_Xuất[[#Headers],[B1_MN]:[B4_DT]]='Xuất-2026-VayTron'!AM$5)),SUMPRODUCT(Data_Xuất[[B1_MN]:[B4_DT]]*(Data_Xuất[Year]=AM$1)*(Data_Xuất[Month]=AM$2)*(Data_Xuất[Main SKU name_GOM]=$A9)*(Data_Xuất[[#Headers],[B1_MN]:[B4_DT]]='Xuất-2026-VayTron'!AM$5)))</f>
        <v>0</v>
      </c>
      <c r="AN9" s="42" cm="1">
        <f t="array" ref="AN9">IF(AN$2="FY",SUMPRODUCT(Data_Xuất[[B1_MN]:[B4_DT]]*(Data_Xuất[Year]=AN$1)*(Data_Xuất[Main SKU name_GOM]=$A9)*(Data_Xuất[[#Headers],[B1_MN]:[B4_DT]]='Xuất-2026-VayTron'!AN$5)),SUMPRODUCT(Data_Xuất[[B1_MN]:[B4_DT]]*(Data_Xuất[Year]=AN$1)*(Data_Xuất[Month]=AN$2)*(Data_Xuất[Main SKU name_GOM]=$A9)*(Data_Xuất[[#Headers],[B1_MN]:[B4_DT]]='Xuất-2026-VayTron'!AN$5)))</f>
        <v>0</v>
      </c>
      <c r="AO9" s="42" cm="1">
        <f t="array" ref="AO9">IF(AO$2="FY",SUMPRODUCT(Data_Xuất[[B1_MN]:[B4_DT]]*(Data_Xuất[Year]=AO$1)*(Data_Xuất[Main SKU name_GOM]=$A9)*(Data_Xuất[[#Headers],[B1_MN]:[B4_DT]]='Xuất-2026-VayTron'!AO$5)),SUMPRODUCT(Data_Xuất[[B1_MN]:[B4_DT]]*(Data_Xuất[Year]=AO$1)*(Data_Xuất[Month]=AO$2)*(Data_Xuất[Main SKU name_GOM]=$A9)*(Data_Xuất[[#Headers],[B1_MN]:[B4_DT]]='Xuất-2026-VayTron'!AO$5)))</f>
        <v>0</v>
      </c>
      <c r="AP9" s="42" cm="1">
        <f t="array" ref="AP9">IF(AP$2="FY",SUMPRODUCT(Data_Xuất[[B1_MN]:[B4_DT]]*(Data_Xuất[Year]=AP$1)*(Data_Xuất[Main SKU name_GOM]=$A9)*(Data_Xuất[[#Headers],[B1_MN]:[B4_DT]]='Xuất-2026-VayTron'!AP$5)),SUMPRODUCT(Data_Xuất[[B1_MN]:[B4_DT]]*(Data_Xuất[Year]=AP$1)*(Data_Xuất[Month]=AP$2)*(Data_Xuất[Main SKU name_GOM]=$A9)*(Data_Xuất[[#Headers],[B1_MN]:[B4_DT]]='Xuất-2026-VayTron'!AP$5)))</f>
        <v>0</v>
      </c>
      <c r="AQ9" s="42" cm="1">
        <f t="array" ref="AQ9">IF(AQ$2="FY",SUMPRODUCT(Data_Xuất[[B1_MN]:[B4_DT]]*(Data_Xuất[Year]=AQ$1)*(Data_Xuất[Main SKU name_GOM]=$A9)*(Data_Xuất[[#Headers],[B1_MN]:[B4_DT]]='Xuất-2026-VayTron'!AQ$5)),SUMPRODUCT(Data_Xuất[[B1_MN]:[B4_DT]]*(Data_Xuất[Year]=AQ$1)*(Data_Xuất[Month]=AQ$2)*(Data_Xuất[Main SKU name_GOM]=$A9)*(Data_Xuất[[#Headers],[B1_MN]:[B4_DT]]='Xuất-2026-VayTron'!AQ$5)))</f>
        <v>0</v>
      </c>
      <c r="AR9" s="42" cm="1">
        <f t="array" ref="AR9">IF(AR$2="FY",SUMPRODUCT(Data_Xuất[[B1_MN]:[B4_DT]]*(Data_Xuất[Year]=AR$1)*(Data_Xuất[Main SKU name_GOM]=$A9)*(Data_Xuất[[#Headers],[B1_MN]:[B4_DT]]='Xuất-2026-VayTron'!AR$5)),SUMPRODUCT(Data_Xuất[[B1_MN]:[B4_DT]]*(Data_Xuất[Year]=AR$1)*(Data_Xuất[Month]=AR$2)*(Data_Xuất[Main SKU name_GOM]=$A9)*(Data_Xuất[[#Headers],[B1_MN]:[B4_DT]]='Xuất-2026-VayTron'!AR$5)))</f>
        <v>0</v>
      </c>
      <c r="AS9" s="42" cm="1">
        <f t="array" ref="AS9">IF(AS$2="FY",SUMPRODUCT(Data_Xuất[[B1_MN]:[B4_DT]]*(Data_Xuất[Year]=AS$1)*(Data_Xuất[Main SKU name_GOM]=$A9)*(Data_Xuất[[#Headers],[B1_MN]:[B4_DT]]='Xuất-2026-VayTron'!AS$5)),SUMPRODUCT(Data_Xuất[[B1_MN]:[B4_DT]]*(Data_Xuất[Year]=AS$1)*(Data_Xuất[Month]=AS$2)*(Data_Xuất[Main SKU name_GOM]=$A9)*(Data_Xuất[[#Headers],[B1_MN]:[B4_DT]]='Xuất-2026-VayTron'!AS$5)))</f>
        <v>0</v>
      </c>
      <c r="AT9" s="42" cm="1">
        <f t="array" ref="AT9">IF(AT$2="FY",SUMPRODUCT(Data_Xuất[[B1_MN]:[B4_DT]]*(Data_Xuất[Year]=AT$1)*(Data_Xuất[Main SKU name_GOM]=$A9)*(Data_Xuất[[#Headers],[B1_MN]:[B4_DT]]='Xuất-2026-VayTron'!AT$5)),SUMPRODUCT(Data_Xuất[[B1_MN]:[B4_DT]]*(Data_Xuất[Year]=AT$1)*(Data_Xuất[Month]=AT$2)*(Data_Xuất[Main SKU name_GOM]=$A9)*(Data_Xuất[[#Headers],[B1_MN]:[B4_DT]]='Xuất-2026-VayTron'!AT$5)))</f>
        <v>0</v>
      </c>
      <c r="AU9" s="45">
        <f t="shared" si="14"/>
        <v>0</v>
      </c>
      <c r="AW9" s="42" cm="1">
        <f t="array" ref="AW9">IF(AW$2="FY",SUMPRODUCT(Data_Xuất[[B1_MN]:[B4_DT]]*(Data_Xuất[Year]=AW$1)*(Data_Xuất[Main SKU name_GOM]=$A9)*(Data_Xuất[[#Headers],[B1_MN]:[B4_DT]]='Xuất-2026-VayTron'!AW$5)),SUMPRODUCT(Data_Xuất[[B1_MN]:[B4_DT]]*(Data_Xuất[Year]=AW$1)*(Data_Xuất[Month]=AW$2)*(Data_Xuất[Main SKU name_GOM]=$A9)*(Data_Xuất[[#Headers],[B1_MN]:[B4_DT]]='Xuất-2026-VayTron'!AW$5)))</f>
        <v>8864.9056029232634</v>
      </c>
      <c r="AX9" s="42" cm="1">
        <f t="array" ref="AX9">IF(AX$2="FY",SUMPRODUCT(Data_Xuất[[B1_MN]:[B4_DT]]*(Data_Xuất[Year]=AX$1)*(Data_Xuất[Main SKU name_GOM]=$A9)*(Data_Xuất[[#Headers],[B1_MN]:[B4_DT]]='Xuất-2026-VayTron'!AX$5)),SUMPRODUCT(Data_Xuất[[B1_MN]:[B4_DT]]*(Data_Xuất[Year]=AX$1)*(Data_Xuất[Month]=AX$2)*(Data_Xuất[Main SKU name_GOM]=$A9)*(Data_Xuất[[#Headers],[B1_MN]:[B4_DT]]='Xuất-2026-VayTron'!AX$5)))</f>
        <v>400</v>
      </c>
      <c r="AY9" s="42" cm="1">
        <f t="array" ref="AY9">IF(AY$2="FY",SUMPRODUCT(Data_Xuất[[B1_MN]:[B4_DT]]*(Data_Xuất[Year]=AY$1)*(Data_Xuất[Main SKU name_GOM]=$A9)*(Data_Xuất[[#Headers],[B1_MN]:[B4_DT]]='Xuất-2026-VayTron'!AY$5)),SUMPRODUCT(Data_Xuất[[B1_MN]:[B4_DT]]*(Data_Xuất[Year]=AY$1)*(Data_Xuất[Month]=AY$2)*(Data_Xuất[Main SKU name_GOM]=$A9)*(Data_Xuất[[#Headers],[B1_MN]:[B4_DT]]='Xuất-2026-VayTron'!AY$5)))</f>
        <v>238550.43605359318</v>
      </c>
      <c r="AZ9" s="42" cm="1">
        <f t="array" ref="AZ9">IF(AZ$2="FY",SUMPRODUCT(Data_Xuất[[B1_MN]:[B4_DT]]*(Data_Xuất[Year]=AZ$1)*(Data_Xuất[Main SKU name_GOM]=$A9)*(Data_Xuất[[#Headers],[B1_MN]:[B4_DT]]='Xuất-2026-VayTron'!AZ$5)),SUMPRODUCT(Data_Xuất[[B1_MN]:[B4_DT]]*(Data_Xuất[Year]=AZ$1)*(Data_Xuất[Month]=AZ$2)*(Data_Xuất[Main SKU name_GOM]=$A9)*(Data_Xuất[[#Headers],[B1_MN]:[B4_DT]]='Xuất-2026-VayTron'!AZ$5)))</f>
        <v>817.05237515225326</v>
      </c>
      <c r="BA9" s="42" cm="1">
        <f t="array" ref="BA9">IF(BA$2="FY",SUMPRODUCT(Data_Xuất[[B1_MN]:[B4_DT]]*(Data_Xuất[Year]=BA$1)*(Data_Xuất[Main SKU name_GOM]=$A9)*(Data_Xuất[[#Headers],[B1_MN]:[B4_DT]]='Xuất-2026-VayTron'!BA$5)),SUMPRODUCT(Data_Xuất[[B1_MN]:[B4_DT]]*(Data_Xuất[Year]=BA$1)*(Data_Xuất[Month]=BA$2)*(Data_Xuất[Main SKU name_GOM]=$A9)*(Data_Xuất[[#Headers],[B1_MN]:[B4_DT]]='Xuất-2026-VayTron'!BA$5)))</f>
        <v>0</v>
      </c>
      <c r="BB9" s="42" cm="1">
        <f t="array" ref="BB9">IF(BB$2="FY",SUMPRODUCT(Data_Xuất[[B1_MN]:[B4_DT]]*(Data_Xuất[Year]=BB$1)*(Data_Xuất[Main SKU name_GOM]=$A9)*(Data_Xuất[[#Headers],[B1_MN]:[B4_DT]]='Xuất-2026-VayTron'!BB$5)),SUMPRODUCT(Data_Xuất[[B1_MN]:[B4_DT]]*(Data_Xuất[Year]=BB$1)*(Data_Xuất[Month]=BB$2)*(Data_Xuất[Main SKU name_GOM]=$A9)*(Data_Xuất[[#Headers],[B1_MN]:[B4_DT]]='Xuất-2026-VayTron'!BB$5)))</f>
        <v>0</v>
      </c>
      <c r="BC9" s="42" cm="1">
        <f t="array" ref="BC9">IF(BC$2="FY",SUMPRODUCT(Data_Xuất[[B1_MN]:[B4_DT]]*(Data_Xuất[Year]=BC$1)*(Data_Xuất[Main SKU name_GOM]=$A9)*(Data_Xuất[[#Headers],[B1_MN]:[B4_DT]]='Xuất-2026-VayTron'!BC$5)),SUMPRODUCT(Data_Xuất[[B1_MN]:[B4_DT]]*(Data_Xuất[Year]=BC$1)*(Data_Xuất[Month]=BC$2)*(Data_Xuất[Main SKU name_GOM]=$A9)*(Data_Xuất[[#Headers],[B1_MN]:[B4_DT]]='Xuất-2026-VayTron'!BC$5)))</f>
        <v>0</v>
      </c>
      <c r="BD9" s="42" cm="1">
        <f t="array" ref="BD9">IF(BD$2="FY",SUMPRODUCT(Data_Xuất[[B1_MN]:[B4_DT]]*(Data_Xuất[Year]=BD$1)*(Data_Xuất[Main SKU name_GOM]=$A9)*(Data_Xuất[[#Headers],[B1_MN]:[B4_DT]]='Xuất-2026-VayTron'!BD$5)),SUMPRODUCT(Data_Xuất[[B1_MN]:[B4_DT]]*(Data_Xuất[Year]=BD$1)*(Data_Xuất[Month]=BD$2)*(Data_Xuất[Main SKU name_GOM]=$A9)*(Data_Xuất[[#Headers],[B1_MN]:[B4_DT]]='Xuất-2026-VayTron'!BD$5)))</f>
        <v>5512.134591961023</v>
      </c>
      <c r="BE9" s="42" cm="1">
        <f t="array" ref="BE9">IF(BE$2="FY",SUMPRODUCT(Data_Xuất[[B1_MN]:[B4_DT]]*(Data_Xuất[Year]=BE$1)*(Data_Xuất[Main SKU name_GOM]=$A9)*(Data_Xuất[[#Headers],[B1_MN]:[B4_DT]]='Xuất-2026-VayTron'!BE$5)),SUMPRODUCT(Data_Xuất[[B1_MN]:[B4_DT]]*(Data_Xuất[Year]=BE$1)*(Data_Xuất[Month]=BE$2)*(Data_Xuất[Main SKU name_GOM]=$A9)*(Data_Xuất[[#Headers],[B1_MN]:[B4_DT]]='Xuất-2026-VayTron'!BE$5)))</f>
        <v>0</v>
      </c>
      <c r="BF9" s="42" cm="1">
        <f t="array" ref="BF9">IF(BF$2="FY",SUMPRODUCT(Data_Xuất[[B1_MN]:[B4_DT]]*(Data_Xuất[Year]=BF$1)*(Data_Xuất[Main SKU name_GOM]=$A9)*(Data_Xuất[[#Headers],[B1_MN]:[B4_DT]]='Xuất-2026-VayTron'!BF$5)),SUMPRODUCT(Data_Xuất[[B1_MN]:[B4_DT]]*(Data_Xuất[Year]=BF$1)*(Data_Xuất[Month]=BF$2)*(Data_Xuất[Main SKU name_GOM]=$A9)*(Data_Xuất[[#Headers],[B1_MN]:[B4_DT]]='Xuất-2026-VayTron'!BF$5)))</f>
        <v>29233.471376370282</v>
      </c>
      <c r="BG9" s="42" cm="1">
        <f t="array" ref="BG9">IF(BG$2="FY",SUMPRODUCT(Data_Xuất[[B1_MN]:[B4_DT]]*(Data_Xuất[Year]=BG$1)*(Data_Xuất[Main SKU name_GOM]=$A9)*(Data_Xuất[[#Headers],[B1_MN]:[B4_DT]]='Xuất-2026-VayTron'!BG$5)),SUMPRODUCT(Data_Xuất[[B1_MN]:[B4_DT]]*(Data_Xuất[Year]=BG$1)*(Data_Xuất[Month]=BG$2)*(Data_Xuất[Main SKU name_GOM]=$A9)*(Data_Xuất[[#Headers],[B1_MN]:[B4_DT]]='Xuất-2026-VayTron'!BG$5)))</f>
        <v>0</v>
      </c>
      <c r="BH9" s="42" cm="1">
        <f t="array" ref="BH9">IF(BH$2="FY",SUMPRODUCT(Data_Xuất[[B1_MN]:[B4_DT]]*(Data_Xuất[Year]=BH$1)*(Data_Xuất[Main SKU name_GOM]=$A9)*(Data_Xuất[[#Headers],[B1_MN]:[B4_DT]]='Xuất-2026-VayTron'!BH$5)),SUMPRODUCT(Data_Xuất[[B1_MN]:[B4_DT]]*(Data_Xuất[Year]=BH$1)*(Data_Xuất[Month]=BH$2)*(Data_Xuất[Main SKU name_GOM]=$A9)*(Data_Xuất[[#Headers],[B1_MN]:[B4_DT]]='Xuất-2026-VayTron'!BH$5)))</f>
        <v>0</v>
      </c>
      <c r="BI9" s="42" cm="1">
        <f t="array" ref="BI9">IF(BI$2="FY",SUMPRODUCT(Data_Xuất[[B1_MN]:[B4_DT]]*(Data_Xuất[Year]=BI$1)*(Data_Xuất[Main SKU name_GOM]=$A9)*(Data_Xuất[[#Headers],[B1_MN]:[B4_DT]]='Xuất-2026-VayTron'!BI$5)),SUMPRODUCT(Data_Xuất[[B1_MN]:[B4_DT]]*(Data_Xuất[Year]=BI$1)*(Data_Xuất[Month]=BI$2)*(Data_Xuất[Main SKU name_GOM]=$A9)*(Data_Xuất[[#Headers],[B1_MN]:[B4_DT]]='Xuất-2026-VayTron'!BI$5)))</f>
        <v>0</v>
      </c>
      <c r="BJ9" s="45">
        <f t="shared" si="15"/>
        <v>283378</v>
      </c>
      <c r="BL9" s="42" cm="1">
        <f t="array" ref="BL9">IF(BL$2="FY",SUMPRODUCT(Data_Xuất[[B1_MN]:[B4_DT]]*(Data_Xuất[Year]=BL$1)*(Data_Xuất[Main SKU name_GOM]=$A9)*(Data_Xuất[[#Headers],[B1_MN]:[B4_DT]]='Xuất-2026-VayTron'!BL$5)),SUMPRODUCT(Data_Xuất[[B1_MN]:[B4_DT]]*(Data_Xuất[Year]=BL$1)*(Data_Xuất[Month]=BL$2)*(Data_Xuất[Main SKU name_GOM]=$A9)*(Data_Xuất[[#Headers],[B1_MN]:[B4_DT]]='Xuất-2026-VayTron'!BL$5)))</f>
        <v>12928.185328185329</v>
      </c>
      <c r="BM9" s="42" cm="1">
        <f t="array" ref="BM9">IF(BM$2="FY",SUMPRODUCT(Data_Xuất[[B1_MN]:[B4_DT]]*(Data_Xuất[Year]=BM$1)*(Data_Xuất[Main SKU name_GOM]=$A9)*(Data_Xuất[[#Headers],[B1_MN]:[B4_DT]]='Xuất-2026-VayTron'!BM$5)),SUMPRODUCT(Data_Xuất[[B1_MN]:[B4_DT]]*(Data_Xuất[Year]=BM$1)*(Data_Xuất[Month]=BM$2)*(Data_Xuất[Main SKU name_GOM]=$A9)*(Data_Xuất[[#Headers],[B1_MN]:[B4_DT]]='Xuất-2026-VayTron'!BM$5)))</f>
        <v>430.3732303732304</v>
      </c>
      <c r="BN9" s="42" cm="1">
        <f t="array" ref="BN9">IF(BN$2="FY",SUMPRODUCT(Data_Xuất[[B1_MN]:[B4_DT]]*(Data_Xuất[Year]=BN$1)*(Data_Xuất[Main SKU name_GOM]=$A9)*(Data_Xuất[[#Headers],[B1_MN]:[B4_DT]]='Xuất-2026-VayTron'!BN$5)),SUMPRODUCT(Data_Xuất[[B1_MN]:[B4_DT]]*(Data_Xuất[Year]=BN$1)*(Data_Xuất[Month]=BN$2)*(Data_Xuất[Main SKU name_GOM]=$A9)*(Data_Xuất[[#Headers],[B1_MN]:[B4_DT]]='Xuất-2026-VayTron'!BN$5)))</f>
        <v>956041.44401544402</v>
      </c>
      <c r="BO9" s="42" cm="1">
        <f t="array" ref="BO9">IF(BO$2="FY",SUMPRODUCT(Data_Xuất[[B1_MN]:[B4_DT]]*(Data_Xuất[Year]=BO$1)*(Data_Xuất[Main SKU name_GOM]=$A9)*(Data_Xuất[[#Headers],[B1_MN]:[B4_DT]]='Xuất-2026-VayTron'!BO$5)),SUMPRODUCT(Data_Xuất[[B1_MN]:[B4_DT]]*(Data_Xuất[Year]=BO$1)*(Data_Xuất[Month]=BO$2)*(Data_Xuất[Main SKU name_GOM]=$A9)*(Data_Xuất[[#Headers],[B1_MN]:[B4_DT]]='Xuất-2026-VayTron'!BO$5)))</f>
        <v>8145.9974259974251</v>
      </c>
      <c r="BP9" s="42" cm="1">
        <f t="array" ref="BP9">IF(BP$2="FY",SUMPRODUCT(Data_Xuất[[B1_MN]:[B4_DT]]*(Data_Xuất[Year]=BP$1)*(Data_Xuất[Main SKU name_GOM]=$A9)*(Data_Xuất[[#Headers],[B1_MN]:[B4_DT]]='Xuất-2026-VayTron'!BP$5)),SUMPRODUCT(Data_Xuất[[B1_MN]:[B4_DT]]*(Data_Xuất[Year]=BP$1)*(Data_Xuất[Month]=BP$2)*(Data_Xuất[Main SKU name_GOM]=$A9)*(Data_Xuất[[#Headers],[B1_MN]:[B4_DT]]='Xuất-2026-VayTron'!BP$5)))</f>
        <v>0</v>
      </c>
      <c r="BQ9" s="42" cm="1">
        <f t="array" ref="BQ9">IF(BQ$2="FY",SUMPRODUCT(Data_Xuất[[B1_MN]:[B4_DT]]*(Data_Xuất[Year]=BQ$1)*(Data_Xuất[Main SKU name_GOM]=$A9)*(Data_Xuất[[#Headers],[B1_MN]:[B4_DT]]='Xuất-2026-VayTron'!BQ$5)),SUMPRODUCT(Data_Xuất[[B1_MN]:[B4_DT]]*(Data_Xuất[Year]=BQ$1)*(Data_Xuất[Month]=BQ$2)*(Data_Xuất[Main SKU name_GOM]=$A9)*(Data_Xuất[[#Headers],[B1_MN]:[B4_DT]]='Xuất-2026-VayTron'!BQ$5)))</f>
        <v>0</v>
      </c>
      <c r="BR9" s="42" cm="1">
        <f t="array" ref="BR9">IF(BR$2="FY",SUMPRODUCT(Data_Xuất[[B1_MN]:[B4_DT]]*(Data_Xuất[Year]=BR$1)*(Data_Xuất[Main SKU name_GOM]=$A9)*(Data_Xuất[[#Headers],[B1_MN]:[B4_DT]]='Xuất-2026-VayTron'!BR$5)),SUMPRODUCT(Data_Xuất[[B1_MN]:[B4_DT]]*(Data_Xuất[Year]=BR$1)*(Data_Xuất[Month]=BR$2)*(Data_Xuất[Main SKU name_GOM]=$A9)*(Data_Xuất[[#Headers],[B1_MN]:[B4_DT]]='Xuất-2026-VayTron'!BR$5)))</f>
        <v>0</v>
      </c>
      <c r="BS9" s="42" cm="1">
        <f t="array" ref="BS9">IF(BS$2="FY",SUMPRODUCT(Data_Xuất[[B1_MN]:[B4_DT]]*(Data_Xuất[Year]=BS$1)*(Data_Xuất[Main SKU name_GOM]=$A9)*(Data_Xuất[[#Headers],[B1_MN]:[B4_DT]]='Xuất-2026-VayTron'!BS$5)),SUMPRODUCT(Data_Xuất[[B1_MN]:[B4_DT]]*(Data_Xuất[Year]=BS$1)*(Data_Xuất[Month]=BS$2)*(Data_Xuất[Main SKU name_GOM]=$A9)*(Data_Xuất[[#Headers],[B1_MN]:[B4_DT]]='Xuất-2026-VayTron'!BS$5)))</f>
        <v>0</v>
      </c>
      <c r="BT9" s="42" cm="1">
        <f t="array" ref="BT9">IF(BT$2="FY",SUMPRODUCT(Data_Xuất[[B1_MN]:[B4_DT]]*(Data_Xuất[Year]=BT$1)*(Data_Xuất[Main SKU name_GOM]=$A9)*(Data_Xuất[[#Headers],[B1_MN]:[B4_DT]]='Xuất-2026-VayTron'!BT$5)),SUMPRODUCT(Data_Xuất[[B1_MN]:[B4_DT]]*(Data_Xuất[Year]=BT$1)*(Data_Xuất[Month]=BT$2)*(Data_Xuất[Main SKU name_GOM]=$A9)*(Data_Xuất[[#Headers],[B1_MN]:[B4_DT]]='Xuất-2026-VayTron'!BT$5)))</f>
        <v>0</v>
      </c>
      <c r="BU9" s="42" cm="1">
        <f t="array" ref="BU9">IF(BU$2="FY",SUMPRODUCT(Data_Xuất[[B1_MN]:[B4_DT]]*(Data_Xuất[Year]=BU$1)*(Data_Xuất[Main SKU name_GOM]=$A9)*(Data_Xuất[[#Headers],[B1_MN]:[B4_DT]]='Xuất-2026-VayTron'!BU$5)),SUMPRODUCT(Data_Xuất[[B1_MN]:[B4_DT]]*(Data_Xuất[Year]=BU$1)*(Data_Xuất[Month]=BU$2)*(Data_Xuất[Main SKU name_GOM]=$A9)*(Data_Xuất[[#Headers],[B1_MN]:[B4_DT]]='Xuất-2026-VayTron'!BU$5)))</f>
        <v>100646</v>
      </c>
      <c r="BV9" s="42" cm="1">
        <f t="array" ref="BV9">IF(BV$2="FY",SUMPRODUCT(Data_Xuất[[B1_MN]:[B4_DT]]*(Data_Xuất[Year]=BV$1)*(Data_Xuất[Main SKU name_GOM]=$A9)*(Data_Xuất[[#Headers],[B1_MN]:[B4_DT]]='Xuất-2026-VayTron'!BV$5)),SUMPRODUCT(Data_Xuất[[B1_MN]:[B4_DT]]*(Data_Xuất[Year]=BV$1)*(Data_Xuất[Month]=BV$2)*(Data_Xuất[Main SKU name_GOM]=$A9)*(Data_Xuất[[#Headers],[B1_MN]:[B4_DT]]='Xuất-2026-VayTron'!BV$5)))</f>
        <v>0</v>
      </c>
      <c r="BW9" s="42" cm="1">
        <f t="array" ref="BW9">IF(BW$2="FY",SUMPRODUCT(Data_Xuất[[B1_MN]:[B4_DT]]*(Data_Xuất[Year]=BW$1)*(Data_Xuất[Main SKU name_GOM]=$A9)*(Data_Xuất[[#Headers],[B1_MN]:[B4_DT]]='Xuất-2026-VayTron'!BW$5)),SUMPRODUCT(Data_Xuất[[B1_MN]:[B4_DT]]*(Data_Xuất[Year]=BW$1)*(Data_Xuất[Month]=BW$2)*(Data_Xuất[Main SKU name_GOM]=$A9)*(Data_Xuất[[#Headers],[B1_MN]:[B4_DT]]='Xuất-2026-VayTron'!BW$5)))</f>
        <v>0</v>
      </c>
      <c r="BX9" s="42" cm="1">
        <f t="array" ref="BX9">IF(BX$2="FY",SUMPRODUCT(Data_Xuất[[B1_MN]:[B4_DT]]*(Data_Xuất[Year]=BX$1)*(Data_Xuất[Main SKU name_GOM]=$A9)*(Data_Xuất[[#Headers],[B1_MN]:[B4_DT]]='Xuất-2026-VayTron'!BX$5)),SUMPRODUCT(Data_Xuất[[B1_MN]:[B4_DT]]*(Data_Xuất[Year]=BX$1)*(Data_Xuất[Month]=BX$2)*(Data_Xuất[Main SKU name_GOM]=$A9)*(Data_Xuất[[#Headers],[B1_MN]:[B4_DT]]='Xuất-2026-VayTron'!BX$5)))</f>
        <v>0</v>
      </c>
      <c r="BY9" s="45">
        <f t="shared" si="16"/>
        <v>1078192</v>
      </c>
      <c r="CA9" s="42" cm="1">
        <f t="array" ref="CA9">IF(CA$2="FY",SUMPRODUCT(Data_Xuất[[B1_MN]:[B4_DT]]*(Data_Xuất[Year]=CA$1)*(Data_Xuất[Main SKU name_GOM]=$A9)*(Data_Xuất[[#Headers],[B1_MN]:[B4_DT]]='Xuất-2026-VayTron'!CA$5)),SUMPRODUCT(Data_Xuất[[B1_MN]:[B4_DT]]*(Data_Xuất[Year]=CA$1)*(Data_Xuất[Month]=CA$2)*(Data_Xuất[Main SKU name_GOM]=$A9)*(Data_Xuất[[#Headers],[B1_MN]:[B4_DT]]='Xuất-2026-VayTron'!CA$5)))</f>
        <v>0</v>
      </c>
      <c r="CB9" s="42" cm="1">
        <f t="array" ref="CB9">IF(CB$2="FY",SUMPRODUCT(Data_Xuất[[B1_MN]:[B4_DT]]*(Data_Xuất[Year]=CB$1)*(Data_Xuất[Main SKU name_GOM]=$A9)*(Data_Xuất[[#Headers],[B1_MN]:[B4_DT]]='Xuất-2026-VayTron'!CB$5)),SUMPRODUCT(Data_Xuất[[B1_MN]:[B4_DT]]*(Data_Xuất[Year]=CB$1)*(Data_Xuất[Month]=CB$2)*(Data_Xuất[Main SKU name_GOM]=$A9)*(Data_Xuất[[#Headers],[B1_MN]:[B4_DT]]='Xuất-2026-VayTron'!CB$5)))</f>
        <v>0</v>
      </c>
      <c r="CC9" s="42" cm="1">
        <f t="array" ref="CC9">IF(CC$2="FY",SUMPRODUCT(Data_Xuất[[B1_MN]:[B4_DT]]*(Data_Xuất[Year]=CC$1)*(Data_Xuất[Main SKU name_GOM]=$A9)*(Data_Xuất[[#Headers],[B1_MN]:[B4_DT]]='Xuất-2026-VayTron'!CC$5)),SUMPRODUCT(Data_Xuất[[B1_MN]:[B4_DT]]*(Data_Xuất[Year]=CC$1)*(Data_Xuất[Month]=CC$2)*(Data_Xuất[Main SKU name_GOM]=$A9)*(Data_Xuất[[#Headers],[B1_MN]:[B4_DT]]='Xuất-2026-VayTron'!CC$5)))</f>
        <v>0</v>
      </c>
      <c r="CD9" s="42" cm="1">
        <f t="array" ref="CD9">IF(CD$2="FY",SUMPRODUCT(Data_Xuất[[B1_MN]:[B4_DT]]*(Data_Xuất[Year]=CD$1)*(Data_Xuất[Main SKU name_GOM]=$A9)*(Data_Xuất[[#Headers],[B1_MN]:[B4_DT]]='Xuất-2026-VayTron'!CD$5)),SUMPRODUCT(Data_Xuất[[B1_MN]:[B4_DT]]*(Data_Xuất[Year]=CD$1)*(Data_Xuất[Month]=CD$2)*(Data_Xuất[Main SKU name_GOM]=$A9)*(Data_Xuất[[#Headers],[B1_MN]:[B4_DT]]='Xuất-2026-VayTron'!CD$5)))</f>
        <v>0</v>
      </c>
      <c r="CE9" s="42" cm="1">
        <f t="array" ref="CE9">IF(CE$2="FY",SUMPRODUCT(Data_Xuất[[B1_MN]:[B4_DT]]*(Data_Xuất[Year]=CE$1)*(Data_Xuất[Main SKU name_GOM]=$A9)*(Data_Xuất[[#Headers],[B1_MN]:[B4_DT]]='Xuất-2026-VayTron'!CE$5)),SUMPRODUCT(Data_Xuất[[B1_MN]:[B4_DT]]*(Data_Xuất[Year]=CE$1)*(Data_Xuất[Month]=CE$2)*(Data_Xuất[Main SKU name_GOM]=$A9)*(Data_Xuất[[#Headers],[B1_MN]:[B4_DT]]='Xuất-2026-VayTron'!CE$5)))</f>
        <v>0</v>
      </c>
      <c r="CF9" s="42" cm="1">
        <f t="array" ref="CF9">IF(CF$2="FY",SUMPRODUCT(Data_Xuất[[B1_MN]:[B4_DT]]*(Data_Xuất[Year]=CF$1)*(Data_Xuất[Main SKU name_GOM]=$A9)*(Data_Xuất[[#Headers],[B1_MN]:[B4_DT]]='Xuất-2026-VayTron'!CF$5)),SUMPRODUCT(Data_Xuất[[B1_MN]:[B4_DT]]*(Data_Xuất[Year]=CF$1)*(Data_Xuất[Month]=CF$2)*(Data_Xuất[Main SKU name_GOM]=$A9)*(Data_Xuất[[#Headers],[B1_MN]:[B4_DT]]='Xuất-2026-VayTron'!CF$5)))</f>
        <v>0</v>
      </c>
      <c r="CG9" s="42" cm="1">
        <f t="array" ref="CG9">IF(CG$2="FY",SUMPRODUCT(Data_Xuất[[B1_MN]:[B4_DT]]*(Data_Xuất[Year]=CG$1)*(Data_Xuất[Main SKU name_GOM]=$A9)*(Data_Xuất[[#Headers],[B1_MN]:[B4_DT]]='Xuất-2026-VayTron'!CG$5)),SUMPRODUCT(Data_Xuất[[B1_MN]:[B4_DT]]*(Data_Xuất[Year]=CG$1)*(Data_Xuất[Month]=CG$2)*(Data_Xuất[Main SKU name_GOM]=$A9)*(Data_Xuất[[#Headers],[B1_MN]:[B4_DT]]='Xuất-2026-VayTron'!CG$5)))</f>
        <v>0</v>
      </c>
      <c r="CH9" s="42" cm="1">
        <f t="array" ref="CH9">IF(CH$2="FY",SUMPRODUCT(Data_Xuất[[B1_MN]:[B4_DT]]*(Data_Xuất[Year]=CH$1)*(Data_Xuất[Main SKU name_GOM]=$A9)*(Data_Xuất[[#Headers],[B1_MN]:[B4_DT]]='Xuất-2026-VayTron'!CH$5)),SUMPRODUCT(Data_Xuất[[B1_MN]:[B4_DT]]*(Data_Xuất[Year]=CH$1)*(Data_Xuất[Month]=CH$2)*(Data_Xuất[Main SKU name_GOM]=$A9)*(Data_Xuất[[#Headers],[B1_MN]:[B4_DT]]='Xuất-2026-VayTron'!CH$5)))</f>
        <v>0</v>
      </c>
      <c r="CI9" s="42" cm="1">
        <f t="array" ref="CI9">IF(CI$2="FY",SUMPRODUCT(Data_Xuất[[B1_MN]:[B4_DT]]*(Data_Xuất[Year]=CI$1)*(Data_Xuất[Main SKU name_GOM]=$A9)*(Data_Xuất[[#Headers],[B1_MN]:[B4_DT]]='Xuất-2026-VayTron'!CI$5)),SUMPRODUCT(Data_Xuất[[B1_MN]:[B4_DT]]*(Data_Xuất[Year]=CI$1)*(Data_Xuất[Month]=CI$2)*(Data_Xuất[Main SKU name_GOM]=$A9)*(Data_Xuất[[#Headers],[B1_MN]:[B4_DT]]='Xuất-2026-VayTron'!CI$5)))</f>
        <v>0</v>
      </c>
      <c r="CJ9" s="42" cm="1">
        <f t="array" ref="CJ9">IF(CJ$2="FY",SUMPRODUCT(Data_Xuất[[B1_MN]:[B4_DT]]*(Data_Xuất[Year]=CJ$1)*(Data_Xuất[Main SKU name_GOM]=$A9)*(Data_Xuất[[#Headers],[B1_MN]:[B4_DT]]='Xuất-2026-VayTron'!CJ$5)),SUMPRODUCT(Data_Xuất[[B1_MN]:[B4_DT]]*(Data_Xuất[Year]=CJ$1)*(Data_Xuất[Month]=CJ$2)*(Data_Xuất[Main SKU name_GOM]=$A9)*(Data_Xuất[[#Headers],[B1_MN]:[B4_DT]]='Xuất-2026-VayTron'!CJ$5)))</f>
        <v>0</v>
      </c>
      <c r="CK9" s="42" cm="1">
        <f t="array" ref="CK9">IF(CK$2="FY",SUMPRODUCT(Data_Xuất[[B1_MN]:[B4_DT]]*(Data_Xuất[Year]=CK$1)*(Data_Xuất[Main SKU name_GOM]=$A9)*(Data_Xuất[[#Headers],[B1_MN]:[B4_DT]]='Xuất-2026-VayTron'!CK$5)),SUMPRODUCT(Data_Xuất[[B1_MN]:[B4_DT]]*(Data_Xuất[Year]=CK$1)*(Data_Xuất[Month]=CK$2)*(Data_Xuất[Main SKU name_GOM]=$A9)*(Data_Xuất[[#Headers],[B1_MN]:[B4_DT]]='Xuất-2026-VayTron'!CK$5)))</f>
        <v>0</v>
      </c>
      <c r="CL9" s="42" cm="1">
        <f t="array" ref="CL9">IF(CL$2="FY",SUMPRODUCT(Data_Xuất[[B1_MN]:[B4_DT]]*(Data_Xuất[Year]=CL$1)*(Data_Xuất[Main SKU name_GOM]=$A9)*(Data_Xuất[[#Headers],[B1_MN]:[B4_DT]]='Xuất-2026-VayTron'!CL$5)),SUMPRODUCT(Data_Xuất[[B1_MN]:[B4_DT]]*(Data_Xuất[Year]=CL$1)*(Data_Xuất[Month]=CL$2)*(Data_Xuất[Main SKU name_GOM]=$A9)*(Data_Xuất[[#Headers],[B1_MN]:[B4_DT]]='Xuất-2026-VayTron'!CL$5)))</f>
        <v>0</v>
      </c>
      <c r="CM9" s="42" cm="1">
        <f t="array" ref="CM9">IF(CM$2="FY",SUMPRODUCT(Data_Xuất[[B1_MN]:[B4_DT]]*(Data_Xuất[Year]=CM$1)*(Data_Xuất[Main SKU name_GOM]=$A9)*(Data_Xuất[[#Headers],[B1_MN]:[B4_DT]]='Xuất-2026-VayTron'!CM$5)),SUMPRODUCT(Data_Xuất[[B1_MN]:[B4_DT]]*(Data_Xuất[Year]=CM$1)*(Data_Xuất[Month]=CM$2)*(Data_Xuất[Main SKU name_GOM]=$A9)*(Data_Xuất[[#Headers],[B1_MN]:[B4_DT]]='Xuất-2026-VayTron'!CM$5)))</f>
        <v>0</v>
      </c>
      <c r="CN9" s="45">
        <f t="shared" si="17"/>
        <v>0</v>
      </c>
      <c r="CP9" s="42" cm="1">
        <f t="array" ref="CP9">IF(CP$2="FY",SUMPRODUCT(Data_Xuất[[B1_MN]:[B4_DT]]*(Data_Xuất[Year]=CP$1)*(Data_Xuất[Main SKU name_GOM]=$A9)*(Data_Xuất[[#Headers],[B1_MN]:[B4_DT]]='Xuất-2026-VayTron'!CP$5)),SUMPRODUCT(Data_Xuất[[B1_MN]:[B4_DT]]*(Data_Xuất[Year]=CP$1)*(Data_Xuất[Month]=CP$2)*(Data_Xuất[Main SKU name_GOM]=$A9)*(Data_Xuất[[#Headers],[B1_MN]:[B4_DT]]='Xuất-2026-VayTron'!CP$5)))</f>
        <v>0</v>
      </c>
      <c r="CQ9" s="42" cm="1">
        <f t="array" ref="CQ9">IF(CQ$2="FY",SUMPRODUCT(Data_Xuất[[B1_MN]:[B4_DT]]*(Data_Xuất[Year]=CQ$1)*(Data_Xuất[Main SKU name_GOM]=$A9)*(Data_Xuất[[#Headers],[B1_MN]:[B4_DT]]='Xuất-2026-VayTron'!CQ$5)),SUMPRODUCT(Data_Xuất[[B1_MN]:[B4_DT]]*(Data_Xuất[Year]=CQ$1)*(Data_Xuất[Month]=CQ$2)*(Data_Xuất[Main SKU name_GOM]=$A9)*(Data_Xuất[[#Headers],[B1_MN]:[B4_DT]]='Xuất-2026-VayTron'!CQ$5)))</f>
        <v>0</v>
      </c>
      <c r="CR9" s="42" cm="1">
        <f t="array" ref="CR9">IF(CR$2="FY",SUMPRODUCT(Data_Xuất[[B1_MN]:[B4_DT]]*(Data_Xuất[Year]=CR$1)*(Data_Xuất[Main SKU name_GOM]=$A9)*(Data_Xuất[[#Headers],[B1_MN]:[B4_DT]]='Xuất-2026-VayTron'!CR$5)),SUMPRODUCT(Data_Xuất[[B1_MN]:[B4_DT]]*(Data_Xuất[Year]=CR$1)*(Data_Xuất[Month]=CR$2)*(Data_Xuất[Main SKU name_GOM]=$A9)*(Data_Xuất[[#Headers],[B1_MN]:[B4_DT]]='Xuất-2026-VayTron'!CR$5)))</f>
        <v>0</v>
      </c>
      <c r="CS9" s="42" cm="1">
        <f t="array" ref="CS9">IF(CS$2="FY",SUMPRODUCT(Data_Xuất[[B1_MN]:[B4_DT]]*(Data_Xuất[Year]=CS$1)*(Data_Xuất[Main SKU name_GOM]=$A9)*(Data_Xuất[[#Headers],[B1_MN]:[B4_DT]]='Xuất-2026-VayTron'!CS$5)),SUMPRODUCT(Data_Xuất[[B1_MN]:[B4_DT]]*(Data_Xuất[Year]=CS$1)*(Data_Xuất[Month]=CS$2)*(Data_Xuất[Main SKU name_GOM]=$A9)*(Data_Xuất[[#Headers],[B1_MN]:[B4_DT]]='Xuất-2026-VayTron'!CS$5)))</f>
        <v>0</v>
      </c>
      <c r="CT9" s="42" cm="1">
        <f t="array" ref="CT9">IF(CT$2="FY",SUMPRODUCT(Data_Xuất[[B1_MN]:[B4_DT]]*(Data_Xuất[Year]=CT$1)*(Data_Xuất[Main SKU name_GOM]=$A9)*(Data_Xuất[[#Headers],[B1_MN]:[B4_DT]]='Xuất-2026-VayTron'!CT$5)),SUMPRODUCT(Data_Xuất[[B1_MN]:[B4_DT]]*(Data_Xuất[Year]=CT$1)*(Data_Xuất[Month]=CT$2)*(Data_Xuất[Main SKU name_GOM]=$A9)*(Data_Xuất[[#Headers],[B1_MN]:[B4_DT]]='Xuất-2026-VayTron'!CT$5)))</f>
        <v>0</v>
      </c>
      <c r="CU9" s="42" cm="1">
        <f t="array" ref="CU9">IF(CU$2="FY",SUMPRODUCT(Data_Xuất[[B1_MN]:[B4_DT]]*(Data_Xuất[Year]=CU$1)*(Data_Xuất[Main SKU name_GOM]=$A9)*(Data_Xuất[[#Headers],[B1_MN]:[B4_DT]]='Xuất-2026-VayTron'!CU$5)),SUMPRODUCT(Data_Xuất[[B1_MN]:[B4_DT]]*(Data_Xuất[Year]=CU$1)*(Data_Xuất[Month]=CU$2)*(Data_Xuất[Main SKU name_GOM]=$A9)*(Data_Xuất[[#Headers],[B1_MN]:[B4_DT]]='Xuất-2026-VayTron'!CU$5)))</f>
        <v>0</v>
      </c>
      <c r="CV9" s="42" cm="1">
        <f t="array" ref="CV9">IF(CV$2="FY",SUMPRODUCT(Data_Xuất[[B1_MN]:[B4_DT]]*(Data_Xuất[Year]=CV$1)*(Data_Xuất[Main SKU name_GOM]=$A9)*(Data_Xuất[[#Headers],[B1_MN]:[B4_DT]]='Xuất-2026-VayTron'!CV$5)),SUMPRODUCT(Data_Xuất[[B1_MN]:[B4_DT]]*(Data_Xuất[Year]=CV$1)*(Data_Xuất[Month]=CV$2)*(Data_Xuất[Main SKU name_GOM]=$A9)*(Data_Xuất[[#Headers],[B1_MN]:[B4_DT]]='Xuất-2026-VayTron'!CV$5)))</f>
        <v>0</v>
      </c>
      <c r="CW9" s="42" cm="1">
        <f t="array" ref="CW9">IF(CW$2="FY",SUMPRODUCT(Data_Xuất[[B1_MN]:[B4_DT]]*(Data_Xuất[Year]=CW$1)*(Data_Xuất[Main SKU name_GOM]=$A9)*(Data_Xuất[[#Headers],[B1_MN]:[B4_DT]]='Xuất-2026-VayTron'!CW$5)),SUMPRODUCT(Data_Xuất[[B1_MN]:[B4_DT]]*(Data_Xuất[Year]=CW$1)*(Data_Xuất[Month]=CW$2)*(Data_Xuất[Main SKU name_GOM]=$A9)*(Data_Xuất[[#Headers],[B1_MN]:[B4_DT]]='Xuất-2026-VayTron'!CW$5)))</f>
        <v>0</v>
      </c>
      <c r="CX9" s="42" cm="1">
        <f t="array" ref="CX9">IF(CX$2="FY",SUMPRODUCT(Data_Xuất[[B1_MN]:[B4_DT]]*(Data_Xuất[Year]=CX$1)*(Data_Xuất[Main SKU name_GOM]=$A9)*(Data_Xuất[[#Headers],[B1_MN]:[B4_DT]]='Xuất-2026-VayTron'!CX$5)),SUMPRODUCT(Data_Xuất[[B1_MN]:[B4_DT]]*(Data_Xuất[Year]=CX$1)*(Data_Xuất[Month]=CX$2)*(Data_Xuất[Main SKU name_GOM]=$A9)*(Data_Xuất[[#Headers],[B1_MN]:[B4_DT]]='Xuất-2026-VayTron'!CX$5)))</f>
        <v>0</v>
      </c>
      <c r="CY9" s="42" cm="1">
        <f t="array" ref="CY9">IF(CY$2="FY",SUMPRODUCT(Data_Xuất[[B1_MN]:[B4_DT]]*(Data_Xuất[Year]=CY$1)*(Data_Xuất[Main SKU name_GOM]=$A9)*(Data_Xuất[[#Headers],[B1_MN]:[B4_DT]]='Xuất-2026-VayTron'!CY$5)),SUMPRODUCT(Data_Xuất[[B1_MN]:[B4_DT]]*(Data_Xuất[Year]=CY$1)*(Data_Xuất[Month]=CY$2)*(Data_Xuất[Main SKU name_GOM]=$A9)*(Data_Xuất[[#Headers],[B1_MN]:[B4_DT]]='Xuất-2026-VayTron'!CY$5)))</f>
        <v>0</v>
      </c>
      <c r="CZ9" s="42" cm="1">
        <f t="array" ref="CZ9">IF(CZ$2="FY",SUMPRODUCT(Data_Xuất[[B1_MN]:[B4_DT]]*(Data_Xuất[Year]=CZ$1)*(Data_Xuất[Main SKU name_GOM]=$A9)*(Data_Xuất[[#Headers],[B1_MN]:[B4_DT]]='Xuất-2026-VayTron'!CZ$5)),SUMPRODUCT(Data_Xuất[[B1_MN]:[B4_DT]]*(Data_Xuất[Year]=CZ$1)*(Data_Xuất[Month]=CZ$2)*(Data_Xuất[Main SKU name_GOM]=$A9)*(Data_Xuất[[#Headers],[B1_MN]:[B4_DT]]='Xuất-2026-VayTron'!CZ$5)))</f>
        <v>0</v>
      </c>
      <c r="DA9" s="42" cm="1">
        <f t="array" ref="DA9">IF(DA$2="FY",SUMPRODUCT(Data_Xuất[[B1_MN]:[B4_DT]]*(Data_Xuất[Year]=DA$1)*(Data_Xuất[Main SKU name_GOM]=$A9)*(Data_Xuất[[#Headers],[B1_MN]:[B4_DT]]='Xuất-2026-VayTron'!DA$5)),SUMPRODUCT(Data_Xuất[[B1_MN]:[B4_DT]]*(Data_Xuất[Year]=DA$1)*(Data_Xuất[Month]=DA$2)*(Data_Xuất[Main SKU name_GOM]=$A9)*(Data_Xuất[[#Headers],[B1_MN]:[B4_DT]]='Xuất-2026-VayTron'!DA$5)))</f>
        <v>0</v>
      </c>
      <c r="DB9" s="42" cm="1">
        <f t="array" ref="DB9">IF(DB$2="FY",SUMPRODUCT(Data_Xuất[[B1_MN]:[B4_DT]]*(Data_Xuất[Year]=DB$1)*(Data_Xuất[Main SKU name_GOM]=$A9)*(Data_Xuất[[#Headers],[B1_MN]:[B4_DT]]='Xuất-2026-VayTron'!DB$5)),SUMPRODUCT(Data_Xuất[[B1_MN]:[B4_DT]]*(Data_Xuất[Year]=DB$1)*(Data_Xuất[Month]=DB$2)*(Data_Xuất[Main SKU name_GOM]=$A9)*(Data_Xuất[[#Headers],[B1_MN]:[B4_DT]]='Xuất-2026-VayTron'!DB$5)))</f>
        <v>0</v>
      </c>
      <c r="DC9" s="45">
        <f t="shared" si="18"/>
        <v>0</v>
      </c>
      <c r="DE9" s="42" cm="1">
        <f t="array" ref="DE9">IF(DE$2="FY",SUMPRODUCT(Data_Xuất[[B1_MN]:[B4_DT]]*(Data_Xuất[Year]=DE$1)*(Data_Xuất[Main SKU name_GOM]=$A9)*(Data_Xuất[[#Headers],[B1_MN]:[B4_DT]]='Xuất-2026-VayTron'!DE$5)),SUMPRODUCT(Data_Xuất[[B1_MN]:[B4_DT]]*(Data_Xuất[Year]=DE$1)*(Data_Xuất[Month]=DE$2)*(Data_Xuất[Main SKU name_GOM]=$A9)*(Data_Xuất[[#Headers],[B1_MN]:[B4_DT]]='Xuất-2026-VayTron'!DE$5)))</f>
        <v>0</v>
      </c>
      <c r="DF9" s="42" cm="1">
        <f t="array" ref="DF9">IF(DF$2="FY",SUMPRODUCT(Data_Xuất[[B1_MN]:[B4_DT]]*(Data_Xuất[Year]=DF$1)*(Data_Xuất[Main SKU name_GOM]=$A9)*(Data_Xuất[[#Headers],[B1_MN]:[B4_DT]]='Xuất-2026-VayTron'!DF$5)),SUMPRODUCT(Data_Xuất[[B1_MN]:[B4_DT]]*(Data_Xuất[Year]=DF$1)*(Data_Xuất[Month]=DF$2)*(Data_Xuất[Main SKU name_GOM]=$A9)*(Data_Xuất[[#Headers],[B1_MN]:[B4_DT]]='Xuất-2026-VayTron'!DF$5)))</f>
        <v>0</v>
      </c>
      <c r="DG9" s="42" cm="1">
        <f t="array" ref="DG9">IF(DG$2="FY",SUMPRODUCT(Data_Xuất[[B1_MN]:[B4_DT]]*(Data_Xuất[Year]=DG$1)*(Data_Xuất[Main SKU name_GOM]=$A9)*(Data_Xuất[[#Headers],[B1_MN]:[B4_DT]]='Xuất-2026-VayTron'!DG$5)),SUMPRODUCT(Data_Xuất[[B1_MN]:[B4_DT]]*(Data_Xuất[Year]=DG$1)*(Data_Xuất[Month]=DG$2)*(Data_Xuất[Main SKU name_GOM]=$A9)*(Data_Xuất[[#Headers],[B1_MN]:[B4_DT]]='Xuất-2026-VayTron'!DG$5)))</f>
        <v>0</v>
      </c>
      <c r="DH9" s="42" cm="1">
        <f t="array" ref="DH9">IF(DH$2="FY",SUMPRODUCT(Data_Xuất[[B1_MN]:[B4_DT]]*(Data_Xuất[Year]=DH$1)*(Data_Xuất[Main SKU name_GOM]=$A9)*(Data_Xuất[[#Headers],[B1_MN]:[B4_DT]]='Xuất-2026-VayTron'!DH$5)),SUMPRODUCT(Data_Xuất[[B1_MN]:[B4_DT]]*(Data_Xuất[Year]=DH$1)*(Data_Xuất[Month]=DH$2)*(Data_Xuất[Main SKU name_GOM]=$A9)*(Data_Xuất[[#Headers],[B1_MN]:[B4_DT]]='Xuất-2026-VayTron'!DH$5)))</f>
        <v>0</v>
      </c>
      <c r="DI9" s="42" cm="1">
        <f t="array" ref="DI9">IF(DI$2="FY",SUMPRODUCT(Data_Xuất[[B1_MN]:[B4_DT]]*(Data_Xuất[Year]=DI$1)*(Data_Xuất[Main SKU name_GOM]=$A9)*(Data_Xuất[[#Headers],[B1_MN]:[B4_DT]]='Xuất-2026-VayTron'!DI$5)),SUMPRODUCT(Data_Xuất[[B1_MN]:[B4_DT]]*(Data_Xuất[Year]=DI$1)*(Data_Xuất[Month]=DI$2)*(Data_Xuất[Main SKU name_GOM]=$A9)*(Data_Xuất[[#Headers],[B1_MN]:[B4_DT]]='Xuất-2026-VayTron'!DI$5)))</f>
        <v>0</v>
      </c>
      <c r="DJ9" s="42" cm="1">
        <f t="array" ref="DJ9">IF(DJ$2="FY",SUMPRODUCT(Data_Xuất[[B1_MN]:[B4_DT]]*(Data_Xuất[Year]=DJ$1)*(Data_Xuất[Main SKU name_GOM]=$A9)*(Data_Xuất[[#Headers],[B1_MN]:[B4_DT]]='Xuất-2026-VayTron'!DJ$5)),SUMPRODUCT(Data_Xuất[[B1_MN]:[B4_DT]]*(Data_Xuất[Year]=DJ$1)*(Data_Xuất[Month]=DJ$2)*(Data_Xuất[Main SKU name_GOM]=$A9)*(Data_Xuất[[#Headers],[B1_MN]:[B4_DT]]='Xuất-2026-VayTron'!DJ$5)))</f>
        <v>0</v>
      </c>
      <c r="DK9" s="42" cm="1">
        <f t="array" ref="DK9">IF(DK$2="FY",SUMPRODUCT(Data_Xuất[[B1_MN]:[B4_DT]]*(Data_Xuất[Year]=DK$1)*(Data_Xuất[Main SKU name_GOM]=$A9)*(Data_Xuất[[#Headers],[B1_MN]:[B4_DT]]='Xuất-2026-VayTron'!DK$5)),SUMPRODUCT(Data_Xuất[[B1_MN]:[B4_DT]]*(Data_Xuất[Year]=DK$1)*(Data_Xuất[Month]=DK$2)*(Data_Xuất[Main SKU name_GOM]=$A9)*(Data_Xuất[[#Headers],[B1_MN]:[B4_DT]]='Xuất-2026-VayTron'!DK$5)))</f>
        <v>0</v>
      </c>
      <c r="DL9" s="42" cm="1">
        <f t="array" ref="DL9">IF(DL$2="FY",SUMPRODUCT(Data_Xuất[[B1_MN]:[B4_DT]]*(Data_Xuất[Year]=DL$1)*(Data_Xuất[Main SKU name_GOM]=$A9)*(Data_Xuất[[#Headers],[B1_MN]:[B4_DT]]='Xuất-2026-VayTron'!DL$5)),SUMPRODUCT(Data_Xuất[[B1_MN]:[B4_DT]]*(Data_Xuất[Year]=DL$1)*(Data_Xuất[Month]=DL$2)*(Data_Xuất[Main SKU name_GOM]=$A9)*(Data_Xuất[[#Headers],[B1_MN]:[B4_DT]]='Xuất-2026-VayTron'!DL$5)))</f>
        <v>0</v>
      </c>
      <c r="DM9" s="42" cm="1">
        <f t="array" ref="DM9">IF(DM$2="FY",SUMPRODUCT(Data_Xuất[[B1_MN]:[B4_DT]]*(Data_Xuất[Year]=DM$1)*(Data_Xuất[Main SKU name_GOM]=$A9)*(Data_Xuất[[#Headers],[B1_MN]:[B4_DT]]='Xuất-2026-VayTron'!DM$5)),SUMPRODUCT(Data_Xuất[[B1_MN]:[B4_DT]]*(Data_Xuất[Year]=DM$1)*(Data_Xuất[Month]=DM$2)*(Data_Xuất[Main SKU name_GOM]=$A9)*(Data_Xuất[[#Headers],[B1_MN]:[B4_DT]]='Xuất-2026-VayTron'!DM$5)))</f>
        <v>0</v>
      </c>
      <c r="DN9" s="42" cm="1">
        <f t="array" ref="DN9">IF(DN$2="FY",SUMPRODUCT(Data_Xuất[[B1_MN]:[B4_DT]]*(Data_Xuất[Year]=DN$1)*(Data_Xuất[Main SKU name_GOM]=$A9)*(Data_Xuất[[#Headers],[B1_MN]:[B4_DT]]='Xuất-2026-VayTron'!DN$5)),SUMPRODUCT(Data_Xuất[[B1_MN]:[B4_DT]]*(Data_Xuất[Year]=DN$1)*(Data_Xuất[Month]=DN$2)*(Data_Xuất[Main SKU name_GOM]=$A9)*(Data_Xuất[[#Headers],[B1_MN]:[B4_DT]]='Xuất-2026-VayTron'!DN$5)))</f>
        <v>0</v>
      </c>
      <c r="DO9" s="42" cm="1">
        <f t="array" ref="DO9">IF(DO$2="FY",SUMPRODUCT(Data_Xuất[[B1_MN]:[B4_DT]]*(Data_Xuất[Year]=DO$1)*(Data_Xuất[Main SKU name_GOM]=$A9)*(Data_Xuất[[#Headers],[B1_MN]:[B4_DT]]='Xuất-2026-VayTron'!DO$5)),SUMPRODUCT(Data_Xuất[[B1_MN]:[B4_DT]]*(Data_Xuất[Year]=DO$1)*(Data_Xuất[Month]=DO$2)*(Data_Xuất[Main SKU name_GOM]=$A9)*(Data_Xuất[[#Headers],[B1_MN]:[B4_DT]]='Xuất-2026-VayTron'!DO$5)))</f>
        <v>0</v>
      </c>
      <c r="DP9" s="42" cm="1">
        <f t="array" ref="DP9">IF(DP$2="FY",SUMPRODUCT(Data_Xuất[[B1_MN]:[B4_DT]]*(Data_Xuất[Year]=DP$1)*(Data_Xuất[Main SKU name_GOM]=$A9)*(Data_Xuất[[#Headers],[B1_MN]:[B4_DT]]='Xuất-2026-VayTron'!DP$5)),SUMPRODUCT(Data_Xuất[[B1_MN]:[B4_DT]]*(Data_Xuất[Year]=DP$1)*(Data_Xuất[Month]=DP$2)*(Data_Xuất[Main SKU name_GOM]=$A9)*(Data_Xuất[[#Headers],[B1_MN]:[B4_DT]]='Xuất-2026-VayTron'!DP$5)))</f>
        <v>0</v>
      </c>
      <c r="DQ9" s="42" cm="1">
        <f t="array" ref="DQ9">IF(DQ$2="FY",SUMPRODUCT(Data_Xuất[[B1_MN]:[B4_DT]]*(Data_Xuất[Year]=DQ$1)*(Data_Xuất[Main SKU name_GOM]=$A9)*(Data_Xuất[[#Headers],[B1_MN]:[B4_DT]]='Xuất-2026-VayTron'!DQ$5)),SUMPRODUCT(Data_Xuất[[B1_MN]:[B4_DT]]*(Data_Xuất[Year]=DQ$1)*(Data_Xuất[Month]=DQ$2)*(Data_Xuất[Main SKU name_GOM]=$A9)*(Data_Xuất[[#Headers],[B1_MN]:[B4_DT]]='Xuất-2026-VayTron'!DQ$5)))</f>
        <v>0</v>
      </c>
      <c r="DR9" s="45">
        <f t="shared" si="19"/>
        <v>0</v>
      </c>
      <c r="DT9" s="42" cm="1">
        <f t="array" ref="DT9">IF(DT$2="FY",SUMPRODUCT(Data_Xuất[[B1_MN]:[B4_DT]]*(Data_Xuất[Year]=DT$1)*(Data_Xuất[Main SKU name_GOM]=$A9)*(Data_Xuất[[#Headers],[B1_MN]:[B4_DT]]='Xuất-2026-VayTron'!DT$5)),SUMPRODUCT(Data_Xuất[[B1_MN]:[B4_DT]]*(Data_Xuất[Year]=DT$1)*(Data_Xuất[Month]=DT$2)*(Data_Xuất[Main SKU name_GOM]=$A9)*(Data_Xuất[[#Headers],[B1_MN]:[B4_DT]]='Xuất-2026-VayTron'!DT$5)))</f>
        <v>0</v>
      </c>
      <c r="DU9" s="42" cm="1">
        <f t="array" ref="DU9">IF(DU$2="FY",SUMPRODUCT(Data_Xuất[[B1_MN]:[B4_DT]]*(Data_Xuất[Year]=DU$1)*(Data_Xuất[Main SKU name_GOM]=$A9)*(Data_Xuất[[#Headers],[B1_MN]:[B4_DT]]='Xuất-2026-VayTron'!DU$5)),SUMPRODUCT(Data_Xuất[[B1_MN]:[B4_DT]]*(Data_Xuất[Year]=DU$1)*(Data_Xuất[Month]=DU$2)*(Data_Xuất[Main SKU name_GOM]=$A9)*(Data_Xuất[[#Headers],[B1_MN]:[B4_DT]]='Xuất-2026-VayTron'!DU$5)))</f>
        <v>0</v>
      </c>
      <c r="DV9" s="42" cm="1">
        <f t="array" ref="DV9">IF(DV$2="FY",SUMPRODUCT(Data_Xuất[[B1_MN]:[B4_DT]]*(Data_Xuất[Year]=DV$1)*(Data_Xuất[Main SKU name_GOM]=$A9)*(Data_Xuất[[#Headers],[B1_MN]:[B4_DT]]='Xuất-2026-VayTron'!DV$5)),SUMPRODUCT(Data_Xuất[[B1_MN]:[B4_DT]]*(Data_Xuất[Year]=DV$1)*(Data_Xuất[Month]=DV$2)*(Data_Xuất[Main SKU name_GOM]=$A9)*(Data_Xuất[[#Headers],[B1_MN]:[B4_DT]]='Xuất-2026-VayTron'!DV$5)))</f>
        <v>0</v>
      </c>
      <c r="DW9" s="42" cm="1">
        <f t="array" ref="DW9">IF(DW$2="FY",SUMPRODUCT(Data_Xuất[[B1_MN]:[B4_DT]]*(Data_Xuất[Year]=DW$1)*(Data_Xuất[Main SKU name_GOM]=$A9)*(Data_Xuất[[#Headers],[B1_MN]:[B4_DT]]='Xuất-2026-VayTron'!DW$5)),SUMPRODUCT(Data_Xuất[[B1_MN]:[B4_DT]]*(Data_Xuất[Year]=DW$1)*(Data_Xuất[Month]=DW$2)*(Data_Xuất[Main SKU name_GOM]=$A9)*(Data_Xuất[[#Headers],[B1_MN]:[B4_DT]]='Xuất-2026-VayTron'!DW$5)))</f>
        <v>0</v>
      </c>
      <c r="DX9" s="42" cm="1">
        <f t="array" ref="DX9">IF(DX$2="FY",SUMPRODUCT(Data_Xuất[[B1_MN]:[B4_DT]]*(Data_Xuất[Year]=DX$1)*(Data_Xuất[Main SKU name_GOM]=$A9)*(Data_Xuất[[#Headers],[B1_MN]:[B4_DT]]='Xuất-2026-VayTron'!DX$5)),SUMPRODUCT(Data_Xuất[[B1_MN]:[B4_DT]]*(Data_Xuất[Year]=DX$1)*(Data_Xuất[Month]=DX$2)*(Data_Xuất[Main SKU name_GOM]=$A9)*(Data_Xuất[[#Headers],[B1_MN]:[B4_DT]]='Xuất-2026-VayTron'!DX$5)))</f>
        <v>0</v>
      </c>
      <c r="DY9" s="42" cm="1">
        <f t="array" ref="DY9">IF(DY$2="FY",SUMPRODUCT(Data_Xuất[[B1_MN]:[B4_DT]]*(Data_Xuất[Year]=DY$1)*(Data_Xuất[Main SKU name_GOM]=$A9)*(Data_Xuất[[#Headers],[B1_MN]:[B4_DT]]='Xuất-2026-VayTron'!DY$5)),SUMPRODUCT(Data_Xuất[[B1_MN]:[B4_DT]]*(Data_Xuất[Year]=DY$1)*(Data_Xuất[Month]=DY$2)*(Data_Xuất[Main SKU name_GOM]=$A9)*(Data_Xuất[[#Headers],[B1_MN]:[B4_DT]]='Xuất-2026-VayTron'!DY$5)))</f>
        <v>0</v>
      </c>
      <c r="DZ9" s="42" cm="1">
        <f t="array" ref="DZ9">IF(DZ$2="FY",SUMPRODUCT(Data_Xuất[[B1_MN]:[B4_DT]]*(Data_Xuất[Year]=DZ$1)*(Data_Xuất[Main SKU name_GOM]=$A9)*(Data_Xuất[[#Headers],[B1_MN]:[B4_DT]]='Xuất-2026-VayTron'!DZ$5)),SUMPRODUCT(Data_Xuất[[B1_MN]:[B4_DT]]*(Data_Xuất[Year]=DZ$1)*(Data_Xuất[Month]=DZ$2)*(Data_Xuất[Main SKU name_GOM]=$A9)*(Data_Xuất[[#Headers],[B1_MN]:[B4_DT]]='Xuất-2026-VayTron'!DZ$5)))</f>
        <v>0</v>
      </c>
      <c r="EA9" s="42" cm="1">
        <f t="array" ref="EA9">IF(EA$2="FY",SUMPRODUCT(Data_Xuất[[B1_MN]:[B4_DT]]*(Data_Xuất[Year]=EA$1)*(Data_Xuất[Main SKU name_GOM]=$A9)*(Data_Xuất[[#Headers],[B1_MN]:[B4_DT]]='Xuất-2026-VayTron'!EA$5)),SUMPRODUCT(Data_Xuất[[B1_MN]:[B4_DT]]*(Data_Xuất[Year]=EA$1)*(Data_Xuất[Month]=EA$2)*(Data_Xuất[Main SKU name_GOM]=$A9)*(Data_Xuất[[#Headers],[B1_MN]:[B4_DT]]='Xuất-2026-VayTron'!EA$5)))</f>
        <v>0</v>
      </c>
      <c r="EB9" s="42" cm="1">
        <f t="array" ref="EB9">IF(EB$2="FY",SUMPRODUCT(Data_Xuất[[B1_MN]:[B4_DT]]*(Data_Xuất[Year]=EB$1)*(Data_Xuất[Main SKU name_GOM]=$A9)*(Data_Xuất[[#Headers],[B1_MN]:[B4_DT]]='Xuất-2026-VayTron'!EB$5)),SUMPRODUCT(Data_Xuất[[B1_MN]:[B4_DT]]*(Data_Xuất[Year]=EB$1)*(Data_Xuất[Month]=EB$2)*(Data_Xuất[Main SKU name_GOM]=$A9)*(Data_Xuất[[#Headers],[B1_MN]:[B4_DT]]='Xuất-2026-VayTron'!EB$5)))</f>
        <v>0</v>
      </c>
      <c r="EC9" s="42" cm="1">
        <f t="array" ref="EC9">IF(EC$2="FY",SUMPRODUCT(Data_Xuất[[B1_MN]:[B4_DT]]*(Data_Xuất[Year]=EC$1)*(Data_Xuất[Main SKU name_GOM]=$A9)*(Data_Xuất[[#Headers],[B1_MN]:[B4_DT]]='Xuất-2026-VayTron'!EC$5)),SUMPRODUCT(Data_Xuất[[B1_MN]:[B4_DT]]*(Data_Xuất[Year]=EC$1)*(Data_Xuất[Month]=EC$2)*(Data_Xuất[Main SKU name_GOM]=$A9)*(Data_Xuất[[#Headers],[B1_MN]:[B4_DT]]='Xuất-2026-VayTron'!EC$5)))</f>
        <v>0</v>
      </c>
      <c r="ED9" s="42" cm="1">
        <f t="array" ref="ED9">IF(ED$2="FY",SUMPRODUCT(Data_Xuất[[B1_MN]:[B4_DT]]*(Data_Xuất[Year]=ED$1)*(Data_Xuất[Main SKU name_GOM]=$A9)*(Data_Xuất[[#Headers],[B1_MN]:[B4_DT]]='Xuất-2026-VayTron'!ED$5)),SUMPRODUCT(Data_Xuất[[B1_MN]:[B4_DT]]*(Data_Xuất[Year]=ED$1)*(Data_Xuất[Month]=ED$2)*(Data_Xuất[Main SKU name_GOM]=$A9)*(Data_Xuất[[#Headers],[B1_MN]:[B4_DT]]='Xuất-2026-VayTron'!ED$5)))</f>
        <v>0</v>
      </c>
      <c r="EE9" s="42" cm="1">
        <f t="array" ref="EE9">IF(EE$2="FY",SUMPRODUCT(Data_Xuất[[B1_MN]:[B4_DT]]*(Data_Xuất[Year]=EE$1)*(Data_Xuất[Main SKU name_GOM]=$A9)*(Data_Xuất[[#Headers],[B1_MN]:[B4_DT]]='Xuất-2026-VayTron'!EE$5)),SUMPRODUCT(Data_Xuất[[B1_MN]:[B4_DT]]*(Data_Xuất[Year]=EE$1)*(Data_Xuất[Month]=EE$2)*(Data_Xuất[Main SKU name_GOM]=$A9)*(Data_Xuất[[#Headers],[B1_MN]:[B4_DT]]='Xuất-2026-VayTron'!EE$5)))</f>
        <v>0</v>
      </c>
      <c r="EF9" s="42" cm="1">
        <f t="array" ref="EF9">IF(EF$2="FY",SUMPRODUCT(Data_Xuất[[B1_MN]:[B4_DT]]*(Data_Xuất[Year]=EF$1)*(Data_Xuất[Main SKU name_GOM]=$A9)*(Data_Xuất[[#Headers],[B1_MN]:[B4_DT]]='Xuất-2026-VayTron'!EF$5)),SUMPRODUCT(Data_Xuất[[B1_MN]:[B4_DT]]*(Data_Xuất[Year]=EF$1)*(Data_Xuất[Month]=EF$2)*(Data_Xuất[Main SKU name_GOM]=$A9)*(Data_Xuất[[#Headers],[B1_MN]:[B4_DT]]='Xuất-2026-VayTron'!EF$5)))</f>
        <v>0</v>
      </c>
      <c r="EG9" s="45">
        <f t="shared" si="20"/>
        <v>0</v>
      </c>
      <c r="EI9" s="42" cm="1">
        <f t="array" ref="EI9">IF(EI$2="FY",SUMPRODUCT(Data_Xuất[[B1_MN]:[B4_DT]]*(Data_Xuất[Year]=EI$1)*(Data_Xuất[Main SKU name_GOM]=$A9)*(Data_Xuất[[#Headers],[B1_MN]:[B4_DT]]='Xuất-2026-VayTron'!EI$5)),SUMPRODUCT(Data_Xuất[[B1_MN]:[B4_DT]]*(Data_Xuất[Year]=EI$1)*(Data_Xuất[Month]=EI$2)*(Data_Xuất[Main SKU name_GOM]=$A9)*(Data_Xuất[[#Headers],[B1_MN]:[B4_DT]]='Xuất-2026-VayTron'!EI$5)))</f>
        <v>0</v>
      </c>
      <c r="EJ9" s="42" cm="1">
        <f t="array" ref="EJ9">IF(EJ$2="FY",SUMPRODUCT(Data_Xuất[[B1_MN]:[B4_DT]]*(Data_Xuất[Year]=EJ$1)*(Data_Xuất[Main SKU name_GOM]=$A9)*(Data_Xuất[[#Headers],[B1_MN]:[B4_DT]]='Xuất-2026-VayTron'!EJ$5)),SUMPRODUCT(Data_Xuất[[B1_MN]:[B4_DT]]*(Data_Xuất[Year]=EJ$1)*(Data_Xuất[Month]=EJ$2)*(Data_Xuất[Main SKU name_GOM]=$A9)*(Data_Xuất[[#Headers],[B1_MN]:[B4_DT]]='Xuất-2026-VayTron'!EJ$5)))</f>
        <v>0</v>
      </c>
      <c r="EK9" s="42" cm="1">
        <f t="array" ref="EK9">IF(EK$2="FY",SUMPRODUCT(Data_Xuất[[B1_MN]:[B4_DT]]*(Data_Xuất[Year]=EK$1)*(Data_Xuất[Main SKU name_GOM]=$A9)*(Data_Xuất[[#Headers],[B1_MN]:[B4_DT]]='Xuất-2026-VayTron'!EK$5)),SUMPRODUCT(Data_Xuất[[B1_MN]:[B4_DT]]*(Data_Xuất[Year]=EK$1)*(Data_Xuất[Month]=EK$2)*(Data_Xuất[Main SKU name_GOM]=$A9)*(Data_Xuất[[#Headers],[B1_MN]:[B4_DT]]='Xuất-2026-VayTron'!EK$5)))</f>
        <v>0</v>
      </c>
      <c r="EL9" s="42" cm="1">
        <f t="array" ref="EL9">IF(EL$2="FY",SUMPRODUCT(Data_Xuất[[B1_MN]:[B4_DT]]*(Data_Xuất[Year]=EL$1)*(Data_Xuất[Main SKU name_GOM]=$A9)*(Data_Xuất[[#Headers],[B1_MN]:[B4_DT]]='Xuất-2026-VayTron'!EL$5)),SUMPRODUCT(Data_Xuất[[B1_MN]:[B4_DT]]*(Data_Xuất[Year]=EL$1)*(Data_Xuất[Month]=EL$2)*(Data_Xuất[Main SKU name_GOM]=$A9)*(Data_Xuất[[#Headers],[B1_MN]:[B4_DT]]='Xuất-2026-VayTron'!EL$5)))</f>
        <v>0</v>
      </c>
      <c r="EM9" s="42" cm="1">
        <f t="array" ref="EM9">IF(EM$2="FY",SUMPRODUCT(Data_Xuất[[B1_MN]:[B4_DT]]*(Data_Xuất[Year]=EM$1)*(Data_Xuất[Main SKU name_GOM]=$A9)*(Data_Xuất[[#Headers],[B1_MN]:[B4_DT]]='Xuất-2026-VayTron'!EM$5)),SUMPRODUCT(Data_Xuất[[B1_MN]:[B4_DT]]*(Data_Xuất[Year]=EM$1)*(Data_Xuất[Month]=EM$2)*(Data_Xuất[Main SKU name_GOM]=$A9)*(Data_Xuất[[#Headers],[B1_MN]:[B4_DT]]='Xuất-2026-VayTron'!EM$5)))</f>
        <v>0</v>
      </c>
      <c r="EN9" s="42" cm="1">
        <f t="array" ref="EN9">IF(EN$2="FY",SUMPRODUCT(Data_Xuất[[B1_MN]:[B4_DT]]*(Data_Xuất[Year]=EN$1)*(Data_Xuất[Main SKU name_GOM]=$A9)*(Data_Xuất[[#Headers],[B1_MN]:[B4_DT]]='Xuất-2026-VayTron'!EN$5)),SUMPRODUCT(Data_Xuất[[B1_MN]:[B4_DT]]*(Data_Xuất[Year]=EN$1)*(Data_Xuất[Month]=EN$2)*(Data_Xuất[Main SKU name_GOM]=$A9)*(Data_Xuất[[#Headers],[B1_MN]:[B4_DT]]='Xuất-2026-VayTron'!EN$5)))</f>
        <v>0</v>
      </c>
      <c r="EO9" s="42" cm="1">
        <f t="array" ref="EO9">IF(EO$2="FY",SUMPRODUCT(Data_Xuất[[B1_MN]:[B4_DT]]*(Data_Xuất[Year]=EO$1)*(Data_Xuất[Main SKU name_GOM]=$A9)*(Data_Xuất[[#Headers],[B1_MN]:[B4_DT]]='Xuất-2026-VayTron'!EO$5)),SUMPRODUCT(Data_Xuất[[B1_MN]:[B4_DT]]*(Data_Xuất[Year]=EO$1)*(Data_Xuất[Month]=EO$2)*(Data_Xuất[Main SKU name_GOM]=$A9)*(Data_Xuất[[#Headers],[B1_MN]:[B4_DT]]='Xuất-2026-VayTron'!EO$5)))</f>
        <v>0</v>
      </c>
      <c r="EP9" s="42" cm="1">
        <f t="array" ref="EP9">IF(EP$2="FY",SUMPRODUCT(Data_Xuất[[B1_MN]:[B4_DT]]*(Data_Xuất[Year]=EP$1)*(Data_Xuất[Main SKU name_GOM]=$A9)*(Data_Xuất[[#Headers],[B1_MN]:[B4_DT]]='Xuất-2026-VayTron'!EP$5)),SUMPRODUCT(Data_Xuất[[B1_MN]:[B4_DT]]*(Data_Xuất[Year]=EP$1)*(Data_Xuất[Month]=EP$2)*(Data_Xuất[Main SKU name_GOM]=$A9)*(Data_Xuất[[#Headers],[B1_MN]:[B4_DT]]='Xuất-2026-VayTron'!EP$5)))</f>
        <v>0</v>
      </c>
      <c r="EQ9" s="42" cm="1">
        <f t="array" ref="EQ9">IF(EQ$2="FY",SUMPRODUCT(Data_Xuất[[B1_MN]:[B4_DT]]*(Data_Xuất[Year]=EQ$1)*(Data_Xuất[Main SKU name_GOM]=$A9)*(Data_Xuất[[#Headers],[B1_MN]:[B4_DT]]='Xuất-2026-VayTron'!EQ$5)),SUMPRODUCT(Data_Xuất[[B1_MN]:[B4_DT]]*(Data_Xuất[Year]=EQ$1)*(Data_Xuất[Month]=EQ$2)*(Data_Xuất[Main SKU name_GOM]=$A9)*(Data_Xuất[[#Headers],[B1_MN]:[B4_DT]]='Xuất-2026-VayTron'!EQ$5)))</f>
        <v>0</v>
      </c>
      <c r="ER9" s="42" cm="1">
        <f t="array" ref="ER9">IF(ER$2="FY",SUMPRODUCT(Data_Xuất[[B1_MN]:[B4_DT]]*(Data_Xuất[Year]=ER$1)*(Data_Xuất[Main SKU name_GOM]=$A9)*(Data_Xuất[[#Headers],[B1_MN]:[B4_DT]]='Xuất-2026-VayTron'!ER$5)),SUMPRODUCT(Data_Xuất[[B1_MN]:[B4_DT]]*(Data_Xuất[Year]=ER$1)*(Data_Xuất[Month]=ER$2)*(Data_Xuất[Main SKU name_GOM]=$A9)*(Data_Xuất[[#Headers],[B1_MN]:[B4_DT]]='Xuất-2026-VayTron'!ER$5)))</f>
        <v>0</v>
      </c>
      <c r="ES9" s="42" cm="1">
        <f t="array" ref="ES9">IF(ES$2="FY",SUMPRODUCT(Data_Xuất[[B1_MN]:[B4_DT]]*(Data_Xuất[Year]=ES$1)*(Data_Xuất[Main SKU name_GOM]=$A9)*(Data_Xuất[[#Headers],[B1_MN]:[B4_DT]]='Xuất-2026-VayTron'!ES$5)),SUMPRODUCT(Data_Xuất[[B1_MN]:[B4_DT]]*(Data_Xuất[Year]=ES$1)*(Data_Xuất[Month]=ES$2)*(Data_Xuất[Main SKU name_GOM]=$A9)*(Data_Xuất[[#Headers],[B1_MN]:[B4_DT]]='Xuất-2026-VayTron'!ES$5)))</f>
        <v>0</v>
      </c>
      <c r="ET9" s="42" cm="1">
        <f t="array" ref="ET9">IF(ET$2="FY",SUMPRODUCT(Data_Xuất[[B1_MN]:[B4_DT]]*(Data_Xuất[Year]=ET$1)*(Data_Xuất[Main SKU name_GOM]=$A9)*(Data_Xuất[[#Headers],[B1_MN]:[B4_DT]]='Xuất-2026-VayTron'!ET$5)),SUMPRODUCT(Data_Xuất[[B1_MN]:[B4_DT]]*(Data_Xuất[Year]=ET$1)*(Data_Xuất[Month]=ET$2)*(Data_Xuất[Main SKU name_GOM]=$A9)*(Data_Xuất[[#Headers],[B1_MN]:[B4_DT]]='Xuất-2026-VayTron'!ET$5)))</f>
        <v>0</v>
      </c>
      <c r="EU9" s="42" cm="1">
        <f t="array" ref="EU9">IF(EU$2="FY",SUMPRODUCT(Data_Xuất[[B1_MN]:[B4_DT]]*(Data_Xuất[Year]=EU$1)*(Data_Xuất[Main SKU name_GOM]=$A9)*(Data_Xuất[[#Headers],[B1_MN]:[B4_DT]]='Xuất-2026-VayTron'!EU$5)),SUMPRODUCT(Data_Xuất[[B1_MN]:[B4_DT]]*(Data_Xuất[Year]=EU$1)*(Data_Xuất[Month]=EU$2)*(Data_Xuất[Main SKU name_GOM]=$A9)*(Data_Xuất[[#Headers],[B1_MN]:[B4_DT]]='Xuất-2026-VayTron'!EU$5)))</f>
        <v>0</v>
      </c>
      <c r="EV9" s="45">
        <f t="shared" si="21"/>
        <v>0</v>
      </c>
      <c r="EX9" s="42" cm="1">
        <f t="array" ref="EX9">IF(EX$2="FY",SUMPRODUCT(Data_Xuất[[B1_MN]:[B4_DT]]*(Data_Xuất[Year]=EX$1)*(Data_Xuất[Main SKU name_GOM]=$A9)*(Data_Xuất[[#Headers],[B1_MN]:[B4_DT]]='Xuất-2026-VayTron'!EX$5)),SUMPRODUCT(Data_Xuất[[B1_MN]:[B4_DT]]*(Data_Xuất[Year]=EX$1)*(Data_Xuất[Month]=EX$2)*(Data_Xuất[Main SKU name_GOM]=$A9)*(Data_Xuất[[#Headers],[B1_MN]:[B4_DT]]='Xuất-2026-VayTron'!EX$5)))</f>
        <v>0</v>
      </c>
      <c r="EY9" s="42" cm="1">
        <f t="array" ref="EY9">IF(EY$2="FY",SUMPRODUCT(Data_Xuất[[B1_MN]:[B4_DT]]*(Data_Xuất[Year]=EY$1)*(Data_Xuất[Main SKU name_GOM]=$A9)*(Data_Xuất[[#Headers],[B1_MN]:[B4_DT]]='Xuất-2026-VayTron'!EY$5)),SUMPRODUCT(Data_Xuất[[B1_MN]:[B4_DT]]*(Data_Xuất[Year]=EY$1)*(Data_Xuất[Month]=EY$2)*(Data_Xuất[Main SKU name_GOM]=$A9)*(Data_Xuất[[#Headers],[B1_MN]:[B4_DT]]='Xuất-2026-VayTron'!EY$5)))</f>
        <v>0</v>
      </c>
      <c r="EZ9" s="42" cm="1">
        <f t="array" ref="EZ9">IF(EZ$2="FY",SUMPRODUCT(Data_Xuất[[B1_MN]:[B4_DT]]*(Data_Xuất[Year]=EZ$1)*(Data_Xuất[Main SKU name_GOM]=$A9)*(Data_Xuất[[#Headers],[B1_MN]:[B4_DT]]='Xuất-2026-VayTron'!EZ$5)),SUMPRODUCT(Data_Xuất[[B1_MN]:[B4_DT]]*(Data_Xuất[Year]=EZ$1)*(Data_Xuất[Month]=EZ$2)*(Data_Xuất[Main SKU name_GOM]=$A9)*(Data_Xuất[[#Headers],[B1_MN]:[B4_DT]]='Xuất-2026-VayTron'!EZ$5)))</f>
        <v>0</v>
      </c>
      <c r="FA9" s="42" cm="1">
        <f t="array" ref="FA9">IF(FA$2="FY",SUMPRODUCT(Data_Xuất[[B1_MN]:[B4_DT]]*(Data_Xuất[Year]=FA$1)*(Data_Xuất[Main SKU name_GOM]=$A9)*(Data_Xuất[[#Headers],[B1_MN]:[B4_DT]]='Xuất-2026-VayTron'!FA$5)),SUMPRODUCT(Data_Xuất[[B1_MN]:[B4_DT]]*(Data_Xuất[Year]=FA$1)*(Data_Xuất[Month]=FA$2)*(Data_Xuất[Main SKU name_GOM]=$A9)*(Data_Xuất[[#Headers],[B1_MN]:[B4_DT]]='Xuất-2026-VayTron'!FA$5)))</f>
        <v>0</v>
      </c>
      <c r="FB9" s="42" cm="1">
        <f t="array" ref="FB9">IF(FB$2="FY",SUMPRODUCT(Data_Xuất[[B1_MN]:[B4_DT]]*(Data_Xuất[Year]=FB$1)*(Data_Xuất[Main SKU name_GOM]=$A9)*(Data_Xuất[[#Headers],[B1_MN]:[B4_DT]]='Xuất-2026-VayTron'!FB$5)),SUMPRODUCT(Data_Xuất[[B1_MN]:[B4_DT]]*(Data_Xuất[Year]=FB$1)*(Data_Xuất[Month]=FB$2)*(Data_Xuất[Main SKU name_GOM]=$A9)*(Data_Xuất[[#Headers],[B1_MN]:[B4_DT]]='Xuất-2026-VayTron'!FB$5)))</f>
        <v>0</v>
      </c>
      <c r="FC9" s="42" cm="1">
        <f t="array" ref="FC9">IF(FC$2="FY",SUMPRODUCT(Data_Xuất[[B1_MN]:[B4_DT]]*(Data_Xuất[Year]=FC$1)*(Data_Xuất[Main SKU name_GOM]=$A9)*(Data_Xuất[[#Headers],[B1_MN]:[B4_DT]]='Xuất-2026-VayTron'!FC$5)),SUMPRODUCT(Data_Xuất[[B1_MN]:[B4_DT]]*(Data_Xuất[Year]=FC$1)*(Data_Xuất[Month]=FC$2)*(Data_Xuất[Main SKU name_GOM]=$A9)*(Data_Xuất[[#Headers],[B1_MN]:[B4_DT]]='Xuất-2026-VayTron'!FC$5)))</f>
        <v>0</v>
      </c>
      <c r="FD9" s="42" cm="1">
        <f t="array" ref="FD9">IF(FD$2="FY",SUMPRODUCT(Data_Xuất[[B1_MN]:[B4_DT]]*(Data_Xuất[Year]=FD$1)*(Data_Xuất[Main SKU name_GOM]=$A9)*(Data_Xuất[[#Headers],[B1_MN]:[B4_DT]]='Xuất-2026-VayTron'!FD$5)),SUMPRODUCT(Data_Xuất[[B1_MN]:[B4_DT]]*(Data_Xuất[Year]=FD$1)*(Data_Xuất[Month]=FD$2)*(Data_Xuất[Main SKU name_GOM]=$A9)*(Data_Xuất[[#Headers],[B1_MN]:[B4_DT]]='Xuất-2026-VayTron'!FD$5)))</f>
        <v>0</v>
      </c>
      <c r="FE9" s="42" cm="1">
        <f t="array" ref="FE9">IF(FE$2="FY",SUMPRODUCT(Data_Xuất[[B1_MN]:[B4_DT]]*(Data_Xuất[Year]=FE$1)*(Data_Xuất[Main SKU name_GOM]=$A9)*(Data_Xuất[[#Headers],[B1_MN]:[B4_DT]]='Xuất-2026-VayTron'!FE$5)),SUMPRODUCT(Data_Xuất[[B1_MN]:[B4_DT]]*(Data_Xuất[Year]=FE$1)*(Data_Xuất[Month]=FE$2)*(Data_Xuất[Main SKU name_GOM]=$A9)*(Data_Xuất[[#Headers],[B1_MN]:[B4_DT]]='Xuất-2026-VayTron'!FE$5)))</f>
        <v>0</v>
      </c>
      <c r="FF9" s="42" cm="1">
        <f t="array" ref="FF9">IF(FF$2="FY",SUMPRODUCT(Data_Xuất[[B1_MN]:[B4_DT]]*(Data_Xuất[Year]=FF$1)*(Data_Xuất[Main SKU name_GOM]=$A9)*(Data_Xuất[[#Headers],[B1_MN]:[B4_DT]]='Xuất-2026-VayTron'!FF$5)),SUMPRODUCT(Data_Xuất[[B1_MN]:[B4_DT]]*(Data_Xuất[Year]=FF$1)*(Data_Xuất[Month]=FF$2)*(Data_Xuất[Main SKU name_GOM]=$A9)*(Data_Xuất[[#Headers],[B1_MN]:[B4_DT]]='Xuất-2026-VayTron'!FF$5)))</f>
        <v>0</v>
      </c>
      <c r="FG9" s="42" cm="1">
        <f t="array" ref="FG9">IF(FG$2="FY",SUMPRODUCT(Data_Xuất[[B1_MN]:[B4_DT]]*(Data_Xuất[Year]=FG$1)*(Data_Xuất[Main SKU name_GOM]=$A9)*(Data_Xuất[[#Headers],[B1_MN]:[B4_DT]]='Xuất-2026-VayTron'!FG$5)),SUMPRODUCT(Data_Xuất[[B1_MN]:[B4_DT]]*(Data_Xuất[Year]=FG$1)*(Data_Xuất[Month]=FG$2)*(Data_Xuất[Main SKU name_GOM]=$A9)*(Data_Xuất[[#Headers],[B1_MN]:[B4_DT]]='Xuất-2026-VayTron'!FG$5)))</f>
        <v>0</v>
      </c>
      <c r="FH9" s="42" cm="1">
        <f t="array" ref="FH9">IF(FH$2="FY",SUMPRODUCT(Data_Xuất[[B1_MN]:[B4_DT]]*(Data_Xuất[Year]=FH$1)*(Data_Xuất[Main SKU name_GOM]=$A9)*(Data_Xuất[[#Headers],[B1_MN]:[B4_DT]]='Xuất-2026-VayTron'!FH$5)),SUMPRODUCT(Data_Xuất[[B1_MN]:[B4_DT]]*(Data_Xuất[Year]=FH$1)*(Data_Xuất[Month]=FH$2)*(Data_Xuất[Main SKU name_GOM]=$A9)*(Data_Xuất[[#Headers],[B1_MN]:[B4_DT]]='Xuất-2026-VayTron'!FH$5)))</f>
        <v>0</v>
      </c>
      <c r="FI9" s="42" cm="1">
        <f t="array" ref="FI9">IF(FI$2="FY",SUMPRODUCT(Data_Xuất[[B1_MN]:[B4_DT]]*(Data_Xuất[Year]=FI$1)*(Data_Xuất[Main SKU name_GOM]=$A9)*(Data_Xuất[[#Headers],[B1_MN]:[B4_DT]]='Xuất-2026-VayTron'!FI$5)),SUMPRODUCT(Data_Xuất[[B1_MN]:[B4_DT]]*(Data_Xuất[Year]=FI$1)*(Data_Xuất[Month]=FI$2)*(Data_Xuất[Main SKU name_GOM]=$A9)*(Data_Xuất[[#Headers],[B1_MN]:[B4_DT]]='Xuất-2026-VayTron'!FI$5)))</f>
        <v>0</v>
      </c>
      <c r="FJ9" s="42" cm="1">
        <f t="array" ref="FJ9">IF(FJ$2="FY",SUMPRODUCT(Data_Xuất[[B1_MN]:[B4_DT]]*(Data_Xuất[Year]=FJ$1)*(Data_Xuất[Main SKU name_GOM]=$A9)*(Data_Xuất[[#Headers],[B1_MN]:[B4_DT]]='Xuất-2026-VayTron'!FJ$5)),SUMPRODUCT(Data_Xuất[[B1_MN]:[B4_DT]]*(Data_Xuất[Year]=FJ$1)*(Data_Xuất[Month]=FJ$2)*(Data_Xuất[Main SKU name_GOM]=$A9)*(Data_Xuất[[#Headers],[B1_MN]:[B4_DT]]='Xuất-2026-VayTron'!FJ$5)))</f>
        <v>0</v>
      </c>
      <c r="FK9" s="45">
        <f t="shared" si="22"/>
        <v>0</v>
      </c>
      <c r="FM9" s="42" cm="1">
        <f t="array" ref="FM9">IF(FM$2="FY",SUMPRODUCT(Data_Xuất[[B1_MN]:[B4_DT]]*(Data_Xuất[Year]=FM$1)*(Data_Xuất[Main SKU name_GOM]=$A9)*(Data_Xuất[[#Headers],[B1_MN]:[B4_DT]]='Xuất-2026-VayTron'!FM$5)),SUMPRODUCT(Data_Xuất[[B1_MN]:[B4_DT]]*(Data_Xuất[Year]=FM$1)*(Data_Xuất[Month]=FM$2)*(Data_Xuất[Main SKU name_GOM]=$A9)*(Data_Xuất[[#Headers],[B1_MN]:[B4_DT]]='Xuất-2026-VayTron'!FM$5)))</f>
        <v>0</v>
      </c>
      <c r="FN9" s="42" cm="1">
        <f t="array" ref="FN9">IF(FN$2="FY",SUMPRODUCT(Data_Xuất[[B1_MN]:[B4_DT]]*(Data_Xuất[Year]=FN$1)*(Data_Xuất[Main SKU name_GOM]=$A9)*(Data_Xuất[[#Headers],[B1_MN]:[B4_DT]]='Xuất-2026-VayTron'!FN$5)),SUMPRODUCT(Data_Xuất[[B1_MN]:[B4_DT]]*(Data_Xuất[Year]=FN$1)*(Data_Xuất[Month]=FN$2)*(Data_Xuất[Main SKU name_GOM]=$A9)*(Data_Xuất[[#Headers],[B1_MN]:[B4_DT]]='Xuất-2026-VayTron'!FN$5)))</f>
        <v>0</v>
      </c>
      <c r="FO9" s="42" cm="1">
        <f t="array" ref="FO9">IF(FO$2="FY",SUMPRODUCT(Data_Xuất[[B1_MN]:[B4_DT]]*(Data_Xuất[Year]=FO$1)*(Data_Xuất[Main SKU name_GOM]=$A9)*(Data_Xuất[[#Headers],[B1_MN]:[B4_DT]]='Xuất-2026-VayTron'!FO$5)),SUMPRODUCT(Data_Xuất[[B1_MN]:[B4_DT]]*(Data_Xuất[Year]=FO$1)*(Data_Xuất[Month]=FO$2)*(Data_Xuất[Main SKU name_GOM]=$A9)*(Data_Xuất[[#Headers],[B1_MN]:[B4_DT]]='Xuất-2026-VayTron'!FO$5)))</f>
        <v>0</v>
      </c>
      <c r="FP9" s="42" cm="1">
        <f t="array" ref="FP9">IF(FP$2="FY",SUMPRODUCT(Data_Xuất[[B1_MN]:[B4_DT]]*(Data_Xuất[Year]=FP$1)*(Data_Xuất[Main SKU name_GOM]=$A9)*(Data_Xuất[[#Headers],[B1_MN]:[B4_DT]]='Xuất-2026-VayTron'!FP$5)),SUMPRODUCT(Data_Xuất[[B1_MN]:[B4_DT]]*(Data_Xuất[Year]=FP$1)*(Data_Xuất[Month]=FP$2)*(Data_Xuất[Main SKU name_GOM]=$A9)*(Data_Xuất[[#Headers],[B1_MN]:[B4_DT]]='Xuất-2026-VayTron'!FP$5)))</f>
        <v>0</v>
      </c>
      <c r="FQ9" s="42" cm="1">
        <f t="array" ref="FQ9">IF(FQ$2="FY",SUMPRODUCT(Data_Xuất[[B1_MN]:[B4_DT]]*(Data_Xuất[Year]=FQ$1)*(Data_Xuất[Main SKU name_GOM]=$A9)*(Data_Xuất[[#Headers],[B1_MN]:[B4_DT]]='Xuất-2026-VayTron'!FQ$5)),SUMPRODUCT(Data_Xuất[[B1_MN]:[B4_DT]]*(Data_Xuất[Year]=FQ$1)*(Data_Xuất[Month]=FQ$2)*(Data_Xuất[Main SKU name_GOM]=$A9)*(Data_Xuất[[#Headers],[B1_MN]:[B4_DT]]='Xuất-2026-VayTron'!FQ$5)))</f>
        <v>0</v>
      </c>
      <c r="FR9" s="42" cm="1">
        <f t="array" ref="FR9">IF(FR$2="FY",SUMPRODUCT(Data_Xuất[[B1_MN]:[B4_DT]]*(Data_Xuất[Year]=FR$1)*(Data_Xuất[Main SKU name_GOM]=$A9)*(Data_Xuất[[#Headers],[B1_MN]:[B4_DT]]='Xuất-2026-VayTron'!FR$5)),SUMPRODUCT(Data_Xuất[[B1_MN]:[B4_DT]]*(Data_Xuất[Year]=FR$1)*(Data_Xuất[Month]=FR$2)*(Data_Xuất[Main SKU name_GOM]=$A9)*(Data_Xuất[[#Headers],[B1_MN]:[B4_DT]]='Xuất-2026-VayTron'!FR$5)))</f>
        <v>0</v>
      </c>
      <c r="FS9" s="42" cm="1">
        <f t="array" ref="FS9">IF(FS$2="FY",SUMPRODUCT(Data_Xuất[[B1_MN]:[B4_DT]]*(Data_Xuất[Year]=FS$1)*(Data_Xuất[Main SKU name_GOM]=$A9)*(Data_Xuất[[#Headers],[B1_MN]:[B4_DT]]='Xuất-2026-VayTron'!FS$5)),SUMPRODUCT(Data_Xuất[[B1_MN]:[B4_DT]]*(Data_Xuất[Year]=FS$1)*(Data_Xuất[Month]=FS$2)*(Data_Xuất[Main SKU name_GOM]=$A9)*(Data_Xuất[[#Headers],[B1_MN]:[B4_DT]]='Xuất-2026-VayTron'!FS$5)))</f>
        <v>0</v>
      </c>
      <c r="FT9" s="42" cm="1">
        <f t="array" ref="FT9">IF(FT$2="FY",SUMPRODUCT(Data_Xuất[[B1_MN]:[B4_DT]]*(Data_Xuất[Year]=FT$1)*(Data_Xuất[Main SKU name_GOM]=$A9)*(Data_Xuất[[#Headers],[B1_MN]:[B4_DT]]='Xuất-2026-VayTron'!FT$5)),SUMPRODUCT(Data_Xuất[[B1_MN]:[B4_DT]]*(Data_Xuất[Year]=FT$1)*(Data_Xuất[Month]=FT$2)*(Data_Xuất[Main SKU name_GOM]=$A9)*(Data_Xuất[[#Headers],[B1_MN]:[B4_DT]]='Xuất-2026-VayTron'!FT$5)))</f>
        <v>0</v>
      </c>
      <c r="FU9" s="42" cm="1">
        <f t="array" ref="FU9">IF(FU$2="FY",SUMPRODUCT(Data_Xuất[[B1_MN]:[B4_DT]]*(Data_Xuất[Year]=FU$1)*(Data_Xuất[Main SKU name_GOM]=$A9)*(Data_Xuất[[#Headers],[B1_MN]:[B4_DT]]='Xuất-2026-VayTron'!FU$5)),SUMPRODUCT(Data_Xuất[[B1_MN]:[B4_DT]]*(Data_Xuất[Year]=FU$1)*(Data_Xuất[Month]=FU$2)*(Data_Xuất[Main SKU name_GOM]=$A9)*(Data_Xuất[[#Headers],[B1_MN]:[B4_DT]]='Xuất-2026-VayTron'!FU$5)))</f>
        <v>0</v>
      </c>
      <c r="FV9" s="42" cm="1">
        <f t="array" ref="FV9">IF(FV$2="FY",SUMPRODUCT(Data_Xuất[[B1_MN]:[B4_DT]]*(Data_Xuất[Year]=FV$1)*(Data_Xuất[Main SKU name_GOM]=$A9)*(Data_Xuất[[#Headers],[B1_MN]:[B4_DT]]='Xuất-2026-VayTron'!FV$5)),SUMPRODUCT(Data_Xuất[[B1_MN]:[B4_DT]]*(Data_Xuất[Year]=FV$1)*(Data_Xuất[Month]=FV$2)*(Data_Xuất[Main SKU name_GOM]=$A9)*(Data_Xuất[[#Headers],[B1_MN]:[B4_DT]]='Xuất-2026-VayTron'!FV$5)))</f>
        <v>0</v>
      </c>
      <c r="FW9" s="42" cm="1">
        <f t="array" ref="FW9">IF(FW$2="FY",SUMPRODUCT(Data_Xuất[[B1_MN]:[B4_DT]]*(Data_Xuất[Year]=FW$1)*(Data_Xuất[Main SKU name_GOM]=$A9)*(Data_Xuất[[#Headers],[B1_MN]:[B4_DT]]='Xuất-2026-VayTron'!FW$5)),SUMPRODUCT(Data_Xuất[[B1_MN]:[B4_DT]]*(Data_Xuất[Year]=FW$1)*(Data_Xuất[Month]=FW$2)*(Data_Xuất[Main SKU name_GOM]=$A9)*(Data_Xuất[[#Headers],[B1_MN]:[B4_DT]]='Xuất-2026-VayTron'!FW$5)))</f>
        <v>0</v>
      </c>
      <c r="FX9" s="42" cm="1">
        <f t="array" ref="FX9">IF(FX$2="FY",SUMPRODUCT(Data_Xuất[[B1_MN]:[B4_DT]]*(Data_Xuất[Year]=FX$1)*(Data_Xuất[Main SKU name_GOM]=$A9)*(Data_Xuất[[#Headers],[B1_MN]:[B4_DT]]='Xuất-2026-VayTron'!FX$5)),SUMPRODUCT(Data_Xuất[[B1_MN]:[B4_DT]]*(Data_Xuất[Year]=FX$1)*(Data_Xuất[Month]=FX$2)*(Data_Xuất[Main SKU name_GOM]=$A9)*(Data_Xuất[[#Headers],[B1_MN]:[B4_DT]]='Xuất-2026-VayTron'!FX$5)))</f>
        <v>0</v>
      </c>
      <c r="FY9" s="42" cm="1">
        <f t="array" ref="FY9">IF(FY$2="FY",SUMPRODUCT(Data_Xuất[[B1_MN]:[B4_DT]]*(Data_Xuất[Year]=FY$1)*(Data_Xuất[Main SKU name_GOM]=$A9)*(Data_Xuất[[#Headers],[B1_MN]:[B4_DT]]='Xuất-2026-VayTron'!FY$5)),SUMPRODUCT(Data_Xuất[[B1_MN]:[B4_DT]]*(Data_Xuất[Year]=FY$1)*(Data_Xuất[Month]=FY$2)*(Data_Xuất[Main SKU name_GOM]=$A9)*(Data_Xuất[[#Headers],[B1_MN]:[B4_DT]]='Xuất-2026-VayTron'!FY$5)))</f>
        <v>0</v>
      </c>
      <c r="FZ9" s="45">
        <f t="shared" si="23"/>
        <v>0</v>
      </c>
      <c r="GB9" s="42" cm="1">
        <f t="array" ref="GB9">IF(GB$2="FY",SUMPRODUCT(Data_Xuất[[B1_MN]:[B4_DT]]*(Data_Xuất[Year]=GB$1)*(Data_Xuất[Main SKU name_GOM]=$A9)*(Data_Xuất[[#Headers],[B1_MN]:[B4_DT]]='Xuất-2026-VayTron'!GB$5)),SUMPRODUCT(Data_Xuất[[B1_MN]:[B4_DT]]*(Data_Xuất[Year]=GB$1)*(Data_Xuất[Month]=GB$2)*(Data_Xuất[Main SKU name_GOM]=$A9)*(Data_Xuất[[#Headers],[B1_MN]:[B4_DT]]='Xuất-2026-VayTron'!GB$5)))</f>
        <v>0</v>
      </c>
      <c r="GC9" s="42" cm="1">
        <f t="array" ref="GC9">IF(GC$2="FY",SUMPRODUCT(Data_Xuất[[B1_MN]:[B4_DT]]*(Data_Xuất[Year]=GC$1)*(Data_Xuất[Main SKU name_GOM]=$A9)*(Data_Xuất[[#Headers],[B1_MN]:[B4_DT]]='Xuất-2026-VayTron'!GC$5)),SUMPRODUCT(Data_Xuất[[B1_MN]:[B4_DT]]*(Data_Xuất[Year]=GC$1)*(Data_Xuất[Month]=GC$2)*(Data_Xuất[Main SKU name_GOM]=$A9)*(Data_Xuất[[#Headers],[B1_MN]:[B4_DT]]='Xuất-2026-VayTron'!GC$5)))</f>
        <v>0</v>
      </c>
      <c r="GD9" s="42" cm="1">
        <f t="array" ref="GD9">IF(GD$2="FY",SUMPRODUCT(Data_Xuất[[B1_MN]:[B4_DT]]*(Data_Xuất[Year]=GD$1)*(Data_Xuất[Main SKU name_GOM]=$A9)*(Data_Xuất[[#Headers],[B1_MN]:[B4_DT]]='Xuất-2026-VayTron'!GD$5)),SUMPRODUCT(Data_Xuất[[B1_MN]:[B4_DT]]*(Data_Xuất[Year]=GD$1)*(Data_Xuất[Month]=GD$2)*(Data_Xuất[Main SKU name_GOM]=$A9)*(Data_Xuất[[#Headers],[B1_MN]:[B4_DT]]='Xuất-2026-VayTron'!GD$5)))</f>
        <v>0</v>
      </c>
      <c r="GE9" s="42" cm="1">
        <f t="array" ref="GE9">IF(GE$2="FY",SUMPRODUCT(Data_Xuất[[B1_MN]:[B4_DT]]*(Data_Xuất[Year]=GE$1)*(Data_Xuất[Main SKU name_GOM]=$A9)*(Data_Xuất[[#Headers],[B1_MN]:[B4_DT]]='Xuất-2026-VayTron'!GE$5)),SUMPRODUCT(Data_Xuất[[B1_MN]:[B4_DT]]*(Data_Xuất[Year]=GE$1)*(Data_Xuất[Month]=GE$2)*(Data_Xuất[Main SKU name_GOM]=$A9)*(Data_Xuất[[#Headers],[B1_MN]:[B4_DT]]='Xuất-2026-VayTron'!GE$5)))</f>
        <v>0</v>
      </c>
      <c r="GF9" s="42" cm="1">
        <f t="array" ref="GF9">IF(GF$2="FY",SUMPRODUCT(Data_Xuất[[B1_MN]:[B4_DT]]*(Data_Xuất[Year]=GF$1)*(Data_Xuất[Main SKU name_GOM]=$A9)*(Data_Xuất[[#Headers],[B1_MN]:[B4_DT]]='Xuất-2026-VayTron'!GF$5)),SUMPRODUCT(Data_Xuất[[B1_MN]:[B4_DT]]*(Data_Xuất[Year]=GF$1)*(Data_Xuất[Month]=GF$2)*(Data_Xuất[Main SKU name_GOM]=$A9)*(Data_Xuất[[#Headers],[B1_MN]:[B4_DT]]='Xuất-2026-VayTron'!GF$5)))</f>
        <v>0</v>
      </c>
      <c r="GG9" s="42" cm="1">
        <f t="array" ref="GG9">IF(GG$2="FY",SUMPRODUCT(Data_Xuất[[B1_MN]:[B4_DT]]*(Data_Xuất[Year]=GG$1)*(Data_Xuất[Main SKU name_GOM]=$A9)*(Data_Xuất[[#Headers],[B1_MN]:[B4_DT]]='Xuất-2026-VayTron'!GG$5)),SUMPRODUCT(Data_Xuất[[B1_MN]:[B4_DT]]*(Data_Xuất[Year]=GG$1)*(Data_Xuất[Month]=GG$2)*(Data_Xuất[Main SKU name_GOM]=$A9)*(Data_Xuất[[#Headers],[B1_MN]:[B4_DT]]='Xuất-2026-VayTron'!GG$5)))</f>
        <v>0</v>
      </c>
      <c r="GH9" s="42" cm="1">
        <f t="array" ref="GH9">IF(GH$2="FY",SUMPRODUCT(Data_Xuất[[B1_MN]:[B4_DT]]*(Data_Xuất[Year]=GH$1)*(Data_Xuất[Main SKU name_GOM]=$A9)*(Data_Xuất[[#Headers],[B1_MN]:[B4_DT]]='Xuất-2026-VayTron'!GH$5)),SUMPRODUCT(Data_Xuất[[B1_MN]:[B4_DT]]*(Data_Xuất[Year]=GH$1)*(Data_Xuất[Month]=GH$2)*(Data_Xuất[Main SKU name_GOM]=$A9)*(Data_Xuất[[#Headers],[B1_MN]:[B4_DT]]='Xuất-2026-VayTron'!GH$5)))</f>
        <v>0</v>
      </c>
      <c r="GI9" s="42" cm="1">
        <f t="array" ref="GI9">IF(GI$2="FY",SUMPRODUCT(Data_Xuất[[B1_MN]:[B4_DT]]*(Data_Xuất[Year]=GI$1)*(Data_Xuất[Main SKU name_GOM]=$A9)*(Data_Xuất[[#Headers],[B1_MN]:[B4_DT]]='Xuất-2026-VayTron'!GI$5)),SUMPRODUCT(Data_Xuất[[B1_MN]:[B4_DT]]*(Data_Xuất[Year]=GI$1)*(Data_Xuất[Month]=GI$2)*(Data_Xuất[Main SKU name_GOM]=$A9)*(Data_Xuất[[#Headers],[B1_MN]:[B4_DT]]='Xuất-2026-VayTron'!GI$5)))</f>
        <v>0</v>
      </c>
      <c r="GJ9" s="42" cm="1">
        <f t="array" ref="GJ9">IF(GJ$2="FY",SUMPRODUCT(Data_Xuất[[B1_MN]:[B4_DT]]*(Data_Xuất[Year]=GJ$1)*(Data_Xuất[Main SKU name_GOM]=$A9)*(Data_Xuất[[#Headers],[B1_MN]:[B4_DT]]='Xuất-2026-VayTron'!GJ$5)),SUMPRODUCT(Data_Xuất[[B1_MN]:[B4_DT]]*(Data_Xuất[Year]=GJ$1)*(Data_Xuất[Month]=GJ$2)*(Data_Xuất[Main SKU name_GOM]=$A9)*(Data_Xuất[[#Headers],[B1_MN]:[B4_DT]]='Xuất-2026-VayTron'!GJ$5)))</f>
        <v>0</v>
      </c>
      <c r="GK9" s="42" cm="1">
        <f t="array" ref="GK9">IF(GK$2="FY",SUMPRODUCT(Data_Xuất[[B1_MN]:[B4_DT]]*(Data_Xuất[Year]=GK$1)*(Data_Xuất[Main SKU name_GOM]=$A9)*(Data_Xuất[[#Headers],[B1_MN]:[B4_DT]]='Xuất-2026-VayTron'!GK$5)),SUMPRODUCT(Data_Xuất[[B1_MN]:[B4_DT]]*(Data_Xuất[Year]=GK$1)*(Data_Xuất[Month]=GK$2)*(Data_Xuất[Main SKU name_GOM]=$A9)*(Data_Xuất[[#Headers],[B1_MN]:[B4_DT]]='Xuất-2026-VayTron'!GK$5)))</f>
        <v>0</v>
      </c>
      <c r="GL9" s="42" cm="1">
        <f t="array" ref="GL9">IF(GL$2="FY",SUMPRODUCT(Data_Xuất[[B1_MN]:[B4_DT]]*(Data_Xuất[Year]=GL$1)*(Data_Xuất[Main SKU name_GOM]=$A9)*(Data_Xuất[[#Headers],[B1_MN]:[B4_DT]]='Xuất-2026-VayTron'!GL$5)),SUMPRODUCT(Data_Xuất[[B1_MN]:[B4_DT]]*(Data_Xuất[Year]=GL$1)*(Data_Xuất[Month]=GL$2)*(Data_Xuất[Main SKU name_GOM]=$A9)*(Data_Xuất[[#Headers],[B1_MN]:[B4_DT]]='Xuất-2026-VayTron'!GL$5)))</f>
        <v>0</v>
      </c>
      <c r="GM9" s="42" cm="1">
        <f t="array" ref="GM9">IF(GM$2="FY",SUMPRODUCT(Data_Xuất[[B1_MN]:[B4_DT]]*(Data_Xuất[Year]=GM$1)*(Data_Xuất[Main SKU name_GOM]=$A9)*(Data_Xuất[[#Headers],[B1_MN]:[B4_DT]]='Xuất-2026-VayTron'!GM$5)),SUMPRODUCT(Data_Xuất[[B1_MN]:[B4_DT]]*(Data_Xuất[Year]=GM$1)*(Data_Xuất[Month]=GM$2)*(Data_Xuất[Main SKU name_GOM]=$A9)*(Data_Xuất[[#Headers],[B1_MN]:[B4_DT]]='Xuất-2026-VayTron'!GM$5)))</f>
        <v>0</v>
      </c>
      <c r="GN9" s="42" cm="1">
        <f t="array" ref="GN9">IF(GN$2="FY",SUMPRODUCT(Data_Xuất[[B1_MN]:[B4_DT]]*(Data_Xuất[Year]=GN$1)*(Data_Xuất[Main SKU name_GOM]=$A9)*(Data_Xuất[[#Headers],[B1_MN]:[B4_DT]]='Xuất-2026-VayTron'!GN$5)),SUMPRODUCT(Data_Xuất[[B1_MN]:[B4_DT]]*(Data_Xuất[Year]=GN$1)*(Data_Xuất[Month]=GN$2)*(Data_Xuất[Main SKU name_GOM]=$A9)*(Data_Xuất[[#Headers],[B1_MN]:[B4_DT]]='Xuất-2026-VayTron'!GN$5)))</f>
        <v>0</v>
      </c>
      <c r="GO9" s="45">
        <f t="shared" si="24"/>
        <v>0</v>
      </c>
    </row>
    <row r="10" spans="1:197" x14ac:dyDescent="0.35">
      <c r="A10" s="5" t="s">
        <v>148</v>
      </c>
      <c r="B10" s="24" t="s">
        <v>148</v>
      </c>
      <c r="D10" s="42" cm="1">
        <f t="array" ref="D10">IF(D$2="FY",SUMPRODUCT(Data_Xuất[[B1_MN]:[B4_DT]]*(Data_Xuất[Year]=D$1)*(Data_Xuất[Main SKU name_GOM]=$A10)*(Data_Xuất[[#Headers],[B1_MN]:[B4_DT]]='Xuất-2026-VayTron'!D$5)),SUMPRODUCT(Data_Xuất[[B1_MN]:[B4_DT]]*(Data_Xuất[Year]=D$1)*(Data_Xuất[Month]=D$2)*(Data_Xuất[Main SKU name_GOM]=$A10)*(Data_Xuất[[#Headers],[B1_MN]:[B4_DT]]='Xuất-2026-VayTron'!D$5)))</f>
        <v>1050</v>
      </c>
      <c r="E10" s="42" cm="1">
        <f t="array" ref="E10">IF(E$2="FY",SUMPRODUCT(Data_Xuất[[B1_MN]:[B4_DT]]*(Data_Xuất[Year]=E$1)*(Data_Xuất[Main SKU name_GOM]=$A10)*(Data_Xuất[[#Headers],[B1_MN]:[B4_DT]]='Xuất-2026-VayTron'!E$5)),SUMPRODUCT(Data_Xuất[[B1_MN]:[B4_DT]]*(Data_Xuất[Year]=E$1)*(Data_Xuất[Month]=E$2)*(Data_Xuất[Main SKU name_GOM]=$A10)*(Data_Xuất[[#Headers],[B1_MN]:[B4_DT]]='Xuất-2026-VayTron'!E$5)))</f>
        <v>29500.000000000004</v>
      </c>
      <c r="F10" s="42" cm="1">
        <f t="array" ref="F10">IF(F$2="FY",SUMPRODUCT(Data_Xuất[[B1_MN]:[B4_DT]]*(Data_Xuất[Year]=F$1)*(Data_Xuất[Main SKU name_GOM]=$A10)*(Data_Xuất[[#Headers],[B1_MN]:[B4_DT]]='Xuất-2026-VayTron'!F$5)),SUMPRODUCT(Data_Xuất[[B1_MN]:[B4_DT]]*(Data_Xuất[Year]=F$1)*(Data_Xuất[Month]=F$2)*(Data_Xuất[Main SKU name_GOM]=$A10)*(Data_Xuất[[#Headers],[B1_MN]:[B4_DT]]='Xuất-2026-VayTron'!F$5)))</f>
        <v>3650</v>
      </c>
      <c r="G10" s="42" cm="1">
        <f t="array" ref="G10">IF(G$2="FY",SUMPRODUCT(Data_Xuất[[B1_MN]:[B4_DT]]*(Data_Xuất[Year]=G$1)*(Data_Xuất[Main SKU name_GOM]=$A10)*(Data_Xuất[[#Headers],[B1_MN]:[B4_DT]]='Xuất-2026-VayTron'!G$5)),SUMPRODUCT(Data_Xuất[[B1_MN]:[B4_DT]]*(Data_Xuất[Year]=G$1)*(Data_Xuất[Month]=G$2)*(Data_Xuất[Main SKU name_GOM]=$A10)*(Data_Xuất[[#Headers],[B1_MN]:[B4_DT]]='Xuất-2026-VayTron'!G$5)))</f>
        <v>1600</v>
      </c>
      <c r="H10" s="42" cm="1">
        <f t="array" ref="H10">IF(H$2="FY",SUMPRODUCT(Data_Xuất[[B1_MN]:[B4_DT]]*(Data_Xuất[Year]=H$1)*(Data_Xuất[Main SKU name_GOM]=$A10)*(Data_Xuất[[#Headers],[B1_MN]:[B4_DT]]='Xuất-2026-VayTron'!H$5)),SUMPRODUCT(Data_Xuất[[B1_MN]:[B4_DT]]*(Data_Xuất[Year]=H$1)*(Data_Xuất[Month]=H$2)*(Data_Xuất[Main SKU name_GOM]=$A10)*(Data_Xuất[[#Headers],[B1_MN]:[B4_DT]]='Xuất-2026-VayTron'!H$5)))</f>
        <v>0</v>
      </c>
      <c r="I10" s="42" cm="1">
        <f t="array" ref="I10">IF(I$2="FY",SUMPRODUCT(Data_Xuất[[B1_MN]:[B4_DT]]*(Data_Xuất[Year]=I$1)*(Data_Xuất[Main SKU name_GOM]=$A10)*(Data_Xuất[[#Headers],[B1_MN]:[B4_DT]]='Xuất-2026-VayTron'!I$5)),SUMPRODUCT(Data_Xuất[[B1_MN]:[B4_DT]]*(Data_Xuất[Year]=I$1)*(Data_Xuất[Month]=I$2)*(Data_Xuất[Main SKU name_GOM]=$A10)*(Data_Xuất[[#Headers],[B1_MN]:[B4_DT]]='Xuất-2026-VayTron'!I$5)))</f>
        <v>0</v>
      </c>
      <c r="J10" s="42" cm="1">
        <f t="array" ref="J10">IF(J$2="FY",SUMPRODUCT(Data_Xuất[[B1_MN]:[B4_DT]]*(Data_Xuất[Year]=J$1)*(Data_Xuất[Main SKU name_GOM]=$A10)*(Data_Xuất[[#Headers],[B1_MN]:[B4_DT]]='Xuất-2026-VayTron'!J$5)),SUMPRODUCT(Data_Xuất[[B1_MN]:[B4_DT]]*(Data_Xuất[Year]=J$1)*(Data_Xuất[Month]=J$2)*(Data_Xuất[Main SKU name_GOM]=$A10)*(Data_Xuất[[#Headers],[B1_MN]:[B4_DT]]='Xuất-2026-VayTron'!J$5)))</f>
        <v>0</v>
      </c>
      <c r="K10" s="42" cm="1">
        <f t="array" ref="K10">IF(K$2="FY",SUMPRODUCT(Data_Xuất[[B1_MN]:[B4_DT]]*(Data_Xuất[Year]=K$1)*(Data_Xuất[Main SKU name_GOM]=$A10)*(Data_Xuất[[#Headers],[B1_MN]:[B4_DT]]='Xuất-2026-VayTron'!K$5)),SUMPRODUCT(Data_Xuất[[B1_MN]:[B4_DT]]*(Data_Xuất[Year]=K$1)*(Data_Xuất[Month]=K$2)*(Data_Xuất[Main SKU name_GOM]=$A10)*(Data_Xuất[[#Headers],[B1_MN]:[B4_DT]]='Xuất-2026-VayTron'!K$5)))</f>
        <v>0</v>
      </c>
      <c r="L10" s="42" cm="1">
        <f t="array" ref="L10">IF(L$2="FY",SUMPRODUCT(Data_Xuất[[B1_MN]:[B4_DT]]*(Data_Xuất[Year]=L$1)*(Data_Xuất[Main SKU name_GOM]=$A10)*(Data_Xuất[[#Headers],[B1_MN]:[B4_DT]]='Xuất-2026-VayTron'!L$5)),SUMPRODUCT(Data_Xuất[[B1_MN]:[B4_DT]]*(Data_Xuất[Year]=L$1)*(Data_Xuất[Month]=L$2)*(Data_Xuất[Main SKU name_GOM]=$A10)*(Data_Xuất[[#Headers],[B1_MN]:[B4_DT]]='Xuất-2026-VayTron'!L$5)))</f>
        <v>0</v>
      </c>
      <c r="M10" s="42" cm="1">
        <f t="array" ref="M10">IF(M$2="FY",SUMPRODUCT(Data_Xuất[[B1_MN]:[B4_DT]]*(Data_Xuất[Year]=M$1)*(Data_Xuất[Main SKU name_GOM]=$A10)*(Data_Xuất[[#Headers],[B1_MN]:[B4_DT]]='Xuất-2026-VayTron'!M$5)),SUMPRODUCT(Data_Xuất[[B1_MN]:[B4_DT]]*(Data_Xuất[Year]=M$1)*(Data_Xuất[Month]=M$2)*(Data_Xuất[Main SKU name_GOM]=$A10)*(Data_Xuất[[#Headers],[B1_MN]:[B4_DT]]='Xuất-2026-VayTron'!M$5)))</f>
        <v>370</v>
      </c>
      <c r="N10" s="42" cm="1">
        <f t="array" ref="N10">IF(N$2="FY",SUMPRODUCT(Data_Xuất[[B1_MN]:[B4_DT]]*(Data_Xuất[Year]=N$1)*(Data_Xuất[Main SKU name_GOM]=$A10)*(Data_Xuất[[#Headers],[B1_MN]:[B4_DT]]='Xuất-2026-VayTron'!N$5)),SUMPRODUCT(Data_Xuất[[B1_MN]:[B4_DT]]*(Data_Xuất[Year]=N$1)*(Data_Xuất[Month]=N$2)*(Data_Xuất[Main SKU name_GOM]=$A10)*(Data_Xuất[[#Headers],[B1_MN]:[B4_DT]]='Xuất-2026-VayTron'!N$5)))</f>
        <v>0</v>
      </c>
      <c r="O10" s="42" cm="1">
        <f t="array" ref="O10">IF(O$2="FY",SUMPRODUCT(Data_Xuất[[B1_MN]:[B4_DT]]*(Data_Xuất[Year]=O$1)*(Data_Xuất[Main SKU name_GOM]=$A10)*(Data_Xuất[[#Headers],[B1_MN]:[B4_DT]]='Xuất-2026-VayTron'!O$5)),SUMPRODUCT(Data_Xuất[[B1_MN]:[B4_DT]]*(Data_Xuất[Year]=O$1)*(Data_Xuất[Month]=O$2)*(Data_Xuất[Main SKU name_GOM]=$A10)*(Data_Xuất[[#Headers],[B1_MN]:[B4_DT]]='Xuất-2026-VayTron'!O$5)))</f>
        <v>0</v>
      </c>
      <c r="P10" s="42" cm="1">
        <f t="array" ref="P10">IF(P$2="FY",SUMPRODUCT(Data_Xuất[[B1_MN]:[B4_DT]]*(Data_Xuất[Year]=P$1)*(Data_Xuất[Main SKU name_GOM]=$A10)*(Data_Xuất[[#Headers],[B1_MN]:[B4_DT]]='Xuất-2026-VayTron'!P$5)),SUMPRODUCT(Data_Xuất[[B1_MN]:[B4_DT]]*(Data_Xuất[Year]=P$1)*(Data_Xuất[Month]=P$2)*(Data_Xuất[Main SKU name_GOM]=$A10)*(Data_Xuất[[#Headers],[B1_MN]:[B4_DT]]='Xuất-2026-VayTron'!P$5)))</f>
        <v>0</v>
      </c>
      <c r="Q10" s="42">
        <f t="shared" si="12"/>
        <v>36170</v>
      </c>
      <c r="S10" s="42" cm="1">
        <f t="array" ref="S10">IF(S$2="FY",SUMPRODUCT(Data_Xuất[[B1_MN]:[B4_DT]]*(Data_Xuất[Year]=S$1)*(Data_Xuất[Main SKU name_GOM]=$A10)*(Data_Xuất[[#Headers],[B1_MN]:[B4_DT]]='Xuất-2026-VayTron'!S$5)),SUMPRODUCT(Data_Xuất[[B1_MN]:[B4_DT]]*(Data_Xuất[Year]=S$1)*(Data_Xuất[Month]=S$2)*(Data_Xuất[Main SKU name_GOM]=$A10)*(Data_Xuất[[#Headers],[B1_MN]:[B4_DT]]='Xuất-2026-VayTron'!S$5)))</f>
        <v>0</v>
      </c>
      <c r="T10" s="42" cm="1">
        <f t="array" ref="T10">IF(T$2="FY",SUMPRODUCT(Data_Xuất[[B1_MN]:[B4_DT]]*(Data_Xuất[Year]=T$1)*(Data_Xuất[Main SKU name_GOM]=$A10)*(Data_Xuất[[#Headers],[B1_MN]:[B4_DT]]='Xuất-2026-VayTron'!T$5)),SUMPRODUCT(Data_Xuất[[B1_MN]:[B4_DT]]*(Data_Xuất[Year]=T$1)*(Data_Xuất[Month]=T$2)*(Data_Xuất[Main SKU name_GOM]=$A10)*(Data_Xuất[[#Headers],[B1_MN]:[B4_DT]]='Xuất-2026-VayTron'!T$5)))</f>
        <v>11000</v>
      </c>
      <c r="U10" s="42" cm="1">
        <f t="array" ref="U10">IF(U$2="FY",SUMPRODUCT(Data_Xuất[[B1_MN]:[B4_DT]]*(Data_Xuất[Year]=U$1)*(Data_Xuất[Main SKU name_GOM]=$A10)*(Data_Xuất[[#Headers],[B1_MN]:[B4_DT]]='Xuất-2026-VayTron'!U$5)),SUMPRODUCT(Data_Xuất[[B1_MN]:[B4_DT]]*(Data_Xuất[Year]=U$1)*(Data_Xuất[Month]=U$2)*(Data_Xuất[Main SKU name_GOM]=$A10)*(Data_Xuất[[#Headers],[B1_MN]:[B4_DT]]='Xuất-2026-VayTron'!U$5)))</f>
        <v>500</v>
      </c>
      <c r="V10" s="42" cm="1">
        <f t="array" ref="V10">IF(V$2="FY",SUMPRODUCT(Data_Xuất[[B1_MN]:[B4_DT]]*(Data_Xuất[Year]=V$1)*(Data_Xuất[Main SKU name_GOM]=$A10)*(Data_Xuất[[#Headers],[B1_MN]:[B4_DT]]='Xuất-2026-VayTron'!V$5)),SUMPRODUCT(Data_Xuất[[B1_MN]:[B4_DT]]*(Data_Xuất[Year]=V$1)*(Data_Xuất[Month]=V$2)*(Data_Xuất[Main SKU name_GOM]=$A10)*(Data_Xuất[[#Headers],[B1_MN]:[B4_DT]]='Xuất-2026-VayTron'!V$5)))</f>
        <v>0</v>
      </c>
      <c r="W10" s="42" cm="1">
        <f t="array" ref="W10">IF(W$2="FY",SUMPRODUCT(Data_Xuất[[B1_MN]:[B4_DT]]*(Data_Xuất[Year]=W$1)*(Data_Xuất[Main SKU name_GOM]=$A10)*(Data_Xuất[[#Headers],[B1_MN]:[B4_DT]]='Xuất-2026-VayTron'!W$5)),SUMPRODUCT(Data_Xuất[[B1_MN]:[B4_DT]]*(Data_Xuất[Year]=W$1)*(Data_Xuất[Month]=W$2)*(Data_Xuất[Main SKU name_GOM]=$A10)*(Data_Xuất[[#Headers],[B1_MN]:[B4_DT]]='Xuất-2026-VayTron'!W$5)))</f>
        <v>0</v>
      </c>
      <c r="X10" s="42" cm="1">
        <f t="array" ref="X10">IF(X$2="FY",SUMPRODUCT(Data_Xuất[[B1_MN]:[B4_DT]]*(Data_Xuất[Year]=X$1)*(Data_Xuất[Main SKU name_GOM]=$A10)*(Data_Xuất[[#Headers],[B1_MN]:[B4_DT]]='Xuất-2026-VayTron'!X$5)),SUMPRODUCT(Data_Xuất[[B1_MN]:[B4_DT]]*(Data_Xuất[Year]=X$1)*(Data_Xuất[Month]=X$2)*(Data_Xuất[Main SKU name_GOM]=$A10)*(Data_Xuất[[#Headers],[B1_MN]:[B4_DT]]='Xuất-2026-VayTron'!X$5)))</f>
        <v>0</v>
      </c>
      <c r="Y10" s="42" cm="1">
        <f t="array" ref="Y10">IF(Y$2="FY",SUMPRODUCT(Data_Xuất[[B1_MN]:[B4_DT]]*(Data_Xuất[Year]=Y$1)*(Data_Xuất[Main SKU name_GOM]=$A10)*(Data_Xuất[[#Headers],[B1_MN]:[B4_DT]]='Xuất-2026-VayTron'!Y$5)),SUMPRODUCT(Data_Xuất[[B1_MN]:[B4_DT]]*(Data_Xuất[Year]=Y$1)*(Data_Xuất[Month]=Y$2)*(Data_Xuất[Main SKU name_GOM]=$A10)*(Data_Xuất[[#Headers],[B1_MN]:[B4_DT]]='Xuất-2026-VayTron'!Y$5)))</f>
        <v>0</v>
      </c>
      <c r="Z10" s="42" cm="1">
        <f t="array" ref="Z10">IF(Z$2="FY",SUMPRODUCT(Data_Xuất[[B1_MN]:[B4_DT]]*(Data_Xuất[Year]=Z$1)*(Data_Xuất[Main SKU name_GOM]=$A10)*(Data_Xuất[[#Headers],[B1_MN]:[B4_DT]]='Xuất-2026-VayTron'!Z$5)),SUMPRODUCT(Data_Xuất[[B1_MN]:[B4_DT]]*(Data_Xuất[Year]=Z$1)*(Data_Xuất[Month]=Z$2)*(Data_Xuất[Main SKU name_GOM]=$A10)*(Data_Xuất[[#Headers],[B1_MN]:[B4_DT]]='Xuất-2026-VayTron'!Z$5)))</f>
        <v>0</v>
      </c>
      <c r="AA10" s="42" cm="1">
        <f t="array" ref="AA10">IF(AA$2="FY",SUMPRODUCT(Data_Xuất[[B1_MN]:[B4_DT]]*(Data_Xuất[Year]=AA$1)*(Data_Xuất[Main SKU name_GOM]=$A10)*(Data_Xuất[[#Headers],[B1_MN]:[B4_DT]]='Xuất-2026-VayTron'!AA$5)),SUMPRODUCT(Data_Xuất[[B1_MN]:[B4_DT]]*(Data_Xuất[Year]=AA$1)*(Data_Xuất[Month]=AA$2)*(Data_Xuất[Main SKU name_GOM]=$A10)*(Data_Xuất[[#Headers],[B1_MN]:[B4_DT]]='Xuất-2026-VayTron'!AA$5)))</f>
        <v>0</v>
      </c>
      <c r="AB10" s="42" cm="1">
        <f t="array" ref="AB10">IF(AB$2="FY",SUMPRODUCT(Data_Xuất[[B1_MN]:[B4_DT]]*(Data_Xuất[Year]=AB$1)*(Data_Xuất[Main SKU name_GOM]=$A10)*(Data_Xuất[[#Headers],[B1_MN]:[B4_DT]]='Xuất-2026-VayTron'!AB$5)),SUMPRODUCT(Data_Xuất[[B1_MN]:[B4_DT]]*(Data_Xuất[Year]=AB$1)*(Data_Xuất[Month]=AB$2)*(Data_Xuất[Main SKU name_GOM]=$A10)*(Data_Xuất[[#Headers],[B1_MN]:[B4_DT]]='Xuất-2026-VayTron'!AB$5)))</f>
        <v>70</v>
      </c>
      <c r="AC10" s="42" cm="1">
        <f t="array" ref="AC10">IF(AC$2="FY",SUMPRODUCT(Data_Xuất[[B1_MN]:[B4_DT]]*(Data_Xuất[Year]=AC$1)*(Data_Xuất[Main SKU name_GOM]=$A10)*(Data_Xuất[[#Headers],[B1_MN]:[B4_DT]]='Xuất-2026-VayTron'!AC$5)),SUMPRODUCT(Data_Xuất[[B1_MN]:[B4_DT]]*(Data_Xuất[Year]=AC$1)*(Data_Xuất[Month]=AC$2)*(Data_Xuất[Main SKU name_GOM]=$A10)*(Data_Xuất[[#Headers],[B1_MN]:[B4_DT]]='Xuất-2026-VayTron'!AC$5)))</f>
        <v>0</v>
      </c>
      <c r="AD10" s="42" cm="1">
        <f t="array" ref="AD10">IF(AD$2="FY",SUMPRODUCT(Data_Xuất[[B1_MN]:[B4_DT]]*(Data_Xuất[Year]=AD$1)*(Data_Xuất[Main SKU name_GOM]=$A10)*(Data_Xuất[[#Headers],[B1_MN]:[B4_DT]]='Xuất-2026-VayTron'!AD$5)),SUMPRODUCT(Data_Xuất[[B1_MN]:[B4_DT]]*(Data_Xuất[Year]=AD$1)*(Data_Xuất[Month]=AD$2)*(Data_Xuất[Main SKU name_GOM]=$A10)*(Data_Xuất[[#Headers],[B1_MN]:[B4_DT]]='Xuất-2026-VayTron'!AD$5)))</f>
        <v>0</v>
      </c>
      <c r="AE10" s="42" cm="1">
        <f t="array" ref="AE10">IF(AE$2="FY",SUMPRODUCT(Data_Xuất[[B1_MN]:[B4_DT]]*(Data_Xuất[Year]=AE$1)*(Data_Xuất[Main SKU name_GOM]=$A10)*(Data_Xuất[[#Headers],[B1_MN]:[B4_DT]]='Xuất-2026-VayTron'!AE$5)),SUMPRODUCT(Data_Xuất[[B1_MN]:[B4_DT]]*(Data_Xuất[Year]=AE$1)*(Data_Xuất[Month]=AE$2)*(Data_Xuất[Main SKU name_GOM]=$A10)*(Data_Xuất[[#Headers],[B1_MN]:[B4_DT]]='Xuất-2026-VayTron'!AE$5)))</f>
        <v>0</v>
      </c>
      <c r="AF10" s="45">
        <f t="shared" si="13"/>
        <v>11570</v>
      </c>
      <c r="AH10" s="42" cm="1">
        <f t="array" ref="AH10">IF(AH$2="FY",SUMPRODUCT(Data_Xuất[[B1_MN]:[B4_DT]]*(Data_Xuất[Year]=AH$1)*(Data_Xuất[Main SKU name_GOM]=$A10)*(Data_Xuất[[#Headers],[B1_MN]:[B4_DT]]='Xuất-2026-VayTron'!AH$5)),SUMPRODUCT(Data_Xuất[[B1_MN]:[B4_DT]]*(Data_Xuất[Year]=AH$1)*(Data_Xuất[Month]=AH$2)*(Data_Xuất[Main SKU name_GOM]=$A10)*(Data_Xuất[[#Headers],[B1_MN]:[B4_DT]]='Xuất-2026-VayTron'!AH$5)))</f>
        <v>0</v>
      </c>
      <c r="AI10" s="42" cm="1">
        <f t="array" ref="AI10">IF(AI$2="FY",SUMPRODUCT(Data_Xuất[[B1_MN]:[B4_DT]]*(Data_Xuất[Year]=AI$1)*(Data_Xuất[Main SKU name_GOM]=$A10)*(Data_Xuất[[#Headers],[B1_MN]:[B4_DT]]='Xuất-2026-VayTron'!AI$5)),SUMPRODUCT(Data_Xuất[[B1_MN]:[B4_DT]]*(Data_Xuất[Year]=AI$1)*(Data_Xuất[Month]=AI$2)*(Data_Xuất[Main SKU name_GOM]=$A10)*(Data_Xuất[[#Headers],[B1_MN]:[B4_DT]]='Xuất-2026-VayTron'!AI$5)))</f>
        <v>18500.000000000004</v>
      </c>
      <c r="AJ10" s="42" cm="1">
        <f t="array" ref="AJ10">IF(AJ$2="FY",SUMPRODUCT(Data_Xuất[[B1_MN]:[B4_DT]]*(Data_Xuất[Year]=AJ$1)*(Data_Xuất[Main SKU name_GOM]=$A10)*(Data_Xuất[[#Headers],[B1_MN]:[B4_DT]]='Xuất-2026-VayTron'!AJ$5)),SUMPRODUCT(Data_Xuất[[B1_MN]:[B4_DT]]*(Data_Xuất[Year]=AJ$1)*(Data_Xuất[Month]=AJ$2)*(Data_Xuất[Main SKU name_GOM]=$A10)*(Data_Xuất[[#Headers],[B1_MN]:[B4_DT]]='Xuất-2026-VayTron'!AJ$5)))</f>
        <v>0</v>
      </c>
      <c r="AK10" s="42" cm="1">
        <f t="array" ref="AK10">IF(AK$2="FY",SUMPRODUCT(Data_Xuất[[B1_MN]:[B4_DT]]*(Data_Xuất[Year]=AK$1)*(Data_Xuất[Main SKU name_GOM]=$A10)*(Data_Xuất[[#Headers],[B1_MN]:[B4_DT]]='Xuất-2026-VayTron'!AK$5)),SUMPRODUCT(Data_Xuất[[B1_MN]:[B4_DT]]*(Data_Xuất[Year]=AK$1)*(Data_Xuất[Month]=AK$2)*(Data_Xuất[Main SKU name_GOM]=$A10)*(Data_Xuất[[#Headers],[B1_MN]:[B4_DT]]='Xuất-2026-VayTron'!AK$5)))</f>
        <v>0</v>
      </c>
      <c r="AL10" s="42" cm="1">
        <f t="array" ref="AL10">IF(AL$2="FY",SUMPRODUCT(Data_Xuất[[B1_MN]:[B4_DT]]*(Data_Xuất[Year]=AL$1)*(Data_Xuất[Main SKU name_GOM]=$A10)*(Data_Xuất[[#Headers],[B1_MN]:[B4_DT]]='Xuất-2026-VayTron'!AL$5)),SUMPRODUCT(Data_Xuất[[B1_MN]:[B4_DT]]*(Data_Xuất[Year]=AL$1)*(Data_Xuất[Month]=AL$2)*(Data_Xuất[Main SKU name_GOM]=$A10)*(Data_Xuất[[#Headers],[B1_MN]:[B4_DT]]='Xuất-2026-VayTron'!AL$5)))</f>
        <v>0</v>
      </c>
      <c r="AM10" s="42" cm="1">
        <f t="array" ref="AM10">IF(AM$2="FY",SUMPRODUCT(Data_Xuất[[B1_MN]:[B4_DT]]*(Data_Xuất[Year]=AM$1)*(Data_Xuất[Main SKU name_GOM]=$A10)*(Data_Xuất[[#Headers],[B1_MN]:[B4_DT]]='Xuất-2026-VayTron'!AM$5)),SUMPRODUCT(Data_Xuất[[B1_MN]:[B4_DT]]*(Data_Xuất[Year]=AM$1)*(Data_Xuất[Month]=AM$2)*(Data_Xuất[Main SKU name_GOM]=$A10)*(Data_Xuất[[#Headers],[B1_MN]:[B4_DT]]='Xuất-2026-VayTron'!AM$5)))</f>
        <v>0</v>
      </c>
      <c r="AN10" s="42" cm="1">
        <f t="array" ref="AN10">IF(AN$2="FY",SUMPRODUCT(Data_Xuất[[B1_MN]:[B4_DT]]*(Data_Xuất[Year]=AN$1)*(Data_Xuất[Main SKU name_GOM]=$A10)*(Data_Xuất[[#Headers],[B1_MN]:[B4_DT]]='Xuất-2026-VayTron'!AN$5)),SUMPRODUCT(Data_Xuất[[B1_MN]:[B4_DT]]*(Data_Xuất[Year]=AN$1)*(Data_Xuất[Month]=AN$2)*(Data_Xuất[Main SKU name_GOM]=$A10)*(Data_Xuất[[#Headers],[B1_MN]:[B4_DT]]='Xuất-2026-VayTron'!AN$5)))</f>
        <v>0</v>
      </c>
      <c r="AO10" s="42" cm="1">
        <f t="array" ref="AO10">IF(AO$2="FY",SUMPRODUCT(Data_Xuất[[B1_MN]:[B4_DT]]*(Data_Xuất[Year]=AO$1)*(Data_Xuất[Main SKU name_GOM]=$A10)*(Data_Xuất[[#Headers],[B1_MN]:[B4_DT]]='Xuất-2026-VayTron'!AO$5)),SUMPRODUCT(Data_Xuất[[B1_MN]:[B4_DT]]*(Data_Xuất[Year]=AO$1)*(Data_Xuất[Month]=AO$2)*(Data_Xuất[Main SKU name_GOM]=$A10)*(Data_Xuất[[#Headers],[B1_MN]:[B4_DT]]='Xuất-2026-VayTron'!AO$5)))</f>
        <v>0</v>
      </c>
      <c r="AP10" s="42" cm="1">
        <f t="array" ref="AP10">IF(AP$2="FY",SUMPRODUCT(Data_Xuất[[B1_MN]:[B4_DT]]*(Data_Xuất[Year]=AP$1)*(Data_Xuất[Main SKU name_GOM]=$A10)*(Data_Xuất[[#Headers],[B1_MN]:[B4_DT]]='Xuất-2026-VayTron'!AP$5)),SUMPRODUCT(Data_Xuất[[B1_MN]:[B4_DT]]*(Data_Xuất[Year]=AP$1)*(Data_Xuất[Month]=AP$2)*(Data_Xuất[Main SKU name_GOM]=$A10)*(Data_Xuất[[#Headers],[B1_MN]:[B4_DT]]='Xuất-2026-VayTron'!AP$5)))</f>
        <v>0</v>
      </c>
      <c r="AQ10" s="42" cm="1">
        <f t="array" ref="AQ10">IF(AQ$2="FY",SUMPRODUCT(Data_Xuất[[B1_MN]:[B4_DT]]*(Data_Xuất[Year]=AQ$1)*(Data_Xuất[Main SKU name_GOM]=$A10)*(Data_Xuất[[#Headers],[B1_MN]:[B4_DT]]='Xuất-2026-VayTron'!AQ$5)),SUMPRODUCT(Data_Xuất[[B1_MN]:[B4_DT]]*(Data_Xuất[Year]=AQ$1)*(Data_Xuất[Month]=AQ$2)*(Data_Xuất[Main SKU name_GOM]=$A10)*(Data_Xuất[[#Headers],[B1_MN]:[B4_DT]]='Xuất-2026-VayTron'!AQ$5)))</f>
        <v>0</v>
      </c>
      <c r="AR10" s="42" cm="1">
        <f t="array" ref="AR10">IF(AR$2="FY",SUMPRODUCT(Data_Xuất[[B1_MN]:[B4_DT]]*(Data_Xuất[Year]=AR$1)*(Data_Xuất[Main SKU name_GOM]=$A10)*(Data_Xuất[[#Headers],[B1_MN]:[B4_DT]]='Xuất-2026-VayTron'!AR$5)),SUMPRODUCT(Data_Xuất[[B1_MN]:[B4_DT]]*(Data_Xuất[Year]=AR$1)*(Data_Xuất[Month]=AR$2)*(Data_Xuất[Main SKU name_GOM]=$A10)*(Data_Xuất[[#Headers],[B1_MN]:[B4_DT]]='Xuất-2026-VayTron'!AR$5)))</f>
        <v>0</v>
      </c>
      <c r="AS10" s="42" cm="1">
        <f t="array" ref="AS10">IF(AS$2="FY",SUMPRODUCT(Data_Xuất[[B1_MN]:[B4_DT]]*(Data_Xuất[Year]=AS$1)*(Data_Xuất[Main SKU name_GOM]=$A10)*(Data_Xuất[[#Headers],[B1_MN]:[B4_DT]]='Xuất-2026-VayTron'!AS$5)),SUMPRODUCT(Data_Xuất[[B1_MN]:[B4_DT]]*(Data_Xuất[Year]=AS$1)*(Data_Xuất[Month]=AS$2)*(Data_Xuất[Main SKU name_GOM]=$A10)*(Data_Xuất[[#Headers],[B1_MN]:[B4_DT]]='Xuất-2026-VayTron'!AS$5)))</f>
        <v>0</v>
      </c>
      <c r="AT10" s="42" cm="1">
        <f t="array" ref="AT10">IF(AT$2="FY",SUMPRODUCT(Data_Xuất[[B1_MN]:[B4_DT]]*(Data_Xuất[Year]=AT$1)*(Data_Xuất[Main SKU name_GOM]=$A10)*(Data_Xuất[[#Headers],[B1_MN]:[B4_DT]]='Xuất-2026-VayTron'!AT$5)),SUMPRODUCT(Data_Xuất[[B1_MN]:[B4_DT]]*(Data_Xuất[Year]=AT$1)*(Data_Xuất[Month]=AT$2)*(Data_Xuất[Main SKU name_GOM]=$A10)*(Data_Xuất[[#Headers],[B1_MN]:[B4_DT]]='Xuất-2026-VayTron'!AT$5)))</f>
        <v>0</v>
      </c>
      <c r="AU10" s="45">
        <f t="shared" si="14"/>
        <v>18500.000000000004</v>
      </c>
      <c r="AW10" s="42" cm="1">
        <f t="array" ref="AW10">IF(AW$2="FY",SUMPRODUCT(Data_Xuất[[B1_MN]:[B4_DT]]*(Data_Xuất[Year]=AW$1)*(Data_Xuất[Main SKU name_GOM]=$A10)*(Data_Xuất[[#Headers],[B1_MN]:[B4_DT]]='Xuất-2026-VayTron'!AW$5)),SUMPRODUCT(Data_Xuất[[B1_MN]:[B4_DT]]*(Data_Xuất[Year]=AW$1)*(Data_Xuất[Month]=AW$2)*(Data_Xuất[Main SKU name_GOM]=$A10)*(Data_Xuất[[#Headers],[B1_MN]:[B4_DT]]='Xuất-2026-VayTron'!AW$5)))</f>
        <v>1050</v>
      </c>
      <c r="AX10" s="42" cm="1">
        <f t="array" ref="AX10">IF(AX$2="FY",SUMPRODUCT(Data_Xuất[[B1_MN]:[B4_DT]]*(Data_Xuất[Year]=AX$1)*(Data_Xuất[Main SKU name_GOM]=$A10)*(Data_Xuất[[#Headers],[B1_MN]:[B4_DT]]='Xuất-2026-VayTron'!AX$5)),SUMPRODUCT(Data_Xuất[[B1_MN]:[B4_DT]]*(Data_Xuất[Year]=AX$1)*(Data_Xuất[Month]=AX$2)*(Data_Xuất[Main SKU name_GOM]=$A10)*(Data_Xuất[[#Headers],[B1_MN]:[B4_DT]]='Xuất-2026-VayTron'!AX$5)))</f>
        <v>0</v>
      </c>
      <c r="AY10" s="42" cm="1">
        <f t="array" ref="AY10">IF(AY$2="FY",SUMPRODUCT(Data_Xuất[[B1_MN]:[B4_DT]]*(Data_Xuất[Year]=AY$1)*(Data_Xuất[Main SKU name_GOM]=$A10)*(Data_Xuất[[#Headers],[B1_MN]:[B4_DT]]='Xuất-2026-VayTron'!AY$5)),SUMPRODUCT(Data_Xuất[[B1_MN]:[B4_DT]]*(Data_Xuất[Year]=AY$1)*(Data_Xuất[Month]=AY$2)*(Data_Xuất[Main SKU name_GOM]=$A10)*(Data_Xuất[[#Headers],[B1_MN]:[B4_DT]]='Xuất-2026-VayTron'!AY$5)))</f>
        <v>3150</v>
      </c>
      <c r="AZ10" s="42" cm="1">
        <f t="array" ref="AZ10">IF(AZ$2="FY",SUMPRODUCT(Data_Xuất[[B1_MN]:[B4_DT]]*(Data_Xuất[Year]=AZ$1)*(Data_Xuất[Main SKU name_GOM]=$A10)*(Data_Xuất[[#Headers],[B1_MN]:[B4_DT]]='Xuất-2026-VayTron'!AZ$5)),SUMPRODUCT(Data_Xuất[[B1_MN]:[B4_DT]]*(Data_Xuất[Year]=AZ$1)*(Data_Xuất[Month]=AZ$2)*(Data_Xuất[Main SKU name_GOM]=$A10)*(Data_Xuất[[#Headers],[B1_MN]:[B4_DT]]='Xuất-2026-VayTron'!AZ$5)))</f>
        <v>0</v>
      </c>
      <c r="BA10" s="42" cm="1">
        <f t="array" ref="BA10">IF(BA$2="FY",SUMPRODUCT(Data_Xuất[[B1_MN]:[B4_DT]]*(Data_Xuất[Year]=BA$1)*(Data_Xuất[Main SKU name_GOM]=$A10)*(Data_Xuất[[#Headers],[B1_MN]:[B4_DT]]='Xuất-2026-VayTron'!BA$5)),SUMPRODUCT(Data_Xuất[[B1_MN]:[B4_DT]]*(Data_Xuất[Year]=BA$1)*(Data_Xuất[Month]=BA$2)*(Data_Xuất[Main SKU name_GOM]=$A10)*(Data_Xuất[[#Headers],[B1_MN]:[B4_DT]]='Xuất-2026-VayTron'!BA$5)))</f>
        <v>0</v>
      </c>
      <c r="BB10" s="42" cm="1">
        <f t="array" ref="BB10">IF(BB$2="FY",SUMPRODUCT(Data_Xuất[[B1_MN]:[B4_DT]]*(Data_Xuất[Year]=BB$1)*(Data_Xuất[Main SKU name_GOM]=$A10)*(Data_Xuất[[#Headers],[B1_MN]:[B4_DT]]='Xuất-2026-VayTron'!BB$5)),SUMPRODUCT(Data_Xuất[[B1_MN]:[B4_DT]]*(Data_Xuất[Year]=BB$1)*(Data_Xuất[Month]=BB$2)*(Data_Xuất[Main SKU name_GOM]=$A10)*(Data_Xuất[[#Headers],[B1_MN]:[B4_DT]]='Xuất-2026-VayTron'!BB$5)))</f>
        <v>0</v>
      </c>
      <c r="BC10" s="42" cm="1">
        <f t="array" ref="BC10">IF(BC$2="FY",SUMPRODUCT(Data_Xuất[[B1_MN]:[B4_DT]]*(Data_Xuất[Year]=BC$1)*(Data_Xuất[Main SKU name_GOM]=$A10)*(Data_Xuất[[#Headers],[B1_MN]:[B4_DT]]='Xuất-2026-VayTron'!BC$5)),SUMPRODUCT(Data_Xuất[[B1_MN]:[B4_DT]]*(Data_Xuất[Year]=BC$1)*(Data_Xuất[Month]=BC$2)*(Data_Xuất[Main SKU name_GOM]=$A10)*(Data_Xuất[[#Headers],[B1_MN]:[B4_DT]]='Xuất-2026-VayTron'!BC$5)))</f>
        <v>0</v>
      </c>
      <c r="BD10" s="42" cm="1">
        <f t="array" ref="BD10">IF(BD$2="FY",SUMPRODUCT(Data_Xuất[[B1_MN]:[B4_DT]]*(Data_Xuất[Year]=BD$1)*(Data_Xuất[Main SKU name_GOM]=$A10)*(Data_Xuất[[#Headers],[B1_MN]:[B4_DT]]='Xuất-2026-VayTron'!BD$5)),SUMPRODUCT(Data_Xuất[[B1_MN]:[B4_DT]]*(Data_Xuất[Year]=BD$1)*(Data_Xuất[Month]=BD$2)*(Data_Xuất[Main SKU name_GOM]=$A10)*(Data_Xuất[[#Headers],[B1_MN]:[B4_DT]]='Xuất-2026-VayTron'!BD$5)))</f>
        <v>0</v>
      </c>
      <c r="BE10" s="42" cm="1">
        <f t="array" ref="BE10">IF(BE$2="FY",SUMPRODUCT(Data_Xuất[[B1_MN]:[B4_DT]]*(Data_Xuất[Year]=BE$1)*(Data_Xuất[Main SKU name_GOM]=$A10)*(Data_Xuất[[#Headers],[B1_MN]:[B4_DT]]='Xuất-2026-VayTron'!BE$5)),SUMPRODUCT(Data_Xuất[[B1_MN]:[B4_DT]]*(Data_Xuất[Year]=BE$1)*(Data_Xuất[Month]=BE$2)*(Data_Xuất[Main SKU name_GOM]=$A10)*(Data_Xuất[[#Headers],[B1_MN]:[B4_DT]]='Xuất-2026-VayTron'!BE$5)))</f>
        <v>0</v>
      </c>
      <c r="BF10" s="42" cm="1">
        <f t="array" ref="BF10">IF(BF$2="FY",SUMPRODUCT(Data_Xuất[[B1_MN]:[B4_DT]]*(Data_Xuất[Year]=BF$1)*(Data_Xuất[Main SKU name_GOM]=$A10)*(Data_Xuất[[#Headers],[B1_MN]:[B4_DT]]='Xuất-2026-VayTron'!BF$5)),SUMPRODUCT(Data_Xuất[[B1_MN]:[B4_DT]]*(Data_Xuất[Year]=BF$1)*(Data_Xuất[Month]=BF$2)*(Data_Xuất[Main SKU name_GOM]=$A10)*(Data_Xuất[[#Headers],[B1_MN]:[B4_DT]]='Xuất-2026-VayTron'!BF$5)))</f>
        <v>300</v>
      </c>
      <c r="BG10" s="42" cm="1">
        <f t="array" ref="BG10">IF(BG$2="FY",SUMPRODUCT(Data_Xuất[[B1_MN]:[B4_DT]]*(Data_Xuất[Year]=BG$1)*(Data_Xuất[Main SKU name_GOM]=$A10)*(Data_Xuất[[#Headers],[B1_MN]:[B4_DT]]='Xuất-2026-VayTron'!BG$5)),SUMPRODUCT(Data_Xuất[[B1_MN]:[B4_DT]]*(Data_Xuất[Year]=BG$1)*(Data_Xuất[Month]=BG$2)*(Data_Xuất[Main SKU name_GOM]=$A10)*(Data_Xuất[[#Headers],[B1_MN]:[B4_DT]]='Xuất-2026-VayTron'!BG$5)))</f>
        <v>0</v>
      </c>
      <c r="BH10" s="42" cm="1">
        <f t="array" ref="BH10">IF(BH$2="FY",SUMPRODUCT(Data_Xuất[[B1_MN]:[B4_DT]]*(Data_Xuất[Year]=BH$1)*(Data_Xuất[Main SKU name_GOM]=$A10)*(Data_Xuất[[#Headers],[B1_MN]:[B4_DT]]='Xuất-2026-VayTron'!BH$5)),SUMPRODUCT(Data_Xuất[[B1_MN]:[B4_DT]]*(Data_Xuất[Year]=BH$1)*(Data_Xuất[Month]=BH$2)*(Data_Xuất[Main SKU name_GOM]=$A10)*(Data_Xuất[[#Headers],[B1_MN]:[B4_DT]]='Xuất-2026-VayTron'!BH$5)))</f>
        <v>0</v>
      </c>
      <c r="BI10" s="42" cm="1">
        <f t="array" ref="BI10">IF(BI$2="FY",SUMPRODUCT(Data_Xuất[[B1_MN]:[B4_DT]]*(Data_Xuất[Year]=BI$1)*(Data_Xuất[Main SKU name_GOM]=$A10)*(Data_Xuất[[#Headers],[B1_MN]:[B4_DT]]='Xuất-2026-VayTron'!BI$5)),SUMPRODUCT(Data_Xuất[[B1_MN]:[B4_DT]]*(Data_Xuất[Year]=BI$1)*(Data_Xuất[Month]=BI$2)*(Data_Xuất[Main SKU name_GOM]=$A10)*(Data_Xuất[[#Headers],[B1_MN]:[B4_DT]]='Xuất-2026-VayTron'!BI$5)))</f>
        <v>0</v>
      </c>
      <c r="BJ10" s="45">
        <f t="shared" si="15"/>
        <v>4500</v>
      </c>
      <c r="BL10" s="42" cm="1">
        <f t="array" ref="BL10">IF(BL$2="FY",SUMPRODUCT(Data_Xuất[[B1_MN]:[B4_DT]]*(Data_Xuất[Year]=BL$1)*(Data_Xuất[Main SKU name_GOM]=$A10)*(Data_Xuất[[#Headers],[B1_MN]:[B4_DT]]='Xuất-2026-VayTron'!BL$5)),SUMPRODUCT(Data_Xuất[[B1_MN]:[B4_DT]]*(Data_Xuất[Year]=BL$1)*(Data_Xuất[Month]=BL$2)*(Data_Xuất[Main SKU name_GOM]=$A10)*(Data_Xuất[[#Headers],[B1_MN]:[B4_DT]]='Xuất-2026-VayTron'!BL$5)))</f>
        <v>0</v>
      </c>
      <c r="BM10" s="42" cm="1">
        <f t="array" ref="BM10">IF(BM$2="FY",SUMPRODUCT(Data_Xuất[[B1_MN]:[B4_DT]]*(Data_Xuất[Year]=BM$1)*(Data_Xuất[Main SKU name_GOM]=$A10)*(Data_Xuất[[#Headers],[B1_MN]:[B4_DT]]='Xuất-2026-VayTron'!BM$5)),SUMPRODUCT(Data_Xuất[[B1_MN]:[B4_DT]]*(Data_Xuất[Year]=BM$1)*(Data_Xuất[Month]=BM$2)*(Data_Xuất[Main SKU name_GOM]=$A10)*(Data_Xuất[[#Headers],[B1_MN]:[B4_DT]]='Xuất-2026-VayTron'!BM$5)))</f>
        <v>0</v>
      </c>
      <c r="BN10" s="42" cm="1">
        <f t="array" ref="BN10">IF(BN$2="FY",SUMPRODUCT(Data_Xuất[[B1_MN]:[B4_DT]]*(Data_Xuất[Year]=BN$1)*(Data_Xuất[Main SKU name_GOM]=$A10)*(Data_Xuất[[#Headers],[B1_MN]:[B4_DT]]='Xuất-2026-VayTron'!BN$5)),SUMPRODUCT(Data_Xuất[[B1_MN]:[B4_DT]]*(Data_Xuất[Year]=BN$1)*(Data_Xuất[Month]=BN$2)*(Data_Xuất[Main SKU name_GOM]=$A10)*(Data_Xuất[[#Headers],[B1_MN]:[B4_DT]]='Xuất-2026-VayTron'!BN$5)))</f>
        <v>0</v>
      </c>
      <c r="BO10" s="42" cm="1">
        <f t="array" ref="BO10">IF(BO$2="FY",SUMPRODUCT(Data_Xuất[[B1_MN]:[B4_DT]]*(Data_Xuất[Year]=BO$1)*(Data_Xuất[Main SKU name_GOM]=$A10)*(Data_Xuất[[#Headers],[B1_MN]:[B4_DT]]='Xuất-2026-VayTron'!BO$5)),SUMPRODUCT(Data_Xuất[[B1_MN]:[B4_DT]]*(Data_Xuất[Year]=BO$1)*(Data_Xuất[Month]=BO$2)*(Data_Xuất[Main SKU name_GOM]=$A10)*(Data_Xuất[[#Headers],[B1_MN]:[B4_DT]]='Xuất-2026-VayTron'!BO$5)))</f>
        <v>1600</v>
      </c>
      <c r="BP10" s="42" cm="1">
        <f t="array" ref="BP10">IF(BP$2="FY",SUMPRODUCT(Data_Xuất[[B1_MN]:[B4_DT]]*(Data_Xuất[Year]=BP$1)*(Data_Xuất[Main SKU name_GOM]=$A10)*(Data_Xuất[[#Headers],[B1_MN]:[B4_DT]]='Xuất-2026-VayTron'!BP$5)),SUMPRODUCT(Data_Xuất[[B1_MN]:[B4_DT]]*(Data_Xuất[Year]=BP$1)*(Data_Xuất[Month]=BP$2)*(Data_Xuất[Main SKU name_GOM]=$A10)*(Data_Xuất[[#Headers],[B1_MN]:[B4_DT]]='Xuất-2026-VayTron'!BP$5)))</f>
        <v>0</v>
      </c>
      <c r="BQ10" s="42" cm="1">
        <f t="array" ref="BQ10">IF(BQ$2="FY",SUMPRODUCT(Data_Xuất[[B1_MN]:[B4_DT]]*(Data_Xuất[Year]=BQ$1)*(Data_Xuất[Main SKU name_GOM]=$A10)*(Data_Xuất[[#Headers],[B1_MN]:[B4_DT]]='Xuất-2026-VayTron'!BQ$5)),SUMPRODUCT(Data_Xuất[[B1_MN]:[B4_DT]]*(Data_Xuất[Year]=BQ$1)*(Data_Xuất[Month]=BQ$2)*(Data_Xuất[Main SKU name_GOM]=$A10)*(Data_Xuất[[#Headers],[B1_MN]:[B4_DT]]='Xuất-2026-VayTron'!BQ$5)))</f>
        <v>0</v>
      </c>
      <c r="BR10" s="42" cm="1">
        <f t="array" ref="BR10">IF(BR$2="FY",SUMPRODUCT(Data_Xuất[[B1_MN]:[B4_DT]]*(Data_Xuất[Year]=BR$1)*(Data_Xuất[Main SKU name_GOM]=$A10)*(Data_Xuất[[#Headers],[B1_MN]:[B4_DT]]='Xuất-2026-VayTron'!BR$5)),SUMPRODUCT(Data_Xuất[[B1_MN]:[B4_DT]]*(Data_Xuất[Year]=BR$1)*(Data_Xuất[Month]=BR$2)*(Data_Xuất[Main SKU name_GOM]=$A10)*(Data_Xuất[[#Headers],[B1_MN]:[B4_DT]]='Xuất-2026-VayTron'!BR$5)))</f>
        <v>0</v>
      </c>
      <c r="BS10" s="42" cm="1">
        <f t="array" ref="BS10">IF(BS$2="FY",SUMPRODUCT(Data_Xuất[[B1_MN]:[B4_DT]]*(Data_Xuất[Year]=BS$1)*(Data_Xuất[Main SKU name_GOM]=$A10)*(Data_Xuất[[#Headers],[B1_MN]:[B4_DT]]='Xuất-2026-VayTron'!BS$5)),SUMPRODUCT(Data_Xuất[[B1_MN]:[B4_DT]]*(Data_Xuất[Year]=BS$1)*(Data_Xuất[Month]=BS$2)*(Data_Xuất[Main SKU name_GOM]=$A10)*(Data_Xuất[[#Headers],[B1_MN]:[B4_DT]]='Xuất-2026-VayTron'!BS$5)))</f>
        <v>0</v>
      </c>
      <c r="BT10" s="42" cm="1">
        <f t="array" ref="BT10">IF(BT$2="FY",SUMPRODUCT(Data_Xuất[[B1_MN]:[B4_DT]]*(Data_Xuất[Year]=BT$1)*(Data_Xuất[Main SKU name_GOM]=$A10)*(Data_Xuất[[#Headers],[B1_MN]:[B4_DT]]='Xuất-2026-VayTron'!BT$5)),SUMPRODUCT(Data_Xuất[[B1_MN]:[B4_DT]]*(Data_Xuất[Year]=BT$1)*(Data_Xuất[Month]=BT$2)*(Data_Xuất[Main SKU name_GOM]=$A10)*(Data_Xuất[[#Headers],[B1_MN]:[B4_DT]]='Xuất-2026-VayTron'!BT$5)))</f>
        <v>0</v>
      </c>
      <c r="BU10" s="42" cm="1">
        <f t="array" ref="BU10">IF(BU$2="FY",SUMPRODUCT(Data_Xuất[[B1_MN]:[B4_DT]]*(Data_Xuất[Year]=BU$1)*(Data_Xuất[Main SKU name_GOM]=$A10)*(Data_Xuất[[#Headers],[B1_MN]:[B4_DT]]='Xuất-2026-VayTron'!BU$5)),SUMPRODUCT(Data_Xuất[[B1_MN]:[B4_DT]]*(Data_Xuất[Year]=BU$1)*(Data_Xuất[Month]=BU$2)*(Data_Xuất[Main SKU name_GOM]=$A10)*(Data_Xuất[[#Headers],[B1_MN]:[B4_DT]]='Xuất-2026-VayTron'!BU$5)))</f>
        <v>0</v>
      </c>
      <c r="BV10" s="42" cm="1">
        <f t="array" ref="BV10">IF(BV$2="FY",SUMPRODUCT(Data_Xuất[[B1_MN]:[B4_DT]]*(Data_Xuất[Year]=BV$1)*(Data_Xuất[Main SKU name_GOM]=$A10)*(Data_Xuất[[#Headers],[B1_MN]:[B4_DT]]='Xuất-2026-VayTron'!BV$5)),SUMPRODUCT(Data_Xuất[[B1_MN]:[B4_DT]]*(Data_Xuất[Year]=BV$1)*(Data_Xuất[Month]=BV$2)*(Data_Xuất[Main SKU name_GOM]=$A10)*(Data_Xuất[[#Headers],[B1_MN]:[B4_DT]]='Xuất-2026-VayTron'!BV$5)))</f>
        <v>0</v>
      </c>
      <c r="BW10" s="42" cm="1">
        <f t="array" ref="BW10">IF(BW$2="FY",SUMPRODUCT(Data_Xuất[[B1_MN]:[B4_DT]]*(Data_Xuất[Year]=BW$1)*(Data_Xuất[Main SKU name_GOM]=$A10)*(Data_Xuất[[#Headers],[B1_MN]:[B4_DT]]='Xuất-2026-VayTron'!BW$5)),SUMPRODUCT(Data_Xuất[[B1_MN]:[B4_DT]]*(Data_Xuất[Year]=BW$1)*(Data_Xuất[Month]=BW$2)*(Data_Xuất[Main SKU name_GOM]=$A10)*(Data_Xuất[[#Headers],[B1_MN]:[B4_DT]]='Xuất-2026-VayTron'!BW$5)))</f>
        <v>0</v>
      </c>
      <c r="BX10" s="42" cm="1">
        <f t="array" ref="BX10">IF(BX$2="FY",SUMPRODUCT(Data_Xuất[[B1_MN]:[B4_DT]]*(Data_Xuất[Year]=BX$1)*(Data_Xuất[Main SKU name_GOM]=$A10)*(Data_Xuất[[#Headers],[B1_MN]:[B4_DT]]='Xuất-2026-VayTron'!BX$5)),SUMPRODUCT(Data_Xuất[[B1_MN]:[B4_DT]]*(Data_Xuất[Year]=BX$1)*(Data_Xuất[Month]=BX$2)*(Data_Xuất[Main SKU name_GOM]=$A10)*(Data_Xuất[[#Headers],[B1_MN]:[B4_DT]]='Xuất-2026-VayTron'!BX$5)))</f>
        <v>0</v>
      </c>
      <c r="BY10" s="45">
        <f t="shared" si="16"/>
        <v>1600</v>
      </c>
      <c r="CA10" s="42" cm="1">
        <f t="array" ref="CA10">IF(CA$2="FY",SUMPRODUCT(Data_Xuất[[B1_MN]:[B4_DT]]*(Data_Xuất[Year]=CA$1)*(Data_Xuất[Main SKU name_GOM]=$A10)*(Data_Xuất[[#Headers],[B1_MN]:[B4_DT]]='Xuất-2026-VayTron'!CA$5)),SUMPRODUCT(Data_Xuất[[B1_MN]:[B4_DT]]*(Data_Xuất[Year]=CA$1)*(Data_Xuất[Month]=CA$2)*(Data_Xuất[Main SKU name_GOM]=$A10)*(Data_Xuất[[#Headers],[B1_MN]:[B4_DT]]='Xuất-2026-VayTron'!CA$5)))</f>
        <v>0</v>
      </c>
      <c r="CB10" s="42" cm="1">
        <f t="array" ref="CB10">IF(CB$2="FY",SUMPRODUCT(Data_Xuất[[B1_MN]:[B4_DT]]*(Data_Xuất[Year]=CB$1)*(Data_Xuất[Main SKU name_GOM]=$A10)*(Data_Xuất[[#Headers],[B1_MN]:[B4_DT]]='Xuất-2026-VayTron'!CB$5)),SUMPRODUCT(Data_Xuất[[B1_MN]:[B4_DT]]*(Data_Xuất[Year]=CB$1)*(Data_Xuất[Month]=CB$2)*(Data_Xuất[Main SKU name_GOM]=$A10)*(Data_Xuất[[#Headers],[B1_MN]:[B4_DT]]='Xuất-2026-VayTron'!CB$5)))</f>
        <v>0</v>
      </c>
      <c r="CC10" s="42" cm="1">
        <f t="array" ref="CC10">IF(CC$2="FY",SUMPRODUCT(Data_Xuất[[B1_MN]:[B4_DT]]*(Data_Xuất[Year]=CC$1)*(Data_Xuất[Main SKU name_GOM]=$A10)*(Data_Xuất[[#Headers],[B1_MN]:[B4_DT]]='Xuất-2026-VayTron'!CC$5)),SUMPRODUCT(Data_Xuất[[B1_MN]:[B4_DT]]*(Data_Xuất[Year]=CC$1)*(Data_Xuất[Month]=CC$2)*(Data_Xuất[Main SKU name_GOM]=$A10)*(Data_Xuất[[#Headers],[B1_MN]:[B4_DT]]='Xuất-2026-VayTron'!CC$5)))</f>
        <v>0</v>
      </c>
      <c r="CD10" s="42" cm="1">
        <f t="array" ref="CD10">IF(CD$2="FY",SUMPRODUCT(Data_Xuất[[B1_MN]:[B4_DT]]*(Data_Xuất[Year]=CD$1)*(Data_Xuất[Main SKU name_GOM]=$A10)*(Data_Xuất[[#Headers],[B1_MN]:[B4_DT]]='Xuất-2026-VayTron'!CD$5)),SUMPRODUCT(Data_Xuất[[B1_MN]:[B4_DT]]*(Data_Xuất[Year]=CD$1)*(Data_Xuất[Month]=CD$2)*(Data_Xuất[Main SKU name_GOM]=$A10)*(Data_Xuất[[#Headers],[B1_MN]:[B4_DT]]='Xuất-2026-VayTron'!CD$5)))</f>
        <v>0</v>
      </c>
      <c r="CE10" s="42" cm="1">
        <f t="array" ref="CE10">IF(CE$2="FY",SUMPRODUCT(Data_Xuất[[B1_MN]:[B4_DT]]*(Data_Xuất[Year]=CE$1)*(Data_Xuất[Main SKU name_GOM]=$A10)*(Data_Xuất[[#Headers],[B1_MN]:[B4_DT]]='Xuất-2026-VayTron'!CE$5)),SUMPRODUCT(Data_Xuất[[B1_MN]:[B4_DT]]*(Data_Xuất[Year]=CE$1)*(Data_Xuất[Month]=CE$2)*(Data_Xuất[Main SKU name_GOM]=$A10)*(Data_Xuất[[#Headers],[B1_MN]:[B4_DT]]='Xuất-2026-VayTron'!CE$5)))</f>
        <v>0</v>
      </c>
      <c r="CF10" s="42" cm="1">
        <f t="array" ref="CF10">IF(CF$2="FY",SUMPRODUCT(Data_Xuất[[B1_MN]:[B4_DT]]*(Data_Xuất[Year]=CF$1)*(Data_Xuất[Main SKU name_GOM]=$A10)*(Data_Xuất[[#Headers],[B1_MN]:[B4_DT]]='Xuất-2026-VayTron'!CF$5)),SUMPRODUCT(Data_Xuất[[B1_MN]:[B4_DT]]*(Data_Xuất[Year]=CF$1)*(Data_Xuất[Month]=CF$2)*(Data_Xuất[Main SKU name_GOM]=$A10)*(Data_Xuất[[#Headers],[B1_MN]:[B4_DT]]='Xuất-2026-VayTron'!CF$5)))</f>
        <v>0</v>
      </c>
      <c r="CG10" s="42" cm="1">
        <f t="array" ref="CG10">IF(CG$2="FY",SUMPRODUCT(Data_Xuất[[B1_MN]:[B4_DT]]*(Data_Xuất[Year]=CG$1)*(Data_Xuất[Main SKU name_GOM]=$A10)*(Data_Xuất[[#Headers],[B1_MN]:[B4_DT]]='Xuất-2026-VayTron'!CG$5)),SUMPRODUCT(Data_Xuất[[B1_MN]:[B4_DT]]*(Data_Xuất[Year]=CG$1)*(Data_Xuất[Month]=CG$2)*(Data_Xuất[Main SKU name_GOM]=$A10)*(Data_Xuất[[#Headers],[B1_MN]:[B4_DT]]='Xuất-2026-VayTron'!CG$5)))</f>
        <v>0</v>
      </c>
      <c r="CH10" s="42" cm="1">
        <f t="array" ref="CH10">IF(CH$2="FY",SUMPRODUCT(Data_Xuất[[B1_MN]:[B4_DT]]*(Data_Xuất[Year]=CH$1)*(Data_Xuất[Main SKU name_GOM]=$A10)*(Data_Xuất[[#Headers],[B1_MN]:[B4_DT]]='Xuất-2026-VayTron'!CH$5)),SUMPRODUCT(Data_Xuất[[B1_MN]:[B4_DT]]*(Data_Xuất[Year]=CH$1)*(Data_Xuất[Month]=CH$2)*(Data_Xuất[Main SKU name_GOM]=$A10)*(Data_Xuất[[#Headers],[B1_MN]:[B4_DT]]='Xuất-2026-VayTron'!CH$5)))</f>
        <v>0</v>
      </c>
      <c r="CI10" s="42" cm="1">
        <f t="array" ref="CI10">IF(CI$2="FY",SUMPRODUCT(Data_Xuất[[B1_MN]:[B4_DT]]*(Data_Xuất[Year]=CI$1)*(Data_Xuất[Main SKU name_GOM]=$A10)*(Data_Xuất[[#Headers],[B1_MN]:[B4_DT]]='Xuất-2026-VayTron'!CI$5)),SUMPRODUCT(Data_Xuất[[B1_MN]:[B4_DT]]*(Data_Xuất[Year]=CI$1)*(Data_Xuất[Month]=CI$2)*(Data_Xuất[Main SKU name_GOM]=$A10)*(Data_Xuất[[#Headers],[B1_MN]:[B4_DT]]='Xuất-2026-VayTron'!CI$5)))</f>
        <v>0</v>
      </c>
      <c r="CJ10" s="42" cm="1">
        <f t="array" ref="CJ10">IF(CJ$2="FY",SUMPRODUCT(Data_Xuất[[B1_MN]:[B4_DT]]*(Data_Xuất[Year]=CJ$1)*(Data_Xuất[Main SKU name_GOM]=$A10)*(Data_Xuất[[#Headers],[B1_MN]:[B4_DT]]='Xuất-2026-VayTron'!CJ$5)),SUMPRODUCT(Data_Xuất[[B1_MN]:[B4_DT]]*(Data_Xuất[Year]=CJ$1)*(Data_Xuất[Month]=CJ$2)*(Data_Xuất[Main SKU name_GOM]=$A10)*(Data_Xuất[[#Headers],[B1_MN]:[B4_DT]]='Xuất-2026-VayTron'!CJ$5)))</f>
        <v>0</v>
      </c>
      <c r="CK10" s="42" cm="1">
        <f t="array" ref="CK10">IF(CK$2="FY",SUMPRODUCT(Data_Xuất[[B1_MN]:[B4_DT]]*(Data_Xuất[Year]=CK$1)*(Data_Xuất[Main SKU name_GOM]=$A10)*(Data_Xuất[[#Headers],[B1_MN]:[B4_DT]]='Xuất-2026-VayTron'!CK$5)),SUMPRODUCT(Data_Xuất[[B1_MN]:[B4_DT]]*(Data_Xuất[Year]=CK$1)*(Data_Xuất[Month]=CK$2)*(Data_Xuất[Main SKU name_GOM]=$A10)*(Data_Xuất[[#Headers],[B1_MN]:[B4_DT]]='Xuất-2026-VayTron'!CK$5)))</f>
        <v>0</v>
      </c>
      <c r="CL10" s="42" cm="1">
        <f t="array" ref="CL10">IF(CL$2="FY",SUMPRODUCT(Data_Xuất[[B1_MN]:[B4_DT]]*(Data_Xuất[Year]=CL$1)*(Data_Xuất[Main SKU name_GOM]=$A10)*(Data_Xuất[[#Headers],[B1_MN]:[B4_DT]]='Xuất-2026-VayTron'!CL$5)),SUMPRODUCT(Data_Xuất[[B1_MN]:[B4_DT]]*(Data_Xuất[Year]=CL$1)*(Data_Xuất[Month]=CL$2)*(Data_Xuất[Main SKU name_GOM]=$A10)*(Data_Xuất[[#Headers],[B1_MN]:[B4_DT]]='Xuất-2026-VayTron'!CL$5)))</f>
        <v>0</v>
      </c>
      <c r="CM10" s="42" cm="1">
        <f t="array" ref="CM10">IF(CM$2="FY",SUMPRODUCT(Data_Xuất[[B1_MN]:[B4_DT]]*(Data_Xuất[Year]=CM$1)*(Data_Xuất[Main SKU name_GOM]=$A10)*(Data_Xuất[[#Headers],[B1_MN]:[B4_DT]]='Xuất-2026-VayTron'!CM$5)),SUMPRODUCT(Data_Xuất[[B1_MN]:[B4_DT]]*(Data_Xuất[Year]=CM$1)*(Data_Xuất[Month]=CM$2)*(Data_Xuất[Main SKU name_GOM]=$A10)*(Data_Xuất[[#Headers],[B1_MN]:[B4_DT]]='Xuất-2026-VayTron'!CM$5)))</f>
        <v>0</v>
      </c>
      <c r="CN10" s="45">
        <f t="shared" si="17"/>
        <v>0</v>
      </c>
      <c r="CP10" s="42" cm="1">
        <f t="array" ref="CP10">IF(CP$2="FY",SUMPRODUCT(Data_Xuất[[B1_MN]:[B4_DT]]*(Data_Xuất[Year]=CP$1)*(Data_Xuất[Main SKU name_GOM]=$A10)*(Data_Xuất[[#Headers],[B1_MN]:[B4_DT]]='Xuất-2026-VayTron'!CP$5)),SUMPRODUCT(Data_Xuất[[B1_MN]:[B4_DT]]*(Data_Xuất[Year]=CP$1)*(Data_Xuất[Month]=CP$2)*(Data_Xuất[Main SKU name_GOM]=$A10)*(Data_Xuất[[#Headers],[B1_MN]:[B4_DT]]='Xuất-2026-VayTron'!CP$5)))</f>
        <v>0</v>
      </c>
      <c r="CQ10" s="42" cm="1">
        <f t="array" ref="CQ10">IF(CQ$2="FY",SUMPRODUCT(Data_Xuất[[B1_MN]:[B4_DT]]*(Data_Xuất[Year]=CQ$1)*(Data_Xuất[Main SKU name_GOM]=$A10)*(Data_Xuất[[#Headers],[B1_MN]:[B4_DT]]='Xuất-2026-VayTron'!CQ$5)),SUMPRODUCT(Data_Xuất[[B1_MN]:[B4_DT]]*(Data_Xuất[Year]=CQ$1)*(Data_Xuất[Month]=CQ$2)*(Data_Xuất[Main SKU name_GOM]=$A10)*(Data_Xuất[[#Headers],[B1_MN]:[B4_DT]]='Xuất-2026-VayTron'!CQ$5)))</f>
        <v>0</v>
      </c>
      <c r="CR10" s="42" cm="1">
        <f t="array" ref="CR10">IF(CR$2="FY",SUMPRODUCT(Data_Xuất[[B1_MN]:[B4_DT]]*(Data_Xuất[Year]=CR$1)*(Data_Xuất[Main SKU name_GOM]=$A10)*(Data_Xuất[[#Headers],[B1_MN]:[B4_DT]]='Xuất-2026-VayTron'!CR$5)),SUMPRODUCT(Data_Xuất[[B1_MN]:[B4_DT]]*(Data_Xuất[Year]=CR$1)*(Data_Xuất[Month]=CR$2)*(Data_Xuất[Main SKU name_GOM]=$A10)*(Data_Xuất[[#Headers],[B1_MN]:[B4_DT]]='Xuất-2026-VayTron'!CR$5)))</f>
        <v>0</v>
      </c>
      <c r="CS10" s="42" cm="1">
        <f t="array" ref="CS10">IF(CS$2="FY",SUMPRODUCT(Data_Xuất[[B1_MN]:[B4_DT]]*(Data_Xuất[Year]=CS$1)*(Data_Xuất[Main SKU name_GOM]=$A10)*(Data_Xuất[[#Headers],[B1_MN]:[B4_DT]]='Xuất-2026-VayTron'!CS$5)),SUMPRODUCT(Data_Xuất[[B1_MN]:[B4_DT]]*(Data_Xuất[Year]=CS$1)*(Data_Xuất[Month]=CS$2)*(Data_Xuất[Main SKU name_GOM]=$A10)*(Data_Xuất[[#Headers],[B1_MN]:[B4_DT]]='Xuất-2026-VayTron'!CS$5)))</f>
        <v>0</v>
      </c>
      <c r="CT10" s="42" cm="1">
        <f t="array" ref="CT10">IF(CT$2="FY",SUMPRODUCT(Data_Xuất[[B1_MN]:[B4_DT]]*(Data_Xuất[Year]=CT$1)*(Data_Xuất[Main SKU name_GOM]=$A10)*(Data_Xuất[[#Headers],[B1_MN]:[B4_DT]]='Xuất-2026-VayTron'!CT$5)),SUMPRODUCT(Data_Xuất[[B1_MN]:[B4_DT]]*(Data_Xuất[Year]=CT$1)*(Data_Xuất[Month]=CT$2)*(Data_Xuất[Main SKU name_GOM]=$A10)*(Data_Xuất[[#Headers],[B1_MN]:[B4_DT]]='Xuất-2026-VayTron'!CT$5)))</f>
        <v>0</v>
      </c>
      <c r="CU10" s="42" cm="1">
        <f t="array" ref="CU10">IF(CU$2="FY",SUMPRODUCT(Data_Xuất[[B1_MN]:[B4_DT]]*(Data_Xuất[Year]=CU$1)*(Data_Xuất[Main SKU name_GOM]=$A10)*(Data_Xuất[[#Headers],[B1_MN]:[B4_DT]]='Xuất-2026-VayTron'!CU$5)),SUMPRODUCT(Data_Xuất[[B1_MN]:[B4_DT]]*(Data_Xuất[Year]=CU$1)*(Data_Xuất[Month]=CU$2)*(Data_Xuất[Main SKU name_GOM]=$A10)*(Data_Xuất[[#Headers],[B1_MN]:[B4_DT]]='Xuất-2026-VayTron'!CU$5)))</f>
        <v>0</v>
      </c>
      <c r="CV10" s="42" cm="1">
        <f t="array" ref="CV10">IF(CV$2="FY",SUMPRODUCT(Data_Xuất[[B1_MN]:[B4_DT]]*(Data_Xuất[Year]=CV$1)*(Data_Xuất[Main SKU name_GOM]=$A10)*(Data_Xuất[[#Headers],[B1_MN]:[B4_DT]]='Xuất-2026-VayTron'!CV$5)),SUMPRODUCT(Data_Xuất[[B1_MN]:[B4_DT]]*(Data_Xuất[Year]=CV$1)*(Data_Xuất[Month]=CV$2)*(Data_Xuất[Main SKU name_GOM]=$A10)*(Data_Xuất[[#Headers],[B1_MN]:[B4_DT]]='Xuất-2026-VayTron'!CV$5)))</f>
        <v>0</v>
      </c>
      <c r="CW10" s="42" cm="1">
        <f t="array" ref="CW10">IF(CW$2="FY",SUMPRODUCT(Data_Xuất[[B1_MN]:[B4_DT]]*(Data_Xuất[Year]=CW$1)*(Data_Xuất[Main SKU name_GOM]=$A10)*(Data_Xuất[[#Headers],[B1_MN]:[B4_DT]]='Xuất-2026-VayTron'!CW$5)),SUMPRODUCT(Data_Xuất[[B1_MN]:[B4_DT]]*(Data_Xuất[Year]=CW$1)*(Data_Xuất[Month]=CW$2)*(Data_Xuất[Main SKU name_GOM]=$A10)*(Data_Xuất[[#Headers],[B1_MN]:[B4_DT]]='Xuất-2026-VayTron'!CW$5)))</f>
        <v>0</v>
      </c>
      <c r="CX10" s="42" cm="1">
        <f t="array" ref="CX10">IF(CX$2="FY",SUMPRODUCT(Data_Xuất[[B1_MN]:[B4_DT]]*(Data_Xuất[Year]=CX$1)*(Data_Xuất[Main SKU name_GOM]=$A10)*(Data_Xuất[[#Headers],[B1_MN]:[B4_DT]]='Xuất-2026-VayTron'!CX$5)),SUMPRODUCT(Data_Xuất[[B1_MN]:[B4_DT]]*(Data_Xuất[Year]=CX$1)*(Data_Xuất[Month]=CX$2)*(Data_Xuất[Main SKU name_GOM]=$A10)*(Data_Xuất[[#Headers],[B1_MN]:[B4_DT]]='Xuất-2026-VayTron'!CX$5)))</f>
        <v>0</v>
      </c>
      <c r="CY10" s="42" cm="1">
        <f t="array" ref="CY10">IF(CY$2="FY",SUMPRODUCT(Data_Xuất[[B1_MN]:[B4_DT]]*(Data_Xuất[Year]=CY$1)*(Data_Xuất[Main SKU name_GOM]=$A10)*(Data_Xuất[[#Headers],[B1_MN]:[B4_DT]]='Xuất-2026-VayTron'!CY$5)),SUMPRODUCT(Data_Xuất[[B1_MN]:[B4_DT]]*(Data_Xuất[Year]=CY$1)*(Data_Xuất[Month]=CY$2)*(Data_Xuất[Main SKU name_GOM]=$A10)*(Data_Xuất[[#Headers],[B1_MN]:[B4_DT]]='Xuất-2026-VayTron'!CY$5)))</f>
        <v>0</v>
      </c>
      <c r="CZ10" s="42" cm="1">
        <f t="array" ref="CZ10">IF(CZ$2="FY",SUMPRODUCT(Data_Xuất[[B1_MN]:[B4_DT]]*(Data_Xuất[Year]=CZ$1)*(Data_Xuất[Main SKU name_GOM]=$A10)*(Data_Xuất[[#Headers],[B1_MN]:[B4_DT]]='Xuất-2026-VayTron'!CZ$5)),SUMPRODUCT(Data_Xuất[[B1_MN]:[B4_DT]]*(Data_Xuất[Year]=CZ$1)*(Data_Xuất[Month]=CZ$2)*(Data_Xuất[Main SKU name_GOM]=$A10)*(Data_Xuất[[#Headers],[B1_MN]:[B4_DT]]='Xuất-2026-VayTron'!CZ$5)))</f>
        <v>0</v>
      </c>
      <c r="DA10" s="42" cm="1">
        <f t="array" ref="DA10">IF(DA$2="FY",SUMPRODUCT(Data_Xuất[[B1_MN]:[B4_DT]]*(Data_Xuất[Year]=DA$1)*(Data_Xuất[Main SKU name_GOM]=$A10)*(Data_Xuất[[#Headers],[B1_MN]:[B4_DT]]='Xuất-2026-VayTron'!DA$5)),SUMPRODUCT(Data_Xuất[[B1_MN]:[B4_DT]]*(Data_Xuất[Year]=DA$1)*(Data_Xuất[Month]=DA$2)*(Data_Xuất[Main SKU name_GOM]=$A10)*(Data_Xuất[[#Headers],[B1_MN]:[B4_DT]]='Xuất-2026-VayTron'!DA$5)))</f>
        <v>0</v>
      </c>
      <c r="DB10" s="42" cm="1">
        <f t="array" ref="DB10">IF(DB$2="FY",SUMPRODUCT(Data_Xuất[[B1_MN]:[B4_DT]]*(Data_Xuất[Year]=DB$1)*(Data_Xuất[Main SKU name_GOM]=$A10)*(Data_Xuất[[#Headers],[B1_MN]:[B4_DT]]='Xuất-2026-VayTron'!DB$5)),SUMPRODUCT(Data_Xuất[[B1_MN]:[B4_DT]]*(Data_Xuất[Year]=DB$1)*(Data_Xuất[Month]=DB$2)*(Data_Xuất[Main SKU name_GOM]=$A10)*(Data_Xuất[[#Headers],[B1_MN]:[B4_DT]]='Xuất-2026-VayTron'!DB$5)))</f>
        <v>0</v>
      </c>
      <c r="DC10" s="45">
        <f t="shared" si="18"/>
        <v>0</v>
      </c>
      <c r="DE10" s="42" cm="1">
        <f t="array" ref="DE10">IF(DE$2="FY",SUMPRODUCT(Data_Xuất[[B1_MN]:[B4_DT]]*(Data_Xuất[Year]=DE$1)*(Data_Xuất[Main SKU name_GOM]=$A10)*(Data_Xuất[[#Headers],[B1_MN]:[B4_DT]]='Xuất-2026-VayTron'!DE$5)),SUMPRODUCT(Data_Xuất[[B1_MN]:[B4_DT]]*(Data_Xuất[Year]=DE$1)*(Data_Xuất[Month]=DE$2)*(Data_Xuất[Main SKU name_GOM]=$A10)*(Data_Xuất[[#Headers],[B1_MN]:[B4_DT]]='Xuất-2026-VayTron'!DE$5)))</f>
        <v>0</v>
      </c>
      <c r="DF10" s="42" cm="1">
        <f t="array" ref="DF10">IF(DF$2="FY",SUMPRODUCT(Data_Xuất[[B1_MN]:[B4_DT]]*(Data_Xuất[Year]=DF$1)*(Data_Xuất[Main SKU name_GOM]=$A10)*(Data_Xuất[[#Headers],[B1_MN]:[B4_DT]]='Xuất-2026-VayTron'!DF$5)),SUMPRODUCT(Data_Xuất[[B1_MN]:[B4_DT]]*(Data_Xuất[Year]=DF$1)*(Data_Xuất[Month]=DF$2)*(Data_Xuất[Main SKU name_GOM]=$A10)*(Data_Xuất[[#Headers],[B1_MN]:[B4_DT]]='Xuất-2026-VayTron'!DF$5)))</f>
        <v>0</v>
      </c>
      <c r="DG10" s="42" cm="1">
        <f t="array" ref="DG10">IF(DG$2="FY",SUMPRODUCT(Data_Xuất[[B1_MN]:[B4_DT]]*(Data_Xuất[Year]=DG$1)*(Data_Xuất[Main SKU name_GOM]=$A10)*(Data_Xuất[[#Headers],[B1_MN]:[B4_DT]]='Xuất-2026-VayTron'!DG$5)),SUMPRODUCT(Data_Xuất[[B1_MN]:[B4_DT]]*(Data_Xuất[Year]=DG$1)*(Data_Xuất[Month]=DG$2)*(Data_Xuất[Main SKU name_GOM]=$A10)*(Data_Xuất[[#Headers],[B1_MN]:[B4_DT]]='Xuất-2026-VayTron'!DG$5)))</f>
        <v>0</v>
      </c>
      <c r="DH10" s="42" cm="1">
        <f t="array" ref="DH10">IF(DH$2="FY",SUMPRODUCT(Data_Xuất[[B1_MN]:[B4_DT]]*(Data_Xuất[Year]=DH$1)*(Data_Xuất[Main SKU name_GOM]=$A10)*(Data_Xuất[[#Headers],[B1_MN]:[B4_DT]]='Xuất-2026-VayTron'!DH$5)),SUMPRODUCT(Data_Xuất[[B1_MN]:[B4_DT]]*(Data_Xuất[Year]=DH$1)*(Data_Xuất[Month]=DH$2)*(Data_Xuất[Main SKU name_GOM]=$A10)*(Data_Xuất[[#Headers],[B1_MN]:[B4_DT]]='Xuất-2026-VayTron'!DH$5)))</f>
        <v>0</v>
      </c>
      <c r="DI10" s="42" cm="1">
        <f t="array" ref="DI10">IF(DI$2="FY",SUMPRODUCT(Data_Xuất[[B1_MN]:[B4_DT]]*(Data_Xuất[Year]=DI$1)*(Data_Xuất[Main SKU name_GOM]=$A10)*(Data_Xuất[[#Headers],[B1_MN]:[B4_DT]]='Xuất-2026-VayTron'!DI$5)),SUMPRODUCT(Data_Xuất[[B1_MN]:[B4_DT]]*(Data_Xuất[Year]=DI$1)*(Data_Xuất[Month]=DI$2)*(Data_Xuất[Main SKU name_GOM]=$A10)*(Data_Xuất[[#Headers],[B1_MN]:[B4_DT]]='Xuất-2026-VayTron'!DI$5)))</f>
        <v>0</v>
      </c>
      <c r="DJ10" s="42" cm="1">
        <f t="array" ref="DJ10">IF(DJ$2="FY",SUMPRODUCT(Data_Xuất[[B1_MN]:[B4_DT]]*(Data_Xuất[Year]=DJ$1)*(Data_Xuất[Main SKU name_GOM]=$A10)*(Data_Xuất[[#Headers],[B1_MN]:[B4_DT]]='Xuất-2026-VayTron'!DJ$5)),SUMPRODUCT(Data_Xuất[[B1_MN]:[B4_DT]]*(Data_Xuất[Year]=DJ$1)*(Data_Xuất[Month]=DJ$2)*(Data_Xuất[Main SKU name_GOM]=$A10)*(Data_Xuất[[#Headers],[B1_MN]:[B4_DT]]='Xuất-2026-VayTron'!DJ$5)))</f>
        <v>0</v>
      </c>
      <c r="DK10" s="42" cm="1">
        <f t="array" ref="DK10">IF(DK$2="FY",SUMPRODUCT(Data_Xuất[[B1_MN]:[B4_DT]]*(Data_Xuất[Year]=DK$1)*(Data_Xuất[Main SKU name_GOM]=$A10)*(Data_Xuất[[#Headers],[B1_MN]:[B4_DT]]='Xuất-2026-VayTron'!DK$5)),SUMPRODUCT(Data_Xuất[[B1_MN]:[B4_DT]]*(Data_Xuất[Year]=DK$1)*(Data_Xuất[Month]=DK$2)*(Data_Xuất[Main SKU name_GOM]=$A10)*(Data_Xuất[[#Headers],[B1_MN]:[B4_DT]]='Xuất-2026-VayTron'!DK$5)))</f>
        <v>0</v>
      </c>
      <c r="DL10" s="42" cm="1">
        <f t="array" ref="DL10">IF(DL$2="FY",SUMPRODUCT(Data_Xuất[[B1_MN]:[B4_DT]]*(Data_Xuất[Year]=DL$1)*(Data_Xuất[Main SKU name_GOM]=$A10)*(Data_Xuất[[#Headers],[B1_MN]:[B4_DT]]='Xuất-2026-VayTron'!DL$5)),SUMPRODUCT(Data_Xuất[[B1_MN]:[B4_DT]]*(Data_Xuất[Year]=DL$1)*(Data_Xuất[Month]=DL$2)*(Data_Xuất[Main SKU name_GOM]=$A10)*(Data_Xuất[[#Headers],[B1_MN]:[B4_DT]]='Xuất-2026-VayTron'!DL$5)))</f>
        <v>0</v>
      </c>
      <c r="DM10" s="42" cm="1">
        <f t="array" ref="DM10">IF(DM$2="FY",SUMPRODUCT(Data_Xuất[[B1_MN]:[B4_DT]]*(Data_Xuất[Year]=DM$1)*(Data_Xuất[Main SKU name_GOM]=$A10)*(Data_Xuất[[#Headers],[B1_MN]:[B4_DT]]='Xuất-2026-VayTron'!DM$5)),SUMPRODUCT(Data_Xuất[[B1_MN]:[B4_DT]]*(Data_Xuất[Year]=DM$1)*(Data_Xuất[Month]=DM$2)*(Data_Xuất[Main SKU name_GOM]=$A10)*(Data_Xuất[[#Headers],[B1_MN]:[B4_DT]]='Xuất-2026-VayTron'!DM$5)))</f>
        <v>0</v>
      </c>
      <c r="DN10" s="42" cm="1">
        <f t="array" ref="DN10">IF(DN$2="FY",SUMPRODUCT(Data_Xuất[[B1_MN]:[B4_DT]]*(Data_Xuất[Year]=DN$1)*(Data_Xuất[Main SKU name_GOM]=$A10)*(Data_Xuất[[#Headers],[B1_MN]:[B4_DT]]='Xuất-2026-VayTron'!DN$5)),SUMPRODUCT(Data_Xuất[[B1_MN]:[B4_DT]]*(Data_Xuất[Year]=DN$1)*(Data_Xuất[Month]=DN$2)*(Data_Xuất[Main SKU name_GOM]=$A10)*(Data_Xuất[[#Headers],[B1_MN]:[B4_DT]]='Xuất-2026-VayTron'!DN$5)))</f>
        <v>0</v>
      </c>
      <c r="DO10" s="42" cm="1">
        <f t="array" ref="DO10">IF(DO$2="FY",SUMPRODUCT(Data_Xuất[[B1_MN]:[B4_DT]]*(Data_Xuất[Year]=DO$1)*(Data_Xuất[Main SKU name_GOM]=$A10)*(Data_Xuất[[#Headers],[B1_MN]:[B4_DT]]='Xuất-2026-VayTron'!DO$5)),SUMPRODUCT(Data_Xuất[[B1_MN]:[B4_DT]]*(Data_Xuất[Year]=DO$1)*(Data_Xuất[Month]=DO$2)*(Data_Xuất[Main SKU name_GOM]=$A10)*(Data_Xuất[[#Headers],[B1_MN]:[B4_DT]]='Xuất-2026-VayTron'!DO$5)))</f>
        <v>0</v>
      </c>
      <c r="DP10" s="42" cm="1">
        <f t="array" ref="DP10">IF(DP$2="FY",SUMPRODUCT(Data_Xuất[[B1_MN]:[B4_DT]]*(Data_Xuất[Year]=DP$1)*(Data_Xuất[Main SKU name_GOM]=$A10)*(Data_Xuất[[#Headers],[B1_MN]:[B4_DT]]='Xuất-2026-VayTron'!DP$5)),SUMPRODUCT(Data_Xuất[[B1_MN]:[B4_DT]]*(Data_Xuất[Year]=DP$1)*(Data_Xuất[Month]=DP$2)*(Data_Xuất[Main SKU name_GOM]=$A10)*(Data_Xuất[[#Headers],[B1_MN]:[B4_DT]]='Xuất-2026-VayTron'!DP$5)))</f>
        <v>0</v>
      </c>
      <c r="DQ10" s="42" cm="1">
        <f t="array" ref="DQ10">IF(DQ$2="FY",SUMPRODUCT(Data_Xuất[[B1_MN]:[B4_DT]]*(Data_Xuất[Year]=DQ$1)*(Data_Xuất[Main SKU name_GOM]=$A10)*(Data_Xuất[[#Headers],[B1_MN]:[B4_DT]]='Xuất-2026-VayTron'!DQ$5)),SUMPRODUCT(Data_Xuất[[B1_MN]:[B4_DT]]*(Data_Xuất[Year]=DQ$1)*(Data_Xuất[Month]=DQ$2)*(Data_Xuất[Main SKU name_GOM]=$A10)*(Data_Xuất[[#Headers],[B1_MN]:[B4_DT]]='Xuất-2026-VayTron'!DQ$5)))</f>
        <v>0</v>
      </c>
      <c r="DR10" s="45">
        <f t="shared" si="19"/>
        <v>0</v>
      </c>
      <c r="DT10" s="42" cm="1">
        <f t="array" ref="DT10">IF(DT$2="FY",SUMPRODUCT(Data_Xuất[[B1_MN]:[B4_DT]]*(Data_Xuất[Year]=DT$1)*(Data_Xuất[Main SKU name_GOM]=$A10)*(Data_Xuất[[#Headers],[B1_MN]:[B4_DT]]='Xuất-2026-VayTron'!DT$5)),SUMPRODUCT(Data_Xuất[[B1_MN]:[B4_DT]]*(Data_Xuất[Year]=DT$1)*(Data_Xuất[Month]=DT$2)*(Data_Xuất[Main SKU name_GOM]=$A10)*(Data_Xuất[[#Headers],[B1_MN]:[B4_DT]]='Xuất-2026-VayTron'!DT$5)))</f>
        <v>0</v>
      </c>
      <c r="DU10" s="42" cm="1">
        <f t="array" ref="DU10">IF(DU$2="FY",SUMPRODUCT(Data_Xuất[[B1_MN]:[B4_DT]]*(Data_Xuất[Year]=DU$1)*(Data_Xuất[Main SKU name_GOM]=$A10)*(Data_Xuất[[#Headers],[B1_MN]:[B4_DT]]='Xuất-2026-VayTron'!DU$5)),SUMPRODUCT(Data_Xuất[[B1_MN]:[B4_DT]]*(Data_Xuất[Year]=DU$1)*(Data_Xuất[Month]=DU$2)*(Data_Xuất[Main SKU name_GOM]=$A10)*(Data_Xuất[[#Headers],[B1_MN]:[B4_DT]]='Xuất-2026-VayTron'!DU$5)))</f>
        <v>0</v>
      </c>
      <c r="DV10" s="42" cm="1">
        <f t="array" ref="DV10">IF(DV$2="FY",SUMPRODUCT(Data_Xuất[[B1_MN]:[B4_DT]]*(Data_Xuất[Year]=DV$1)*(Data_Xuất[Main SKU name_GOM]=$A10)*(Data_Xuất[[#Headers],[B1_MN]:[B4_DT]]='Xuất-2026-VayTron'!DV$5)),SUMPRODUCT(Data_Xuất[[B1_MN]:[B4_DT]]*(Data_Xuất[Year]=DV$1)*(Data_Xuất[Month]=DV$2)*(Data_Xuất[Main SKU name_GOM]=$A10)*(Data_Xuất[[#Headers],[B1_MN]:[B4_DT]]='Xuất-2026-VayTron'!DV$5)))</f>
        <v>0</v>
      </c>
      <c r="DW10" s="42" cm="1">
        <f t="array" ref="DW10">IF(DW$2="FY",SUMPRODUCT(Data_Xuất[[B1_MN]:[B4_DT]]*(Data_Xuất[Year]=DW$1)*(Data_Xuất[Main SKU name_GOM]=$A10)*(Data_Xuất[[#Headers],[B1_MN]:[B4_DT]]='Xuất-2026-VayTron'!DW$5)),SUMPRODUCT(Data_Xuất[[B1_MN]:[B4_DT]]*(Data_Xuất[Year]=DW$1)*(Data_Xuất[Month]=DW$2)*(Data_Xuất[Main SKU name_GOM]=$A10)*(Data_Xuất[[#Headers],[B1_MN]:[B4_DT]]='Xuất-2026-VayTron'!DW$5)))</f>
        <v>0</v>
      </c>
      <c r="DX10" s="42" cm="1">
        <f t="array" ref="DX10">IF(DX$2="FY",SUMPRODUCT(Data_Xuất[[B1_MN]:[B4_DT]]*(Data_Xuất[Year]=DX$1)*(Data_Xuất[Main SKU name_GOM]=$A10)*(Data_Xuất[[#Headers],[B1_MN]:[B4_DT]]='Xuất-2026-VayTron'!DX$5)),SUMPRODUCT(Data_Xuất[[B1_MN]:[B4_DT]]*(Data_Xuất[Year]=DX$1)*(Data_Xuất[Month]=DX$2)*(Data_Xuất[Main SKU name_GOM]=$A10)*(Data_Xuất[[#Headers],[B1_MN]:[B4_DT]]='Xuất-2026-VayTron'!DX$5)))</f>
        <v>0</v>
      </c>
      <c r="DY10" s="42" cm="1">
        <f t="array" ref="DY10">IF(DY$2="FY",SUMPRODUCT(Data_Xuất[[B1_MN]:[B4_DT]]*(Data_Xuất[Year]=DY$1)*(Data_Xuất[Main SKU name_GOM]=$A10)*(Data_Xuất[[#Headers],[B1_MN]:[B4_DT]]='Xuất-2026-VayTron'!DY$5)),SUMPRODUCT(Data_Xuất[[B1_MN]:[B4_DT]]*(Data_Xuất[Year]=DY$1)*(Data_Xuất[Month]=DY$2)*(Data_Xuất[Main SKU name_GOM]=$A10)*(Data_Xuất[[#Headers],[B1_MN]:[B4_DT]]='Xuất-2026-VayTron'!DY$5)))</f>
        <v>0</v>
      </c>
      <c r="DZ10" s="42" cm="1">
        <f t="array" ref="DZ10">IF(DZ$2="FY",SUMPRODUCT(Data_Xuất[[B1_MN]:[B4_DT]]*(Data_Xuất[Year]=DZ$1)*(Data_Xuất[Main SKU name_GOM]=$A10)*(Data_Xuất[[#Headers],[B1_MN]:[B4_DT]]='Xuất-2026-VayTron'!DZ$5)),SUMPRODUCT(Data_Xuất[[B1_MN]:[B4_DT]]*(Data_Xuất[Year]=DZ$1)*(Data_Xuất[Month]=DZ$2)*(Data_Xuất[Main SKU name_GOM]=$A10)*(Data_Xuất[[#Headers],[B1_MN]:[B4_DT]]='Xuất-2026-VayTron'!DZ$5)))</f>
        <v>0</v>
      </c>
      <c r="EA10" s="42" cm="1">
        <f t="array" ref="EA10">IF(EA$2="FY",SUMPRODUCT(Data_Xuất[[B1_MN]:[B4_DT]]*(Data_Xuất[Year]=EA$1)*(Data_Xuất[Main SKU name_GOM]=$A10)*(Data_Xuất[[#Headers],[B1_MN]:[B4_DT]]='Xuất-2026-VayTron'!EA$5)),SUMPRODUCT(Data_Xuất[[B1_MN]:[B4_DT]]*(Data_Xuất[Year]=EA$1)*(Data_Xuất[Month]=EA$2)*(Data_Xuất[Main SKU name_GOM]=$A10)*(Data_Xuất[[#Headers],[B1_MN]:[B4_DT]]='Xuất-2026-VayTron'!EA$5)))</f>
        <v>0</v>
      </c>
      <c r="EB10" s="42" cm="1">
        <f t="array" ref="EB10">IF(EB$2="FY",SUMPRODUCT(Data_Xuất[[B1_MN]:[B4_DT]]*(Data_Xuất[Year]=EB$1)*(Data_Xuất[Main SKU name_GOM]=$A10)*(Data_Xuất[[#Headers],[B1_MN]:[B4_DT]]='Xuất-2026-VayTron'!EB$5)),SUMPRODUCT(Data_Xuất[[B1_MN]:[B4_DT]]*(Data_Xuất[Year]=EB$1)*(Data_Xuất[Month]=EB$2)*(Data_Xuất[Main SKU name_GOM]=$A10)*(Data_Xuất[[#Headers],[B1_MN]:[B4_DT]]='Xuất-2026-VayTron'!EB$5)))</f>
        <v>0</v>
      </c>
      <c r="EC10" s="42" cm="1">
        <f t="array" ref="EC10">IF(EC$2="FY",SUMPRODUCT(Data_Xuất[[B1_MN]:[B4_DT]]*(Data_Xuất[Year]=EC$1)*(Data_Xuất[Main SKU name_GOM]=$A10)*(Data_Xuất[[#Headers],[B1_MN]:[B4_DT]]='Xuất-2026-VayTron'!EC$5)),SUMPRODUCT(Data_Xuất[[B1_MN]:[B4_DT]]*(Data_Xuất[Year]=EC$1)*(Data_Xuất[Month]=EC$2)*(Data_Xuất[Main SKU name_GOM]=$A10)*(Data_Xuất[[#Headers],[B1_MN]:[B4_DT]]='Xuất-2026-VayTron'!EC$5)))</f>
        <v>0</v>
      </c>
      <c r="ED10" s="42" cm="1">
        <f t="array" ref="ED10">IF(ED$2="FY",SUMPRODUCT(Data_Xuất[[B1_MN]:[B4_DT]]*(Data_Xuất[Year]=ED$1)*(Data_Xuất[Main SKU name_GOM]=$A10)*(Data_Xuất[[#Headers],[B1_MN]:[B4_DT]]='Xuất-2026-VayTron'!ED$5)),SUMPRODUCT(Data_Xuất[[B1_MN]:[B4_DT]]*(Data_Xuất[Year]=ED$1)*(Data_Xuất[Month]=ED$2)*(Data_Xuất[Main SKU name_GOM]=$A10)*(Data_Xuất[[#Headers],[B1_MN]:[B4_DT]]='Xuất-2026-VayTron'!ED$5)))</f>
        <v>0</v>
      </c>
      <c r="EE10" s="42" cm="1">
        <f t="array" ref="EE10">IF(EE$2="FY",SUMPRODUCT(Data_Xuất[[B1_MN]:[B4_DT]]*(Data_Xuất[Year]=EE$1)*(Data_Xuất[Main SKU name_GOM]=$A10)*(Data_Xuất[[#Headers],[B1_MN]:[B4_DT]]='Xuất-2026-VayTron'!EE$5)),SUMPRODUCT(Data_Xuất[[B1_MN]:[B4_DT]]*(Data_Xuất[Year]=EE$1)*(Data_Xuất[Month]=EE$2)*(Data_Xuất[Main SKU name_GOM]=$A10)*(Data_Xuất[[#Headers],[B1_MN]:[B4_DT]]='Xuất-2026-VayTron'!EE$5)))</f>
        <v>0</v>
      </c>
      <c r="EF10" s="42" cm="1">
        <f t="array" ref="EF10">IF(EF$2="FY",SUMPRODUCT(Data_Xuất[[B1_MN]:[B4_DT]]*(Data_Xuất[Year]=EF$1)*(Data_Xuất[Main SKU name_GOM]=$A10)*(Data_Xuất[[#Headers],[B1_MN]:[B4_DT]]='Xuất-2026-VayTron'!EF$5)),SUMPRODUCT(Data_Xuất[[B1_MN]:[B4_DT]]*(Data_Xuất[Year]=EF$1)*(Data_Xuất[Month]=EF$2)*(Data_Xuất[Main SKU name_GOM]=$A10)*(Data_Xuất[[#Headers],[B1_MN]:[B4_DT]]='Xuất-2026-VayTron'!EF$5)))</f>
        <v>0</v>
      </c>
      <c r="EG10" s="45">
        <f t="shared" si="20"/>
        <v>0</v>
      </c>
      <c r="EI10" s="42" cm="1">
        <f t="array" ref="EI10">IF(EI$2="FY",SUMPRODUCT(Data_Xuất[[B1_MN]:[B4_DT]]*(Data_Xuất[Year]=EI$1)*(Data_Xuất[Main SKU name_GOM]=$A10)*(Data_Xuất[[#Headers],[B1_MN]:[B4_DT]]='Xuất-2026-VayTron'!EI$5)),SUMPRODUCT(Data_Xuất[[B1_MN]:[B4_DT]]*(Data_Xuất[Year]=EI$1)*(Data_Xuất[Month]=EI$2)*(Data_Xuất[Main SKU name_GOM]=$A10)*(Data_Xuất[[#Headers],[B1_MN]:[B4_DT]]='Xuất-2026-VayTron'!EI$5)))</f>
        <v>0</v>
      </c>
      <c r="EJ10" s="42" cm="1">
        <f t="array" ref="EJ10">IF(EJ$2="FY",SUMPRODUCT(Data_Xuất[[B1_MN]:[B4_DT]]*(Data_Xuất[Year]=EJ$1)*(Data_Xuất[Main SKU name_GOM]=$A10)*(Data_Xuất[[#Headers],[B1_MN]:[B4_DT]]='Xuất-2026-VayTron'!EJ$5)),SUMPRODUCT(Data_Xuất[[B1_MN]:[B4_DT]]*(Data_Xuất[Year]=EJ$1)*(Data_Xuất[Month]=EJ$2)*(Data_Xuất[Main SKU name_GOM]=$A10)*(Data_Xuất[[#Headers],[B1_MN]:[B4_DT]]='Xuất-2026-VayTron'!EJ$5)))</f>
        <v>0</v>
      </c>
      <c r="EK10" s="42" cm="1">
        <f t="array" ref="EK10">IF(EK$2="FY",SUMPRODUCT(Data_Xuất[[B1_MN]:[B4_DT]]*(Data_Xuất[Year]=EK$1)*(Data_Xuất[Main SKU name_GOM]=$A10)*(Data_Xuất[[#Headers],[B1_MN]:[B4_DT]]='Xuất-2026-VayTron'!EK$5)),SUMPRODUCT(Data_Xuất[[B1_MN]:[B4_DT]]*(Data_Xuất[Year]=EK$1)*(Data_Xuất[Month]=EK$2)*(Data_Xuất[Main SKU name_GOM]=$A10)*(Data_Xuất[[#Headers],[B1_MN]:[B4_DT]]='Xuất-2026-VayTron'!EK$5)))</f>
        <v>0</v>
      </c>
      <c r="EL10" s="42" cm="1">
        <f t="array" ref="EL10">IF(EL$2="FY",SUMPRODUCT(Data_Xuất[[B1_MN]:[B4_DT]]*(Data_Xuất[Year]=EL$1)*(Data_Xuất[Main SKU name_GOM]=$A10)*(Data_Xuất[[#Headers],[B1_MN]:[B4_DT]]='Xuất-2026-VayTron'!EL$5)),SUMPRODUCT(Data_Xuất[[B1_MN]:[B4_DT]]*(Data_Xuất[Year]=EL$1)*(Data_Xuất[Month]=EL$2)*(Data_Xuất[Main SKU name_GOM]=$A10)*(Data_Xuất[[#Headers],[B1_MN]:[B4_DT]]='Xuất-2026-VayTron'!EL$5)))</f>
        <v>0</v>
      </c>
      <c r="EM10" s="42" cm="1">
        <f t="array" ref="EM10">IF(EM$2="FY",SUMPRODUCT(Data_Xuất[[B1_MN]:[B4_DT]]*(Data_Xuất[Year]=EM$1)*(Data_Xuất[Main SKU name_GOM]=$A10)*(Data_Xuất[[#Headers],[B1_MN]:[B4_DT]]='Xuất-2026-VayTron'!EM$5)),SUMPRODUCT(Data_Xuất[[B1_MN]:[B4_DT]]*(Data_Xuất[Year]=EM$1)*(Data_Xuất[Month]=EM$2)*(Data_Xuất[Main SKU name_GOM]=$A10)*(Data_Xuất[[#Headers],[B1_MN]:[B4_DT]]='Xuất-2026-VayTron'!EM$5)))</f>
        <v>0</v>
      </c>
      <c r="EN10" s="42" cm="1">
        <f t="array" ref="EN10">IF(EN$2="FY",SUMPRODUCT(Data_Xuất[[B1_MN]:[B4_DT]]*(Data_Xuất[Year]=EN$1)*(Data_Xuất[Main SKU name_GOM]=$A10)*(Data_Xuất[[#Headers],[B1_MN]:[B4_DT]]='Xuất-2026-VayTron'!EN$5)),SUMPRODUCT(Data_Xuất[[B1_MN]:[B4_DT]]*(Data_Xuất[Year]=EN$1)*(Data_Xuất[Month]=EN$2)*(Data_Xuất[Main SKU name_GOM]=$A10)*(Data_Xuất[[#Headers],[B1_MN]:[B4_DT]]='Xuất-2026-VayTron'!EN$5)))</f>
        <v>0</v>
      </c>
      <c r="EO10" s="42" cm="1">
        <f t="array" ref="EO10">IF(EO$2="FY",SUMPRODUCT(Data_Xuất[[B1_MN]:[B4_DT]]*(Data_Xuất[Year]=EO$1)*(Data_Xuất[Main SKU name_GOM]=$A10)*(Data_Xuất[[#Headers],[B1_MN]:[B4_DT]]='Xuất-2026-VayTron'!EO$5)),SUMPRODUCT(Data_Xuất[[B1_MN]:[B4_DT]]*(Data_Xuất[Year]=EO$1)*(Data_Xuất[Month]=EO$2)*(Data_Xuất[Main SKU name_GOM]=$A10)*(Data_Xuất[[#Headers],[B1_MN]:[B4_DT]]='Xuất-2026-VayTron'!EO$5)))</f>
        <v>0</v>
      </c>
      <c r="EP10" s="42" cm="1">
        <f t="array" ref="EP10">IF(EP$2="FY",SUMPRODUCT(Data_Xuất[[B1_MN]:[B4_DT]]*(Data_Xuất[Year]=EP$1)*(Data_Xuất[Main SKU name_GOM]=$A10)*(Data_Xuất[[#Headers],[B1_MN]:[B4_DT]]='Xuất-2026-VayTron'!EP$5)),SUMPRODUCT(Data_Xuất[[B1_MN]:[B4_DT]]*(Data_Xuất[Year]=EP$1)*(Data_Xuất[Month]=EP$2)*(Data_Xuất[Main SKU name_GOM]=$A10)*(Data_Xuất[[#Headers],[B1_MN]:[B4_DT]]='Xuất-2026-VayTron'!EP$5)))</f>
        <v>0</v>
      </c>
      <c r="EQ10" s="42" cm="1">
        <f t="array" ref="EQ10">IF(EQ$2="FY",SUMPRODUCT(Data_Xuất[[B1_MN]:[B4_DT]]*(Data_Xuất[Year]=EQ$1)*(Data_Xuất[Main SKU name_GOM]=$A10)*(Data_Xuất[[#Headers],[B1_MN]:[B4_DT]]='Xuất-2026-VayTron'!EQ$5)),SUMPRODUCT(Data_Xuất[[B1_MN]:[B4_DT]]*(Data_Xuất[Year]=EQ$1)*(Data_Xuất[Month]=EQ$2)*(Data_Xuất[Main SKU name_GOM]=$A10)*(Data_Xuất[[#Headers],[B1_MN]:[B4_DT]]='Xuất-2026-VayTron'!EQ$5)))</f>
        <v>0</v>
      </c>
      <c r="ER10" s="42" cm="1">
        <f t="array" ref="ER10">IF(ER$2="FY",SUMPRODUCT(Data_Xuất[[B1_MN]:[B4_DT]]*(Data_Xuất[Year]=ER$1)*(Data_Xuất[Main SKU name_GOM]=$A10)*(Data_Xuất[[#Headers],[B1_MN]:[B4_DT]]='Xuất-2026-VayTron'!ER$5)),SUMPRODUCT(Data_Xuất[[B1_MN]:[B4_DT]]*(Data_Xuất[Year]=ER$1)*(Data_Xuất[Month]=ER$2)*(Data_Xuất[Main SKU name_GOM]=$A10)*(Data_Xuất[[#Headers],[B1_MN]:[B4_DT]]='Xuất-2026-VayTron'!ER$5)))</f>
        <v>0</v>
      </c>
      <c r="ES10" s="42" cm="1">
        <f t="array" ref="ES10">IF(ES$2="FY",SUMPRODUCT(Data_Xuất[[B1_MN]:[B4_DT]]*(Data_Xuất[Year]=ES$1)*(Data_Xuất[Main SKU name_GOM]=$A10)*(Data_Xuất[[#Headers],[B1_MN]:[B4_DT]]='Xuất-2026-VayTron'!ES$5)),SUMPRODUCT(Data_Xuất[[B1_MN]:[B4_DT]]*(Data_Xuất[Year]=ES$1)*(Data_Xuất[Month]=ES$2)*(Data_Xuất[Main SKU name_GOM]=$A10)*(Data_Xuất[[#Headers],[B1_MN]:[B4_DT]]='Xuất-2026-VayTron'!ES$5)))</f>
        <v>0</v>
      </c>
      <c r="ET10" s="42" cm="1">
        <f t="array" ref="ET10">IF(ET$2="FY",SUMPRODUCT(Data_Xuất[[B1_MN]:[B4_DT]]*(Data_Xuất[Year]=ET$1)*(Data_Xuất[Main SKU name_GOM]=$A10)*(Data_Xuất[[#Headers],[B1_MN]:[B4_DT]]='Xuất-2026-VayTron'!ET$5)),SUMPRODUCT(Data_Xuất[[B1_MN]:[B4_DT]]*(Data_Xuất[Year]=ET$1)*(Data_Xuất[Month]=ET$2)*(Data_Xuất[Main SKU name_GOM]=$A10)*(Data_Xuất[[#Headers],[B1_MN]:[B4_DT]]='Xuất-2026-VayTron'!ET$5)))</f>
        <v>0</v>
      </c>
      <c r="EU10" s="42" cm="1">
        <f t="array" ref="EU10">IF(EU$2="FY",SUMPRODUCT(Data_Xuất[[B1_MN]:[B4_DT]]*(Data_Xuất[Year]=EU$1)*(Data_Xuất[Main SKU name_GOM]=$A10)*(Data_Xuất[[#Headers],[B1_MN]:[B4_DT]]='Xuất-2026-VayTron'!EU$5)),SUMPRODUCT(Data_Xuất[[B1_MN]:[B4_DT]]*(Data_Xuất[Year]=EU$1)*(Data_Xuất[Month]=EU$2)*(Data_Xuất[Main SKU name_GOM]=$A10)*(Data_Xuất[[#Headers],[B1_MN]:[B4_DT]]='Xuất-2026-VayTron'!EU$5)))</f>
        <v>0</v>
      </c>
      <c r="EV10" s="45">
        <f t="shared" si="21"/>
        <v>0</v>
      </c>
      <c r="EX10" s="42" cm="1">
        <f t="array" ref="EX10">IF(EX$2="FY",SUMPRODUCT(Data_Xuất[[B1_MN]:[B4_DT]]*(Data_Xuất[Year]=EX$1)*(Data_Xuất[Main SKU name_GOM]=$A10)*(Data_Xuất[[#Headers],[B1_MN]:[B4_DT]]='Xuất-2026-VayTron'!EX$5)),SUMPRODUCT(Data_Xuất[[B1_MN]:[B4_DT]]*(Data_Xuất[Year]=EX$1)*(Data_Xuất[Month]=EX$2)*(Data_Xuất[Main SKU name_GOM]=$A10)*(Data_Xuất[[#Headers],[B1_MN]:[B4_DT]]='Xuất-2026-VayTron'!EX$5)))</f>
        <v>0</v>
      </c>
      <c r="EY10" s="42" cm="1">
        <f t="array" ref="EY10">IF(EY$2="FY",SUMPRODUCT(Data_Xuất[[B1_MN]:[B4_DT]]*(Data_Xuất[Year]=EY$1)*(Data_Xuất[Main SKU name_GOM]=$A10)*(Data_Xuất[[#Headers],[B1_MN]:[B4_DT]]='Xuất-2026-VayTron'!EY$5)),SUMPRODUCT(Data_Xuất[[B1_MN]:[B4_DT]]*(Data_Xuất[Year]=EY$1)*(Data_Xuất[Month]=EY$2)*(Data_Xuất[Main SKU name_GOM]=$A10)*(Data_Xuất[[#Headers],[B1_MN]:[B4_DT]]='Xuất-2026-VayTron'!EY$5)))</f>
        <v>0</v>
      </c>
      <c r="EZ10" s="42" cm="1">
        <f t="array" ref="EZ10">IF(EZ$2="FY",SUMPRODUCT(Data_Xuất[[B1_MN]:[B4_DT]]*(Data_Xuất[Year]=EZ$1)*(Data_Xuất[Main SKU name_GOM]=$A10)*(Data_Xuất[[#Headers],[B1_MN]:[B4_DT]]='Xuất-2026-VayTron'!EZ$5)),SUMPRODUCT(Data_Xuất[[B1_MN]:[B4_DT]]*(Data_Xuất[Year]=EZ$1)*(Data_Xuất[Month]=EZ$2)*(Data_Xuất[Main SKU name_GOM]=$A10)*(Data_Xuất[[#Headers],[B1_MN]:[B4_DT]]='Xuất-2026-VayTron'!EZ$5)))</f>
        <v>0</v>
      </c>
      <c r="FA10" s="42" cm="1">
        <f t="array" ref="FA10">IF(FA$2="FY",SUMPRODUCT(Data_Xuất[[B1_MN]:[B4_DT]]*(Data_Xuất[Year]=FA$1)*(Data_Xuất[Main SKU name_GOM]=$A10)*(Data_Xuất[[#Headers],[B1_MN]:[B4_DT]]='Xuất-2026-VayTron'!FA$5)),SUMPRODUCT(Data_Xuất[[B1_MN]:[B4_DT]]*(Data_Xuất[Year]=FA$1)*(Data_Xuất[Month]=FA$2)*(Data_Xuất[Main SKU name_GOM]=$A10)*(Data_Xuất[[#Headers],[B1_MN]:[B4_DT]]='Xuất-2026-VayTron'!FA$5)))</f>
        <v>0</v>
      </c>
      <c r="FB10" s="42" cm="1">
        <f t="array" ref="FB10">IF(FB$2="FY",SUMPRODUCT(Data_Xuất[[B1_MN]:[B4_DT]]*(Data_Xuất[Year]=FB$1)*(Data_Xuất[Main SKU name_GOM]=$A10)*(Data_Xuất[[#Headers],[B1_MN]:[B4_DT]]='Xuất-2026-VayTron'!FB$5)),SUMPRODUCT(Data_Xuất[[B1_MN]:[B4_DT]]*(Data_Xuất[Year]=FB$1)*(Data_Xuất[Month]=FB$2)*(Data_Xuất[Main SKU name_GOM]=$A10)*(Data_Xuất[[#Headers],[B1_MN]:[B4_DT]]='Xuất-2026-VayTron'!FB$5)))</f>
        <v>0</v>
      </c>
      <c r="FC10" s="42" cm="1">
        <f t="array" ref="FC10">IF(FC$2="FY",SUMPRODUCT(Data_Xuất[[B1_MN]:[B4_DT]]*(Data_Xuất[Year]=FC$1)*(Data_Xuất[Main SKU name_GOM]=$A10)*(Data_Xuất[[#Headers],[B1_MN]:[B4_DT]]='Xuất-2026-VayTron'!FC$5)),SUMPRODUCT(Data_Xuất[[B1_MN]:[B4_DT]]*(Data_Xuất[Year]=FC$1)*(Data_Xuất[Month]=FC$2)*(Data_Xuất[Main SKU name_GOM]=$A10)*(Data_Xuất[[#Headers],[B1_MN]:[B4_DT]]='Xuất-2026-VayTron'!FC$5)))</f>
        <v>0</v>
      </c>
      <c r="FD10" s="42" cm="1">
        <f t="array" ref="FD10">IF(FD$2="FY",SUMPRODUCT(Data_Xuất[[B1_MN]:[B4_DT]]*(Data_Xuất[Year]=FD$1)*(Data_Xuất[Main SKU name_GOM]=$A10)*(Data_Xuất[[#Headers],[B1_MN]:[B4_DT]]='Xuất-2026-VayTron'!FD$5)),SUMPRODUCT(Data_Xuất[[B1_MN]:[B4_DT]]*(Data_Xuất[Year]=FD$1)*(Data_Xuất[Month]=FD$2)*(Data_Xuất[Main SKU name_GOM]=$A10)*(Data_Xuất[[#Headers],[B1_MN]:[B4_DT]]='Xuất-2026-VayTron'!FD$5)))</f>
        <v>0</v>
      </c>
      <c r="FE10" s="42" cm="1">
        <f t="array" ref="FE10">IF(FE$2="FY",SUMPRODUCT(Data_Xuất[[B1_MN]:[B4_DT]]*(Data_Xuất[Year]=FE$1)*(Data_Xuất[Main SKU name_GOM]=$A10)*(Data_Xuất[[#Headers],[B1_MN]:[B4_DT]]='Xuất-2026-VayTron'!FE$5)),SUMPRODUCT(Data_Xuất[[B1_MN]:[B4_DT]]*(Data_Xuất[Year]=FE$1)*(Data_Xuất[Month]=FE$2)*(Data_Xuất[Main SKU name_GOM]=$A10)*(Data_Xuất[[#Headers],[B1_MN]:[B4_DT]]='Xuất-2026-VayTron'!FE$5)))</f>
        <v>0</v>
      </c>
      <c r="FF10" s="42" cm="1">
        <f t="array" ref="FF10">IF(FF$2="FY",SUMPRODUCT(Data_Xuất[[B1_MN]:[B4_DT]]*(Data_Xuất[Year]=FF$1)*(Data_Xuất[Main SKU name_GOM]=$A10)*(Data_Xuất[[#Headers],[B1_MN]:[B4_DT]]='Xuất-2026-VayTron'!FF$5)),SUMPRODUCT(Data_Xuất[[B1_MN]:[B4_DT]]*(Data_Xuất[Year]=FF$1)*(Data_Xuất[Month]=FF$2)*(Data_Xuất[Main SKU name_GOM]=$A10)*(Data_Xuất[[#Headers],[B1_MN]:[B4_DT]]='Xuất-2026-VayTron'!FF$5)))</f>
        <v>0</v>
      </c>
      <c r="FG10" s="42" cm="1">
        <f t="array" ref="FG10">IF(FG$2="FY",SUMPRODUCT(Data_Xuất[[B1_MN]:[B4_DT]]*(Data_Xuất[Year]=FG$1)*(Data_Xuất[Main SKU name_GOM]=$A10)*(Data_Xuất[[#Headers],[B1_MN]:[B4_DT]]='Xuất-2026-VayTron'!FG$5)),SUMPRODUCT(Data_Xuất[[B1_MN]:[B4_DT]]*(Data_Xuất[Year]=FG$1)*(Data_Xuất[Month]=FG$2)*(Data_Xuất[Main SKU name_GOM]=$A10)*(Data_Xuất[[#Headers],[B1_MN]:[B4_DT]]='Xuất-2026-VayTron'!FG$5)))</f>
        <v>0</v>
      </c>
      <c r="FH10" s="42" cm="1">
        <f t="array" ref="FH10">IF(FH$2="FY",SUMPRODUCT(Data_Xuất[[B1_MN]:[B4_DT]]*(Data_Xuất[Year]=FH$1)*(Data_Xuất[Main SKU name_GOM]=$A10)*(Data_Xuất[[#Headers],[B1_MN]:[B4_DT]]='Xuất-2026-VayTron'!FH$5)),SUMPRODUCT(Data_Xuất[[B1_MN]:[B4_DT]]*(Data_Xuất[Year]=FH$1)*(Data_Xuất[Month]=FH$2)*(Data_Xuất[Main SKU name_GOM]=$A10)*(Data_Xuất[[#Headers],[B1_MN]:[B4_DT]]='Xuất-2026-VayTron'!FH$5)))</f>
        <v>0</v>
      </c>
      <c r="FI10" s="42" cm="1">
        <f t="array" ref="FI10">IF(FI$2="FY",SUMPRODUCT(Data_Xuất[[B1_MN]:[B4_DT]]*(Data_Xuất[Year]=FI$1)*(Data_Xuất[Main SKU name_GOM]=$A10)*(Data_Xuất[[#Headers],[B1_MN]:[B4_DT]]='Xuất-2026-VayTron'!FI$5)),SUMPRODUCT(Data_Xuất[[B1_MN]:[B4_DT]]*(Data_Xuất[Year]=FI$1)*(Data_Xuất[Month]=FI$2)*(Data_Xuất[Main SKU name_GOM]=$A10)*(Data_Xuất[[#Headers],[B1_MN]:[B4_DT]]='Xuất-2026-VayTron'!FI$5)))</f>
        <v>0</v>
      </c>
      <c r="FJ10" s="42" cm="1">
        <f t="array" ref="FJ10">IF(FJ$2="FY",SUMPRODUCT(Data_Xuất[[B1_MN]:[B4_DT]]*(Data_Xuất[Year]=FJ$1)*(Data_Xuất[Main SKU name_GOM]=$A10)*(Data_Xuất[[#Headers],[B1_MN]:[B4_DT]]='Xuất-2026-VayTron'!FJ$5)),SUMPRODUCT(Data_Xuất[[B1_MN]:[B4_DT]]*(Data_Xuất[Year]=FJ$1)*(Data_Xuất[Month]=FJ$2)*(Data_Xuất[Main SKU name_GOM]=$A10)*(Data_Xuất[[#Headers],[B1_MN]:[B4_DT]]='Xuất-2026-VayTron'!FJ$5)))</f>
        <v>0</v>
      </c>
      <c r="FK10" s="45">
        <f t="shared" si="22"/>
        <v>0</v>
      </c>
      <c r="FM10" s="42" cm="1">
        <f t="array" ref="FM10">IF(FM$2="FY",SUMPRODUCT(Data_Xuất[[B1_MN]:[B4_DT]]*(Data_Xuất[Year]=FM$1)*(Data_Xuất[Main SKU name_GOM]=$A10)*(Data_Xuất[[#Headers],[B1_MN]:[B4_DT]]='Xuất-2026-VayTron'!FM$5)),SUMPRODUCT(Data_Xuất[[B1_MN]:[B4_DT]]*(Data_Xuất[Year]=FM$1)*(Data_Xuất[Month]=FM$2)*(Data_Xuất[Main SKU name_GOM]=$A10)*(Data_Xuất[[#Headers],[B1_MN]:[B4_DT]]='Xuất-2026-VayTron'!FM$5)))</f>
        <v>0</v>
      </c>
      <c r="FN10" s="42" cm="1">
        <f t="array" ref="FN10">IF(FN$2="FY",SUMPRODUCT(Data_Xuất[[B1_MN]:[B4_DT]]*(Data_Xuất[Year]=FN$1)*(Data_Xuất[Main SKU name_GOM]=$A10)*(Data_Xuất[[#Headers],[B1_MN]:[B4_DT]]='Xuất-2026-VayTron'!FN$5)),SUMPRODUCT(Data_Xuất[[B1_MN]:[B4_DT]]*(Data_Xuất[Year]=FN$1)*(Data_Xuất[Month]=FN$2)*(Data_Xuất[Main SKU name_GOM]=$A10)*(Data_Xuất[[#Headers],[B1_MN]:[B4_DT]]='Xuất-2026-VayTron'!FN$5)))</f>
        <v>0</v>
      </c>
      <c r="FO10" s="42" cm="1">
        <f t="array" ref="FO10">IF(FO$2="FY",SUMPRODUCT(Data_Xuất[[B1_MN]:[B4_DT]]*(Data_Xuất[Year]=FO$1)*(Data_Xuất[Main SKU name_GOM]=$A10)*(Data_Xuất[[#Headers],[B1_MN]:[B4_DT]]='Xuất-2026-VayTron'!FO$5)),SUMPRODUCT(Data_Xuất[[B1_MN]:[B4_DT]]*(Data_Xuất[Year]=FO$1)*(Data_Xuất[Month]=FO$2)*(Data_Xuất[Main SKU name_GOM]=$A10)*(Data_Xuất[[#Headers],[B1_MN]:[B4_DT]]='Xuất-2026-VayTron'!FO$5)))</f>
        <v>0</v>
      </c>
      <c r="FP10" s="42" cm="1">
        <f t="array" ref="FP10">IF(FP$2="FY",SUMPRODUCT(Data_Xuất[[B1_MN]:[B4_DT]]*(Data_Xuất[Year]=FP$1)*(Data_Xuất[Main SKU name_GOM]=$A10)*(Data_Xuất[[#Headers],[B1_MN]:[B4_DT]]='Xuất-2026-VayTron'!FP$5)),SUMPRODUCT(Data_Xuất[[B1_MN]:[B4_DT]]*(Data_Xuất[Year]=FP$1)*(Data_Xuất[Month]=FP$2)*(Data_Xuất[Main SKU name_GOM]=$A10)*(Data_Xuất[[#Headers],[B1_MN]:[B4_DT]]='Xuất-2026-VayTron'!FP$5)))</f>
        <v>0</v>
      </c>
      <c r="FQ10" s="42" cm="1">
        <f t="array" ref="FQ10">IF(FQ$2="FY",SUMPRODUCT(Data_Xuất[[B1_MN]:[B4_DT]]*(Data_Xuất[Year]=FQ$1)*(Data_Xuất[Main SKU name_GOM]=$A10)*(Data_Xuất[[#Headers],[B1_MN]:[B4_DT]]='Xuất-2026-VayTron'!FQ$5)),SUMPRODUCT(Data_Xuất[[B1_MN]:[B4_DT]]*(Data_Xuất[Year]=FQ$1)*(Data_Xuất[Month]=FQ$2)*(Data_Xuất[Main SKU name_GOM]=$A10)*(Data_Xuất[[#Headers],[B1_MN]:[B4_DT]]='Xuất-2026-VayTron'!FQ$5)))</f>
        <v>0</v>
      </c>
      <c r="FR10" s="42" cm="1">
        <f t="array" ref="FR10">IF(FR$2="FY",SUMPRODUCT(Data_Xuất[[B1_MN]:[B4_DT]]*(Data_Xuất[Year]=FR$1)*(Data_Xuất[Main SKU name_GOM]=$A10)*(Data_Xuất[[#Headers],[B1_MN]:[B4_DT]]='Xuất-2026-VayTron'!FR$5)),SUMPRODUCT(Data_Xuất[[B1_MN]:[B4_DT]]*(Data_Xuất[Year]=FR$1)*(Data_Xuất[Month]=FR$2)*(Data_Xuất[Main SKU name_GOM]=$A10)*(Data_Xuất[[#Headers],[B1_MN]:[B4_DT]]='Xuất-2026-VayTron'!FR$5)))</f>
        <v>0</v>
      </c>
      <c r="FS10" s="42" cm="1">
        <f t="array" ref="FS10">IF(FS$2="FY",SUMPRODUCT(Data_Xuất[[B1_MN]:[B4_DT]]*(Data_Xuất[Year]=FS$1)*(Data_Xuất[Main SKU name_GOM]=$A10)*(Data_Xuất[[#Headers],[B1_MN]:[B4_DT]]='Xuất-2026-VayTron'!FS$5)),SUMPRODUCT(Data_Xuất[[B1_MN]:[B4_DT]]*(Data_Xuất[Year]=FS$1)*(Data_Xuất[Month]=FS$2)*(Data_Xuất[Main SKU name_GOM]=$A10)*(Data_Xuất[[#Headers],[B1_MN]:[B4_DT]]='Xuất-2026-VayTron'!FS$5)))</f>
        <v>0</v>
      </c>
      <c r="FT10" s="42" cm="1">
        <f t="array" ref="FT10">IF(FT$2="FY",SUMPRODUCT(Data_Xuất[[B1_MN]:[B4_DT]]*(Data_Xuất[Year]=FT$1)*(Data_Xuất[Main SKU name_GOM]=$A10)*(Data_Xuất[[#Headers],[B1_MN]:[B4_DT]]='Xuất-2026-VayTron'!FT$5)),SUMPRODUCT(Data_Xuất[[B1_MN]:[B4_DT]]*(Data_Xuất[Year]=FT$1)*(Data_Xuất[Month]=FT$2)*(Data_Xuất[Main SKU name_GOM]=$A10)*(Data_Xuất[[#Headers],[B1_MN]:[B4_DT]]='Xuất-2026-VayTron'!FT$5)))</f>
        <v>0</v>
      </c>
      <c r="FU10" s="42" cm="1">
        <f t="array" ref="FU10">IF(FU$2="FY",SUMPRODUCT(Data_Xuất[[B1_MN]:[B4_DT]]*(Data_Xuất[Year]=FU$1)*(Data_Xuất[Main SKU name_GOM]=$A10)*(Data_Xuất[[#Headers],[B1_MN]:[B4_DT]]='Xuất-2026-VayTron'!FU$5)),SUMPRODUCT(Data_Xuất[[B1_MN]:[B4_DT]]*(Data_Xuất[Year]=FU$1)*(Data_Xuất[Month]=FU$2)*(Data_Xuất[Main SKU name_GOM]=$A10)*(Data_Xuất[[#Headers],[B1_MN]:[B4_DT]]='Xuất-2026-VayTron'!FU$5)))</f>
        <v>0</v>
      </c>
      <c r="FV10" s="42" cm="1">
        <f t="array" ref="FV10">IF(FV$2="FY",SUMPRODUCT(Data_Xuất[[B1_MN]:[B4_DT]]*(Data_Xuất[Year]=FV$1)*(Data_Xuất[Main SKU name_GOM]=$A10)*(Data_Xuất[[#Headers],[B1_MN]:[B4_DT]]='Xuất-2026-VayTron'!FV$5)),SUMPRODUCT(Data_Xuất[[B1_MN]:[B4_DT]]*(Data_Xuất[Year]=FV$1)*(Data_Xuất[Month]=FV$2)*(Data_Xuất[Main SKU name_GOM]=$A10)*(Data_Xuất[[#Headers],[B1_MN]:[B4_DT]]='Xuất-2026-VayTron'!FV$5)))</f>
        <v>0</v>
      </c>
      <c r="FW10" s="42" cm="1">
        <f t="array" ref="FW10">IF(FW$2="FY",SUMPRODUCT(Data_Xuất[[B1_MN]:[B4_DT]]*(Data_Xuất[Year]=FW$1)*(Data_Xuất[Main SKU name_GOM]=$A10)*(Data_Xuất[[#Headers],[B1_MN]:[B4_DT]]='Xuất-2026-VayTron'!FW$5)),SUMPRODUCT(Data_Xuất[[B1_MN]:[B4_DT]]*(Data_Xuất[Year]=FW$1)*(Data_Xuất[Month]=FW$2)*(Data_Xuất[Main SKU name_GOM]=$A10)*(Data_Xuất[[#Headers],[B1_MN]:[B4_DT]]='Xuất-2026-VayTron'!FW$5)))</f>
        <v>0</v>
      </c>
      <c r="FX10" s="42" cm="1">
        <f t="array" ref="FX10">IF(FX$2="FY",SUMPRODUCT(Data_Xuất[[B1_MN]:[B4_DT]]*(Data_Xuất[Year]=FX$1)*(Data_Xuất[Main SKU name_GOM]=$A10)*(Data_Xuất[[#Headers],[B1_MN]:[B4_DT]]='Xuất-2026-VayTron'!FX$5)),SUMPRODUCT(Data_Xuất[[B1_MN]:[B4_DT]]*(Data_Xuất[Year]=FX$1)*(Data_Xuất[Month]=FX$2)*(Data_Xuất[Main SKU name_GOM]=$A10)*(Data_Xuất[[#Headers],[B1_MN]:[B4_DT]]='Xuất-2026-VayTron'!FX$5)))</f>
        <v>0</v>
      </c>
      <c r="FY10" s="42" cm="1">
        <f t="array" ref="FY10">IF(FY$2="FY",SUMPRODUCT(Data_Xuất[[B1_MN]:[B4_DT]]*(Data_Xuất[Year]=FY$1)*(Data_Xuất[Main SKU name_GOM]=$A10)*(Data_Xuất[[#Headers],[B1_MN]:[B4_DT]]='Xuất-2026-VayTron'!FY$5)),SUMPRODUCT(Data_Xuất[[B1_MN]:[B4_DT]]*(Data_Xuất[Year]=FY$1)*(Data_Xuất[Month]=FY$2)*(Data_Xuất[Main SKU name_GOM]=$A10)*(Data_Xuất[[#Headers],[B1_MN]:[B4_DT]]='Xuất-2026-VayTron'!FY$5)))</f>
        <v>0</v>
      </c>
      <c r="FZ10" s="45">
        <f t="shared" si="23"/>
        <v>0</v>
      </c>
      <c r="GB10" s="42" cm="1">
        <f t="array" ref="GB10">IF(GB$2="FY",SUMPRODUCT(Data_Xuất[[B1_MN]:[B4_DT]]*(Data_Xuất[Year]=GB$1)*(Data_Xuất[Main SKU name_GOM]=$A10)*(Data_Xuất[[#Headers],[B1_MN]:[B4_DT]]='Xuất-2026-VayTron'!GB$5)),SUMPRODUCT(Data_Xuất[[B1_MN]:[B4_DT]]*(Data_Xuất[Year]=GB$1)*(Data_Xuất[Month]=GB$2)*(Data_Xuất[Main SKU name_GOM]=$A10)*(Data_Xuất[[#Headers],[B1_MN]:[B4_DT]]='Xuất-2026-VayTron'!GB$5)))</f>
        <v>0</v>
      </c>
      <c r="GC10" s="42" cm="1">
        <f t="array" ref="GC10">IF(GC$2="FY",SUMPRODUCT(Data_Xuất[[B1_MN]:[B4_DT]]*(Data_Xuất[Year]=GC$1)*(Data_Xuất[Main SKU name_GOM]=$A10)*(Data_Xuất[[#Headers],[B1_MN]:[B4_DT]]='Xuất-2026-VayTron'!GC$5)),SUMPRODUCT(Data_Xuất[[B1_MN]:[B4_DT]]*(Data_Xuất[Year]=GC$1)*(Data_Xuất[Month]=GC$2)*(Data_Xuất[Main SKU name_GOM]=$A10)*(Data_Xuất[[#Headers],[B1_MN]:[B4_DT]]='Xuất-2026-VayTron'!GC$5)))</f>
        <v>0</v>
      </c>
      <c r="GD10" s="42" cm="1">
        <f t="array" ref="GD10">IF(GD$2="FY",SUMPRODUCT(Data_Xuất[[B1_MN]:[B4_DT]]*(Data_Xuất[Year]=GD$1)*(Data_Xuất[Main SKU name_GOM]=$A10)*(Data_Xuất[[#Headers],[B1_MN]:[B4_DT]]='Xuất-2026-VayTron'!GD$5)),SUMPRODUCT(Data_Xuất[[B1_MN]:[B4_DT]]*(Data_Xuất[Year]=GD$1)*(Data_Xuất[Month]=GD$2)*(Data_Xuất[Main SKU name_GOM]=$A10)*(Data_Xuất[[#Headers],[B1_MN]:[B4_DT]]='Xuất-2026-VayTron'!GD$5)))</f>
        <v>0</v>
      </c>
      <c r="GE10" s="42" cm="1">
        <f t="array" ref="GE10">IF(GE$2="FY",SUMPRODUCT(Data_Xuất[[B1_MN]:[B4_DT]]*(Data_Xuất[Year]=GE$1)*(Data_Xuất[Main SKU name_GOM]=$A10)*(Data_Xuất[[#Headers],[B1_MN]:[B4_DT]]='Xuất-2026-VayTron'!GE$5)),SUMPRODUCT(Data_Xuất[[B1_MN]:[B4_DT]]*(Data_Xuất[Year]=GE$1)*(Data_Xuất[Month]=GE$2)*(Data_Xuất[Main SKU name_GOM]=$A10)*(Data_Xuất[[#Headers],[B1_MN]:[B4_DT]]='Xuất-2026-VayTron'!GE$5)))</f>
        <v>0</v>
      </c>
      <c r="GF10" s="42" cm="1">
        <f t="array" ref="GF10">IF(GF$2="FY",SUMPRODUCT(Data_Xuất[[B1_MN]:[B4_DT]]*(Data_Xuất[Year]=GF$1)*(Data_Xuất[Main SKU name_GOM]=$A10)*(Data_Xuất[[#Headers],[B1_MN]:[B4_DT]]='Xuất-2026-VayTron'!GF$5)),SUMPRODUCT(Data_Xuất[[B1_MN]:[B4_DT]]*(Data_Xuất[Year]=GF$1)*(Data_Xuất[Month]=GF$2)*(Data_Xuất[Main SKU name_GOM]=$A10)*(Data_Xuất[[#Headers],[B1_MN]:[B4_DT]]='Xuất-2026-VayTron'!GF$5)))</f>
        <v>0</v>
      </c>
      <c r="GG10" s="42" cm="1">
        <f t="array" ref="GG10">IF(GG$2="FY",SUMPRODUCT(Data_Xuất[[B1_MN]:[B4_DT]]*(Data_Xuất[Year]=GG$1)*(Data_Xuất[Main SKU name_GOM]=$A10)*(Data_Xuất[[#Headers],[B1_MN]:[B4_DT]]='Xuất-2026-VayTron'!GG$5)),SUMPRODUCT(Data_Xuất[[B1_MN]:[B4_DT]]*(Data_Xuất[Year]=GG$1)*(Data_Xuất[Month]=GG$2)*(Data_Xuất[Main SKU name_GOM]=$A10)*(Data_Xuất[[#Headers],[B1_MN]:[B4_DT]]='Xuất-2026-VayTron'!GG$5)))</f>
        <v>0</v>
      </c>
      <c r="GH10" s="42" cm="1">
        <f t="array" ref="GH10">IF(GH$2="FY",SUMPRODUCT(Data_Xuất[[B1_MN]:[B4_DT]]*(Data_Xuất[Year]=GH$1)*(Data_Xuất[Main SKU name_GOM]=$A10)*(Data_Xuất[[#Headers],[B1_MN]:[B4_DT]]='Xuất-2026-VayTron'!GH$5)),SUMPRODUCT(Data_Xuất[[B1_MN]:[B4_DT]]*(Data_Xuất[Year]=GH$1)*(Data_Xuất[Month]=GH$2)*(Data_Xuất[Main SKU name_GOM]=$A10)*(Data_Xuất[[#Headers],[B1_MN]:[B4_DT]]='Xuất-2026-VayTron'!GH$5)))</f>
        <v>0</v>
      </c>
      <c r="GI10" s="42" cm="1">
        <f t="array" ref="GI10">IF(GI$2="FY",SUMPRODUCT(Data_Xuất[[B1_MN]:[B4_DT]]*(Data_Xuất[Year]=GI$1)*(Data_Xuất[Main SKU name_GOM]=$A10)*(Data_Xuất[[#Headers],[B1_MN]:[B4_DT]]='Xuất-2026-VayTron'!GI$5)),SUMPRODUCT(Data_Xuất[[B1_MN]:[B4_DT]]*(Data_Xuất[Year]=GI$1)*(Data_Xuất[Month]=GI$2)*(Data_Xuất[Main SKU name_GOM]=$A10)*(Data_Xuất[[#Headers],[B1_MN]:[B4_DT]]='Xuất-2026-VayTron'!GI$5)))</f>
        <v>0</v>
      </c>
      <c r="GJ10" s="42" cm="1">
        <f t="array" ref="GJ10">IF(GJ$2="FY",SUMPRODUCT(Data_Xuất[[B1_MN]:[B4_DT]]*(Data_Xuất[Year]=GJ$1)*(Data_Xuất[Main SKU name_GOM]=$A10)*(Data_Xuất[[#Headers],[B1_MN]:[B4_DT]]='Xuất-2026-VayTron'!GJ$5)),SUMPRODUCT(Data_Xuất[[B1_MN]:[B4_DT]]*(Data_Xuất[Year]=GJ$1)*(Data_Xuất[Month]=GJ$2)*(Data_Xuất[Main SKU name_GOM]=$A10)*(Data_Xuất[[#Headers],[B1_MN]:[B4_DT]]='Xuất-2026-VayTron'!GJ$5)))</f>
        <v>0</v>
      </c>
      <c r="GK10" s="42" cm="1">
        <f t="array" ref="GK10">IF(GK$2="FY",SUMPRODUCT(Data_Xuất[[B1_MN]:[B4_DT]]*(Data_Xuất[Year]=GK$1)*(Data_Xuất[Main SKU name_GOM]=$A10)*(Data_Xuất[[#Headers],[B1_MN]:[B4_DT]]='Xuất-2026-VayTron'!GK$5)),SUMPRODUCT(Data_Xuất[[B1_MN]:[B4_DT]]*(Data_Xuất[Year]=GK$1)*(Data_Xuất[Month]=GK$2)*(Data_Xuất[Main SKU name_GOM]=$A10)*(Data_Xuất[[#Headers],[B1_MN]:[B4_DT]]='Xuất-2026-VayTron'!GK$5)))</f>
        <v>0</v>
      </c>
      <c r="GL10" s="42" cm="1">
        <f t="array" ref="GL10">IF(GL$2="FY",SUMPRODUCT(Data_Xuất[[B1_MN]:[B4_DT]]*(Data_Xuất[Year]=GL$1)*(Data_Xuất[Main SKU name_GOM]=$A10)*(Data_Xuất[[#Headers],[B1_MN]:[B4_DT]]='Xuất-2026-VayTron'!GL$5)),SUMPRODUCT(Data_Xuất[[B1_MN]:[B4_DT]]*(Data_Xuất[Year]=GL$1)*(Data_Xuất[Month]=GL$2)*(Data_Xuất[Main SKU name_GOM]=$A10)*(Data_Xuất[[#Headers],[B1_MN]:[B4_DT]]='Xuất-2026-VayTron'!GL$5)))</f>
        <v>0</v>
      </c>
      <c r="GM10" s="42" cm="1">
        <f t="array" ref="GM10">IF(GM$2="FY",SUMPRODUCT(Data_Xuất[[B1_MN]:[B4_DT]]*(Data_Xuất[Year]=GM$1)*(Data_Xuất[Main SKU name_GOM]=$A10)*(Data_Xuất[[#Headers],[B1_MN]:[B4_DT]]='Xuất-2026-VayTron'!GM$5)),SUMPRODUCT(Data_Xuất[[B1_MN]:[B4_DT]]*(Data_Xuất[Year]=GM$1)*(Data_Xuất[Month]=GM$2)*(Data_Xuất[Main SKU name_GOM]=$A10)*(Data_Xuất[[#Headers],[B1_MN]:[B4_DT]]='Xuất-2026-VayTron'!GM$5)))</f>
        <v>0</v>
      </c>
      <c r="GN10" s="42" cm="1">
        <f t="array" ref="GN10">IF(GN$2="FY",SUMPRODUCT(Data_Xuất[[B1_MN]:[B4_DT]]*(Data_Xuất[Year]=GN$1)*(Data_Xuất[Main SKU name_GOM]=$A10)*(Data_Xuất[[#Headers],[B1_MN]:[B4_DT]]='Xuất-2026-VayTron'!GN$5)),SUMPRODUCT(Data_Xuất[[B1_MN]:[B4_DT]]*(Data_Xuất[Year]=GN$1)*(Data_Xuất[Month]=GN$2)*(Data_Xuất[Main SKU name_GOM]=$A10)*(Data_Xuất[[#Headers],[B1_MN]:[B4_DT]]='Xuất-2026-VayTron'!GN$5)))</f>
        <v>0</v>
      </c>
      <c r="GO10" s="45">
        <f t="shared" si="24"/>
        <v>0</v>
      </c>
    </row>
    <row r="11" spans="1:197" x14ac:dyDescent="0.35">
      <c r="A11" s="5" t="s">
        <v>147</v>
      </c>
      <c r="B11" s="24" t="s">
        <v>147</v>
      </c>
      <c r="D11" s="42" cm="1">
        <f t="array" ref="D11">IF(D$2="FY",SUMPRODUCT(Data_Xuất[[B1_MN]:[B4_DT]]*(Data_Xuất[Year]=D$1)*(Data_Xuất[Main SKU name_GOM]=$A11)*(Data_Xuất[[#Headers],[B1_MN]:[B4_DT]]='Xuất-2026-VayTron'!D$5)),SUMPRODUCT(Data_Xuất[[B1_MN]:[B4_DT]]*(Data_Xuất[Year]=D$1)*(Data_Xuất[Month]=D$2)*(Data_Xuất[Main SKU name_GOM]=$A11)*(Data_Xuất[[#Headers],[B1_MN]:[B4_DT]]='Xuất-2026-VayTron'!D$5)))</f>
        <v>0</v>
      </c>
      <c r="E11" s="42" cm="1">
        <f t="array" ref="E11">IF(E$2="FY",SUMPRODUCT(Data_Xuất[[B1_MN]:[B4_DT]]*(Data_Xuất[Year]=E$1)*(Data_Xuất[Main SKU name_GOM]=$A11)*(Data_Xuất[[#Headers],[B1_MN]:[B4_DT]]='Xuất-2026-VayTron'!E$5)),SUMPRODUCT(Data_Xuất[[B1_MN]:[B4_DT]]*(Data_Xuất[Year]=E$1)*(Data_Xuất[Month]=E$2)*(Data_Xuất[Main SKU name_GOM]=$A11)*(Data_Xuất[[#Headers],[B1_MN]:[B4_DT]]='Xuất-2026-VayTron'!E$5)))</f>
        <v>0</v>
      </c>
      <c r="F11" s="42" cm="1">
        <f t="array" ref="F11">IF(F$2="FY",SUMPRODUCT(Data_Xuất[[B1_MN]:[B4_DT]]*(Data_Xuất[Year]=F$1)*(Data_Xuất[Main SKU name_GOM]=$A11)*(Data_Xuất[[#Headers],[B1_MN]:[B4_DT]]='Xuất-2026-VayTron'!F$5)),SUMPRODUCT(Data_Xuất[[B1_MN]:[B4_DT]]*(Data_Xuất[Year]=F$1)*(Data_Xuất[Month]=F$2)*(Data_Xuất[Main SKU name_GOM]=$A11)*(Data_Xuất[[#Headers],[B1_MN]:[B4_DT]]='Xuất-2026-VayTron'!F$5)))</f>
        <v>1225.6226768364395</v>
      </c>
      <c r="G11" s="42" cm="1">
        <f t="array" ref="G11">IF(G$2="FY",SUMPRODUCT(Data_Xuất[[B1_MN]:[B4_DT]]*(Data_Xuất[Year]=G$1)*(Data_Xuất[Main SKU name_GOM]=$A11)*(Data_Xuất[[#Headers],[B1_MN]:[B4_DT]]='Xuất-2026-VayTron'!G$5)),SUMPRODUCT(Data_Xuất[[B1_MN]:[B4_DT]]*(Data_Xuất[Year]=G$1)*(Data_Xuất[Month]=G$2)*(Data_Xuất[Main SKU name_GOM]=$A11)*(Data_Xuất[[#Headers],[B1_MN]:[B4_DT]]='Xuất-2026-VayTron'!G$5)))</f>
        <v>2525.163906139252</v>
      </c>
      <c r="H11" s="42" cm="1">
        <f t="array" ref="H11">IF(H$2="FY",SUMPRODUCT(Data_Xuất[[B1_MN]:[B4_DT]]*(Data_Xuất[Year]=H$1)*(Data_Xuất[Main SKU name_GOM]=$A11)*(Data_Xuất[[#Headers],[B1_MN]:[B4_DT]]='Xuất-2026-VayTron'!H$5)),SUMPRODUCT(Data_Xuất[[B1_MN]:[B4_DT]]*(Data_Xuất[Year]=H$1)*(Data_Xuất[Month]=H$2)*(Data_Xuất[Main SKU name_GOM]=$A11)*(Data_Xuất[[#Headers],[B1_MN]:[B4_DT]]='Xuất-2026-VayTron'!H$5)))</f>
        <v>185994.09466220607</v>
      </c>
      <c r="I11" s="42" cm="1">
        <f t="array" ref="I11">IF(I$2="FY",SUMPRODUCT(Data_Xuất[[B1_MN]:[B4_DT]]*(Data_Xuất[Year]=I$1)*(Data_Xuất[Main SKU name_GOM]=$A11)*(Data_Xuất[[#Headers],[B1_MN]:[B4_DT]]='Xuất-2026-VayTron'!I$5)),SUMPRODUCT(Data_Xuất[[B1_MN]:[B4_DT]]*(Data_Xuất[Year]=I$1)*(Data_Xuất[Month]=I$2)*(Data_Xuất[Main SKU name_GOM]=$A11)*(Data_Xuất[[#Headers],[B1_MN]:[B4_DT]]='Xuất-2026-VayTron'!I$5)))</f>
        <v>15.521920863309351</v>
      </c>
      <c r="J11" s="42" cm="1">
        <f t="array" ref="J11">IF(J$2="FY",SUMPRODUCT(Data_Xuất[[B1_MN]:[B4_DT]]*(Data_Xuất[Year]=J$1)*(Data_Xuất[Main SKU name_GOM]=$A11)*(Data_Xuất[[#Headers],[B1_MN]:[B4_DT]]='Xuất-2026-VayTron'!J$5)),SUMPRODUCT(Data_Xuất[[B1_MN]:[B4_DT]]*(Data_Xuất[Year]=J$1)*(Data_Xuất[Month]=J$2)*(Data_Xuất[Main SKU name_GOM]=$A11)*(Data_Xuất[[#Headers],[B1_MN]:[B4_DT]]='Xuất-2026-VayTron'!J$5)))</f>
        <v>0</v>
      </c>
      <c r="K11" s="42" cm="1">
        <f t="array" ref="K11">IF(K$2="FY",SUMPRODUCT(Data_Xuất[[B1_MN]:[B4_DT]]*(Data_Xuất[Year]=K$1)*(Data_Xuất[Main SKU name_GOM]=$A11)*(Data_Xuất[[#Headers],[B1_MN]:[B4_DT]]='Xuất-2026-VayTron'!K$5)),SUMPRODUCT(Data_Xuất[[B1_MN]:[B4_DT]]*(Data_Xuất[Year]=K$1)*(Data_Xuất[Month]=K$2)*(Data_Xuất[Main SKU name_GOM]=$A11)*(Data_Xuất[[#Headers],[B1_MN]:[B4_DT]]='Xuất-2026-VayTron'!K$5)))</f>
        <v>0</v>
      </c>
      <c r="L11" s="42" cm="1">
        <f t="array" ref="L11">IF(L$2="FY",SUMPRODUCT(Data_Xuất[[B1_MN]:[B4_DT]]*(Data_Xuất[Year]=L$1)*(Data_Xuất[Main SKU name_GOM]=$A11)*(Data_Xuất[[#Headers],[B1_MN]:[B4_DT]]='Xuất-2026-VayTron'!L$5)),SUMPRODUCT(Data_Xuất[[B1_MN]:[B4_DT]]*(Data_Xuất[Year]=L$1)*(Data_Xuất[Month]=L$2)*(Data_Xuất[Main SKU name_GOM]=$A11)*(Data_Xuất[[#Headers],[B1_MN]:[B4_DT]]='Xuất-2026-VayTron'!L$5)))</f>
        <v>0</v>
      </c>
      <c r="M11" s="42" cm="1">
        <f t="array" ref="M11">IF(M$2="FY",SUMPRODUCT(Data_Xuất[[B1_MN]:[B4_DT]]*(Data_Xuất[Year]=M$1)*(Data_Xuất[Main SKU name_GOM]=$A11)*(Data_Xuất[[#Headers],[B1_MN]:[B4_DT]]='Xuất-2026-VayTron'!M$5)),SUMPRODUCT(Data_Xuất[[B1_MN]:[B4_DT]]*(Data_Xuất[Year]=M$1)*(Data_Xuất[Month]=M$2)*(Data_Xuất[Main SKU name_GOM]=$A11)*(Data_Xuất[[#Headers],[B1_MN]:[B4_DT]]='Xuất-2026-VayTron'!M$5)))</f>
        <v>87.503668487301468</v>
      </c>
      <c r="N11" s="42" cm="1">
        <f t="array" ref="N11">IF(N$2="FY",SUMPRODUCT(Data_Xuất[[B1_MN]:[B4_DT]]*(Data_Xuất[Year]=N$1)*(Data_Xuất[Main SKU name_GOM]=$A11)*(Data_Xuất[[#Headers],[B1_MN]:[B4_DT]]='Xuất-2026-VayTron'!N$5)),SUMPRODUCT(Data_Xuất[[B1_MN]:[B4_DT]]*(Data_Xuất[Year]=N$1)*(Data_Xuất[Month]=N$2)*(Data_Xuất[Main SKU name_GOM]=$A11)*(Data_Xuất[[#Headers],[B1_MN]:[B4_DT]]='Xuất-2026-VayTron'!N$5)))</f>
        <v>0</v>
      </c>
      <c r="O11" s="42" cm="1">
        <f t="array" ref="O11">IF(O$2="FY",SUMPRODUCT(Data_Xuất[[B1_MN]:[B4_DT]]*(Data_Xuất[Year]=O$1)*(Data_Xuất[Main SKU name_GOM]=$A11)*(Data_Xuất[[#Headers],[B1_MN]:[B4_DT]]='Xuất-2026-VayTron'!O$5)),SUMPRODUCT(Data_Xuất[[B1_MN]:[B4_DT]]*(Data_Xuất[Year]=O$1)*(Data_Xuất[Month]=O$2)*(Data_Xuất[Main SKU name_GOM]=$A11)*(Data_Xuất[[#Headers],[B1_MN]:[B4_DT]]='Xuất-2026-VayTron'!O$5)))</f>
        <v>14.0931654676259</v>
      </c>
      <c r="P11" s="42" cm="1">
        <f t="array" ref="P11">IF(P$2="FY",SUMPRODUCT(Data_Xuất[[B1_MN]:[B4_DT]]*(Data_Xuất[Year]=P$1)*(Data_Xuất[Main SKU name_GOM]=$A11)*(Data_Xuất[[#Headers],[B1_MN]:[B4_DT]]='Xuất-2026-VayTron'!P$5)),SUMPRODUCT(Data_Xuất[[B1_MN]:[B4_DT]]*(Data_Xuất[Year]=P$1)*(Data_Xuất[Month]=P$2)*(Data_Xuất[Main SKU name_GOM]=$A11)*(Data_Xuất[[#Headers],[B1_MN]:[B4_DT]]='Xuất-2026-VayTron'!P$5)))</f>
        <v>0</v>
      </c>
      <c r="Q11" s="42">
        <f t="shared" si="12"/>
        <v>189862</v>
      </c>
      <c r="S11" s="42" cm="1">
        <f t="array" ref="S11">IF(S$2="FY",SUMPRODUCT(Data_Xuất[[B1_MN]:[B4_DT]]*(Data_Xuất[Year]=S$1)*(Data_Xuất[Main SKU name_GOM]=$A11)*(Data_Xuất[[#Headers],[B1_MN]:[B4_DT]]='Xuất-2026-VayTron'!S$5)),SUMPRODUCT(Data_Xuất[[B1_MN]:[B4_DT]]*(Data_Xuất[Year]=S$1)*(Data_Xuất[Month]=S$2)*(Data_Xuất[Main SKU name_GOM]=$A11)*(Data_Xuất[[#Headers],[B1_MN]:[B4_DT]]='Xuất-2026-VayTron'!S$5)))</f>
        <v>0</v>
      </c>
      <c r="T11" s="42" cm="1">
        <f t="array" ref="T11">IF(T$2="FY",SUMPRODUCT(Data_Xuất[[B1_MN]:[B4_DT]]*(Data_Xuất[Year]=T$1)*(Data_Xuất[Main SKU name_GOM]=$A11)*(Data_Xuất[[#Headers],[B1_MN]:[B4_DT]]='Xuất-2026-VayTron'!T$5)),SUMPRODUCT(Data_Xuất[[B1_MN]:[B4_DT]]*(Data_Xuất[Year]=T$1)*(Data_Xuất[Month]=T$2)*(Data_Xuất[Main SKU name_GOM]=$A11)*(Data_Xuất[[#Headers],[B1_MN]:[B4_DT]]='Xuất-2026-VayTron'!T$5)))</f>
        <v>0</v>
      </c>
      <c r="U11" s="42" cm="1">
        <f t="array" ref="U11">IF(U$2="FY",SUMPRODUCT(Data_Xuất[[B1_MN]:[B4_DT]]*(Data_Xuất[Year]=U$1)*(Data_Xuất[Main SKU name_GOM]=$A11)*(Data_Xuất[[#Headers],[B1_MN]:[B4_DT]]='Xuất-2026-VayTron'!U$5)),SUMPRODUCT(Data_Xuất[[B1_MN]:[B4_DT]]*(Data_Xuất[Year]=U$1)*(Data_Xuất[Month]=U$2)*(Data_Xuất[Main SKU name_GOM]=$A11)*(Data_Xuất[[#Headers],[B1_MN]:[B4_DT]]='Xuất-2026-VayTron'!U$5)))</f>
        <v>1225.6226768364395</v>
      </c>
      <c r="V11" s="42" cm="1">
        <f t="array" ref="V11">IF(V$2="FY",SUMPRODUCT(Data_Xuất[[B1_MN]:[B4_DT]]*(Data_Xuất[Year]=V$1)*(Data_Xuất[Main SKU name_GOM]=$A11)*(Data_Xuất[[#Headers],[B1_MN]:[B4_DT]]='Xuất-2026-VayTron'!V$5)),SUMPRODUCT(Data_Xuất[[B1_MN]:[B4_DT]]*(Data_Xuất[Year]=V$1)*(Data_Xuất[Month]=V$2)*(Data_Xuất[Main SKU name_GOM]=$A11)*(Data_Xuất[[#Headers],[B1_MN]:[B4_DT]]='Xuất-2026-VayTron'!V$5)))</f>
        <v>1438.7465270367913</v>
      </c>
      <c r="W11" s="42" cm="1">
        <f t="array" ref="W11">IF(W$2="FY",SUMPRODUCT(Data_Xuất[[B1_MN]:[B4_DT]]*(Data_Xuất[Year]=W$1)*(Data_Xuất[Main SKU name_GOM]=$A11)*(Data_Xuất[[#Headers],[B1_MN]:[B4_DT]]='Xuất-2026-VayTron'!W$5)),SUMPRODUCT(Data_Xuất[[B1_MN]:[B4_DT]]*(Data_Xuất[Year]=W$1)*(Data_Xuất[Month]=W$2)*(Data_Xuất[Main SKU name_GOM]=$A11)*(Data_Xuất[[#Headers],[B1_MN]:[B4_DT]]='Xuất-2026-VayTron'!W$5)))</f>
        <v>88399.512041308539</v>
      </c>
      <c r="X11" s="42" cm="1">
        <f t="array" ref="X11">IF(X$2="FY",SUMPRODUCT(Data_Xuất[[B1_MN]:[B4_DT]]*(Data_Xuất[Year]=X$1)*(Data_Xuất[Main SKU name_GOM]=$A11)*(Data_Xuất[[#Headers],[B1_MN]:[B4_DT]]='Xuất-2026-VayTron'!X$5)),SUMPRODUCT(Data_Xuất[[B1_MN]:[B4_DT]]*(Data_Xuất[Year]=X$1)*(Data_Xuất[Month]=X$2)*(Data_Xuất[Main SKU name_GOM]=$A11)*(Data_Xuất[[#Headers],[B1_MN]:[B4_DT]]='Xuất-2026-VayTron'!X$5)))</f>
        <v>15.521920863309351</v>
      </c>
      <c r="Y11" s="42" cm="1">
        <f t="array" ref="Y11">IF(Y$2="FY",SUMPRODUCT(Data_Xuất[[B1_MN]:[B4_DT]]*(Data_Xuất[Year]=Y$1)*(Data_Xuất[Main SKU name_GOM]=$A11)*(Data_Xuất[[#Headers],[B1_MN]:[B4_DT]]='Xuất-2026-VayTron'!Y$5)),SUMPRODUCT(Data_Xuất[[B1_MN]:[B4_DT]]*(Data_Xuất[Year]=Y$1)*(Data_Xuất[Month]=Y$2)*(Data_Xuất[Main SKU name_GOM]=$A11)*(Data_Xuất[[#Headers],[B1_MN]:[B4_DT]]='Xuất-2026-VayTron'!Y$5)))</f>
        <v>0</v>
      </c>
      <c r="Z11" s="42" cm="1">
        <f t="array" ref="Z11">IF(Z$2="FY",SUMPRODUCT(Data_Xuất[[B1_MN]:[B4_DT]]*(Data_Xuất[Year]=Z$1)*(Data_Xuất[Main SKU name_GOM]=$A11)*(Data_Xuất[[#Headers],[B1_MN]:[B4_DT]]='Xuất-2026-VayTron'!Z$5)),SUMPRODUCT(Data_Xuất[[B1_MN]:[B4_DT]]*(Data_Xuất[Year]=Z$1)*(Data_Xuất[Month]=Z$2)*(Data_Xuất[Main SKU name_GOM]=$A11)*(Data_Xuất[[#Headers],[B1_MN]:[B4_DT]]='Xuất-2026-VayTron'!Z$5)))</f>
        <v>0</v>
      </c>
      <c r="AA11" s="42" cm="1">
        <f t="array" ref="AA11">IF(AA$2="FY",SUMPRODUCT(Data_Xuất[[B1_MN]:[B4_DT]]*(Data_Xuất[Year]=AA$1)*(Data_Xuất[Main SKU name_GOM]=$A11)*(Data_Xuất[[#Headers],[B1_MN]:[B4_DT]]='Xuất-2026-VayTron'!AA$5)),SUMPRODUCT(Data_Xuất[[B1_MN]:[B4_DT]]*(Data_Xuất[Year]=AA$1)*(Data_Xuất[Month]=AA$2)*(Data_Xuất[Main SKU name_GOM]=$A11)*(Data_Xuất[[#Headers],[B1_MN]:[B4_DT]]='Xuất-2026-VayTron'!AA$5)))</f>
        <v>0</v>
      </c>
      <c r="AB11" s="42" cm="1">
        <f t="array" ref="AB11">IF(AB$2="FY",SUMPRODUCT(Data_Xuất[[B1_MN]:[B4_DT]]*(Data_Xuất[Year]=AB$1)*(Data_Xuất[Main SKU name_GOM]=$A11)*(Data_Xuất[[#Headers],[B1_MN]:[B4_DT]]='Xuất-2026-VayTron'!AB$5)),SUMPRODUCT(Data_Xuất[[B1_MN]:[B4_DT]]*(Data_Xuất[Year]=AB$1)*(Data_Xuất[Month]=AB$2)*(Data_Xuất[Main SKU name_GOM]=$A11)*(Data_Xuất[[#Headers],[B1_MN]:[B4_DT]]='Xuất-2026-VayTron'!AB$5)))</f>
        <v>87.503668487301468</v>
      </c>
      <c r="AC11" s="42" cm="1">
        <f t="array" ref="AC11">IF(AC$2="FY",SUMPRODUCT(Data_Xuất[[B1_MN]:[B4_DT]]*(Data_Xuất[Year]=AC$1)*(Data_Xuất[Main SKU name_GOM]=$A11)*(Data_Xuất[[#Headers],[B1_MN]:[B4_DT]]='Xuất-2026-VayTron'!AC$5)),SUMPRODUCT(Data_Xuất[[B1_MN]:[B4_DT]]*(Data_Xuất[Year]=AC$1)*(Data_Xuất[Month]=AC$2)*(Data_Xuất[Main SKU name_GOM]=$A11)*(Data_Xuất[[#Headers],[B1_MN]:[B4_DT]]='Xuất-2026-VayTron'!AC$5)))</f>
        <v>0</v>
      </c>
      <c r="AD11" s="42" cm="1">
        <f t="array" ref="AD11">IF(AD$2="FY",SUMPRODUCT(Data_Xuất[[B1_MN]:[B4_DT]]*(Data_Xuất[Year]=AD$1)*(Data_Xuất[Main SKU name_GOM]=$A11)*(Data_Xuất[[#Headers],[B1_MN]:[B4_DT]]='Xuất-2026-VayTron'!AD$5)),SUMPRODUCT(Data_Xuất[[B1_MN]:[B4_DT]]*(Data_Xuất[Year]=AD$1)*(Data_Xuất[Month]=AD$2)*(Data_Xuất[Main SKU name_GOM]=$A11)*(Data_Xuất[[#Headers],[B1_MN]:[B4_DT]]='Xuất-2026-VayTron'!AD$5)))</f>
        <v>14.0931654676259</v>
      </c>
      <c r="AE11" s="42" cm="1">
        <f t="array" ref="AE11">IF(AE$2="FY",SUMPRODUCT(Data_Xuất[[B1_MN]:[B4_DT]]*(Data_Xuất[Year]=AE$1)*(Data_Xuất[Main SKU name_GOM]=$A11)*(Data_Xuất[[#Headers],[B1_MN]:[B4_DT]]='Xuất-2026-VayTron'!AE$5)),SUMPRODUCT(Data_Xuất[[B1_MN]:[B4_DT]]*(Data_Xuất[Year]=AE$1)*(Data_Xuất[Month]=AE$2)*(Data_Xuất[Main SKU name_GOM]=$A11)*(Data_Xuất[[#Headers],[B1_MN]:[B4_DT]]='Xuất-2026-VayTron'!AE$5)))</f>
        <v>0</v>
      </c>
      <c r="AF11" s="45">
        <f t="shared" si="13"/>
        <v>91181</v>
      </c>
      <c r="AH11" s="42" cm="1">
        <f t="array" ref="AH11">IF(AH$2="FY",SUMPRODUCT(Data_Xuất[[B1_MN]:[B4_DT]]*(Data_Xuất[Year]=AH$1)*(Data_Xuất[Main SKU name_GOM]=$A11)*(Data_Xuất[[#Headers],[B1_MN]:[B4_DT]]='Xuất-2026-VayTron'!AH$5)),SUMPRODUCT(Data_Xuất[[B1_MN]:[B4_DT]]*(Data_Xuất[Year]=AH$1)*(Data_Xuất[Month]=AH$2)*(Data_Xuất[Main SKU name_GOM]=$A11)*(Data_Xuất[[#Headers],[B1_MN]:[B4_DT]]='Xuất-2026-VayTron'!AH$5)))</f>
        <v>0</v>
      </c>
      <c r="AI11" s="42" cm="1">
        <f t="array" ref="AI11">IF(AI$2="FY",SUMPRODUCT(Data_Xuất[[B1_MN]:[B4_DT]]*(Data_Xuất[Year]=AI$1)*(Data_Xuất[Main SKU name_GOM]=$A11)*(Data_Xuất[[#Headers],[B1_MN]:[B4_DT]]='Xuất-2026-VayTron'!AI$5)),SUMPRODUCT(Data_Xuất[[B1_MN]:[B4_DT]]*(Data_Xuất[Year]=AI$1)*(Data_Xuất[Month]=AI$2)*(Data_Xuất[Main SKU name_GOM]=$A11)*(Data_Xuất[[#Headers],[B1_MN]:[B4_DT]]='Xuất-2026-VayTron'!AI$5)))</f>
        <v>0</v>
      </c>
      <c r="AJ11" s="42" cm="1">
        <f t="array" ref="AJ11">IF(AJ$2="FY",SUMPRODUCT(Data_Xuất[[B1_MN]:[B4_DT]]*(Data_Xuất[Year]=AJ$1)*(Data_Xuất[Main SKU name_GOM]=$A11)*(Data_Xuất[[#Headers],[B1_MN]:[B4_DT]]='Xuất-2026-VayTron'!AJ$5)),SUMPRODUCT(Data_Xuất[[B1_MN]:[B4_DT]]*(Data_Xuất[Year]=AJ$1)*(Data_Xuất[Month]=AJ$2)*(Data_Xuất[Main SKU name_GOM]=$A11)*(Data_Xuất[[#Headers],[B1_MN]:[B4_DT]]='Xuất-2026-VayTron'!AJ$5)))</f>
        <v>0</v>
      </c>
      <c r="AK11" s="42" cm="1">
        <f t="array" ref="AK11">IF(AK$2="FY",SUMPRODUCT(Data_Xuất[[B1_MN]:[B4_DT]]*(Data_Xuất[Year]=AK$1)*(Data_Xuất[Main SKU name_GOM]=$A11)*(Data_Xuất[[#Headers],[B1_MN]:[B4_DT]]='Xuất-2026-VayTron'!AK$5)),SUMPRODUCT(Data_Xuất[[B1_MN]:[B4_DT]]*(Data_Xuất[Year]=AK$1)*(Data_Xuất[Month]=AK$2)*(Data_Xuất[Main SKU name_GOM]=$A11)*(Data_Xuất[[#Headers],[B1_MN]:[B4_DT]]='Xuất-2026-VayTron'!AK$5)))</f>
        <v>0</v>
      </c>
      <c r="AL11" s="42" cm="1">
        <f t="array" ref="AL11">IF(AL$2="FY",SUMPRODUCT(Data_Xuất[[B1_MN]:[B4_DT]]*(Data_Xuất[Year]=AL$1)*(Data_Xuất[Main SKU name_GOM]=$A11)*(Data_Xuất[[#Headers],[B1_MN]:[B4_DT]]='Xuất-2026-VayTron'!AL$5)),SUMPRODUCT(Data_Xuất[[B1_MN]:[B4_DT]]*(Data_Xuất[Year]=AL$1)*(Data_Xuất[Month]=AL$2)*(Data_Xuất[Main SKU name_GOM]=$A11)*(Data_Xuất[[#Headers],[B1_MN]:[B4_DT]]='Xuất-2026-VayTron'!AL$5)))</f>
        <v>0</v>
      </c>
      <c r="AM11" s="42" cm="1">
        <f t="array" ref="AM11">IF(AM$2="FY",SUMPRODUCT(Data_Xuất[[B1_MN]:[B4_DT]]*(Data_Xuất[Year]=AM$1)*(Data_Xuất[Main SKU name_GOM]=$A11)*(Data_Xuất[[#Headers],[B1_MN]:[B4_DT]]='Xuất-2026-VayTron'!AM$5)),SUMPRODUCT(Data_Xuất[[B1_MN]:[B4_DT]]*(Data_Xuất[Year]=AM$1)*(Data_Xuất[Month]=AM$2)*(Data_Xuất[Main SKU name_GOM]=$A11)*(Data_Xuất[[#Headers],[B1_MN]:[B4_DT]]='Xuất-2026-VayTron'!AM$5)))</f>
        <v>0</v>
      </c>
      <c r="AN11" s="42" cm="1">
        <f t="array" ref="AN11">IF(AN$2="FY",SUMPRODUCT(Data_Xuất[[B1_MN]:[B4_DT]]*(Data_Xuất[Year]=AN$1)*(Data_Xuất[Main SKU name_GOM]=$A11)*(Data_Xuất[[#Headers],[B1_MN]:[B4_DT]]='Xuất-2026-VayTron'!AN$5)),SUMPRODUCT(Data_Xuất[[B1_MN]:[B4_DT]]*(Data_Xuất[Year]=AN$1)*(Data_Xuất[Month]=AN$2)*(Data_Xuất[Main SKU name_GOM]=$A11)*(Data_Xuất[[#Headers],[B1_MN]:[B4_DT]]='Xuất-2026-VayTron'!AN$5)))</f>
        <v>0</v>
      </c>
      <c r="AO11" s="42" cm="1">
        <f t="array" ref="AO11">IF(AO$2="FY",SUMPRODUCT(Data_Xuất[[B1_MN]:[B4_DT]]*(Data_Xuất[Year]=AO$1)*(Data_Xuất[Main SKU name_GOM]=$A11)*(Data_Xuất[[#Headers],[B1_MN]:[B4_DT]]='Xuất-2026-VayTron'!AO$5)),SUMPRODUCT(Data_Xuất[[B1_MN]:[B4_DT]]*(Data_Xuất[Year]=AO$1)*(Data_Xuất[Month]=AO$2)*(Data_Xuất[Main SKU name_GOM]=$A11)*(Data_Xuất[[#Headers],[B1_MN]:[B4_DT]]='Xuất-2026-VayTron'!AO$5)))</f>
        <v>0</v>
      </c>
      <c r="AP11" s="42" cm="1">
        <f t="array" ref="AP11">IF(AP$2="FY",SUMPRODUCT(Data_Xuất[[B1_MN]:[B4_DT]]*(Data_Xuất[Year]=AP$1)*(Data_Xuất[Main SKU name_GOM]=$A11)*(Data_Xuất[[#Headers],[B1_MN]:[B4_DT]]='Xuất-2026-VayTron'!AP$5)),SUMPRODUCT(Data_Xuất[[B1_MN]:[B4_DT]]*(Data_Xuất[Year]=AP$1)*(Data_Xuất[Month]=AP$2)*(Data_Xuất[Main SKU name_GOM]=$A11)*(Data_Xuất[[#Headers],[B1_MN]:[B4_DT]]='Xuất-2026-VayTron'!AP$5)))</f>
        <v>0</v>
      </c>
      <c r="AQ11" s="42" cm="1">
        <f t="array" ref="AQ11">IF(AQ$2="FY",SUMPRODUCT(Data_Xuất[[B1_MN]:[B4_DT]]*(Data_Xuất[Year]=AQ$1)*(Data_Xuất[Main SKU name_GOM]=$A11)*(Data_Xuất[[#Headers],[B1_MN]:[B4_DT]]='Xuất-2026-VayTron'!AQ$5)),SUMPRODUCT(Data_Xuất[[B1_MN]:[B4_DT]]*(Data_Xuất[Year]=AQ$1)*(Data_Xuất[Month]=AQ$2)*(Data_Xuất[Main SKU name_GOM]=$A11)*(Data_Xuất[[#Headers],[B1_MN]:[B4_DT]]='Xuất-2026-VayTron'!AQ$5)))</f>
        <v>0</v>
      </c>
      <c r="AR11" s="42" cm="1">
        <f t="array" ref="AR11">IF(AR$2="FY",SUMPRODUCT(Data_Xuất[[B1_MN]:[B4_DT]]*(Data_Xuất[Year]=AR$1)*(Data_Xuất[Main SKU name_GOM]=$A11)*(Data_Xuất[[#Headers],[B1_MN]:[B4_DT]]='Xuất-2026-VayTron'!AR$5)),SUMPRODUCT(Data_Xuất[[B1_MN]:[B4_DT]]*(Data_Xuất[Year]=AR$1)*(Data_Xuất[Month]=AR$2)*(Data_Xuất[Main SKU name_GOM]=$A11)*(Data_Xuất[[#Headers],[B1_MN]:[B4_DT]]='Xuất-2026-VayTron'!AR$5)))</f>
        <v>0</v>
      </c>
      <c r="AS11" s="42" cm="1">
        <f t="array" ref="AS11">IF(AS$2="FY",SUMPRODUCT(Data_Xuất[[B1_MN]:[B4_DT]]*(Data_Xuất[Year]=AS$1)*(Data_Xuất[Main SKU name_GOM]=$A11)*(Data_Xuất[[#Headers],[B1_MN]:[B4_DT]]='Xuất-2026-VayTron'!AS$5)),SUMPRODUCT(Data_Xuất[[B1_MN]:[B4_DT]]*(Data_Xuất[Year]=AS$1)*(Data_Xuất[Month]=AS$2)*(Data_Xuất[Main SKU name_GOM]=$A11)*(Data_Xuất[[#Headers],[B1_MN]:[B4_DT]]='Xuất-2026-VayTron'!AS$5)))</f>
        <v>0</v>
      </c>
      <c r="AT11" s="42" cm="1">
        <f t="array" ref="AT11">IF(AT$2="FY",SUMPRODUCT(Data_Xuất[[B1_MN]:[B4_DT]]*(Data_Xuất[Year]=AT$1)*(Data_Xuất[Main SKU name_GOM]=$A11)*(Data_Xuất[[#Headers],[B1_MN]:[B4_DT]]='Xuất-2026-VayTron'!AT$5)),SUMPRODUCT(Data_Xuất[[B1_MN]:[B4_DT]]*(Data_Xuất[Year]=AT$1)*(Data_Xuất[Month]=AT$2)*(Data_Xuất[Main SKU name_GOM]=$A11)*(Data_Xuất[[#Headers],[B1_MN]:[B4_DT]]='Xuất-2026-VayTron'!AT$5)))</f>
        <v>0</v>
      </c>
      <c r="AU11" s="45">
        <f t="shared" si="14"/>
        <v>0</v>
      </c>
      <c r="AW11" s="42" cm="1">
        <f t="array" ref="AW11">IF(AW$2="FY",SUMPRODUCT(Data_Xuất[[B1_MN]:[B4_DT]]*(Data_Xuất[Year]=AW$1)*(Data_Xuất[Main SKU name_GOM]=$A11)*(Data_Xuất[[#Headers],[B1_MN]:[B4_DT]]='Xuất-2026-VayTron'!AW$5)),SUMPRODUCT(Data_Xuất[[B1_MN]:[B4_DT]]*(Data_Xuất[Year]=AW$1)*(Data_Xuất[Month]=AW$2)*(Data_Xuất[Main SKU name_GOM]=$A11)*(Data_Xuất[[#Headers],[B1_MN]:[B4_DT]]='Xuất-2026-VayTron'!AW$5)))</f>
        <v>0</v>
      </c>
      <c r="AX11" s="42" cm="1">
        <f t="array" ref="AX11">IF(AX$2="FY",SUMPRODUCT(Data_Xuất[[B1_MN]:[B4_DT]]*(Data_Xuất[Year]=AX$1)*(Data_Xuất[Main SKU name_GOM]=$A11)*(Data_Xuất[[#Headers],[B1_MN]:[B4_DT]]='Xuất-2026-VayTron'!AX$5)),SUMPRODUCT(Data_Xuất[[B1_MN]:[B4_DT]]*(Data_Xuất[Year]=AX$1)*(Data_Xuất[Month]=AX$2)*(Data_Xuất[Main SKU name_GOM]=$A11)*(Data_Xuất[[#Headers],[B1_MN]:[B4_DT]]='Xuất-2026-VayTron'!AX$5)))</f>
        <v>0</v>
      </c>
      <c r="AY11" s="42" cm="1">
        <f t="array" ref="AY11">IF(AY$2="FY",SUMPRODUCT(Data_Xuất[[B1_MN]:[B4_DT]]*(Data_Xuất[Year]=AY$1)*(Data_Xuất[Main SKU name_GOM]=$A11)*(Data_Xuất[[#Headers],[B1_MN]:[B4_DT]]='Xuất-2026-VayTron'!AY$5)),SUMPRODUCT(Data_Xuất[[B1_MN]:[B4_DT]]*(Data_Xuất[Year]=AY$1)*(Data_Xuất[Month]=AY$2)*(Data_Xuất[Main SKU name_GOM]=$A11)*(Data_Xuất[[#Headers],[B1_MN]:[B4_DT]]='Xuất-2026-VayTron'!AY$5)))</f>
        <v>0</v>
      </c>
      <c r="AZ11" s="42" cm="1">
        <f t="array" ref="AZ11">IF(AZ$2="FY",SUMPRODUCT(Data_Xuất[[B1_MN]:[B4_DT]]*(Data_Xuất[Year]=AZ$1)*(Data_Xuất[Main SKU name_GOM]=$A11)*(Data_Xuất[[#Headers],[B1_MN]:[B4_DT]]='Xuất-2026-VayTron'!AZ$5)),SUMPRODUCT(Data_Xuất[[B1_MN]:[B4_DT]]*(Data_Xuất[Year]=AZ$1)*(Data_Xuất[Month]=AZ$2)*(Data_Xuất[Main SKU name_GOM]=$A11)*(Data_Xuất[[#Headers],[B1_MN]:[B4_DT]]='Xuất-2026-VayTron'!AZ$5)))</f>
        <v>478.35667697424839</v>
      </c>
      <c r="BA11" s="42" cm="1">
        <f t="array" ref="BA11">IF(BA$2="FY",SUMPRODUCT(Data_Xuất[[B1_MN]:[B4_DT]]*(Data_Xuất[Year]=BA$1)*(Data_Xuất[Main SKU name_GOM]=$A11)*(Data_Xuất[[#Headers],[B1_MN]:[B4_DT]]='Xuất-2026-VayTron'!BA$5)),SUMPRODUCT(Data_Xuất[[B1_MN]:[B4_DT]]*(Data_Xuất[Year]=BA$1)*(Data_Xuất[Month]=BA$2)*(Data_Xuất[Main SKU name_GOM]=$A11)*(Data_Xuất[[#Headers],[B1_MN]:[B4_DT]]='Xuất-2026-VayTron'!BA$5)))</f>
        <v>59202.643323025753</v>
      </c>
      <c r="BB11" s="42" cm="1">
        <f t="array" ref="BB11">IF(BB$2="FY",SUMPRODUCT(Data_Xuất[[B1_MN]:[B4_DT]]*(Data_Xuất[Year]=BB$1)*(Data_Xuất[Main SKU name_GOM]=$A11)*(Data_Xuất[[#Headers],[B1_MN]:[B4_DT]]='Xuất-2026-VayTron'!BB$5)),SUMPRODUCT(Data_Xuất[[B1_MN]:[B4_DT]]*(Data_Xuất[Year]=BB$1)*(Data_Xuất[Month]=BB$2)*(Data_Xuất[Main SKU name_GOM]=$A11)*(Data_Xuất[[#Headers],[B1_MN]:[B4_DT]]='Xuất-2026-VayTron'!BB$5)))</f>
        <v>0</v>
      </c>
      <c r="BC11" s="42" cm="1">
        <f t="array" ref="BC11">IF(BC$2="FY",SUMPRODUCT(Data_Xuất[[B1_MN]:[B4_DT]]*(Data_Xuất[Year]=BC$1)*(Data_Xuất[Main SKU name_GOM]=$A11)*(Data_Xuất[[#Headers],[B1_MN]:[B4_DT]]='Xuất-2026-VayTron'!BC$5)),SUMPRODUCT(Data_Xuất[[B1_MN]:[B4_DT]]*(Data_Xuất[Year]=BC$1)*(Data_Xuất[Month]=BC$2)*(Data_Xuất[Main SKU name_GOM]=$A11)*(Data_Xuất[[#Headers],[B1_MN]:[B4_DT]]='Xuất-2026-VayTron'!BC$5)))</f>
        <v>0</v>
      </c>
      <c r="BD11" s="42" cm="1">
        <f t="array" ref="BD11">IF(BD$2="FY",SUMPRODUCT(Data_Xuất[[B1_MN]:[B4_DT]]*(Data_Xuất[Year]=BD$1)*(Data_Xuất[Main SKU name_GOM]=$A11)*(Data_Xuất[[#Headers],[B1_MN]:[B4_DT]]='Xuất-2026-VayTron'!BD$5)),SUMPRODUCT(Data_Xuất[[B1_MN]:[B4_DT]]*(Data_Xuất[Year]=BD$1)*(Data_Xuất[Month]=BD$2)*(Data_Xuất[Main SKU name_GOM]=$A11)*(Data_Xuất[[#Headers],[B1_MN]:[B4_DT]]='Xuất-2026-VayTron'!BD$5)))</f>
        <v>0</v>
      </c>
      <c r="BE11" s="42" cm="1">
        <f t="array" ref="BE11">IF(BE$2="FY",SUMPRODUCT(Data_Xuất[[B1_MN]:[B4_DT]]*(Data_Xuất[Year]=BE$1)*(Data_Xuất[Main SKU name_GOM]=$A11)*(Data_Xuất[[#Headers],[B1_MN]:[B4_DT]]='Xuất-2026-VayTron'!BE$5)),SUMPRODUCT(Data_Xuất[[B1_MN]:[B4_DT]]*(Data_Xuất[Year]=BE$1)*(Data_Xuất[Month]=BE$2)*(Data_Xuất[Main SKU name_GOM]=$A11)*(Data_Xuất[[#Headers],[B1_MN]:[B4_DT]]='Xuất-2026-VayTron'!BE$5)))</f>
        <v>0</v>
      </c>
      <c r="BF11" s="42" cm="1">
        <f t="array" ref="BF11">IF(BF$2="FY",SUMPRODUCT(Data_Xuất[[B1_MN]:[B4_DT]]*(Data_Xuất[Year]=BF$1)*(Data_Xuất[Main SKU name_GOM]=$A11)*(Data_Xuất[[#Headers],[B1_MN]:[B4_DT]]='Xuất-2026-VayTron'!BF$5)),SUMPRODUCT(Data_Xuất[[B1_MN]:[B4_DT]]*(Data_Xuất[Year]=BF$1)*(Data_Xuất[Month]=BF$2)*(Data_Xuất[Main SKU name_GOM]=$A11)*(Data_Xuất[[#Headers],[B1_MN]:[B4_DT]]='Xuất-2026-VayTron'!BF$5)))</f>
        <v>0</v>
      </c>
      <c r="BG11" s="42" cm="1">
        <f t="array" ref="BG11">IF(BG$2="FY",SUMPRODUCT(Data_Xuất[[B1_MN]:[B4_DT]]*(Data_Xuất[Year]=BG$1)*(Data_Xuất[Main SKU name_GOM]=$A11)*(Data_Xuất[[#Headers],[B1_MN]:[B4_DT]]='Xuất-2026-VayTron'!BG$5)),SUMPRODUCT(Data_Xuất[[B1_MN]:[B4_DT]]*(Data_Xuất[Year]=BG$1)*(Data_Xuất[Month]=BG$2)*(Data_Xuất[Main SKU name_GOM]=$A11)*(Data_Xuất[[#Headers],[B1_MN]:[B4_DT]]='Xuất-2026-VayTron'!BG$5)))</f>
        <v>0</v>
      </c>
      <c r="BH11" s="42" cm="1">
        <f t="array" ref="BH11">IF(BH$2="FY",SUMPRODUCT(Data_Xuất[[B1_MN]:[B4_DT]]*(Data_Xuất[Year]=BH$1)*(Data_Xuất[Main SKU name_GOM]=$A11)*(Data_Xuất[[#Headers],[B1_MN]:[B4_DT]]='Xuất-2026-VayTron'!BH$5)),SUMPRODUCT(Data_Xuất[[B1_MN]:[B4_DT]]*(Data_Xuất[Year]=BH$1)*(Data_Xuất[Month]=BH$2)*(Data_Xuất[Main SKU name_GOM]=$A11)*(Data_Xuất[[#Headers],[B1_MN]:[B4_DT]]='Xuất-2026-VayTron'!BH$5)))</f>
        <v>0</v>
      </c>
      <c r="BI11" s="42" cm="1">
        <f t="array" ref="BI11">IF(BI$2="FY",SUMPRODUCT(Data_Xuất[[B1_MN]:[B4_DT]]*(Data_Xuất[Year]=BI$1)*(Data_Xuất[Main SKU name_GOM]=$A11)*(Data_Xuất[[#Headers],[B1_MN]:[B4_DT]]='Xuất-2026-VayTron'!BI$5)),SUMPRODUCT(Data_Xuất[[B1_MN]:[B4_DT]]*(Data_Xuất[Year]=BI$1)*(Data_Xuất[Month]=BI$2)*(Data_Xuất[Main SKU name_GOM]=$A11)*(Data_Xuất[[#Headers],[B1_MN]:[B4_DT]]='Xuất-2026-VayTron'!BI$5)))</f>
        <v>0</v>
      </c>
      <c r="BJ11" s="45">
        <f t="shared" si="15"/>
        <v>59681</v>
      </c>
      <c r="BL11" s="42" cm="1">
        <f t="array" ref="BL11">IF(BL$2="FY",SUMPRODUCT(Data_Xuất[[B1_MN]:[B4_DT]]*(Data_Xuất[Year]=BL$1)*(Data_Xuất[Main SKU name_GOM]=$A11)*(Data_Xuất[[#Headers],[B1_MN]:[B4_DT]]='Xuất-2026-VayTron'!BL$5)),SUMPRODUCT(Data_Xuất[[B1_MN]:[B4_DT]]*(Data_Xuất[Year]=BL$1)*(Data_Xuất[Month]=BL$2)*(Data_Xuất[Main SKU name_GOM]=$A11)*(Data_Xuất[[#Headers],[B1_MN]:[B4_DT]]='Xuất-2026-VayTron'!BL$5)))</f>
        <v>0</v>
      </c>
      <c r="BM11" s="42" cm="1">
        <f t="array" ref="BM11">IF(BM$2="FY",SUMPRODUCT(Data_Xuất[[B1_MN]:[B4_DT]]*(Data_Xuất[Year]=BM$1)*(Data_Xuất[Main SKU name_GOM]=$A11)*(Data_Xuất[[#Headers],[B1_MN]:[B4_DT]]='Xuất-2026-VayTron'!BM$5)),SUMPRODUCT(Data_Xuất[[B1_MN]:[B4_DT]]*(Data_Xuất[Year]=BM$1)*(Data_Xuất[Month]=BM$2)*(Data_Xuất[Main SKU name_GOM]=$A11)*(Data_Xuất[[#Headers],[B1_MN]:[B4_DT]]='Xuất-2026-VayTron'!BM$5)))</f>
        <v>0</v>
      </c>
      <c r="BN11" s="42" cm="1">
        <f t="array" ref="BN11">IF(BN$2="FY",SUMPRODUCT(Data_Xuất[[B1_MN]:[B4_DT]]*(Data_Xuất[Year]=BN$1)*(Data_Xuất[Main SKU name_GOM]=$A11)*(Data_Xuất[[#Headers],[B1_MN]:[B4_DT]]='Xuất-2026-VayTron'!BN$5)),SUMPRODUCT(Data_Xuất[[B1_MN]:[B4_DT]]*(Data_Xuất[Year]=BN$1)*(Data_Xuất[Month]=BN$2)*(Data_Xuất[Main SKU name_GOM]=$A11)*(Data_Xuất[[#Headers],[B1_MN]:[B4_DT]]='Xuất-2026-VayTron'!BN$5)))</f>
        <v>0</v>
      </c>
      <c r="BO11" s="42" cm="1">
        <f t="array" ref="BO11">IF(BO$2="FY",SUMPRODUCT(Data_Xuất[[B1_MN]:[B4_DT]]*(Data_Xuất[Year]=BO$1)*(Data_Xuất[Main SKU name_GOM]=$A11)*(Data_Xuất[[#Headers],[B1_MN]:[B4_DT]]='Xuất-2026-VayTron'!BO$5)),SUMPRODUCT(Data_Xuất[[B1_MN]:[B4_DT]]*(Data_Xuất[Year]=BO$1)*(Data_Xuất[Month]=BO$2)*(Data_Xuất[Main SKU name_GOM]=$A11)*(Data_Xuất[[#Headers],[B1_MN]:[B4_DT]]='Xuất-2026-VayTron'!BO$5)))</f>
        <v>608.06070212821248</v>
      </c>
      <c r="BP11" s="42" cm="1">
        <f t="array" ref="BP11">IF(BP$2="FY",SUMPRODUCT(Data_Xuất[[B1_MN]:[B4_DT]]*(Data_Xuất[Year]=BP$1)*(Data_Xuất[Main SKU name_GOM]=$A11)*(Data_Xuất[[#Headers],[B1_MN]:[B4_DT]]='Xuất-2026-VayTron'!BP$5)),SUMPRODUCT(Data_Xuất[[B1_MN]:[B4_DT]]*(Data_Xuất[Year]=BP$1)*(Data_Xuất[Month]=BP$2)*(Data_Xuất[Main SKU name_GOM]=$A11)*(Data_Xuất[[#Headers],[B1_MN]:[B4_DT]]='Xuất-2026-VayTron'!BP$5)))</f>
        <v>38391.939297871788</v>
      </c>
      <c r="BQ11" s="42" cm="1">
        <f t="array" ref="BQ11">IF(BQ$2="FY",SUMPRODUCT(Data_Xuất[[B1_MN]:[B4_DT]]*(Data_Xuất[Year]=BQ$1)*(Data_Xuất[Main SKU name_GOM]=$A11)*(Data_Xuất[[#Headers],[B1_MN]:[B4_DT]]='Xuất-2026-VayTron'!BQ$5)),SUMPRODUCT(Data_Xuất[[B1_MN]:[B4_DT]]*(Data_Xuất[Year]=BQ$1)*(Data_Xuất[Month]=BQ$2)*(Data_Xuất[Main SKU name_GOM]=$A11)*(Data_Xuất[[#Headers],[B1_MN]:[B4_DT]]='Xuất-2026-VayTron'!BQ$5)))</f>
        <v>0</v>
      </c>
      <c r="BR11" s="42" cm="1">
        <f t="array" ref="BR11">IF(BR$2="FY",SUMPRODUCT(Data_Xuất[[B1_MN]:[B4_DT]]*(Data_Xuất[Year]=BR$1)*(Data_Xuất[Main SKU name_GOM]=$A11)*(Data_Xuất[[#Headers],[B1_MN]:[B4_DT]]='Xuất-2026-VayTron'!BR$5)),SUMPRODUCT(Data_Xuất[[B1_MN]:[B4_DT]]*(Data_Xuất[Year]=BR$1)*(Data_Xuất[Month]=BR$2)*(Data_Xuất[Main SKU name_GOM]=$A11)*(Data_Xuất[[#Headers],[B1_MN]:[B4_DT]]='Xuất-2026-VayTron'!BR$5)))</f>
        <v>0</v>
      </c>
      <c r="BS11" s="42" cm="1">
        <f t="array" ref="BS11">IF(BS$2="FY",SUMPRODUCT(Data_Xuất[[B1_MN]:[B4_DT]]*(Data_Xuất[Year]=BS$1)*(Data_Xuất[Main SKU name_GOM]=$A11)*(Data_Xuất[[#Headers],[B1_MN]:[B4_DT]]='Xuất-2026-VayTron'!BS$5)),SUMPRODUCT(Data_Xuất[[B1_MN]:[B4_DT]]*(Data_Xuất[Year]=BS$1)*(Data_Xuất[Month]=BS$2)*(Data_Xuất[Main SKU name_GOM]=$A11)*(Data_Xuất[[#Headers],[B1_MN]:[B4_DT]]='Xuất-2026-VayTron'!BS$5)))</f>
        <v>0</v>
      </c>
      <c r="BT11" s="42" cm="1">
        <f t="array" ref="BT11">IF(BT$2="FY",SUMPRODUCT(Data_Xuất[[B1_MN]:[B4_DT]]*(Data_Xuất[Year]=BT$1)*(Data_Xuất[Main SKU name_GOM]=$A11)*(Data_Xuất[[#Headers],[B1_MN]:[B4_DT]]='Xuất-2026-VayTron'!BT$5)),SUMPRODUCT(Data_Xuất[[B1_MN]:[B4_DT]]*(Data_Xuất[Year]=BT$1)*(Data_Xuất[Month]=BT$2)*(Data_Xuất[Main SKU name_GOM]=$A11)*(Data_Xuất[[#Headers],[B1_MN]:[B4_DT]]='Xuất-2026-VayTron'!BT$5)))</f>
        <v>0</v>
      </c>
      <c r="BU11" s="42" cm="1">
        <f t="array" ref="BU11">IF(BU$2="FY",SUMPRODUCT(Data_Xuất[[B1_MN]:[B4_DT]]*(Data_Xuất[Year]=BU$1)*(Data_Xuất[Main SKU name_GOM]=$A11)*(Data_Xuất[[#Headers],[B1_MN]:[B4_DT]]='Xuất-2026-VayTron'!BU$5)),SUMPRODUCT(Data_Xuất[[B1_MN]:[B4_DT]]*(Data_Xuất[Year]=BU$1)*(Data_Xuất[Month]=BU$2)*(Data_Xuất[Main SKU name_GOM]=$A11)*(Data_Xuất[[#Headers],[B1_MN]:[B4_DT]]='Xuất-2026-VayTron'!BU$5)))</f>
        <v>0</v>
      </c>
      <c r="BV11" s="42" cm="1">
        <f t="array" ref="BV11">IF(BV$2="FY",SUMPRODUCT(Data_Xuất[[B1_MN]:[B4_DT]]*(Data_Xuất[Year]=BV$1)*(Data_Xuất[Main SKU name_GOM]=$A11)*(Data_Xuất[[#Headers],[B1_MN]:[B4_DT]]='Xuất-2026-VayTron'!BV$5)),SUMPRODUCT(Data_Xuất[[B1_MN]:[B4_DT]]*(Data_Xuất[Year]=BV$1)*(Data_Xuất[Month]=BV$2)*(Data_Xuất[Main SKU name_GOM]=$A11)*(Data_Xuất[[#Headers],[B1_MN]:[B4_DT]]='Xuất-2026-VayTron'!BV$5)))</f>
        <v>0</v>
      </c>
      <c r="BW11" s="42" cm="1">
        <f t="array" ref="BW11">IF(BW$2="FY",SUMPRODUCT(Data_Xuất[[B1_MN]:[B4_DT]]*(Data_Xuất[Year]=BW$1)*(Data_Xuất[Main SKU name_GOM]=$A11)*(Data_Xuất[[#Headers],[B1_MN]:[B4_DT]]='Xuất-2026-VayTron'!BW$5)),SUMPRODUCT(Data_Xuất[[B1_MN]:[B4_DT]]*(Data_Xuất[Year]=BW$1)*(Data_Xuất[Month]=BW$2)*(Data_Xuất[Main SKU name_GOM]=$A11)*(Data_Xuất[[#Headers],[B1_MN]:[B4_DT]]='Xuất-2026-VayTron'!BW$5)))</f>
        <v>0</v>
      </c>
      <c r="BX11" s="42" cm="1">
        <f t="array" ref="BX11">IF(BX$2="FY",SUMPRODUCT(Data_Xuất[[B1_MN]:[B4_DT]]*(Data_Xuất[Year]=BX$1)*(Data_Xuất[Main SKU name_GOM]=$A11)*(Data_Xuất[[#Headers],[B1_MN]:[B4_DT]]='Xuất-2026-VayTron'!BX$5)),SUMPRODUCT(Data_Xuất[[B1_MN]:[B4_DT]]*(Data_Xuất[Year]=BX$1)*(Data_Xuất[Month]=BX$2)*(Data_Xuất[Main SKU name_GOM]=$A11)*(Data_Xuất[[#Headers],[B1_MN]:[B4_DT]]='Xuất-2026-VayTron'!BX$5)))</f>
        <v>0</v>
      </c>
      <c r="BY11" s="45">
        <f t="shared" si="16"/>
        <v>39000</v>
      </c>
      <c r="CA11" s="42" cm="1">
        <f t="array" ref="CA11">IF(CA$2="FY",SUMPRODUCT(Data_Xuất[[B1_MN]:[B4_DT]]*(Data_Xuất[Year]=CA$1)*(Data_Xuất[Main SKU name_GOM]=$A11)*(Data_Xuất[[#Headers],[B1_MN]:[B4_DT]]='Xuất-2026-VayTron'!CA$5)),SUMPRODUCT(Data_Xuất[[B1_MN]:[B4_DT]]*(Data_Xuất[Year]=CA$1)*(Data_Xuất[Month]=CA$2)*(Data_Xuất[Main SKU name_GOM]=$A11)*(Data_Xuất[[#Headers],[B1_MN]:[B4_DT]]='Xuất-2026-VayTron'!CA$5)))</f>
        <v>0</v>
      </c>
      <c r="CB11" s="42" cm="1">
        <f t="array" ref="CB11">IF(CB$2="FY",SUMPRODUCT(Data_Xuất[[B1_MN]:[B4_DT]]*(Data_Xuất[Year]=CB$1)*(Data_Xuất[Main SKU name_GOM]=$A11)*(Data_Xuất[[#Headers],[B1_MN]:[B4_DT]]='Xuất-2026-VayTron'!CB$5)),SUMPRODUCT(Data_Xuất[[B1_MN]:[B4_DT]]*(Data_Xuất[Year]=CB$1)*(Data_Xuất[Month]=CB$2)*(Data_Xuất[Main SKU name_GOM]=$A11)*(Data_Xuất[[#Headers],[B1_MN]:[B4_DT]]='Xuất-2026-VayTron'!CB$5)))</f>
        <v>0</v>
      </c>
      <c r="CC11" s="42" cm="1">
        <f t="array" ref="CC11">IF(CC$2="FY",SUMPRODUCT(Data_Xuất[[B1_MN]:[B4_DT]]*(Data_Xuất[Year]=CC$1)*(Data_Xuất[Main SKU name_GOM]=$A11)*(Data_Xuất[[#Headers],[B1_MN]:[B4_DT]]='Xuất-2026-VayTron'!CC$5)),SUMPRODUCT(Data_Xuất[[B1_MN]:[B4_DT]]*(Data_Xuất[Year]=CC$1)*(Data_Xuất[Month]=CC$2)*(Data_Xuất[Main SKU name_GOM]=$A11)*(Data_Xuất[[#Headers],[B1_MN]:[B4_DT]]='Xuất-2026-VayTron'!CC$5)))</f>
        <v>0</v>
      </c>
      <c r="CD11" s="42" cm="1">
        <f t="array" ref="CD11">IF(CD$2="FY",SUMPRODUCT(Data_Xuất[[B1_MN]:[B4_DT]]*(Data_Xuất[Year]=CD$1)*(Data_Xuất[Main SKU name_GOM]=$A11)*(Data_Xuất[[#Headers],[B1_MN]:[B4_DT]]='Xuất-2026-VayTron'!CD$5)),SUMPRODUCT(Data_Xuất[[B1_MN]:[B4_DT]]*(Data_Xuất[Year]=CD$1)*(Data_Xuất[Month]=CD$2)*(Data_Xuất[Main SKU name_GOM]=$A11)*(Data_Xuất[[#Headers],[B1_MN]:[B4_DT]]='Xuất-2026-VayTron'!CD$5)))</f>
        <v>0</v>
      </c>
      <c r="CE11" s="42" cm="1">
        <f t="array" ref="CE11">IF(CE$2="FY",SUMPRODUCT(Data_Xuất[[B1_MN]:[B4_DT]]*(Data_Xuất[Year]=CE$1)*(Data_Xuất[Main SKU name_GOM]=$A11)*(Data_Xuất[[#Headers],[B1_MN]:[B4_DT]]='Xuất-2026-VayTron'!CE$5)),SUMPRODUCT(Data_Xuất[[B1_MN]:[B4_DT]]*(Data_Xuất[Year]=CE$1)*(Data_Xuất[Month]=CE$2)*(Data_Xuất[Main SKU name_GOM]=$A11)*(Data_Xuất[[#Headers],[B1_MN]:[B4_DT]]='Xuất-2026-VayTron'!CE$5)))</f>
        <v>0</v>
      </c>
      <c r="CF11" s="42" cm="1">
        <f t="array" ref="CF11">IF(CF$2="FY",SUMPRODUCT(Data_Xuất[[B1_MN]:[B4_DT]]*(Data_Xuất[Year]=CF$1)*(Data_Xuất[Main SKU name_GOM]=$A11)*(Data_Xuất[[#Headers],[B1_MN]:[B4_DT]]='Xuất-2026-VayTron'!CF$5)),SUMPRODUCT(Data_Xuất[[B1_MN]:[B4_DT]]*(Data_Xuất[Year]=CF$1)*(Data_Xuất[Month]=CF$2)*(Data_Xuất[Main SKU name_GOM]=$A11)*(Data_Xuất[[#Headers],[B1_MN]:[B4_DT]]='Xuất-2026-VayTron'!CF$5)))</f>
        <v>0</v>
      </c>
      <c r="CG11" s="42" cm="1">
        <f t="array" ref="CG11">IF(CG$2="FY",SUMPRODUCT(Data_Xuất[[B1_MN]:[B4_DT]]*(Data_Xuất[Year]=CG$1)*(Data_Xuất[Main SKU name_GOM]=$A11)*(Data_Xuất[[#Headers],[B1_MN]:[B4_DT]]='Xuất-2026-VayTron'!CG$5)),SUMPRODUCT(Data_Xuất[[B1_MN]:[B4_DT]]*(Data_Xuất[Year]=CG$1)*(Data_Xuất[Month]=CG$2)*(Data_Xuất[Main SKU name_GOM]=$A11)*(Data_Xuất[[#Headers],[B1_MN]:[B4_DT]]='Xuất-2026-VayTron'!CG$5)))</f>
        <v>0</v>
      </c>
      <c r="CH11" s="42" cm="1">
        <f t="array" ref="CH11">IF(CH$2="FY",SUMPRODUCT(Data_Xuất[[B1_MN]:[B4_DT]]*(Data_Xuất[Year]=CH$1)*(Data_Xuất[Main SKU name_GOM]=$A11)*(Data_Xuất[[#Headers],[B1_MN]:[B4_DT]]='Xuất-2026-VayTron'!CH$5)),SUMPRODUCT(Data_Xuất[[B1_MN]:[B4_DT]]*(Data_Xuất[Year]=CH$1)*(Data_Xuất[Month]=CH$2)*(Data_Xuất[Main SKU name_GOM]=$A11)*(Data_Xuất[[#Headers],[B1_MN]:[B4_DT]]='Xuất-2026-VayTron'!CH$5)))</f>
        <v>0</v>
      </c>
      <c r="CI11" s="42" cm="1">
        <f t="array" ref="CI11">IF(CI$2="FY",SUMPRODUCT(Data_Xuất[[B1_MN]:[B4_DT]]*(Data_Xuất[Year]=CI$1)*(Data_Xuất[Main SKU name_GOM]=$A11)*(Data_Xuất[[#Headers],[B1_MN]:[B4_DT]]='Xuất-2026-VayTron'!CI$5)),SUMPRODUCT(Data_Xuất[[B1_MN]:[B4_DT]]*(Data_Xuất[Year]=CI$1)*(Data_Xuất[Month]=CI$2)*(Data_Xuất[Main SKU name_GOM]=$A11)*(Data_Xuất[[#Headers],[B1_MN]:[B4_DT]]='Xuất-2026-VayTron'!CI$5)))</f>
        <v>0</v>
      </c>
      <c r="CJ11" s="42" cm="1">
        <f t="array" ref="CJ11">IF(CJ$2="FY",SUMPRODUCT(Data_Xuất[[B1_MN]:[B4_DT]]*(Data_Xuất[Year]=CJ$1)*(Data_Xuất[Main SKU name_GOM]=$A11)*(Data_Xuất[[#Headers],[B1_MN]:[B4_DT]]='Xuất-2026-VayTron'!CJ$5)),SUMPRODUCT(Data_Xuất[[B1_MN]:[B4_DT]]*(Data_Xuất[Year]=CJ$1)*(Data_Xuất[Month]=CJ$2)*(Data_Xuất[Main SKU name_GOM]=$A11)*(Data_Xuất[[#Headers],[B1_MN]:[B4_DT]]='Xuất-2026-VayTron'!CJ$5)))</f>
        <v>0</v>
      </c>
      <c r="CK11" s="42" cm="1">
        <f t="array" ref="CK11">IF(CK$2="FY",SUMPRODUCT(Data_Xuất[[B1_MN]:[B4_DT]]*(Data_Xuất[Year]=CK$1)*(Data_Xuất[Main SKU name_GOM]=$A11)*(Data_Xuất[[#Headers],[B1_MN]:[B4_DT]]='Xuất-2026-VayTron'!CK$5)),SUMPRODUCT(Data_Xuất[[B1_MN]:[B4_DT]]*(Data_Xuất[Year]=CK$1)*(Data_Xuất[Month]=CK$2)*(Data_Xuất[Main SKU name_GOM]=$A11)*(Data_Xuất[[#Headers],[B1_MN]:[B4_DT]]='Xuất-2026-VayTron'!CK$5)))</f>
        <v>0</v>
      </c>
      <c r="CL11" s="42" cm="1">
        <f t="array" ref="CL11">IF(CL$2="FY",SUMPRODUCT(Data_Xuất[[B1_MN]:[B4_DT]]*(Data_Xuất[Year]=CL$1)*(Data_Xuất[Main SKU name_GOM]=$A11)*(Data_Xuất[[#Headers],[B1_MN]:[B4_DT]]='Xuất-2026-VayTron'!CL$5)),SUMPRODUCT(Data_Xuất[[B1_MN]:[B4_DT]]*(Data_Xuất[Year]=CL$1)*(Data_Xuất[Month]=CL$2)*(Data_Xuất[Main SKU name_GOM]=$A11)*(Data_Xuất[[#Headers],[B1_MN]:[B4_DT]]='Xuất-2026-VayTron'!CL$5)))</f>
        <v>0</v>
      </c>
      <c r="CM11" s="42" cm="1">
        <f t="array" ref="CM11">IF(CM$2="FY",SUMPRODUCT(Data_Xuất[[B1_MN]:[B4_DT]]*(Data_Xuất[Year]=CM$1)*(Data_Xuất[Main SKU name_GOM]=$A11)*(Data_Xuất[[#Headers],[B1_MN]:[B4_DT]]='Xuất-2026-VayTron'!CM$5)),SUMPRODUCT(Data_Xuất[[B1_MN]:[B4_DT]]*(Data_Xuất[Year]=CM$1)*(Data_Xuất[Month]=CM$2)*(Data_Xuất[Main SKU name_GOM]=$A11)*(Data_Xuất[[#Headers],[B1_MN]:[B4_DT]]='Xuất-2026-VayTron'!CM$5)))</f>
        <v>0</v>
      </c>
      <c r="CN11" s="45">
        <f t="shared" si="17"/>
        <v>0</v>
      </c>
      <c r="CP11" s="42" cm="1">
        <f t="array" ref="CP11">IF(CP$2="FY",SUMPRODUCT(Data_Xuất[[B1_MN]:[B4_DT]]*(Data_Xuất[Year]=CP$1)*(Data_Xuất[Main SKU name_GOM]=$A11)*(Data_Xuất[[#Headers],[B1_MN]:[B4_DT]]='Xuất-2026-VayTron'!CP$5)),SUMPRODUCT(Data_Xuất[[B1_MN]:[B4_DT]]*(Data_Xuất[Year]=CP$1)*(Data_Xuất[Month]=CP$2)*(Data_Xuất[Main SKU name_GOM]=$A11)*(Data_Xuất[[#Headers],[B1_MN]:[B4_DT]]='Xuất-2026-VayTron'!CP$5)))</f>
        <v>0</v>
      </c>
      <c r="CQ11" s="42" cm="1">
        <f t="array" ref="CQ11">IF(CQ$2="FY",SUMPRODUCT(Data_Xuất[[B1_MN]:[B4_DT]]*(Data_Xuất[Year]=CQ$1)*(Data_Xuất[Main SKU name_GOM]=$A11)*(Data_Xuất[[#Headers],[B1_MN]:[B4_DT]]='Xuất-2026-VayTron'!CQ$5)),SUMPRODUCT(Data_Xuất[[B1_MN]:[B4_DT]]*(Data_Xuất[Year]=CQ$1)*(Data_Xuất[Month]=CQ$2)*(Data_Xuất[Main SKU name_GOM]=$A11)*(Data_Xuất[[#Headers],[B1_MN]:[B4_DT]]='Xuất-2026-VayTron'!CQ$5)))</f>
        <v>0</v>
      </c>
      <c r="CR11" s="42" cm="1">
        <f t="array" ref="CR11">IF(CR$2="FY",SUMPRODUCT(Data_Xuất[[B1_MN]:[B4_DT]]*(Data_Xuất[Year]=CR$1)*(Data_Xuất[Main SKU name_GOM]=$A11)*(Data_Xuất[[#Headers],[B1_MN]:[B4_DT]]='Xuất-2026-VayTron'!CR$5)),SUMPRODUCT(Data_Xuất[[B1_MN]:[B4_DT]]*(Data_Xuất[Year]=CR$1)*(Data_Xuất[Month]=CR$2)*(Data_Xuất[Main SKU name_GOM]=$A11)*(Data_Xuất[[#Headers],[B1_MN]:[B4_DT]]='Xuất-2026-VayTron'!CR$5)))</f>
        <v>0</v>
      </c>
      <c r="CS11" s="42" cm="1">
        <f t="array" ref="CS11">IF(CS$2="FY",SUMPRODUCT(Data_Xuất[[B1_MN]:[B4_DT]]*(Data_Xuất[Year]=CS$1)*(Data_Xuất[Main SKU name_GOM]=$A11)*(Data_Xuất[[#Headers],[B1_MN]:[B4_DT]]='Xuất-2026-VayTron'!CS$5)),SUMPRODUCT(Data_Xuất[[B1_MN]:[B4_DT]]*(Data_Xuất[Year]=CS$1)*(Data_Xuất[Month]=CS$2)*(Data_Xuất[Main SKU name_GOM]=$A11)*(Data_Xuất[[#Headers],[B1_MN]:[B4_DT]]='Xuất-2026-VayTron'!CS$5)))</f>
        <v>0</v>
      </c>
      <c r="CT11" s="42" cm="1">
        <f t="array" ref="CT11">IF(CT$2="FY",SUMPRODUCT(Data_Xuất[[B1_MN]:[B4_DT]]*(Data_Xuất[Year]=CT$1)*(Data_Xuất[Main SKU name_GOM]=$A11)*(Data_Xuất[[#Headers],[B1_MN]:[B4_DT]]='Xuất-2026-VayTron'!CT$5)),SUMPRODUCT(Data_Xuất[[B1_MN]:[B4_DT]]*(Data_Xuất[Year]=CT$1)*(Data_Xuất[Month]=CT$2)*(Data_Xuất[Main SKU name_GOM]=$A11)*(Data_Xuất[[#Headers],[B1_MN]:[B4_DT]]='Xuất-2026-VayTron'!CT$5)))</f>
        <v>0</v>
      </c>
      <c r="CU11" s="42" cm="1">
        <f t="array" ref="CU11">IF(CU$2="FY",SUMPRODUCT(Data_Xuất[[B1_MN]:[B4_DT]]*(Data_Xuất[Year]=CU$1)*(Data_Xuất[Main SKU name_GOM]=$A11)*(Data_Xuất[[#Headers],[B1_MN]:[B4_DT]]='Xuất-2026-VayTron'!CU$5)),SUMPRODUCT(Data_Xuất[[B1_MN]:[B4_DT]]*(Data_Xuất[Year]=CU$1)*(Data_Xuất[Month]=CU$2)*(Data_Xuất[Main SKU name_GOM]=$A11)*(Data_Xuất[[#Headers],[B1_MN]:[B4_DT]]='Xuất-2026-VayTron'!CU$5)))</f>
        <v>0</v>
      </c>
      <c r="CV11" s="42" cm="1">
        <f t="array" ref="CV11">IF(CV$2="FY",SUMPRODUCT(Data_Xuất[[B1_MN]:[B4_DT]]*(Data_Xuất[Year]=CV$1)*(Data_Xuất[Main SKU name_GOM]=$A11)*(Data_Xuất[[#Headers],[B1_MN]:[B4_DT]]='Xuất-2026-VayTron'!CV$5)),SUMPRODUCT(Data_Xuất[[B1_MN]:[B4_DT]]*(Data_Xuất[Year]=CV$1)*(Data_Xuất[Month]=CV$2)*(Data_Xuất[Main SKU name_GOM]=$A11)*(Data_Xuất[[#Headers],[B1_MN]:[B4_DT]]='Xuất-2026-VayTron'!CV$5)))</f>
        <v>0</v>
      </c>
      <c r="CW11" s="42" cm="1">
        <f t="array" ref="CW11">IF(CW$2="FY",SUMPRODUCT(Data_Xuất[[B1_MN]:[B4_DT]]*(Data_Xuất[Year]=CW$1)*(Data_Xuất[Main SKU name_GOM]=$A11)*(Data_Xuất[[#Headers],[B1_MN]:[B4_DT]]='Xuất-2026-VayTron'!CW$5)),SUMPRODUCT(Data_Xuất[[B1_MN]:[B4_DT]]*(Data_Xuất[Year]=CW$1)*(Data_Xuất[Month]=CW$2)*(Data_Xuất[Main SKU name_GOM]=$A11)*(Data_Xuất[[#Headers],[B1_MN]:[B4_DT]]='Xuất-2026-VayTron'!CW$5)))</f>
        <v>0</v>
      </c>
      <c r="CX11" s="42" cm="1">
        <f t="array" ref="CX11">IF(CX$2="FY",SUMPRODUCT(Data_Xuất[[B1_MN]:[B4_DT]]*(Data_Xuất[Year]=CX$1)*(Data_Xuất[Main SKU name_GOM]=$A11)*(Data_Xuất[[#Headers],[B1_MN]:[B4_DT]]='Xuất-2026-VayTron'!CX$5)),SUMPRODUCT(Data_Xuất[[B1_MN]:[B4_DT]]*(Data_Xuất[Year]=CX$1)*(Data_Xuất[Month]=CX$2)*(Data_Xuất[Main SKU name_GOM]=$A11)*(Data_Xuất[[#Headers],[B1_MN]:[B4_DT]]='Xuất-2026-VayTron'!CX$5)))</f>
        <v>0</v>
      </c>
      <c r="CY11" s="42" cm="1">
        <f t="array" ref="CY11">IF(CY$2="FY",SUMPRODUCT(Data_Xuất[[B1_MN]:[B4_DT]]*(Data_Xuất[Year]=CY$1)*(Data_Xuất[Main SKU name_GOM]=$A11)*(Data_Xuất[[#Headers],[B1_MN]:[B4_DT]]='Xuất-2026-VayTron'!CY$5)),SUMPRODUCT(Data_Xuất[[B1_MN]:[B4_DT]]*(Data_Xuất[Year]=CY$1)*(Data_Xuất[Month]=CY$2)*(Data_Xuất[Main SKU name_GOM]=$A11)*(Data_Xuất[[#Headers],[B1_MN]:[B4_DT]]='Xuất-2026-VayTron'!CY$5)))</f>
        <v>0</v>
      </c>
      <c r="CZ11" s="42" cm="1">
        <f t="array" ref="CZ11">IF(CZ$2="FY",SUMPRODUCT(Data_Xuất[[B1_MN]:[B4_DT]]*(Data_Xuất[Year]=CZ$1)*(Data_Xuất[Main SKU name_GOM]=$A11)*(Data_Xuất[[#Headers],[B1_MN]:[B4_DT]]='Xuất-2026-VayTron'!CZ$5)),SUMPRODUCT(Data_Xuất[[B1_MN]:[B4_DT]]*(Data_Xuất[Year]=CZ$1)*(Data_Xuất[Month]=CZ$2)*(Data_Xuất[Main SKU name_GOM]=$A11)*(Data_Xuất[[#Headers],[B1_MN]:[B4_DT]]='Xuất-2026-VayTron'!CZ$5)))</f>
        <v>0</v>
      </c>
      <c r="DA11" s="42" cm="1">
        <f t="array" ref="DA11">IF(DA$2="FY",SUMPRODUCT(Data_Xuất[[B1_MN]:[B4_DT]]*(Data_Xuất[Year]=DA$1)*(Data_Xuất[Main SKU name_GOM]=$A11)*(Data_Xuất[[#Headers],[B1_MN]:[B4_DT]]='Xuất-2026-VayTron'!DA$5)),SUMPRODUCT(Data_Xuất[[B1_MN]:[B4_DT]]*(Data_Xuất[Year]=DA$1)*(Data_Xuất[Month]=DA$2)*(Data_Xuất[Main SKU name_GOM]=$A11)*(Data_Xuất[[#Headers],[B1_MN]:[B4_DT]]='Xuất-2026-VayTron'!DA$5)))</f>
        <v>0</v>
      </c>
      <c r="DB11" s="42" cm="1">
        <f t="array" ref="DB11">IF(DB$2="FY",SUMPRODUCT(Data_Xuất[[B1_MN]:[B4_DT]]*(Data_Xuất[Year]=DB$1)*(Data_Xuất[Main SKU name_GOM]=$A11)*(Data_Xuất[[#Headers],[B1_MN]:[B4_DT]]='Xuất-2026-VayTron'!DB$5)),SUMPRODUCT(Data_Xuất[[B1_MN]:[B4_DT]]*(Data_Xuất[Year]=DB$1)*(Data_Xuất[Month]=DB$2)*(Data_Xuất[Main SKU name_GOM]=$A11)*(Data_Xuất[[#Headers],[B1_MN]:[B4_DT]]='Xuất-2026-VayTron'!DB$5)))</f>
        <v>0</v>
      </c>
      <c r="DC11" s="45">
        <f t="shared" si="18"/>
        <v>0</v>
      </c>
      <c r="DE11" s="42" cm="1">
        <f t="array" ref="DE11">IF(DE$2="FY",SUMPRODUCT(Data_Xuất[[B1_MN]:[B4_DT]]*(Data_Xuất[Year]=DE$1)*(Data_Xuất[Main SKU name_GOM]=$A11)*(Data_Xuất[[#Headers],[B1_MN]:[B4_DT]]='Xuất-2026-VayTron'!DE$5)),SUMPRODUCT(Data_Xuất[[B1_MN]:[B4_DT]]*(Data_Xuất[Year]=DE$1)*(Data_Xuất[Month]=DE$2)*(Data_Xuất[Main SKU name_GOM]=$A11)*(Data_Xuất[[#Headers],[B1_MN]:[B4_DT]]='Xuất-2026-VayTron'!DE$5)))</f>
        <v>0</v>
      </c>
      <c r="DF11" s="42" cm="1">
        <f t="array" ref="DF11">IF(DF$2="FY",SUMPRODUCT(Data_Xuất[[B1_MN]:[B4_DT]]*(Data_Xuất[Year]=DF$1)*(Data_Xuất[Main SKU name_GOM]=$A11)*(Data_Xuất[[#Headers],[B1_MN]:[B4_DT]]='Xuất-2026-VayTron'!DF$5)),SUMPRODUCT(Data_Xuất[[B1_MN]:[B4_DT]]*(Data_Xuất[Year]=DF$1)*(Data_Xuất[Month]=DF$2)*(Data_Xuất[Main SKU name_GOM]=$A11)*(Data_Xuất[[#Headers],[B1_MN]:[B4_DT]]='Xuất-2026-VayTron'!DF$5)))</f>
        <v>0</v>
      </c>
      <c r="DG11" s="42" cm="1">
        <f t="array" ref="DG11">IF(DG$2="FY",SUMPRODUCT(Data_Xuất[[B1_MN]:[B4_DT]]*(Data_Xuất[Year]=DG$1)*(Data_Xuất[Main SKU name_GOM]=$A11)*(Data_Xuất[[#Headers],[B1_MN]:[B4_DT]]='Xuất-2026-VayTron'!DG$5)),SUMPRODUCT(Data_Xuất[[B1_MN]:[B4_DT]]*(Data_Xuất[Year]=DG$1)*(Data_Xuất[Month]=DG$2)*(Data_Xuất[Main SKU name_GOM]=$A11)*(Data_Xuất[[#Headers],[B1_MN]:[B4_DT]]='Xuất-2026-VayTron'!DG$5)))</f>
        <v>0</v>
      </c>
      <c r="DH11" s="42" cm="1">
        <f t="array" ref="DH11">IF(DH$2="FY",SUMPRODUCT(Data_Xuất[[B1_MN]:[B4_DT]]*(Data_Xuất[Year]=DH$1)*(Data_Xuất[Main SKU name_GOM]=$A11)*(Data_Xuất[[#Headers],[B1_MN]:[B4_DT]]='Xuất-2026-VayTron'!DH$5)),SUMPRODUCT(Data_Xuất[[B1_MN]:[B4_DT]]*(Data_Xuất[Year]=DH$1)*(Data_Xuất[Month]=DH$2)*(Data_Xuất[Main SKU name_GOM]=$A11)*(Data_Xuất[[#Headers],[B1_MN]:[B4_DT]]='Xuất-2026-VayTron'!DH$5)))</f>
        <v>0</v>
      </c>
      <c r="DI11" s="42" cm="1">
        <f t="array" ref="DI11">IF(DI$2="FY",SUMPRODUCT(Data_Xuất[[B1_MN]:[B4_DT]]*(Data_Xuất[Year]=DI$1)*(Data_Xuất[Main SKU name_GOM]=$A11)*(Data_Xuất[[#Headers],[B1_MN]:[B4_DT]]='Xuất-2026-VayTron'!DI$5)),SUMPRODUCT(Data_Xuất[[B1_MN]:[B4_DT]]*(Data_Xuất[Year]=DI$1)*(Data_Xuất[Month]=DI$2)*(Data_Xuất[Main SKU name_GOM]=$A11)*(Data_Xuất[[#Headers],[B1_MN]:[B4_DT]]='Xuất-2026-VayTron'!DI$5)))</f>
        <v>0</v>
      </c>
      <c r="DJ11" s="42" cm="1">
        <f t="array" ref="DJ11">IF(DJ$2="FY",SUMPRODUCT(Data_Xuất[[B1_MN]:[B4_DT]]*(Data_Xuất[Year]=DJ$1)*(Data_Xuất[Main SKU name_GOM]=$A11)*(Data_Xuất[[#Headers],[B1_MN]:[B4_DT]]='Xuất-2026-VayTron'!DJ$5)),SUMPRODUCT(Data_Xuất[[B1_MN]:[B4_DT]]*(Data_Xuất[Year]=DJ$1)*(Data_Xuất[Month]=DJ$2)*(Data_Xuất[Main SKU name_GOM]=$A11)*(Data_Xuất[[#Headers],[B1_MN]:[B4_DT]]='Xuất-2026-VayTron'!DJ$5)))</f>
        <v>0</v>
      </c>
      <c r="DK11" s="42" cm="1">
        <f t="array" ref="DK11">IF(DK$2="FY",SUMPRODUCT(Data_Xuất[[B1_MN]:[B4_DT]]*(Data_Xuất[Year]=DK$1)*(Data_Xuất[Main SKU name_GOM]=$A11)*(Data_Xuất[[#Headers],[B1_MN]:[B4_DT]]='Xuất-2026-VayTron'!DK$5)),SUMPRODUCT(Data_Xuất[[B1_MN]:[B4_DT]]*(Data_Xuất[Year]=DK$1)*(Data_Xuất[Month]=DK$2)*(Data_Xuất[Main SKU name_GOM]=$A11)*(Data_Xuất[[#Headers],[B1_MN]:[B4_DT]]='Xuất-2026-VayTron'!DK$5)))</f>
        <v>0</v>
      </c>
      <c r="DL11" s="42" cm="1">
        <f t="array" ref="DL11">IF(DL$2="FY",SUMPRODUCT(Data_Xuất[[B1_MN]:[B4_DT]]*(Data_Xuất[Year]=DL$1)*(Data_Xuất[Main SKU name_GOM]=$A11)*(Data_Xuất[[#Headers],[B1_MN]:[B4_DT]]='Xuất-2026-VayTron'!DL$5)),SUMPRODUCT(Data_Xuất[[B1_MN]:[B4_DT]]*(Data_Xuất[Year]=DL$1)*(Data_Xuất[Month]=DL$2)*(Data_Xuất[Main SKU name_GOM]=$A11)*(Data_Xuất[[#Headers],[B1_MN]:[B4_DT]]='Xuất-2026-VayTron'!DL$5)))</f>
        <v>0</v>
      </c>
      <c r="DM11" s="42" cm="1">
        <f t="array" ref="DM11">IF(DM$2="FY",SUMPRODUCT(Data_Xuất[[B1_MN]:[B4_DT]]*(Data_Xuất[Year]=DM$1)*(Data_Xuất[Main SKU name_GOM]=$A11)*(Data_Xuất[[#Headers],[B1_MN]:[B4_DT]]='Xuất-2026-VayTron'!DM$5)),SUMPRODUCT(Data_Xuất[[B1_MN]:[B4_DT]]*(Data_Xuất[Year]=DM$1)*(Data_Xuất[Month]=DM$2)*(Data_Xuất[Main SKU name_GOM]=$A11)*(Data_Xuất[[#Headers],[B1_MN]:[B4_DT]]='Xuất-2026-VayTron'!DM$5)))</f>
        <v>0</v>
      </c>
      <c r="DN11" s="42" cm="1">
        <f t="array" ref="DN11">IF(DN$2="FY",SUMPRODUCT(Data_Xuất[[B1_MN]:[B4_DT]]*(Data_Xuất[Year]=DN$1)*(Data_Xuất[Main SKU name_GOM]=$A11)*(Data_Xuất[[#Headers],[B1_MN]:[B4_DT]]='Xuất-2026-VayTron'!DN$5)),SUMPRODUCT(Data_Xuất[[B1_MN]:[B4_DT]]*(Data_Xuất[Year]=DN$1)*(Data_Xuất[Month]=DN$2)*(Data_Xuất[Main SKU name_GOM]=$A11)*(Data_Xuất[[#Headers],[B1_MN]:[B4_DT]]='Xuất-2026-VayTron'!DN$5)))</f>
        <v>0</v>
      </c>
      <c r="DO11" s="42" cm="1">
        <f t="array" ref="DO11">IF(DO$2="FY",SUMPRODUCT(Data_Xuất[[B1_MN]:[B4_DT]]*(Data_Xuất[Year]=DO$1)*(Data_Xuất[Main SKU name_GOM]=$A11)*(Data_Xuất[[#Headers],[B1_MN]:[B4_DT]]='Xuất-2026-VayTron'!DO$5)),SUMPRODUCT(Data_Xuất[[B1_MN]:[B4_DT]]*(Data_Xuất[Year]=DO$1)*(Data_Xuất[Month]=DO$2)*(Data_Xuất[Main SKU name_GOM]=$A11)*(Data_Xuất[[#Headers],[B1_MN]:[B4_DT]]='Xuất-2026-VayTron'!DO$5)))</f>
        <v>0</v>
      </c>
      <c r="DP11" s="42" cm="1">
        <f t="array" ref="DP11">IF(DP$2="FY",SUMPRODUCT(Data_Xuất[[B1_MN]:[B4_DT]]*(Data_Xuất[Year]=DP$1)*(Data_Xuất[Main SKU name_GOM]=$A11)*(Data_Xuất[[#Headers],[B1_MN]:[B4_DT]]='Xuất-2026-VayTron'!DP$5)),SUMPRODUCT(Data_Xuất[[B1_MN]:[B4_DT]]*(Data_Xuất[Year]=DP$1)*(Data_Xuất[Month]=DP$2)*(Data_Xuất[Main SKU name_GOM]=$A11)*(Data_Xuất[[#Headers],[B1_MN]:[B4_DT]]='Xuất-2026-VayTron'!DP$5)))</f>
        <v>0</v>
      </c>
      <c r="DQ11" s="42" cm="1">
        <f t="array" ref="DQ11">IF(DQ$2="FY",SUMPRODUCT(Data_Xuất[[B1_MN]:[B4_DT]]*(Data_Xuất[Year]=DQ$1)*(Data_Xuất[Main SKU name_GOM]=$A11)*(Data_Xuất[[#Headers],[B1_MN]:[B4_DT]]='Xuất-2026-VayTron'!DQ$5)),SUMPRODUCT(Data_Xuất[[B1_MN]:[B4_DT]]*(Data_Xuất[Year]=DQ$1)*(Data_Xuất[Month]=DQ$2)*(Data_Xuất[Main SKU name_GOM]=$A11)*(Data_Xuất[[#Headers],[B1_MN]:[B4_DT]]='Xuất-2026-VayTron'!DQ$5)))</f>
        <v>0</v>
      </c>
      <c r="DR11" s="45">
        <f t="shared" si="19"/>
        <v>0</v>
      </c>
      <c r="DT11" s="42" cm="1">
        <f t="array" ref="DT11">IF(DT$2="FY",SUMPRODUCT(Data_Xuất[[B1_MN]:[B4_DT]]*(Data_Xuất[Year]=DT$1)*(Data_Xuất[Main SKU name_GOM]=$A11)*(Data_Xuất[[#Headers],[B1_MN]:[B4_DT]]='Xuất-2026-VayTron'!DT$5)),SUMPRODUCT(Data_Xuất[[B1_MN]:[B4_DT]]*(Data_Xuất[Year]=DT$1)*(Data_Xuất[Month]=DT$2)*(Data_Xuất[Main SKU name_GOM]=$A11)*(Data_Xuất[[#Headers],[B1_MN]:[B4_DT]]='Xuất-2026-VayTron'!DT$5)))</f>
        <v>0</v>
      </c>
      <c r="DU11" s="42" cm="1">
        <f t="array" ref="DU11">IF(DU$2="FY",SUMPRODUCT(Data_Xuất[[B1_MN]:[B4_DT]]*(Data_Xuất[Year]=DU$1)*(Data_Xuất[Main SKU name_GOM]=$A11)*(Data_Xuất[[#Headers],[B1_MN]:[B4_DT]]='Xuất-2026-VayTron'!DU$5)),SUMPRODUCT(Data_Xuất[[B1_MN]:[B4_DT]]*(Data_Xuất[Year]=DU$1)*(Data_Xuất[Month]=DU$2)*(Data_Xuất[Main SKU name_GOM]=$A11)*(Data_Xuất[[#Headers],[B1_MN]:[B4_DT]]='Xuất-2026-VayTron'!DU$5)))</f>
        <v>0</v>
      </c>
      <c r="DV11" s="42" cm="1">
        <f t="array" ref="DV11">IF(DV$2="FY",SUMPRODUCT(Data_Xuất[[B1_MN]:[B4_DT]]*(Data_Xuất[Year]=DV$1)*(Data_Xuất[Main SKU name_GOM]=$A11)*(Data_Xuất[[#Headers],[B1_MN]:[B4_DT]]='Xuất-2026-VayTron'!DV$5)),SUMPRODUCT(Data_Xuất[[B1_MN]:[B4_DT]]*(Data_Xuất[Year]=DV$1)*(Data_Xuất[Month]=DV$2)*(Data_Xuất[Main SKU name_GOM]=$A11)*(Data_Xuất[[#Headers],[B1_MN]:[B4_DT]]='Xuất-2026-VayTron'!DV$5)))</f>
        <v>0</v>
      </c>
      <c r="DW11" s="42" cm="1">
        <f t="array" ref="DW11">IF(DW$2="FY",SUMPRODUCT(Data_Xuất[[B1_MN]:[B4_DT]]*(Data_Xuất[Year]=DW$1)*(Data_Xuất[Main SKU name_GOM]=$A11)*(Data_Xuất[[#Headers],[B1_MN]:[B4_DT]]='Xuất-2026-VayTron'!DW$5)),SUMPRODUCT(Data_Xuất[[B1_MN]:[B4_DT]]*(Data_Xuất[Year]=DW$1)*(Data_Xuất[Month]=DW$2)*(Data_Xuất[Main SKU name_GOM]=$A11)*(Data_Xuất[[#Headers],[B1_MN]:[B4_DT]]='Xuất-2026-VayTron'!DW$5)))</f>
        <v>0</v>
      </c>
      <c r="DX11" s="42" cm="1">
        <f t="array" ref="DX11">IF(DX$2="FY",SUMPRODUCT(Data_Xuất[[B1_MN]:[B4_DT]]*(Data_Xuất[Year]=DX$1)*(Data_Xuất[Main SKU name_GOM]=$A11)*(Data_Xuất[[#Headers],[B1_MN]:[B4_DT]]='Xuất-2026-VayTron'!DX$5)),SUMPRODUCT(Data_Xuất[[B1_MN]:[B4_DT]]*(Data_Xuất[Year]=DX$1)*(Data_Xuất[Month]=DX$2)*(Data_Xuất[Main SKU name_GOM]=$A11)*(Data_Xuất[[#Headers],[B1_MN]:[B4_DT]]='Xuất-2026-VayTron'!DX$5)))</f>
        <v>0</v>
      </c>
      <c r="DY11" s="42" cm="1">
        <f t="array" ref="DY11">IF(DY$2="FY",SUMPRODUCT(Data_Xuất[[B1_MN]:[B4_DT]]*(Data_Xuất[Year]=DY$1)*(Data_Xuất[Main SKU name_GOM]=$A11)*(Data_Xuất[[#Headers],[B1_MN]:[B4_DT]]='Xuất-2026-VayTron'!DY$5)),SUMPRODUCT(Data_Xuất[[B1_MN]:[B4_DT]]*(Data_Xuất[Year]=DY$1)*(Data_Xuất[Month]=DY$2)*(Data_Xuất[Main SKU name_GOM]=$A11)*(Data_Xuất[[#Headers],[B1_MN]:[B4_DT]]='Xuất-2026-VayTron'!DY$5)))</f>
        <v>0</v>
      </c>
      <c r="DZ11" s="42" cm="1">
        <f t="array" ref="DZ11">IF(DZ$2="FY",SUMPRODUCT(Data_Xuất[[B1_MN]:[B4_DT]]*(Data_Xuất[Year]=DZ$1)*(Data_Xuất[Main SKU name_GOM]=$A11)*(Data_Xuất[[#Headers],[B1_MN]:[B4_DT]]='Xuất-2026-VayTron'!DZ$5)),SUMPRODUCT(Data_Xuất[[B1_MN]:[B4_DT]]*(Data_Xuất[Year]=DZ$1)*(Data_Xuất[Month]=DZ$2)*(Data_Xuất[Main SKU name_GOM]=$A11)*(Data_Xuất[[#Headers],[B1_MN]:[B4_DT]]='Xuất-2026-VayTron'!DZ$5)))</f>
        <v>0</v>
      </c>
      <c r="EA11" s="42" cm="1">
        <f t="array" ref="EA11">IF(EA$2="FY",SUMPRODUCT(Data_Xuất[[B1_MN]:[B4_DT]]*(Data_Xuất[Year]=EA$1)*(Data_Xuất[Main SKU name_GOM]=$A11)*(Data_Xuất[[#Headers],[B1_MN]:[B4_DT]]='Xuất-2026-VayTron'!EA$5)),SUMPRODUCT(Data_Xuất[[B1_MN]:[B4_DT]]*(Data_Xuất[Year]=EA$1)*(Data_Xuất[Month]=EA$2)*(Data_Xuất[Main SKU name_GOM]=$A11)*(Data_Xuất[[#Headers],[B1_MN]:[B4_DT]]='Xuất-2026-VayTron'!EA$5)))</f>
        <v>0</v>
      </c>
      <c r="EB11" s="42" cm="1">
        <f t="array" ref="EB11">IF(EB$2="FY",SUMPRODUCT(Data_Xuất[[B1_MN]:[B4_DT]]*(Data_Xuất[Year]=EB$1)*(Data_Xuất[Main SKU name_GOM]=$A11)*(Data_Xuất[[#Headers],[B1_MN]:[B4_DT]]='Xuất-2026-VayTron'!EB$5)),SUMPRODUCT(Data_Xuất[[B1_MN]:[B4_DT]]*(Data_Xuất[Year]=EB$1)*(Data_Xuất[Month]=EB$2)*(Data_Xuất[Main SKU name_GOM]=$A11)*(Data_Xuất[[#Headers],[B1_MN]:[B4_DT]]='Xuất-2026-VayTron'!EB$5)))</f>
        <v>0</v>
      </c>
      <c r="EC11" s="42" cm="1">
        <f t="array" ref="EC11">IF(EC$2="FY",SUMPRODUCT(Data_Xuất[[B1_MN]:[B4_DT]]*(Data_Xuất[Year]=EC$1)*(Data_Xuất[Main SKU name_GOM]=$A11)*(Data_Xuất[[#Headers],[B1_MN]:[B4_DT]]='Xuất-2026-VayTron'!EC$5)),SUMPRODUCT(Data_Xuất[[B1_MN]:[B4_DT]]*(Data_Xuất[Year]=EC$1)*(Data_Xuất[Month]=EC$2)*(Data_Xuất[Main SKU name_GOM]=$A11)*(Data_Xuất[[#Headers],[B1_MN]:[B4_DT]]='Xuất-2026-VayTron'!EC$5)))</f>
        <v>0</v>
      </c>
      <c r="ED11" s="42" cm="1">
        <f t="array" ref="ED11">IF(ED$2="FY",SUMPRODUCT(Data_Xuất[[B1_MN]:[B4_DT]]*(Data_Xuất[Year]=ED$1)*(Data_Xuất[Main SKU name_GOM]=$A11)*(Data_Xuất[[#Headers],[B1_MN]:[B4_DT]]='Xuất-2026-VayTron'!ED$5)),SUMPRODUCT(Data_Xuất[[B1_MN]:[B4_DT]]*(Data_Xuất[Year]=ED$1)*(Data_Xuất[Month]=ED$2)*(Data_Xuất[Main SKU name_GOM]=$A11)*(Data_Xuất[[#Headers],[B1_MN]:[B4_DT]]='Xuất-2026-VayTron'!ED$5)))</f>
        <v>0</v>
      </c>
      <c r="EE11" s="42" cm="1">
        <f t="array" ref="EE11">IF(EE$2="FY",SUMPRODUCT(Data_Xuất[[B1_MN]:[B4_DT]]*(Data_Xuất[Year]=EE$1)*(Data_Xuất[Main SKU name_GOM]=$A11)*(Data_Xuất[[#Headers],[B1_MN]:[B4_DT]]='Xuất-2026-VayTron'!EE$5)),SUMPRODUCT(Data_Xuất[[B1_MN]:[B4_DT]]*(Data_Xuất[Year]=EE$1)*(Data_Xuất[Month]=EE$2)*(Data_Xuất[Main SKU name_GOM]=$A11)*(Data_Xuất[[#Headers],[B1_MN]:[B4_DT]]='Xuất-2026-VayTron'!EE$5)))</f>
        <v>0</v>
      </c>
      <c r="EF11" s="42" cm="1">
        <f t="array" ref="EF11">IF(EF$2="FY",SUMPRODUCT(Data_Xuất[[B1_MN]:[B4_DT]]*(Data_Xuất[Year]=EF$1)*(Data_Xuất[Main SKU name_GOM]=$A11)*(Data_Xuất[[#Headers],[B1_MN]:[B4_DT]]='Xuất-2026-VayTron'!EF$5)),SUMPRODUCT(Data_Xuất[[B1_MN]:[B4_DT]]*(Data_Xuất[Year]=EF$1)*(Data_Xuất[Month]=EF$2)*(Data_Xuất[Main SKU name_GOM]=$A11)*(Data_Xuất[[#Headers],[B1_MN]:[B4_DT]]='Xuất-2026-VayTron'!EF$5)))</f>
        <v>0</v>
      </c>
      <c r="EG11" s="45">
        <f t="shared" si="20"/>
        <v>0</v>
      </c>
      <c r="EI11" s="42" cm="1">
        <f t="array" ref="EI11">IF(EI$2="FY",SUMPRODUCT(Data_Xuất[[B1_MN]:[B4_DT]]*(Data_Xuất[Year]=EI$1)*(Data_Xuất[Main SKU name_GOM]=$A11)*(Data_Xuất[[#Headers],[B1_MN]:[B4_DT]]='Xuất-2026-VayTron'!EI$5)),SUMPRODUCT(Data_Xuất[[B1_MN]:[B4_DT]]*(Data_Xuất[Year]=EI$1)*(Data_Xuất[Month]=EI$2)*(Data_Xuất[Main SKU name_GOM]=$A11)*(Data_Xuất[[#Headers],[B1_MN]:[B4_DT]]='Xuất-2026-VayTron'!EI$5)))</f>
        <v>0</v>
      </c>
      <c r="EJ11" s="42" cm="1">
        <f t="array" ref="EJ11">IF(EJ$2="FY",SUMPRODUCT(Data_Xuất[[B1_MN]:[B4_DT]]*(Data_Xuất[Year]=EJ$1)*(Data_Xuất[Main SKU name_GOM]=$A11)*(Data_Xuất[[#Headers],[B1_MN]:[B4_DT]]='Xuất-2026-VayTron'!EJ$5)),SUMPRODUCT(Data_Xuất[[B1_MN]:[B4_DT]]*(Data_Xuất[Year]=EJ$1)*(Data_Xuất[Month]=EJ$2)*(Data_Xuất[Main SKU name_GOM]=$A11)*(Data_Xuất[[#Headers],[B1_MN]:[B4_DT]]='Xuất-2026-VayTron'!EJ$5)))</f>
        <v>0</v>
      </c>
      <c r="EK11" s="42" cm="1">
        <f t="array" ref="EK11">IF(EK$2="FY",SUMPRODUCT(Data_Xuất[[B1_MN]:[B4_DT]]*(Data_Xuất[Year]=EK$1)*(Data_Xuất[Main SKU name_GOM]=$A11)*(Data_Xuất[[#Headers],[B1_MN]:[B4_DT]]='Xuất-2026-VayTron'!EK$5)),SUMPRODUCT(Data_Xuất[[B1_MN]:[B4_DT]]*(Data_Xuất[Year]=EK$1)*(Data_Xuất[Month]=EK$2)*(Data_Xuất[Main SKU name_GOM]=$A11)*(Data_Xuất[[#Headers],[B1_MN]:[B4_DT]]='Xuất-2026-VayTron'!EK$5)))</f>
        <v>0</v>
      </c>
      <c r="EL11" s="42" cm="1">
        <f t="array" ref="EL11">IF(EL$2="FY",SUMPRODUCT(Data_Xuất[[B1_MN]:[B4_DT]]*(Data_Xuất[Year]=EL$1)*(Data_Xuất[Main SKU name_GOM]=$A11)*(Data_Xuất[[#Headers],[B1_MN]:[B4_DT]]='Xuất-2026-VayTron'!EL$5)),SUMPRODUCT(Data_Xuất[[B1_MN]:[B4_DT]]*(Data_Xuất[Year]=EL$1)*(Data_Xuất[Month]=EL$2)*(Data_Xuất[Main SKU name_GOM]=$A11)*(Data_Xuất[[#Headers],[B1_MN]:[B4_DT]]='Xuất-2026-VayTron'!EL$5)))</f>
        <v>0</v>
      </c>
      <c r="EM11" s="42" cm="1">
        <f t="array" ref="EM11">IF(EM$2="FY",SUMPRODUCT(Data_Xuất[[B1_MN]:[B4_DT]]*(Data_Xuất[Year]=EM$1)*(Data_Xuất[Main SKU name_GOM]=$A11)*(Data_Xuất[[#Headers],[B1_MN]:[B4_DT]]='Xuất-2026-VayTron'!EM$5)),SUMPRODUCT(Data_Xuất[[B1_MN]:[B4_DT]]*(Data_Xuất[Year]=EM$1)*(Data_Xuất[Month]=EM$2)*(Data_Xuất[Main SKU name_GOM]=$A11)*(Data_Xuất[[#Headers],[B1_MN]:[B4_DT]]='Xuất-2026-VayTron'!EM$5)))</f>
        <v>0</v>
      </c>
      <c r="EN11" s="42" cm="1">
        <f t="array" ref="EN11">IF(EN$2="FY",SUMPRODUCT(Data_Xuất[[B1_MN]:[B4_DT]]*(Data_Xuất[Year]=EN$1)*(Data_Xuất[Main SKU name_GOM]=$A11)*(Data_Xuất[[#Headers],[B1_MN]:[B4_DT]]='Xuất-2026-VayTron'!EN$5)),SUMPRODUCT(Data_Xuất[[B1_MN]:[B4_DT]]*(Data_Xuất[Year]=EN$1)*(Data_Xuất[Month]=EN$2)*(Data_Xuất[Main SKU name_GOM]=$A11)*(Data_Xuất[[#Headers],[B1_MN]:[B4_DT]]='Xuất-2026-VayTron'!EN$5)))</f>
        <v>0</v>
      </c>
      <c r="EO11" s="42" cm="1">
        <f t="array" ref="EO11">IF(EO$2="FY",SUMPRODUCT(Data_Xuất[[B1_MN]:[B4_DT]]*(Data_Xuất[Year]=EO$1)*(Data_Xuất[Main SKU name_GOM]=$A11)*(Data_Xuất[[#Headers],[B1_MN]:[B4_DT]]='Xuất-2026-VayTron'!EO$5)),SUMPRODUCT(Data_Xuất[[B1_MN]:[B4_DT]]*(Data_Xuất[Year]=EO$1)*(Data_Xuất[Month]=EO$2)*(Data_Xuất[Main SKU name_GOM]=$A11)*(Data_Xuất[[#Headers],[B1_MN]:[B4_DT]]='Xuất-2026-VayTron'!EO$5)))</f>
        <v>0</v>
      </c>
      <c r="EP11" s="42" cm="1">
        <f t="array" ref="EP11">IF(EP$2="FY",SUMPRODUCT(Data_Xuất[[B1_MN]:[B4_DT]]*(Data_Xuất[Year]=EP$1)*(Data_Xuất[Main SKU name_GOM]=$A11)*(Data_Xuất[[#Headers],[B1_MN]:[B4_DT]]='Xuất-2026-VayTron'!EP$5)),SUMPRODUCT(Data_Xuất[[B1_MN]:[B4_DT]]*(Data_Xuất[Year]=EP$1)*(Data_Xuất[Month]=EP$2)*(Data_Xuất[Main SKU name_GOM]=$A11)*(Data_Xuất[[#Headers],[B1_MN]:[B4_DT]]='Xuất-2026-VayTron'!EP$5)))</f>
        <v>0</v>
      </c>
      <c r="EQ11" s="42" cm="1">
        <f t="array" ref="EQ11">IF(EQ$2="FY",SUMPRODUCT(Data_Xuất[[B1_MN]:[B4_DT]]*(Data_Xuất[Year]=EQ$1)*(Data_Xuất[Main SKU name_GOM]=$A11)*(Data_Xuất[[#Headers],[B1_MN]:[B4_DT]]='Xuất-2026-VayTron'!EQ$5)),SUMPRODUCT(Data_Xuất[[B1_MN]:[B4_DT]]*(Data_Xuất[Year]=EQ$1)*(Data_Xuất[Month]=EQ$2)*(Data_Xuất[Main SKU name_GOM]=$A11)*(Data_Xuất[[#Headers],[B1_MN]:[B4_DT]]='Xuất-2026-VayTron'!EQ$5)))</f>
        <v>0</v>
      </c>
      <c r="ER11" s="42" cm="1">
        <f t="array" ref="ER11">IF(ER$2="FY",SUMPRODUCT(Data_Xuất[[B1_MN]:[B4_DT]]*(Data_Xuất[Year]=ER$1)*(Data_Xuất[Main SKU name_GOM]=$A11)*(Data_Xuất[[#Headers],[B1_MN]:[B4_DT]]='Xuất-2026-VayTron'!ER$5)),SUMPRODUCT(Data_Xuất[[B1_MN]:[B4_DT]]*(Data_Xuất[Year]=ER$1)*(Data_Xuất[Month]=ER$2)*(Data_Xuất[Main SKU name_GOM]=$A11)*(Data_Xuất[[#Headers],[B1_MN]:[B4_DT]]='Xuất-2026-VayTron'!ER$5)))</f>
        <v>0</v>
      </c>
      <c r="ES11" s="42" cm="1">
        <f t="array" ref="ES11">IF(ES$2="FY",SUMPRODUCT(Data_Xuất[[B1_MN]:[B4_DT]]*(Data_Xuất[Year]=ES$1)*(Data_Xuất[Main SKU name_GOM]=$A11)*(Data_Xuất[[#Headers],[B1_MN]:[B4_DT]]='Xuất-2026-VayTron'!ES$5)),SUMPRODUCT(Data_Xuất[[B1_MN]:[B4_DT]]*(Data_Xuất[Year]=ES$1)*(Data_Xuất[Month]=ES$2)*(Data_Xuất[Main SKU name_GOM]=$A11)*(Data_Xuất[[#Headers],[B1_MN]:[B4_DT]]='Xuất-2026-VayTron'!ES$5)))</f>
        <v>0</v>
      </c>
      <c r="ET11" s="42" cm="1">
        <f t="array" ref="ET11">IF(ET$2="FY",SUMPRODUCT(Data_Xuất[[B1_MN]:[B4_DT]]*(Data_Xuất[Year]=ET$1)*(Data_Xuất[Main SKU name_GOM]=$A11)*(Data_Xuất[[#Headers],[B1_MN]:[B4_DT]]='Xuất-2026-VayTron'!ET$5)),SUMPRODUCT(Data_Xuất[[B1_MN]:[B4_DT]]*(Data_Xuất[Year]=ET$1)*(Data_Xuất[Month]=ET$2)*(Data_Xuất[Main SKU name_GOM]=$A11)*(Data_Xuất[[#Headers],[B1_MN]:[B4_DT]]='Xuất-2026-VayTron'!ET$5)))</f>
        <v>0</v>
      </c>
      <c r="EU11" s="42" cm="1">
        <f t="array" ref="EU11">IF(EU$2="FY",SUMPRODUCT(Data_Xuất[[B1_MN]:[B4_DT]]*(Data_Xuất[Year]=EU$1)*(Data_Xuất[Main SKU name_GOM]=$A11)*(Data_Xuất[[#Headers],[B1_MN]:[B4_DT]]='Xuất-2026-VayTron'!EU$5)),SUMPRODUCT(Data_Xuất[[B1_MN]:[B4_DT]]*(Data_Xuất[Year]=EU$1)*(Data_Xuất[Month]=EU$2)*(Data_Xuất[Main SKU name_GOM]=$A11)*(Data_Xuất[[#Headers],[B1_MN]:[B4_DT]]='Xuất-2026-VayTron'!EU$5)))</f>
        <v>0</v>
      </c>
      <c r="EV11" s="45">
        <f t="shared" si="21"/>
        <v>0</v>
      </c>
      <c r="EX11" s="42" cm="1">
        <f t="array" ref="EX11">IF(EX$2="FY",SUMPRODUCT(Data_Xuất[[B1_MN]:[B4_DT]]*(Data_Xuất[Year]=EX$1)*(Data_Xuất[Main SKU name_GOM]=$A11)*(Data_Xuất[[#Headers],[B1_MN]:[B4_DT]]='Xuất-2026-VayTron'!EX$5)),SUMPRODUCT(Data_Xuất[[B1_MN]:[B4_DT]]*(Data_Xuất[Year]=EX$1)*(Data_Xuất[Month]=EX$2)*(Data_Xuất[Main SKU name_GOM]=$A11)*(Data_Xuất[[#Headers],[B1_MN]:[B4_DT]]='Xuất-2026-VayTron'!EX$5)))</f>
        <v>0</v>
      </c>
      <c r="EY11" s="42" cm="1">
        <f t="array" ref="EY11">IF(EY$2="FY",SUMPRODUCT(Data_Xuất[[B1_MN]:[B4_DT]]*(Data_Xuất[Year]=EY$1)*(Data_Xuất[Main SKU name_GOM]=$A11)*(Data_Xuất[[#Headers],[B1_MN]:[B4_DT]]='Xuất-2026-VayTron'!EY$5)),SUMPRODUCT(Data_Xuất[[B1_MN]:[B4_DT]]*(Data_Xuất[Year]=EY$1)*(Data_Xuất[Month]=EY$2)*(Data_Xuất[Main SKU name_GOM]=$A11)*(Data_Xuất[[#Headers],[B1_MN]:[B4_DT]]='Xuất-2026-VayTron'!EY$5)))</f>
        <v>0</v>
      </c>
      <c r="EZ11" s="42" cm="1">
        <f t="array" ref="EZ11">IF(EZ$2="FY",SUMPRODUCT(Data_Xuất[[B1_MN]:[B4_DT]]*(Data_Xuất[Year]=EZ$1)*(Data_Xuất[Main SKU name_GOM]=$A11)*(Data_Xuất[[#Headers],[B1_MN]:[B4_DT]]='Xuất-2026-VayTron'!EZ$5)),SUMPRODUCT(Data_Xuất[[B1_MN]:[B4_DT]]*(Data_Xuất[Year]=EZ$1)*(Data_Xuất[Month]=EZ$2)*(Data_Xuất[Main SKU name_GOM]=$A11)*(Data_Xuất[[#Headers],[B1_MN]:[B4_DT]]='Xuất-2026-VayTron'!EZ$5)))</f>
        <v>0</v>
      </c>
      <c r="FA11" s="42" cm="1">
        <f t="array" ref="FA11">IF(FA$2="FY",SUMPRODUCT(Data_Xuất[[B1_MN]:[B4_DT]]*(Data_Xuất[Year]=FA$1)*(Data_Xuất[Main SKU name_GOM]=$A11)*(Data_Xuất[[#Headers],[B1_MN]:[B4_DT]]='Xuất-2026-VayTron'!FA$5)),SUMPRODUCT(Data_Xuất[[B1_MN]:[B4_DT]]*(Data_Xuất[Year]=FA$1)*(Data_Xuất[Month]=FA$2)*(Data_Xuất[Main SKU name_GOM]=$A11)*(Data_Xuất[[#Headers],[B1_MN]:[B4_DT]]='Xuất-2026-VayTron'!FA$5)))</f>
        <v>0</v>
      </c>
      <c r="FB11" s="42" cm="1">
        <f t="array" ref="FB11">IF(FB$2="FY",SUMPRODUCT(Data_Xuất[[B1_MN]:[B4_DT]]*(Data_Xuất[Year]=FB$1)*(Data_Xuất[Main SKU name_GOM]=$A11)*(Data_Xuất[[#Headers],[B1_MN]:[B4_DT]]='Xuất-2026-VayTron'!FB$5)),SUMPRODUCT(Data_Xuất[[B1_MN]:[B4_DT]]*(Data_Xuất[Year]=FB$1)*(Data_Xuất[Month]=FB$2)*(Data_Xuất[Main SKU name_GOM]=$A11)*(Data_Xuất[[#Headers],[B1_MN]:[B4_DT]]='Xuất-2026-VayTron'!FB$5)))</f>
        <v>0</v>
      </c>
      <c r="FC11" s="42" cm="1">
        <f t="array" ref="FC11">IF(FC$2="FY",SUMPRODUCT(Data_Xuất[[B1_MN]:[B4_DT]]*(Data_Xuất[Year]=FC$1)*(Data_Xuất[Main SKU name_GOM]=$A11)*(Data_Xuất[[#Headers],[B1_MN]:[B4_DT]]='Xuất-2026-VayTron'!FC$5)),SUMPRODUCT(Data_Xuất[[B1_MN]:[B4_DT]]*(Data_Xuất[Year]=FC$1)*(Data_Xuất[Month]=FC$2)*(Data_Xuất[Main SKU name_GOM]=$A11)*(Data_Xuất[[#Headers],[B1_MN]:[B4_DT]]='Xuất-2026-VayTron'!FC$5)))</f>
        <v>0</v>
      </c>
      <c r="FD11" s="42" cm="1">
        <f t="array" ref="FD11">IF(FD$2="FY",SUMPRODUCT(Data_Xuất[[B1_MN]:[B4_DT]]*(Data_Xuất[Year]=FD$1)*(Data_Xuất[Main SKU name_GOM]=$A11)*(Data_Xuất[[#Headers],[B1_MN]:[B4_DT]]='Xuất-2026-VayTron'!FD$5)),SUMPRODUCT(Data_Xuất[[B1_MN]:[B4_DT]]*(Data_Xuất[Year]=FD$1)*(Data_Xuất[Month]=FD$2)*(Data_Xuất[Main SKU name_GOM]=$A11)*(Data_Xuất[[#Headers],[B1_MN]:[B4_DT]]='Xuất-2026-VayTron'!FD$5)))</f>
        <v>0</v>
      </c>
      <c r="FE11" s="42" cm="1">
        <f t="array" ref="FE11">IF(FE$2="FY",SUMPRODUCT(Data_Xuất[[B1_MN]:[B4_DT]]*(Data_Xuất[Year]=FE$1)*(Data_Xuất[Main SKU name_GOM]=$A11)*(Data_Xuất[[#Headers],[B1_MN]:[B4_DT]]='Xuất-2026-VayTron'!FE$5)),SUMPRODUCT(Data_Xuất[[B1_MN]:[B4_DT]]*(Data_Xuất[Year]=FE$1)*(Data_Xuất[Month]=FE$2)*(Data_Xuất[Main SKU name_GOM]=$A11)*(Data_Xuất[[#Headers],[B1_MN]:[B4_DT]]='Xuất-2026-VayTron'!FE$5)))</f>
        <v>0</v>
      </c>
      <c r="FF11" s="42" cm="1">
        <f t="array" ref="FF11">IF(FF$2="FY",SUMPRODUCT(Data_Xuất[[B1_MN]:[B4_DT]]*(Data_Xuất[Year]=FF$1)*(Data_Xuất[Main SKU name_GOM]=$A11)*(Data_Xuất[[#Headers],[B1_MN]:[B4_DT]]='Xuất-2026-VayTron'!FF$5)),SUMPRODUCT(Data_Xuất[[B1_MN]:[B4_DT]]*(Data_Xuất[Year]=FF$1)*(Data_Xuất[Month]=FF$2)*(Data_Xuất[Main SKU name_GOM]=$A11)*(Data_Xuất[[#Headers],[B1_MN]:[B4_DT]]='Xuất-2026-VayTron'!FF$5)))</f>
        <v>0</v>
      </c>
      <c r="FG11" s="42" cm="1">
        <f t="array" ref="FG11">IF(FG$2="FY",SUMPRODUCT(Data_Xuất[[B1_MN]:[B4_DT]]*(Data_Xuất[Year]=FG$1)*(Data_Xuất[Main SKU name_GOM]=$A11)*(Data_Xuất[[#Headers],[B1_MN]:[B4_DT]]='Xuất-2026-VayTron'!FG$5)),SUMPRODUCT(Data_Xuất[[B1_MN]:[B4_DT]]*(Data_Xuất[Year]=FG$1)*(Data_Xuất[Month]=FG$2)*(Data_Xuất[Main SKU name_GOM]=$A11)*(Data_Xuất[[#Headers],[B1_MN]:[B4_DT]]='Xuất-2026-VayTron'!FG$5)))</f>
        <v>0</v>
      </c>
      <c r="FH11" s="42" cm="1">
        <f t="array" ref="FH11">IF(FH$2="FY",SUMPRODUCT(Data_Xuất[[B1_MN]:[B4_DT]]*(Data_Xuất[Year]=FH$1)*(Data_Xuất[Main SKU name_GOM]=$A11)*(Data_Xuất[[#Headers],[B1_MN]:[B4_DT]]='Xuất-2026-VayTron'!FH$5)),SUMPRODUCT(Data_Xuất[[B1_MN]:[B4_DT]]*(Data_Xuất[Year]=FH$1)*(Data_Xuất[Month]=FH$2)*(Data_Xuất[Main SKU name_GOM]=$A11)*(Data_Xuất[[#Headers],[B1_MN]:[B4_DT]]='Xuất-2026-VayTron'!FH$5)))</f>
        <v>0</v>
      </c>
      <c r="FI11" s="42" cm="1">
        <f t="array" ref="FI11">IF(FI$2="FY",SUMPRODUCT(Data_Xuất[[B1_MN]:[B4_DT]]*(Data_Xuất[Year]=FI$1)*(Data_Xuất[Main SKU name_GOM]=$A11)*(Data_Xuất[[#Headers],[B1_MN]:[B4_DT]]='Xuất-2026-VayTron'!FI$5)),SUMPRODUCT(Data_Xuất[[B1_MN]:[B4_DT]]*(Data_Xuất[Year]=FI$1)*(Data_Xuất[Month]=FI$2)*(Data_Xuất[Main SKU name_GOM]=$A11)*(Data_Xuất[[#Headers],[B1_MN]:[B4_DT]]='Xuất-2026-VayTron'!FI$5)))</f>
        <v>0</v>
      </c>
      <c r="FJ11" s="42" cm="1">
        <f t="array" ref="FJ11">IF(FJ$2="FY",SUMPRODUCT(Data_Xuất[[B1_MN]:[B4_DT]]*(Data_Xuất[Year]=FJ$1)*(Data_Xuất[Main SKU name_GOM]=$A11)*(Data_Xuất[[#Headers],[B1_MN]:[B4_DT]]='Xuất-2026-VayTron'!FJ$5)),SUMPRODUCT(Data_Xuất[[B1_MN]:[B4_DT]]*(Data_Xuất[Year]=FJ$1)*(Data_Xuất[Month]=FJ$2)*(Data_Xuất[Main SKU name_GOM]=$A11)*(Data_Xuất[[#Headers],[B1_MN]:[B4_DT]]='Xuất-2026-VayTron'!FJ$5)))</f>
        <v>0</v>
      </c>
      <c r="FK11" s="45">
        <f t="shared" si="22"/>
        <v>0</v>
      </c>
      <c r="FM11" s="42" cm="1">
        <f t="array" ref="FM11">IF(FM$2="FY",SUMPRODUCT(Data_Xuất[[B1_MN]:[B4_DT]]*(Data_Xuất[Year]=FM$1)*(Data_Xuất[Main SKU name_GOM]=$A11)*(Data_Xuất[[#Headers],[B1_MN]:[B4_DT]]='Xuất-2026-VayTron'!FM$5)),SUMPRODUCT(Data_Xuất[[B1_MN]:[B4_DT]]*(Data_Xuất[Year]=FM$1)*(Data_Xuất[Month]=FM$2)*(Data_Xuất[Main SKU name_GOM]=$A11)*(Data_Xuất[[#Headers],[B1_MN]:[B4_DT]]='Xuất-2026-VayTron'!FM$5)))</f>
        <v>0</v>
      </c>
      <c r="FN11" s="42" cm="1">
        <f t="array" ref="FN11">IF(FN$2="FY",SUMPRODUCT(Data_Xuất[[B1_MN]:[B4_DT]]*(Data_Xuất[Year]=FN$1)*(Data_Xuất[Main SKU name_GOM]=$A11)*(Data_Xuất[[#Headers],[B1_MN]:[B4_DT]]='Xuất-2026-VayTron'!FN$5)),SUMPRODUCT(Data_Xuất[[B1_MN]:[B4_DT]]*(Data_Xuất[Year]=FN$1)*(Data_Xuất[Month]=FN$2)*(Data_Xuất[Main SKU name_GOM]=$A11)*(Data_Xuất[[#Headers],[B1_MN]:[B4_DT]]='Xuất-2026-VayTron'!FN$5)))</f>
        <v>0</v>
      </c>
      <c r="FO11" s="42" cm="1">
        <f t="array" ref="FO11">IF(FO$2="FY",SUMPRODUCT(Data_Xuất[[B1_MN]:[B4_DT]]*(Data_Xuất[Year]=FO$1)*(Data_Xuất[Main SKU name_GOM]=$A11)*(Data_Xuất[[#Headers],[B1_MN]:[B4_DT]]='Xuất-2026-VayTron'!FO$5)),SUMPRODUCT(Data_Xuất[[B1_MN]:[B4_DT]]*(Data_Xuất[Year]=FO$1)*(Data_Xuất[Month]=FO$2)*(Data_Xuất[Main SKU name_GOM]=$A11)*(Data_Xuất[[#Headers],[B1_MN]:[B4_DT]]='Xuất-2026-VayTron'!FO$5)))</f>
        <v>0</v>
      </c>
      <c r="FP11" s="42" cm="1">
        <f t="array" ref="FP11">IF(FP$2="FY",SUMPRODUCT(Data_Xuất[[B1_MN]:[B4_DT]]*(Data_Xuất[Year]=FP$1)*(Data_Xuất[Main SKU name_GOM]=$A11)*(Data_Xuất[[#Headers],[B1_MN]:[B4_DT]]='Xuất-2026-VayTron'!FP$5)),SUMPRODUCT(Data_Xuất[[B1_MN]:[B4_DT]]*(Data_Xuất[Year]=FP$1)*(Data_Xuất[Month]=FP$2)*(Data_Xuất[Main SKU name_GOM]=$A11)*(Data_Xuất[[#Headers],[B1_MN]:[B4_DT]]='Xuất-2026-VayTron'!FP$5)))</f>
        <v>0</v>
      </c>
      <c r="FQ11" s="42" cm="1">
        <f t="array" ref="FQ11">IF(FQ$2="FY",SUMPRODUCT(Data_Xuất[[B1_MN]:[B4_DT]]*(Data_Xuất[Year]=FQ$1)*(Data_Xuất[Main SKU name_GOM]=$A11)*(Data_Xuất[[#Headers],[B1_MN]:[B4_DT]]='Xuất-2026-VayTron'!FQ$5)),SUMPRODUCT(Data_Xuất[[B1_MN]:[B4_DT]]*(Data_Xuất[Year]=FQ$1)*(Data_Xuất[Month]=FQ$2)*(Data_Xuất[Main SKU name_GOM]=$A11)*(Data_Xuất[[#Headers],[B1_MN]:[B4_DT]]='Xuất-2026-VayTron'!FQ$5)))</f>
        <v>0</v>
      </c>
      <c r="FR11" s="42" cm="1">
        <f t="array" ref="FR11">IF(FR$2="FY",SUMPRODUCT(Data_Xuất[[B1_MN]:[B4_DT]]*(Data_Xuất[Year]=FR$1)*(Data_Xuất[Main SKU name_GOM]=$A11)*(Data_Xuất[[#Headers],[B1_MN]:[B4_DT]]='Xuất-2026-VayTron'!FR$5)),SUMPRODUCT(Data_Xuất[[B1_MN]:[B4_DT]]*(Data_Xuất[Year]=FR$1)*(Data_Xuất[Month]=FR$2)*(Data_Xuất[Main SKU name_GOM]=$A11)*(Data_Xuất[[#Headers],[B1_MN]:[B4_DT]]='Xuất-2026-VayTron'!FR$5)))</f>
        <v>0</v>
      </c>
      <c r="FS11" s="42" cm="1">
        <f t="array" ref="FS11">IF(FS$2="FY",SUMPRODUCT(Data_Xuất[[B1_MN]:[B4_DT]]*(Data_Xuất[Year]=FS$1)*(Data_Xuất[Main SKU name_GOM]=$A11)*(Data_Xuất[[#Headers],[B1_MN]:[B4_DT]]='Xuất-2026-VayTron'!FS$5)),SUMPRODUCT(Data_Xuất[[B1_MN]:[B4_DT]]*(Data_Xuất[Year]=FS$1)*(Data_Xuất[Month]=FS$2)*(Data_Xuất[Main SKU name_GOM]=$A11)*(Data_Xuất[[#Headers],[B1_MN]:[B4_DT]]='Xuất-2026-VayTron'!FS$5)))</f>
        <v>0</v>
      </c>
      <c r="FT11" s="42" cm="1">
        <f t="array" ref="FT11">IF(FT$2="FY",SUMPRODUCT(Data_Xuất[[B1_MN]:[B4_DT]]*(Data_Xuất[Year]=FT$1)*(Data_Xuất[Main SKU name_GOM]=$A11)*(Data_Xuất[[#Headers],[B1_MN]:[B4_DT]]='Xuất-2026-VayTron'!FT$5)),SUMPRODUCT(Data_Xuất[[B1_MN]:[B4_DT]]*(Data_Xuất[Year]=FT$1)*(Data_Xuất[Month]=FT$2)*(Data_Xuất[Main SKU name_GOM]=$A11)*(Data_Xuất[[#Headers],[B1_MN]:[B4_DT]]='Xuất-2026-VayTron'!FT$5)))</f>
        <v>0</v>
      </c>
      <c r="FU11" s="42" cm="1">
        <f t="array" ref="FU11">IF(FU$2="FY",SUMPRODUCT(Data_Xuất[[B1_MN]:[B4_DT]]*(Data_Xuất[Year]=FU$1)*(Data_Xuất[Main SKU name_GOM]=$A11)*(Data_Xuất[[#Headers],[B1_MN]:[B4_DT]]='Xuất-2026-VayTron'!FU$5)),SUMPRODUCT(Data_Xuất[[B1_MN]:[B4_DT]]*(Data_Xuất[Year]=FU$1)*(Data_Xuất[Month]=FU$2)*(Data_Xuất[Main SKU name_GOM]=$A11)*(Data_Xuất[[#Headers],[B1_MN]:[B4_DT]]='Xuất-2026-VayTron'!FU$5)))</f>
        <v>0</v>
      </c>
      <c r="FV11" s="42" cm="1">
        <f t="array" ref="FV11">IF(FV$2="FY",SUMPRODUCT(Data_Xuất[[B1_MN]:[B4_DT]]*(Data_Xuất[Year]=FV$1)*(Data_Xuất[Main SKU name_GOM]=$A11)*(Data_Xuất[[#Headers],[B1_MN]:[B4_DT]]='Xuất-2026-VayTron'!FV$5)),SUMPRODUCT(Data_Xuất[[B1_MN]:[B4_DT]]*(Data_Xuất[Year]=FV$1)*(Data_Xuất[Month]=FV$2)*(Data_Xuất[Main SKU name_GOM]=$A11)*(Data_Xuất[[#Headers],[B1_MN]:[B4_DT]]='Xuất-2026-VayTron'!FV$5)))</f>
        <v>0</v>
      </c>
      <c r="FW11" s="42" cm="1">
        <f t="array" ref="FW11">IF(FW$2="FY",SUMPRODUCT(Data_Xuất[[B1_MN]:[B4_DT]]*(Data_Xuất[Year]=FW$1)*(Data_Xuất[Main SKU name_GOM]=$A11)*(Data_Xuất[[#Headers],[B1_MN]:[B4_DT]]='Xuất-2026-VayTron'!FW$5)),SUMPRODUCT(Data_Xuất[[B1_MN]:[B4_DT]]*(Data_Xuất[Year]=FW$1)*(Data_Xuất[Month]=FW$2)*(Data_Xuất[Main SKU name_GOM]=$A11)*(Data_Xuất[[#Headers],[B1_MN]:[B4_DT]]='Xuất-2026-VayTron'!FW$5)))</f>
        <v>0</v>
      </c>
      <c r="FX11" s="42" cm="1">
        <f t="array" ref="FX11">IF(FX$2="FY",SUMPRODUCT(Data_Xuất[[B1_MN]:[B4_DT]]*(Data_Xuất[Year]=FX$1)*(Data_Xuất[Main SKU name_GOM]=$A11)*(Data_Xuất[[#Headers],[B1_MN]:[B4_DT]]='Xuất-2026-VayTron'!FX$5)),SUMPRODUCT(Data_Xuất[[B1_MN]:[B4_DT]]*(Data_Xuất[Year]=FX$1)*(Data_Xuất[Month]=FX$2)*(Data_Xuất[Main SKU name_GOM]=$A11)*(Data_Xuất[[#Headers],[B1_MN]:[B4_DT]]='Xuất-2026-VayTron'!FX$5)))</f>
        <v>0</v>
      </c>
      <c r="FY11" s="42" cm="1">
        <f t="array" ref="FY11">IF(FY$2="FY",SUMPRODUCT(Data_Xuất[[B1_MN]:[B4_DT]]*(Data_Xuất[Year]=FY$1)*(Data_Xuất[Main SKU name_GOM]=$A11)*(Data_Xuất[[#Headers],[B1_MN]:[B4_DT]]='Xuất-2026-VayTron'!FY$5)),SUMPRODUCT(Data_Xuất[[B1_MN]:[B4_DT]]*(Data_Xuất[Year]=FY$1)*(Data_Xuất[Month]=FY$2)*(Data_Xuất[Main SKU name_GOM]=$A11)*(Data_Xuất[[#Headers],[B1_MN]:[B4_DT]]='Xuất-2026-VayTron'!FY$5)))</f>
        <v>0</v>
      </c>
      <c r="FZ11" s="45">
        <f t="shared" si="23"/>
        <v>0</v>
      </c>
      <c r="GB11" s="42" cm="1">
        <f t="array" ref="GB11">IF(GB$2="FY",SUMPRODUCT(Data_Xuất[[B1_MN]:[B4_DT]]*(Data_Xuất[Year]=GB$1)*(Data_Xuất[Main SKU name_GOM]=$A11)*(Data_Xuất[[#Headers],[B1_MN]:[B4_DT]]='Xuất-2026-VayTron'!GB$5)),SUMPRODUCT(Data_Xuất[[B1_MN]:[B4_DT]]*(Data_Xuất[Year]=GB$1)*(Data_Xuất[Month]=GB$2)*(Data_Xuất[Main SKU name_GOM]=$A11)*(Data_Xuất[[#Headers],[B1_MN]:[B4_DT]]='Xuất-2026-VayTron'!GB$5)))</f>
        <v>0</v>
      </c>
      <c r="GC11" s="42" cm="1">
        <f t="array" ref="GC11">IF(GC$2="FY",SUMPRODUCT(Data_Xuất[[B1_MN]:[B4_DT]]*(Data_Xuất[Year]=GC$1)*(Data_Xuất[Main SKU name_GOM]=$A11)*(Data_Xuất[[#Headers],[B1_MN]:[B4_DT]]='Xuất-2026-VayTron'!GC$5)),SUMPRODUCT(Data_Xuất[[B1_MN]:[B4_DT]]*(Data_Xuất[Year]=GC$1)*(Data_Xuất[Month]=GC$2)*(Data_Xuất[Main SKU name_GOM]=$A11)*(Data_Xuất[[#Headers],[B1_MN]:[B4_DT]]='Xuất-2026-VayTron'!GC$5)))</f>
        <v>0</v>
      </c>
      <c r="GD11" s="42" cm="1">
        <f t="array" ref="GD11">IF(GD$2="FY",SUMPRODUCT(Data_Xuất[[B1_MN]:[B4_DT]]*(Data_Xuất[Year]=GD$1)*(Data_Xuất[Main SKU name_GOM]=$A11)*(Data_Xuất[[#Headers],[B1_MN]:[B4_DT]]='Xuất-2026-VayTron'!GD$5)),SUMPRODUCT(Data_Xuất[[B1_MN]:[B4_DT]]*(Data_Xuất[Year]=GD$1)*(Data_Xuất[Month]=GD$2)*(Data_Xuất[Main SKU name_GOM]=$A11)*(Data_Xuất[[#Headers],[B1_MN]:[B4_DT]]='Xuất-2026-VayTron'!GD$5)))</f>
        <v>0</v>
      </c>
      <c r="GE11" s="42" cm="1">
        <f t="array" ref="GE11">IF(GE$2="FY",SUMPRODUCT(Data_Xuất[[B1_MN]:[B4_DT]]*(Data_Xuất[Year]=GE$1)*(Data_Xuất[Main SKU name_GOM]=$A11)*(Data_Xuất[[#Headers],[B1_MN]:[B4_DT]]='Xuất-2026-VayTron'!GE$5)),SUMPRODUCT(Data_Xuất[[B1_MN]:[B4_DT]]*(Data_Xuất[Year]=GE$1)*(Data_Xuất[Month]=GE$2)*(Data_Xuất[Main SKU name_GOM]=$A11)*(Data_Xuất[[#Headers],[B1_MN]:[B4_DT]]='Xuất-2026-VayTron'!GE$5)))</f>
        <v>0</v>
      </c>
      <c r="GF11" s="42" cm="1">
        <f t="array" ref="GF11">IF(GF$2="FY",SUMPRODUCT(Data_Xuất[[B1_MN]:[B4_DT]]*(Data_Xuất[Year]=GF$1)*(Data_Xuất[Main SKU name_GOM]=$A11)*(Data_Xuất[[#Headers],[B1_MN]:[B4_DT]]='Xuất-2026-VayTron'!GF$5)),SUMPRODUCT(Data_Xuất[[B1_MN]:[B4_DT]]*(Data_Xuất[Year]=GF$1)*(Data_Xuất[Month]=GF$2)*(Data_Xuất[Main SKU name_GOM]=$A11)*(Data_Xuất[[#Headers],[B1_MN]:[B4_DT]]='Xuất-2026-VayTron'!GF$5)))</f>
        <v>0</v>
      </c>
      <c r="GG11" s="42" cm="1">
        <f t="array" ref="GG11">IF(GG$2="FY",SUMPRODUCT(Data_Xuất[[B1_MN]:[B4_DT]]*(Data_Xuất[Year]=GG$1)*(Data_Xuất[Main SKU name_GOM]=$A11)*(Data_Xuất[[#Headers],[B1_MN]:[B4_DT]]='Xuất-2026-VayTron'!GG$5)),SUMPRODUCT(Data_Xuất[[B1_MN]:[B4_DT]]*(Data_Xuất[Year]=GG$1)*(Data_Xuất[Month]=GG$2)*(Data_Xuất[Main SKU name_GOM]=$A11)*(Data_Xuất[[#Headers],[B1_MN]:[B4_DT]]='Xuất-2026-VayTron'!GG$5)))</f>
        <v>0</v>
      </c>
      <c r="GH11" s="42" cm="1">
        <f t="array" ref="GH11">IF(GH$2="FY",SUMPRODUCT(Data_Xuất[[B1_MN]:[B4_DT]]*(Data_Xuất[Year]=GH$1)*(Data_Xuất[Main SKU name_GOM]=$A11)*(Data_Xuất[[#Headers],[B1_MN]:[B4_DT]]='Xuất-2026-VayTron'!GH$5)),SUMPRODUCT(Data_Xuất[[B1_MN]:[B4_DT]]*(Data_Xuất[Year]=GH$1)*(Data_Xuất[Month]=GH$2)*(Data_Xuất[Main SKU name_GOM]=$A11)*(Data_Xuất[[#Headers],[B1_MN]:[B4_DT]]='Xuất-2026-VayTron'!GH$5)))</f>
        <v>0</v>
      </c>
      <c r="GI11" s="42" cm="1">
        <f t="array" ref="GI11">IF(GI$2="FY",SUMPRODUCT(Data_Xuất[[B1_MN]:[B4_DT]]*(Data_Xuất[Year]=GI$1)*(Data_Xuất[Main SKU name_GOM]=$A11)*(Data_Xuất[[#Headers],[B1_MN]:[B4_DT]]='Xuất-2026-VayTron'!GI$5)),SUMPRODUCT(Data_Xuất[[B1_MN]:[B4_DT]]*(Data_Xuất[Year]=GI$1)*(Data_Xuất[Month]=GI$2)*(Data_Xuất[Main SKU name_GOM]=$A11)*(Data_Xuất[[#Headers],[B1_MN]:[B4_DT]]='Xuất-2026-VayTron'!GI$5)))</f>
        <v>0</v>
      </c>
      <c r="GJ11" s="42" cm="1">
        <f t="array" ref="GJ11">IF(GJ$2="FY",SUMPRODUCT(Data_Xuất[[B1_MN]:[B4_DT]]*(Data_Xuất[Year]=GJ$1)*(Data_Xuất[Main SKU name_GOM]=$A11)*(Data_Xuất[[#Headers],[B1_MN]:[B4_DT]]='Xuất-2026-VayTron'!GJ$5)),SUMPRODUCT(Data_Xuất[[B1_MN]:[B4_DT]]*(Data_Xuất[Year]=GJ$1)*(Data_Xuất[Month]=GJ$2)*(Data_Xuất[Main SKU name_GOM]=$A11)*(Data_Xuất[[#Headers],[B1_MN]:[B4_DT]]='Xuất-2026-VayTron'!GJ$5)))</f>
        <v>0</v>
      </c>
      <c r="GK11" s="42" cm="1">
        <f t="array" ref="GK11">IF(GK$2="FY",SUMPRODUCT(Data_Xuất[[B1_MN]:[B4_DT]]*(Data_Xuất[Year]=GK$1)*(Data_Xuất[Main SKU name_GOM]=$A11)*(Data_Xuất[[#Headers],[B1_MN]:[B4_DT]]='Xuất-2026-VayTron'!GK$5)),SUMPRODUCT(Data_Xuất[[B1_MN]:[B4_DT]]*(Data_Xuất[Year]=GK$1)*(Data_Xuất[Month]=GK$2)*(Data_Xuất[Main SKU name_GOM]=$A11)*(Data_Xuất[[#Headers],[B1_MN]:[B4_DT]]='Xuất-2026-VayTron'!GK$5)))</f>
        <v>0</v>
      </c>
      <c r="GL11" s="42" cm="1">
        <f t="array" ref="GL11">IF(GL$2="FY",SUMPRODUCT(Data_Xuất[[B1_MN]:[B4_DT]]*(Data_Xuất[Year]=GL$1)*(Data_Xuất[Main SKU name_GOM]=$A11)*(Data_Xuất[[#Headers],[B1_MN]:[B4_DT]]='Xuất-2026-VayTron'!GL$5)),SUMPRODUCT(Data_Xuất[[B1_MN]:[B4_DT]]*(Data_Xuất[Year]=GL$1)*(Data_Xuất[Month]=GL$2)*(Data_Xuất[Main SKU name_GOM]=$A11)*(Data_Xuất[[#Headers],[B1_MN]:[B4_DT]]='Xuất-2026-VayTron'!GL$5)))</f>
        <v>0</v>
      </c>
      <c r="GM11" s="42" cm="1">
        <f t="array" ref="GM11">IF(GM$2="FY",SUMPRODUCT(Data_Xuất[[B1_MN]:[B4_DT]]*(Data_Xuất[Year]=GM$1)*(Data_Xuất[Main SKU name_GOM]=$A11)*(Data_Xuất[[#Headers],[B1_MN]:[B4_DT]]='Xuất-2026-VayTron'!GM$5)),SUMPRODUCT(Data_Xuất[[B1_MN]:[B4_DT]]*(Data_Xuất[Year]=GM$1)*(Data_Xuất[Month]=GM$2)*(Data_Xuất[Main SKU name_GOM]=$A11)*(Data_Xuất[[#Headers],[B1_MN]:[B4_DT]]='Xuất-2026-VayTron'!GM$5)))</f>
        <v>0</v>
      </c>
      <c r="GN11" s="42" cm="1">
        <f t="array" ref="GN11">IF(GN$2="FY",SUMPRODUCT(Data_Xuất[[B1_MN]:[B4_DT]]*(Data_Xuất[Year]=GN$1)*(Data_Xuất[Main SKU name_GOM]=$A11)*(Data_Xuất[[#Headers],[B1_MN]:[B4_DT]]='Xuất-2026-VayTron'!GN$5)),SUMPRODUCT(Data_Xuất[[B1_MN]:[B4_DT]]*(Data_Xuất[Year]=GN$1)*(Data_Xuất[Month]=GN$2)*(Data_Xuất[Main SKU name_GOM]=$A11)*(Data_Xuất[[#Headers],[B1_MN]:[B4_DT]]='Xuất-2026-VayTron'!GN$5)))</f>
        <v>0</v>
      </c>
      <c r="GO11" s="45">
        <f t="shared" si="24"/>
        <v>0</v>
      </c>
    </row>
    <row r="12" spans="1:197" ht="15" thickBot="1" x14ac:dyDescent="0.4">
      <c r="A12" s="5" t="s">
        <v>76</v>
      </c>
      <c r="B12" s="25" t="s">
        <v>76</v>
      </c>
      <c r="D12" s="43" cm="1">
        <f t="array" ref="D12">IF(D$2="FY",SUMPRODUCT(Data_Xuất[[B1_MN]:[B4_DT]]*(Data_Xuất[Year]=D$1)*(Data_Xuất[Main SKU name_GOM]=$A12)*(Data_Xuất[[#Headers],[B1_MN]:[B4_DT]]='Xuất-2026-VayTron'!D$5)),SUMPRODUCT(Data_Xuất[[B1_MN]:[B4_DT]]*(Data_Xuất[Year]=D$1)*(Data_Xuất[Month]=D$2)*(Data_Xuất[Main SKU name_GOM]=$A12)*(Data_Xuất[[#Headers],[B1_MN]:[B4_DT]]='Xuất-2026-VayTron'!D$5)))</f>
        <v>0</v>
      </c>
      <c r="E12" s="43" cm="1">
        <f t="array" ref="E12">IF(E$2="FY",SUMPRODUCT(Data_Xuất[[B1_MN]:[B4_DT]]*(Data_Xuất[Year]=E$1)*(Data_Xuất[Main SKU name_GOM]=$A12)*(Data_Xuất[[#Headers],[B1_MN]:[B4_DT]]='Xuất-2026-VayTron'!E$5)),SUMPRODUCT(Data_Xuất[[B1_MN]:[B4_DT]]*(Data_Xuất[Year]=E$1)*(Data_Xuất[Month]=E$2)*(Data_Xuất[Main SKU name_GOM]=$A12)*(Data_Xuất[[#Headers],[B1_MN]:[B4_DT]]='Xuất-2026-VayTron'!E$5)))</f>
        <v>6000</v>
      </c>
      <c r="F12" s="43" cm="1">
        <f t="array" ref="F12">IF(F$2="FY",SUMPRODUCT(Data_Xuất[[B1_MN]:[B4_DT]]*(Data_Xuất[Year]=F$1)*(Data_Xuất[Main SKU name_GOM]=$A12)*(Data_Xuất[[#Headers],[B1_MN]:[B4_DT]]='Xuất-2026-VayTron'!F$5)),SUMPRODUCT(Data_Xuất[[B1_MN]:[B4_DT]]*(Data_Xuất[Year]=F$1)*(Data_Xuất[Month]=F$2)*(Data_Xuất[Main SKU name_GOM]=$A12)*(Data_Xuất[[#Headers],[B1_MN]:[B4_DT]]='Xuất-2026-VayTron'!F$5)))</f>
        <v>0</v>
      </c>
      <c r="G12" s="43" cm="1">
        <f t="array" ref="G12">IF(G$2="FY",SUMPRODUCT(Data_Xuất[[B1_MN]:[B4_DT]]*(Data_Xuất[Year]=G$1)*(Data_Xuất[Main SKU name_GOM]=$A12)*(Data_Xuất[[#Headers],[B1_MN]:[B4_DT]]='Xuất-2026-VayTron'!G$5)),SUMPRODUCT(Data_Xuất[[B1_MN]:[B4_DT]]*(Data_Xuất[Year]=G$1)*(Data_Xuất[Month]=G$2)*(Data_Xuất[Main SKU name_GOM]=$A12)*(Data_Xuất[[#Headers],[B1_MN]:[B4_DT]]='Xuất-2026-VayTron'!G$5)))</f>
        <v>0</v>
      </c>
      <c r="H12" s="43" cm="1">
        <f t="array" ref="H12">IF(H$2="FY",SUMPRODUCT(Data_Xuất[[B1_MN]:[B4_DT]]*(Data_Xuất[Year]=H$1)*(Data_Xuất[Main SKU name_GOM]=$A12)*(Data_Xuất[[#Headers],[B1_MN]:[B4_DT]]='Xuất-2026-VayTron'!H$5)),SUMPRODUCT(Data_Xuất[[B1_MN]:[B4_DT]]*(Data_Xuất[Year]=H$1)*(Data_Xuất[Month]=H$2)*(Data_Xuất[Main SKU name_GOM]=$A12)*(Data_Xuất[[#Headers],[B1_MN]:[B4_DT]]='Xuất-2026-VayTron'!H$5)))</f>
        <v>0</v>
      </c>
      <c r="I12" s="43" cm="1">
        <f t="array" ref="I12">IF(I$2="FY",SUMPRODUCT(Data_Xuất[[B1_MN]:[B4_DT]]*(Data_Xuất[Year]=I$1)*(Data_Xuất[Main SKU name_GOM]=$A12)*(Data_Xuất[[#Headers],[B1_MN]:[B4_DT]]='Xuất-2026-VayTron'!I$5)),SUMPRODUCT(Data_Xuất[[B1_MN]:[B4_DT]]*(Data_Xuất[Year]=I$1)*(Data_Xuất[Month]=I$2)*(Data_Xuất[Main SKU name_GOM]=$A12)*(Data_Xuất[[#Headers],[B1_MN]:[B4_DT]]='Xuất-2026-VayTron'!I$5)))</f>
        <v>0</v>
      </c>
      <c r="J12" s="43" cm="1">
        <f t="array" ref="J12">IF(J$2="FY",SUMPRODUCT(Data_Xuất[[B1_MN]:[B4_DT]]*(Data_Xuất[Year]=J$1)*(Data_Xuất[Main SKU name_GOM]=$A12)*(Data_Xuất[[#Headers],[B1_MN]:[B4_DT]]='Xuất-2026-VayTron'!J$5)),SUMPRODUCT(Data_Xuất[[B1_MN]:[B4_DT]]*(Data_Xuất[Year]=J$1)*(Data_Xuất[Month]=J$2)*(Data_Xuất[Main SKU name_GOM]=$A12)*(Data_Xuất[[#Headers],[B1_MN]:[B4_DT]]='Xuất-2026-VayTron'!J$5)))</f>
        <v>0</v>
      </c>
      <c r="K12" s="43" cm="1">
        <f t="array" ref="K12">IF(K$2="FY",SUMPRODUCT(Data_Xuất[[B1_MN]:[B4_DT]]*(Data_Xuất[Year]=K$1)*(Data_Xuất[Main SKU name_GOM]=$A12)*(Data_Xuất[[#Headers],[B1_MN]:[B4_DT]]='Xuất-2026-VayTron'!K$5)),SUMPRODUCT(Data_Xuất[[B1_MN]:[B4_DT]]*(Data_Xuất[Year]=K$1)*(Data_Xuất[Month]=K$2)*(Data_Xuất[Main SKU name_GOM]=$A12)*(Data_Xuất[[#Headers],[B1_MN]:[B4_DT]]='Xuất-2026-VayTron'!K$5)))</f>
        <v>0</v>
      </c>
      <c r="L12" s="43" cm="1">
        <f t="array" ref="L12">IF(L$2="FY",SUMPRODUCT(Data_Xuất[[B1_MN]:[B4_DT]]*(Data_Xuất[Year]=L$1)*(Data_Xuất[Main SKU name_GOM]=$A12)*(Data_Xuất[[#Headers],[B1_MN]:[B4_DT]]='Xuất-2026-VayTron'!L$5)),SUMPRODUCT(Data_Xuất[[B1_MN]:[B4_DT]]*(Data_Xuất[Year]=L$1)*(Data_Xuất[Month]=L$2)*(Data_Xuất[Main SKU name_GOM]=$A12)*(Data_Xuất[[#Headers],[B1_MN]:[B4_DT]]='Xuất-2026-VayTron'!L$5)))</f>
        <v>0</v>
      </c>
      <c r="M12" s="43" cm="1">
        <f t="array" ref="M12">IF(M$2="FY",SUMPRODUCT(Data_Xuất[[B1_MN]:[B4_DT]]*(Data_Xuất[Year]=M$1)*(Data_Xuất[Main SKU name_GOM]=$A12)*(Data_Xuất[[#Headers],[B1_MN]:[B4_DT]]='Xuất-2026-VayTron'!M$5)),SUMPRODUCT(Data_Xuất[[B1_MN]:[B4_DT]]*(Data_Xuất[Year]=M$1)*(Data_Xuất[Month]=M$2)*(Data_Xuất[Main SKU name_GOM]=$A12)*(Data_Xuất[[#Headers],[B1_MN]:[B4_DT]]='Xuất-2026-VayTron'!M$5)))</f>
        <v>0</v>
      </c>
      <c r="N12" s="43" cm="1">
        <f t="array" ref="N12">IF(N$2="FY",SUMPRODUCT(Data_Xuất[[B1_MN]:[B4_DT]]*(Data_Xuất[Year]=N$1)*(Data_Xuất[Main SKU name_GOM]=$A12)*(Data_Xuất[[#Headers],[B1_MN]:[B4_DT]]='Xuất-2026-VayTron'!N$5)),SUMPRODUCT(Data_Xuất[[B1_MN]:[B4_DT]]*(Data_Xuất[Year]=N$1)*(Data_Xuất[Month]=N$2)*(Data_Xuất[Main SKU name_GOM]=$A12)*(Data_Xuất[[#Headers],[B1_MN]:[B4_DT]]='Xuất-2026-VayTron'!N$5)))</f>
        <v>0</v>
      </c>
      <c r="O12" s="43" cm="1">
        <f t="array" ref="O12">IF(O$2="FY",SUMPRODUCT(Data_Xuất[[B1_MN]:[B4_DT]]*(Data_Xuất[Year]=O$1)*(Data_Xuất[Main SKU name_GOM]=$A12)*(Data_Xuất[[#Headers],[B1_MN]:[B4_DT]]='Xuất-2026-VayTron'!O$5)),SUMPRODUCT(Data_Xuất[[B1_MN]:[B4_DT]]*(Data_Xuất[Year]=O$1)*(Data_Xuất[Month]=O$2)*(Data_Xuất[Main SKU name_GOM]=$A12)*(Data_Xuất[[#Headers],[B1_MN]:[B4_DT]]='Xuất-2026-VayTron'!O$5)))</f>
        <v>0</v>
      </c>
      <c r="P12" s="43" cm="1">
        <f t="array" ref="P12">IF(P$2="FY",SUMPRODUCT(Data_Xuất[[B1_MN]:[B4_DT]]*(Data_Xuất[Year]=P$1)*(Data_Xuất[Main SKU name_GOM]=$A12)*(Data_Xuất[[#Headers],[B1_MN]:[B4_DT]]='Xuất-2026-VayTron'!P$5)),SUMPRODUCT(Data_Xuất[[B1_MN]:[B4_DT]]*(Data_Xuất[Year]=P$1)*(Data_Xuất[Month]=P$2)*(Data_Xuất[Main SKU name_GOM]=$A12)*(Data_Xuất[[#Headers],[B1_MN]:[B4_DT]]='Xuất-2026-VayTron'!P$5)))</f>
        <v>0</v>
      </c>
      <c r="Q12" s="43">
        <f t="shared" si="12"/>
        <v>6000</v>
      </c>
      <c r="S12" s="43" cm="1">
        <f t="array" ref="S12">IF(S$2="FY",SUMPRODUCT(Data_Xuất[[B1_MN]:[B4_DT]]*(Data_Xuất[Year]=S$1)*(Data_Xuất[Main SKU name_GOM]=$A12)*(Data_Xuất[[#Headers],[B1_MN]:[B4_DT]]='Xuất-2026-VayTron'!S$5)),SUMPRODUCT(Data_Xuất[[B1_MN]:[B4_DT]]*(Data_Xuất[Year]=S$1)*(Data_Xuất[Month]=S$2)*(Data_Xuất[Main SKU name_GOM]=$A12)*(Data_Xuất[[#Headers],[B1_MN]:[B4_DT]]='Xuất-2026-VayTron'!S$5)))</f>
        <v>0</v>
      </c>
      <c r="T12" s="43" cm="1">
        <f t="array" ref="T12">IF(T$2="FY",SUMPRODUCT(Data_Xuất[[B1_MN]:[B4_DT]]*(Data_Xuất[Year]=T$1)*(Data_Xuất[Main SKU name_GOM]=$A12)*(Data_Xuất[[#Headers],[B1_MN]:[B4_DT]]='Xuất-2026-VayTron'!T$5)),SUMPRODUCT(Data_Xuất[[B1_MN]:[B4_DT]]*(Data_Xuất[Year]=T$1)*(Data_Xuất[Month]=T$2)*(Data_Xuất[Main SKU name_GOM]=$A12)*(Data_Xuất[[#Headers],[B1_MN]:[B4_DT]]='Xuất-2026-VayTron'!T$5)))</f>
        <v>6000</v>
      </c>
      <c r="U12" s="43" cm="1">
        <f t="array" ref="U12">IF(U$2="FY",SUMPRODUCT(Data_Xuất[[B1_MN]:[B4_DT]]*(Data_Xuất[Year]=U$1)*(Data_Xuất[Main SKU name_GOM]=$A12)*(Data_Xuất[[#Headers],[B1_MN]:[B4_DT]]='Xuất-2026-VayTron'!U$5)),SUMPRODUCT(Data_Xuất[[B1_MN]:[B4_DT]]*(Data_Xuất[Year]=U$1)*(Data_Xuất[Month]=U$2)*(Data_Xuất[Main SKU name_GOM]=$A12)*(Data_Xuất[[#Headers],[B1_MN]:[B4_DT]]='Xuất-2026-VayTron'!U$5)))</f>
        <v>0</v>
      </c>
      <c r="V12" s="43" cm="1">
        <f t="array" ref="V12">IF(V$2="FY",SUMPRODUCT(Data_Xuất[[B1_MN]:[B4_DT]]*(Data_Xuất[Year]=V$1)*(Data_Xuất[Main SKU name_GOM]=$A12)*(Data_Xuất[[#Headers],[B1_MN]:[B4_DT]]='Xuất-2026-VayTron'!V$5)),SUMPRODUCT(Data_Xuất[[B1_MN]:[B4_DT]]*(Data_Xuất[Year]=V$1)*(Data_Xuất[Month]=V$2)*(Data_Xuất[Main SKU name_GOM]=$A12)*(Data_Xuất[[#Headers],[B1_MN]:[B4_DT]]='Xuất-2026-VayTron'!V$5)))</f>
        <v>0</v>
      </c>
      <c r="W12" s="43" cm="1">
        <f t="array" ref="W12">IF(W$2="FY",SUMPRODUCT(Data_Xuất[[B1_MN]:[B4_DT]]*(Data_Xuất[Year]=W$1)*(Data_Xuất[Main SKU name_GOM]=$A12)*(Data_Xuất[[#Headers],[B1_MN]:[B4_DT]]='Xuất-2026-VayTron'!W$5)),SUMPRODUCT(Data_Xuất[[B1_MN]:[B4_DT]]*(Data_Xuất[Year]=W$1)*(Data_Xuất[Month]=W$2)*(Data_Xuất[Main SKU name_GOM]=$A12)*(Data_Xuất[[#Headers],[B1_MN]:[B4_DT]]='Xuất-2026-VayTron'!W$5)))</f>
        <v>0</v>
      </c>
      <c r="X12" s="43" cm="1">
        <f t="array" ref="X12">IF(X$2="FY",SUMPRODUCT(Data_Xuất[[B1_MN]:[B4_DT]]*(Data_Xuất[Year]=X$1)*(Data_Xuất[Main SKU name_GOM]=$A12)*(Data_Xuất[[#Headers],[B1_MN]:[B4_DT]]='Xuất-2026-VayTron'!X$5)),SUMPRODUCT(Data_Xuất[[B1_MN]:[B4_DT]]*(Data_Xuất[Year]=X$1)*(Data_Xuất[Month]=X$2)*(Data_Xuất[Main SKU name_GOM]=$A12)*(Data_Xuất[[#Headers],[B1_MN]:[B4_DT]]='Xuất-2026-VayTron'!X$5)))</f>
        <v>0</v>
      </c>
      <c r="Y12" s="43" cm="1">
        <f t="array" ref="Y12">IF(Y$2="FY",SUMPRODUCT(Data_Xuất[[B1_MN]:[B4_DT]]*(Data_Xuất[Year]=Y$1)*(Data_Xuất[Main SKU name_GOM]=$A12)*(Data_Xuất[[#Headers],[B1_MN]:[B4_DT]]='Xuất-2026-VayTron'!Y$5)),SUMPRODUCT(Data_Xuất[[B1_MN]:[B4_DT]]*(Data_Xuất[Year]=Y$1)*(Data_Xuất[Month]=Y$2)*(Data_Xuất[Main SKU name_GOM]=$A12)*(Data_Xuất[[#Headers],[B1_MN]:[B4_DT]]='Xuất-2026-VayTron'!Y$5)))</f>
        <v>0</v>
      </c>
      <c r="Z12" s="43" cm="1">
        <f t="array" ref="Z12">IF(Z$2="FY",SUMPRODUCT(Data_Xuất[[B1_MN]:[B4_DT]]*(Data_Xuất[Year]=Z$1)*(Data_Xuất[Main SKU name_GOM]=$A12)*(Data_Xuất[[#Headers],[B1_MN]:[B4_DT]]='Xuất-2026-VayTron'!Z$5)),SUMPRODUCT(Data_Xuất[[B1_MN]:[B4_DT]]*(Data_Xuất[Year]=Z$1)*(Data_Xuất[Month]=Z$2)*(Data_Xuất[Main SKU name_GOM]=$A12)*(Data_Xuất[[#Headers],[B1_MN]:[B4_DT]]='Xuất-2026-VayTron'!Z$5)))</f>
        <v>0</v>
      </c>
      <c r="AA12" s="43" cm="1">
        <f t="array" ref="AA12">IF(AA$2="FY",SUMPRODUCT(Data_Xuất[[B1_MN]:[B4_DT]]*(Data_Xuất[Year]=AA$1)*(Data_Xuất[Main SKU name_GOM]=$A12)*(Data_Xuất[[#Headers],[B1_MN]:[B4_DT]]='Xuất-2026-VayTron'!AA$5)),SUMPRODUCT(Data_Xuất[[B1_MN]:[B4_DT]]*(Data_Xuất[Year]=AA$1)*(Data_Xuất[Month]=AA$2)*(Data_Xuất[Main SKU name_GOM]=$A12)*(Data_Xuất[[#Headers],[B1_MN]:[B4_DT]]='Xuất-2026-VayTron'!AA$5)))</f>
        <v>0</v>
      </c>
      <c r="AB12" s="43" cm="1">
        <f t="array" ref="AB12">IF(AB$2="FY",SUMPRODUCT(Data_Xuất[[B1_MN]:[B4_DT]]*(Data_Xuất[Year]=AB$1)*(Data_Xuất[Main SKU name_GOM]=$A12)*(Data_Xuất[[#Headers],[B1_MN]:[B4_DT]]='Xuất-2026-VayTron'!AB$5)),SUMPRODUCT(Data_Xuất[[B1_MN]:[B4_DT]]*(Data_Xuất[Year]=AB$1)*(Data_Xuất[Month]=AB$2)*(Data_Xuất[Main SKU name_GOM]=$A12)*(Data_Xuất[[#Headers],[B1_MN]:[B4_DT]]='Xuất-2026-VayTron'!AB$5)))</f>
        <v>0</v>
      </c>
      <c r="AC12" s="43" cm="1">
        <f t="array" ref="AC12">IF(AC$2="FY",SUMPRODUCT(Data_Xuất[[B1_MN]:[B4_DT]]*(Data_Xuất[Year]=AC$1)*(Data_Xuất[Main SKU name_GOM]=$A12)*(Data_Xuất[[#Headers],[B1_MN]:[B4_DT]]='Xuất-2026-VayTron'!AC$5)),SUMPRODUCT(Data_Xuất[[B1_MN]:[B4_DT]]*(Data_Xuất[Year]=AC$1)*(Data_Xuất[Month]=AC$2)*(Data_Xuất[Main SKU name_GOM]=$A12)*(Data_Xuất[[#Headers],[B1_MN]:[B4_DT]]='Xuất-2026-VayTron'!AC$5)))</f>
        <v>0</v>
      </c>
      <c r="AD12" s="43" cm="1">
        <f t="array" ref="AD12">IF(AD$2="FY",SUMPRODUCT(Data_Xuất[[B1_MN]:[B4_DT]]*(Data_Xuất[Year]=AD$1)*(Data_Xuất[Main SKU name_GOM]=$A12)*(Data_Xuất[[#Headers],[B1_MN]:[B4_DT]]='Xuất-2026-VayTron'!AD$5)),SUMPRODUCT(Data_Xuất[[B1_MN]:[B4_DT]]*(Data_Xuất[Year]=AD$1)*(Data_Xuất[Month]=AD$2)*(Data_Xuất[Main SKU name_GOM]=$A12)*(Data_Xuất[[#Headers],[B1_MN]:[B4_DT]]='Xuất-2026-VayTron'!AD$5)))</f>
        <v>0</v>
      </c>
      <c r="AE12" s="43" cm="1">
        <f t="array" ref="AE12">IF(AE$2="FY",SUMPRODUCT(Data_Xuất[[B1_MN]:[B4_DT]]*(Data_Xuất[Year]=AE$1)*(Data_Xuất[Main SKU name_GOM]=$A12)*(Data_Xuất[[#Headers],[B1_MN]:[B4_DT]]='Xuất-2026-VayTron'!AE$5)),SUMPRODUCT(Data_Xuất[[B1_MN]:[B4_DT]]*(Data_Xuất[Year]=AE$1)*(Data_Xuất[Month]=AE$2)*(Data_Xuất[Main SKU name_GOM]=$A12)*(Data_Xuất[[#Headers],[B1_MN]:[B4_DT]]='Xuất-2026-VayTron'!AE$5)))</f>
        <v>0</v>
      </c>
      <c r="AF12" s="46">
        <f t="shared" si="13"/>
        <v>6000</v>
      </c>
      <c r="AH12" s="43" cm="1">
        <f t="array" ref="AH12">IF(AH$2="FY",SUMPRODUCT(Data_Xuất[[B1_MN]:[B4_DT]]*(Data_Xuất[Year]=AH$1)*(Data_Xuất[Main SKU name_GOM]=$A12)*(Data_Xuất[[#Headers],[B1_MN]:[B4_DT]]='Xuất-2026-VayTron'!AH$5)),SUMPRODUCT(Data_Xuất[[B1_MN]:[B4_DT]]*(Data_Xuất[Year]=AH$1)*(Data_Xuất[Month]=AH$2)*(Data_Xuất[Main SKU name_GOM]=$A12)*(Data_Xuất[[#Headers],[B1_MN]:[B4_DT]]='Xuất-2026-VayTron'!AH$5)))</f>
        <v>0</v>
      </c>
      <c r="AI12" s="43" cm="1">
        <f t="array" ref="AI12">IF(AI$2="FY",SUMPRODUCT(Data_Xuất[[B1_MN]:[B4_DT]]*(Data_Xuất[Year]=AI$1)*(Data_Xuất[Main SKU name_GOM]=$A12)*(Data_Xuất[[#Headers],[B1_MN]:[B4_DT]]='Xuất-2026-VayTron'!AI$5)),SUMPRODUCT(Data_Xuất[[B1_MN]:[B4_DT]]*(Data_Xuất[Year]=AI$1)*(Data_Xuất[Month]=AI$2)*(Data_Xuất[Main SKU name_GOM]=$A12)*(Data_Xuất[[#Headers],[B1_MN]:[B4_DT]]='Xuất-2026-VayTron'!AI$5)))</f>
        <v>0</v>
      </c>
      <c r="AJ12" s="43" cm="1">
        <f t="array" ref="AJ12">IF(AJ$2="FY",SUMPRODUCT(Data_Xuất[[B1_MN]:[B4_DT]]*(Data_Xuất[Year]=AJ$1)*(Data_Xuất[Main SKU name_GOM]=$A12)*(Data_Xuất[[#Headers],[B1_MN]:[B4_DT]]='Xuất-2026-VayTron'!AJ$5)),SUMPRODUCT(Data_Xuất[[B1_MN]:[B4_DT]]*(Data_Xuất[Year]=AJ$1)*(Data_Xuất[Month]=AJ$2)*(Data_Xuất[Main SKU name_GOM]=$A12)*(Data_Xuất[[#Headers],[B1_MN]:[B4_DT]]='Xuất-2026-VayTron'!AJ$5)))</f>
        <v>0</v>
      </c>
      <c r="AK12" s="43" cm="1">
        <f t="array" ref="AK12">IF(AK$2="FY",SUMPRODUCT(Data_Xuất[[B1_MN]:[B4_DT]]*(Data_Xuất[Year]=AK$1)*(Data_Xuất[Main SKU name_GOM]=$A12)*(Data_Xuất[[#Headers],[B1_MN]:[B4_DT]]='Xuất-2026-VayTron'!AK$5)),SUMPRODUCT(Data_Xuất[[B1_MN]:[B4_DT]]*(Data_Xuất[Year]=AK$1)*(Data_Xuất[Month]=AK$2)*(Data_Xuất[Main SKU name_GOM]=$A12)*(Data_Xuất[[#Headers],[B1_MN]:[B4_DT]]='Xuất-2026-VayTron'!AK$5)))</f>
        <v>0</v>
      </c>
      <c r="AL12" s="43" cm="1">
        <f t="array" ref="AL12">IF(AL$2="FY",SUMPRODUCT(Data_Xuất[[B1_MN]:[B4_DT]]*(Data_Xuất[Year]=AL$1)*(Data_Xuất[Main SKU name_GOM]=$A12)*(Data_Xuất[[#Headers],[B1_MN]:[B4_DT]]='Xuất-2026-VayTron'!AL$5)),SUMPRODUCT(Data_Xuất[[B1_MN]:[B4_DT]]*(Data_Xuất[Year]=AL$1)*(Data_Xuất[Month]=AL$2)*(Data_Xuất[Main SKU name_GOM]=$A12)*(Data_Xuất[[#Headers],[B1_MN]:[B4_DT]]='Xuất-2026-VayTron'!AL$5)))</f>
        <v>0</v>
      </c>
      <c r="AM12" s="43" cm="1">
        <f t="array" ref="AM12">IF(AM$2="FY",SUMPRODUCT(Data_Xuất[[B1_MN]:[B4_DT]]*(Data_Xuất[Year]=AM$1)*(Data_Xuất[Main SKU name_GOM]=$A12)*(Data_Xuất[[#Headers],[B1_MN]:[B4_DT]]='Xuất-2026-VayTron'!AM$5)),SUMPRODUCT(Data_Xuất[[B1_MN]:[B4_DT]]*(Data_Xuất[Year]=AM$1)*(Data_Xuất[Month]=AM$2)*(Data_Xuất[Main SKU name_GOM]=$A12)*(Data_Xuất[[#Headers],[B1_MN]:[B4_DT]]='Xuất-2026-VayTron'!AM$5)))</f>
        <v>0</v>
      </c>
      <c r="AN12" s="43" cm="1">
        <f t="array" ref="AN12">IF(AN$2="FY",SUMPRODUCT(Data_Xuất[[B1_MN]:[B4_DT]]*(Data_Xuất[Year]=AN$1)*(Data_Xuất[Main SKU name_GOM]=$A12)*(Data_Xuất[[#Headers],[B1_MN]:[B4_DT]]='Xuất-2026-VayTron'!AN$5)),SUMPRODUCT(Data_Xuất[[B1_MN]:[B4_DT]]*(Data_Xuất[Year]=AN$1)*(Data_Xuất[Month]=AN$2)*(Data_Xuất[Main SKU name_GOM]=$A12)*(Data_Xuất[[#Headers],[B1_MN]:[B4_DT]]='Xuất-2026-VayTron'!AN$5)))</f>
        <v>0</v>
      </c>
      <c r="AO12" s="43" cm="1">
        <f t="array" ref="AO12">IF(AO$2="FY",SUMPRODUCT(Data_Xuất[[B1_MN]:[B4_DT]]*(Data_Xuất[Year]=AO$1)*(Data_Xuất[Main SKU name_GOM]=$A12)*(Data_Xuất[[#Headers],[B1_MN]:[B4_DT]]='Xuất-2026-VayTron'!AO$5)),SUMPRODUCT(Data_Xuất[[B1_MN]:[B4_DT]]*(Data_Xuất[Year]=AO$1)*(Data_Xuất[Month]=AO$2)*(Data_Xuất[Main SKU name_GOM]=$A12)*(Data_Xuất[[#Headers],[B1_MN]:[B4_DT]]='Xuất-2026-VayTron'!AO$5)))</f>
        <v>0</v>
      </c>
      <c r="AP12" s="43" cm="1">
        <f t="array" ref="AP12">IF(AP$2="FY",SUMPRODUCT(Data_Xuất[[B1_MN]:[B4_DT]]*(Data_Xuất[Year]=AP$1)*(Data_Xuất[Main SKU name_GOM]=$A12)*(Data_Xuất[[#Headers],[B1_MN]:[B4_DT]]='Xuất-2026-VayTron'!AP$5)),SUMPRODUCT(Data_Xuất[[B1_MN]:[B4_DT]]*(Data_Xuất[Year]=AP$1)*(Data_Xuất[Month]=AP$2)*(Data_Xuất[Main SKU name_GOM]=$A12)*(Data_Xuất[[#Headers],[B1_MN]:[B4_DT]]='Xuất-2026-VayTron'!AP$5)))</f>
        <v>0</v>
      </c>
      <c r="AQ12" s="43" cm="1">
        <f t="array" ref="AQ12">IF(AQ$2="FY",SUMPRODUCT(Data_Xuất[[B1_MN]:[B4_DT]]*(Data_Xuất[Year]=AQ$1)*(Data_Xuất[Main SKU name_GOM]=$A12)*(Data_Xuất[[#Headers],[B1_MN]:[B4_DT]]='Xuất-2026-VayTron'!AQ$5)),SUMPRODUCT(Data_Xuất[[B1_MN]:[B4_DT]]*(Data_Xuất[Year]=AQ$1)*(Data_Xuất[Month]=AQ$2)*(Data_Xuất[Main SKU name_GOM]=$A12)*(Data_Xuất[[#Headers],[B1_MN]:[B4_DT]]='Xuất-2026-VayTron'!AQ$5)))</f>
        <v>0</v>
      </c>
      <c r="AR12" s="43" cm="1">
        <f t="array" ref="AR12">IF(AR$2="FY",SUMPRODUCT(Data_Xuất[[B1_MN]:[B4_DT]]*(Data_Xuất[Year]=AR$1)*(Data_Xuất[Main SKU name_GOM]=$A12)*(Data_Xuất[[#Headers],[B1_MN]:[B4_DT]]='Xuất-2026-VayTron'!AR$5)),SUMPRODUCT(Data_Xuất[[B1_MN]:[B4_DT]]*(Data_Xuất[Year]=AR$1)*(Data_Xuất[Month]=AR$2)*(Data_Xuất[Main SKU name_GOM]=$A12)*(Data_Xuất[[#Headers],[B1_MN]:[B4_DT]]='Xuất-2026-VayTron'!AR$5)))</f>
        <v>0</v>
      </c>
      <c r="AS12" s="43" cm="1">
        <f t="array" ref="AS12">IF(AS$2="FY",SUMPRODUCT(Data_Xuất[[B1_MN]:[B4_DT]]*(Data_Xuất[Year]=AS$1)*(Data_Xuất[Main SKU name_GOM]=$A12)*(Data_Xuất[[#Headers],[B1_MN]:[B4_DT]]='Xuất-2026-VayTron'!AS$5)),SUMPRODUCT(Data_Xuất[[B1_MN]:[B4_DT]]*(Data_Xuất[Year]=AS$1)*(Data_Xuất[Month]=AS$2)*(Data_Xuất[Main SKU name_GOM]=$A12)*(Data_Xuất[[#Headers],[B1_MN]:[B4_DT]]='Xuất-2026-VayTron'!AS$5)))</f>
        <v>0</v>
      </c>
      <c r="AT12" s="43" cm="1">
        <f t="array" ref="AT12">IF(AT$2="FY",SUMPRODUCT(Data_Xuất[[B1_MN]:[B4_DT]]*(Data_Xuất[Year]=AT$1)*(Data_Xuất[Main SKU name_GOM]=$A12)*(Data_Xuất[[#Headers],[B1_MN]:[B4_DT]]='Xuất-2026-VayTron'!AT$5)),SUMPRODUCT(Data_Xuất[[B1_MN]:[B4_DT]]*(Data_Xuất[Year]=AT$1)*(Data_Xuất[Month]=AT$2)*(Data_Xuất[Main SKU name_GOM]=$A12)*(Data_Xuất[[#Headers],[B1_MN]:[B4_DT]]='Xuất-2026-VayTron'!AT$5)))</f>
        <v>0</v>
      </c>
      <c r="AU12" s="46">
        <f t="shared" si="14"/>
        <v>0</v>
      </c>
      <c r="AW12" s="43" cm="1">
        <f t="array" ref="AW12">IF(AW$2="FY",SUMPRODUCT(Data_Xuất[[B1_MN]:[B4_DT]]*(Data_Xuất[Year]=AW$1)*(Data_Xuất[Main SKU name_GOM]=$A12)*(Data_Xuất[[#Headers],[B1_MN]:[B4_DT]]='Xuất-2026-VayTron'!AW$5)),SUMPRODUCT(Data_Xuất[[B1_MN]:[B4_DT]]*(Data_Xuất[Year]=AW$1)*(Data_Xuất[Month]=AW$2)*(Data_Xuất[Main SKU name_GOM]=$A12)*(Data_Xuất[[#Headers],[B1_MN]:[B4_DT]]='Xuất-2026-VayTron'!AW$5)))</f>
        <v>0</v>
      </c>
      <c r="AX12" s="43" cm="1">
        <f t="array" ref="AX12">IF(AX$2="FY",SUMPRODUCT(Data_Xuất[[B1_MN]:[B4_DT]]*(Data_Xuất[Year]=AX$1)*(Data_Xuất[Main SKU name_GOM]=$A12)*(Data_Xuất[[#Headers],[B1_MN]:[B4_DT]]='Xuất-2026-VayTron'!AX$5)),SUMPRODUCT(Data_Xuất[[B1_MN]:[B4_DT]]*(Data_Xuất[Year]=AX$1)*(Data_Xuất[Month]=AX$2)*(Data_Xuất[Main SKU name_GOM]=$A12)*(Data_Xuất[[#Headers],[B1_MN]:[B4_DT]]='Xuất-2026-VayTron'!AX$5)))</f>
        <v>0</v>
      </c>
      <c r="AY12" s="43" cm="1">
        <f t="array" ref="AY12">IF(AY$2="FY",SUMPRODUCT(Data_Xuất[[B1_MN]:[B4_DT]]*(Data_Xuất[Year]=AY$1)*(Data_Xuất[Main SKU name_GOM]=$A12)*(Data_Xuất[[#Headers],[B1_MN]:[B4_DT]]='Xuất-2026-VayTron'!AY$5)),SUMPRODUCT(Data_Xuất[[B1_MN]:[B4_DT]]*(Data_Xuất[Year]=AY$1)*(Data_Xuất[Month]=AY$2)*(Data_Xuất[Main SKU name_GOM]=$A12)*(Data_Xuất[[#Headers],[B1_MN]:[B4_DT]]='Xuất-2026-VayTron'!AY$5)))</f>
        <v>0</v>
      </c>
      <c r="AZ12" s="43" cm="1">
        <f t="array" ref="AZ12">IF(AZ$2="FY",SUMPRODUCT(Data_Xuất[[B1_MN]:[B4_DT]]*(Data_Xuất[Year]=AZ$1)*(Data_Xuất[Main SKU name_GOM]=$A12)*(Data_Xuất[[#Headers],[B1_MN]:[B4_DT]]='Xuất-2026-VayTron'!AZ$5)),SUMPRODUCT(Data_Xuất[[B1_MN]:[B4_DT]]*(Data_Xuất[Year]=AZ$1)*(Data_Xuất[Month]=AZ$2)*(Data_Xuất[Main SKU name_GOM]=$A12)*(Data_Xuất[[#Headers],[B1_MN]:[B4_DT]]='Xuất-2026-VayTron'!AZ$5)))</f>
        <v>0</v>
      </c>
      <c r="BA12" s="43" cm="1">
        <f t="array" ref="BA12">IF(BA$2="FY",SUMPRODUCT(Data_Xuất[[B1_MN]:[B4_DT]]*(Data_Xuất[Year]=BA$1)*(Data_Xuất[Main SKU name_GOM]=$A12)*(Data_Xuất[[#Headers],[B1_MN]:[B4_DT]]='Xuất-2026-VayTron'!BA$5)),SUMPRODUCT(Data_Xuất[[B1_MN]:[B4_DT]]*(Data_Xuất[Year]=BA$1)*(Data_Xuất[Month]=BA$2)*(Data_Xuất[Main SKU name_GOM]=$A12)*(Data_Xuất[[#Headers],[B1_MN]:[B4_DT]]='Xuất-2026-VayTron'!BA$5)))</f>
        <v>0</v>
      </c>
      <c r="BB12" s="43" cm="1">
        <f t="array" ref="BB12">IF(BB$2="FY",SUMPRODUCT(Data_Xuất[[B1_MN]:[B4_DT]]*(Data_Xuất[Year]=BB$1)*(Data_Xuất[Main SKU name_GOM]=$A12)*(Data_Xuất[[#Headers],[B1_MN]:[B4_DT]]='Xuất-2026-VayTron'!BB$5)),SUMPRODUCT(Data_Xuất[[B1_MN]:[B4_DT]]*(Data_Xuất[Year]=BB$1)*(Data_Xuất[Month]=BB$2)*(Data_Xuất[Main SKU name_GOM]=$A12)*(Data_Xuất[[#Headers],[B1_MN]:[B4_DT]]='Xuất-2026-VayTron'!BB$5)))</f>
        <v>0</v>
      </c>
      <c r="BC12" s="43" cm="1">
        <f t="array" ref="BC12">IF(BC$2="FY",SUMPRODUCT(Data_Xuất[[B1_MN]:[B4_DT]]*(Data_Xuất[Year]=BC$1)*(Data_Xuất[Main SKU name_GOM]=$A12)*(Data_Xuất[[#Headers],[B1_MN]:[B4_DT]]='Xuất-2026-VayTron'!BC$5)),SUMPRODUCT(Data_Xuất[[B1_MN]:[B4_DT]]*(Data_Xuất[Year]=BC$1)*(Data_Xuất[Month]=BC$2)*(Data_Xuất[Main SKU name_GOM]=$A12)*(Data_Xuất[[#Headers],[B1_MN]:[B4_DT]]='Xuất-2026-VayTron'!BC$5)))</f>
        <v>0</v>
      </c>
      <c r="BD12" s="43" cm="1">
        <f t="array" ref="BD12">IF(BD$2="FY",SUMPRODUCT(Data_Xuất[[B1_MN]:[B4_DT]]*(Data_Xuất[Year]=BD$1)*(Data_Xuất[Main SKU name_GOM]=$A12)*(Data_Xuất[[#Headers],[B1_MN]:[B4_DT]]='Xuất-2026-VayTron'!BD$5)),SUMPRODUCT(Data_Xuất[[B1_MN]:[B4_DT]]*(Data_Xuất[Year]=BD$1)*(Data_Xuất[Month]=BD$2)*(Data_Xuất[Main SKU name_GOM]=$A12)*(Data_Xuất[[#Headers],[B1_MN]:[B4_DT]]='Xuất-2026-VayTron'!BD$5)))</f>
        <v>0</v>
      </c>
      <c r="BE12" s="43" cm="1">
        <f t="array" ref="BE12">IF(BE$2="FY",SUMPRODUCT(Data_Xuất[[B1_MN]:[B4_DT]]*(Data_Xuất[Year]=BE$1)*(Data_Xuất[Main SKU name_GOM]=$A12)*(Data_Xuất[[#Headers],[B1_MN]:[B4_DT]]='Xuất-2026-VayTron'!BE$5)),SUMPRODUCT(Data_Xuất[[B1_MN]:[B4_DT]]*(Data_Xuất[Year]=BE$1)*(Data_Xuất[Month]=BE$2)*(Data_Xuất[Main SKU name_GOM]=$A12)*(Data_Xuất[[#Headers],[B1_MN]:[B4_DT]]='Xuất-2026-VayTron'!BE$5)))</f>
        <v>0</v>
      </c>
      <c r="BF12" s="43" cm="1">
        <f t="array" ref="BF12">IF(BF$2="FY",SUMPRODUCT(Data_Xuất[[B1_MN]:[B4_DT]]*(Data_Xuất[Year]=BF$1)*(Data_Xuất[Main SKU name_GOM]=$A12)*(Data_Xuất[[#Headers],[B1_MN]:[B4_DT]]='Xuất-2026-VayTron'!BF$5)),SUMPRODUCT(Data_Xuất[[B1_MN]:[B4_DT]]*(Data_Xuất[Year]=BF$1)*(Data_Xuất[Month]=BF$2)*(Data_Xuất[Main SKU name_GOM]=$A12)*(Data_Xuất[[#Headers],[B1_MN]:[B4_DT]]='Xuất-2026-VayTron'!BF$5)))</f>
        <v>0</v>
      </c>
      <c r="BG12" s="43" cm="1">
        <f t="array" ref="BG12">IF(BG$2="FY",SUMPRODUCT(Data_Xuất[[B1_MN]:[B4_DT]]*(Data_Xuất[Year]=BG$1)*(Data_Xuất[Main SKU name_GOM]=$A12)*(Data_Xuất[[#Headers],[B1_MN]:[B4_DT]]='Xuất-2026-VayTron'!BG$5)),SUMPRODUCT(Data_Xuất[[B1_MN]:[B4_DT]]*(Data_Xuất[Year]=BG$1)*(Data_Xuất[Month]=BG$2)*(Data_Xuất[Main SKU name_GOM]=$A12)*(Data_Xuất[[#Headers],[B1_MN]:[B4_DT]]='Xuất-2026-VayTron'!BG$5)))</f>
        <v>0</v>
      </c>
      <c r="BH12" s="43" cm="1">
        <f t="array" ref="BH12">IF(BH$2="FY",SUMPRODUCT(Data_Xuất[[B1_MN]:[B4_DT]]*(Data_Xuất[Year]=BH$1)*(Data_Xuất[Main SKU name_GOM]=$A12)*(Data_Xuất[[#Headers],[B1_MN]:[B4_DT]]='Xuất-2026-VayTron'!BH$5)),SUMPRODUCT(Data_Xuất[[B1_MN]:[B4_DT]]*(Data_Xuất[Year]=BH$1)*(Data_Xuất[Month]=BH$2)*(Data_Xuất[Main SKU name_GOM]=$A12)*(Data_Xuất[[#Headers],[B1_MN]:[B4_DT]]='Xuất-2026-VayTron'!BH$5)))</f>
        <v>0</v>
      </c>
      <c r="BI12" s="43" cm="1">
        <f t="array" ref="BI12">IF(BI$2="FY",SUMPRODUCT(Data_Xuất[[B1_MN]:[B4_DT]]*(Data_Xuất[Year]=BI$1)*(Data_Xuất[Main SKU name_GOM]=$A12)*(Data_Xuất[[#Headers],[B1_MN]:[B4_DT]]='Xuất-2026-VayTron'!BI$5)),SUMPRODUCT(Data_Xuất[[B1_MN]:[B4_DT]]*(Data_Xuất[Year]=BI$1)*(Data_Xuất[Month]=BI$2)*(Data_Xuất[Main SKU name_GOM]=$A12)*(Data_Xuất[[#Headers],[B1_MN]:[B4_DT]]='Xuất-2026-VayTron'!BI$5)))</f>
        <v>0</v>
      </c>
      <c r="BJ12" s="46">
        <f t="shared" si="15"/>
        <v>0</v>
      </c>
      <c r="BL12" s="43" cm="1">
        <f t="array" ref="BL12">IF(BL$2="FY",SUMPRODUCT(Data_Xuất[[B1_MN]:[B4_DT]]*(Data_Xuất[Year]=BL$1)*(Data_Xuất[Main SKU name_GOM]=$A12)*(Data_Xuất[[#Headers],[B1_MN]:[B4_DT]]='Xuất-2026-VayTron'!BL$5)),SUMPRODUCT(Data_Xuất[[B1_MN]:[B4_DT]]*(Data_Xuất[Year]=BL$1)*(Data_Xuất[Month]=BL$2)*(Data_Xuất[Main SKU name_GOM]=$A12)*(Data_Xuất[[#Headers],[B1_MN]:[B4_DT]]='Xuất-2026-VayTron'!BL$5)))</f>
        <v>0</v>
      </c>
      <c r="BM12" s="43" cm="1">
        <f t="array" ref="BM12">IF(BM$2="FY",SUMPRODUCT(Data_Xuất[[B1_MN]:[B4_DT]]*(Data_Xuất[Year]=BM$1)*(Data_Xuất[Main SKU name_GOM]=$A12)*(Data_Xuất[[#Headers],[B1_MN]:[B4_DT]]='Xuất-2026-VayTron'!BM$5)),SUMPRODUCT(Data_Xuất[[B1_MN]:[B4_DT]]*(Data_Xuất[Year]=BM$1)*(Data_Xuất[Month]=BM$2)*(Data_Xuất[Main SKU name_GOM]=$A12)*(Data_Xuất[[#Headers],[B1_MN]:[B4_DT]]='Xuất-2026-VayTron'!BM$5)))</f>
        <v>0</v>
      </c>
      <c r="BN12" s="43" cm="1">
        <f t="array" ref="BN12">IF(BN$2="FY",SUMPRODUCT(Data_Xuất[[B1_MN]:[B4_DT]]*(Data_Xuất[Year]=BN$1)*(Data_Xuất[Main SKU name_GOM]=$A12)*(Data_Xuất[[#Headers],[B1_MN]:[B4_DT]]='Xuất-2026-VayTron'!BN$5)),SUMPRODUCT(Data_Xuất[[B1_MN]:[B4_DT]]*(Data_Xuất[Year]=BN$1)*(Data_Xuất[Month]=BN$2)*(Data_Xuất[Main SKU name_GOM]=$A12)*(Data_Xuất[[#Headers],[B1_MN]:[B4_DT]]='Xuất-2026-VayTron'!BN$5)))</f>
        <v>0</v>
      </c>
      <c r="BO12" s="43" cm="1">
        <f t="array" ref="BO12">IF(BO$2="FY",SUMPRODUCT(Data_Xuất[[B1_MN]:[B4_DT]]*(Data_Xuất[Year]=BO$1)*(Data_Xuất[Main SKU name_GOM]=$A12)*(Data_Xuất[[#Headers],[B1_MN]:[B4_DT]]='Xuất-2026-VayTron'!BO$5)),SUMPRODUCT(Data_Xuất[[B1_MN]:[B4_DT]]*(Data_Xuất[Year]=BO$1)*(Data_Xuất[Month]=BO$2)*(Data_Xuất[Main SKU name_GOM]=$A12)*(Data_Xuất[[#Headers],[B1_MN]:[B4_DT]]='Xuất-2026-VayTron'!BO$5)))</f>
        <v>0</v>
      </c>
      <c r="BP12" s="43" cm="1">
        <f t="array" ref="BP12">IF(BP$2="FY",SUMPRODUCT(Data_Xuất[[B1_MN]:[B4_DT]]*(Data_Xuất[Year]=BP$1)*(Data_Xuất[Main SKU name_GOM]=$A12)*(Data_Xuất[[#Headers],[B1_MN]:[B4_DT]]='Xuất-2026-VayTron'!BP$5)),SUMPRODUCT(Data_Xuất[[B1_MN]:[B4_DT]]*(Data_Xuất[Year]=BP$1)*(Data_Xuất[Month]=BP$2)*(Data_Xuất[Main SKU name_GOM]=$A12)*(Data_Xuất[[#Headers],[B1_MN]:[B4_DT]]='Xuất-2026-VayTron'!BP$5)))</f>
        <v>0</v>
      </c>
      <c r="BQ12" s="43" cm="1">
        <f t="array" ref="BQ12">IF(BQ$2="FY",SUMPRODUCT(Data_Xuất[[B1_MN]:[B4_DT]]*(Data_Xuất[Year]=BQ$1)*(Data_Xuất[Main SKU name_GOM]=$A12)*(Data_Xuất[[#Headers],[B1_MN]:[B4_DT]]='Xuất-2026-VayTron'!BQ$5)),SUMPRODUCT(Data_Xuất[[B1_MN]:[B4_DT]]*(Data_Xuất[Year]=BQ$1)*(Data_Xuất[Month]=BQ$2)*(Data_Xuất[Main SKU name_GOM]=$A12)*(Data_Xuất[[#Headers],[B1_MN]:[B4_DT]]='Xuất-2026-VayTron'!BQ$5)))</f>
        <v>0</v>
      </c>
      <c r="BR12" s="43" cm="1">
        <f t="array" ref="BR12">IF(BR$2="FY",SUMPRODUCT(Data_Xuất[[B1_MN]:[B4_DT]]*(Data_Xuất[Year]=BR$1)*(Data_Xuất[Main SKU name_GOM]=$A12)*(Data_Xuất[[#Headers],[B1_MN]:[B4_DT]]='Xuất-2026-VayTron'!BR$5)),SUMPRODUCT(Data_Xuất[[B1_MN]:[B4_DT]]*(Data_Xuất[Year]=BR$1)*(Data_Xuất[Month]=BR$2)*(Data_Xuất[Main SKU name_GOM]=$A12)*(Data_Xuất[[#Headers],[B1_MN]:[B4_DT]]='Xuất-2026-VayTron'!BR$5)))</f>
        <v>0</v>
      </c>
      <c r="BS12" s="43" cm="1">
        <f t="array" ref="BS12">IF(BS$2="FY",SUMPRODUCT(Data_Xuất[[B1_MN]:[B4_DT]]*(Data_Xuất[Year]=BS$1)*(Data_Xuất[Main SKU name_GOM]=$A12)*(Data_Xuất[[#Headers],[B1_MN]:[B4_DT]]='Xuất-2026-VayTron'!BS$5)),SUMPRODUCT(Data_Xuất[[B1_MN]:[B4_DT]]*(Data_Xuất[Year]=BS$1)*(Data_Xuất[Month]=BS$2)*(Data_Xuất[Main SKU name_GOM]=$A12)*(Data_Xuất[[#Headers],[B1_MN]:[B4_DT]]='Xuất-2026-VayTron'!BS$5)))</f>
        <v>0</v>
      </c>
      <c r="BT12" s="43" cm="1">
        <f t="array" ref="BT12">IF(BT$2="FY",SUMPRODUCT(Data_Xuất[[B1_MN]:[B4_DT]]*(Data_Xuất[Year]=BT$1)*(Data_Xuất[Main SKU name_GOM]=$A12)*(Data_Xuất[[#Headers],[B1_MN]:[B4_DT]]='Xuất-2026-VayTron'!BT$5)),SUMPRODUCT(Data_Xuất[[B1_MN]:[B4_DT]]*(Data_Xuất[Year]=BT$1)*(Data_Xuất[Month]=BT$2)*(Data_Xuất[Main SKU name_GOM]=$A12)*(Data_Xuất[[#Headers],[B1_MN]:[B4_DT]]='Xuất-2026-VayTron'!BT$5)))</f>
        <v>0</v>
      </c>
      <c r="BU12" s="43" cm="1">
        <f t="array" ref="BU12">IF(BU$2="FY",SUMPRODUCT(Data_Xuất[[B1_MN]:[B4_DT]]*(Data_Xuất[Year]=BU$1)*(Data_Xuất[Main SKU name_GOM]=$A12)*(Data_Xuất[[#Headers],[B1_MN]:[B4_DT]]='Xuất-2026-VayTron'!BU$5)),SUMPRODUCT(Data_Xuất[[B1_MN]:[B4_DT]]*(Data_Xuất[Year]=BU$1)*(Data_Xuất[Month]=BU$2)*(Data_Xuất[Main SKU name_GOM]=$A12)*(Data_Xuất[[#Headers],[B1_MN]:[B4_DT]]='Xuất-2026-VayTron'!BU$5)))</f>
        <v>0</v>
      </c>
      <c r="BV12" s="43" cm="1">
        <f t="array" ref="BV12">IF(BV$2="FY",SUMPRODUCT(Data_Xuất[[B1_MN]:[B4_DT]]*(Data_Xuất[Year]=BV$1)*(Data_Xuất[Main SKU name_GOM]=$A12)*(Data_Xuất[[#Headers],[B1_MN]:[B4_DT]]='Xuất-2026-VayTron'!BV$5)),SUMPRODUCT(Data_Xuất[[B1_MN]:[B4_DT]]*(Data_Xuất[Year]=BV$1)*(Data_Xuất[Month]=BV$2)*(Data_Xuất[Main SKU name_GOM]=$A12)*(Data_Xuất[[#Headers],[B1_MN]:[B4_DT]]='Xuất-2026-VayTron'!BV$5)))</f>
        <v>0</v>
      </c>
      <c r="BW12" s="43" cm="1">
        <f t="array" ref="BW12">IF(BW$2="FY",SUMPRODUCT(Data_Xuất[[B1_MN]:[B4_DT]]*(Data_Xuất[Year]=BW$1)*(Data_Xuất[Main SKU name_GOM]=$A12)*(Data_Xuất[[#Headers],[B1_MN]:[B4_DT]]='Xuất-2026-VayTron'!BW$5)),SUMPRODUCT(Data_Xuất[[B1_MN]:[B4_DT]]*(Data_Xuất[Year]=BW$1)*(Data_Xuất[Month]=BW$2)*(Data_Xuất[Main SKU name_GOM]=$A12)*(Data_Xuất[[#Headers],[B1_MN]:[B4_DT]]='Xuất-2026-VayTron'!BW$5)))</f>
        <v>0</v>
      </c>
      <c r="BX12" s="43" cm="1">
        <f t="array" ref="BX12">IF(BX$2="FY",SUMPRODUCT(Data_Xuất[[B1_MN]:[B4_DT]]*(Data_Xuất[Year]=BX$1)*(Data_Xuất[Main SKU name_GOM]=$A12)*(Data_Xuất[[#Headers],[B1_MN]:[B4_DT]]='Xuất-2026-VayTron'!BX$5)),SUMPRODUCT(Data_Xuất[[B1_MN]:[B4_DT]]*(Data_Xuất[Year]=BX$1)*(Data_Xuất[Month]=BX$2)*(Data_Xuất[Main SKU name_GOM]=$A12)*(Data_Xuất[[#Headers],[B1_MN]:[B4_DT]]='Xuất-2026-VayTron'!BX$5)))</f>
        <v>0</v>
      </c>
      <c r="BY12" s="46">
        <f t="shared" si="16"/>
        <v>0</v>
      </c>
      <c r="CA12" s="43" cm="1">
        <f t="array" ref="CA12">IF(CA$2="FY",SUMPRODUCT(Data_Xuất[[B1_MN]:[B4_DT]]*(Data_Xuất[Year]=CA$1)*(Data_Xuất[Main SKU name_GOM]=$A12)*(Data_Xuất[[#Headers],[B1_MN]:[B4_DT]]='Xuất-2026-VayTron'!CA$5)),SUMPRODUCT(Data_Xuất[[B1_MN]:[B4_DT]]*(Data_Xuất[Year]=CA$1)*(Data_Xuất[Month]=CA$2)*(Data_Xuất[Main SKU name_GOM]=$A12)*(Data_Xuất[[#Headers],[B1_MN]:[B4_DT]]='Xuất-2026-VayTron'!CA$5)))</f>
        <v>0</v>
      </c>
      <c r="CB12" s="43" cm="1">
        <f t="array" ref="CB12">IF(CB$2="FY",SUMPRODUCT(Data_Xuất[[B1_MN]:[B4_DT]]*(Data_Xuất[Year]=CB$1)*(Data_Xuất[Main SKU name_GOM]=$A12)*(Data_Xuất[[#Headers],[B1_MN]:[B4_DT]]='Xuất-2026-VayTron'!CB$5)),SUMPRODUCT(Data_Xuất[[B1_MN]:[B4_DT]]*(Data_Xuất[Year]=CB$1)*(Data_Xuất[Month]=CB$2)*(Data_Xuất[Main SKU name_GOM]=$A12)*(Data_Xuất[[#Headers],[B1_MN]:[B4_DT]]='Xuất-2026-VayTron'!CB$5)))</f>
        <v>0</v>
      </c>
      <c r="CC12" s="43" cm="1">
        <f t="array" ref="CC12">IF(CC$2="FY",SUMPRODUCT(Data_Xuất[[B1_MN]:[B4_DT]]*(Data_Xuất[Year]=CC$1)*(Data_Xuất[Main SKU name_GOM]=$A12)*(Data_Xuất[[#Headers],[B1_MN]:[B4_DT]]='Xuất-2026-VayTron'!CC$5)),SUMPRODUCT(Data_Xuất[[B1_MN]:[B4_DT]]*(Data_Xuất[Year]=CC$1)*(Data_Xuất[Month]=CC$2)*(Data_Xuất[Main SKU name_GOM]=$A12)*(Data_Xuất[[#Headers],[B1_MN]:[B4_DT]]='Xuất-2026-VayTron'!CC$5)))</f>
        <v>0</v>
      </c>
      <c r="CD12" s="43" cm="1">
        <f t="array" ref="CD12">IF(CD$2="FY",SUMPRODUCT(Data_Xuất[[B1_MN]:[B4_DT]]*(Data_Xuất[Year]=CD$1)*(Data_Xuất[Main SKU name_GOM]=$A12)*(Data_Xuất[[#Headers],[B1_MN]:[B4_DT]]='Xuất-2026-VayTron'!CD$5)),SUMPRODUCT(Data_Xuất[[B1_MN]:[B4_DT]]*(Data_Xuất[Year]=CD$1)*(Data_Xuất[Month]=CD$2)*(Data_Xuất[Main SKU name_GOM]=$A12)*(Data_Xuất[[#Headers],[B1_MN]:[B4_DT]]='Xuất-2026-VayTron'!CD$5)))</f>
        <v>0</v>
      </c>
      <c r="CE12" s="43" cm="1">
        <f t="array" ref="CE12">IF(CE$2="FY",SUMPRODUCT(Data_Xuất[[B1_MN]:[B4_DT]]*(Data_Xuất[Year]=CE$1)*(Data_Xuất[Main SKU name_GOM]=$A12)*(Data_Xuất[[#Headers],[B1_MN]:[B4_DT]]='Xuất-2026-VayTron'!CE$5)),SUMPRODUCT(Data_Xuất[[B1_MN]:[B4_DT]]*(Data_Xuất[Year]=CE$1)*(Data_Xuất[Month]=CE$2)*(Data_Xuất[Main SKU name_GOM]=$A12)*(Data_Xuất[[#Headers],[B1_MN]:[B4_DT]]='Xuất-2026-VayTron'!CE$5)))</f>
        <v>0</v>
      </c>
      <c r="CF12" s="43" cm="1">
        <f t="array" ref="CF12">IF(CF$2="FY",SUMPRODUCT(Data_Xuất[[B1_MN]:[B4_DT]]*(Data_Xuất[Year]=CF$1)*(Data_Xuất[Main SKU name_GOM]=$A12)*(Data_Xuất[[#Headers],[B1_MN]:[B4_DT]]='Xuất-2026-VayTron'!CF$5)),SUMPRODUCT(Data_Xuất[[B1_MN]:[B4_DT]]*(Data_Xuất[Year]=CF$1)*(Data_Xuất[Month]=CF$2)*(Data_Xuất[Main SKU name_GOM]=$A12)*(Data_Xuất[[#Headers],[B1_MN]:[B4_DT]]='Xuất-2026-VayTron'!CF$5)))</f>
        <v>0</v>
      </c>
      <c r="CG12" s="43" cm="1">
        <f t="array" ref="CG12">IF(CG$2="FY",SUMPRODUCT(Data_Xuất[[B1_MN]:[B4_DT]]*(Data_Xuất[Year]=CG$1)*(Data_Xuất[Main SKU name_GOM]=$A12)*(Data_Xuất[[#Headers],[B1_MN]:[B4_DT]]='Xuất-2026-VayTron'!CG$5)),SUMPRODUCT(Data_Xuất[[B1_MN]:[B4_DT]]*(Data_Xuất[Year]=CG$1)*(Data_Xuất[Month]=CG$2)*(Data_Xuất[Main SKU name_GOM]=$A12)*(Data_Xuất[[#Headers],[B1_MN]:[B4_DT]]='Xuất-2026-VayTron'!CG$5)))</f>
        <v>0</v>
      </c>
      <c r="CH12" s="43" cm="1">
        <f t="array" ref="CH12">IF(CH$2="FY",SUMPRODUCT(Data_Xuất[[B1_MN]:[B4_DT]]*(Data_Xuất[Year]=CH$1)*(Data_Xuất[Main SKU name_GOM]=$A12)*(Data_Xuất[[#Headers],[B1_MN]:[B4_DT]]='Xuất-2026-VayTron'!CH$5)),SUMPRODUCT(Data_Xuất[[B1_MN]:[B4_DT]]*(Data_Xuất[Year]=CH$1)*(Data_Xuất[Month]=CH$2)*(Data_Xuất[Main SKU name_GOM]=$A12)*(Data_Xuất[[#Headers],[B1_MN]:[B4_DT]]='Xuất-2026-VayTron'!CH$5)))</f>
        <v>0</v>
      </c>
      <c r="CI12" s="43" cm="1">
        <f t="array" ref="CI12">IF(CI$2="FY",SUMPRODUCT(Data_Xuất[[B1_MN]:[B4_DT]]*(Data_Xuất[Year]=CI$1)*(Data_Xuất[Main SKU name_GOM]=$A12)*(Data_Xuất[[#Headers],[B1_MN]:[B4_DT]]='Xuất-2026-VayTron'!CI$5)),SUMPRODUCT(Data_Xuất[[B1_MN]:[B4_DT]]*(Data_Xuất[Year]=CI$1)*(Data_Xuất[Month]=CI$2)*(Data_Xuất[Main SKU name_GOM]=$A12)*(Data_Xuất[[#Headers],[B1_MN]:[B4_DT]]='Xuất-2026-VayTron'!CI$5)))</f>
        <v>0</v>
      </c>
      <c r="CJ12" s="43" cm="1">
        <f t="array" ref="CJ12">IF(CJ$2="FY",SUMPRODUCT(Data_Xuất[[B1_MN]:[B4_DT]]*(Data_Xuất[Year]=CJ$1)*(Data_Xuất[Main SKU name_GOM]=$A12)*(Data_Xuất[[#Headers],[B1_MN]:[B4_DT]]='Xuất-2026-VayTron'!CJ$5)),SUMPRODUCT(Data_Xuất[[B1_MN]:[B4_DT]]*(Data_Xuất[Year]=CJ$1)*(Data_Xuất[Month]=CJ$2)*(Data_Xuất[Main SKU name_GOM]=$A12)*(Data_Xuất[[#Headers],[B1_MN]:[B4_DT]]='Xuất-2026-VayTron'!CJ$5)))</f>
        <v>0</v>
      </c>
      <c r="CK12" s="43" cm="1">
        <f t="array" ref="CK12">IF(CK$2="FY",SUMPRODUCT(Data_Xuất[[B1_MN]:[B4_DT]]*(Data_Xuất[Year]=CK$1)*(Data_Xuất[Main SKU name_GOM]=$A12)*(Data_Xuất[[#Headers],[B1_MN]:[B4_DT]]='Xuất-2026-VayTron'!CK$5)),SUMPRODUCT(Data_Xuất[[B1_MN]:[B4_DT]]*(Data_Xuất[Year]=CK$1)*(Data_Xuất[Month]=CK$2)*(Data_Xuất[Main SKU name_GOM]=$A12)*(Data_Xuất[[#Headers],[B1_MN]:[B4_DT]]='Xuất-2026-VayTron'!CK$5)))</f>
        <v>0</v>
      </c>
      <c r="CL12" s="43" cm="1">
        <f t="array" ref="CL12">IF(CL$2="FY",SUMPRODUCT(Data_Xuất[[B1_MN]:[B4_DT]]*(Data_Xuất[Year]=CL$1)*(Data_Xuất[Main SKU name_GOM]=$A12)*(Data_Xuất[[#Headers],[B1_MN]:[B4_DT]]='Xuất-2026-VayTron'!CL$5)),SUMPRODUCT(Data_Xuất[[B1_MN]:[B4_DT]]*(Data_Xuất[Year]=CL$1)*(Data_Xuất[Month]=CL$2)*(Data_Xuất[Main SKU name_GOM]=$A12)*(Data_Xuất[[#Headers],[B1_MN]:[B4_DT]]='Xuất-2026-VayTron'!CL$5)))</f>
        <v>0</v>
      </c>
      <c r="CM12" s="43" cm="1">
        <f t="array" ref="CM12">IF(CM$2="FY",SUMPRODUCT(Data_Xuất[[B1_MN]:[B4_DT]]*(Data_Xuất[Year]=CM$1)*(Data_Xuất[Main SKU name_GOM]=$A12)*(Data_Xuất[[#Headers],[B1_MN]:[B4_DT]]='Xuất-2026-VayTron'!CM$5)),SUMPRODUCT(Data_Xuất[[B1_MN]:[B4_DT]]*(Data_Xuất[Year]=CM$1)*(Data_Xuất[Month]=CM$2)*(Data_Xuất[Main SKU name_GOM]=$A12)*(Data_Xuất[[#Headers],[B1_MN]:[B4_DT]]='Xuất-2026-VayTron'!CM$5)))</f>
        <v>0</v>
      </c>
      <c r="CN12" s="46">
        <f t="shared" si="17"/>
        <v>0</v>
      </c>
      <c r="CP12" s="43" cm="1">
        <f t="array" ref="CP12">IF(CP$2="FY",SUMPRODUCT(Data_Xuất[[B1_MN]:[B4_DT]]*(Data_Xuất[Year]=CP$1)*(Data_Xuất[Main SKU name_GOM]=$A12)*(Data_Xuất[[#Headers],[B1_MN]:[B4_DT]]='Xuất-2026-VayTron'!CP$5)),SUMPRODUCT(Data_Xuất[[B1_MN]:[B4_DT]]*(Data_Xuất[Year]=CP$1)*(Data_Xuất[Month]=CP$2)*(Data_Xuất[Main SKU name_GOM]=$A12)*(Data_Xuất[[#Headers],[B1_MN]:[B4_DT]]='Xuất-2026-VayTron'!CP$5)))</f>
        <v>0</v>
      </c>
      <c r="CQ12" s="43" cm="1">
        <f t="array" ref="CQ12">IF(CQ$2="FY",SUMPRODUCT(Data_Xuất[[B1_MN]:[B4_DT]]*(Data_Xuất[Year]=CQ$1)*(Data_Xuất[Main SKU name_GOM]=$A12)*(Data_Xuất[[#Headers],[B1_MN]:[B4_DT]]='Xuất-2026-VayTron'!CQ$5)),SUMPRODUCT(Data_Xuất[[B1_MN]:[B4_DT]]*(Data_Xuất[Year]=CQ$1)*(Data_Xuất[Month]=CQ$2)*(Data_Xuất[Main SKU name_GOM]=$A12)*(Data_Xuất[[#Headers],[B1_MN]:[B4_DT]]='Xuất-2026-VayTron'!CQ$5)))</f>
        <v>0</v>
      </c>
      <c r="CR12" s="43" cm="1">
        <f t="array" ref="CR12">IF(CR$2="FY",SUMPRODUCT(Data_Xuất[[B1_MN]:[B4_DT]]*(Data_Xuất[Year]=CR$1)*(Data_Xuất[Main SKU name_GOM]=$A12)*(Data_Xuất[[#Headers],[B1_MN]:[B4_DT]]='Xuất-2026-VayTron'!CR$5)),SUMPRODUCT(Data_Xuất[[B1_MN]:[B4_DT]]*(Data_Xuất[Year]=CR$1)*(Data_Xuất[Month]=CR$2)*(Data_Xuất[Main SKU name_GOM]=$A12)*(Data_Xuất[[#Headers],[B1_MN]:[B4_DT]]='Xuất-2026-VayTron'!CR$5)))</f>
        <v>0</v>
      </c>
      <c r="CS12" s="43" cm="1">
        <f t="array" ref="CS12">IF(CS$2="FY",SUMPRODUCT(Data_Xuất[[B1_MN]:[B4_DT]]*(Data_Xuất[Year]=CS$1)*(Data_Xuất[Main SKU name_GOM]=$A12)*(Data_Xuất[[#Headers],[B1_MN]:[B4_DT]]='Xuất-2026-VayTron'!CS$5)),SUMPRODUCT(Data_Xuất[[B1_MN]:[B4_DT]]*(Data_Xuất[Year]=CS$1)*(Data_Xuất[Month]=CS$2)*(Data_Xuất[Main SKU name_GOM]=$A12)*(Data_Xuất[[#Headers],[B1_MN]:[B4_DT]]='Xuất-2026-VayTron'!CS$5)))</f>
        <v>0</v>
      </c>
      <c r="CT12" s="43" cm="1">
        <f t="array" ref="CT12">IF(CT$2="FY",SUMPRODUCT(Data_Xuất[[B1_MN]:[B4_DT]]*(Data_Xuất[Year]=CT$1)*(Data_Xuất[Main SKU name_GOM]=$A12)*(Data_Xuất[[#Headers],[B1_MN]:[B4_DT]]='Xuất-2026-VayTron'!CT$5)),SUMPRODUCT(Data_Xuất[[B1_MN]:[B4_DT]]*(Data_Xuất[Year]=CT$1)*(Data_Xuất[Month]=CT$2)*(Data_Xuất[Main SKU name_GOM]=$A12)*(Data_Xuất[[#Headers],[B1_MN]:[B4_DT]]='Xuất-2026-VayTron'!CT$5)))</f>
        <v>0</v>
      </c>
      <c r="CU12" s="43" cm="1">
        <f t="array" ref="CU12">IF(CU$2="FY",SUMPRODUCT(Data_Xuất[[B1_MN]:[B4_DT]]*(Data_Xuất[Year]=CU$1)*(Data_Xuất[Main SKU name_GOM]=$A12)*(Data_Xuất[[#Headers],[B1_MN]:[B4_DT]]='Xuất-2026-VayTron'!CU$5)),SUMPRODUCT(Data_Xuất[[B1_MN]:[B4_DT]]*(Data_Xuất[Year]=CU$1)*(Data_Xuất[Month]=CU$2)*(Data_Xuất[Main SKU name_GOM]=$A12)*(Data_Xuất[[#Headers],[B1_MN]:[B4_DT]]='Xuất-2026-VayTron'!CU$5)))</f>
        <v>0</v>
      </c>
      <c r="CV12" s="43" cm="1">
        <f t="array" ref="CV12">IF(CV$2="FY",SUMPRODUCT(Data_Xuất[[B1_MN]:[B4_DT]]*(Data_Xuất[Year]=CV$1)*(Data_Xuất[Main SKU name_GOM]=$A12)*(Data_Xuất[[#Headers],[B1_MN]:[B4_DT]]='Xuất-2026-VayTron'!CV$5)),SUMPRODUCT(Data_Xuất[[B1_MN]:[B4_DT]]*(Data_Xuất[Year]=CV$1)*(Data_Xuất[Month]=CV$2)*(Data_Xuất[Main SKU name_GOM]=$A12)*(Data_Xuất[[#Headers],[B1_MN]:[B4_DT]]='Xuất-2026-VayTron'!CV$5)))</f>
        <v>0</v>
      </c>
      <c r="CW12" s="43" cm="1">
        <f t="array" ref="CW12">IF(CW$2="FY",SUMPRODUCT(Data_Xuất[[B1_MN]:[B4_DT]]*(Data_Xuất[Year]=CW$1)*(Data_Xuất[Main SKU name_GOM]=$A12)*(Data_Xuất[[#Headers],[B1_MN]:[B4_DT]]='Xuất-2026-VayTron'!CW$5)),SUMPRODUCT(Data_Xuất[[B1_MN]:[B4_DT]]*(Data_Xuất[Year]=CW$1)*(Data_Xuất[Month]=CW$2)*(Data_Xuất[Main SKU name_GOM]=$A12)*(Data_Xuất[[#Headers],[B1_MN]:[B4_DT]]='Xuất-2026-VayTron'!CW$5)))</f>
        <v>0</v>
      </c>
      <c r="CX12" s="43" cm="1">
        <f t="array" ref="CX12">IF(CX$2="FY",SUMPRODUCT(Data_Xuất[[B1_MN]:[B4_DT]]*(Data_Xuất[Year]=CX$1)*(Data_Xuất[Main SKU name_GOM]=$A12)*(Data_Xuất[[#Headers],[B1_MN]:[B4_DT]]='Xuất-2026-VayTron'!CX$5)),SUMPRODUCT(Data_Xuất[[B1_MN]:[B4_DT]]*(Data_Xuất[Year]=CX$1)*(Data_Xuất[Month]=CX$2)*(Data_Xuất[Main SKU name_GOM]=$A12)*(Data_Xuất[[#Headers],[B1_MN]:[B4_DT]]='Xuất-2026-VayTron'!CX$5)))</f>
        <v>0</v>
      </c>
      <c r="CY12" s="43" cm="1">
        <f t="array" ref="CY12">IF(CY$2="FY",SUMPRODUCT(Data_Xuất[[B1_MN]:[B4_DT]]*(Data_Xuất[Year]=CY$1)*(Data_Xuất[Main SKU name_GOM]=$A12)*(Data_Xuất[[#Headers],[B1_MN]:[B4_DT]]='Xuất-2026-VayTron'!CY$5)),SUMPRODUCT(Data_Xuất[[B1_MN]:[B4_DT]]*(Data_Xuất[Year]=CY$1)*(Data_Xuất[Month]=CY$2)*(Data_Xuất[Main SKU name_GOM]=$A12)*(Data_Xuất[[#Headers],[B1_MN]:[B4_DT]]='Xuất-2026-VayTron'!CY$5)))</f>
        <v>0</v>
      </c>
      <c r="CZ12" s="43" cm="1">
        <f t="array" ref="CZ12">IF(CZ$2="FY",SUMPRODUCT(Data_Xuất[[B1_MN]:[B4_DT]]*(Data_Xuất[Year]=CZ$1)*(Data_Xuất[Main SKU name_GOM]=$A12)*(Data_Xuất[[#Headers],[B1_MN]:[B4_DT]]='Xuất-2026-VayTron'!CZ$5)),SUMPRODUCT(Data_Xuất[[B1_MN]:[B4_DT]]*(Data_Xuất[Year]=CZ$1)*(Data_Xuất[Month]=CZ$2)*(Data_Xuất[Main SKU name_GOM]=$A12)*(Data_Xuất[[#Headers],[B1_MN]:[B4_DT]]='Xuất-2026-VayTron'!CZ$5)))</f>
        <v>0</v>
      </c>
      <c r="DA12" s="43" cm="1">
        <f t="array" ref="DA12">IF(DA$2="FY",SUMPRODUCT(Data_Xuất[[B1_MN]:[B4_DT]]*(Data_Xuất[Year]=DA$1)*(Data_Xuất[Main SKU name_GOM]=$A12)*(Data_Xuất[[#Headers],[B1_MN]:[B4_DT]]='Xuất-2026-VayTron'!DA$5)),SUMPRODUCT(Data_Xuất[[B1_MN]:[B4_DT]]*(Data_Xuất[Year]=DA$1)*(Data_Xuất[Month]=DA$2)*(Data_Xuất[Main SKU name_GOM]=$A12)*(Data_Xuất[[#Headers],[B1_MN]:[B4_DT]]='Xuất-2026-VayTron'!DA$5)))</f>
        <v>0</v>
      </c>
      <c r="DB12" s="43" cm="1">
        <f t="array" ref="DB12">IF(DB$2="FY",SUMPRODUCT(Data_Xuất[[B1_MN]:[B4_DT]]*(Data_Xuất[Year]=DB$1)*(Data_Xuất[Main SKU name_GOM]=$A12)*(Data_Xuất[[#Headers],[B1_MN]:[B4_DT]]='Xuất-2026-VayTron'!DB$5)),SUMPRODUCT(Data_Xuất[[B1_MN]:[B4_DT]]*(Data_Xuất[Year]=DB$1)*(Data_Xuất[Month]=DB$2)*(Data_Xuất[Main SKU name_GOM]=$A12)*(Data_Xuất[[#Headers],[B1_MN]:[B4_DT]]='Xuất-2026-VayTron'!DB$5)))</f>
        <v>0</v>
      </c>
      <c r="DC12" s="46">
        <f t="shared" si="18"/>
        <v>0</v>
      </c>
      <c r="DE12" s="43" cm="1">
        <f t="array" ref="DE12">IF(DE$2="FY",SUMPRODUCT(Data_Xuất[[B1_MN]:[B4_DT]]*(Data_Xuất[Year]=DE$1)*(Data_Xuất[Main SKU name_GOM]=$A12)*(Data_Xuất[[#Headers],[B1_MN]:[B4_DT]]='Xuất-2026-VayTron'!DE$5)),SUMPRODUCT(Data_Xuất[[B1_MN]:[B4_DT]]*(Data_Xuất[Year]=DE$1)*(Data_Xuất[Month]=DE$2)*(Data_Xuất[Main SKU name_GOM]=$A12)*(Data_Xuất[[#Headers],[B1_MN]:[B4_DT]]='Xuất-2026-VayTron'!DE$5)))</f>
        <v>0</v>
      </c>
      <c r="DF12" s="43" cm="1">
        <f t="array" ref="DF12">IF(DF$2="FY",SUMPRODUCT(Data_Xuất[[B1_MN]:[B4_DT]]*(Data_Xuất[Year]=DF$1)*(Data_Xuất[Main SKU name_GOM]=$A12)*(Data_Xuất[[#Headers],[B1_MN]:[B4_DT]]='Xuất-2026-VayTron'!DF$5)),SUMPRODUCT(Data_Xuất[[B1_MN]:[B4_DT]]*(Data_Xuất[Year]=DF$1)*(Data_Xuất[Month]=DF$2)*(Data_Xuất[Main SKU name_GOM]=$A12)*(Data_Xuất[[#Headers],[B1_MN]:[B4_DT]]='Xuất-2026-VayTron'!DF$5)))</f>
        <v>0</v>
      </c>
      <c r="DG12" s="43" cm="1">
        <f t="array" ref="DG12">IF(DG$2="FY",SUMPRODUCT(Data_Xuất[[B1_MN]:[B4_DT]]*(Data_Xuất[Year]=DG$1)*(Data_Xuất[Main SKU name_GOM]=$A12)*(Data_Xuất[[#Headers],[B1_MN]:[B4_DT]]='Xuất-2026-VayTron'!DG$5)),SUMPRODUCT(Data_Xuất[[B1_MN]:[B4_DT]]*(Data_Xuất[Year]=DG$1)*(Data_Xuất[Month]=DG$2)*(Data_Xuất[Main SKU name_GOM]=$A12)*(Data_Xuất[[#Headers],[B1_MN]:[B4_DT]]='Xuất-2026-VayTron'!DG$5)))</f>
        <v>0</v>
      </c>
      <c r="DH12" s="43" cm="1">
        <f t="array" ref="DH12">IF(DH$2="FY",SUMPRODUCT(Data_Xuất[[B1_MN]:[B4_DT]]*(Data_Xuất[Year]=DH$1)*(Data_Xuất[Main SKU name_GOM]=$A12)*(Data_Xuất[[#Headers],[B1_MN]:[B4_DT]]='Xuất-2026-VayTron'!DH$5)),SUMPRODUCT(Data_Xuất[[B1_MN]:[B4_DT]]*(Data_Xuất[Year]=DH$1)*(Data_Xuất[Month]=DH$2)*(Data_Xuất[Main SKU name_GOM]=$A12)*(Data_Xuất[[#Headers],[B1_MN]:[B4_DT]]='Xuất-2026-VayTron'!DH$5)))</f>
        <v>0</v>
      </c>
      <c r="DI12" s="43" cm="1">
        <f t="array" ref="DI12">IF(DI$2="FY",SUMPRODUCT(Data_Xuất[[B1_MN]:[B4_DT]]*(Data_Xuất[Year]=DI$1)*(Data_Xuất[Main SKU name_GOM]=$A12)*(Data_Xuất[[#Headers],[B1_MN]:[B4_DT]]='Xuất-2026-VayTron'!DI$5)),SUMPRODUCT(Data_Xuất[[B1_MN]:[B4_DT]]*(Data_Xuất[Year]=DI$1)*(Data_Xuất[Month]=DI$2)*(Data_Xuất[Main SKU name_GOM]=$A12)*(Data_Xuất[[#Headers],[B1_MN]:[B4_DT]]='Xuất-2026-VayTron'!DI$5)))</f>
        <v>0</v>
      </c>
      <c r="DJ12" s="43" cm="1">
        <f t="array" ref="DJ12">IF(DJ$2="FY",SUMPRODUCT(Data_Xuất[[B1_MN]:[B4_DT]]*(Data_Xuất[Year]=DJ$1)*(Data_Xuất[Main SKU name_GOM]=$A12)*(Data_Xuất[[#Headers],[B1_MN]:[B4_DT]]='Xuất-2026-VayTron'!DJ$5)),SUMPRODUCT(Data_Xuất[[B1_MN]:[B4_DT]]*(Data_Xuất[Year]=DJ$1)*(Data_Xuất[Month]=DJ$2)*(Data_Xuất[Main SKU name_GOM]=$A12)*(Data_Xuất[[#Headers],[B1_MN]:[B4_DT]]='Xuất-2026-VayTron'!DJ$5)))</f>
        <v>0</v>
      </c>
      <c r="DK12" s="43" cm="1">
        <f t="array" ref="DK12">IF(DK$2="FY",SUMPRODUCT(Data_Xuất[[B1_MN]:[B4_DT]]*(Data_Xuất[Year]=DK$1)*(Data_Xuất[Main SKU name_GOM]=$A12)*(Data_Xuất[[#Headers],[B1_MN]:[B4_DT]]='Xuất-2026-VayTron'!DK$5)),SUMPRODUCT(Data_Xuất[[B1_MN]:[B4_DT]]*(Data_Xuất[Year]=DK$1)*(Data_Xuất[Month]=DK$2)*(Data_Xuất[Main SKU name_GOM]=$A12)*(Data_Xuất[[#Headers],[B1_MN]:[B4_DT]]='Xuất-2026-VayTron'!DK$5)))</f>
        <v>0</v>
      </c>
      <c r="DL12" s="43" cm="1">
        <f t="array" ref="DL12">IF(DL$2="FY",SUMPRODUCT(Data_Xuất[[B1_MN]:[B4_DT]]*(Data_Xuất[Year]=DL$1)*(Data_Xuất[Main SKU name_GOM]=$A12)*(Data_Xuất[[#Headers],[B1_MN]:[B4_DT]]='Xuất-2026-VayTron'!DL$5)),SUMPRODUCT(Data_Xuất[[B1_MN]:[B4_DT]]*(Data_Xuất[Year]=DL$1)*(Data_Xuất[Month]=DL$2)*(Data_Xuất[Main SKU name_GOM]=$A12)*(Data_Xuất[[#Headers],[B1_MN]:[B4_DT]]='Xuất-2026-VayTron'!DL$5)))</f>
        <v>0</v>
      </c>
      <c r="DM12" s="43" cm="1">
        <f t="array" ref="DM12">IF(DM$2="FY",SUMPRODUCT(Data_Xuất[[B1_MN]:[B4_DT]]*(Data_Xuất[Year]=DM$1)*(Data_Xuất[Main SKU name_GOM]=$A12)*(Data_Xuất[[#Headers],[B1_MN]:[B4_DT]]='Xuất-2026-VayTron'!DM$5)),SUMPRODUCT(Data_Xuất[[B1_MN]:[B4_DT]]*(Data_Xuất[Year]=DM$1)*(Data_Xuất[Month]=DM$2)*(Data_Xuất[Main SKU name_GOM]=$A12)*(Data_Xuất[[#Headers],[B1_MN]:[B4_DT]]='Xuất-2026-VayTron'!DM$5)))</f>
        <v>0</v>
      </c>
      <c r="DN12" s="43" cm="1">
        <f t="array" ref="DN12">IF(DN$2="FY",SUMPRODUCT(Data_Xuất[[B1_MN]:[B4_DT]]*(Data_Xuất[Year]=DN$1)*(Data_Xuất[Main SKU name_GOM]=$A12)*(Data_Xuất[[#Headers],[B1_MN]:[B4_DT]]='Xuất-2026-VayTron'!DN$5)),SUMPRODUCT(Data_Xuất[[B1_MN]:[B4_DT]]*(Data_Xuất[Year]=DN$1)*(Data_Xuất[Month]=DN$2)*(Data_Xuất[Main SKU name_GOM]=$A12)*(Data_Xuất[[#Headers],[B1_MN]:[B4_DT]]='Xuất-2026-VayTron'!DN$5)))</f>
        <v>0</v>
      </c>
      <c r="DO12" s="43" cm="1">
        <f t="array" ref="DO12">IF(DO$2="FY",SUMPRODUCT(Data_Xuất[[B1_MN]:[B4_DT]]*(Data_Xuất[Year]=DO$1)*(Data_Xuất[Main SKU name_GOM]=$A12)*(Data_Xuất[[#Headers],[B1_MN]:[B4_DT]]='Xuất-2026-VayTron'!DO$5)),SUMPRODUCT(Data_Xuất[[B1_MN]:[B4_DT]]*(Data_Xuất[Year]=DO$1)*(Data_Xuất[Month]=DO$2)*(Data_Xuất[Main SKU name_GOM]=$A12)*(Data_Xuất[[#Headers],[B1_MN]:[B4_DT]]='Xuất-2026-VayTron'!DO$5)))</f>
        <v>0</v>
      </c>
      <c r="DP12" s="43" cm="1">
        <f t="array" ref="DP12">IF(DP$2="FY",SUMPRODUCT(Data_Xuất[[B1_MN]:[B4_DT]]*(Data_Xuất[Year]=DP$1)*(Data_Xuất[Main SKU name_GOM]=$A12)*(Data_Xuất[[#Headers],[B1_MN]:[B4_DT]]='Xuất-2026-VayTron'!DP$5)),SUMPRODUCT(Data_Xuất[[B1_MN]:[B4_DT]]*(Data_Xuất[Year]=DP$1)*(Data_Xuất[Month]=DP$2)*(Data_Xuất[Main SKU name_GOM]=$A12)*(Data_Xuất[[#Headers],[B1_MN]:[B4_DT]]='Xuất-2026-VayTron'!DP$5)))</f>
        <v>0</v>
      </c>
      <c r="DQ12" s="43" cm="1">
        <f t="array" ref="DQ12">IF(DQ$2="FY",SUMPRODUCT(Data_Xuất[[B1_MN]:[B4_DT]]*(Data_Xuất[Year]=DQ$1)*(Data_Xuất[Main SKU name_GOM]=$A12)*(Data_Xuất[[#Headers],[B1_MN]:[B4_DT]]='Xuất-2026-VayTron'!DQ$5)),SUMPRODUCT(Data_Xuất[[B1_MN]:[B4_DT]]*(Data_Xuất[Year]=DQ$1)*(Data_Xuất[Month]=DQ$2)*(Data_Xuất[Main SKU name_GOM]=$A12)*(Data_Xuất[[#Headers],[B1_MN]:[B4_DT]]='Xuất-2026-VayTron'!DQ$5)))</f>
        <v>0</v>
      </c>
      <c r="DR12" s="46">
        <f t="shared" si="19"/>
        <v>0</v>
      </c>
      <c r="DT12" s="43" cm="1">
        <f t="array" ref="DT12">IF(DT$2="FY",SUMPRODUCT(Data_Xuất[[B1_MN]:[B4_DT]]*(Data_Xuất[Year]=DT$1)*(Data_Xuất[Main SKU name_GOM]=$A12)*(Data_Xuất[[#Headers],[B1_MN]:[B4_DT]]='Xuất-2026-VayTron'!DT$5)),SUMPRODUCT(Data_Xuất[[B1_MN]:[B4_DT]]*(Data_Xuất[Year]=DT$1)*(Data_Xuất[Month]=DT$2)*(Data_Xuất[Main SKU name_GOM]=$A12)*(Data_Xuất[[#Headers],[B1_MN]:[B4_DT]]='Xuất-2026-VayTron'!DT$5)))</f>
        <v>0</v>
      </c>
      <c r="DU12" s="43" cm="1">
        <f t="array" ref="DU12">IF(DU$2="FY",SUMPRODUCT(Data_Xuất[[B1_MN]:[B4_DT]]*(Data_Xuất[Year]=DU$1)*(Data_Xuất[Main SKU name_GOM]=$A12)*(Data_Xuất[[#Headers],[B1_MN]:[B4_DT]]='Xuất-2026-VayTron'!DU$5)),SUMPRODUCT(Data_Xuất[[B1_MN]:[B4_DT]]*(Data_Xuất[Year]=DU$1)*(Data_Xuất[Month]=DU$2)*(Data_Xuất[Main SKU name_GOM]=$A12)*(Data_Xuất[[#Headers],[B1_MN]:[B4_DT]]='Xuất-2026-VayTron'!DU$5)))</f>
        <v>0</v>
      </c>
      <c r="DV12" s="43" cm="1">
        <f t="array" ref="DV12">IF(DV$2="FY",SUMPRODUCT(Data_Xuất[[B1_MN]:[B4_DT]]*(Data_Xuất[Year]=DV$1)*(Data_Xuất[Main SKU name_GOM]=$A12)*(Data_Xuất[[#Headers],[B1_MN]:[B4_DT]]='Xuất-2026-VayTron'!DV$5)),SUMPRODUCT(Data_Xuất[[B1_MN]:[B4_DT]]*(Data_Xuất[Year]=DV$1)*(Data_Xuất[Month]=DV$2)*(Data_Xuất[Main SKU name_GOM]=$A12)*(Data_Xuất[[#Headers],[B1_MN]:[B4_DT]]='Xuất-2026-VayTron'!DV$5)))</f>
        <v>0</v>
      </c>
      <c r="DW12" s="43" cm="1">
        <f t="array" ref="DW12">IF(DW$2="FY",SUMPRODUCT(Data_Xuất[[B1_MN]:[B4_DT]]*(Data_Xuất[Year]=DW$1)*(Data_Xuất[Main SKU name_GOM]=$A12)*(Data_Xuất[[#Headers],[B1_MN]:[B4_DT]]='Xuất-2026-VayTron'!DW$5)),SUMPRODUCT(Data_Xuất[[B1_MN]:[B4_DT]]*(Data_Xuất[Year]=DW$1)*(Data_Xuất[Month]=DW$2)*(Data_Xuất[Main SKU name_GOM]=$A12)*(Data_Xuất[[#Headers],[B1_MN]:[B4_DT]]='Xuất-2026-VayTron'!DW$5)))</f>
        <v>0</v>
      </c>
      <c r="DX12" s="43" cm="1">
        <f t="array" ref="DX12">IF(DX$2="FY",SUMPRODUCT(Data_Xuất[[B1_MN]:[B4_DT]]*(Data_Xuất[Year]=DX$1)*(Data_Xuất[Main SKU name_GOM]=$A12)*(Data_Xuất[[#Headers],[B1_MN]:[B4_DT]]='Xuất-2026-VayTron'!DX$5)),SUMPRODUCT(Data_Xuất[[B1_MN]:[B4_DT]]*(Data_Xuất[Year]=DX$1)*(Data_Xuất[Month]=DX$2)*(Data_Xuất[Main SKU name_GOM]=$A12)*(Data_Xuất[[#Headers],[B1_MN]:[B4_DT]]='Xuất-2026-VayTron'!DX$5)))</f>
        <v>0</v>
      </c>
      <c r="DY12" s="43" cm="1">
        <f t="array" ref="DY12">IF(DY$2="FY",SUMPRODUCT(Data_Xuất[[B1_MN]:[B4_DT]]*(Data_Xuất[Year]=DY$1)*(Data_Xuất[Main SKU name_GOM]=$A12)*(Data_Xuất[[#Headers],[B1_MN]:[B4_DT]]='Xuất-2026-VayTron'!DY$5)),SUMPRODUCT(Data_Xuất[[B1_MN]:[B4_DT]]*(Data_Xuất[Year]=DY$1)*(Data_Xuất[Month]=DY$2)*(Data_Xuất[Main SKU name_GOM]=$A12)*(Data_Xuất[[#Headers],[B1_MN]:[B4_DT]]='Xuất-2026-VayTron'!DY$5)))</f>
        <v>0</v>
      </c>
      <c r="DZ12" s="43" cm="1">
        <f t="array" ref="DZ12">IF(DZ$2="FY",SUMPRODUCT(Data_Xuất[[B1_MN]:[B4_DT]]*(Data_Xuất[Year]=DZ$1)*(Data_Xuất[Main SKU name_GOM]=$A12)*(Data_Xuất[[#Headers],[B1_MN]:[B4_DT]]='Xuất-2026-VayTron'!DZ$5)),SUMPRODUCT(Data_Xuất[[B1_MN]:[B4_DT]]*(Data_Xuất[Year]=DZ$1)*(Data_Xuất[Month]=DZ$2)*(Data_Xuất[Main SKU name_GOM]=$A12)*(Data_Xuất[[#Headers],[B1_MN]:[B4_DT]]='Xuất-2026-VayTron'!DZ$5)))</f>
        <v>0</v>
      </c>
      <c r="EA12" s="43" cm="1">
        <f t="array" ref="EA12">IF(EA$2="FY",SUMPRODUCT(Data_Xuất[[B1_MN]:[B4_DT]]*(Data_Xuất[Year]=EA$1)*(Data_Xuất[Main SKU name_GOM]=$A12)*(Data_Xuất[[#Headers],[B1_MN]:[B4_DT]]='Xuất-2026-VayTron'!EA$5)),SUMPRODUCT(Data_Xuất[[B1_MN]:[B4_DT]]*(Data_Xuất[Year]=EA$1)*(Data_Xuất[Month]=EA$2)*(Data_Xuất[Main SKU name_GOM]=$A12)*(Data_Xuất[[#Headers],[B1_MN]:[B4_DT]]='Xuất-2026-VayTron'!EA$5)))</f>
        <v>0</v>
      </c>
      <c r="EB12" s="43" cm="1">
        <f t="array" ref="EB12">IF(EB$2="FY",SUMPRODUCT(Data_Xuất[[B1_MN]:[B4_DT]]*(Data_Xuất[Year]=EB$1)*(Data_Xuất[Main SKU name_GOM]=$A12)*(Data_Xuất[[#Headers],[B1_MN]:[B4_DT]]='Xuất-2026-VayTron'!EB$5)),SUMPRODUCT(Data_Xuất[[B1_MN]:[B4_DT]]*(Data_Xuất[Year]=EB$1)*(Data_Xuất[Month]=EB$2)*(Data_Xuất[Main SKU name_GOM]=$A12)*(Data_Xuất[[#Headers],[B1_MN]:[B4_DT]]='Xuất-2026-VayTron'!EB$5)))</f>
        <v>0</v>
      </c>
      <c r="EC12" s="43" cm="1">
        <f t="array" ref="EC12">IF(EC$2="FY",SUMPRODUCT(Data_Xuất[[B1_MN]:[B4_DT]]*(Data_Xuất[Year]=EC$1)*(Data_Xuất[Main SKU name_GOM]=$A12)*(Data_Xuất[[#Headers],[B1_MN]:[B4_DT]]='Xuất-2026-VayTron'!EC$5)),SUMPRODUCT(Data_Xuất[[B1_MN]:[B4_DT]]*(Data_Xuất[Year]=EC$1)*(Data_Xuất[Month]=EC$2)*(Data_Xuất[Main SKU name_GOM]=$A12)*(Data_Xuất[[#Headers],[B1_MN]:[B4_DT]]='Xuất-2026-VayTron'!EC$5)))</f>
        <v>0</v>
      </c>
      <c r="ED12" s="43" cm="1">
        <f t="array" ref="ED12">IF(ED$2="FY",SUMPRODUCT(Data_Xuất[[B1_MN]:[B4_DT]]*(Data_Xuất[Year]=ED$1)*(Data_Xuất[Main SKU name_GOM]=$A12)*(Data_Xuất[[#Headers],[B1_MN]:[B4_DT]]='Xuất-2026-VayTron'!ED$5)),SUMPRODUCT(Data_Xuất[[B1_MN]:[B4_DT]]*(Data_Xuất[Year]=ED$1)*(Data_Xuất[Month]=ED$2)*(Data_Xuất[Main SKU name_GOM]=$A12)*(Data_Xuất[[#Headers],[B1_MN]:[B4_DT]]='Xuất-2026-VayTron'!ED$5)))</f>
        <v>0</v>
      </c>
      <c r="EE12" s="43" cm="1">
        <f t="array" ref="EE12">IF(EE$2="FY",SUMPRODUCT(Data_Xuất[[B1_MN]:[B4_DT]]*(Data_Xuất[Year]=EE$1)*(Data_Xuất[Main SKU name_GOM]=$A12)*(Data_Xuất[[#Headers],[B1_MN]:[B4_DT]]='Xuất-2026-VayTron'!EE$5)),SUMPRODUCT(Data_Xuất[[B1_MN]:[B4_DT]]*(Data_Xuất[Year]=EE$1)*(Data_Xuất[Month]=EE$2)*(Data_Xuất[Main SKU name_GOM]=$A12)*(Data_Xuất[[#Headers],[B1_MN]:[B4_DT]]='Xuất-2026-VayTron'!EE$5)))</f>
        <v>0</v>
      </c>
      <c r="EF12" s="43" cm="1">
        <f t="array" ref="EF12">IF(EF$2="FY",SUMPRODUCT(Data_Xuất[[B1_MN]:[B4_DT]]*(Data_Xuất[Year]=EF$1)*(Data_Xuất[Main SKU name_GOM]=$A12)*(Data_Xuất[[#Headers],[B1_MN]:[B4_DT]]='Xuất-2026-VayTron'!EF$5)),SUMPRODUCT(Data_Xuất[[B1_MN]:[B4_DT]]*(Data_Xuất[Year]=EF$1)*(Data_Xuất[Month]=EF$2)*(Data_Xuất[Main SKU name_GOM]=$A12)*(Data_Xuất[[#Headers],[B1_MN]:[B4_DT]]='Xuất-2026-VayTron'!EF$5)))</f>
        <v>0</v>
      </c>
      <c r="EG12" s="46">
        <f t="shared" si="20"/>
        <v>0</v>
      </c>
      <c r="EI12" s="43" cm="1">
        <f t="array" ref="EI12">IF(EI$2="FY",SUMPRODUCT(Data_Xuất[[B1_MN]:[B4_DT]]*(Data_Xuất[Year]=EI$1)*(Data_Xuất[Main SKU name_GOM]=$A12)*(Data_Xuất[[#Headers],[B1_MN]:[B4_DT]]='Xuất-2026-VayTron'!EI$5)),SUMPRODUCT(Data_Xuất[[B1_MN]:[B4_DT]]*(Data_Xuất[Year]=EI$1)*(Data_Xuất[Month]=EI$2)*(Data_Xuất[Main SKU name_GOM]=$A12)*(Data_Xuất[[#Headers],[B1_MN]:[B4_DT]]='Xuất-2026-VayTron'!EI$5)))</f>
        <v>0</v>
      </c>
      <c r="EJ12" s="43" cm="1">
        <f t="array" ref="EJ12">IF(EJ$2="FY",SUMPRODUCT(Data_Xuất[[B1_MN]:[B4_DT]]*(Data_Xuất[Year]=EJ$1)*(Data_Xuất[Main SKU name_GOM]=$A12)*(Data_Xuất[[#Headers],[B1_MN]:[B4_DT]]='Xuất-2026-VayTron'!EJ$5)),SUMPRODUCT(Data_Xuất[[B1_MN]:[B4_DT]]*(Data_Xuất[Year]=EJ$1)*(Data_Xuất[Month]=EJ$2)*(Data_Xuất[Main SKU name_GOM]=$A12)*(Data_Xuất[[#Headers],[B1_MN]:[B4_DT]]='Xuất-2026-VayTron'!EJ$5)))</f>
        <v>0</v>
      </c>
      <c r="EK12" s="43" cm="1">
        <f t="array" ref="EK12">IF(EK$2="FY",SUMPRODUCT(Data_Xuất[[B1_MN]:[B4_DT]]*(Data_Xuất[Year]=EK$1)*(Data_Xuất[Main SKU name_GOM]=$A12)*(Data_Xuất[[#Headers],[B1_MN]:[B4_DT]]='Xuất-2026-VayTron'!EK$5)),SUMPRODUCT(Data_Xuất[[B1_MN]:[B4_DT]]*(Data_Xuất[Year]=EK$1)*(Data_Xuất[Month]=EK$2)*(Data_Xuất[Main SKU name_GOM]=$A12)*(Data_Xuất[[#Headers],[B1_MN]:[B4_DT]]='Xuất-2026-VayTron'!EK$5)))</f>
        <v>0</v>
      </c>
      <c r="EL12" s="43" cm="1">
        <f t="array" ref="EL12">IF(EL$2="FY",SUMPRODUCT(Data_Xuất[[B1_MN]:[B4_DT]]*(Data_Xuất[Year]=EL$1)*(Data_Xuất[Main SKU name_GOM]=$A12)*(Data_Xuất[[#Headers],[B1_MN]:[B4_DT]]='Xuất-2026-VayTron'!EL$5)),SUMPRODUCT(Data_Xuất[[B1_MN]:[B4_DT]]*(Data_Xuất[Year]=EL$1)*(Data_Xuất[Month]=EL$2)*(Data_Xuất[Main SKU name_GOM]=$A12)*(Data_Xuất[[#Headers],[B1_MN]:[B4_DT]]='Xuất-2026-VayTron'!EL$5)))</f>
        <v>0</v>
      </c>
      <c r="EM12" s="43" cm="1">
        <f t="array" ref="EM12">IF(EM$2="FY",SUMPRODUCT(Data_Xuất[[B1_MN]:[B4_DT]]*(Data_Xuất[Year]=EM$1)*(Data_Xuất[Main SKU name_GOM]=$A12)*(Data_Xuất[[#Headers],[B1_MN]:[B4_DT]]='Xuất-2026-VayTron'!EM$5)),SUMPRODUCT(Data_Xuất[[B1_MN]:[B4_DT]]*(Data_Xuất[Year]=EM$1)*(Data_Xuất[Month]=EM$2)*(Data_Xuất[Main SKU name_GOM]=$A12)*(Data_Xuất[[#Headers],[B1_MN]:[B4_DT]]='Xuất-2026-VayTron'!EM$5)))</f>
        <v>0</v>
      </c>
      <c r="EN12" s="43" cm="1">
        <f t="array" ref="EN12">IF(EN$2="FY",SUMPRODUCT(Data_Xuất[[B1_MN]:[B4_DT]]*(Data_Xuất[Year]=EN$1)*(Data_Xuất[Main SKU name_GOM]=$A12)*(Data_Xuất[[#Headers],[B1_MN]:[B4_DT]]='Xuất-2026-VayTron'!EN$5)),SUMPRODUCT(Data_Xuất[[B1_MN]:[B4_DT]]*(Data_Xuất[Year]=EN$1)*(Data_Xuất[Month]=EN$2)*(Data_Xuất[Main SKU name_GOM]=$A12)*(Data_Xuất[[#Headers],[B1_MN]:[B4_DT]]='Xuất-2026-VayTron'!EN$5)))</f>
        <v>0</v>
      </c>
      <c r="EO12" s="43" cm="1">
        <f t="array" ref="EO12">IF(EO$2="FY",SUMPRODUCT(Data_Xuất[[B1_MN]:[B4_DT]]*(Data_Xuất[Year]=EO$1)*(Data_Xuất[Main SKU name_GOM]=$A12)*(Data_Xuất[[#Headers],[B1_MN]:[B4_DT]]='Xuất-2026-VayTron'!EO$5)),SUMPRODUCT(Data_Xuất[[B1_MN]:[B4_DT]]*(Data_Xuất[Year]=EO$1)*(Data_Xuất[Month]=EO$2)*(Data_Xuất[Main SKU name_GOM]=$A12)*(Data_Xuất[[#Headers],[B1_MN]:[B4_DT]]='Xuất-2026-VayTron'!EO$5)))</f>
        <v>0</v>
      </c>
      <c r="EP12" s="43" cm="1">
        <f t="array" ref="EP12">IF(EP$2="FY",SUMPRODUCT(Data_Xuất[[B1_MN]:[B4_DT]]*(Data_Xuất[Year]=EP$1)*(Data_Xuất[Main SKU name_GOM]=$A12)*(Data_Xuất[[#Headers],[B1_MN]:[B4_DT]]='Xuất-2026-VayTron'!EP$5)),SUMPRODUCT(Data_Xuất[[B1_MN]:[B4_DT]]*(Data_Xuất[Year]=EP$1)*(Data_Xuất[Month]=EP$2)*(Data_Xuất[Main SKU name_GOM]=$A12)*(Data_Xuất[[#Headers],[B1_MN]:[B4_DT]]='Xuất-2026-VayTron'!EP$5)))</f>
        <v>0</v>
      </c>
      <c r="EQ12" s="43" cm="1">
        <f t="array" ref="EQ12">IF(EQ$2="FY",SUMPRODUCT(Data_Xuất[[B1_MN]:[B4_DT]]*(Data_Xuất[Year]=EQ$1)*(Data_Xuất[Main SKU name_GOM]=$A12)*(Data_Xuất[[#Headers],[B1_MN]:[B4_DT]]='Xuất-2026-VayTron'!EQ$5)),SUMPRODUCT(Data_Xuất[[B1_MN]:[B4_DT]]*(Data_Xuất[Year]=EQ$1)*(Data_Xuất[Month]=EQ$2)*(Data_Xuất[Main SKU name_GOM]=$A12)*(Data_Xuất[[#Headers],[B1_MN]:[B4_DT]]='Xuất-2026-VayTron'!EQ$5)))</f>
        <v>0</v>
      </c>
      <c r="ER12" s="43" cm="1">
        <f t="array" ref="ER12">IF(ER$2="FY",SUMPRODUCT(Data_Xuất[[B1_MN]:[B4_DT]]*(Data_Xuất[Year]=ER$1)*(Data_Xuất[Main SKU name_GOM]=$A12)*(Data_Xuất[[#Headers],[B1_MN]:[B4_DT]]='Xuất-2026-VayTron'!ER$5)),SUMPRODUCT(Data_Xuất[[B1_MN]:[B4_DT]]*(Data_Xuất[Year]=ER$1)*(Data_Xuất[Month]=ER$2)*(Data_Xuất[Main SKU name_GOM]=$A12)*(Data_Xuất[[#Headers],[B1_MN]:[B4_DT]]='Xuất-2026-VayTron'!ER$5)))</f>
        <v>0</v>
      </c>
      <c r="ES12" s="43" cm="1">
        <f t="array" ref="ES12">IF(ES$2="FY",SUMPRODUCT(Data_Xuất[[B1_MN]:[B4_DT]]*(Data_Xuất[Year]=ES$1)*(Data_Xuất[Main SKU name_GOM]=$A12)*(Data_Xuất[[#Headers],[B1_MN]:[B4_DT]]='Xuất-2026-VayTron'!ES$5)),SUMPRODUCT(Data_Xuất[[B1_MN]:[B4_DT]]*(Data_Xuất[Year]=ES$1)*(Data_Xuất[Month]=ES$2)*(Data_Xuất[Main SKU name_GOM]=$A12)*(Data_Xuất[[#Headers],[B1_MN]:[B4_DT]]='Xuất-2026-VayTron'!ES$5)))</f>
        <v>0</v>
      </c>
      <c r="ET12" s="43" cm="1">
        <f t="array" ref="ET12">IF(ET$2="FY",SUMPRODUCT(Data_Xuất[[B1_MN]:[B4_DT]]*(Data_Xuất[Year]=ET$1)*(Data_Xuất[Main SKU name_GOM]=$A12)*(Data_Xuất[[#Headers],[B1_MN]:[B4_DT]]='Xuất-2026-VayTron'!ET$5)),SUMPRODUCT(Data_Xuất[[B1_MN]:[B4_DT]]*(Data_Xuất[Year]=ET$1)*(Data_Xuất[Month]=ET$2)*(Data_Xuất[Main SKU name_GOM]=$A12)*(Data_Xuất[[#Headers],[B1_MN]:[B4_DT]]='Xuất-2026-VayTron'!ET$5)))</f>
        <v>0</v>
      </c>
      <c r="EU12" s="43" cm="1">
        <f t="array" ref="EU12">IF(EU$2="FY",SUMPRODUCT(Data_Xuất[[B1_MN]:[B4_DT]]*(Data_Xuất[Year]=EU$1)*(Data_Xuất[Main SKU name_GOM]=$A12)*(Data_Xuất[[#Headers],[B1_MN]:[B4_DT]]='Xuất-2026-VayTron'!EU$5)),SUMPRODUCT(Data_Xuất[[B1_MN]:[B4_DT]]*(Data_Xuất[Year]=EU$1)*(Data_Xuất[Month]=EU$2)*(Data_Xuất[Main SKU name_GOM]=$A12)*(Data_Xuất[[#Headers],[B1_MN]:[B4_DT]]='Xuất-2026-VayTron'!EU$5)))</f>
        <v>0</v>
      </c>
      <c r="EV12" s="46">
        <f t="shared" si="21"/>
        <v>0</v>
      </c>
      <c r="EX12" s="43" cm="1">
        <f t="array" ref="EX12">IF(EX$2="FY",SUMPRODUCT(Data_Xuất[[B1_MN]:[B4_DT]]*(Data_Xuất[Year]=EX$1)*(Data_Xuất[Main SKU name_GOM]=$A12)*(Data_Xuất[[#Headers],[B1_MN]:[B4_DT]]='Xuất-2026-VayTron'!EX$5)),SUMPRODUCT(Data_Xuất[[B1_MN]:[B4_DT]]*(Data_Xuất[Year]=EX$1)*(Data_Xuất[Month]=EX$2)*(Data_Xuất[Main SKU name_GOM]=$A12)*(Data_Xuất[[#Headers],[B1_MN]:[B4_DT]]='Xuất-2026-VayTron'!EX$5)))</f>
        <v>0</v>
      </c>
      <c r="EY12" s="43" cm="1">
        <f t="array" ref="EY12">IF(EY$2="FY",SUMPRODUCT(Data_Xuất[[B1_MN]:[B4_DT]]*(Data_Xuất[Year]=EY$1)*(Data_Xuất[Main SKU name_GOM]=$A12)*(Data_Xuất[[#Headers],[B1_MN]:[B4_DT]]='Xuất-2026-VayTron'!EY$5)),SUMPRODUCT(Data_Xuất[[B1_MN]:[B4_DT]]*(Data_Xuất[Year]=EY$1)*(Data_Xuất[Month]=EY$2)*(Data_Xuất[Main SKU name_GOM]=$A12)*(Data_Xuất[[#Headers],[B1_MN]:[B4_DT]]='Xuất-2026-VayTron'!EY$5)))</f>
        <v>0</v>
      </c>
      <c r="EZ12" s="43" cm="1">
        <f t="array" ref="EZ12">IF(EZ$2="FY",SUMPRODUCT(Data_Xuất[[B1_MN]:[B4_DT]]*(Data_Xuất[Year]=EZ$1)*(Data_Xuất[Main SKU name_GOM]=$A12)*(Data_Xuất[[#Headers],[B1_MN]:[B4_DT]]='Xuất-2026-VayTron'!EZ$5)),SUMPRODUCT(Data_Xuất[[B1_MN]:[B4_DT]]*(Data_Xuất[Year]=EZ$1)*(Data_Xuất[Month]=EZ$2)*(Data_Xuất[Main SKU name_GOM]=$A12)*(Data_Xuất[[#Headers],[B1_MN]:[B4_DT]]='Xuất-2026-VayTron'!EZ$5)))</f>
        <v>0</v>
      </c>
      <c r="FA12" s="43" cm="1">
        <f t="array" ref="FA12">IF(FA$2="FY",SUMPRODUCT(Data_Xuất[[B1_MN]:[B4_DT]]*(Data_Xuất[Year]=FA$1)*(Data_Xuất[Main SKU name_GOM]=$A12)*(Data_Xuất[[#Headers],[B1_MN]:[B4_DT]]='Xuất-2026-VayTron'!FA$5)),SUMPRODUCT(Data_Xuất[[B1_MN]:[B4_DT]]*(Data_Xuất[Year]=FA$1)*(Data_Xuất[Month]=FA$2)*(Data_Xuất[Main SKU name_GOM]=$A12)*(Data_Xuất[[#Headers],[B1_MN]:[B4_DT]]='Xuất-2026-VayTron'!FA$5)))</f>
        <v>0</v>
      </c>
      <c r="FB12" s="43" cm="1">
        <f t="array" ref="FB12">IF(FB$2="FY",SUMPRODUCT(Data_Xuất[[B1_MN]:[B4_DT]]*(Data_Xuất[Year]=FB$1)*(Data_Xuất[Main SKU name_GOM]=$A12)*(Data_Xuất[[#Headers],[B1_MN]:[B4_DT]]='Xuất-2026-VayTron'!FB$5)),SUMPRODUCT(Data_Xuất[[B1_MN]:[B4_DT]]*(Data_Xuất[Year]=FB$1)*(Data_Xuất[Month]=FB$2)*(Data_Xuất[Main SKU name_GOM]=$A12)*(Data_Xuất[[#Headers],[B1_MN]:[B4_DT]]='Xuất-2026-VayTron'!FB$5)))</f>
        <v>0</v>
      </c>
      <c r="FC12" s="43" cm="1">
        <f t="array" ref="FC12">IF(FC$2="FY",SUMPRODUCT(Data_Xuất[[B1_MN]:[B4_DT]]*(Data_Xuất[Year]=FC$1)*(Data_Xuất[Main SKU name_GOM]=$A12)*(Data_Xuất[[#Headers],[B1_MN]:[B4_DT]]='Xuất-2026-VayTron'!FC$5)),SUMPRODUCT(Data_Xuất[[B1_MN]:[B4_DT]]*(Data_Xuất[Year]=FC$1)*(Data_Xuất[Month]=FC$2)*(Data_Xuất[Main SKU name_GOM]=$A12)*(Data_Xuất[[#Headers],[B1_MN]:[B4_DT]]='Xuất-2026-VayTron'!FC$5)))</f>
        <v>0</v>
      </c>
      <c r="FD12" s="43" cm="1">
        <f t="array" ref="FD12">IF(FD$2="FY",SUMPRODUCT(Data_Xuất[[B1_MN]:[B4_DT]]*(Data_Xuất[Year]=FD$1)*(Data_Xuất[Main SKU name_GOM]=$A12)*(Data_Xuất[[#Headers],[B1_MN]:[B4_DT]]='Xuất-2026-VayTron'!FD$5)),SUMPRODUCT(Data_Xuất[[B1_MN]:[B4_DT]]*(Data_Xuất[Year]=FD$1)*(Data_Xuất[Month]=FD$2)*(Data_Xuất[Main SKU name_GOM]=$A12)*(Data_Xuất[[#Headers],[B1_MN]:[B4_DT]]='Xuất-2026-VayTron'!FD$5)))</f>
        <v>0</v>
      </c>
      <c r="FE12" s="43" cm="1">
        <f t="array" ref="FE12">IF(FE$2="FY",SUMPRODUCT(Data_Xuất[[B1_MN]:[B4_DT]]*(Data_Xuất[Year]=FE$1)*(Data_Xuất[Main SKU name_GOM]=$A12)*(Data_Xuất[[#Headers],[B1_MN]:[B4_DT]]='Xuất-2026-VayTron'!FE$5)),SUMPRODUCT(Data_Xuất[[B1_MN]:[B4_DT]]*(Data_Xuất[Year]=FE$1)*(Data_Xuất[Month]=FE$2)*(Data_Xuất[Main SKU name_GOM]=$A12)*(Data_Xuất[[#Headers],[B1_MN]:[B4_DT]]='Xuất-2026-VayTron'!FE$5)))</f>
        <v>0</v>
      </c>
      <c r="FF12" s="43" cm="1">
        <f t="array" ref="FF12">IF(FF$2="FY",SUMPRODUCT(Data_Xuất[[B1_MN]:[B4_DT]]*(Data_Xuất[Year]=FF$1)*(Data_Xuất[Main SKU name_GOM]=$A12)*(Data_Xuất[[#Headers],[B1_MN]:[B4_DT]]='Xuất-2026-VayTron'!FF$5)),SUMPRODUCT(Data_Xuất[[B1_MN]:[B4_DT]]*(Data_Xuất[Year]=FF$1)*(Data_Xuất[Month]=FF$2)*(Data_Xuất[Main SKU name_GOM]=$A12)*(Data_Xuất[[#Headers],[B1_MN]:[B4_DT]]='Xuất-2026-VayTron'!FF$5)))</f>
        <v>0</v>
      </c>
      <c r="FG12" s="43" cm="1">
        <f t="array" ref="FG12">IF(FG$2="FY",SUMPRODUCT(Data_Xuất[[B1_MN]:[B4_DT]]*(Data_Xuất[Year]=FG$1)*(Data_Xuất[Main SKU name_GOM]=$A12)*(Data_Xuất[[#Headers],[B1_MN]:[B4_DT]]='Xuất-2026-VayTron'!FG$5)),SUMPRODUCT(Data_Xuất[[B1_MN]:[B4_DT]]*(Data_Xuất[Year]=FG$1)*(Data_Xuất[Month]=FG$2)*(Data_Xuất[Main SKU name_GOM]=$A12)*(Data_Xuất[[#Headers],[B1_MN]:[B4_DT]]='Xuất-2026-VayTron'!FG$5)))</f>
        <v>0</v>
      </c>
      <c r="FH12" s="43" cm="1">
        <f t="array" ref="FH12">IF(FH$2="FY",SUMPRODUCT(Data_Xuất[[B1_MN]:[B4_DT]]*(Data_Xuất[Year]=FH$1)*(Data_Xuất[Main SKU name_GOM]=$A12)*(Data_Xuất[[#Headers],[B1_MN]:[B4_DT]]='Xuất-2026-VayTron'!FH$5)),SUMPRODUCT(Data_Xuất[[B1_MN]:[B4_DT]]*(Data_Xuất[Year]=FH$1)*(Data_Xuất[Month]=FH$2)*(Data_Xuất[Main SKU name_GOM]=$A12)*(Data_Xuất[[#Headers],[B1_MN]:[B4_DT]]='Xuất-2026-VayTron'!FH$5)))</f>
        <v>0</v>
      </c>
      <c r="FI12" s="43" cm="1">
        <f t="array" ref="FI12">IF(FI$2="FY",SUMPRODUCT(Data_Xuất[[B1_MN]:[B4_DT]]*(Data_Xuất[Year]=FI$1)*(Data_Xuất[Main SKU name_GOM]=$A12)*(Data_Xuất[[#Headers],[B1_MN]:[B4_DT]]='Xuất-2026-VayTron'!FI$5)),SUMPRODUCT(Data_Xuất[[B1_MN]:[B4_DT]]*(Data_Xuất[Year]=FI$1)*(Data_Xuất[Month]=FI$2)*(Data_Xuất[Main SKU name_GOM]=$A12)*(Data_Xuất[[#Headers],[B1_MN]:[B4_DT]]='Xuất-2026-VayTron'!FI$5)))</f>
        <v>0</v>
      </c>
      <c r="FJ12" s="43" cm="1">
        <f t="array" ref="FJ12">IF(FJ$2="FY",SUMPRODUCT(Data_Xuất[[B1_MN]:[B4_DT]]*(Data_Xuất[Year]=FJ$1)*(Data_Xuất[Main SKU name_GOM]=$A12)*(Data_Xuất[[#Headers],[B1_MN]:[B4_DT]]='Xuất-2026-VayTron'!FJ$5)),SUMPRODUCT(Data_Xuất[[B1_MN]:[B4_DT]]*(Data_Xuất[Year]=FJ$1)*(Data_Xuất[Month]=FJ$2)*(Data_Xuất[Main SKU name_GOM]=$A12)*(Data_Xuất[[#Headers],[B1_MN]:[B4_DT]]='Xuất-2026-VayTron'!FJ$5)))</f>
        <v>0</v>
      </c>
      <c r="FK12" s="46">
        <f t="shared" si="22"/>
        <v>0</v>
      </c>
      <c r="FM12" s="43" cm="1">
        <f t="array" ref="FM12">IF(FM$2="FY",SUMPRODUCT(Data_Xuất[[B1_MN]:[B4_DT]]*(Data_Xuất[Year]=FM$1)*(Data_Xuất[Main SKU name_GOM]=$A12)*(Data_Xuất[[#Headers],[B1_MN]:[B4_DT]]='Xuất-2026-VayTron'!FM$5)),SUMPRODUCT(Data_Xuất[[B1_MN]:[B4_DT]]*(Data_Xuất[Year]=FM$1)*(Data_Xuất[Month]=FM$2)*(Data_Xuất[Main SKU name_GOM]=$A12)*(Data_Xuất[[#Headers],[B1_MN]:[B4_DT]]='Xuất-2026-VayTron'!FM$5)))</f>
        <v>0</v>
      </c>
      <c r="FN12" s="43" cm="1">
        <f t="array" ref="FN12">IF(FN$2="FY",SUMPRODUCT(Data_Xuất[[B1_MN]:[B4_DT]]*(Data_Xuất[Year]=FN$1)*(Data_Xuất[Main SKU name_GOM]=$A12)*(Data_Xuất[[#Headers],[B1_MN]:[B4_DT]]='Xuất-2026-VayTron'!FN$5)),SUMPRODUCT(Data_Xuất[[B1_MN]:[B4_DT]]*(Data_Xuất[Year]=FN$1)*(Data_Xuất[Month]=FN$2)*(Data_Xuất[Main SKU name_GOM]=$A12)*(Data_Xuất[[#Headers],[B1_MN]:[B4_DT]]='Xuất-2026-VayTron'!FN$5)))</f>
        <v>0</v>
      </c>
      <c r="FO12" s="43" cm="1">
        <f t="array" ref="FO12">IF(FO$2="FY",SUMPRODUCT(Data_Xuất[[B1_MN]:[B4_DT]]*(Data_Xuất[Year]=FO$1)*(Data_Xuất[Main SKU name_GOM]=$A12)*(Data_Xuất[[#Headers],[B1_MN]:[B4_DT]]='Xuất-2026-VayTron'!FO$5)),SUMPRODUCT(Data_Xuất[[B1_MN]:[B4_DT]]*(Data_Xuất[Year]=FO$1)*(Data_Xuất[Month]=FO$2)*(Data_Xuất[Main SKU name_GOM]=$A12)*(Data_Xuất[[#Headers],[B1_MN]:[B4_DT]]='Xuất-2026-VayTron'!FO$5)))</f>
        <v>0</v>
      </c>
      <c r="FP12" s="43" cm="1">
        <f t="array" ref="FP12">IF(FP$2="FY",SUMPRODUCT(Data_Xuất[[B1_MN]:[B4_DT]]*(Data_Xuất[Year]=FP$1)*(Data_Xuất[Main SKU name_GOM]=$A12)*(Data_Xuất[[#Headers],[B1_MN]:[B4_DT]]='Xuất-2026-VayTron'!FP$5)),SUMPRODUCT(Data_Xuất[[B1_MN]:[B4_DT]]*(Data_Xuất[Year]=FP$1)*(Data_Xuất[Month]=FP$2)*(Data_Xuất[Main SKU name_GOM]=$A12)*(Data_Xuất[[#Headers],[B1_MN]:[B4_DT]]='Xuất-2026-VayTron'!FP$5)))</f>
        <v>0</v>
      </c>
      <c r="FQ12" s="43" cm="1">
        <f t="array" ref="FQ12">IF(FQ$2="FY",SUMPRODUCT(Data_Xuất[[B1_MN]:[B4_DT]]*(Data_Xuất[Year]=FQ$1)*(Data_Xuất[Main SKU name_GOM]=$A12)*(Data_Xuất[[#Headers],[B1_MN]:[B4_DT]]='Xuất-2026-VayTron'!FQ$5)),SUMPRODUCT(Data_Xuất[[B1_MN]:[B4_DT]]*(Data_Xuất[Year]=FQ$1)*(Data_Xuất[Month]=FQ$2)*(Data_Xuất[Main SKU name_GOM]=$A12)*(Data_Xuất[[#Headers],[B1_MN]:[B4_DT]]='Xuất-2026-VayTron'!FQ$5)))</f>
        <v>0</v>
      </c>
      <c r="FR12" s="43" cm="1">
        <f t="array" ref="FR12">IF(FR$2="FY",SUMPRODUCT(Data_Xuất[[B1_MN]:[B4_DT]]*(Data_Xuất[Year]=FR$1)*(Data_Xuất[Main SKU name_GOM]=$A12)*(Data_Xuất[[#Headers],[B1_MN]:[B4_DT]]='Xuất-2026-VayTron'!FR$5)),SUMPRODUCT(Data_Xuất[[B1_MN]:[B4_DT]]*(Data_Xuất[Year]=FR$1)*(Data_Xuất[Month]=FR$2)*(Data_Xuất[Main SKU name_GOM]=$A12)*(Data_Xuất[[#Headers],[B1_MN]:[B4_DT]]='Xuất-2026-VayTron'!FR$5)))</f>
        <v>0</v>
      </c>
      <c r="FS12" s="43" cm="1">
        <f t="array" ref="FS12">IF(FS$2="FY",SUMPRODUCT(Data_Xuất[[B1_MN]:[B4_DT]]*(Data_Xuất[Year]=FS$1)*(Data_Xuất[Main SKU name_GOM]=$A12)*(Data_Xuất[[#Headers],[B1_MN]:[B4_DT]]='Xuất-2026-VayTron'!FS$5)),SUMPRODUCT(Data_Xuất[[B1_MN]:[B4_DT]]*(Data_Xuất[Year]=FS$1)*(Data_Xuất[Month]=FS$2)*(Data_Xuất[Main SKU name_GOM]=$A12)*(Data_Xuất[[#Headers],[B1_MN]:[B4_DT]]='Xuất-2026-VayTron'!FS$5)))</f>
        <v>0</v>
      </c>
      <c r="FT12" s="43" cm="1">
        <f t="array" ref="FT12">IF(FT$2="FY",SUMPRODUCT(Data_Xuất[[B1_MN]:[B4_DT]]*(Data_Xuất[Year]=FT$1)*(Data_Xuất[Main SKU name_GOM]=$A12)*(Data_Xuất[[#Headers],[B1_MN]:[B4_DT]]='Xuất-2026-VayTron'!FT$5)),SUMPRODUCT(Data_Xuất[[B1_MN]:[B4_DT]]*(Data_Xuất[Year]=FT$1)*(Data_Xuất[Month]=FT$2)*(Data_Xuất[Main SKU name_GOM]=$A12)*(Data_Xuất[[#Headers],[B1_MN]:[B4_DT]]='Xuất-2026-VayTron'!FT$5)))</f>
        <v>0</v>
      </c>
      <c r="FU12" s="43" cm="1">
        <f t="array" ref="FU12">IF(FU$2="FY",SUMPRODUCT(Data_Xuất[[B1_MN]:[B4_DT]]*(Data_Xuất[Year]=FU$1)*(Data_Xuất[Main SKU name_GOM]=$A12)*(Data_Xuất[[#Headers],[B1_MN]:[B4_DT]]='Xuất-2026-VayTron'!FU$5)),SUMPRODUCT(Data_Xuất[[B1_MN]:[B4_DT]]*(Data_Xuất[Year]=FU$1)*(Data_Xuất[Month]=FU$2)*(Data_Xuất[Main SKU name_GOM]=$A12)*(Data_Xuất[[#Headers],[B1_MN]:[B4_DT]]='Xuất-2026-VayTron'!FU$5)))</f>
        <v>0</v>
      </c>
      <c r="FV12" s="43" cm="1">
        <f t="array" ref="FV12">IF(FV$2="FY",SUMPRODUCT(Data_Xuất[[B1_MN]:[B4_DT]]*(Data_Xuất[Year]=FV$1)*(Data_Xuất[Main SKU name_GOM]=$A12)*(Data_Xuất[[#Headers],[B1_MN]:[B4_DT]]='Xuất-2026-VayTron'!FV$5)),SUMPRODUCT(Data_Xuất[[B1_MN]:[B4_DT]]*(Data_Xuất[Year]=FV$1)*(Data_Xuất[Month]=FV$2)*(Data_Xuất[Main SKU name_GOM]=$A12)*(Data_Xuất[[#Headers],[B1_MN]:[B4_DT]]='Xuất-2026-VayTron'!FV$5)))</f>
        <v>0</v>
      </c>
      <c r="FW12" s="43" cm="1">
        <f t="array" ref="FW12">IF(FW$2="FY",SUMPRODUCT(Data_Xuất[[B1_MN]:[B4_DT]]*(Data_Xuất[Year]=FW$1)*(Data_Xuất[Main SKU name_GOM]=$A12)*(Data_Xuất[[#Headers],[B1_MN]:[B4_DT]]='Xuất-2026-VayTron'!FW$5)),SUMPRODUCT(Data_Xuất[[B1_MN]:[B4_DT]]*(Data_Xuất[Year]=FW$1)*(Data_Xuất[Month]=FW$2)*(Data_Xuất[Main SKU name_GOM]=$A12)*(Data_Xuất[[#Headers],[B1_MN]:[B4_DT]]='Xuất-2026-VayTron'!FW$5)))</f>
        <v>0</v>
      </c>
      <c r="FX12" s="43" cm="1">
        <f t="array" ref="FX12">IF(FX$2="FY",SUMPRODUCT(Data_Xuất[[B1_MN]:[B4_DT]]*(Data_Xuất[Year]=FX$1)*(Data_Xuất[Main SKU name_GOM]=$A12)*(Data_Xuất[[#Headers],[B1_MN]:[B4_DT]]='Xuất-2026-VayTron'!FX$5)),SUMPRODUCT(Data_Xuất[[B1_MN]:[B4_DT]]*(Data_Xuất[Year]=FX$1)*(Data_Xuất[Month]=FX$2)*(Data_Xuất[Main SKU name_GOM]=$A12)*(Data_Xuất[[#Headers],[B1_MN]:[B4_DT]]='Xuất-2026-VayTron'!FX$5)))</f>
        <v>0</v>
      </c>
      <c r="FY12" s="43" cm="1">
        <f t="array" ref="FY12">IF(FY$2="FY",SUMPRODUCT(Data_Xuất[[B1_MN]:[B4_DT]]*(Data_Xuất[Year]=FY$1)*(Data_Xuất[Main SKU name_GOM]=$A12)*(Data_Xuất[[#Headers],[B1_MN]:[B4_DT]]='Xuất-2026-VayTron'!FY$5)),SUMPRODUCT(Data_Xuất[[B1_MN]:[B4_DT]]*(Data_Xuất[Year]=FY$1)*(Data_Xuất[Month]=FY$2)*(Data_Xuất[Main SKU name_GOM]=$A12)*(Data_Xuất[[#Headers],[B1_MN]:[B4_DT]]='Xuất-2026-VayTron'!FY$5)))</f>
        <v>0</v>
      </c>
      <c r="FZ12" s="46">
        <f t="shared" si="23"/>
        <v>0</v>
      </c>
      <c r="GB12" s="43" cm="1">
        <f t="array" ref="GB12">IF(GB$2="FY",SUMPRODUCT(Data_Xuất[[B1_MN]:[B4_DT]]*(Data_Xuất[Year]=GB$1)*(Data_Xuất[Main SKU name_GOM]=$A12)*(Data_Xuất[[#Headers],[B1_MN]:[B4_DT]]='Xuất-2026-VayTron'!GB$5)),SUMPRODUCT(Data_Xuất[[B1_MN]:[B4_DT]]*(Data_Xuất[Year]=GB$1)*(Data_Xuất[Month]=GB$2)*(Data_Xuất[Main SKU name_GOM]=$A12)*(Data_Xuất[[#Headers],[B1_MN]:[B4_DT]]='Xuất-2026-VayTron'!GB$5)))</f>
        <v>0</v>
      </c>
      <c r="GC12" s="43" cm="1">
        <f t="array" ref="GC12">IF(GC$2="FY",SUMPRODUCT(Data_Xuất[[B1_MN]:[B4_DT]]*(Data_Xuất[Year]=GC$1)*(Data_Xuất[Main SKU name_GOM]=$A12)*(Data_Xuất[[#Headers],[B1_MN]:[B4_DT]]='Xuất-2026-VayTron'!GC$5)),SUMPRODUCT(Data_Xuất[[B1_MN]:[B4_DT]]*(Data_Xuất[Year]=GC$1)*(Data_Xuất[Month]=GC$2)*(Data_Xuất[Main SKU name_GOM]=$A12)*(Data_Xuất[[#Headers],[B1_MN]:[B4_DT]]='Xuất-2026-VayTron'!GC$5)))</f>
        <v>0</v>
      </c>
      <c r="GD12" s="43" cm="1">
        <f t="array" ref="GD12">IF(GD$2="FY",SUMPRODUCT(Data_Xuất[[B1_MN]:[B4_DT]]*(Data_Xuất[Year]=GD$1)*(Data_Xuất[Main SKU name_GOM]=$A12)*(Data_Xuất[[#Headers],[B1_MN]:[B4_DT]]='Xuất-2026-VayTron'!GD$5)),SUMPRODUCT(Data_Xuất[[B1_MN]:[B4_DT]]*(Data_Xuất[Year]=GD$1)*(Data_Xuất[Month]=GD$2)*(Data_Xuất[Main SKU name_GOM]=$A12)*(Data_Xuất[[#Headers],[B1_MN]:[B4_DT]]='Xuất-2026-VayTron'!GD$5)))</f>
        <v>0</v>
      </c>
      <c r="GE12" s="43" cm="1">
        <f t="array" ref="GE12">IF(GE$2="FY",SUMPRODUCT(Data_Xuất[[B1_MN]:[B4_DT]]*(Data_Xuất[Year]=GE$1)*(Data_Xuất[Main SKU name_GOM]=$A12)*(Data_Xuất[[#Headers],[B1_MN]:[B4_DT]]='Xuất-2026-VayTron'!GE$5)),SUMPRODUCT(Data_Xuất[[B1_MN]:[B4_DT]]*(Data_Xuất[Year]=GE$1)*(Data_Xuất[Month]=GE$2)*(Data_Xuất[Main SKU name_GOM]=$A12)*(Data_Xuất[[#Headers],[B1_MN]:[B4_DT]]='Xuất-2026-VayTron'!GE$5)))</f>
        <v>0</v>
      </c>
      <c r="GF12" s="43" cm="1">
        <f t="array" ref="GF12">IF(GF$2="FY",SUMPRODUCT(Data_Xuất[[B1_MN]:[B4_DT]]*(Data_Xuất[Year]=GF$1)*(Data_Xuất[Main SKU name_GOM]=$A12)*(Data_Xuất[[#Headers],[B1_MN]:[B4_DT]]='Xuất-2026-VayTron'!GF$5)),SUMPRODUCT(Data_Xuất[[B1_MN]:[B4_DT]]*(Data_Xuất[Year]=GF$1)*(Data_Xuất[Month]=GF$2)*(Data_Xuất[Main SKU name_GOM]=$A12)*(Data_Xuất[[#Headers],[B1_MN]:[B4_DT]]='Xuất-2026-VayTron'!GF$5)))</f>
        <v>0</v>
      </c>
      <c r="GG12" s="43" cm="1">
        <f t="array" ref="GG12">IF(GG$2="FY",SUMPRODUCT(Data_Xuất[[B1_MN]:[B4_DT]]*(Data_Xuất[Year]=GG$1)*(Data_Xuất[Main SKU name_GOM]=$A12)*(Data_Xuất[[#Headers],[B1_MN]:[B4_DT]]='Xuất-2026-VayTron'!GG$5)),SUMPRODUCT(Data_Xuất[[B1_MN]:[B4_DT]]*(Data_Xuất[Year]=GG$1)*(Data_Xuất[Month]=GG$2)*(Data_Xuất[Main SKU name_GOM]=$A12)*(Data_Xuất[[#Headers],[B1_MN]:[B4_DT]]='Xuất-2026-VayTron'!GG$5)))</f>
        <v>0</v>
      </c>
      <c r="GH12" s="43" cm="1">
        <f t="array" ref="GH12">IF(GH$2="FY",SUMPRODUCT(Data_Xuất[[B1_MN]:[B4_DT]]*(Data_Xuất[Year]=GH$1)*(Data_Xuất[Main SKU name_GOM]=$A12)*(Data_Xuất[[#Headers],[B1_MN]:[B4_DT]]='Xuất-2026-VayTron'!GH$5)),SUMPRODUCT(Data_Xuất[[B1_MN]:[B4_DT]]*(Data_Xuất[Year]=GH$1)*(Data_Xuất[Month]=GH$2)*(Data_Xuất[Main SKU name_GOM]=$A12)*(Data_Xuất[[#Headers],[B1_MN]:[B4_DT]]='Xuất-2026-VayTron'!GH$5)))</f>
        <v>0</v>
      </c>
      <c r="GI12" s="43" cm="1">
        <f t="array" ref="GI12">IF(GI$2="FY",SUMPRODUCT(Data_Xuất[[B1_MN]:[B4_DT]]*(Data_Xuất[Year]=GI$1)*(Data_Xuất[Main SKU name_GOM]=$A12)*(Data_Xuất[[#Headers],[B1_MN]:[B4_DT]]='Xuất-2026-VayTron'!GI$5)),SUMPRODUCT(Data_Xuất[[B1_MN]:[B4_DT]]*(Data_Xuất[Year]=GI$1)*(Data_Xuất[Month]=GI$2)*(Data_Xuất[Main SKU name_GOM]=$A12)*(Data_Xuất[[#Headers],[B1_MN]:[B4_DT]]='Xuất-2026-VayTron'!GI$5)))</f>
        <v>0</v>
      </c>
      <c r="GJ12" s="43" cm="1">
        <f t="array" ref="GJ12">IF(GJ$2="FY",SUMPRODUCT(Data_Xuất[[B1_MN]:[B4_DT]]*(Data_Xuất[Year]=GJ$1)*(Data_Xuất[Main SKU name_GOM]=$A12)*(Data_Xuất[[#Headers],[B1_MN]:[B4_DT]]='Xuất-2026-VayTron'!GJ$5)),SUMPRODUCT(Data_Xuất[[B1_MN]:[B4_DT]]*(Data_Xuất[Year]=GJ$1)*(Data_Xuất[Month]=GJ$2)*(Data_Xuất[Main SKU name_GOM]=$A12)*(Data_Xuất[[#Headers],[B1_MN]:[B4_DT]]='Xuất-2026-VayTron'!GJ$5)))</f>
        <v>0</v>
      </c>
      <c r="GK12" s="43" cm="1">
        <f t="array" ref="GK12">IF(GK$2="FY",SUMPRODUCT(Data_Xuất[[B1_MN]:[B4_DT]]*(Data_Xuất[Year]=GK$1)*(Data_Xuất[Main SKU name_GOM]=$A12)*(Data_Xuất[[#Headers],[B1_MN]:[B4_DT]]='Xuất-2026-VayTron'!GK$5)),SUMPRODUCT(Data_Xuất[[B1_MN]:[B4_DT]]*(Data_Xuất[Year]=GK$1)*(Data_Xuất[Month]=GK$2)*(Data_Xuất[Main SKU name_GOM]=$A12)*(Data_Xuất[[#Headers],[B1_MN]:[B4_DT]]='Xuất-2026-VayTron'!GK$5)))</f>
        <v>0</v>
      </c>
      <c r="GL12" s="43" cm="1">
        <f t="array" ref="GL12">IF(GL$2="FY",SUMPRODUCT(Data_Xuất[[B1_MN]:[B4_DT]]*(Data_Xuất[Year]=GL$1)*(Data_Xuất[Main SKU name_GOM]=$A12)*(Data_Xuất[[#Headers],[B1_MN]:[B4_DT]]='Xuất-2026-VayTron'!GL$5)),SUMPRODUCT(Data_Xuất[[B1_MN]:[B4_DT]]*(Data_Xuất[Year]=GL$1)*(Data_Xuất[Month]=GL$2)*(Data_Xuất[Main SKU name_GOM]=$A12)*(Data_Xuất[[#Headers],[B1_MN]:[B4_DT]]='Xuất-2026-VayTron'!GL$5)))</f>
        <v>0</v>
      </c>
      <c r="GM12" s="43" cm="1">
        <f t="array" ref="GM12">IF(GM$2="FY",SUMPRODUCT(Data_Xuất[[B1_MN]:[B4_DT]]*(Data_Xuất[Year]=GM$1)*(Data_Xuất[Main SKU name_GOM]=$A12)*(Data_Xuất[[#Headers],[B1_MN]:[B4_DT]]='Xuất-2026-VayTron'!GM$5)),SUMPRODUCT(Data_Xuất[[B1_MN]:[B4_DT]]*(Data_Xuất[Year]=GM$1)*(Data_Xuất[Month]=GM$2)*(Data_Xuất[Main SKU name_GOM]=$A12)*(Data_Xuất[[#Headers],[B1_MN]:[B4_DT]]='Xuất-2026-VayTron'!GM$5)))</f>
        <v>0</v>
      </c>
      <c r="GN12" s="43" cm="1">
        <f t="array" ref="GN12">IF(GN$2="FY",SUMPRODUCT(Data_Xuất[[B1_MN]:[B4_DT]]*(Data_Xuất[Year]=GN$1)*(Data_Xuất[Main SKU name_GOM]=$A12)*(Data_Xuất[[#Headers],[B1_MN]:[B4_DT]]='Xuất-2026-VayTron'!GN$5)),SUMPRODUCT(Data_Xuất[[B1_MN]:[B4_DT]]*(Data_Xuất[Year]=GN$1)*(Data_Xuất[Month]=GN$2)*(Data_Xuất[Main SKU name_GOM]=$A12)*(Data_Xuất[[#Headers],[B1_MN]:[B4_DT]]='Xuất-2026-VayTron'!GN$5)))</f>
        <v>0</v>
      </c>
      <c r="GO12" s="46">
        <f t="shared" si="24"/>
        <v>0</v>
      </c>
    </row>
    <row r="13" spans="1:197" s="1" customFormat="1" ht="15" thickBot="1" x14ac:dyDescent="0.4">
      <c r="A13" s="6"/>
      <c r="B13" s="7" t="s">
        <v>78</v>
      </c>
      <c r="D13" s="47">
        <f>SUM(D6:D12)</f>
        <v>5581969.2314796867</v>
      </c>
      <c r="E13" s="47">
        <f t="shared" ref="E13:Q13" si="25">SUM(E6:E12)</f>
        <v>3963137.8740585656</v>
      </c>
      <c r="F13" s="47">
        <f t="shared" si="25"/>
        <v>1761187.384484407</v>
      </c>
      <c r="G13" s="47">
        <f t="shared" si="25"/>
        <v>334548.24742854369</v>
      </c>
      <c r="H13" s="47">
        <f t="shared" si="25"/>
        <v>346307.93702673807</v>
      </c>
      <c r="I13" s="47">
        <f t="shared" si="25"/>
        <v>432586.90809107607</v>
      </c>
      <c r="J13" s="47">
        <f t="shared" si="25"/>
        <v>0</v>
      </c>
      <c r="K13" s="47">
        <f t="shared" si="25"/>
        <v>128210.74535497284</v>
      </c>
      <c r="L13" s="47">
        <f t="shared" si="25"/>
        <v>27450</v>
      </c>
      <c r="M13" s="47">
        <f t="shared" si="25"/>
        <v>133033.92997786612</v>
      </c>
      <c r="N13" s="47">
        <f t="shared" si="25"/>
        <v>0</v>
      </c>
      <c r="O13" s="47">
        <f t="shared" si="25"/>
        <v>301.94209814414478</v>
      </c>
      <c r="P13" s="47">
        <f t="shared" si="25"/>
        <v>0</v>
      </c>
      <c r="Q13" s="47">
        <f t="shared" si="25"/>
        <v>12708734.199999999</v>
      </c>
      <c r="S13" s="47">
        <f>SUM(S6:S12)</f>
        <v>1408295.0084731067</v>
      </c>
      <c r="T13" s="47">
        <f t="shared" ref="T13:AF13" si="26">SUM(T6:T12)</f>
        <v>833806.03822054446</v>
      </c>
      <c r="U13" s="47">
        <f t="shared" si="26"/>
        <v>287986.71196253964</v>
      </c>
      <c r="V13" s="47">
        <f t="shared" si="26"/>
        <v>107150.78024829159</v>
      </c>
      <c r="W13" s="47">
        <f t="shared" si="26"/>
        <v>102613.35440584055</v>
      </c>
      <c r="X13" s="47">
        <f t="shared" si="26"/>
        <v>82100.708091076056</v>
      </c>
      <c r="Y13" s="47">
        <f t="shared" si="26"/>
        <v>0</v>
      </c>
      <c r="Z13" s="47">
        <f t="shared" si="26"/>
        <v>5038.5639366968917</v>
      </c>
      <c r="AA13" s="47">
        <f t="shared" si="26"/>
        <v>3884.4339622641514</v>
      </c>
      <c r="AB13" s="47">
        <f t="shared" si="26"/>
        <v>2854.4586014958277</v>
      </c>
      <c r="AC13" s="47">
        <f t="shared" si="26"/>
        <v>0</v>
      </c>
      <c r="AD13" s="47">
        <f t="shared" si="26"/>
        <v>301.94209814414478</v>
      </c>
      <c r="AE13" s="47">
        <f t="shared" si="26"/>
        <v>0</v>
      </c>
      <c r="AF13" s="47">
        <f t="shared" si="26"/>
        <v>2834032</v>
      </c>
      <c r="AH13" s="47">
        <f>SUM(AH6:AH12)</f>
        <v>819060.00000000012</v>
      </c>
      <c r="AI13" s="47">
        <f t="shared" ref="AI13:AU13" si="27">SUM(AI6:AI12)</f>
        <v>360500</v>
      </c>
      <c r="AJ13" s="47">
        <f t="shared" si="27"/>
        <v>10600</v>
      </c>
      <c r="AK13" s="47">
        <f t="shared" si="27"/>
        <v>24200</v>
      </c>
      <c r="AL13" s="47">
        <f t="shared" si="27"/>
        <v>0</v>
      </c>
      <c r="AM13" s="47">
        <f t="shared" si="27"/>
        <v>83190.299999999988</v>
      </c>
      <c r="AN13" s="47">
        <f t="shared" si="27"/>
        <v>0</v>
      </c>
      <c r="AO13" s="47">
        <f t="shared" si="27"/>
        <v>2800</v>
      </c>
      <c r="AP13" s="47">
        <f t="shared" si="27"/>
        <v>0</v>
      </c>
      <c r="AQ13" s="47">
        <f t="shared" si="27"/>
        <v>0</v>
      </c>
      <c r="AR13" s="47">
        <f t="shared" si="27"/>
        <v>0</v>
      </c>
      <c r="AS13" s="47">
        <f t="shared" si="27"/>
        <v>0</v>
      </c>
      <c r="AT13" s="47">
        <f t="shared" si="27"/>
        <v>0</v>
      </c>
      <c r="AU13" s="47">
        <f t="shared" si="27"/>
        <v>1300350.3</v>
      </c>
      <c r="AW13" s="47">
        <f>SUM(AW6:AW12)</f>
        <v>2054586.0376783952</v>
      </c>
      <c r="AX13" s="47">
        <f t="shared" ref="AX13:BJ13" si="28">SUM(AX6:AX12)</f>
        <v>1297101.4626076475</v>
      </c>
      <c r="AY13" s="47">
        <f t="shared" si="28"/>
        <v>481035.22850642336</v>
      </c>
      <c r="AZ13" s="47">
        <f t="shared" si="28"/>
        <v>75936.409052126517</v>
      </c>
      <c r="BA13" s="47">
        <f t="shared" si="28"/>
        <v>156902.64332302575</v>
      </c>
      <c r="BB13" s="47">
        <f t="shared" si="28"/>
        <v>131133</v>
      </c>
      <c r="BC13" s="47">
        <f t="shared" si="28"/>
        <v>0</v>
      </c>
      <c r="BD13" s="47">
        <f t="shared" si="28"/>
        <v>69518.181418275955</v>
      </c>
      <c r="BE13" s="47">
        <f t="shared" si="28"/>
        <v>23565.566037735847</v>
      </c>
      <c r="BF13" s="47">
        <f t="shared" si="28"/>
        <v>29533.471376370282</v>
      </c>
      <c r="BG13" s="47">
        <f t="shared" si="28"/>
        <v>0</v>
      </c>
      <c r="BH13" s="47">
        <f t="shared" si="28"/>
        <v>0</v>
      </c>
      <c r="BI13" s="47">
        <f t="shared" si="28"/>
        <v>0</v>
      </c>
      <c r="BJ13" s="47">
        <f t="shared" si="28"/>
        <v>4319312</v>
      </c>
      <c r="BL13" s="47">
        <f>SUM(BL6:BL12)</f>
        <v>1300028.1853281853</v>
      </c>
      <c r="BM13" s="47">
        <f t="shared" ref="BM13:BY13" si="29">SUM(BM6:BM12)</f>
        <v>1471730.3732303733</v>
      </c>
      <c r="BN13" s="47">
        <f t="shared" si="29"/>
        <v>981565.44401544402</v>
      </c>
      <c r="BO13" s="47">
        <f t="shared" si="29"/>
        <v>127261.05812812562</v>
      </c>
      <c r="BP13" s="47">
        <f t="shared" si="29"/>
        <v>86791.939297871781</v>
      </c>
      <c r="BQ13" s="47">
        <f t="shared" si="29"/>
        <v>136162.89999999997</v>
      </c>
      <c r="BR13" s="47">
        <f t="shared" si="29"/>
        <v>0</v>
      </c>
      <c r="BS13" s="47">
        <f t="shared" si="29"/>
        <v>50854</v>
      </c>
      <c r="BT13" s="47">
        <f t="shared" si="29"/>
        <v>0</v>
      </c>
      <c r="BU13" s="47">
        <f t="shared" si="29"/>
        <v>100646</v>
      </c>
      <c r="BV13" s="47">
        <f t="shared" si="29"/>
        <v>0</v>
      </c>
      <c r="BW13" s="47">
        <f t="shared" si="29"/>
        <v>0</v>
      </c>
      <c r="BX13" s="47">
        <f t="shared" si="29"/>
        <v>0</v>
      </c>
      <c r="BY13" s="47">
        <f t="shared" si="29"/>
        <v>4255039.9000000004</v>
      </c>
      <c r="CA13" s="47">
        <f>SUM(CA6:CA12)</f>
        <v>0</v>
      </c>
      <c r="CB13" s="47">
        <f t="shared" ref="CB13:CN13" si="30">SUM(CB6:CB12)</f>
        <v>0</v>
      </c>
      <c r="CC13" s="47">
        <f t="shared" si="30"/>
        <v>0</v>
      </c>
      <c r="CD13" s="47">
        <f t="shared" si="30"/>
        <v>0</v>
      </c>
      <c r="CE13" s="47">
        <f t="shared" si="30"/>
        <v>0</v>
      </c>
      <c r="CF13" s="47">
        <f t="shared" si="30"/>
        <v>0</v>
      </c>
      <c r="CG13" s="47">
        <f t="shared" si="30"/>
        <v>0</v>
      </c>
      <c r="CH13" s="47">
        <f t="shared" si="30"/>
        <v>0</v>
      </c>
      <c r="CI13" s="47">
        <f t="shared" si="30"/>
        <v>0</v>
      </c>
      <c r="CJ13" s="47">
        <f t="shared" si="30"/>
        <v>0</v>
      </c>
      <c r="CK13" s="47">
        <f t="shared" si="30"/>
        <v>0</v>
      </c>
      <c r="CL13" s="47">
        <f t="shared" si="30"/>
        <v>0</v>
      </c>
      <c r="CM13" s="47">
        <f t="shared" si="30"/>
        <v>0</v>
      </c>
      <c r="CN13" s="47">
        <f t="shared" si="30"/>
        <v>0</v>
      </c>
      <c r="CP13" s="47">
        <f>SUM(CP6:CP12)</f>
        <v>0</v>
      </c>
      <c r="CQ13" s="47">
        <f t="shared" ref="CQ13:DC13" si="31">SUM(CQ6:CQ12)</f>
        <v>0</v>
      </c>
      <c r="CR13" s="47">
        <f t="shared" si="31"/>
        <v>0</v>
      </c>
      <c r="CS13" s="47">
        <f t="shared" si="31"/>
        <v>0</v>
      </c>
      <c r="CT13" s="47">
        <f t="shared" si="31"/>
        <v>0</v>
      </c>
      <c r="CU13" s="47">
        <f t="shared" si="31"/>
        <v>0</v>
      </c>
      <c r="CV13" s="47">
        <f t="shared" si="31"/>
        <v>0</v>
      </c>
      <c r="CW13" s="47">
        <f t="shared" si="31"/>
        <v>0</v>
      </c>
      <c r="CX13" s="47">
        <f t="shared" si="31"/>
        <v>0</v>
      </c>
      <c r="CY13" s="47">
        <f t="shared" si="31"/>
        <v>0</v>
      </c>
      <c r="CZ13" s="47">
        <f t="shared" si="31"/>
        <v>0</v>
      </c>
      <c r="DA13" s="47">
        <f t="shared" si="31"/>
        <v>0</v>
      </c>
      <c r="DB13" s="47">
        <f t="shared" si="31"/>
        <v>0</v>
      </c>
      <c r="DC13" s="47">
        <f t="shared" si="31"/>
        <v>0</v>
      </c>
      <c r="DE13" s="47">
        <f>SUM(DE6:DE12)</f>
        <v>0</v>
      </c>
      <c r="DF13" s="47">
        <f t="shared" ref="DF13:DR13" si="32">SUM(DF6:DF12)</f>
        <v>0</v>
      </c>
      <c r="DG13" s="47">
        <f t="shared" si="32"/>
        <v>0</v>
      </c>
      <c r="DH13" s="47">
        <f t="shared" si="32"/>
        <v>0</v>
      </c>
      <c r="DI13" s="47">
        <f t="shared" si="32"/>
        <v>0</v>
      </c>
      <c r="DJ13" s="47">
        <f t="shared" si="32"/>
        <v>0</v>
      </c>
      <c r="DK13" s="47">
        <f t="shared" si="32"/>
        <v>0</v>
      </c>
      <c r="DL13" s="47">
        <f t="shared" si="32"/>
        <v>0</v>
      </c>
      <c r="DM13" s="47">
        <f t="shared" si="32"/>
        <v>0</v>
      </c>
      <c r="DN13" s="47">
        <f t="shared" si="32"/>
        <v>0</v>
      </c>
      <c r="DO13" s="47">
        <f t="shared" si="32"/>
        <v>0</v>
      </c>
      <c r="DP13" s="47">
        <f t="shared" si="32"/>
        <v>0</v>
      </c>
      <c r="DQ13" s="47">
        <f t="shared" si="32"/>
        <v>0</v>
      </c>
      <c r="DR13" s="47">
        <f t="shared" si="32"/>
        <v>0</v>
      </c>
      <c r="DT13" s="47">
        <f>SUM(DT6:DT12)</f>
        <v>0</v>
      </c>
      <c r="DU13" s="47">
        <f t="shared" ref="DU13:EG13" si="33">SUM(DU6:DU12)</f>
        <v>0</v>
      </c>
      <c r="DV13" s="47">
        <f t="shared" si="33"/>
        <v>0</v>
      </c>
      <c r="DW13" s="47">
        <f t="shared" si="33"/>
        <v>0</v>
      </c>
      <c r="DX13" s="47">
        <f t="shared" si="33"/>
        <v>0</v>
      </c>
      <c r="DY13" s="47">
        <f t="shared" si="33"/>
        <v>0</v>
      </c>
      <c r="DZ13" s="47">
        <f t="shared" si="33"/>
        <v>0</v>
      </c>
      <c r="EA13" s="47">
        <f t="shared" si="33"/>
        <v>0</v>
      </c>
      <c r="EB13" s="47">
        <f t="shared" si="33"/>
        <v>0</v>
      </c>
      <c r="EC13" s="47">
        <f t="shared" si="33"/>
        <v>0</v>
      </c>
      <c r="ED13" s="47">
        <f t="shared" si="33"/>
        <v>0</v>
      </c>
      <c r="EE13" s="47">
        <f t="shared" si="33"/>
        <v>0</v>
      </c>
      <c r="EF13" s="47">
        <f t="shared" si="33"/>
        <v>0</v>
      </c>
      <c r="EG13" s="47">
        <f t="shared" si="33"/>
        <v>0</v>
      </c>
      <c r="EI13" s="47">
        <f>SUM(EI6:EI12)</f>
        <v>0</v>
      </c>
      <c r="EJ13" s="47">
        <f t="shared" ref="EJ13:EV13" si="34">SUM(EJ6:EJ12)</f>
        <v>0</v>
      </c>
      <c r="EK13" s="47">
        <f t="shared" si="34"/>
        <v>0</v>
      </c>
      <c r="EL13" s="47">
        <f t="shared" si="34"/>
        <v>0</v>
      </c>
      <c r="EM13" s="47">
        <f t="shared" si="34"/>
        <v>0</v>
      </c>
      <c r="EN13" s="47">
        <f t="shared" si="34"/>
        <v>0</v>
      </c>
      <c r="EO13" s="47">
        <f t="shared" si="34"/>
        <v>0</v>
      </c>
      <c r="EP13" s="47">
        <f t="shared" si="34"/>
        <v>0</v>
      </c>
      <c r="EQ13" s="47">
        <f t="shared" si="34"/>
        <v>0</v>
      </c>
      <c r="ER13" s="47">
        <f t="shared" si="34"/>
        <v>0</v>
      </c>
      <c r="ES13" s="47">
        <f t="shared" si="34"/>
        <v>0</v>
      </c>
      <c r="ET13" s="47">
        <f t="shared" si="34"/>
        <v>0</v>
      </c>
      <c r="EU13" s="47">
        <f t="shared" si="34"/>
        <v>0</v>
      </c>
      <c r="EV13" s="47">
        <f t="shared" si="34"/>
        <v>0</v>
      </c>
      <c r="EX13" s="47">
        <f>SUM(EX6:EX12)</f>
        <v>0</v>
      </c>
      <c r="EY13" s="47">
        <f t="shared" ref="EY13:FK13" si="35">SUM(EY6:EY12)</f>
        <v>0</v>
      </c>
      <c r="EZ13" s="47">
        <f t="shared" si="35"/>
        <v>0</v>
      </c>
      <c r="FA13" s="47">
        <f t="shared" si="35"/>
        <v>0</v>
      </c>
      <c r="FB13" s="47">
        <f t="shared" si="35"/>
        <v>0</v>
      </c>
      <c r="FC13" s="47">
        <f t="shared" si="35"/>
        <v>0</v>
      </c>
      <c r="FD13" s="47">
        <f t="shared" si="35"/>
        <v>0</v>
      </c>
      <c r="FE13" s="47">
        <f t="shared" si="35"/>
        <v>0</v>
      </c>
      <c r="FF13" s="47">
        <f t="shared" si="35"/>
        <v>0</v>
      </c>
      <c r="FG13" s="47">
        <f t="shared" si="35"/>
        <v>0</v>
      </c>
      <c r="FH13" s="47">
        <f t="shared" si="35"/>
        <v>0</v>
      </c>
      <c r="FI13" s="47">
        <f t="shared" si="35"/>
        <v>0</v>
      </c>
      <c r="FJ13" s="47">
        <f t="shared" si="35"/>
        <v>0</v>
      </c>
      <c r="FK13" s="47">
        <f t="shared" si="35"/>
        <v>0</v>
      </c>
      <c r="FM13" s="47">
        <f>SUM(FM6:FM12)</f>
        <v>0</v>
      </c>
      <c r="FN13" s="47">
        <f t="shared" ref="FN13:FZ13" si="36">SUM(FN6:FN12)</f>
        <v>0</v>
      </c>
      <c r="FO13" s="47">
        <f t="shared" si="36"/>
        <v>0</v>
      </c>
      <c r="FP13" s="47">
        <f t="shared" si="36"/>
        <v>0</v>
      </c>
      <c r="FQ13" s="47">
        <f t="shared" si="36"/>
        <v>0</v>
      </c>
      <c r="FR13" s="47">
        <f t="shared" si="36"/>
        <v>0</v>
      </c>
      <c r="FS13" s="47">
        <f t="shared" si="36"/>
        <v>0</v>
      </c>
      <c r="FT13" s="47">
        <f t="shared" si="36"/>
        <v>0</v>
      </c>
      <c r="FU13" s="47">
        <f t="shared" si="36"/>
        <v>0</v>
      </c>
      <c r="FV13" s="47">
        <f t="shared" si="36"/>
        <v>0</v>
      </c>
      <c r="FW13" s="47">
        <f t="shared" si="36"/>
        <v>0</v>
      </c>
      <c r="FX13" s="47">
        <f t="shared" si="36"/>
        <v>0</v>
      </c>
      <c r="FY13" s="47">
        <f t="shared" si="36"/>
        <v>0</v>
      </c>
      <c r="FZ13" s="47">
        <f t="shared" si="36"/>
        <v>0</v>
      </c>
      <c r="GB13" s="47">
        <f>SUM(GB6:GB12)</f>
        <v>0</v>
      </c>
      <c r="GC13" s="47">
        <f t="shared" ref="GC13:GO13" si="37">SUM(GC6:GC12)</f>
        <v>0</v>
      </c>
      <c r="GD13" s="47">
        <f t="shared" si="37"/>
        <v>0</v>
      </c>
      <c r="GE13" s="47">
        <f t="shared" si="37"/>
        <v>0</v>
      </c>
      <c r="GF13" s="47">
        <f t="shared" si="37"/>
        <v>0</v>
      </c>
      <c r="GG13" s="47">
        <f t="shared" si="37"/>
        <v>0</v>
      </c>
      <c r="GH13" s="47">
        <f t="shared" si="37"/>
        <v>0</v>
      </c>
      <c r="GI13" s="47">
        <f t="shared" si="37"/>
        <v>0</v>
      </c>
      <c r="GJ13" s="47">
        <f t="shared" si="37"/>
        <v>0</v>
      </c>
      <c r="GK13" s="47">
        <f t="shared" si="37"/>
        <v>0</v>
      </c>
      <c r="GL13" s="47">
        <f t="shared" si="37"/>
        <v>0</v>
      </c>
      <c r="GM13" s="47">
        <f t="shared" si="37"/>
        <v>0</v>
      </c>
      <c r="GN13" s="47">
        <f t="shared" si="37"/>
        <v>0</v>
      </c>
      <c r="GO13" s="47">
        <f t="shared" si="37"/>
        <v>0</v>
      </c>
    </row>
    <row r="15" spans="1:197" s="51" customFormat="1" ht="15" thickBot="1" x14ac:dyDescent="0.4">
      <c r="B15" s="12" t="s">
        <v>307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52">
        <f t="shared" ref="D16:D22" si="38">IFERROR(D6/Q6,0)</f>
        <v>0.49165902701769265</v>
      </c>
      <c r="E16" s="52">
        <f t="shared" ref="E16:E22" si="39">IFERROR(E6/Q6,0)</f>
        <v>0.45821810372484734</v>
      </c>
      <c r="F16" s="52">
        <f t="shared" ref="F16:F22" si="40">IFERROR(F6/Q6,0)</f>
        <v>0</v>
      </c>
      <c r="G16" s="52">
        <f t="shared" ref="G16:G22" si="41">IFERROR(G6/Q6,0)</f>
        <v>0</v>
      </c>
      <c r="H16" s="52">
        <f t="shared" ref="H16:H22" si="42">IFERROR(H6/Q6,0)</f>
        <v>9.3114835140184406E-4</v>
      </c>
      <c r="I16" s="52">
        <f t="shared" ref="I16:I22" si="43">IFERROR(I6/Q6,0)</f>
        <v>3.9549679727292036E-2</v>
      </c>
      <c r="J16" s="52">
        <f t="shared" ref="J16:J22" si="44">IFERROR(J6/Q6,0)</f>
        <v>0</v>
      </c>
      <c r="K16" s="52">
        <f t="shared" ref="K16:K22" si="45">IFERROR(K6/Q6,0)</f>
        <v>9.6420411787660944E-3</v>
      </c>
      <c r="L16" s="52">
        <f t="shared" ref="L16:L22" si="46">IFERROR(L6/Q6,0)</f>
        <v>0</v>
      </c>
      <c r="M16" s="52">
        <f t="shared" ref="M16:M22" si="47">IFERROR(M6/Q6,0)</f>
        <v>0</v>
      </c>
      <c r="N16" s="52">
        <f t="shared" ref="N16:N22" si="48">IFERROR(N6/Q6,0)</f>
        <v>0</v>
      </c>
      <c r="O16" s="52">
        <f t="shared" ref="O16:O22" si="49">IFERROR(O6/Q6,0)</f>
        <v>0</v>
      </c>
      <c r="P16" s="52">
        <f t="shared" ref="P16:P22" si="50">IFERROR(P6/Q6,0)</f>
        <v>0</v>
      </c>
      <c r="Q16" s="53">
        <f t="shared" ref="Q16:Q22" si="51">IFERROR(Q6/Q6,0)</f>
        <v>1</v>
      </c>
      <c r="S16" s="52">
        <f t="shared" ref="S16:S22" si="52">IFERROR(S6/AF6,0)</f>
        <v>0.52472324306625795</v>
      </c>
      <c r="T16" s="52">
        <f t="shared" ref="T16:T22" si="53">IFERROR(T6/AF6,0)</f>
        <v>0.45444024816389206</v>
      </c>
      <c r="U16" s="52">
        <f t="shared" ref="U16:U22" si="54">IFERROR(U6/AF6,0)</f>
        <v>0</v>
      </c>
      <c r="V16" s="52">
        <f t="shared" ref="V16:V22" si="55">IFERROR(V6/AF6,0)</f>
        <v>0</v>
      </c>
      <c r="W16" s="52">
        <f t="shared" ref="W16:W22" si="56">IFERROR(W6/AF6,0)</f>
        <v>0</v>
      </c>
      <c r="X16" s="52">
        <f t="shared" ref="X16:X22" si="57">IFERROR(X6/AF6,0)</f>
        <v>2.0836508769850007E-2</v>
      </c>
      <c r="Y16" s="52">
        <f t="shared" ref="Y16:Y22" si="58">IFERROR(Y6/AF6,0)</f>
        <v>0</v>
      </c>
      <c r="Z16" s="52">
        <f t="shared" ref="Z16:Z22" si="59">IFERROR(Z6/AF6,0)</f>
        <v>0</v>
      </c>
      <c r="AA16" s="52">
        <f t="shared" ref="AA16:AA22" si="60">IFERROR(AA6/AF6,0)</f>
        <v>0</v>
      </c>
      <c r="AB16" s="52">
        <f t="shared" ref="AB16:AB22" si="61">IFERROR(AB6/AF6,0)</f>
        <v>0</v>
      </c>
      <c r="AC16" s="52">
        <f t="shared" ref="AC16:AC22" si="62">IFERROR(AC6/AF6,0)</f>
        <v>0</v>
      </c>
      <c r="AD16" s="52">
        <f t="shared" ref="AD16:AD22" si="63">IFERROR(AD6/AF6,0)</f>
        <v>0</v>
      </c>
      <c r="AE16" s="52">
        <f t="shared" ref="AE16:AE22" si="64">IFERROR(AE6/AF6,0)</f>
        <v>0</v>
      </c>
      <c r="AF16" s="53">
        <f t="shared" ref="AF16:AF22" si="65">IFERROR(AF6/AF6,0)</f>
        <v>1</v>
      </c>
      <c r="AH16" s="52">
        <f t="shared" ref="AH16:AH22" si="66">IFERROR(AH6/AU6,0)</f>
        <v>0.44433291015913318</v>
      </c>
      <c r="AI16" s="52">
        <f t="shared" ref="AI16:AI22" si="67">IFERROR(AI6/AU6,0)</f>
        <v>0.51264020441192648</v>
      </c>
      <c r="AJ16" s="52">
        <f t="shared" ref="AJ16:AJ22" si="68">IFERROR(AJ6/AU6,0)</f>
        <v>0</v>
      </c>
      <c r="AK16" s="52">
        <f t="shared" ref="AK16:AK22" si="69">IFERROR(AK6/AU6,0)</f>
        <v>0</v>
      </c>
      <c r="AL16" s="52">
        <f t="shared" ref="AL16:AL22" si="70">IFERROR(AL6/AU6,0)</f>
        <v>0</v>
      </c>
      <c r="AM16" s="52">
        <f t="shared" ref="AM16:AM22" si="71">IFERROR(AM6/AU6,0)</f>
        <v>3.5511741071069115E-2</v>
      </c>
      <c r="AN16" s="52">
        <f t="shared" ref="AN16:AN22" si="72">IFERROR(AN6/AU6,0)</f>
        <v>0</v>
      </c>
      <c r="AO16" s="52">
        <f t="shared" ref="AO16:AO22" si="73">IFERROR(AO6/AU6,0)</f>
        <v>7.5151443578711742E-3</v>
      </c>
      <c r="AP16" s="52">
        <f t="shared" ref="AP16:AP22" si="74">IFERROR(AP6/AU6,0)</f>
        <v>0</v>
      </c>
      <c r="AQ16" s="52">
        <f t="shared" ref="AQ16:AQ22" si="75">IFERROR(AQ6/AU6,0)</f>
        <v>0</v>
      </c>
      <c r="AR16" s="52">
        <f t="shared" ref="AR16:AR22" si="76">IFERROR(AR6/AU6,0)</f>
        <v>0</v>
      </c>
      <c r="AS16" s="52">
        <f t="shared" ref="AS16:AS22" si="77">IFERROR(AS6/AU6,0)</f>
        <v>0</v>
      </c>
      <c r="AT16" s="52">
        <f t="shared" ref="AT16:AT22" si="78">IFERROR(AT6/AU6,0)</f>
        <v>0</v>
      </c>
      <c r="AU16" s="53">
        <f t="shared" ref="AU16:AU22" si="79">IFERROR(AU6/AU6,0)</f>
        <v>1</v>
      </c>
      <c r="AW16" s="52">
        <f t="shared" ref="AW16:AW22" si="80">IFERROR(AW6/BJ6,0)</f>
        <v>0.51095933217267075</v>
      </c>
      <c r="AX16" s="52">
        <f t="shared" ref="AX16:AX22" si="81">IFERROR(AX6/BJ6,0)</f>
        <v>0.43765903307888049</v>
      </c>
      <c r="AY16" s="52">
        <f t="shared" ref="AY16:AY22" si="82">IFERROR(AY6/BJ6,0)</f>
        <v>0</v>
      </c>
      <c r="AZ16" s="52">
        <f t="shared" ref="AZ16:AZ22" si="83">IFERROR(AZ6/BJ6,0)</f>
        <v>0</v>
      </c>
      <c r="BA16" s="52">
        <f t="shared" ref="BA16:BA22" si="84">IFERROR(BA6/BJ6,0)</f>
        <v>3.2736633781230004E-3</v>
      </c>
      <c r="BB16" s="52">
        <f t="shared" ref="BB16:BB22" si="85">IFERROR(BB6/BJ6,0)</f>
        <v>4.8107971370325721E-2</v>
      </c>
      <c r="BC16" s="52">
        <f t="shared" ref="BC16:BC22" si="86">IFERROR(BC6/BJ6,0)</f>
        <v>0</v>
      </c>
      <c r="BD16" s="52">
        <f t="shared" ref="BD16:BD22" si="87">IFERROR(BD6/BJ6,0)</f>
        <v>0</v>
      </c>
      <c r="BE16" s="52">
        <f t="shared" ref="BE16:BE22" si="88">IFERROR(BE6/BJ6,0)</f>
        <v>0</v>
      </c>
      <c r="BF16" s="52">
        <f t="shared" ref="BF16:BF22" si="89">IFERROR(BF6/BJ6,0)</f>
        <v>0</v>
      </c>
      <c r="BG16" s="52">
        <f t="shared" ref="BG16:BG22" si="90">IFERROR(BG6/BJ6,0)</f>
        <v>0</v>
      </c>
      <c r="BH16" s="52">
        <f t="shared" ref="BH16:BH22" si="91">IFERROR(BH6/BJ6,0)</f>
        <v>0</v>
      </c>
      <c r="BI16" s="52">
        <f t="shared" ref="BI16:BI22" si="92">IFERROR(BI6/BJ6,0)</f>
        <v>0</v>
      </c>
      <c r="BJ16" s="53">
        <f t="shared" ref="BJ16:BJ22" si="93">IFERROR(BJ6/BJ6,0)</f>
        <v>1</v>
      </c>
      <c r="BL16" s="52">
        <f t="shared" ref="BL16:BL22" si="94">IFERROR(BL6/BY6,0)</f>
        <v>0.48434239728735062</v>
      </c>
      <c r="BM16" s="52">
        <f t="shared" ref="BM16:BM22" si="95">IFERROR(BM6/BY6,0)</f>
        <v>0.45290371982846722</v>
      </c>
      <c r="BN16" s="52">
        <f t="shared" ref="BN16:BN22" si="96">IFERROR(BN6/BY6,0)</f>
        <v>0</v>
      </c>
      <c r="BO16" s="52">
        <f t="shared" ref="BO16:BO22" si="97">IFERROR(BO6/BY6,0)</f>
        <v>0</v>
      </c>
      <c r="BP16" s="52">
        <f t="shared" ref="BP16:BP22" si="98">IFERROR(BP6/BY6,0)</f>
        <v>0</v>
      </c>
      <c r="BQ16" s="52">
        <f t="shared" ref="BQ16:BQ22" si="99">IFERROR(BQ6/BY6,0)</f>
        <v>4.2021994623259826E-2</v>
      </c>
      <c r="BR16" s="52">
        <f t="shared" ref="BR16:BR22" si="100">IFERROR(BR6/BY6,0)</f>
        <v>0</v>
      </c>
      <c r="BS16" s="52">
        <f t="shared" ref="BS16:BS22" si="101">IFERROR(BS6/BY6,0)</f>
        <v>2.0731888260922347E-2</v>
      </c>
      <c r="BT16" s="52">
        <f t="shared" ref="BT16:BT22" si="102">IFERROR(BT6/BY6,0)</f>
        <v>0</v>
      </c>
      <c r="BU16" s="52">
        <f t="shared" ref="BU16:BU22" si="103">IFERROR(BU6/BY6,0)</f>
        <v>0</v>
      </c>
      <c r="BV16" s="52">
        <f t="shared" ref="BV16:BV22" si="104">IFERROR(BV6/BY6,0)</f>
        <v>0</v>
      </c>
      <c r="BW16" s="52">
        <f t="shared" ref="BW16:BW22" si="105">IFERROR(BW6/BY6,0)</f>
        <v>0</v>
      </c>
      <c r="BX16" s="52">
        <f t="shared" ref="BX16:BX22" si="106">IFERROR(BX6/BY6,0)</f>
        <v>0</v>
      </c>
      <c r="BY16" s="53">
        <f t="shared" ref="BY16:BY22" si="107">IFERROR(BY6/BY6,0)</f>
        <v>1</v>
      </c>
      <c r="CA16" s="52">
        <f t="shared" ref="CA16:CA22" si="108">IFERROR(CA6/CN6,0)</f>
        <v>0</v>
      </c>
      <c r="CB16" s="52">
        <f t="shared" ref="CB16:CB22" si="109">IFERROR(CB6/CN6,0)</f>
        <v>0</v>
      </c>
      <c r="CC16" s="52">
        <f t="shared" ref="CC16:CC22" si="110">IFERROR(CC6/CN6,0)</f>
        <v>0</v>
      </c>
      <c r="CD16" s="52">
        <f t="shared" ref="CD16:CD22" si="111">IFERROR(CD6/CN6,0)</f>
        <v>0</v>
      </c>
      <c r="CE16" s="52">
        <f t="shared" ref="CE16:CE22" si="112">IFERROR(CE6/CN6,0)</f>
        <v>0</v>
      </c>
      <c r="CF16" s="52">
        <f t="shared" ref="CF16:CF22" si="113">IFERROR(CF6/CN6,0)</f>
        <v>0</v>
      </c>
      <c r="CG16" s="52">
        <f t="shared" ref="CG16:CG22" si="114">IFERROR(CG6/CN6,0)</f>
        <v>0</v>
      </c>
      <c r="CH16" s="52">
        <f t="shared" ref="CH16:CH22" si="115">IFERROR(CH6/CN6,0)</f>
        <v>0</v>
      </c>
      <c r="CI16" s="52">
        <f t="shared" ref="CI16:CI22" si="116">IFERROR(CI6/CN6,0)</f>
        <v>0</v>
      </c>
      <c r="CJ16" s="52">
        <f t="shared" ref="CJ16:CJ22" si="117">IFERROR(CJ6/CN6,0)</f>
        <v>0</v>
      </c>
      <c r="CK16" s="52">
        <f t="shared" ref="CK16:CK22" si="118">IFERROR(CK6/CN6,0)</f>
        <v>0</v>
      </c>
      <c r="CL16" s="52">
        <f t="shared" ref="CL16:CL22" si="119">IFERROR(CL6/CN6,0)</f>
        <v>0</v>
      </c>
      <c r="CM16" s="52">
        <f t="shared" ref="CM16:CM22" si="120">IFERROR(CM6/CN6,0)</f>
        <v>0</v>
      </c>
      <c r="CN16" s="53">
        <f t="shared" ref="CN16:CN22" si="121">IFERROR(CN6/CN6,0)</f>
        <v>0</v>
      </c>
      <c r="CP16" s="52">
        <f t="shared" ref="CP16:CP22" si="122">IFERROR(CP6/DC6,0)</f>
        <v>0</v>
      </c>
      <c r="CQ16" s="52">
        <f t="shared" ref="CQ16:CQ22" si="123">IFERROR(CQ6/DC6,0)</f>
        <v>0</v>
      </c>
      <c r="CR16" s="52">
        <f t="shared" ref="CR16:CR22" si="124">IFERROR(CR6/DC6,0)</f>
        <v>0</v>
      </c>
      <c r="CS16" s="52">
        <f t="shared" ref="CS16:CS22" si="125">IFERROR(CS6/DC6,0)</f>
        <v>0</v>
      </c>
      <c r="CT16" s="52">
        <f t="shared" ref="CT16:CT22" si="126">IFERROR(CT6/DC6,0)</f>
        <v>0</v>
      </c>
      <c r="CU16" s="52">
        <f t="shared" ref="CU16:CU22" si="127">IFERROR(CU6/DC6,0)</f>
        <v>0</v>
      </c>
      <c r="CV16" s="52">
        <f t="shared" ref="CV16:CV22" si="128">IFERROR(CV6/DC6,0)</f>
        <v>0</v>
      </c>
      <c r="CW16" s="52">
        <f t="shared" ref="CW16:CW22" si="129">IFERROR(CW6/DC6,0)</f>
        <v>0</v>
      </c>
      <c r="CX16" s="52">
        <f t="shared" ref="CX16:CX22" si="130">IFERROR(CX6/DC6,0)</f>
        <v>0</v>
      </c>
      <c r="CY16" s="52">
        <f t="shared" ref="CY16:CY22" si="131">IFERROR(CY6/DC6,0)</f>
        <v>0</v>
      </c>
      <c r="CZ16" s="52">
        <f t="shared" ref="CZ16:CZ22" si="132">IFERROR(CZ6/DC6,0)</f>
        <v>0</v>
      </c>
      <c r="DA16" s="52">
        <f t="shared" ref="DA16:DA22" si="133">IFERROR(DA6/DC6,0)</f>
        <v>0</v>
      </c>
      <c r="DB16" s="52">
        <f t="shared" ref="DB16:DB22" si="134">IFERROR(DB6/DC6,0)</f>
        <v>0</v>
      </c>
      <c r="DC16" s="53">
        <f t="shared" ref="DC16:DC22" si="135">IFERROR(DC6/DC6,0)</f>
        <v>0</v>
      </c>
      <c r="DE16" s="52">
        <f t="shared" ref="DE16:DE22" si="136">IFERROR(DE6/DR6,0)</f>
        <v>0</v>
      </c>
      <c r="DF16" s="52">
        <f t="shared" ref="DF16:DF22" si="137">IFERROR(DF6/DR6,0)</f>
        <v>0</v>
      </c>
      <c r="DG16" s="52">
        <f t="shared" ref="DG16:DG22" si="138">IFERROR(DG6/DR6,0)</f>
        <v>0</v>
      </c>
      <c r="DH16" s="52">
        <f t="shared" ref="DH16:DH22" si="139">IFERROR(DH6/DR6,0)</f>
        <v>0</v>
      </c>
      <c r="DI16" s="52">
        <f t="shared" ref="DI16:DI22" si="140">IFERROR(DI6/DR6,0)</f>
        <v>0</v>
      </c>
      <c r="DJ16" s="52">
        <f t="shared" ref="DJ16:DJ22" si="141">IFERROR(DJ6/DR6,0)</f>
        <v>0</v>
      </c>
      <c r="DK16" s="52">
        <f t="shared" ref="DK16:DK22" si="142">IFERROR(DK6/DR6,0)</f>
        <v>0</v>
      </c>
      <c r="DL16" s="52">
        <f t="shared" ref="DL16:DL22" si="143">IFERROR(DL6/DR6,0)</f>
        <v>0</v>
      </c>
      <c r="DM16" s="52">
        <f t="shared" ref="DM16:DM22" si="144">IFERROR(DM6/DR6,0)</f>
        <v>0</v>
      </c>
      <c r="DN16" s="52">
        <f t="shared" ref="DN16:DN22" si="145">IFERROR(DN6/DR6,0)</f>
        <v>0</v>
      </c>
      <c r="DO16" s="52">
        <f t="shared" ref="DO16:DO22" si="146">IFERROR(DO6/DR6,0)</f>
        <v>0</v>
      </c>
      <c r="DP16" s="52">
        <f t="shared" ref="DP16:DP22" si="147">IFERROR(DP6/DR6,0)</f>
        <v>0</v>
      </c>
      <c r="DQ16" s="52">
        <f t="shared" ref="DQ16:DQ22" si="148">IFERROR(DQ6/DR6,0)</f>
        <v>0</v>
      </c>
      <c r="DR16" s="53">
        <f t="shared" ref="DR16:DR22" si="149">IFERROR(DR6/DR6,0)</f>
        <v>0</v>
      </c>
      <c r="DT16" s="52">
        <f t="shared" ref="DT16:DT22" si="150">IFERROR(DT6/EG6,0)</f>
        <v>0</v>
      </c>
      <c r="DU16" s="52">
        <f t="shared" ref="DU16:DU22" si="151">IFERROR(DU6/EG6,0)</f>
        <v>0</v>
      </c>
      <c r="DV16" s="52">
        <f t="shared" ref="DV16:DV22" si="152">IFERROR(DV6/EG6,0)</f>
        <v>0</v>
      </c>
      <c r="DW16" s="52">
        <f t="shared" ref="DW16:DW22" si="153">IFERROR(DW6/EG6,0)</f>
        <v>0</v>
      </c>
      <c r="DX16" s="52">
        <f t="shared" ref="DX16:DX22" si="154">IFERROR(DX6/EG6,0)</f>
        <v>0</v>
      </c>
      <c r="DY16" s="52">
        <f t="shared" ref="DY16:DY22" si="155">IFERROR(DY6/EG6,0)</f>
        <v>0</v>
      </c>
      <c r="DZ16" s="52">
        <f t="shared" ref="DZ16:DZ22" si="156">IFERROR(DZ6/EG6,0)</f>
        <v>0</v>
      </c>
      <c r="EA16" s="52">
        <f t="shared" ref="EA16:EA22" si="157">IFERROR(EA6/EG6,0)</f>
        <v>0</v>
      </c>
      <c r="EB16" s="52">
        <f t="shared" ref="EB16:EB22" si="158">IFERROR(EB6/EG6,0)</f>
        <v>0</v>
      </c>
      <c r="EC16" s="52">
        <f t="shared" ref="EC16:EC22" si="159">IFERROR(EC6/EG6,0)</f>
        <v>0</v>
      </c>
      <c r="ED16" s="52">
        <f t="shared" ref="ED16:ED22" si="160">IFERROR(ED6/EG6,0)</f>
        <v>0</v>
      </c>
      <c r="EE16" s="52">
        <f t="shared" ref="EE16:EE22" si="161">IFERROR(EE6/EG6,0)</f>
        <v>0</v>
      </c>
      <c r="EF16" s="52">
        <f t="shared" ref="EF16:EF22" si="162">IFERROR(EF6/EG6,0)</f>
        <v>0</v>
      </c>
      <c r="EG16" s="53">
        <f t="shared" ref="EG16:EG22" si="163">IFERROR(EG6/EG6,0)</f>
        <v>0</v>
      </c>
      <c r="EI16" s="52">
        <f t="shared" ref="EI16:EI22" si="164">IFERROR(EI6/EV6,0)</f>
        <v>0</v>
      </c>
      <c r="EJ16" s="52">
        <f t="shared" ref="EJ16:EJ22" si="165">IFERROR(EJ6/EV6,0)</f>
        <v>0</v>
      </c>
      <c r="EK16" s="52">
        <f t="shared" ref="EK16:EK22" si="166">IFERROR(EK6/EV6,0)</f>
        <v>0</v>
      </c>
      <c r="EL16" s="52">
        <f t="shared" ref="EL16:EL22" si="167">IFERROR(EL6/EV6,0)</f>
        <v>0</v>
      </c>
      <c r="EM16" s="52">
        <f t="shared" ref="EM16:EM22" si="168">IFERROR(EM6/EV6,0)</f>
        <v>0</v>
      </c>
      <c r="EN16" s="52">
        <f t="shared" ref="EN16:EN22" si="169">IFERROR(EN6/EV6,0)</f>
        <v>0</v>
      </c>
      <c r="EO16" s="52">
        <f t="shared" ref="EO16:EO22" si="170">IFERROR(EO6/EV6,0)</f>
        <v>0</v>
      </c>
      <c r="EP16" s="52">
        <f t="shared" ref="EP16:EP22" si="171">IFERROR(EP6/EV6,0)</f>
        <v>0</v>
      </c>
      <c r="EQ16" s="52">
        <f t="shared" ref="EQ16:EQ22" si="172">IFERROR(EQ6/EV6,0)</f>
        <v>0</v>
      </c>
      <c r="ER16" s="52">
        <f t="shared" ref="ER16:ER22" si="173">IFERROR(ER6/EV6,0)</f>
        <v>0</v>
      </c>
      <c r="ES16" s="52">
        <f t="shared" ref="ES16:ES22" si="174">IFERROR(ES6/EV6,0)</f>
        <v>0</v>
      </c>
      <c r="ET16" s="52">
        <f t="shared" ref="ET16:ET22" si="175">IFERROR(ET6/EV6,0)</f>
        <v>0</v>
      </c>
      <c r="EU16" s="52">
        <f t="shared" ref="EU16:EU22" si="176">IFERROR(EU6/EV6,0)</f>
        <v>0</v>
      </c>
      <c r="EV16" s="53">
        <f t="shared" ref="EV16:EV22" si="177">IFERROR(EV6/EV6,0)</f>
        <v>0</v>
      </c>
      <c r="EX16" s="52">
        <f t="shared" ref="EX16:EX22" si="178">IFERROR(EX6/FK6,0)</f>
        <v>0</v>
      </c>
      <c r="EY16" s="52">
        <f t="shared" ref="EY16:EY22" si="179">IFERROR(EY6/FK6,0)</f>
        <v>0</v>
      </c>
      <c r="EZ16" s="52">
        <f t="shared" ref="EZ16:EZ22" si="180">IFERROR(EZ6/FK6,0)</f>
        <v>0</v>
      </c>
      <c r="FA16" s="52">
        <f t="shared" ref="FA16:FA22" si="181">IFERROR(FA6/FK6,0)</f>
        <v>0</v>
      </c>
      <c r="FB16" s="52">
        <f t="shared" ref="FB16:FB22" si="182">IFERROR(FB6/FK6,0)</f>
        <v>0</v>
      </c>
      <c r="FC16" s="52">
        <f t="shared" ref="FC16:FC22" si="183">IFERROR(FC6/FK6,0)</f>
        <v>0</v>
      </c>
      <c r="FD16" s="52">
        <f t="shared" ref="FD16:FD22" si="184">IFERROR(FD6/FK6,0)</f>
        <v>0</v>
      </c>
      <c r="FE16" s="52">
        <f t="shared" ref="FE16:FE22" si="185">IFERROR(FE6/FK6,0)</f>
        <v>0</v>
      </c>
      <c r="FF16" s="52">
        <f t="shared" ref="FF16:FF22" si="186">IFERROR(FF6/FK6,0)</f>
        <v>0</v>
      </c>
      <c r="FG16" s="52">
        <f t="shared" ref="FG16:FG22" si="187">IFERROR(FG6/FK6,0)</f>
        <v>0</v>
      </c>
      <c r="FH16" s="52">
        <f t="shared" ref="FH16:FH22" si="188">IFERROR(FH6/FK6,0)</f>
        <v>0</v>
      </c>
      <c r="FI16" s="52">
        <f t="shared" ref="FI16:FI22" si="189">IFERROR(FI6/FK6,0)</f>
        <v>0</v>
      </c>
      <c r="FJ16" s="52">
        <f t="shared" ref="FJ16:FJ22" si="190">IFERROR(FJ6/FK6,0)</f>
        <v>0</v>
      </c>
      <c r="FK16" s="53">
        <f t="shared" ref="FK16:FK22" si="191">IFERROR(FK6/FK6,0)</f>
        <v>0</v>
      </c>
      <c r="FM16" s="52">
        <f t="shared" ref="FM16:FM22" si="192">IFERROR(FM6/FZ6,0)</f>
        <v>0</v>
      </c>
      <c r="FN16" s="52">
        <f t="shared" ref="FN16:FN22" si="193">IFERROR(FN6/FZ6,0)</f>
        <v>0</v>
      </c>
      <c r="FO16" s="52">
        <f t="shared" ref="FO16:FO22" si="194">IFERROR(FO6/FZ6,0)</f>
        <v>0</v>
      </c>
      <c r="FP16" s="52">
        <f t="shared" ref="FP16:FP22" si="195">IFERROR(FP6/FZ6,0)</f>
        <v>0</v>
      </c>
      <c r="FQ16" s="52">
        <f t="shared" ref="FQ16:FQ22" si="196">IFERROR(FQ6/FZ6,0)</f>
        <v>0</v>
      </c>
      <c r="FR16" s="52">
        <f t="shared" ref="FR16:FR22" si="197">IFERROR(FR6/FZ6,0)</f>
        <v>0</v>
      </c>
      <c r="FS16" s="52">
        <f t="shared" ref="FS16:FS22" si="198">IFERROR(FS6/FZ6,0)</f>
        <v>0</v>
      </c>
      <c r="FT16" s="52">
        <f t="shared" ref="FT16:FT22" si="199">IFERROR(FT6/FZ6,0)</f>
        <v>0</v>
      </c>
      <c r="FU16" s="52">
        <f t="shared" ref="FU16:FU22" si="200">IFERROR(FU6/FZ6,0)</f>
        <v>0</v>
      </c>
      <c r="FV16" s="52">
        <f t="shared" ref="FV16:FV22" si="201">IFERROR(FV6/FZ6,0)</f>
        <v>0</v>
      </c>
      <c r="FW16" s="52">
        <f t="shared" ref="FW16:FW22" si="202">IFERROR(FW6/FZ6,0)</f>
        <v>0</v>
      </c>
      <c r="FX16" s="52">
        <f t="shared" ref="FX16:FX22" si="203">IFERROR(FX6/FZ6,0)</f>
        <v>0</v>
      </c>
      <c r="FY16" s="52">
        <f t="shared" ref="FY16:FY22" si="204">IFERROR(FY6/FZ6,0)</f>
        <v>0</v>
      </c>
      <c r="FZ16" s="53">
        <f t="shared" ref="FZ16:FZ22" si="205">IFERROR(FZ6/FZ6,0)</f>
        <v>0</v>
      </c>
      <c r="GB16" s="52">
        <f t="shared" ref="GB16:GB22" si="206">IFERROR(GB6/GO6,0)</f>
        <v>0</v>
      </c>
      <c r="GC16" s="52">
        <f t="shared" ref="GC16:GC22" si="207">IFERROR(GC6/GO6,0)</f>
        <v>0</v>
      </c>
      <c r="GD16" s="52">
        <f t="shared" ref="GD16:GD22" si="208">IFERROR(GD6/GO6,0)</f>
        <v>0</v>
      </c>
      <c r="GE16" s="52">
        <f t="shared" ref="GE16:GE22" si="209">IFERROR(GE6/GO6,0)</f>
        <v>0</v>
      </c>
      <c r="GF16" s="52">
        <f t="shared" ref="GF16:GF22" si="210">IFERROR(GF6/GO6,0)</f>
        <v>0</v>
      </c>
      <c r="GG16" s="52">
        <f t="shared" ref="GG16:GG22" si="211">IFERROR(GG6/GO6,0)</f>
        <v>0</v>
      </c>
      <c r="GH16" s="52">
        <f t="shared" ref="GH16:GH22" si="212">IFERROR(GH6/GO6,0)</f>
        <v>0</v>
      </c>
      <c r="GI16" s="52">
        <f t="shared" ref="GI16:GI22" si="213">IFERROR(GI6/GO6,0)</f>
        <v>0</v>
      </c>
      <c r="GJ16" s="52">
        <f t="shared" ref="GJ16:GJ22" si="214">IFERROR(GJ6/GO6,0)</f>
        <v>0</v>
      </c>
      <c r="GK16" s="52">
        <f t="shared" ref="GK16:GK22" si="215">IFERROR(GK6/GO6,0)</f>
        <v>0</v>
      </c>
      <c r="GL16" s="52">
        <f t="shared" ref="GL16:GL22" si="216">IFERROR(GL6/GO6,0)</f>
        <v>0</v>
      </c>
      <c r="GM16" s="52">
        <f t="shared" ref="GM16:GM22" si="217">IFERROR(GM6/GO6,0)</f>
        <v>0</v>
      </c>
      <c r="GN16" s="52">
        <f t="shared" ref="GN16:GN22" si="218">IFERROR(GN6/GO6,0)</f>
        <v>0</v>
      </c>
      <c r="GO16" s="53">
        <f t="shared" ref="GO16:GO22" si="219">IFERROR(GO6/GO6,0)</f>
        <v>0</v>
      </c>
    </row>
    <row r="17" spans="2:197" s="11" customFormat="1" x14ac:dyDescent="0.35">
      <c r="B17" s="11" t="s">
        <v>69</v>
      </c>
      <c r="D17" s="52">
        <f t="shared" si="38"/>
        <v>0.58534616260070071</v>
      </c>
      <c r="E17" s="52">
        <f t="shared" si="39"/>
        <v>0.13860785593244762</v>
      </c>
      <c r="F17" s="52">
        <f t="shared" si="40"/>
        <v>0.18114105456703392</v>
      </c>
      <c r="G17" s="52">
        <f t="shared" si="41"/>
        <v>2.4480043868238616E-2</v>
      </c>
      <c r="H17" s="52">
        <f t="shared" si="42"/>
        <v>1.1200844071912575E-2</v>
      </c>
      <c r="I17" s="52">
        <f t="shared" si="43"/>
        <v>3.0379734440484113E-2</v>
      </c>
      <c r="J17" s="52">
        <f t="shared" si="44"/>
        <v>0</v>
      </c>
      <c r="K17" s="52">
        <f t="shared" si="45"/>
        <v>0</v>
      </c>
      <c r="L17" s="52">
        <f t="shared" si="46"/>
        <v>2.8844304519182375E-2</v>
      </c>
      <c r="M17" s="52">
        <f t="shared" si="47"/>
        <v>0</v>
      </c>
      <c r="N17" s="52">
        <f t="shared" si="48"/>
        <v>0</v>
      </c>
      <c r="O17" s="52">
        <f t="shared" si="49"/>
        <v>0</v>
      </c>
      <c r="P17" s="52">
        <f t="shared" si="50"/>
        <v>0</v>
      </c>
      <c r="Q17" s="53">
        <f t="shared" si="51"/>
        <v>1</v>
      </c>
      <c r="S17" s="52">
        <f t="shared" si="52"/>
        <v>0</v>
      </c>
      <c r="T17" s="52">
        <f t="shared" si="53"/>
        <v>0</v>
      </c>
      <c r="U17" s="52">
        <f t="shared" si="54"/>
        <v>0</v>
      </c>
      <c r="V17" s="52">
        <f t="shared" si="55"/>
        <v>0</v>
      </c>
      <c r="W17" s="52">
        <f t="shared" si="56"/>
        <v>0</v>
      </c>
      <c r="X17" s="52">
        <f t="shared" si="57"/>
        <v>0</v>
      </c>
      <c r="Y17" s="52">
        <f t="shared" si="58"/>
        <v>0</v>
      </c>
      <c r="Z17" s="52">
        <f t="shared" si="59"/>
        <v>0</v>
      </c>
      <c r="AA17" s="52">
        <f t="shared" si="60"/>
        <v>0</v>
      </c>
      <c r="AB17" s="52">
        <f t="shared" si="61"/>
        <v>0</v>
      </c>
      <c r="AC17" s="52">
        <f t="shared" si="62"/>
        <v>0</v>
      </c>
      <c r="AD17" s="52">
        <f t="shared" si="63"/>
        <v>0</v>
      </c>
      <c r="AE17" s="52">
        <f t="shared" si="64"/>
        <v>0</v>
      </c>
      <c r="AF17" s="53">
        <f t="shared" si="65"/>
        <v>0</v>
      </c>
      <c r="AH17" s="52">
        <f t="shared" si="66"/>
        <v>0</v>
      </c>
      <c r="AI17" s="52">
        <f t="shared" si="67"/>
        <v>0</v>
      </c>
      <c r="AJ17" s="52">
        <f t="shared" si="68"/>
        <v>0</v>
      </c>
      <c r="AK17" s="52">
        <f t="shared" si="69"/>
        <v>0</v>
      </c>
      <c r="AL17" s="52">
        <f t="shared" si="70"/>
        <v>0</v>
      </c>
      <c r="AM17" s="52">
        <f t="shared" si="71"/>
        <v>0</v>
      </c>
      <c r="AN17" s="52">
        <f t="shared" si="72"/>
        <v>0</v>
      </c>
      <c r="AO17" s="52">
        <f t="shared" si="73"/>
        <v>0</v>
      </c>
      <c r="AP17" s="52">
        <f t="shared" si="74"/>
        <v>0</v>
      </c>
      <c r="AQ17" s="52">
        <f t="shared" si="75"/>
        <v>0</v>
      </c>
      <c r="AR17" s="52">
        <f t="shared" si="76"/>
        <v>0</v>
      </c>
      <c r="AS17" s="52">
        <f t="shared" si="77"/>
        <v>0</v>
      </c>
      <c r="AT17" s="52">
        <f t="shared" si="78"/>
        <v>0</v>
      </c>
      <c r="AU17" s="53">
        <f t="shared" si="79"/>
        <v>0</v>
      </c>
      <c r="AW17" s="52">
        <f t="shared" si="80"/>
        <v>0.58534616260070071</v>
      </c>
      <c r="AX17" s="52">
        <f t="shared" si="81"/>
        <v>0.13860785593244762</v>
      </c>
      <c r="AY17" s="52">
        <f t="shared" si="82"/>
        <v>0.18114105456703392</v>
      </c>
      <c r="AZ17" s="52">
        <f t="shared" si="83"/>
        <v>2.4480043868238616E-2</v>
      </c>
      <c r="BA17" s="52">
        <f t="shared" si="84"/>
        <v>1.1200844071912575E-2</v>
      </c>
      <c r="BB17" s="52">
        <f t="shared" si="85"/>
        <v>3.0379734440484113E-2</v>
      </c>
      <c r="BC17" s="52">
        <f t="shared" si="86"/>
        <v>0</v>
      </c>
      <c r="BD17" s="52">
        <f t="shared" si="87"/>
        <v>0</v>
      </c>
      <c r="BE17" s="52">
        <f t="shared" si="88"/>
        <v>2.8844304519182375E-2</v>
      </c>
      <c r="BF17" s="52">
        <f t="shared" si="89"/>
        <v>0</v>
      </c>
      <c r="BG17" s="52">
        <f t="shared" si="90"/>
        <v>0</v>
      </c>
      <c r="BH17" s="52">
        <f t="shared" si="91"/>
        <v>0</v>
      </c>
      <c r="BI17" s="52">
        <f t="shared" si="92"/>
        <v>0</v>
      </c>
      <c r="BJ17" s="53">
        <f t="shared" si="93"/>
        <v>1</v>
      </c>
      <c r="BL17" s="52">
        <f t="shared" si="94"/>
        <v>0</v>
      </c>
      <c r="BM17" s="52">
        <f t="shared" si="95"/>
        <v>0</v>
      </c>
      <c r="BN17" s="52">
        <f t="shared" si="96"/>
        <v>0</v>
      </c>
      <c r="BO17" s="52">
        <f t="shared" si="97"/>
        <v>0</v>
      </c>
      <c r="BP17" s="52">
        <f t="shared" si="98"/>
        <v>0</v>
      </c>
      <c r="BQ17" s="52">
        <f t="shared" si="99"/>
        <v>0</v>
      </c>
      <c r="BR17" s="52">
        <f t="shared" si="100"/>
        <v>0</v>
      </c>
      <c r="BS17" s="52">
        <f t="shared" si="101"/>
        <v>0</v>
      </c>
      <c r="BT17" s="52">
        <f t="shared" si="102"/>
        <v>0</v>
      </c>
      <c r="BU17" s="52">
        <f t="shared" si="103"/>
        <v>0</v>
      </c>
      <c r="BV17" s="52">
        <f t="shared" si="104"/>
        <v>0</v>
      </c>
      <c r="BW17" s="52">
        <f t="shared" si="105"/>
        <v>0</v>
      </c>
      <c r="BX17" s="52">
        <f t="shared" si="106"/>
        <v>0</v>
      </c>
      <c r="BY17" s="53">
        <f t="shared" si="107"/>
        <v>0</v>
      </c>
      <c r="CA17" s="52">
        <f t="shared" si="108"/>
        <v>0</v>
      </c>
      <c r="CB17" s="52">
        <f t="shared" si="109"/>
        <v>0</v>
      </c>
      <c r="CC17" s="52">
        <f t="shared" si="110"/>
        <v>0</v>
      </c>
      <c r="CD17" s="52">
        <f t="shared" si="111"/>
        <v>0</v>
      </c>
      <c r="CE17" s="52">
        <f t="shared" si="112"/>
        <v>0</v>
      </c>
      <c r="CF17" s="52">
        <f t="shared" si="113"/>
        <v>0</v>
      </c>
      <c r="CG17" s="52">
        <f t="shared" si="114"/>
        <v>0</v>
      </c>
      <c r="CH17" s="52">
        <f t="shared" si="115"/>
        <v>0</v>
      </c>
      <c r="CI17" s="52">
        <f t="shared" si="116"/>
        <v>0</v>
      </c>
      <c r="CJ17" s="52">
        <f t="shared" si="117"/>
        <v>0</v>
      </c>
      <c r="CK17" s="52">
        <f t="shared" si="118"/>
        <v>0</v>
      </c>
      <c r="CL17" s="52">
        <f t="shared" si="119"/>
        <v>0</v>
      </c>
      <c r="CM17" s="52">
        <f t="shared" si="120"/>
        <v>0</v>
      </c>
      <c r="CN17" s="53">
        <f t="shared" si="121"/>
        <v>0</v>
      </c>
      <c r="CP17" s="52">
        <f t="shared" si="122"/>
        <v>0</v>
      </c>
      <c r="CQ17" s="52">
        <f t="shared" si="123"/>
        <v>0</v>
      </c>
      <c r="CR17" s="52">
        <f t="shared" si="124"/>
        <v>0</v>
      </c>
      <c r="CS17" s="52">
        <f t="shared" si="125"/>
        <v>0</v>
      </c>
      <c r="CT17" s="52">
        <f t="shared" si="126"/>
        <v>0</v>
      </c>
      <c r="CU17" s="52">
        <f t="shared" si="127"/>
        <v>0</v>
      </c>
      <c r="CV17" s="52">
        <f t="shared" si="128"/>
        <v>0</v>
      </c>
      <c r="CW17" s="52">
        <f t="shared" si="129"/>
        <v>0</v>
      </c>
      <c r="CX17" s="52">
        <f t="shared" si="130"/>
        <v>0</v>
      </c>
      <c r="CY17" s="52">
        <f t="shared" si="131"/>
        <v>0</v>
      </c>
      <c r="CZ17" s="52">
        <f t="shared" si="132"/>
        <v>0</v>
      </c>
      <c r="DA17" s="52">
        <f t="shared" si="133"/>
        <v>0</v>
      </c>
      <c r="DB17" s="52">
        <f t="shared" si="134"/>
        <v>0</v>
      </c>
      <c r="DC17" s="53">
        <f t="shared" si="135"/>
        <v>0</v>
      </c>
      <c r="DE17" s="52">
        <f t="shared" si="136"/>
        <v>0</v>
      </c>
      <c r="DF17" s="52">
        <f t="shared" si="137"/>
        <v>0</v>
      </c>
      <c r="DG17" s="52">
        <f t="shared" si="138"/>
        <v>0</v>
      </c>
      <c r="DH17" s="52">
        <f t="shared" si="139"/>
        <v>0</v>
      </c>
      <c r="DI17" s="52">
        <f t="shared" si="140"/>
        <v>0</v>
      </c>
      <c r="DJ17" s="52">
        <f t="shared" si="141"/>
        <v>0</v>
      </c>
      <c r="DK17" s="52">
        <f t="shared" si="142"/>
        <v>0</v>
      </c>
      <c r="DL17" s="52">
        <f t="shared" si="143"/>
        <v>0</v>
      </c>
      <c r="DM17" s="52">
        <f t="shared" si="144"/>
        <v>0</v>
      </c>
      <c r="DN17" s="52">
        <f t="shared" si="145"/>
        <v>0</v>
      </c>
      <c r="DO17" s="52">
        <f t="shared" si="146"/>
        <v>0</v>
      </c>
      <c r="DP17" s="52">
        <f t="shared" si="147"/>
        <v>0</v>
      </c>
      <c r="DQ17" s="52">
        <f t="shared" si="148"/>
        <v>0</v>
      </c>
      <c r="DR17" s="53">
        <f t="shared" si="149"/>
        <v>0</v>
      </c>
      <c r="DT17" s="52">
        <f t="shared" si="150"/>
        <v>0</v>
      </c>
      <c r="DU17" s="52">
        <f t="shared" si="151"/>
        <v>0</v>
      </c>
      <c r="DV17" s="52">
        <f t="shared" si="152"/>
        <v>0</v>
      </c>
      <c r="DW17" s="52">
        <f t="shared" si="153"/>
        <v>0</v>
      </c>
      <c r="DX17" s="52">
        <f t="shared" si="154"/>
        <v>0</v>
      </c>
      <c r="DY17" s="52">
        <f t="shared" si="155"/>
        <v>0</v>
      </c>
      <c r="DZ17" s="52">
        <f t="shared" si="156"/>
        <v>0</v>
      </c>
      <c r="EA17" s="52">
        <f t="shared" si="157"/>
        <v>0</v>
      </c>
      <c r="EB17" s="52">
        <f t="shared" si="158"/>
        <v>0</v>
      </c>
      <c r="EC17" s="52">
        <f t="shared" si="159"/>
        <v>0</v>
      </c>
      <c r="ED17" s="52">
        <f t="shared" si="160"/>
        <v>0</v>
      </c>
      <c r="EE17" s="52">
        <f t="shared" si="161"/>
        <v>0</v>
      </c>
      <c r="EF17" s="52">
        <f t="shared" si="162"/>
        <v>0</v>
      </c>
      <c r="EG17" s="53">
        <f t="shared" si="163"/>
        <v>0</v>
      </c>
      <c r="EI17" s="52">
        <f t="shared" si="164"/>
        <v>0</v>
      </c>
      <c r="EJ17" s="52">
        <f t="shared" si="165"/>
        <v>0</v>
      </c>
      <c r="EK17" s="52">
        <f t="shared" si="166"/>
        <v>0</v>
      </c>
      <c r="EL17" s="52">
        <f t="shared" si="167"/>
        <v>0</v>
      </c>
      <c r="EM17" s="52">
        <f t="shared" si="168"/>
        <v>0</v>
      </c>
      <c r="EN17" s="52">
        <f t="shared" si="169"/>
        <v>0</v>
      </c>
      <c r="EO17" s="52">
        <f t="shared" si="170"/>
        <v>0</v>
      </c>
      <c r="EP17" s="52">
        <f t="shared" si="171"/>
        <v>0</v>
      </c>
      <c r="EQ17" s="52">
        <f t="shared" si="172"/>
        <v>0</v>
      </c>
      <c r="ER17" s="52">
        <f t="shared" si="173"/>
        <v>0</v>
      </c>
      <c r="ES17" s="52">
        <f t="shared" si="174"/>
        <v>0</v>
      </c>
      <c r="ET17" s="52">
        <f t="shared" si="175"/>
        <v>0</v>
      </c>
      <c r="EU17" s="52">
        <f t="shared" si="176"/>
        <v>0</v>
      </c>
      <c r="EV17" s="53">
        <f t="shared" si="177"/>
        <v>0</v>
      </c>
      <c r="EX17" s="52">
        <f t="shared" si="178"/>
        <v>0</v>
      </c>
      <c r="EY17" s="52">
        <f t="shared" si="179"/>
        <v>0</v>
      </c>
      <c r="EZ17" s="52">
        <f t="shared" si="180"/>
        <v>0</v>
      </c>
      <c r="FA17" s="52">
        <f t="shared" si="181"/>
        <v>0</v>
      </c>
      <c r="FB17" s="52">
        <f t="shared" si="182"/>
        <v>0</v>
      </c>
      <c r="FC17" s="52">
        <f t="shared" si="183"/>
        <v>0</v>
      </c>
      <c r="FD17" s="52">
        <f t="shared" si="184"/>
        <v>0</v>
      </c>
      <c r="FE17" s="52">
        <f t="shared" si="185"/>
        <v>0</v>
      </c>
      <c r="FF17" s="52">
        <f t="shared" si="186"/>
        <v>0</v>
      </c>
      <c r="FG17" s="52">
        <f t="shared" si="187"/>
        <v>0</v>
      </c>
      <c r="FH17" s="52">
        <f t="shared" si="188"/>
        <v>0</v>
      </c>
      <c r="FI17" s="52">
        <f t="shared" si="189"/>
        <v>0</v>
      </c>
      <c r="FJ17" s="52">
        <f t="shared" si="190"/>
        <v>0</v>
      </c>
      <c r="FK17" s="53">
        <f t="shared" si="191"/>
        <v>0</v>
      </c>
      <c r="FM17" s="52">
        <f t="shared" si="192"/>
        <v>0</v>
      </c>
      <c r="FN17" s="52">
        <f t="shared" si="193"/>
        <v>0</v>
      </c>
      <c r="FO17" s="52">
        <f t="shared" si="194"/>
        <v>0</v>
      </c>
      <c r="FP17" s="52">
        <f t="shared" si="195"/>
        <v>0</v>
      </c>
      <c r="FQ17" s="52">
        <f t="shared" si="196"/>
        <v>0</v>
      </c>
      <c r="FR17" s="52">
        <f t="shared" si="197"/>
        <v>0</v>
      </c>
      <c r="FS17" s="52">
        <f t="shared" si="198"/>
        <v>0</v>
      </c>
      <c r="FT17" s="52">
        <f t="shared" si="199"/>
        <v>0</v>
      </c>
      <c r="FU17" s="52">
        <f t="shared" si="200"/>
        <v>0</v>
      </c>
      <c r="FV17" s="52">
        <f t="shared" si="201"/>
        <v>0</v>
      </c>
      <c r="FW17" s="52">
        <f t="shared" si="202"/>
        <v>0</v>
      </c>
      <c r="FX17" s="52">
        <f t="shared" si="203"/>
        <v>0</v>
      </c>
      <c r="FY17" s="52">
        <f t="shared" si="204"/>
        <v>0</v>
      </c>
      <c r="FZ17" s="53">
        <f t="shared" si="205"/>
        <v>0</v>
      </c>
      <c r="GB17" s="52">
        <f t="shared" si="206"/>
        <v>0</v>
      </c>
      <c r="GC17" s="52">
        <f t="shared" si="207"/>
        <v>0</v>
      </c>
      <c r="GD17" s="52">
        <f t="shared" si="208"/>
        <v>0</v>
      </c>
      <c r="GE17" s="52">
        <f t="shared" si="209"/>
        <v>0</v>
      </c>
      <c r="GF17" s="52">
        <f t="shared" si="210"/>
        <v>0</v>
      </c>
      <c r="GG17" s="52">
        <f t="shared" si="211"/>
        <v>0</v>
      </c>
      <c r="GH17" s="52">
        <f t="shared" si="212"/>
        <v>0</v>
      </c>
      <c r="GI17" s="52">
        <f t="shared" si="213"/>
        <v>0</v>
      </c>
      <c r="GJ17" s="52">
        <f t="shared" si="214"/>
        <v>0</v>
      </c>
      <c r="GK17" s="52">
        <f t="shared" si="215"/>
        <v>0</v>
      </c>
      <c r="GL17" s="52">
        <f t="shared" si="216"/>
        <v>0</v>
      </c>
      <c r="GM17" s="52">
        <f t="shared" si="217"/>
        <v>0</v>
      </c>
      <c r="GN17" s="52">
        <f t="shared" si="218"/>
        <v>0</v>
      </c>
      <c r="GO17" s="53">
        <f t="shared" si="219"/>
        <v>0</v>
      </c>
    </row>
    <row r="18" spans="2:197" s="11" customFormat="1" x14ac:dyDescent="0.35">
      <c r="B18" s="11" t="s">
        <v>70</v>
      </c>
      <c r="D18" s="52">
        <f t="shared" si="38"/>
        <v>0.50499893807139562</v>
      </c>
      <c r="E18" s="52">
        <f t="shared" si="39"/>
        <v>0.36066968141973577</v>
      </c>
      <c r="F18" s="52">
        <f t="shared" si="40"/>
        <v>2.8252757283008568E-2</v>
      </c>
      <c r="G18" s="52">
        <f t="shared" si="41"/>
        <v>3.2734990045256769E-2</v>
      </c>
      <c r="H18" s="52">
        <f t="shared" si="42"/>
        <v>1.9761891949236419E-2</v>
      </c>
      <c r="I18" s="52">
        <f t="shared" si="43"/>
        <v>3.9978514277086E-2</v>
      </c>
      <c r="J18" s="52">
        <f t="shared" si="44"/>
        <v>0</v>
      </c>
      <c r="K18" s="52">
        <f t="shared" si="45"/>
        <v>1.3087857504024646E-2</v>
      </c>
      <c r="L18" s="52">
        <f t="shared" si="46"/>
        <v>5.1536945025618477E-4</v>
      </c>
      <c r="M18" s="52">
        <f t="shared" si="47"/>
        <v>0</v>
      </c>
      <c r="N18" s="52">
        <f t="shared" si="48"/>
        <v>0</v>
      </c>
      <c r="O18" s="52">
        <f t="shared" si="49"/>
        <v>0</v>
      </c>
      <c r="P18" s="52">
        <f t="shared" si="50"/>
        <v>0</v>
      </c>
      <c r="Q18" s="53">
        <f t="shared" si="51"/>
        <v>1</v>
      </c>
      <c r="S18" s="52">
        <f t="shared" si="52"/>
        <v>0.56236757447578045</v>
      </c>
      <c r="T18" s="52">
        <f t="shared" si="53"/>
        <v>0.32609534792260991</v>
      </c>
      <c r="U18" s="52">
        <f t="shared" si="54"/>
        <v>4.3330214560620903E-2</v>
      </c>
      <c r="V18" s="52">
        <f t="shared" si="55"/>
        <v>2.5843363677932656E-2</v>
      </c>
      <c r="W18" s="52">
        <f t="shared" si="56"/>
        <v>7.19819781458659E-3</v>
      </c>
      <c r="X18" s="52">
        <f t="shared" si="57"/>
        <v>3.128690909903542E-2</v>
      </c>
      <c r="Y18" s="52">
        <f t="shared" si="58"/>
        <v>0</v>
      </c>
      <c r="Z18" s="52">
        <f t="shared" si="59"/>
        <v>1.9093132904146257E-3</v>
      </c>
      <c r="AA18" s="52">
        <f t="shared" si="60"/>
        <v>1.9690791590194186E-3</v>
      </c>
      <c r="AB18" s="52">
        <f t="shared" si="61"/>
        <v>0</v>
      </c>
      <c r="AC18" s="52">
        <f t="shared" si="62"/>
        <v>0</v>
      </c>
      <c r="AD18" s="52">
        <f t="shared" si="63"/>
        <v>0</v>
      </c>
      <c r="AE18" s="52">
        <f t="shared" si="64"/>
        <v>0</v>
      </c>
      <c r="AF18" s="53">
        <f t="shared" si="65"/>
        <v>1</v>
      </c>
      <c r="AH18" s="52">
        <f t="shared" si="66"/>
        <v>0.71871996558115414</v>
      </c>
      <c r="AI18" s="52">
        <f t="shared" si="67"/>
        <v>0.16606741259162713</v>
      </c>
      <c r="AJ18" s="52">
        <f t="shared" si="68"/>
        <v>1.1657712407094355E-2</v>
      </c>
      <c r="AK18" s="52">
        <f t="shared" si="69"/>
        <v>2.6614777382234282E-2</v>
      </c>
      <c r="AL18" s="52">
        <f t="shared" si="70"/>
        <v>0</v>
      </c>
      <c r="AM18" s="52">
        <f t="shared" si="71"/>
        <v>7.6940132037890185E-2</v>
      </c>
      <c r="AN18" s="52">
        <f t="shared" si="72"/>
        <v>0</v>
      </c>
      <c r="AO18" s="52">
        <f t="shared" si="73"/>
        <v>0</v>
      </c>
      <c r="AP18" s="52">
        <f t="shared" si="74"/>
        <v>0</v>
      </c>
      <c r="AQ18" s="52">
        <f t="shared" si="75"/>
        <v>0</v>
      </c>
      <c r="AR18" s="52">
        <f t="shared" si="76"/>
        <v>0</v>
      </c>
      <c r="AS18" s="52">
        <f t="shared" si="77"/>
        <v>0</v>
      </c>
      <c r="AT18" s="52">
        <f t="shared" si="78"/>
        <v>0</v>
      </c>
      <c r="AU18" s="53">
        <f t="shared" si="79"/>
        <v>1</v>
      </c>
      <c r="AW18" s="52">
        <f t="shared" si="80"/>
        <v>0.49263009162088039</v>
      </c>
      <c r="AX18" s="52">
        <f t="shared" si="81"/>
        <v>0.35821035511849053</v>
      </c>
      <c r="AY18" s="52">
        <f t="shared" si="82"/>
        <v>3.6791742641470219E-2</v>
      </c>
      <c r="AZ18" s="52">
        <f t="shared" si="83"/>
        <v>2.2008425399288125E-2</v>
      </c>
      <c r="BA18" s="52">
        <f t="shared" si="84"/>
        <v>3.477984525911184E-2</v>
      </c>
      <c r="BB18" s="52">
        <f t="shared" si="85"/>
        <v>2.9799039847651639E-2</v>
      </c>
      <c r="BC18" s="52">
        <f t="shared" si="86"/>
        <v>0</v>
      </c>
      <c r="BD18" s="52">
        <f t="shared" si="87"/>
        <v>2.5780500113107271E-2</v>
      </c>
      <c r="BE18" s="52">
        <f t="shared" si="88"/>
        <v>0</v>
      </c>
      <c r="BF18" s="52">
        <f t="shared" si="89"/>
        <v>0</v>
      </c>
      <c r="BG18" s="52">
        <f t="shared" si="90"/>
        <v>0</v>
      </c>
      <c r="BH18" s="52">
        <f t="shared" si="91"/>
        <v>0</v>
      </c>
      <c r="BI18" s="52">
        <f t="shared" si="92"/>
        <v>0</v>
      </c>
      <c r="BJ18" s="53">
        <f t="shared" si="93"/>
        <v>1</v>
      </c>
      <c r="BL18" s="52">
        <f t="shared" si="94"/>
        <v>0.37758918214127907</v>
      </c>
      <c r="BM18" s="52">
        <f t="shared" si="95"/>
        <v>0.47632486368376892</v>
      </c>
      <c r="BN18" s="52">
        <f t="shared" si="96"/>
        <v>1.1748855644244799E-2</v>
      </c>
      <c r="BO18" s="52">
        <f t="shared" si="97"/>
        <v>5.381301781859138E-2</v>
      </c>
      <c r="BP18" s="52">
        <f t="shared" si="98"/>
        <v>2.2278820450613079E-2</v>
      </c>
      <c r="BQ18" s="52">
        <f t="shared" si="99"/>
        <v>4.4034226712499042E-2</v>
      </c>
      <c r="BR18" s="52">
        <f t="shared" si="100"/>
        <v>0</v>
      </c>
      <c r="BS18" s="52">
        <f t="shared" si="101"/>
        <v>1.421103354900367E-2</v>
      </c>
      <c r="BT18" s="52">
        <f t="shared" si="102"/>
        <v>0</v>
      </c>
      <c r="BU18" s="52">
        <f t="shared" si="103"/>
        <v>0</v>
      </c>
      <c r="BV18" s="52">
        <f t="shared" si="104"/>
        <v>0</v>
      </c>
      <c r="BW18" s="52">
        <f t="shared" si="105"/>
        <v>0</v>
      </c>
      <c r="BX18" s="52">
        <f t="shared" si="106"/>
        <v>0</v>
      </c>
      <c r="BY18" s="53">
        <f t="shared" si="107"/>
        <v>1</v>
      </c>
      <c r="CA18" s="52">
        <f t="shared" si="108"/>
        <v>0</v>
      </c>
      <c r="CB18" s="52">
        <f t="shared" si="109"/>
        <v>0</v>
      </c>
      <c r="CC18" s="52">
        <f t="shared" si="110"/>
        <v>0</v>
      </c>
      <c r="CD18" s="52">
        <f t="shared" si="111"/>
        <v>0</v>
      </c>
      <c r="CE18" s="52">
        <f t="shared" si="112"/>
        <v>0</v>
      </c>
      <c r="CF18" s="52">
        <f t="shared" si="113"/>
        <v>0</v>
      </c>
      <c r="CG18" s="52">
        <f t="shared" si="114"/>
        <v>0</v>
      </c>
      <c r="CH18" s="52">
        <f t="shared" si="115"/>
        <v>0</v>
      </c>
      <c r="CI18" s="52">
        <f t="shared" si="116"/>
        <v>0</v>
      </c>
      <c r="CJ18" s="52">
        <f t="shared" si="117"/>
        <v>0</v>
      </c>
      <c r="CK18" s="52">
        <f t="shared" si="118"/>
        <v>0</v>
      </c>
      <c r="CL18" s="52">
        <f t="shared" si="119"/>
        <v>0</v>
      </c>
      <c r="CM18" s="52">
        <f t="shared" si="120"/>
        <v>0</v>
      </c>
      <c r="CN18" s="53">
        <f t="shared" si="121"/>
        <v>0</v>
      </c>
      <c r="CP18" s="52">
        <f t="shared" si="122"/>
        <v>0</v>
      </c>
      <c r="CQ18" s="52">
        <f t="shared" si="123"/>
        <v>0</v>
      </c>
      <c r="CR18" s="52">
        <f t="shared" si="124"/>
        <v>0</v>
      </c>
      <c r="CS18" s="52">
        <f t="shared" si="125"/>
        <v>0</v>
      </c>
      <c r="CT18" s="52">
        <f t="shared" si="126"/>
        <v>0</v>
      </c>
      <c r="CU18" s="52">
        <f t="shared" si="127"/>
        <v>0</v>
      </c>
      <c r="CV18" s="52">
        <f t="shared" si="128"/>
        <v>0</v>
      </c>
      <c r="CW18" s="52">
        <f t="shared" si="129"/>
        <v>0</v>
      </c>
      <c r="CX18" s="52">
        <f t="shared" si="130"/>
        <v>0</v>
      </c>
      <c r="CY18" s="52">
        <f t="shared" si="131"/>
        <v>0</v>
      </c>
      <c r="CZ18" s="52">
        <f t="shared" si="132"/>
        <v>0</v>
      </c>
      <c r="DA18" s="52">
        <f t="shared" si="133"/>
        <v>0</v>
      </c>
      <c r="DB18" s="52">
        <f t="shared" si="134"/>
        <v>0</v>
      </c>
      <c r="DC18" s="53">
        <f t="shared" si="135"/>
        <v>0</v>
      </c>
      <c r="DE18" s="52">
        <f t="shared" si="136"/>
        <v>0</v>
      </c>
      <c r="DF18" s="52">
        <f t="shared" si="137"/>
        <v>0</v>
      </c>
      <c r="DG18" s="52">
        <f t="shared" si="138"/>
        <v>0</v>
      </c>
      <c r="DH18" s="52">
        <f t="shared" si="139"/>
        <v>0</v>
      </c>
      <c r="DI18" s="52">
        <f t="shared" si="140"/>
        <v>0</v>
      </c>
      <c r="DJ18" s="52">
        <f t="shared" si="141"/>
        <v>0</v>
      </c>
      <c r="DK18" s="52">
        <f t="shared" si="142"/>
        <v>0</v>
      </c>
      <c r="DL18" s="52">
        <f t="shared" si="143"/>
        <v>0</v>
      </c>
      <c r="DM18" s="52">
        <f t="shared" si="144"/>
        <v>0</v>
      </c>
      <c r="DN18" s="52">
        <f t="shared" si="145"/>
        <v>0</v>
      </c>
      <c r="DO18" s="52">
        <f t="shared" si="146"/>
        <v>0</v>
      </c>
      <c r="DP18" s="52">
        <f t="shared" si="147"/>
        <v>0</v>
      </c>
      <c r="DQ18" s="52">
        <f t="shared" si="148"/>
        <v>0</v>
      </c>
      <c r="DR18" s="53">
        <f t="shared" si="149"/>
        <v>0</v>
      </c>
      <c r="DT18" s="52">
        <f t="shared" si="150"/>
        <v>0</v>
      </c>
      <c r="DU18" s="52">
        <f t="shared" si="151"/>
        <v>0</v>
      </c>
      <c r="DV18" s="52">
        <f t="shared" si="152"/>
        <v>0</v>
      </c>
      <c r="DW18" s="52">
        <f t="shared" si="153"/>
        <v>0</v>
      </c>
      <c r="DX18" s="52">
        <f t="shared" si="154"/>
        <v>0</v>
      </c>
      <c r="DY18" s="52">
        <f t="shared" si="155"/>
        <v>0</v>
      </c>
      <c r="DZ18" s="52">
        <f t="shared" si="156"/>
        <v>0</v>
      </c>
      <c r="EA18" s="52">
        <f t="shared" si="157"/>
        <v>0</v>
      </c>
      <c r="EB18" s="52">
        <f t="shared" si="158"/>
        <v>0</v>
      </c>
      <c r="EC18" s="52">
        <f t="shared" si="159"/>
        <v>0</v>
      </c>
      <c r="ED18" s="52">
        <f t="shared" si="160"/>
        <v>0</v>
      </c>
      <c r="EE18" s="52">
        <f t="shared" si="161"/>
        <v>0</v>
      </c>
      <c r="EF18" s="52">
        <f t="shared" si="162"/>
        <v>0</v>
      </c>
      <c r="EG18" s="53">
        <f t="shared" si="163"/>
        <v>0</v>
      </c>
      <c r="EI18" s="52">
        <f t="shared" si="164"/>
        <v>0</v>
      </c>
      <c r="EJ18" s="52">
        <f t="shared" si="165"/>
        <v>0</v>
      </c>
      <c r="EK18" s="52">
        <f t="shared" si="166"/>
        <v>0</v>
      </c>
      <c r="EL18" s="52">
        <f t="shared" si="167"/>
        <v>0</v>
      </c>
      <c r="EM18" s="52">
        <f t="shared" si="168"/>
        <v>0</v>
      </c>
      <c r="EN18" s="52">
        <f t="shared" si="169"/>
        <v>0</v>
      </c>
      <c r="EO18" s="52">
        <f t="shared" si="170"/>
        <v>0</v>
      </c>
      <c r="EP18" s="52">
        <f t="shared" si="171"/>
        <v>0</v>
      </c>
      <c r="EQ18" s="52">
        <f t="shared" si="172"/>
        <v>0</v>
      </c>
      <c r="ER18" s="52">
        <f t="shared" si="173"/>
        <v>0</v>
      </c>
      <c r="ES18" s="52">
        <f t="shared" si="174"/>
        <v>0</v>
      </c>
      <c r="ET18" s="52">
        <f t="shared" si="175"/>
        <v>0</v>
      </c>
      <c r="EU18" s="52">
        <f t="shared" si="176"/>
        <v>0</v>
      </c>
      <c r="EV18" s="53">
        <f t="shared" si="177"/>
        <v>0</v>
      </c>
      <c r="EX18" s="52">
        <f t="shared" si="178"/>
        <v>0</v>
      </c>
      <c r="EY18" s="52">
        <f t="shared" si="179"/>
        <v>0</v>
      </c>
      <c r="EZ18" s="52">
        <f t="shared" si="180"/>
        <v>0</v>
      </c>
      <c r="FA18" s="52">
        <f t="shared" si="181"/>
        <v>0</v>
      </c>
      <c r="FB18" s="52">
        <f t="shared" si="182"/>
        <v>0</v>
      </c>
      <c r="FC18" s="52">
        <f t="shared" si="183"/>
        <v>0</v>
      </c>
      <c r="FD18" s="52">
        <f t="shared" si="184"/>
        <v>0</v>
      </c>
      <c r="FE18" s="52">
        <f t="shared" si="185"/>
        <v>0</v>
      </c>
      <c r="FF18" s="52">
        <f t="shared" si="186"/>
        <v>0</v>
      </c>
      <c r="FG18" s="52">
        <f t="shared" si="187"/>
        <v>0</v>
      </c>
      <c r="FH18" s="52">
        <f t="shared" si="188"/>
        <v>0</v>
      </c>
      <c r="FI18" s="52">
        <f t="shared" si="189"/>
        <v>0</v>
      </c>
      <c r="FJ18" s="52">
        <f t="shared" si="190"/>
        <v>0</v>
      </c>
      <c r="FK18" s="53">
        <f t="shared" si="191"/>
        <v>0</v>
      </c>
      <c r="FM18" s="52">
        <f t="shared" si="192"/>
        <v>0</v>
      </c>
      <c r="FN18" s="52">
        <f t="shared" si="193"/>
        <v>0</v>
      </c>
      <c r="FO18" s="52">
        <f t="shared" si="194"/>
        <v>0</v>
      </c>
      <c r="FP18" s="52">
        <f t="shared" si="195"/>
        <v>0</v>
      </c>
      <c r="FQ18" s="52">
        <f t="shared" si="196"/>
        <v>0</v>
      </c>
      <c r="FR18" s="52">
        <f t="shared" si="197"/>
        <v>0</v>
      </c>
      <c r="FS18" s="52">
        <f t="shared" si="198"/>
        <v>0</v>
      </c>
      <c r="FT18" s="52">
        <f t="shared" si="199"/>
        <v>0</v>
      </c>
      <c r="FU18" s="52">
        <f t="shared" si="200"/>
        <v>0</v>
      </c>
      <c r="FV18" s="52">
        <f t="shared" si="201"/>
        <v>0</v>
      </c>
      <c r="FW18" s="52">
        <f t="shared" si="202"/>
        <v>0</v>
      </c>
      <c r="FX18" s="52">
        <f t="shared" si="203"/>
        <v>0</v>
      </c>
      <c r="FY18" s="52">
        <f t="shared" si="204"/>
        <v>0</v>
      </c>
      <c r="FZ18" s="53">
        <f t="shared" si="205"/>
        <v>0</v>
      </c>
      <c r="GB18" s="52">
        <f t="shared" si="206"/>
        <v>0</v>
      </c>
      <c r="GC18" s="52">
        <f t="shared" si="207"/>
        <v>0</v>
      </c>
      <c r="GD18" s="52">
        <f t="shared" si="208"/>
        <v>0</v>
      </c>
      <c r="GE18" s="52">
        <f t="shared" si="209"/>
        <v>0</v>
      </c>
      <c r="GF18" s="52">
        <f t="shared" si="210"/>
        <v>0</v>
      </c>
      <c r="GG18" s="52">
        <f t="shared" si="211"/>
        <v>0</v>
      </c>
      <c r="GH18" s="52">
        <f t="shared" si="212"/>
        <v>0</v>
      </c>
      <c r="GI18" s="52">
        <f t="shared" si="213"/>
        <v>0</v>
      </c>
      <c r="GJ18" s="52">
        <f t="shared" si="214"/>
        <v>0</v>
      </c>
      <c r="GK18" s="52">
        <f t="shared" si="215"/>
        <v>0</v>
      </c>
      <c r="GL18" s="52">
        <f t="shared" si="216"/>
        <v>0</v>
      </c>
      <c r="GM18" s="52">
        <f t="shared" si="217"/>
        <v>0</v>
      </c>
      <c r="GN18" s="52">
        <f t="shared" si="218"/>
        <v>0</v>
      </c>
      <c r="GO18" s="53">
        <f t="shared" si="219"/>
        <v>0</v>
      </c>
    </row>
    <row r="19" spans="2:197" s="11" customFormat="1" x14ac:dyDescent="0.35">
      <c r="B19" s="11" t="s">
        <v>71</v>
      </c>
      <c r="D19" s="52">
        <f t="shared" si="38"/>
        <v>7.6595367541863746E-2</v>
      </c>
      <c r="E19" s="52">
        <f t="shared" si="39"/>
        <v>7.5818270494287417E-3</v>
      </c>
      <c r="F19" s="52">
        <f t="shared" si="40"/>
        <v>0.79289279377741817</v>
      </c>
      <c r="G19" s="52">
        <f t="shared" si="41"/>
        <v>3.6192492498593853E-2</v>
      </c>
      <c r="H19" s="52">
        <f t="shared" si="42"/>
        <v>7.8656368071763403E-6</v>
      </c>
      <c r="I19" s="52">
        <f t="shared" si="43"/>
        <v>7.3773207194009968E-3</v>
      </c>
      <c r="J19" s="52">
        <f t="shared" si="44"/>
        <v>0</v>
      </c>
      <c r="K19" s="52">
        <f t="shared" si="45"/>
        <v>3.8549615517002481E-3</v>
      </c>
      <c r="L19" s="52">
        <f t="shared" si="46"/>
        <v>0</v>
      </c>
      <c r="M19" s="52">
        <f t="shared" si="47"/>
        <v>7.5333807033529973E-2</v>
      </c>
      <c r="N19" s="52">
        <f t="shared" si="48"/>
        <v>0</v>
      </c>
      <c r="O19" s="52">
        <f t="shared" si="49"/>
        <v>1.6356419125717822E-4</v>
      </c>
      <c r="P19" s="52">
        <f t="shared" si="50"/>
        <v>0</v>
      </c>
      <c r="Q19" s="53">
        <f t="shared" si="51"/>
        <v>1</v>
      </c>
      <c r="S19" s="52">
        <f t="shared" si="52"/>
        <v>0.28372663765097417</v>
      </c>
      <c r="T19" s="52">
        <f t="shared" si="53"/>
        <v>3.1416173545054868E-2</v>
      </c>
      <c r="U19" s="52">
        <f t="shared" si="54"/>
        <v>0.50412114435849231</v>
      </c>
      <c r="V19" s="52">
        <f t="shared" si="55"/>
        <v>0.13741589949854299</v>
      </c>
      <c r="W19" s="52">
        <f t="shared" si="56"/>
        <v>3.4755097586439047E-5</v>
      </c>
      <c r="X19" s="52">
        <f t="shared" si="57"/>
        <v>3.259742444442771E-2</v>
      </c>
      <c r="Y19" s="52">
        <f t="shared" si="58"/>
        <v>0</v>
      </c>
      <c r="Z19" s="52">
        <f t="shared" si="59"/>
        <v>3.1937869798191565E-3</v>
      </c>
      <c r="AA19" s="52">
        <f t="shared" si="60"/>
        <v>0</v>
      </c>
      <c r="AB19" s="52">
        <f t="shared" si="61"/>
        <v>6.7714537979490109E-3</v>
      </c>
      <c r="AC19" s="52">
        <f t="shared" si="62"/>
        <v>0</v>
      </c>
      <c r="AD19" s="52">
        <f t="shared" si="63"/>
        <v>7.2272462715335291E-4</v>
      </c>
      <c r="AE19" s="52">
        <f t="shared" si="64"/>
        <v>0</v>
      </c>
      <c r="AF19" s="53">
        <f t="shared" si="65"/>
        <v>1</v>
      </c>
      <c r="AH19" s="52">
        <f t="shared" si="66"/>
        <v>0</v>
      </c>
      <c r="AI19" s="52">
        <f t="shared" si="67"/>
        <v>0</v>
      </c>
      <c r="AJ19" s="52">
        <f t="shared" si="68"/>
        <v>0</v>
      </c>
      <c r="AK19" s="52">
        <f t="shared" si="69"/>
        <v>0</v>
      </c>
      <c r="AL19" s="52">
        <f t="shared" si="70"/>
        <v>0</v>
      </c>
      <c r="AM19" s="52">
        <f t="shared" si="71"/>
        <v>0</v>
      </c>
      <c r="AN19" s="52">
        <f t="shared" si="72"/>
        <v>0</v>
      </c>
      <c r="AO19" s="52">
        <f t="shared" si="73"/>
        <v>0</v>
      </c>
      <c r="AP19" s="52">
        <f t="shared" si="74"/>
        <v>0</v>
      </c>
      <c r="AQ19" s="52">
        <f t="shared" si="75"/>
        <v>0</v>
      </c>
      <c r="AR19" s="52">
        <f t="shared" si="76"/>
        <v>0</v>
      </c>
      <c r="AS19" s="52">
        <f t="shared" si="77"/>
        <v>0</v>
      </c>
      <c r="AT19" s="52">
        <f t="shared" si="78"/>
        <v>0</v>
      </c>
      <c r="AU19" s="53">
        <f t="shared" si="79"/>
        <v>0</v>
      </c>
      <c r="AW19" s="52">
        <f t="shared" si="80"/>
        <v>3.1282970459680225E-2</v>
      </c>
      <c r="AX19" s="52">
        <f t="shared" si="81"/>
        <v>1.411542180409206E-3</v>
      </c>
      <c r="AY19" s="52">
        <f t="shared" si="82"/>
        <v>0.84181000661163952</v>
      </c>
      <c r="AZ19" s="52">
        <f t="shared" si="83"/>
        <v>2.8832597278273305E-3</v>
      </c>
      <c r="BA19" s="52">
        <f t="shared" si="84"/>
        <v>0</v>
      </c>
      <c r="BB19" s="52">
        <f t="shared" si="85"/>
        <v>0</v>
      </c>
      <c r="BC19" s="52">
        <f t="shared" si="86"/>
        <v>0</v>
      </c>
      <c r="BD19" s="52">
        <f t="shared" si="87"/>
        <v>1.945152620161418E-2</v>
      </c>
      <c r="BE19" s="52">
        <f t="shared" si="88"/>
        <v>0</v>
      </c>
      <c r="BF19" s="52">
        <f t="shared" si="89"/>
        <v>0.10316069481882956</v>
      </c>
      <c r="BG19" s="52">
        <f t="shared" si="90"/>
        <v>0</v>
      </c>
      <c r="BH19" s="52">
        <f t="shared" si="91"/>
        <v>0</v>
      </c>
      <c r="BI19" s="52">
        <f t="shared" si="92"/>
        <v>0</v>
      </c>
      <c r="BJ19" s="53">
        <f t="shared" si="93"/>
        <v>1</v>
      </c>
      <c r="BL19" s="52">
        <f t="shared" si="94"/>
        <v>1.1990615148494265E-2</v>
      </c>
      <c r="BM19" s="52">
        <f t="shared" si="95"/>
        <v>3.9916195851316872E-4</v>
      </c>
      <c r="BN19" s="52">
        <f t="shared" si="96"/>
        <v>0.88670797410428204</v>
      </c>
      <c r="BO19" s="52">
        <f t="shared" si="97"/>
        <v>7.5552382377140851E-3</v>
      </c>
      <c r="BP19" s="52">
        <f t="shared" si="98"/>
        <v>0</v>
      </c>
      <c r="BQ19" s="52">
        <f t="shared" si="99"/>
        <v>0</v>
      </c>
      <c r="BR19" s="52">
        <f t="shared" si="100"/>
        <v>0</v>
      </c>
      <c r="BS19" s="52">
        <f t="shared" si="101"/>
        <v>0</v>
      </c>
      <c r="BT19" s="52">
        <f t="shared" si="102"/>
        <v>0</v>
      </c>
      <c r="BU19" s="52">
        <f t="shared" si="103"/>
        <v>9.3347010550996479E-2</v>
      </c>
      <c r="BV19" s="52">
        <f t="shared" si="104"/>
        <v>0</v>
      </c>
      <c r="BW19" s="52">
        <f t="shared" si="105"/>
        <v>0</v>
      </c>
      <c r="BX19" s="52">
        <f t="shared" si="106"/>
        <v>0</v>
      </c>
      <c r="BY19" s="53">
        <f t="shared" si="107"/>
        <v>1</v>
      </c>
      <c r="CA19" s="52">
        <f t="shared" si="108"/>
        <v>0</v>
      </c>
      <c r="CB19" s="52">
        <f t="shared" si="109"/>
        <v>0</v>
      </c>
      <c r="CC19" s="52">
        <f t="shared" si="110"/>
        <v>0</v>
      </c>
      <c r="CD19" s="52">
        <f t="shared" si="111"/>
        <v>0</v>
      </c>
      <c r="CE19" s="52">
        <f t="shared" si="112"/>
        <v>0</v>
      </c>
      <c r="CF19" s="52">
        <f t="shared" si="113"/>
        <v>0</v>
      </c>
      <c r="CG19" s="52">
        <f t="shared" si="114"/>
        <v>0</v>
      </c>
      <c r="CH19" s="52">
        <f t="shared" si="115"/>
        <v>0</v>
      </c>
      <c r="CI19" s="52">
        <f t="shared" si="116"/>
        <v>0</v>
      </c>
      <c r="CJ19" s="52">
        <f t="shared" si="117"/>
        <v>0</v>
      </c>
      <c r="CK19" s="52">
        <f t="shared" si="118"/>
        <v>0</v>
      </c>
      <c r="CL19" s="52">
        <f t="shared" si="119"/>
        <v>0</v>
      </c>
      <c r="CM19" s="52">
        <f t="shared" si="120"/>
        <v>0</v>
      </c>
      <c r="CN19" s="53">
        <f t="shared" si="121"/>
        <v>0</v>
      </c>
      <c r="CP19" s="52">
        <f t="shared" si="122"/>
        <v>0</v>
      </c>
      <c r="CQ19" s="52">
        <f t="shared" si="123"/>
        <v>0</v>
      </c>
      <c r="CR19" s="52">
        <f t="shared" si="124"/>
        <v>0</v>
      </c>
      <c r="CS19" s="52">
        <f t="shared" si="125"/>
        <v>0</v>
      </c>
      <c r="CT19" s="52">
        <f t="shared" si="126"/>
        <v>0</v>
      </c>
      <c r="CU19" s="52">
        <f t="shared" si="127"/>
        <v>0</v>
      </c>
      <c r="CV19" s="52">
        <f t="shared" si="128"/>
        <v>0</v>
      </c>
      <c r="CW19" s="52">
        <f t="shared" si="129"/>
        <v>0</v>
      </c>
      <c r="CX19" s="52">
        <f t="shared" si="130"/>
        <v>0</v>
      </c>
      <c r="CY19" s="52">
        <f t="shared" si="131"/>
        <v>0</v>
      </c>
      <c r="CZ19" s="52">
        <f t="shared" si="132"/>
        <v>0</v>
      </c>
      <c r="DA19" s="52">
        <f t="shared" si="133"/>
        <v>0</v>
      </c>
      <c r="DB19" s="52">
        <f t="shared" si="134"/>
        <v>0</v>
      </c>
      <c r="DC19" s="53">
        <f t="shared" si="135"/>
        <v>0</v>
      </c>
      <c r="DE19" s="52">
        <f t="shared" si="136"/>
        <v>0</v>
      </c>
      <c r="DF19" s="52">
        <f t="shared" si="137"/>
        <v>0</v>
      </c>
      <c r="DG19" s="52">
        <f t="shared" si="138"/>
        <v>0</v>
      </c>
      <c r="DH19" s="52">
        <f t="shared" si="139"/>
        <v>0</v>
      </c>
      <c r="DI19" s="52">
        <f t="shared" si="140"/>
        <v>0</v>
      </c>
      <c r="DJ19" s="52">
        <f t="shared" si="141"/>
        <v>0</v>
      </c>
      <c r="DK19" s="52">
        <f t="shared" si="142"/>
        <v>0</v>
      </c>
      <c r="DL19" s="52">
        <f t="shared" si="143"/>
        <v>0</v>
      </c>
      <c r="DM19" s="52">
        <f t="shared" si="144"/>
        <v>0</v>
      </c>
      <c r="DN19" s="52">
        <f t="shared" si="145"/>
        <v>0</v>
      </c>
      <c r="DO19" s="52">
        <f t="shared" si="146"/>
        <v>0</v>
      </c>
      <c r="DP19" s="52">
        <f t="shared" si="147"/>
        <v>0</v>
      </c>
      <c r="DQ19" s="52">
        <f t="shared" si="148"/>
        <v>0</v>
      </c>
      <c r="DR19" s="53">
        <f t="shared" si="149"/>
        <v>0</v>
      </c>
      <c r="DT19" s="52">
        <f t="shared" si="150"/>
        <v>0</v>
      </c>
      <c r="DU19" s="52">
        <f t="shared" si="151"/>
        <v>0</v>
      </c>
      <c r="DV19" s="52">
        <f t="shared" si="152"/>
        <v>0</v>
      </c>
      <c r="DW19" s="52">
        <f t="shared" si="153"/>
        <v>0</v>
      </c>
      <c r="DX19" s="52">
        <f t="shared" si="154"/>
        <v>0</v>
      </c>
      <c r="DY19" s="52">
        <f t="shared" si="155"/>
        <v>0</v>
      </c>
      <c r="DZ19" s="52">
        <f t="shared" si="156"/>
        <v>0</v>
      </c>
      <c r="EA19" s="52">
        <f t="shared" si="157"/>
        <v>0</v>
      </c>
      <c r="EB19" s="52">
        <f t="shared" si="158"/>
        <v>0</v>
      </c>
      <c r="EC19" s="52">
        <f t="shared" si="159"/>
        <v>0</v>
      </c>
      <c r="ED19" s="52">
        <f t="shared" si="160"/>
        <v>0</v>
      </c>
      <c r="EE19" s="52">
        <f t="shared" si="161"/>
        <v>0</v>
      </c>
      <c r="EF19" s="52">
        <f t="shared" si="162"/>
        <v>0</v>
      </c>
      <c r="EG19" s="53">
        <f t="shared" si="163"/>
        <v>0</v>
      </c>
      <c r="EI19" s="52">
        <f t="shared" si="164"/>
        <v>0</v>
      </c>
      <c r="EJ19" s="52">
        <f t="shared" si="165"/>
        <v>0</v>
      </c>
      <c r="EK19" s="52">
        <f t="shared" si="166"/>
        <v>0</v>
      </c>
      <c r="EL19" s="52">
        <f t="shared" si="167"/>
        <v>0</v>
      </c>
      <c r="EM19" s="52">
        <f t="shared" si="168"/>
        <v>0</v>
      </c>
      <c r="EN19" s="52">
        <f t="shared" si="169"/>
        <v>0</v>
      </c>
      <c r="EO19" s="52">
        <f t="shared" si="170"/>
        <v>0</v>
      </c>
      <c r="EP19" s="52">
        <f t="shared" si="171"/>
        <v>0</v>
      </c>
      <c r="EQ19" s="52">
        <f t="shared" si="172"/>
        <v>0</v>
      </c>
      <c r="ER19" s="52">
        <f t="shared" si="173"/>
        <v>0</v>
      </c>
      <c r="ES19" s="52">
        <f t="shared" si="174"/>
        <v>0</v>
      </c>
      <c r="ET19" s="52">
        <f t="shared" si="175"/>
        <v>0</v>
      </c>
      <c r="EU19" s="52">
        <f t="shared" si="176"/>
        <v>0</v>
      </c>
      <c r="EV19" s="53">
        <f t="shared" si="177"/>
        <v>0</v>
      </c>
      <c r="EX19" s="52">
        <f t="shared" si="178"/>
        <v>0</v>
      </c>
      <c r="EY19" s="52">
        <f t="shared" si="179"/>
        <v>0</v>
      </c>
      <c r="EZ19" s="52">
        <f t="shared" si="180"/>
        <v>0</v>
      </c>
      <c r="FA19" s="52">
        <f t="shared" si="181"/>
        <v>0</v>
      </c>
      <c r="FB19" s="52">
        <f t="shared" si="182"/>
        <v>0</v>
      </c>
      <c r="FC19" s="52">
        <f t="shared" si="183"/>
        <v>0</v>
      </c>
      <c r="FD19" s="52">
        <f t="shared" si="184"/>
        <v>0</v>
      </c>
      <c r="FE19" s="52">
        <f t="shared" si="185"/>
        <v>0</v>
      </c>
      <c r="FF19" s="52">
        <f t="shared" si="186"/>
        <v>0</v>
      </c>
      <c r="FG19" s="52">
        <f t="shared" si="187"/>
        <v>0</v>
      </c>
      <c r="FH19" s="52">
        <f t="shared" si="188"/>
        <v>0</v>
      </c>
      <c r="FI19" s="52">
        <f t="shared" si="189"/>
        <v>0</v>
      </c>
      <c r="FJ19" s="52">
        <f t="shared" si="190"/>
        <v>0</v>
      </c>
      <c r="FK19" s="53">
        <f t="shared" si="191"/>
        <v>0</v>
      </c>
      <c r="FM19" s="52">
        <f t="shared" si="192"/>
        <v>0</v>
      </c>
      <c r="FN19" s="52">
        <f t="shared" si="193"/>
        <v>0</v>
      </c>
      <c r="FO19" s="52">
        <f t="shared" si="194"/>
        <v>0</v>
      </c>
      <c r="FP19" s="52">
        <f t="shared" si="195"/>
        <v>0</v>
      </c>
      <c r="FQ19" s="52">
        <f t="shared" si="196"/>
        <v>0</v>
      </c>
      <c r="FR19" s="52">
        <f t="shared" si="197"/>
        <v>0</v>
      </c>
      <c r="FS19" s="52">
        <f t="shared" si="198"/>
        <v>0</v>
      </c>
      <c r="FT19" s="52">
        <f t="shared" si="199"/>
        <v>0</v>
      </c>
      <c r="FU19" s="52">
        <f t="shared" si="200"/>
        <v>0</v>
      </c>
      <c r="FV19" s="52">
        <f t="shared" si="201"/>
        <v>0</v>
      </c>
      <c r="FW19" s="52">
        <f t="shared" si="202"/>
        <v>0</v>
      </c>
      <c r="FX19" s="52">
        <f t="shared" si="203"/>
        <v>0</v>
      </c>
      <c r="FY19" s="52">
        <f t="shared" si="204"/>
        <v>0</v>
      </c>
      <c r="FZ19" s="53">
        <f t="shared" si="205"/>
        <v>0</v>
      </c>
      <c r="GB19" s="52">
        <f t="shared" si="206"/>
        <v>0</v>
      </c>
      <c r="GC19" s="52">
        <f t="shared" si="207"/>
        <v>0</v>
      </c>
      <c r="GD19" s="52">
        <f t="shared" si="208"/>
        <v>0</v>
      </c>
      <c r="GE19" s="52">
        <f t="shared" si="209"/>
        <v>0</v>
      </c>
      <c r="GF19" s="52">
        <f t="shared" si="210"/>
        <v>0</v>
      </c>
      <c r="GG19" s="52">
        <f t="shared" si="211"/>
        <v>0</v>
      </c>
      <c r="GH19" s="52">
        <f t="shared" si="212"/>
        <v>0</v>
      </c>
      <c r="GI19" s="52">
        <f t="shared" si="213"/>
        <v>0</v>
      </c>
      <c r="GJ19" s="52">
        <f t="shared" si="214"/>
        <v>0</v>
      </c>
      <c r="GK19" s="52">
        <f t="shared" si="215"/>
        <v>0</v>
      </c>
      <c r="GL19" s="52">
        <f t="shared" si="216"/>
        <v>0</v>
      </c>
      <c r="GM19" s="52">
        <f t="shared" si="217"/>
        <v>0</v>
      </c>
      <c r="GN19" s="52">
        <f t="shared" si="218"/>
        <v>0</v>
      </c>
      <c r="GO19" s="53">
        <f t="shared" si="219"/>
        <v>0</v>
      </c>
    </row>
    <row r="20" spans="2:197" s="11" customFormat="1" x14ac:dyDescent="0.35">
      <c r="B20" s="11" t="s">
        <v>148</v>
      </c>
      <c r="D20" s="52">
        <f t="shared" si="38"/>
        <v>2.902958252695604E-2</v>
      </c>
      <c r="E20" s="52">
        <f t="shared" si="39"/>
        <v>0.81559303290019358</v>
      </c>
      <c r="F20" s="52">
        <f t="shared" si="40"/>
        <v>0.10091235830799004</v>
      </c>
      <c r="G20" s="52">
        <f t="shared" si="41"/>
        <v>4.4235554326790161E-2</v>
      </c>
      <c r="H20" s="52">
        <f t="shared" si="42"/>
        <v>0</v>
      </c>
      <c r="I20" s="52">
        <f t="shared" si="43"/>
        <v>0</v>
      </c>
      <c r="J20" s="52">
        <f t="shared" si="44"/>
        <v>0</v>
      </c>
      <c r="K20" s="52">
        <f t="shared" si="45"/>
        <v>0</v>
      </c>
      <c r="L20" s="52">
        <f t="shared" si="46"/>
        <v>0</v>
      </c>
      <c r="M20" s="52">
        <f t="shared" si="47"/>
        <v>1.0229471938070224E-2</v>
      </c>
      <c r="N20" s="52">
        <f t="shared" si="48"/>
        <v>0</v>
      </c>
      <c r="O20" s="52">
        <f t="shared" si="49"/>
        <v>0</v>
      </c>
      <c r="P20" s="52">
        <f t="shared" si="50"/>
        <v>0</v>
      </c>
      <c r="Q20" s="53">
        <f t="shared" si="51"/>
        <v>1</v>
      </c>
      <c r="S20" s="52">
        <f t="shared" si="52"/>
        <v>0</v>
      </c>
      <c r="T20" s="52">
        <f t="shared" si="53"/>
        <v>0.95073465859982709</v>
      </c>
      <c r="U20" s="52">
        <f t="shared" si="54"/>
        <v>4.3215211754537596E-2</v>
      </c>
      <c r="V20" s="52">
        <f t="shared" si="55"/>
        <v>0</v>
      </c>
      <c r="W20" s="52">
        <f t="shared" si="56"/>
        <v>0</v>
      </c>
      <c r="X20" s="52">
        <f t="shared" si="57"/>
        <v>0</v>
      </c>
      <c r="Y20" s="52">
        <f t="shared" si="58"/>
        <v>0</v>
      </c>
      <c r="Z20" s="52">
        <f t="shared" si="59"/>
        <v>0</v>
      </c>
      <c r="AA20" s="52">
        <f t="shared" si="60"/>
        <v>0</v>
      </c>
      <c r="AB20" s="52">
        <f t="shared" si="61"/>
        <v>6.0501296456352636E-3</v>
      </c>
      <c r="AC20" s="52">
        <f t="shared" si="62"/>
        <v>0</v>
      </c>
      <c r="AD20" s="52">
        <f t="shared" si="63"/>
        <v>0</v>
      </c>
      <c r="AE20" s="52">
        <f t="shared" si="64"/>
        <v>0</v>
      </c>
      <c r="AF20" s="53">
        <f t="shared" si="65"/>
        <v>1</v>
      </c>
      <c r="AH20" s="52">
        <f t="shared" si="66"/>
        <v>0</v>
      </c>
      <c r="AI20" s="52">
        <f t="shared" si="67"/>
        <v>1</v>
      </c>
      <c r="AJ20" s="52">
        <f t="shared" si="68"/>
        <v>0</v>
      </c>
      <c r="AK20" s="52">
        <f t="shared" si="69"/>
        <v>0</v>
      </c>
      <c r="AL20" s="52">
        <f t="shared" si="70"/>
        <v>0</v>
      </c>
      <c r="AM20" s="52">
        <f t="shared" si="71"/>
        <v>0</v>
      </c>
      <c r="AN20" s="52">
        <f t="shared" si="72"/>
        <v>0</v>
      </c>
      <c r="AO20" s="52">
        <f t="shared" si="73"/>
        <v>0</v>
      </c>
      <c r="AP20" s="52">
        <f t="shared" si="74"/>
        <v>0</v>
      </c>
      <c r="AQ20" s="52">
        <f t="shared" si="75"/>
        <v>0</v>
      </c>
      <c r="AR20" s="52">
        <f t="shared" si="76"/>
        <v>0</v>
      </c>
      <c r="AS20" s="52">
        <f t="shared" si="77"/>
        <v>0</v>
      </c>
      <c r="AT20" s="52">
        <f t="shared" si="78"/>
        <v>0</v>
      </c>
      <c r="AU20" s="53">
        <f t="shared" si="79"/>
        <v>1</v>
      </c>
      <c r="AW20" s="52">
        <f t="shared" si="80"/>
        <v>0.23333333333333334</v>
      </c>
      <c r="AX20" s="52">
        <f t="shared" si="81"/>
        <v>0</v>
      </c>
      <c r="AY20" s="52">
        <f t="shared" si="82"/>
        <v>0.7</v>
      </c>
      <c r="AZ20" s="52">
        <f t="shared" si="83"/>
        <v>0</v>
      </c>
      <c r="BA20" s="52">
        <f t="shared" si="84"/>
        <v>0</v>
      </c>
      <c r="BB20" s="52">
        <f t="shared" si="85"/>
        <v>0</v>
      </c>
      <c r="BC20" s="52">
        <f t="shared" si="86"/>
        <v>0</v>
      </c>
      <c r="BD20" s="52">
        <f t="shared" si="87"/>
        <v>0</v>
      </c>
      <c r="BE20" s="52">
        <f t="shared" si="88"/>
        <v>0</v>
      </c>
      <c r="BF20" s="52">
        <f t="shared" si="89"/>
        <v>6.6666666666666666E-2</v>
      </c>
      <c r="BG20" s="52">
        <f t="shared" si="90"/>
        <v>0</v>
      </c>
      <c r="BH20" s="52">
        <f t="shared" si="91"/>
        <v>0</v>
      </c>
      <c r="BI20" s="52">
        <f t="shared" si="92"/>
        <v>0</v>
      </c>
      <c r="BJ20" s="53">
        <f t="shared" si="93"/>
        <v>1</v>
      </c>
      <c r="BL20" s="52">
        <f t="shared" si="94"/>
        <v>0</v>
      </c>
      <c r="BM20" s="52">
        <f t="shared" si="95"/>
        <v>0</v>
      </c>
      <c r="BN20" s="52">
        <f t="shared" si="96"/>
        <v>0</v>
      </c>
      <c r="BO20" s="52">
        <f t="shared" si="97"/>
        <v>1</v>
      </c>
      <c r="BP20" s="52">
        <f t="shared" si="98"/>
        <v>0</v>
      </c>
      <c r="BQ20" s="52">
        <f t="shared" si="99"/>
        <v>0</v>
      </c>
      <c r="BR20" s="52">
        <f t="shared" si="100"/>
        <v>0</v>
      </c>
      <c r="BS20" s="52">
        <f t="shared" si="101"/>
        <v>0</v>
      </c>
      <c r="BT20" s="52">
        <f t="shared" si="102"/>
        <v>0</v>
      </c>
      <c r="BU20" s="52">
        <f t="shared" si="103"/>
        <v>0</v>
      </c>
      <c r="BV20" s="52">
        <f t="shared" si="104"/>
        <v>0</v>
      </c>
      <c r="BW20" s="52">
        <f t="shared" si="105"/>
        <v>0</v>
      </c>
      <c r="BX20" s="52">
        <f t="shared" si="106"/>
        <v>0</v>
      </c>
      <c r="BY20" s="53">
        <f t="shared" si="107"/>
        <v>1</v>
      </c>
      <c r="CA20" s="52">
        <f t="shared" si="108"/>
        <v>0</v>
      </c>
      <c r="CB20" s="52">
        <f t="shared" si="109"/>
        <v>0</v>
      </c>
      <c r="CC20" s="52">
        <f t="shared" si="110"/>
        <v>0</v>
      </c>
      <c r="CD20" s="52">
        <f t="shared" si="111"/>
        <v>0</v>
      </c>
      <c r="CE20" s="52">
        <f t="shared" si="112"/>
        <v>0</v>
      </c>
      <c r="CF20" s="52">
        <f t="shared" si="113"/>
        <v>0</v>
      </c>
      <c r="CG20" s="52">
        <f t="shared" si="114"/>
        <v>0</v>
      </c>
      <c r="CH20" s="52">
        <f t="shared" si="115"/>
        <v>0</v>
      </c>
      <c r="CI20" s="52">
        <f t="shared" si="116"/>
        <v>0</v>
      </c>
      <c r="CJ20" s="52">
        <f t="shared" si="117"/>
        <v>0</v>
      </c>
      <c r="CK20" s="52">
        <f t="shared" si="118"/>
        <v>0</v>
      </c>
      <c r="CL20" s="52">
        <f t="shared" si="119"/>
        <v>0</v>
      </c>
      <c r="CM20" s="52">
        <f t="shared" si="120"/>
        <v>0</v>
      </c>
      <c r="CN20" s="53">
        <f t="shared" si="121"/>
        <v>0</v>
      </c>
      <c r="CP20" s="52">
        <f t="shared" si="122"/>
        <v>0</v>
      </c>
      <c r="CQ20" s="52">
        <f t="shared" si="123"/>
        <v>0</v>
      </c>
      <c r="CR20" s="52">
        <f t="shared" si="124"/>
        <v>0</v>
      </c>
      <c r="CS20" s="52">
        <f t="shared" si="125"/>
        <v>0</v>
      </c>
      <c r="CT20" s="52">
        <f t="shared" si="126"/>
        <v>0</v>
      </c>
      <c r="CU20" s="52">
        <f t="shared" si="127"/>
        <v>0</v>
      </c>
      <c r="CV20" s="52">
        <f t="shared" si="128"/>
        <v>0</v>
      </c>
      <c r="CW20" s="52">
        <f t="shared" si="129"/>
        <v>0</v>
      </c>
      <c r="CX20" s="52">
        <f t="shared" si="130"/>
        <v>0</v>
      </c>
      <c r="CY20" s="52">
        <f t="shared" si="131"/>
        <v>0</v>
      </c>
      <c r="CZ20" s="52">
        <f t="shared" si="132"/>
        <v>0</v>
      </c>
      <c r="DA20" s="52">
        <f t="shared" si="133"/>
        <v>0</v>
      </c>
      <c r="DB20" s="52">
        <f t="shared" si="134"/>
        <v>0</v>
      </c>
      <c r="DC20" s="53">
        <f t="shared" si="135"/>
        <v>0</v>
      </c>
      <c r="DE20" s="52">
        <f t="shared" si="136"/>
        <v>0</v>
      </c>
      <c r="DF20" s="52">
        <f t="shared" si="137"/>
        <v>0</v>
      </c>
      <c r="DG20" s="52">
        <f t="shared" si="138"/>
        <v>0</v>
      </c>
      <c r="DH20" s="52">
        <f t="shared" si="139"/>
        <v>0</v>
      </c>
      <c r="DI20" s="52">
        <f t="shared" si="140"/>
        <v>0</v>
      </c>
      <c r="DJ20" s="52">
        <f t="shared" si="141"/>
        <v>0</v>
      </c>
      <c r="DK20" s="52">
        <f t="shared" si="142"/>
        <v>0</v>
      </c>
      <c r="DL20" s="52">
        <f t="shared" si="143"/>
        <v>0</v>
      </c>
      <c r="DM20" s="52">
        <f t="shared" si="144"/>
        <v>0</v>
      </c>
      <c r="DN20" s="52">
        <f t="shared" si="145"/>
        <v>0</v>
      </c>
      <c r="DO20" s="52">
        <f t="shared" si="146"/>
        <v>0</v>
      </c>
      <c r="DP20" s="52">
        <f t="shared" si="147"/>
        <v>0</v>
      </c>
      <c r="DQ20" s="52">
        <f t="shared" si="148"/>
        <v>0</v>
      </c>
      <c r="DR20" s="53">
        <f t="shared" si="149"/>
        <v>0</v>
      </c>
      <c r="DT20" s="52">
        <f t="shared" si="150"/>
        <v>0</v>
      </c>
      <c r="DU20" s="52">
        <f t="shared" si="151"/>
        <v>0</v>
      </c>
      <c r="DV20" s="52">
        <f t="shared" si="152"/>
        <v>0</v>
      </c>
      <c r="DW20" s="52">
        <f t="shared" si="153"/>
        <v>0</v>
      </c>
      <c r="DX20" s="52">
        <f t="shared" si="154"/>
        <v>0</v>
      </c>
      <c r="DY20" s="52">
        <f t="shared" si="155"/>
        <v>0</v>
      </c>
      <c r="DZ20" s="52">
        <f t="shared" si="156"/>
        <v>0</v>
      </c>
      <c r="EA20" s="52">
        <f t="shared" si="157"/>
        <v>0</v>
      </c>
      <c r="EB20" s="52">
        <f t="shared" si="158"/>
        <v>0</v>
      </c>
      <c r="EC20" s="52">
        <f t="shared" si="159"/>
        <v>0</v>
      </c>
      <c r="ED20" s="52">
        <f t="shared" si="160"/>
        <v>0</v>
      </c>
      <c r="EE20" s="52">
        <f t="shared" si="161"/>
        <v>0</v>
      </c>
      <c r="EF20" s="52">
        <f t="shared" si="162"/>
        <v>0</v>
      </c>
      <c r="EG20" s="53">
        <f t="shared" si="163"/>
        <v>0</v>
      </c>
      <c r="EI20" s="52">
        <f t="shared" si="164"/>
        <v>0</v>
      </c>
      <c r="EJ20" s="52">
        <f t="shared" si="165"/>
        <v>0</v>
      </c>
      <c r="EK20" s="52">
        <f t="shared" si="166"/>
        <v>0</v>
      </c>
      <c r="EL20" s="52">
        <f t="shared" si="167"/>
        <v>0</v>
      </c>
      <c r="EM20" s="52">
        <f t="shared" si="168"/>
        <v>0</v>
      </c>
      <c r="EN20" s="52">
        <f t="shared" si="169"/>
        <v>0</v>
      </c>
      <c r="EO20" s="52">
        <f t="shared" si="170"/>
        <v>0</v>
      </c>
      <c r="EP20" s="52">
        <f t="shared" si="171"/>
        <v>0</v>
      </c>
      <c r="EQ20" s="52">
        <f t="shared" si="172"/>
        <v>0</v>
      </c>
      <c r="ER20" s="52">
        <f t="shared" si="173"/>
        <v>0</v>
      </c>
      <c r="ES20" s="52">
        <f t="shared" si="174"/>
        <v>0</v>
      </c>
      <c r="ET20" s="52">
        <f t="shared" si="175"/>
        <v>0</v>
      </c>
      <c r="EU20" s="52">
        <f t="shared" si="176"/>
        <v>0</v>
      </c>
      <c r="EV20" s="53">
        <f t="shared" si="177"/>
        <v>0</v>
      </c>
      <c r="EX20" s="52">
        <f t="shared" si="178"/>
        <v>0</v>
      </c>
      <c r="EY20" s="52">
        <f t="shared" si="179"/>
        <v>0</v>
      </c>
      <c r="EZ20" s="52">
        <f t="shared" si="180"/>
        <v>0</v>
      </c>
      <c r="FA20" s="52">
        <f t="shared" si="181"/>
        <v>0</v>
      </c>
      <c r="FB20" s="52">
        <f t="shared" si="182"/>
        <v>0</v>
      </c>
      <c r="FC20" s="52">
        <f t="shared" si="183"/>
        <v>0</v>
      </c>
      <c r="FD20" s="52">
        <f t="shared" si="184"/>
        <v>0</v>
      </c>
      <c r="FE20" s="52">
        <f t="shared" si="185"/>
        <v>0</v>
      </c>
      <c r="FF20" s="52">
        <f t="shared" si="186"/>
        <v>0</v>
      </c>
      <c r="FG20" s="52">
        <f t="shared" si="187"/>
        <v>0</v>
      </c>
      <c r="FH20" s="52">
        <f t="shared" si="188"/>
        <v>0</v>
      </c>
      <c r="FI20" s="52">
        <f t="shared" si="189"/>
        <v>0</v>
      </c>
      <c r="FJ20" s="52">
        <f t="shared" si="190"/>
        <v>0</v>
      </c>
      <c r="FK20" s="53">
        <f t="shared" si="191"/>
        <v>0</v>
      </c>
      <c r="FM20" s="52">
        <f t="shared" si="192"/>
        <v>0</v>
      </c>
      <c r="FN20" s="52">
        <f t="shared" si="193"/>
        <v>0</v>
      </c>
      <c r="FO20" s="52">
        <f t="shared" si="194"/>
        <v>0</v>
      </c>
      <c r="FP20" s="52">
        <f t="shared" si="195"/>
        <v>0</v>
      </c>
      <c r="FQ20" s="52">
        <f t="shared" si="196"/>
        <v>0</v>
      </c>
      <c r="FR20" s="52">
        <f t="shared" si="197"/>
        <v>0</v>
      </c>
      <c r="FS20" s="52">
        <f t="shared" si="198"/>
        <v>0</v>
      </c>
      <c r="FT20" s="52">
        <f t="shared" si="199"/>
        <v>0</v>
      </c>
      <c r="FU20" s="52">
        <f t="shared" si="200"/>
        <v>0</v>
      </c>
      <c r="FV20" s="52">
        <f t="shared" si="201"/>
        <v>0</v>
      </c>
      <c r="FW20" s="52">
        <f t="shared" si="202"/>
        <v>0</v>
      </c>
      <c r="FX20" s="52">
        <f t="shared" si="203"/>
        <v>0</v>
      </c>
      <c r="FY20" s="52">
        <f t="shared" si="204"/>
        <v>0</v>
      </c>
      <c r="FZ20" s="53">
        <f t="shared" si="205"/>
        <v>0</v>
      </c>
      <c r="GB20" s="52">
        <f t="shared" si="206"/>
        <v>0</v>
      </c>
      <c r="GC20" s="52">
        <f t="shared" si="207"/>
        <v>0</v>
      </c>
      <c r="GD20" s="52">
        <f t="shared" si="208"/>
        <v>0</v>
      </c>
      <c r="GE20" s="52">
        <f t="shared" si="209"/>
        <v>0</v>
      </c>
      <c r="GF20" s="52">
        <f t="shared" si="210"/>
        <v>0</v>
      </c>
      <c r="GG20" s="52">
        <f t="shared" si="211"/>
        <v>0</v>
      </c>
      <c r="GH20" s="52">
        <f t="shared" si="212"/>
        <v>0</v>
      </c>
      <c r="GI20" s="52">
        <f t="shared" si="213"/>
        <v>0</v>
      </c>
      <c r="GJ20" s="52">
        <f t="shared" si="214"/>
        <v>0</v>
      </c>
      <c r="GK20" s="52">
        <f t="shared" si="215"/>
        <v>0</v>
      </c>
      <c r="GL20" s="52">
        <f t="shared" si="216"/>
        <v>0</v>
      </c>
      <c r="GM20" s="52">
        <f t="shared" si="217"/>
        <v>0</v>
      </c>
      <c r="GN20" s="52">
        <f t="shared" si="218"/>
        <v>0</v>
      </c>
      <c r="GO20" s="53">
        <f t="shared" si="219"/>
        <v>0</v>
      </c>
    </row>
    <row r="21" spans="2:197" s="11" customFormat="1" x14ac:dyDescent="0.35">
      <c r="B21" s="11" t="s">
        <v>147</v>
      </c>
      <c r="D21" s="52">
        <f t="shared" si="38"/>
        <v>0</v>
      </c>
      <c r="E21" s="52">
        <f t="shared" si="39"/>
        <v>0</v>
      </c>
      <c r="F21" s="52">
        <f t="shared" si="40"/>
        <v>6.4553342787732112E-3</v>
      </c>
      <c r="G21" s="52">
        <f t="shared" si="41"/>
        <v>1.3299996345446968E-2</v>
      </c>
      <c r="H21" s="52">
        <f t="shared" si="42"/>
        <v>0.9796278068397366</v>
      </c>
      <c r="I21" s="52">
        <f t="shared" si="43"/>
        <v>8.1753699335882648E-5</v>
      </c>
      <c r="J21" s="52">
        <f t="shared" si="44"/>
        <v>0</v>
      </c>
      <c r="K21" s="52">
        <f t="shared" si="45"/>
        <v>0</v>
      </c>
      <c r="L21" s="52">
        <f t="shared" si="46"/>
        <v>0</v>
      </c>
      <c r="M21" s="52">
        <f t="shared" si="47"/>
        <v>4.6088036830593522E-4</v>
      </c>
      <c r="N21" s="52">
        <f t="shared" si="48"/>
        <v>0</v>
      </c>
      <c r="O21" s="52">
        <f t="shared" si="49"/>
        <v>7.4228468401396278E-5</v>
      </c>
      <c r="P21" s="52">
        <f t="shared" si="50"/>
        <v>0</v>
      </c>
      <c r="Q21" s="53">
        <f t="shared" si="51"/>
        <v>1</v>
      </c>
      <c r="S21" s="52">
        <f t="shared" si="52"/>
        <v>0</v>
      </c>
      <c r="T21" s="52">
        <f t="shared" si="53"/>
        <v>0</v>
      </c>
      <c r="U21" s="52">
        <f t="shared" si="54"/>
        <v>1.3441645483559509E-2</v>
      </c>
      <c r="V21" s="52">
        <f t="shared" si="55"/>
        <v>1.5779016758280688E-2</v>
      </c>
      <c r="W21" s="52">
        <f t="shared" si="56"/>
        <v>0.96949487328838835</v>
      </c>
      <c r="X21" s="52">
        <f t="shared" si="57"/>
        <v>1.7023196568703293E-4</v>
      </c>
      <c r="Y21" s="52">
        <f t="shared" si="58"/>
        <v>0</v>
      </c>
      <c r="Z21" s="52">
        <f t="shared" si="59"/>
        <v>0</v>
      </c>
      <c r="AA21" s="52">
        <f t="shared" si="60"/>
        <v>0</v>
      </c>
      <c r="AB21" s="52">
        <f t="shared" si="61"/>
        <v>9.5966998044879378E-4</v>
      </c>
      <c r="AC21" s="52">
        <f t="shared" si="62"/>
        <v>0</v>
      </c>
      <c r="AD21" s="52">
        <f t="shared" si="63"/>
        <v>1.5456252363569054E-4</v>
      </c>
      <c r="AE21" s="52">
        <f t="shared" si="64"/>
        <v>0</v>
      </c>
      <c r="AF21" s="53">
        <f t="shared" si="65"/>
        <v>1</v>
      </c>
      <c r="AH21" s="52">
        <f t="shared" si="66"/>
        <v>0</v>
      </c>
      <c r="AI21" s="52">
        <f t="shared" si="67"/>
        <v>0</v>
      </c>
      <c r="AJ21" s="52">
        <f t="shared" si="68"/>
        <v>0</v>
      </c>
      <c r="AK21" s="52">
        <f t="shared" si="69"/>
        <v>0</v>
      </c>
      <c r="AL21" s="52">
        <f t="shared" si="70"/>
        <v>0</v>
      </c>
      <c r="AM21" s="52">
        <f t="shared" si="71"/>
        <v>0</v>
      </c>
      <c r="AN21" s="52">
        <f t="shared" si="72"/>
        <v>0</v>
      </c>
      <c r="AO21" s="52">
        <f t="shared" si="73"/>
        <v>0</v>
      </c>
      <c r="AP21" s="52">
        <f t="shared" si="74"/>
        <v>0</v>
      </c>
      <c r="AQ21" s="52">
        <f t="shared" si="75"/>
        <v>0</v>
      </c>
      <c r="AR21" s="52">
        <f t="shared" si="76"/>
        <v>0</v>
      </c>
      <c r="AS21" s="52">
        <f t="shared" si="77"/>
        <v>0</v>
      </c>
      <c r="AT21" s="52">
        <f t="shared" si="78"/>
        <v>0</v>
      </c>
      <c r="AU21" s="53">
        <f t="shared" si="79"/>
        <v>0</v>
      </c>
      <c r="AW21" s="52">
        <f t="shared" si="80"/>
        <v>0</v>
      </c>
      <c r="AX21" s="52">
        <f t="shared" si="81"/>
        <v>0</v>
      </c>
      <c r="AY21" s="52">
        <f t="shared" si="82"/>
        <v>0</v>
      </c>
      <c r="AZ21" s="52">
        <f t="shared" si="83"/>
        <v>8.015225565494017E-3</v>
      </c>
      <c r="BA21" s="52">
        <f t="shared" si="84"/>
        <v>0.99198477443450606</v>
      </c>
      <c r="BB21" s="52">
        <f t="shared" si="85"/>
        <v>0</v>
      </c>
      <c r="BC21" s="52">
        <f t="shared" si="86"/>
        <v>0</v>
      </c>
      <c r="BD21" s="52">
        <f t="shared" si="87"/>
        <v>0</v>
      </c>
      <c r="BE21" s="52">
        <f t="shared" si="88"/>
        <v>0</v>
      </c>
      <c r="BF21" s="52">
        <f t="shared" si="89"/>
        <v>0</v>
      </c>
      <c r="BG21" s="52">
        <f t="shared" si="90"/>
        <v>0</v>
      </c>
      <c r="BH21" s="52">
        <f t="shared" si="91"/>
        <v>0</v>
      </c>
      <c r="BI21" s="52">
        <f t="shared" si="92"/>
        <v>0</v>
      </c>
      <c r="BJ21" s="53">
        <f t="shared" si="93"/>
        <v>1</v>
      </c>
      <c r="BL21" s="52">
        <f t="shared" si="94"/>
        <v>0</v>
      </c>
      <c r="BM21" s="52">
        <f t="shared" si="95"/>
        <v>0</v>
      </c>
      <c r="BN21" s="52">
        <f t="shared" si="96"/>
        <v>0</v>
      </c>
      <c r="BO21" s="52">
        <f t="shared" si="97"/>
        <v>1.5591300054569551E-2</v>
      </c>
      <c r="BP21" s="52">
        <f t="shared" si="98"/>
        <v>0.98440869994543045</v>
      </c>
      <c r="BQ21" s="52">
        <f t="shared" si="99"/>
        <v>0</v>
      </c>
      <c r="BR21" s="52">
        <f t="shared" si="100"/>
        <v>0</v>
      </c>
      <c r="BS21" s="52">
        <f t="shared" si="101"/>
        <v>0</v>
      </c>
      <c r="BT21" s="52">
        <f t="shared" si="102"/>
        <v>0</v>
      </c>
      <c r="BU21" s="52">
        <f t="shared" si="103"/>
        <v>0</v>
      </c>
      <c r="BV21" s="52">
        <f t="shared" si="104"/>
        <v>0</v>
      </c>
      <c r="BW21" s="52">
        <f t="shared" si="105"/>
        <v>0</v>
      </c>
      <c r="BX21" s="52">
        <f t="shared" si="106"/>
        <v>0</v>
      </c>
      <c r="BY21" s="53">
        <f t="shared" si="107"/>
        <v>1</v>
      </c>
      <c r="CA21" s="52">
        <f t="shared" si="108"/>
        <v>0</v>
      </c>
      <c r="CB21" s="52">
        <f t="shared" si="109"/>
        <v>0</v>
      </c>
      <c r="CC21" s="52">
        <f t="shared" si="110"/>
        <v>0</v>
      </c>
      <c r="CD21" s="52">
        <f t="shared" si="111"/>
        <v>0</v>
      </c>
      <c r="CE21" s="52">
        <f t="shared" si="112"/>
        <v>0</v>
      </c>
      <c r="CF21" s="52">
        <f t="shared" si="113"/>
        <v>0</v>
      </c>
      <c r="CG21" s="52">
        <f t="shared" si="114"/>
        <v>0</v>
      </c>
      <c r="CH21" s="52">
        <f t="shared" si="115"/>
        <v>0</v>
      </c>
      <c r="CI21" s="52">
        <f t="shared" si="116"/>
        <v>0</v>
      </c>
      <c r="CJ21" s="52">
        <f t="shared" si="117"/>
        <v>0</v>
      </c>
      <c r="CK21" s="52">
        <f t="shared" si="118"/>
        <v>0</v>
      </c>
      <c r="CL21" s="52">
        <f t="shared" si="119"/>
        <v>0</v>
      </c>
      <c r="CM21" s="52">
        <f t="shared" si="120"/>
        <v>0</v>
      </c>
      <c r="CN21" s="53">
        <f t="shared" si="121"/>
        <v>0</v>
      </c>
      <c r="CP21" s="52">
        <f t="shared" si="122"/>
        <v>0</v>
      </c>
      <c r="CQ21" s="52">
        <f t="shared" si="123"/>
        <v>0</v>
      </c>
      <c r="CR21" s="52">
        <f t="shared" si="124"/>
        <v>0</v>
      </c>
      <c r="CS21" s="52">
        <f t="shared" si="125"/>
        <v>0</v>
      </c>
      <c r="CT21" s="52">
        <f t="shared" si="126"/>
        <v>0</v>
      </c>
      <c r="CU21" s="52">
        <f t="shared" si="127"/>
        <v>0</v>
      </c>
      <c r="CV21" s="52">
        <f t="shared" si="128"/>
        <v>0</v>
      </c>
      <c r="CW21" s="52">
        <f t="shared" si="129"/>
        <v>0</v>
      </c>
      <c r="CX21" s="52">
        <f t="shared" si="130"/>
        <v>0</v>
      </c>
      <c r="CY21" s="52">
        <f t="shared" si="131"/>
        <v>0</v>
      </c>
      <c r="CZ21" s="52">
        <f t="shared" si="132"/>
        <v>0</v>
      </c>
      <c r="DA21" s="52">
        <f t="shared" si="133"/>
        <v>0</v>
      </c>
      <c r="DB21" s="52">
        <f t="shared" si="134"/>
        <v>0</v>
      </c>
      <c r="DC21" s="53">
        <f t="shared" si="135"/>
        <v>0</v>
      </c>
      <c r="DE21" s="52">
        <f t="shared" si="136"/>
        <v>0</v>
      </c>
      <c r="DF21" s="52">
        <f t="shared" si="137"/>
        <v>0</v>
      </c>
      <c r="DG21" s="52">
        <f t="shared" si="138"/>
        <v>0</v>
      </c>
      <c r="DH21" s="52">
        <f t="shared" si="139"/>
        <v>0</v>
      </c>
      <c r="DI21" s="52">
        <f t="shared" si="140"/>
        <v>0</v>
      </c>
      <c r="DJ21" s="52">
        <f t="shared" si="141"/>
        <v>0</v>
      </c>
      <c r="DK21" s="52">
        <f t="shared" si="142"/>
        <v>0</v>
      </c>
      <c r="DL21" s="52">
        <f t="shared" si="143"/>
        <v>0</v>
      </c>
      <c r="DM21" s="52">
        <f t="shared" si="144"/>
        <v>0</v>
      </c>
      <c r="DN21" s="52">
        <f t="shared" si="145"/>
        <v>0</v>
      </c>
      <c r="DO21" s="52">
        <f t="shared" si="146"/>
        <v>0</v>
      </c>
      <c r="DP21" s="52">
        <f t="shared" si="147"/>
        <v>0</v>
      </c>
      <c r="DQ21" s="52">
        <f t="shared" si="148"/>
        <v>0</v>
      </c>
      <c r="DR21" s="53">
        <f t="shared" si="149"/>
        <v>0</v>
      </c>
      <c r="DT21" s="52">
        <f t="shared" si="150"/>
        <v>0</v>
      </c>
      <c r="DU21" s="52">
        <f t="shared" si="151"/>
        <v>0</v>
      </c>
      <c r="DV21" s="52">
        <f t="shared" si="152"/>
        <v>0</v>
      </c>
      <c r="DW21" s="52">
        <f t="shared" si="153"/>
        <v>0</v>
      </c>
      <c r="DX21" s="52">
        <f t="shared" si="154"/>
        <v>0</v>
      </c>
      <c r="DY21" s="52">
        <f t="shared" si="155"/>
        <v>0</v>
      </c>
      <c r="DZ21" s="52">
        <f t="shared" si="156"/>
        <v>0</v>
      </c>
      <c r="EA21" s="52">
        <f t="shared" si="157"/>
        <v>0</v>
      </c>
      <c r="EB21" s="52">
        <f t="shared" si="158"/>
        <v>0</v>
      </c>
      <c r="EC21" s="52">
        <f t="shared" si="159"/>
        <v>0</v>
      </c>
      <c r="ED21" s="52">
        <f t="shared" si="160"/>
        <v>0</v>
      </c>
      <c r="EE21" s="52">
        <f t="shared" si="161"/>
        <v>0</v>
      </c>
      <c r="EF21" s="52">
        <f t="shared" si="162"/>
        <v>0</v>
      </c>
      <c r="EG21" s="53">
        <f t="shared" si="163"/>
        <v>0</v>
      </c>
      <c r="EI21" s="52">
        <f t="shared" si="164"/>
        <v>0</v>
      </c>
      <c r="EJ21" s="52">
        <f t="shared" si="165"/>
        <v>0</v>
      </c>
      <c r="EK21" s="52">
        <f t="shared" si="166"/>
        <v>0</v>
      </c>
      <c r="EL21" s="52">
        <f t="shared" si="167"/>
        <v>0</v>
      </c>
      <c r="EM21" s="52">
        <f t="shared" si="168"/>
        <v>0</v>
      </c>
      <c r="EN21" s="52">
        <f t="shared" si="169"/>
        <v>0</v>
      </c>
      <c r="EO21" s="52">
        <f t="shared" si="170"/>
        <v>0</v>
      </c>
      <c r="EP21" s="52">
        <f t="shared" si="171"/>
        <v>0</v>
      </c>
      <c r="EQ21" s="52">
        <f t="shared" si="172"/>
        <v>0</v>
      </c>
      <c r="ER21" s="52">
        <f t="shared" si="173"/>
        <v>0</v>
      </c>
      <c r="ES21" s="52">
        <f t="shared" si="174"/>
        <v>0</v>
      </c>
      <c r="ET21" s="52">
        <f t="shared" si="175"/>
        <v>0</v>
      </c>
      <c r="EU21" s="52">
        <f t="shared" si="176"/>
        <v>0</v>
      </c>
      <c r="EV21" s="53">
        <f t="shared" si="177"/>
        <v>0</v>
      </c>
      <c r="EX21" s="52">
        <f t="shared" si="178"/>
        <v>0</v>
      </c>
      <c r="EY21" s="52">
        <f t="shared" si="179"/>
        <v>0</v>
      </c>
      <c r="EZ21" s="52">
        <f t="shared" si="180"/>
        <v>0</v>
      </c>
      <c r="FA21" s="52">
        <f t="shared" si="181"/>
        <v>0</v>
      </c>
      <c r="FB21" s="52">
        <f t="shared" si="182"/>
        <v>0</v>
      </c>
      <c r="FC21" s="52">
        <f t="shared" si="183"/>
        <v>0</v>
      </c>
      <c r="FD21" s="52">
        <f t="shared" si="184"/>
        <v>0</v>
      </c>
      <c r="FE21" s="52">
        <f t="shared" si="185"/>
        <v>0</v>
      </c>
      <c r="FF21" s="52">
        <f t="shared" si="186"/>
        <v>0</v>
      </c>
      <c r="FG21" s="52">
        <f t="shared" si="187"/>
        <v>0</v>
      </c>
      <c r="FH21" s="52">
        <f t="shared" si="188"/>
        <v>0</v>
      </c>
      <c r="FI21" s="52">
        <f t="shared" si="189"/>
        <v>0</v>
      </c>
      <c r="FJ21" s="52">
        <f t="shared" si="190"/>
        <v>0</v>
      </c>
      <c r="FK21" s="53">
        <f t="shared" si="191"/>
        <v>0</v>
      </c>
      <c r="FM21" s="52">
        <f t="shared" si="192"/>
        <v>0</v>
      </c>
      <c r="FN21" s="52">
        <f t="shared" si="193"/>
        <v>0</v>
      </c>
      <c r="FO21" s="52">
        <f t="shared" si="194"/>
        <v>0</v>
      </c>
      <c r="FP21" s="52">
        <f t="shared" si="195"/>
        <v>0</v>
      </c>
      <c r="FQ21" s="52">
        <f t="shared" si="196"/>
        <v>0</v>
      </c>
      <c r="FR21" s="52">
        <f t="shared" si="197"/>
        <v>0</v>
      </c>
      <c r="FS21" s="52">
        <f t="shared" si="198"/>
        <v>0</v>
      </c>
      <c r="FT21" s="52">
        <f t="shared" si="199"/>
        <v>0</v>
      </c>
      <c r="FU21" s="52">
        <f t="shared" si="200"/>
        <v>0</v>
      </c>
      <c r="FV21" s="52">
        <f t="shared" si="201"/>
        <v>0</v>
      </c>
      <c r="FW21" s="52">
        <f t="shared" si="202"/>
        <v>0</v>
      </c>
      <c r="FX21" s="52">
        <f t="shared" si="203"/>
        <v>0</v>
      </c>
      <c r="FY21" s="52">
        <f t="shared" si="204"/>
        <v>0</v>
      </c>
      <c r="FZ21" s="53">
        <f t="shared" si="205"/>
        <v>0</v>
      </c>
      <c r="GB21" s="52">
        <f t="shared" si="206"/>
        <v>0</v>
      </c>
      <c r="GC21" s="52">
        <f t="shared" si="207"/>
        <v>0</v>
      </c>
      <c r="GD21" s="52">
        <f t="shared" si="208"/>
        <v>0</v>
      </c>
      <c r="GE21" s="52">
        <f t="shared" si="209"/>
        <v>0</v>
      </c>
      <c r="GF21" s="52">
        <f t="shared" si="210"/>
        <v>0</v>
      </c>
      <c r="GG21" s="52">
        <f t="shared" si="211"/>
        <v>0</v>
      </c>
      <c r="GH21" s="52">
        <f t="shared" si="212"/>
        <v>0</v>
      </c>
      <c r="GI21" s="52">
        <f t="shared" si="213"/>
        <v>0</v>
      </c>
      <c r="GJ21" s="52">
        <f t="shared" si="214"/>
        <v>0</v>
      </c>
      <c r="GK21" s="52">
        <f t="shared" si="215"/>
        <v>0</v>
      </c>
      <c r="GL21" s="52">
        <f t="shared" si="216"/>
        <v>0</v>
      </c>
      <c r="GM21" s="52">
        <f t="shared" si="217"/>
        <v>0</v>
      </c>
      <c r="GN21" s="52">
        <f t="shared" si="218"/>
        <v>0</v>
      </c>
      <c r="GO21" s="53">
        <f t="shared" si="219"/>
        <v>0</v>
      </c>
    </row>
    <row r="22" spans="2:197" s="11" customFormat="1" x14ac:dyDescent="0.35">
      <c r="B22" s="11" t="s">
        <v>76</v>
      </c>
      <c r="D22" s="52">
        <f t="shared" si="38"/>
        <v>0</v>
      </c>
      <c r="E22" s="52">
        <f t="shared" si="39"/>
        <v>1</v>
      </c>
      <c r="F22" s="52">
        <f t="shared" si="40"/>
        <v>0</v>
      </c>
      <c r="G22" s="52">
        <f t="shared" si="41"/>
        <v>0</v>
      </c>
      <c r="H22" s="52">
        <f t="shared" si="42"/>
        <v>0</v>
      </c>
      <c r="I22" s="52">
        <f t="shared" si="43"/>
        <v>0</v>
      </c>
      <c r="J22" s="52">
        <f t="shared" si="44"/>
        <v>0</v>
      </c>
      <c r="K22" s="52">
        <f t="shared" si="45"/>
        <v>0</v>
      </c>
      <c r="L22" s="52">
        <f t="shared" si="46"/>
        <v>0</v>
      </c>
      <c r="M22" s="52">
        <f t="shared" si="47"/>
        <v>0</v>
      </c>
      <c r="N22" s="52">
        <f t="shared" si="48"/>
        <v>0</v>
      </c>
      <c r="O22" s="52">
        <f t="shared" si="49"/>
        <v>0</v>
      </c>
      <c r="P22" s="52">
        <f t="shared" si="50"/>
        <v>0</v>
      </c>
      <c r="Q22" s="53">
        <f t="shared" si="51"/>
        <v>1</v>
      </c>
      <c r="S22" s="52">
        <f t="shared" si="52"/>
        <v>0</v>
      </c>
      <c r="T22" s="52">
        <f t="shared" si="53"/>
        <v>1</v>
      </c>
      <c r="U22" s="52">
        <f t="shared" si="54"/>
        <v>0</v>
      </c>
      <c r="V22" s="52">
        <f t="shared" si="55"/>
        <v>0</v>
      </c>
      <c r="W22" s="52">
        <f t="shared" si="56"/>
        <v>0</v>
      </c>
      <c r="X22" s="52">
        <f t="shared" si="57"/>
        <v>0</v>
      </c>
      <c r="Y22" s="52">
        <f t="shared" si="58"/>
        <v>0</v>
      </c>
      <c r="Z22" s="52">
        <f t="shared" si="59"/>
        <v>0</v>
      </c>
      <c r="AA22" s="52">
        <f t="shared" si="60"/>
        <v>0</v>
      </c>
      <c r="AB22" s="52">
        <f t="shared" si="61"/>
        <v>0</v>
      </c>
      <c r="AC22" s="52">
        <f t="shared" si="62"/>
        <v>0</v>
      </c>
      <c r="AD22" s="52">
        <f t="shared" si="63"/>
        <v>0</v>
      </c>
      <c r="AE22" s="52">
        <f t="shared" si="64"/>
        <v>0</v>
      </c>
      <c r="AF22" s="53">
        <f t="shared" si="65"/>
        <v>1</v>
      </c>
      <c r="AH22" s="52">
        <f t="shared" si="66"/>
        <v>0</v>
      </c>
      <c r="AI22" s="52">
        <f t="shared" si="67"/>
        <v>0</v>
      </c>
      <c r="AJ22" s="52">
        <f t="shared" si="68"/>
        <v>0</v>
      </c>
      <c r="AK22" s="52">
        <f t="shared" si="69"/>
        <v>0</v>
      </c>
      <c r="AL22" s="52">
        <f t="shared" si="70"/>
        <v>0</v>
      </c>
      <c r="AM22" s="52">
        <f t="shared" si="71"/>
        <v>0</v>
      </c>
      <c r="AN22" s="52">
        <f t="shared" si="72"/>
        <v>0</v>
      </c>
      <c r="AO22" s="52">
        <f t="shared" si="73"/>
        <v>0</v>
      </c>
      <c r="AP22" s="52">
        <f t="shared" si="74"/>
        <v>0</v>
      </c>
      <c r="AQ22" s="52">
        <f t="shared" si="75"/>
        <v>0</v>
      </c>
      <c r="AR22" s="52">
        <f t="shared" si="76"/>
        <v>0</v>
      </c>
      <c r="AS22" s="52">
        <f t="shared" si="77"/>
        <v>0</v>
      </c>
      <c r="AT22" s="52">
        <f t="shared" si="78"/>
        <v>0</v>
      </c>
      <c r="AU22" s="53">
        <f t="shared" si="79"/>
        <v>0</v>
      </c>
      <c r="AW22" s="52">
        <f t="shared" si="80"/>
        <v>0</v>
      </c>
      <c r="AX22" s="52">
        <f t="shared" si="81"/>
        <v>0</v>
      </c>
      <c r="AY22" s="52">
        <f t="shared" si="82"/>
        <v>0</v>
      </c>
      <c r="AZ22" s="52">
        <f t="shared" si="83"/>
        <v>0</v>
      </c>
      <c r="BA22" s="52">
        <f t="shared" si="84"/>
        <v>0</v>
      </c>
      <c r="BB22" s="52">
        <f t="shared" si="85"/>
        <v>0</v>
      </c>
      <c r="BC22" s="52">
        <f t="shared" si="86"/>
        <v>0</v>
      </c>
      <c r="BD22" s="52">
        <f t="shared" si="87"/>
        <v>0</v>
      </c>
      <c r="BE22" s="52">
        <f t="shared" si="88"/>
        <v>0</v>
      </c>
      <c r="BF22" s="52">
        <f t="shared" si="89"/>
        <v>0</v>
      </c>
      <c r="BG22" s="52">
        <f t="shared" si="90"/>
        <v>0</v>
      </c>
      <c r="BH22" s="52">
        <f t="shared" si="91"/>
        <v>0</v>
      </c>
      <c r="BI22" s="52">
        <f t="shared" si="92"/>
        <v>0</v>
      </c>
      <c r="BJ22" s="53">
        <f t="shared" si="93"/>
        <v>0</v>
      </c>
      <c r="BL22" s="52">
        <f t="shared" si="94"/>
        <v>0</v>
      </c>
      <c r="BM22" s="52">
        <f t="shared" si="95"/>
        <v>0</v>
      </c>
      <c r="BN22" s="52">
        <f t="shared" si="96"/>
        <v>0</v>
      </c>
      <c r="BO22" s="52">
        <f t="shared" si="97"/>
        <v>0</v>
      </c>
      <c r="BP22" s="52">
        <f t="shared" si="98"/>
        <v>0</v>
      </c>
      <c r="BQ22" s="52">
        <f t="shared" si="99"/>
        <v>0</v>
      </c>
      <c r="BR22" s="52">
        <f t="shared" si="100"/>
        <v>0</v>
      </c>
      <c r="BS22" s="52">
        <f t="shared" si="101"/>
        <v>0</v>
      </c>
      <c r="BT22" s="52">
        <f t="shared" si="102"/>
        <v>0</v>
      </c>
      <c r="BU22" s="52">
        <f t="shared" si="103"/>
        <v>0</v>
      </c>
      <c r="BV22" s="52">
        <f t="shared" si="104"/>
        <v>0</v>
      </c>
      <c r="BW22" s="52">
        <f t="shared" si="105"/>
        <v>0</v>
      </c>
      <c r="BX22" s="52">
        <f t="shared" si="106"/>
        <v>0</v>
      </c>
      <c r="BY22" s="53">
        <f t="shared" si="107"/>
        <v>0</v>
      </c>
      <c r="CA22" s="52">
        <f t="shared" si="108"/>
        <v>0</v>
      </c>
      <c r="CB22" s="52">
        <f t="shared" si="109"/>
        <v>0</v>
      </c>
      <c r="CC22" s="52">
        <f t="shared" si="110"/>
        <v>0</v>
      </c>
      <c r="CD22" s="52">
        <f t="shared" si="111"/>
        <v>0</v>
      </c>
      <c r="CE22" s="52">
        <f t="shared" si="112"/>
        <v>0</v>
      </c>
      <c r="CF22" s="52">
        <f t="shared" si="113"/>
        <v>0</v>
      </c>
      <c r="CG22" s="52">
        <f t="shared" si="114"/>
        <v>0</v>
      </c>
      <c r="CH22" s="52">
        <f t="shared" si="115"/>
        <v>0</v>
      </c>
      <c r="CI22" s="52">
        <f t="shared" si="116"/>
        <v>0</v>
      </c>
      <c r="CJ22" s="52">
        <f t="shared" si="117"/>
        <v>0</v>
      </c>
      <c r="CK22" s="52">
        <f t="shared" si="118"/>
        <v>0</v>
      </c>
      <c r="CL22" s="52">
        <f t="shared" si="119"/>
        <v>0</v>
      </c>
      <c r="CM22" s="52">
        <f t="shared" si="120"/>
        <v>0</v>
      </c>
      <c r="CN22" s="53">
        <f t="shared" si="121"/>
        <v>0</v>
      </c>
      <c r="CP22" s="52">
        <f t="shared" si="122"/>
        <v>0</v>
      </c>
      <c r="CQ22" s="52">
        <f t="shared" si="123"/>
        <v>0</v>
      </c>
      <c r="CR22" s="52">
        <f t="shared" si="124"/>
        <v>0</v>
      </c>
      <c r="CS22" s="52">
        <f t="shared" si="125"/>
        <v>0</v>
      </c>
      <c r="CT22" s="52">
        <f t="shared" si="126"/>
        <v>0</v>
      </c>
      <c r="CU22" s="52">
        <f t="shared" si="127"/>
        <v>0</v>
      </c>
      <c r="CV22" s="52">
        <f t="shared" si="128"/>
        <v>0</v>
      </c>
      <c r="CW22" s="52">
        <f t="shared" si="129"/>
        <v>0</v>
      </c>
      <c r="CX22" s="52">
        <f t="shared" si="130"/>
        <v>0</v>
      </c>
      <c r="CY22" s="52">
        <f t="shared" si="131"/>
        <v>0</v>
      </c>
      <c r="CZ22" s="52">
        <f t="shared" si="132"/>
        <v>0</v>
      </c>
      <c r="DA22" s="52">
        <f t="shared" si="133"/>
        <v>0</v>
      </c>
      <c r="DB22" s="52">
        <f t="shared" si="134"/>
        <v>0</v>
      </c>
      <c r="DC22" s="53">
        <f t="shared" si="135"/>
        <v>0</v>
      </c>
      <c r="DE22" s="52">
        <f t="shared" si="136"/>
        <v>0</v>
      </c>
      <c r="DF22" s="52">
        <f t="shared" si="137"/>
        <v>0</v>
      </c>
      <c r="DG22" s="52">
        <f t="shared" si="138"/>
        <v>0</v>
      </c>
      <c r="DH22" s="52">
        <f t="shared" si="139"/>
        <v>0</v>
      </c>
      <c r="DI22" s="52">
        <f t="shared" si="140"/>
        <v>0</v>
      </c>
      <c r="DJ22" s="52">
        <f t="shared" si="141"/>
        <v>0</v>
      </c>
      <c r="DK22" s="52">
        <f t="shared" si="142"/>
        <v>0</v>
      </c>
      <c r="DL22" s="52">
        <f t="shared" si="143"/>
        <v>0</v>
      </c>
      <c r="DM22" s="52">
        <f t="shared" si="144"/>
        <v>0</v>
      </c>
      <c r="DN22" s="52">
        <f t="shared" si="145"/>
        <v>0</v>
      </c>
      <c r="DO22" s="52">
        <f t="shared" si="146"/>
        <v>0</v>
      </c>
      <c r="DP22" s="52">
        <f t="shared" si="147"/>
        <v>0</v>
      </c>
      <c r="DQ22" s="52">
        <f t="shared" si="148"/>
        <v>0</v>
      </c>
      <c r="DR22" s="53">
        <f t="shared" si="149"/>
        <v>0</v>
      </c>
      <c r="DT22" s="52">
        <f t="shared" si="150"/>
        <v>0</v>
      </c>
      <c r="DU22" s="52">
        <f t="shared" si="151"/>
        <v>0</v>
      </c>
      <c r="DV22" s="52">
        <f t="shared" si="152"/>
        <v>0</v>
      </c>
      <c r="DW22" s="52">
        <f t="shared" si="153"/>
        <v>0</v>
      </c>
      <c r="DX22" s="52">
        <f t="shared" si="154"/>
        <v>0</v>
      </c>
      <c r="DY22" s="52">
        <f t="shared" si="155"/>
        <v>0</v>
      </c>
      <c r="DZ22" s="52">
        <f t="shared" si="156"/>
        <v>0</v>
      </c>
      <c r="EA22" s="52">
        <f t="shared" si="157"/>
        <v>0</v>
      </c>
      <c r="EB22" s="52">
        <f t="shared" si="158"/>
        <v>0</v>
      </c>
      <c r="EC22" s="52">
        <f t="shared" si="159"/>
        <v>0</v>
      </c>
      <c r="ED22" s="52">
        <f t="shared" si="160"/>
        <v>0</v>
      </c>
      <c r="EE22" s="52">
        <f t="shared" si="161"/>
        <v>0</v>
      </c>
      <c r="EF22" s="52">
        <f t="shared" si="162"/>
        <v>0</v>
      </c>
      <c r="EG22" s="53">
        <f t="shared" si="163"/>
        <v>0</v>
      </c>
      <c r="EI22" s="52">
        <f t="shared" si="164"/>
        <v>0</v>
      </c>
      <c r="EJ22" s="52">
        <f t="shared" si="165"/>
        <v>0</v>
      </c>
      <c r="EK22" s="52">
        <f t="shared" si="166"/>
        <v>0</v>
      </c>
      <c r="EL22" s="52">
        <f t="shared" si="167"/>
        <v>0</v>
      </c>
      <c r="EM22" s="52">
        <f t="shared" si="168"/>
        <v>0</v>
      </c>
      <c r="EN22" s="52">
        <f t="shared" si="169"/>
        <v>0</v>
      </c>
      <c r="EO22" s="52">
        <f t="shared" si="170"/>
        <v>0</v>
      </c>
      <c r="EP22" s="52">
        <f t="shared" si="171"/>
        <v>0</v>
      </c>
      <c r="EQ22" s="52">
        <f t="shared" si="172"/>
        <v>0</v>
      </c>
      <c r="ER22" s="52">
        <f t="shared" si="173"/>
        <v>0</v>
      </c>
      <c r="ES22" s="52">
        <f t="shared" si="174"/>
        <v>0</v>
      </c>
      <c r="ET22" s="52">
        <f t="shared" si="175"/>
        <v>0</v>
      </c>
      <c r="EU22" s="52">
        <f t="shared" si="176"/>
        <v>0</v>
      </c>
      <c r="EV22" s="53">
        <f t="shared" si="177"/>
        <v>0</v>
      </c>
      <c r="EX22" s="52">
        <f t="shared" si="178"/>
        <v>0</v>
      </c>
      <c r="EY22" s="52">
        <f t="shared" si="179"/>
        <v>0</v>
      </c>
      <c r="EZ22" s="52">
        <f t="shared" si="180"/>
        <v>0</v>
      </c>
      <c r="FA22" s="52">
        <f t="shared" si="181"/>
        <v>0</v>
      </c>
      <c r="FB22" s="52">
        <f t="shared" si="182"/>
        <v>0</v>
      </c>
      <c r="FC22" s="52">
        <f t="shared" si="183"/>
        <v>0</v>
      </c>
      <c r="FD22" s="52">
        <f t="shared" si="184"/>
        <v>0</v>
      </c>
      <c r="FE22" s="52">
        <f t="shared" si="185"/>
        <v>0</v>
      </c>
      <c r="FF22" s="52">
        <f t="shared" si="186"/>
        <v>0</v>
      </c>
      <c r="FG22" s="52">
        <f t="shared" si="187"/>
        <v>0</v>
      </c>
      <c r="FH22" s="52">
        <f t="shared" si="188"/>
        <v>0</v>
      </c>
      <c r="FI22" s="52">
        <f t="shared" si="189"/>
        <v>0</v>
      </c>
      <c r="FJ22" s="52">
        <f t="shared" si="190"/>
        <v>0</v>
      </c>
      <c r="FK22" s="53">
        <f t="shared" si="191"/>
        <v>0</v>
      </c>
      <c r="FM22" s="52">
        <f t="shared" si="192"/>
        <v>0</v>
      </c>
      <c r="FN22" s="52">
        <f t="shared" si="193"/>
        <v>0</v>
      </c>
      <c r="FO22" s="52">
        <f t="shared" si="194"/>
        <v>0</v>
      </c>
      <c r="FP22" s="52">
        <f t="shared" si="195"/>
        <v>0</v>
      </c>
      <c r="FQ22" s="52">
        <f t="shared" si="196"/>
        <v>0</v>
      </c>
      <c r="FR22" s="52">
        <f t="shared" si="197"/>
        <v>0</v>
      </c>
      <c r="FS22" s="52">
        <f t="shared" si="198"/>
        <v>0</v>
      </c>
      <c r="FT22" s="52">
        <f t="shared" si="199"/>
        <v>0</v>
      </c>
      <c r="FU22" s="52">
        <f t="shared" si="200"/>
        <v>0</v>
      </c>
      <c r="FV22" s="52">
        <f t="shared" si="201"/>
        <v>0</v>
      </c>
      <c r="FW22" s="52">
        <f t="shared" si="202"/>
        <v>0</v>
      </c>
      <c r="FX22" s="52">
        <f t="shared" si="203"/>
        <v>0</v>
      </c>
      <c r="FY22" s="52">
        <f t="shared" si="204"/>
        <v>0</v>
      </c>
      <c r="FZ22" s="53">
        <f t="shared" si="205"/>
        <v>0</v>
      </c>
      <c r="GB22" s="52">
        <f t="shared" si="206"/>
        <v>0</v>
      </c>
      <c r="GC22" s="52">
        <f t="shared" si="207"/>
        <v>0</v>
      </c>
      <c r="GD22" s="52">
        <f t="shared" si="208"/>
        <v>0</v>
      </c>
      <c r="GE22" s="52">
        <f t="shared" si="209"/>
        <v>0</v>
      </c>
      <c r="GF22" s="52">
        <f t="shared" si="210"/>
        <v>0</v>
      </c>
      <c r="GG22" s="52">
        <f t="shared" si="211"/>
        <v>0</v>
      </c>
      <c r="GH22" s="52">
        <f t="shared" si="212"/>
        <v>0</v>
      </c>
      <c r="GI22" s="52">
        <f t="shared" si="213"/>
        <v>0</v>
      </c>
      <c r="GJ22" s="52">
        <f t="shared" si="214"/>
        <v>0</v>
      </c>
      <c r="GK22" s="52">
        <f t="shared" si="215"/>
        <v>0</v>
      </c>
      <c r="GL22" s="52">
        <f t="shared" si="216"/>
        <v>0</v>
      </c>
      <c r="GM22" s="52">
        <f t="shared" si="217"/>
        <v>0</v>
      </c>
      <c r="GN22" s="52">
        <f t="shared" si="218"/>
        <v>0</v>
      </c>
      <c r="GO22" s="53">
        <f t="shared" si="219"/>
        <v>0</v>
      </c>
    </row>
    <row r="24" spans="2:197" x14ac:dyDescent="0.35">
      <c r="E24" s="52"/>
    </row>
    <row r="25" spans="2:197" x14ac:dyDescent="0.35">
      <c r="E25" s="52"/>
    </row>
    <row r="26" spans="2:197" x14ac:dyDescent="0.35">
      <c r="E26" s="52"/>
    </row>
    <row r="27" spans="2:197" x14ac:dyDescent="0.35">
      <c r="E27" s="52"/>
    </row>
    <row r="28" spans="2:197" x14ac:dyDescent="0.35">
      <c r="E28" s="52"/>
    </row>
    <row r="29" spans="2:197" x14ac:dyDescent="0.35">
      <c r="E29" s="52"/>
    </row>
    <row r="30" spans="2:197" x14ac:dyDescent="0.35">
      <c r="E30" s="52"/>
    </row>
    <row r="31" spans="2:197" x14ac:dyDescent="0.35">
      <c r="E31" s="52"/>
    </row>
    <row r="32" spans="2:197" x14ac:dyDescent="0.35">
      <c r="E32" s="52"/>
    </row>
    <row r="33" spans="5:5" x14ac:dyDescent="0.35">
      <c r="E33" s="52"/>
    </row>
    <row r="34" spans="5:5" x14ac:dyDescent="0.35">
      <c r="E34" s="52"/>
    </row>
    <row r="35" spans="5:5" x14ac:dyDescent="0.35">
      <c r="E35" s="52"/>
    </row>
    <row r="36" spans="5:5" x14ac:dyDescent="0.35">
      <c r="E36" s="52"/>
    </row>
    <row r="37" spans="5:5" x14ac:dyDescent="0.35">
      <c r="E37" s="52"/>
    </row>
  </sheetData>
  <mergeCells count="14">
    <mergeCell ref="FM4:FZ4"/>
    <mergeCell ref="GB4:GO4"/>
    <mergeCell ref="CA4:CN4"/>
    <mergeCell ref="CP4:DC4"/>
    <mergeCell ref="DE4:DR4"/>
    <mergeCell ref="DT4:EG4"/>
    <mergeCell ref="EI4:EV4"/>
    <mergeCell ref="EX4:FK4"/>
    <mergeCell ref="BL4:BY4"/>
    <mergeCell ref="B4:B5"/>
    <mergeCell ref="D4:Q4"/>
    <mergeCell ref="S4:AF4"/>
    <mergeCell ref="AH4:AU4"/>
    <mergeCell ref="AW4:B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9620-EF05-4C40-AAE4-77CAE562EE93}">
  <dimension ref="A1:GO37"/>
  <sheetViews>
    <sheetView showGridLines="0" tabSelected="1" zoomScaleNormal="100" workbookViewId="0">
      <pane xSplit="3" ySplit="5" topLeftCell="D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G13" sqref="G13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5" width="11.4140625" customWidth="1" outlineLevel="1"/>
    <col min="6" max="6" width="10.08203125" bestFit="1" customWidth="1" outlineLevel="1"/>
    <col min="7" max="7" width="9.9140625" bestFit="1" customWidth="1" outlineLevel="1"/>
    <col min="8" max="8" width="10.08203125" bestFit="1" customWidth="1" outlineLevel="1"/>
    <col min="9" max="11" width="8.58203125" bestFit="1" customWidth="1" outlineLevel="1"/>
    <col min="12" max="12" width="8.58203125" customWidth="1" outlineLevel="1"/>
    <col min="13" max="13" width="8.58203125" bestFit="1" customWidth="1" outlineLevel="1"/>
    <col min="14" max="14" width="7.414062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/>
      <c r="S1" s="5">
        <v>2025</v>
      </c>
      <c r="T1" s="5">
        <v>2025</v>
      </c>
      <c r="U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/>
      <c r="AH1" s="5">
        <v>2025</v>
      </c>
      <c r="AI1" s="5">
        <v>2025</v>
      </c>
      <c r="AJ1" s="5">
        <v>2025</v>
      </c>
      <c r="AK1" s="5">
        <v>2025</v>
      </c>
      <c r="AL1" s="5">
        <v>2025</v>
      </c>
      <c r="AM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/>
      <c r="AW1" s="5">
        <v>2025</v>
      </c>
      <c r="AX1" s="5">
        <v>2025</v>
      </c>
      <c r="AY1" s="5">
        <v>2025</v>
      </c>
      <c r="AZ1" s="5">
        <v>2025</v>
      </c>
      <c r="BA1" s="5">
        <v>2025</v>
      </c>
      <c r="BB1" s="5">
        <v>2025</v>
      </c>
      <c r="BC1" s="5">
        <v>2025</v>
      </c>
      <c r="BD1" s="5">
        <v>2025</v>
      </c>
      <c r="BE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/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V1" s="5">
        <v>2025</v>
      </c>
      <c r="BW1" s="5">
        <v>2025</v>
      </c>
      <c r="BX1" s="5">
        <v>2025</v>
      </c>
      <c r="BY1" s="5">
        <v>2025</v>
      </c>
      <c r="BZ1" s="5"/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N1" s="5">
        <v>2025</v>
      </c>
      <c r="CO1" s="5"/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/>
      <c r="DE1" s="5">
        <v>2025</v>
      </c>
      <c r="DF1" s="5">
        <v>2025</v>
      </c>
      <c r="DG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/>
      <c r="DT1" s="5">
        <v>2025</v>
      </c>
      <c r="DU1" s="5">
        <v>2025</v>
      </c>
      <c r="DV1" s="5">
        <v>2025</v>
      </c>
      <c r="DW1" s="5">
        <v>2025</v>
      </c>
      <c r="DX1" s="5">
        <v>2025</v>
      </c>
      <c r="DY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/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P1" s="5">
        <v>2025</v>
      </c>
      <c r="EQ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/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H1" s="5">
        <v>2025</v>
      </c>
      <c r="FI1" s="5">
        <v>2025</v>
      </c>
      <c r="FJ1" s="5">
        <v>2025</v>
      </c>
      <c r="FK1" s="5">
        <v>2025</v>
      </c>
      <c r="FL1" s="5"/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FZ1" s="5">
        <v>2025</v>
      </c>
      <c r="GA1" s="5"/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7" ht="15" customHeight="1" x14ac:dyDescent="0.35">
      <c r="B4" s="74" t="s">
        <v>79</v>
      </c>
      <c r="D4" s="76" t="s">
        <v>381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S4" s="77" t="str">
        <f>"THÁNG "&amp;S2&amp;"-XUẤT"</f>
        <v>THÁNG 1-XUẤT</v>
      </c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H4" s="77" t="str">
        <f>"THÁNG "&amp;AH2&amp;"-XUẤT"</f>
        <v>THÁNG 2-XUẤT</v>
      </c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W4" s="77" t="str">
        <f>"THÁNG "&amp;AW2&amp;"-XUẤT"</f>
        <v>THÁNG 3-XUẤT</v>
      </c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L4" s="77" t="str">
        <f>"THÁNG "&amp;BL2&amp;"-XUẤT"</f>
        <v>THÁNG 4-XUẤT</v>
      </c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CA4" s="77" t="str">
        <f>"THÁNG "&amp;CA2&amp;"-XUẤT"</f>
        <v>THÁNG 5-XUẤT</v>
      </c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P4" s="77" t="str">
        <f>"THÁNG "&amp;CP2&amp;"-XUẤT"</f>
        <v>THÁNG 6-XUẤT</v>
      </c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E4" s="77" t="str">
        <f>"THÁNG "&amp;DE2&amp;"-XUẤT"</f>
        <v>THÁNG 7-XUẤT</v>
      </c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T4" s="77" t="str">
        <f>"THÁNG "&amp;DT2&amp;"-XUẤT"</f>
        <v>THÁNG 8-XUẤT</v>
      </c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I4" s="77" t="str">
        <f>"THÁNG "&amp;EI2&amp;"-XUẤT"</f>
        <v>THÁNG 9-XUẤT</v>
      </c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X4" s="77" t="str">
        <f>"THÁNG "&amp;EX2&amp;"-XUẤT"</f>
        <v>THÁNG 10-XUẤT</v>
      </c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M4" s="77" t="str">
        <f>"THÁNG "&amp;FM2&amp;"-XUẤT"</f>
        <v>THÁNG 11-XUẤT</v>
      </c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B4" s="77" t="str">
        <f>"THÁNG "&amp;GB2&amp;"-XUẤT"</f>
        <v>THÁNG 12-XUẤT</v>
      </c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</row>
    <row r="5" spans="1:197" s="1" customFormat="1" x14ac:dyDescent="0.35">
      <c r="A5" s="6"/>
      <c r="B5" s="75"/>
      <c r="D5" s="48" t="s">
        <v>293</v>
      </c>
      <c r="E5" s="48" t="s">
        <v>292</v>
      </c>
      <c r="F5" s="48" t="s">
        <v>373</v>
      </c>
      <c r="G5" s="48" t="s">
        <v>305</v>
      </c>
      <c r="H5" s="48" t="s">
        <v>146</v>
      </c>
      <c r="I5" s="48" t="s">
        <v>290</v>
      </c>
      <c r="J5" s="48" t="s">
        <v>291</v>
      </c>
      <c r="K5" s="48" t="s">
        <v>372</v>
      </c>
      <c r="L5" s="48" t="s">
        <v>297</v>
      </c>
      <c r="M5" s="48" t="s">
        <v>295</v>
      </c>
      <c r="N5" s="48" t="s">
        <v>76</v>
      </c>
      <c r="O5" s="48" t="s">
        <v>374</v>
      </c>
      <c r="P5" s="48" t="s">
        <v>296</v>
      </c>
      <c r="Q5" s="48" t="s">
        <v>153</v>
      </c>
      <c r="R5" s="49"/>
      <c r="S5" s="50" t="s">
        <v>293</v>
      </c>
      <c r="T5" s="50" t="s">
        <v>292</v>
      </c>
      <c r="U5" s="50" t="s">
        <v>373</v>
      </c>
      <c r="V5" s="50" t="s">
        <v>305</v>
      </c>
      <c r="W5" s="50" t="s">
        <v>146</v>
      </c>
      <c r="X5" s="50" t="s">
        <v>290</v>
      </c>
      <c r="Y5" s="50" t="s">
        <v>291</v>
      </c>
      <c r="Z5" s="50" t="s">
        <v>372</v>
      </c>
      <c r="AA5" s="50" t="s">
        <v>297</v>
      </c>
      <c r="AB5" s="50" t="s">
        <v>295</v>
      </c>
      <c r="AC5" s="50" t="s">
        <v>76</v>
      </c>
      <c r="AD5" s="50" t="s">
        <v>374</v>
      </c>
      <c r="AE5" s="50" t="s">
        <v>296</v>
      </c>
      <c r="AF5" s="50" t="s">
        <v>153</v>
      </c>
      <c r="AG5" s="49"/>
      <c r="AH5" s="50" t="s">
        <v>293</v>
      </c>
      <c r="AI5" s="50" t="s">
        <v>292</v>
      </c>
      <c r="AJ5" s="50" t="s">
        <v>373</v>
      </c>
      <c r="AK5" s="50" t="s">
        <v>305</v>
      </c>
      <c r="AL5" s="50" t="s">
        <v>146</v>
      </c>
      <c r="AM5" s="50" t="s">
        <v>290</v>
      </c>
      <c r="AN5" s="50" t="s">
        <v>291</v>
      </c>
      <c r="AO5" s="50" t="s">
        <v>372</v>
      </c>
      <c r="AP5" s="50" t="s">
        <v>297</v>
      </c>
      <c r="AQ5" s="50" t="s">
        <v>295</v>
      </c>
      <c r="AR5" s="50" t="s">
        <v>76</v>
      </c>
      <c r="AS5" s="50" t="s">
        <v>374</v>
      </c>
      <c r="AT5" s="50" t="s">
        <v>296</v>
      </c>
      <c r="AU5" s="50" t="s">
        <v>153</v>
      </c>
      <c r="AV5" s="49"/>
      <c r="AW5" s="50" t="s">
        <v>293</v>
      </c>
      <c r="AX5" s="50" t="s">
        <v>292</v>
      </c>
      <c r="AY5" s="50" t="s">
        <v>373</v>
      </c>
      <c r="AZ5" s="50" t="s">
        <v>305</v>
      </c>
      <c r="BA5" s="50" t="s">
        <v>146</v>
      </c>
      <c r="BB5" s="50" t="s">
        <v>290</v>
      </c>
      <c r="BC5" s="50" t="s">
        <v>291</v>
      </c>
      <c r="BD5" s="50" t="s">
        <v>372</v>
      </c>
      <c r="BE5" s="50" t="s">
        <v>297</v>
      </c>
      <c r="BF5" s="50" t="s">
        <v>295</v>
      </c>
      <c r="BG5" s="50" t="s">
        <v>76</v>
      </c>
      <c r="BH5" s="50" t="s">
        <v>374</v>
      </c>
      <c r="BI5" s="50" t="s">
        <v>296</v>
      </c>
      <c r="BJ5" s="50" t="s">
        <v>153</v>
      </c>
      <c r="BK5" s="49"/>
      <c r="BL5" s="50" t="s">
        <v>293</v>
      </c>
      <c r="BM5" s="50" t="s">
        <v>292</v>
      </c>
      <c r="BN5" s="50" t="s">
        <v>373</v>
      </c>
      <c r="BO5" s="50" t="s">
        <v>305</v>
      </c>
      <c r="BP5" s="50" t="s">
        <v>146</v>
      </c>
      <c r="BQ5" s="50" t="s">
        <v>290</v>
      </c>
      <c r="BR5" s="50" t="s">
        <v>291</v>
      </c>
      <c r="BS5" s="50" t="s">
        <v>372</v>
      </c>
      <c r="BT5" s="50" t="s">
        <v>297</v>
      </c>
      <c r="BU5" s="50" t="s">
        <v>295</v>
      </c>
      <c r="BV5" s="50" t="s">
        <v>76</v>
      </c>
      <c r="BW5" s="50" t="s">
        <v>374</v>
      </c>
      <c r="BX5" s="50" t="s">
        <v>296</v>
      </c>
      <c r="BY5" s="50" t="s">
        <v>153</v>
      </c>
      <c r="BZ5" s="49"/>
      <c r="CA5" s="50" t="s">
        <v>293</v>
      </c>
      <c r="CB5" s="50" t="s">
        <v>292</v>
      </c>
      <c r="CC5" s="50" t="s">
        <v>373</v>
      </c>
      <c r="CD5" s="50" t="s">
        <v>305</v>
      </c>
      <c r="CE5" s="50" t="s">
        <v>146</v>
      </c>
      <c r="CF5" s="50" t="s">
        <v>290</v>
      </c>
      <c r="CG5" s="50" t="s">
        <v>291</v>
      </c>
      <c r="CH5" s="50" t="s">
        <v>372</v>
      </c>
      <c r="CI5" s="50" t="s">
        <v>297</v>
      </c>
      <c r="CJ5" s="50" t="s">
        <v>295</v>
      </c>
      <c r="CK5" s="50" t="s">
        <v>76</v>
      </c>
      <c r="CL5" s="50" t="s">
        <v>374</v>
      </c>
      <c r="CM5" s="50" t="s">
        <v>296</v>
      </c>
      <c r="CN5" s="50" t="s">
        <v>153</v>
      </c>
      <c r="CO5" s="49"/>
      <c r="CP5" s="50" t="s">
        <v>293</v>
      </c>
      <c r="CQ5" s="50" t="s">
        <v>292</v>
      </c>
      <c r="CR5" s="50" t="s">
        <v>373</v>
      </c>
      <c r="CS5" s="50" t="s">
        <v>305</v>
      </c>
      <c r="CT5" s="50" t="s">
        <v>146</v>
      </c>
      <c r="CU5" s="50" t="s">
        <v>290</v>
      </c>
      <c r="CV5" s="50" t="s">
        <v>291</v>
      </c>
      <c r="CW5" s="50" t="s">
        <v>372</v>
      </c>
      <c r="CX5" s="50" t="s">
        <v>297</v>
      </c>
      <c r="CY5" s="50" t="s">
        <v>295</v>
      </c>
      <c r="CZ5" s="50" t="s">
        <v>76</v>
      </c>
      <c r="DA5" s="50" t="s">
        <v>374</v>
      </c>
      <c r="DB5" s="50" t="s">
        <v>296</v>
      </c>
      <c r="DC5" s="50" t="s">
        <v>153</v>
      </c>
      <c r="DD5" s="49"/>
      <c r="DE5" s="50" t="s">
        <v>293</v>
      </c>
      <c r="DF5" s="50" t="s">
        <v>292</v>
      </c>
      <c r="DG5" s="50" t="s">
        <v>373</v>
      </c>
      <c r="DH5" s="50" t="s">
        <v>305</v>
      </c>
      <c r="DI5" s="50" t="s">
        <v>146</v>
      </c>
      <c r="DJ5" s="50" t="s">
        <v>290</v>
      </c>
      <c r="DK5" s="50" t="s">
        <v>291</v>
      </c>
      <c r="DL5" s="50" t="s">
        <v>372</v>
      </c>
      <c r="DM5" s="50" t="s">
        <v>297</v>
      </c>
      <c r="DN5" s="50" t="s">
        <v>295</v>
      </c>
      <c r="DO5" s="50" t="s">
        <v>76</v>
      </c>
      <c r="DP5" s="50" t="s">
        <v>374</v>
      </c>
      <c r="DQ5" s="50" t="s">
        <v>296</v>
      </c>
      <c r="DR5" s="50" t="s">
        <v>153</v>
      </c>
      <c r="DS5" s="49"/>
      <c r="DT5" s="50" t="s">
        <v>293</v>
      </c>
      <c r="DU5" s="50" t="s">
        <v>292</v>
      </c>
      <c r="DV5" s="50" t="s">
        <v>373</v>
      </c>
      <c r="DW5" s="50" t="s">
        <v>305</v>
      </c>
      <c r="DX5" s="50" t="s">
        <v>146</v>
      </c>
      <c r="DY5" s="50" t="s">
        <v>290</v>
      </c>
      <c r="DZ5" s="50" t="s">
        <v>291</v>
      </c>
      <c r="EA5" s="50" t="s">
        <v>372</v>
      </c>
      <c r="EB5" s="50" t="s">
        <v>297</v>
      </c>
      <c r="EC5" s="50" t="s">
        <v>295</v>
      </c>
      <c r="ED5" s="50" t="s">
        <v>76</v>
      </c>
      <c r="EE5" s="50" t="s">
        <v>374</v>
      </c>
      <c r="EF5" s="50" t="s">
        <v>296</v>
      </c>
      <c r="EG5" s="50" t="s">
        <v>153</v>
      </c>
      <c r="EH5" s="49"/>
      <c r="EI5" s="50" t="s">
        <v>293</v>
      </c>
      <c r="EJ5" s="50" t="s">
        <v>292</v>
      </c>
      <c r="EK5" s="50" t="s">
        <v>373</v>
      </c>
      <c r="EL5" s="50" t="s">
        <v>305</v>
      </c>
      <c r="EM5" s="50" t="s">
        <v>146</v>
      </c>
      <c r="EN5" s="50" t="s">
        <v>290</v>
      </c>
      <c r="EO5" s="50" t="s">
        <v>291</v>
      </c>
      <c r="EP5" s="50" t="s">
        <v>372</v>
      </c>
      <c r="EQ5" s="50" t="s">
        <v>297</v>
      </c>
      <c r="ER5" s="50" t="s">
        <v>295</v>
      </c>
      <c r="ES5" s="50" t="s">
        <v>76</v>
      </c>
      <c r="ET5" s="50" t="s">
        <v>374</v>
      </c>
      <c r="EU5" s="50" t="s">
        <v>296</v>
      </c>
      <c r="EV5" s="50" t="s">
        <v>153</v>
      </c>
      <c r="EW5" s="49"/>
      <c r="EX5" s="50" t="s">
        <v>293</v>
      </c>
      <c r="EY5" s="50" t="s">
        <v>292</v>
      </c>
      <c r="EZ5" s="50" t="s">
        <v>373</v>
      </c>
      <c r="FA5" s="50" t="s">
        <v>305</v>
      </c>
      <c r="FB5" s="50" t="s">
        <v>146</v>
      </c>
      <c r="FC5" s="50" t="s">
        <v>290</v>
      </c>
      <c r="FD5" s="50" t="s">
        <v>291</v>
      </c>
      <c r="FE5" s="50" t="s">
        <v>372</v>
      </c>
      <c r="FF5" s="50" t="s">
        <v>297</v>
      </c>
      <c r="FG5" s="50" t="s">
        <v>295</v>
      </c>
      <c r="FH5" s="50" t="s">
        <v>76</v>
      </c>
      <c r="FI5" s="50" t="s">
        <v>374</v>
      </c>
      <c r="FJ5" s="50" t="s">
        <v>296</v>
      </c>
      <c r="FK5" s="50" t="s">
        <v>153</v>
      </c>
      <c r="FL5" s="49"/>
      <c r="FM5" s="50" t="s">
        <v>293</v>
      </c>
      <c r="FN5" s="50" t="s">
        <v>292</v>
      </c>
      <c r="FO5" s="50" t="s">
        <v>373</v>
      </c>
      <c r="FP5" s="50" t="s">
        <v>305</v>
      </c>
      <c r="FQ5" s="50" t="s">
        <v>146</v>
      </c>
      <c r="FR5" s="50" t="s">
        <v>290</v>
      </c>
      <c r="FS5" s="50" t="s">
        <v>291</v>
      </c>
      <c r="FT5" s="50" t="s">
        <v>372</v>
      </c>
      <c r="FU5" s="50" t="s">
        <v>297</v>
      </c>
      <c r="FV5" s="50" t="s">
        <v>295</v>
      </c>
      <c r="FW5" s="50" t="s">
        <v>76</v>
      </c>
      <c r="FX5" s="50" t="s">
        <v>374</v>
      </c>
      <c r="FY5" s="50" t="s">
        <v>296</v>
      </c>
      <c r="FZ5" s="50" t="s">
        <v>153</v>
      </c>
      <c r="GA5" s="49"/>
      <c r="GB5" s="50" t="s">
        <v>293</v>
      </c>
      <c r="GC5" s="50" t="s">
        <v>292</v>
      </c>
      <c r="GD5" s="50" t="s">
        <v>373</v>
      </c>
      <c r="GE5" s="50" t="s">
        <v>305</v>
      </c>
      <c r="GF5" s="50" t="s">
        <v>146</v>
      </c>
      <c r="GG5" s="50" t="s">
        <v>290</v>
      </c>
      <c r="GH5" s="50" t="s">
        <v>291</v>
      </c>
      <c r="GI5" s="50" t="s">
        <v>372</v>
      </c>
      <c r="GJ5" s="50" t="s">
        <v>297</v>
      </c>
      <c r="GK5" s="50" t="s">
        <v>295</v>
      </c>
      <c r="GL5" s="50" t="s">
        <v>76</v>
      </c>
      <c r="GM5" s="50" t="s">
        <v>374</v>
      </c>
      <c r="GN5" s="50" t="s">
        <v>296</v>
      </c>
      <c r="GO5" s="50" t="s">
        <v>153</v>
      </c>
    </row>
    <row r="6" spans="1:197" x14ac:dyDescent="0.35">
      <c r="A6" s="5" t="s">
        <v>68</v>
      </c>
      <c r="B6" s="30" t="s">
        <v>68</v>
      </c>
      <c r="D6" s="41" cm="1">
        <f t="array" ref="D6">IF(D$2="FY",SUMPRODUCT(Data_Xuất[[B1_MN]:[B4_DT]]*(Data_Xuất[Year]=D$1)*(Data_Xuất[Main SKU name_GOM]=$A6)*(Data_Xuất[[#Headers],[B1_MN]:[B4_DT]]='Xuất-2025-VayTron'!D$5)),SUMPRODUCT(Data_Xuất[[B1_MN]:[B4_DT]]*(Data_Xuất[Year]=D$1)*(Data_Xuất[Month]=D$2)*(Data_Xuất[Main SKU name_GOM]=$A6)*(Data_Xuất[[#Headers],[B1_MN]:[B4_DT]]='Xuất-2025-VayTron'!D$5)))</f>
        <v>2582067.0836392241</v>
      </c>
      <c r="E6" s="41" cm="1">
        <f t="array" ref="E6">IF(E$2="FY",SUMPRODUCT(Data_Xuất[[B1_MN]:[B4_DT]]*(Data_Xuất[Year]=E$1)*(Data_Xuất[Main SKU name_GOM]=$A6)*(Data_Xuất[[#Headers],[B1_MN]:[B4_DT]]='Xuất-2025-VayTron'!E$5)),SUMPRODUCT(Data_Xuất[[B1_MN]:[B4_DT]]*(Data_Xuất[Year]=E$1)*(Data_Xuất[Month]=E$2)*(Data_Xuất[Main SKU name_GOM]=$A6)*(Data_Xuất[[#Headers],[B1_MN]:[B4_DT]]='Xuất-2025-VayTron'!E$5)))</f>
        <v>4221149.2142108027</v>
      </c>
      <c r="F6" s="41" cm="1">
        <f t="array" ref="F6">IF(F$2="FY",SUMPRODUCT(Data_Xuất[[B1_MN]:[B4_DT]]*(Data_Xuất[Year]=F$1)*(Data_Xuất[Main SKU name_GOM]=$A6)*(Data_Xuất[[#Headers],[B1_MN]:[B4_DT]]='Xuất-2025-VayTron'!F$5)),SUMPRODUCT(Data_Xuất[[B1_MN]:[B4_DT]]*(Data_Xuất[Year]=F$1)*(Data_Xuất[Month]=F$2)*(Data_Xuất[Main SKU name_GOM]=$A6)*(Data_Xuất[[#Headers],[B1_MN]:[B4_DT]]='Xuất-2025-VayTron'!F$5)))</f>
        <v>0</v>
      </c>
      <c r="G6" s="41" cm="1">
        <f t="array" ref="G6">IF(G$2="FY",SUMPRODUCT(Data_Xuất[[B1_MN]:[B4_DT]]*(Data_Xuất[Year]=G$1)*(Data_Xuất[Main SKU name_GOM]=$A6)*(Data_Xuất[[#Headers],[B1_MN]:[B4_DT]]='Xuất-2025-VayTron'!G$5)),SUMPRODUCT(Data_Xuất[[B1_MN]:[B4_DT]]*(Data_Xuất[Year]=G$1)*(Data_Xuất[Month]=G$2)*(Data_Xuất[Main SKU name_GOM]=$A6)*(Data_Xuất[[#Headers],[B1_MN]:[B4_DT]]='Xuất-2025-VayTron'!G$5)))</f>
        <v>0</v>
      </c>
      <c r="H6" s="41" cm="1">
        <f t="array" ref="H6">IF(H$2="FY",SUMPRODUCT(Data_Xuất[[B1_MN]:[B4_DT]]*(Data_Xuất[Year]=H$1)*(Data_Xuất[Main SKU name_GOM]=$A6)*(Data_Xuất[[#Headers],[B1_MN]:[B4_DT]]='Xuất-2025-VayTron'!H$5)),SUMPRODUCT(Data_Xuất[[B1_MN]:[B4_DT]]*(Data_Xuất[Year]=H$1)*(Data_Xuất[Month]=H$2)*(Data_Xuất[Main SKU name_GOM]=$A6)*(Data_Xuất[[#Headers],[B1_MN]:[B4_DT]]='Xuất-2025-VayTron'!H$5)))</f>
        <v>0</v>
      </c>
      <c r="I6" s="41" cm="1">
        <f t="array" ref="I6">IF(I$2="FY",SUMPRODUCT(Data_Xuất[[B1_MN]:[B4_DT]]*(Data_Xuất[Year]=I$1)*(Data_Xuất[Main SKU name_GOM]=$A6)*(Data_Xuất[[#Headers],[B1_MN]:[B4_DT]]='Xuất-2025-VayTron'!I$5)),SUMPRODUCT(Data_Xuất[[B1_MN]:[B4_DT]]*(Data_Xuất[Year]=I$1)*(Data_Xuất[Month]=I$2)*(Data_Xuất[Main SKU name_GOM]=$A6)*(Data_Xuất[[#Headers],[B1_MN]:[B4_DT]]='Xuất-2025-VayTron'!I$5)))</f>
        <v>30800</v>
      </c>
      <c r="J6" s="41" cm="1">
        <f t="array" ref="J6">IF(J$2="FY",SUMPRODUCT(Data_Xuất[[B1_MN]:[B4_DT]]*(Data_Xuất[Year]=J$1)*(Data_Xuất[Main SKU name_GOM]=$A6)*(Data_Xuất[[#Headers],[B1_MN]:[B4_DT]]='Xuất-2025-VayTron'!J$5)),SUMPRODUCT(Data_Xuất[[B1_MN]:[B4_DT]]*(Data_Xuất[Year]=J$1)*(Data_Xuất[Month]=J$2)*(Data_Xuất[Main SKU name_GOM]=$A6)*(Data_Xuất[[#Headers],[B1_MN]:[B4_DT]]='Xuất-2025-VayTron'!J$5)))</f>
        <v>17500</v>
      </c>
      <c r="K6" s="41" cm="1">
        <f t="array" ref="K6">IF(K$2="FY",SUMPRODUCT(Data_Xuất[[B1_MN]:[B4_DT]]*(Data_Xuất[Year]=K$1)*(Data_Xuất[Main SKU name_GOM]=$A6)*(Data_Xuất[[#Headers],[B1_MN]:[B4_DT]]='Xuất-2025-VayTron'!K$5)),SUMPRODUCT(Data_Xuất[[B1_MN]:[B4_DT]]*(Data_Xuất[Year]=K$1)*(Data_Xuất[Month]=K$2)*(Data_Xuất[Main SKU name_GOM]=$A6)*(Data_Xuất[[#Headers],[B1_MN]:[B4_DT]]='Xuất-2025-VayTron'!K$5)))</f>
        <v>2764.2475091767178</v>
      </c>
      <c r="L6" s="41" cm="1">
        <f t="array" ref="L6">IF(L$2="FY",SUMPRODUCT(Data_Xuất[[B1_MN]:[B4_DT]]*(Data_Xuất[Year]=L$1)*(Data_Xuất[Main SKU name_GOM]=$A6)*(Data_Xuất[[#Headers],[B1_MN]:[B4_DT]]='Xuất-2025-VayTron'!L$5)),SUMPRODUCT(Data_Xuất[[B1_MN]:[B4_DT]]*(Data_Xuất[Year]=L$1)*(Data_Xuất[Month]=L$2)*(Data_Xuất[Main SKU name_GOM]=$A6)*(Data_Xuất[[#Headers],[B1_MN]:[B4_DT]]='Xuất-2025-VayTron'!L$5)))</f>
        <v>0</v>
      </c>
      <c r="M6" s="41" cm="1">
        <f t="array" ref="M6">IF(M$2="FY",SUMPRODUCT(Data_Xuất[[B1_MN]:[B4_DT]]*(Data_Xuất[Year]=M$1)*(Data_Xuất[Main SKU name_GOM]=$A6)*(Data_Xuất[[#Headers],[B1_MN]:[B4_DT]]='Xuất-2025-VayTron'!M$5)),SUMPRODUCT(Data_Xuất[[B1_MN]:[B4_DT]]*(Data_Xuất[Year]=M$1)*(Data_Xuất[Month]=M$2)*(Data_Xuất[Main SKU name_GOM]=$A6)*(Data_Xuất[[#Headers],[B1_MN]:[B4_DT]]='Xuất-2025-VayTron'!M$5)))</f>
        <v>309.45464079706346</v>
      </c>
      <c r="N6" s="41" cm="1">
        <f t="array" ref="N6">IF(N$2="FY",SUMPRODUCT(Data_Xuất[[B1_MN]:[B4_DT]]*(Data_Xuất[Year]=N$1)*(Data_Xuất[Main SKU name_GOM]=$A6)*(Data_Xuất[[#Headers],[B1_MN]:[B4_DT]]='Xuất-2025-VayTron'!N$5)),SUMPRODUCT(Data_Xuất[[B1_MN]:[B4_DT]]*(Data_Xuất[Year]=N$1)*(Data_Xuất[Month]=N$2)*(Data_Xuất[Main SKU name_GOM]=$A6)*(Data_Xuất[[#Headers],[B1_MN]:[B4_DT]]='Xuất-2025-VayTron'!N$5)))</f>
        <v>0</v>
      </c>
      <c r="O6" s="41" cm="1">
        <f t="array" ref="O6">IF(O$2="FY",SUMPRODUCT(Data_Xuất[[B1_MN]:[B4_DT]]*(Data_Xuất[Year]=O$1)*(Data_Xuất[Main SKU name_GOM]=$A6)*(Data_Xuất[[#Headers],[B1_MN]:[B4_DT]]='Xuất-2025-VayTron'!O$5)),SUMPRODUCT(Data_Xuất[[B1_MN]:[B4_DT]]*(Data_Xuất[Year]=O$1)*(Data_Xuất[Month]=O$2)*(Data_Xuất[Main SKU name_GOM]=$A6)*(Data_Xuất[[#Headers],[B1_MN]:[B4_DT]]='Xuất-2025-VayTron'!O$5)))</f>
        <v>0</v>
      </c>
      <c r="P6" s="41" cm="1">
        <f t="array" ref="P6">IF(P$2="FY",SUMPRODUCT(Data_Xuất[[B1_MN]:[B4_DT]]*(Data_Xuất[Year]=P$1)*(Data_Xuất[Main SKU name_GOM]=$A6)*(Data_Xuất[[#Headers],[B1_MN]:[B4_DT]]='Xuất-2025-VayTron'!P$5)),SUMPRODUCT(Data_Xuất[[B1_MN]:[B4_DT]]*(Data_Xuất[Year]=P$1)*(Data_Xuất[Month]=P$2)*(Data_Xuất[Main SKU name_GOM]=$A6)*(Data_Xuất[[#Headers],[B1_MN]:[B4_DT]]='Xuất-2025-VayTron'!P$5)))</f>
        <v>0</v>
      </c>
      <c r="Q6" s="41">
        <f t="shared" ref="Q6:Q12" si="12">SUM(D6:P6)</f>
        <v>6854590.0000000009</v>
      </c>
      <c r="S6" s="41" cm="1">
        <f t="array" ref="S6">IF(S$2="FY",SUMPRODUCT(Data_Xuất[[B1_MN]:[B4_DT]]*(Data_Xuất[Year]=S$1)*(Data_Xuất[Main SKU name_GOM]=$A6)*(Data_Xuất[[#Headers],[B1_MN]:[B4_DT]]='Xuất-2025-VayTron'!S$5)),SUMPRODUCT(Data_Xuất[[B1_MN]:[B4_DT]]*(Data_Xuất[Year]=S$1)*(Data_Xuất[Month]=S$2)*(Data_Xuất[Main SKU name_GOM]=$A6)*(Data_Xuất[[#Headers],[B1_MN]:[B4_DT]]='Xuất-2025-VayTron'!S$5)))</f>
        <v>30000</v>
      </c>
      <c r="T6" s="41" cm="1">
        <f t="array" ref="T6">IF(T$2="FY",SUMPRODUCT(Data_Xuất[[B1_MN]:[B4_DT]]*(Data_Xuất[Year]=T$1)*(Data_Xuất[Main SKU name_GOM]=$A6)*(Data_Xuất[[#Headers],[B1_MN]:[B4_DT]]='Xuất-2025-VayTron'!T$5)),SUMPRODUCT(Data_Xuất[[B1_MN]:[B4_DT]]*(Data_Xuất[Year]=T$1)*(Data_Xuất[Month]=T$2)*(Data_Xuất[Main SKU name_GOM]=$A6)*(Data_Xuất[[#Headers],[B1_MN]:[B4_DT]]='Xuất-2025-VayTron'!T$5)))</f>
        <v>366200</v>
      </c>
      <c r="U6" s="41" cm="1">
        <f t="array" ref="U6">IF(U$2="FY",SUMPRODUCT(Data_Xuất[[B1_MN]:[B4_DT]]*(Data_Xuất[Year]=U$1)*(Data_Xuất[Main SKU name_GOM]=$A6)*(Data_Xuất[[#Headers],[B1_MN]:[B4_DT]]='Xuất-2025-VayTron'!U$5)),SUMPRODUCT(Data_Xuất[[B1_MN]:[B4_DT]]*(Data_Xuất[Year]=U$1)*(Data_Xuất[Month]=U$2)*(Data_Xuất[Main SKU name_GOM]=$A6)*(Data_Xuất[[#Headers],[B1_MN]:[B4_DT]]='Xuất-2025-VayTron'!U$5)))</f>
        <v>0</v>
      </c>
      <c r="V6" s="41" cm="1">
        <f t="array" ref="V6">IF(V$2="FY",SUMPRODUCT(Data_Xuất[[B1_MN]:[B4_DT]]*(Data_Xuất[Year]=V$1)*(Data_Xuất[Main SKU name_GOM]=$A6)*(Data_Xuất[[#Headers],[B1_MN]:[B4_DT]]='Xuất-2025-VayTron'!V$5)),SUMPRODUCT(Data_Xuất[[B1_MN]:[B4_DT]]*(Data_Xuất[Year]=V$1)*(Data_Xuất[Month]=V$2)*(Data_Xuất[Main SKU name_GOM]=$A6)*(Data_Xuất[[#Headers],[B1_MN]:[B4_DT]]='Xuất-2025-VayTron'!V$5)))</f>
        <v>0</v>
      </c>
      <c r="W6" s="41" cm="1">
        <f t="array" ref="W6">IF(W$2="FY",SUMPRODUCT(Data_Xuất[[B1_MN]:[B4_DT]]*(Data_Xuất[Year]=W$1)*(Data_Xuất[Main SKU name_GOM]=$A6)*(Data_Xuất[[#Headers],[B1_MN]:[B4_DT]]='Xuất-2025-VayTron'!W$5)),SUMPRODUCT(Data_Xuất[[B1_MN]:[B4_DT]]*(Data_Xuất[Year]=W$1)*(Data_Xuất[Month]=W$2)*(Data_Xuất[Main SKU name_GOM]=$A6)*(Data_Xuất[[#Headers],[B1_MN]:[B4_DT]]='Xuất-2025-VayTron'!W$5)))</f>
        <v>0</v>
      </c>
      <c r="X6" s="41" cm="1">
        <f t="array" ref="X6">IF(X$2="FY",SUMPRODUCT(Data_Xuất[[B1_MN]:[B4_DT]]*(Data_Xuất[Year]=X$1)*(Data_Xuất[Main SKU name_GOM]=$A6)*(Data_Xuất[[#Headers],[B1_MN]:[B4_DT]]='Xuất-2025-VayTron'!X$5)),SUMPRODUCT(Data_Xuất[[B1_MN]:[B4_DT]]*(Data_Xuất[Year]=X$1)*(Data_Xuất[Month]=X$2)*(Data_Xuất[Main SKU name_GOM]=$A6)*(Data_Xuất[[#Headers],[B1_MN]:[B4_DT]]='Xuất-2025-VayTron'!X$5)))</f>
        <v>0</v>
      </c>
      <c r="Y6" s="41" cm="1">
        <f t="array" ref="Y6">IF(Y$2="FY",SUMPRODUCT(Data_Xuất[[B1_MN]:[B4_DT]]*(Data_Xuất[Year]=Y$1)*(Data_Xuất[Main SKU name_GOM]=$A6)*(Data_Xuất[[#Headers],[B1_MN]:[B4_DT]]='Xuất-2025-VayTron'!Y$5)),SUMPRODUCT(Data_Xuất[[B1_MN]:[B4_DT]]*(Data_Xuất[Year]=Y$1)*(Data_Xuất[Month]=Y$2)*(Data_Xuất[Main SKU name_GOM]=$A6)*(Data_Xuất[[#Headers],[B1_MN]:[B4_DT]]='Xuất-2025-VayTron'!Y$5)))</f>
        <v>0</v>
      </c>
      <c r="Z6" s="41" cm="1">
        <f t="array" ref="Z6">IF(Z$2="FY",SUMPRODUCT(Data_Xuất[[B1_MN]:[B4_DT]]*(Data_Xuất[Year]=Z$1)*(Data_Xuất[Main SKU name_GOM]=$A6)*(Data_Xuất[[#Headers],[B1_MN]:[B4_DT]]='Xuất-2025-VayTron'!Z$5)),SUMPRODUCT(Data_Xuất[[B1_MN]:[B4_DT]]*(Data_Xuất[Year]=Z$1)*(Data_Xuất[Month]=Z$2)*(Data_Xuất[Main SKU name_GOM]=$A6)*(Data_Xuất[[#Headers],[B1_MN]:[B4_DT]]='Xuất-2025-VayTron'!Z$5)))</f>
        <v>0</v>
      </c>
      <c r="AA6" s="41" cm="1">
        <f t="array" ref="AA6">IF(AA$2="FY",SUMPRODUCT(Data_Xuất[[B1_MN]:[B4_DT]]*(Data_Xuất[Year]=AA$1)*(Data_Xuất[Main SKU name_GOM]=$A6)*(Data_Xuất[[#Headers],[B1_MN]:[B4_DT]]='Xuất-2025-VayTron'!AA$5)),SUMPRODUCT(Data_Xuất[[B1_MN]:[B4_DT]]*(Data_Xuất[Year]=AA$1)*(Data_Xuất[Month]=AA$2)*(Data_Xuất[Main SKU name_GOM]=$A6)*(Data_Xuất[[#Headers],[B1_MN]:[B4_DT]]='Xuất-2025-VayTron'!AA$5)))</f>
        <v>0</v>
      </c>
      <c r="AB6" s="41" cm="1">
        <f t="array" ref="AB6">IF(AB$2="FY",SUMPRODUCT(Data_Xuất[[B1_MN]:[B4_DT]]*(Data_Xuất[Year]=AB$1)*(Data_Xuất[Main SKU name_GOM]=$A6)*(Data_Xuất[[#Headers],[B1_MN]:[B4_DT]]='Xuất-2025-VayTron'!AB$5)),SUMPRODUCT(Data_Xuất[[B1_MN]:[B4_DT]]*(Data_Xuất[Year]=AB$1)*(Data_Xuất[Month]=AB$2)*(Data_Xuất[Main SKU name_GOM]=$A6)*(Data_Xuất[[#Headers],[B1_MN]:[B4_DT]]='Xuất-2025-VayTron'!AB$5)))</f>
        <v>0</v>
      </c>
      <c r="AC6" s="41" cm="1">
        <f t="array" ref="AC6">IF(AC$2="FY",SUMPRODUCT(Data_Xuất[[B1_MN]:[B4_DT]]*(Data_Xuất[Year]=AC$1)*(Data_Xuất[Main SKU name_GOM]=$A6)*(Data_Xuất[[#Headers],[B1_MN]:[B4_DT]]='Xuất-2025-VayTron'!AC$5)),SUMPRODUCT(Data_Xuất[[B1_MN]:[B4_DT]]*(Data_Xuất[Year]=AC$1)*(Data_Xuất[Month]=AC$2)*(Data_Xuất[Main SKU name_GOM]=$A6)*(Data_Xuất[[#Headers],[B1_MN]:[B4_DT]]='Xuất-2025-VayTron'!AC$5)))</f>
        <v>0</v>
      </c>
      <c r="AD6" s="41" cm="1">
        <f t="array" ref="AD6">IF(AD$2="FY",SUMPRODUCT(Data_Xuất[[B1_MN]:[B4_DT]]*(Data_Xuất[Year]=AD$1)*(Data_Xuất[Main SKU name_GOM]=$A6)*(Data_Xuất[[#Headers],[B1_MN]:[B4_DT]]='Xuất-2025-VayTron'!AD$5)),SUMPRODUCT(Data_Xuất[[B1_MN]:[B4_DT]]*(Data_Xuất[Year]=AD$1)*(Data_Xuất[Month]=AD$2)*(Data_Xuất[Main SKU name_GOM]=$A6)*(Data_Xuất[[#Headers],[B1_MN]:[B4_DT]]='Xuất-2025-VayTron'!AD$5)))</f>
        <v>0</v>
      </c>
      <c r="AE6" s="41" cm="1">
        <f t="array" ref="AE6">IF(AE$2="FY",SUMPRODUCT(Data_Xuất[[B1_MN]:[B4_DT]]*(Data_Xuất[Year]=AE$1)*(Data_Xuất[Main SKU name_GOM]=$A6)*(Data_Xuất[[#Headers],[B1_MN]:[B4_DT]]='Xuất-2025-VayTron'!AE$5)),SUMPRODUCT(Data_Xuất[[B1_MN]:[B4_DT]]*(Data_Xuất[Year]=AE$1)*(Data_Xuất[Month]=AE$2)*(Data_Xuất[Main SKU name_GOM]=$A6)*(Data_Xuất[[#Headers],[B1_MN]:[B4_DT]]='Xuất-2025-VayTron'!AE$5)))</f>
        <v>0</v>
      </c>
      <c r="AF6" s="44">
        <f t="shared" ref="AF6:AF12" si="13">SUM(S6:AE6)</f>
        <v>396200</v>
      </c>
      <c r="AH6" s="41" cm="1">
        <f t="array" ref="AH6">IF(AH$2="FY",SUMPRODUCT(Data_Xuất[[B1_MN]:[B4_DT]]*(Data_Xuất[Year]=AH$1)*(Data_Xuất[Main SKU name_GOM]=$A6)*(Data_Xuất[[#Headers],[B1_MN]:[B4_DT]]='Xuất-2025-VayTron'!AH$5)),SUMPRODUCT(Data_Xuất[[B1_MN]:[B4_DT]]*(Data_Xuất[Year]=AH$1)*(Data_Xuất[Month]=AH$2)*(Data_Xuất[Main SKU name_GOM]=$A6)*(Data_Xuất[[#Headers],[B1_MN]:[B4_DT]]='Xuất-2025-VayTron'!AH$5)))</f>
        <v>183200.00000000003</v>
      </c>
      <c r="AI6" s="41" cm="1">
        <f t="array" ref="AI6">IF(AI$2="FY",SUMPRODUCT(Data_Xuất[[B1_MN]:[B4_DT]]*(Data_Xuất[Year]=AI$1)*(Data_Xuất[Main SKU name_GOM]=$A6)*(Data_Xuất[[#Headers],[B1_MN]:[B4_DT]]='Xuất-2025-VayTron'!AI$5)),SUMPRODUCT(Data_Xuất[[B1_MN]:[B4_DT]]*(Data_Xuất[Year]=AI$1)*(Data_Xuất[Month]=AI$2)*(Data_Xuất[Main SKU name_GOM]=$A6)*(Data_Xuất[[#Headers],[B1_MN]:[B4_DT]]='Xuất-2025-VayTron'!AI$5)))</f>
        <v>420000</v>
      </c>
      <c r="AJ6" s="41" cm="1">
        <f t="array" ref="AJ6">IF(AJ$2="FY",SUMPRODUCT(Data_Xuất[[B1_MN]:[B4_DT]]*(Data_Xuất[Year]=AJ$1)*(Data_Xuất[Main SKU name_GOM]=$A6)*(Data_Xuất[[#Headers],[B1_MN]:[B4_DT]]='Xuất-2025-VayTron'!AJ$5)),SUMPRODUCT(Data_Xuất[[B1_MN]:[B4_DT]]*(Data_Xuất[Year]=AJ$1)*(Data_Xuất[Month]=AJ$2)*(Data_Xuất[Main SKU name_GOM]=$A6)*(Data_Xuất[[#Headers],[B1_MN]:[B4_DT]]='Xuất-2025-VayTron'!AJ$5)))</f>
        <v>0</v>
      </c>
      <c r="AK6" s="41" cm="1">
        <f t="array" ref="AK6">IF(AK$2="FY",SUMPRODUCT(Data_Xuất[[B1_MN]:[B4_DT]]*(Data_Xuất[Year]=AK$1)*(Data_Xuất[Main SKU name_GOM]=$A6)*(Data_Xuất[[#Headers],[B1_MN]:[B4_DT]]='Xuất-2025-VayTron'!AK$5)),SUMPRODUCT(Data_Xuất[[B1_MN]:[B4_DT]]*(Data_Xuất[Year]=AK$1)*(Data_Xuất[Month]=AK$2)*(Data_Xuất[Main SKU name_GOM]=$A6)*(Data_Xuất[[#Headers],[B1_MN]:[B4_DT]]='Xuất-2025-VayTron'!AK$5)))</f>
        <v>0</v>
      </c>
      <c r="AL6" s="41" cm="1">
        <f t="array" ref="AL6">IF(AL$2="FY",SUMPRODUCT(Data_Xuất[[B1_MN]:[B4_DT]]*(Data_Xuất[Year]=AL$1)*(Data_Xuất[Main SKU name_GOM]=$A6)*(Data_Xuất[[#Headers],[B1_MN]:[B4_DT]]='Xuất-2025-VayTron'!AL$5)),SUMPRODUCT(Data_Xuất[[B1_MN]:[B4_DT]]*(Data_Xuất[Year]=AL$1)*(Data_Xuất[Month]=AL$2)*(Data_Xuất[Main SKU name_GOM]=$A6)*(Data_Xuất[[#Headers],[B1_MN]:[B4_DT]]='Xuất-2025-VayTron'!AL$5)))</f>
        <v>0</v>
      </c>
      <c r="AM6" s="41" cm="1">
        <f t="array" ref="AM6">IF(AM$2="FY",SUMPRODUCT(Data_Xuất[[B1_MN]:[B4_DT]]*(Data_Xuất[Year]=AM$1)*(Data_Xuất[Main SKU name_GOM]=$A6)*(Data_Xuất[[#Headers],[B1_MN]:[B4_DT]]='Xuất-2025-VayTron'!AM$5)),SUMPRODUCT(Data_Xuất[[B1_MN]:[B4_DT]]*(Data_Xuất[Year]=AM$1)*(Data_Xuất[Month]=AM$2)*(Data_Xuất[Main SKU name_GOM]=$A6)*(Data_Xuất[[#Headers],[B1_MN]:[B4_DT]]='Xuất-2025-VayTron'!AM$5)))</f>
        <v>0</v>
      </c>
      <c r="AN6" s="41" cm="1">
        <f t="array" ref="AN6">IF(AN$2="FY",SUMPRODUCT(Data_Xuất[[B1_MN]:[B4_DT]]*(Data_Xuất[Year]=AN$1)*(Data_Xuất[Main SKU name_GOM]=$A6)*(Data_Xuất[[#Headers],[B1_MN]:[B4_DT]]='Xuất-2025-VayTron'!AN$5)),SUMPRODUCT(Data_Xuất[[B1_MN]:[B4_DT]]*(Data_Xuất[Year]=AN$1)*(Data_Xuất[Month]=AN$2)*(Data_Xuất[Main SKU name_GOM]=$A6)*(Data_Xuất[[#Headers],[B1_MN]:[B4_DT]]='Xuất-2025-VayTron'!AN$5)))</f>
        <v>0</v>
      </c>
      <c r="AO6" s="41" cm="1">
        <f t="array" ref="AO6">IF(AO$2="FY",SUMPRODUCT(Data_Xuất[[B1_MN]:[B4_DT]]*(Data_Xuất[Year]=AO$1)*(Data_Xuất[Main SKU name_GOM]=$A6)*(Data_Xuất[[#Headers],[B1_MN]:[B4_DT]]='Xuất-2025-VayTron'!AO$5)),SUMPRODUCT(Data_Xuất[[B1_MN]:[B4_DT]]*(Data_Xuất[Year]=AO$1)*(Data_Xuất[Month]=AO$2)*(Data_Xuất[Main SKU name_GOM]=$A6)*(Data_Xuất[[#Headers],[B1_MN]:[B4_DT]]='Xuất-2025-VayTron'!AO$5)))</f>
        <v>0</v>
      </c>
      <c r="AP6" s="41" cm="1">
        <f t="array" ref="AP6">IF(AP$2="FY",SUMPRODUCT(Data_Xuất[[B1_MN]:[B4_DT]]*(Data_Xuất[Year]=AP$1)*(Data_Xuất[Main SKU name_GOM]=$A6)*(Data_Xuất[[#Headers],[B1_MN]:[B4_DT]]='Xuất-2025-VayTron'!AP$5)),SUMPRODUCT(Data_Xuất[[B1_MN]:[B4_DT]]*(Data_Xuất[Year]=AP$1)*(Data_Xuất[Month]=AP$2)*(Data_Xuất[Main SKU name_GOM]=$A6)*(Data_Xuất[[#Headers],[B1_MN]:[B4_DT]]='Xuất-2025-VayTron'!AP$5)))</f>
        <v>0</v>
      </c>
      <c r="AQ6" s="41" cm="1">
        <f t="array" ref="AQ6">IF(AQ$2="FY",SUMPRODUCT(Data_Xuất[[B1_MN]:[B4_DT]]*(Data_Xuất[Year]=AQ$1)*(Data_Xuất[Main SKU name_GOM]=$A6)*(Data_Xuất[[#Headers],[B1_MN]:[B4_DT]]='Xuất-2025-VayTron'!AQ$5)),SUMPRODUCT(Data_Xuất[[B1_MN]:[B4_DT]]*(Data_Xuất[Year]=AQ$1)*(Data_Xuất[Month]=AQ$2)*(Data_Xuất[Main SKU name_GOM]=$A6)*(Data_Xuất[[#Headers],[B1_MN]:[B4_DT]]='Xuất-2025-VayTron'!AQ$5)))</f>
        <v>0</v>
      </c>
      <c r="AR6" s="41" cm="1">
        <f t="array" ref="AR6">IF(AR$2="FY",SUMPRODUCT(Data_Xuất[[B1_MN]:[B4_DT]]*(Data_Xuất[Year]=AR$1)*(Data_Xuất[Main SKU name_GOM]=$A6)*(Data_Xuất[[#Headers],[B1_MN]:[B4_DT]]='Xuất-2025-VayTron'!AR$5)),SUMPRODUCT(Data_Xuất[[B1_MN]:[B4_DT]]*(Data_Xuất[Year]=AR$1)*(Data_Xuất[Month]=AR$2)*(Data_Xuất[Main SKU name_GOM]=$A6)*(Data_Xuất[[#Headers],[B1_MN]:[B4_DT]]='Xuất-2025-VayTron'!AR$5)))</f>
        <v>0</v>
      </c>
      <c r="AS6" s="41" cm="1">
        <f t="array" ref="AS6">IF(AS$2="FY",SUMPRODUCT(Data_Xuất[[B1_MN]:[B4_DT]]*(Data_Xuất[Year]=AS$1)*(Data_Xuất[Main SKU name_GOM]=$A6)*(Data_Xuất[[#Headers],[B1_MN]:[B4_DT]]='Xuất-2025-VayTron'!AS$5)),SUMPRODUCT(Data_Xuất[[B1_MN]:[B4_DT]]*(Data_Xuất[Year]=AS$1)*(Data_Xuất[Month]=AS$2)*(Data_Xuất[Main SKU name_GOM]=$A6)*(Data_Xuất[[#Headers],[B1_MN]:[B4_DT]]='Xuất-2025-VayTron'!AS$5)))</f>
        <v>0</v>
      </c>
      <c r="AT6" s="41" cm="1">
        <f t="array" ref="AT6">IF(AT$2="FY",SUMPRODUCT(Data_Xuất[[B1_MN]:[B4_DT]]*(Data_Xuất[Year]=AT$1)*(Data_Xuất[Main SKU name_GOM]=$A6)*(Data_Xuất[[#Headers],[B1_MN]:[B4_DT]]='Xuất-2025-VayTron'!AT$5)),SUMPRODUCT(Data_Xuất[[B1_MN]:[B4_DT]]*(Data_Xuất[Year]=AT$1)*(Data_Xuất[Month]=AT$2)*(Data_Xuất[Main SKU name_GOM]=$A6)*(Data_Xuất[[#Headers],[B1_MN]:[B4_DT]]='Xuất-2025-VayTron'!AT$5)))</f>
        <v>0</v>
      </c>
      <c r="AU6" s="44">
        <f t="shared" ref="AU6:AU12" si="14">SUM(AH6:AT6)</f>
        <v>603200</v>
      </c>
      <c r="AW6" s="41" cm="1">
        <f t="array" ref="AW6">IF(AW$2="FY",SUMPRODUCT(Data_Xuất[[B1_MN]:[B4_DT]]*(Data_Xuất[Year]=AW$1)*(Data_Xuất[Main SKU name_GOM]=$A6)*(Data_Xuất[[#Headers],[B1_MN]:[B4_DT]]='Xuất-2025-VayTron'!AW$5)),SUMPRODUCT(Data_Xuất[[B1_MN]:[B4_DT]]*(Data_Xuất[Year]=AW$1)*(Data_Xuất[Month]=AW$2)*(Data_Xuất[Main SKU name_GOM]=$A6)*(Data_Xuất[[#Headers],[B1_MN]:[B4_DT]]='Xuất-2025-VayTron'!AW$5)))</f>
        <v>0</v>
      </c>
      <c r="AX6" s="41" cm="1">
        <f t="array" ref="AX6">IF(AX$2="FY",SUMPRODUCT(Data_Xuất[[B1_MN]:[B4_DT]]*(Data_Xuất[Year]=AX$1)*(Data_Xuất[Main SKU name_GOM]=$A6)*(Data_Xuất[[#Headers],[B1_MN]:[B4_DT]]='Xuất-2025-VayTron'!AX$5)),SUMPRODUCT(Data_Xuất[[B1_MN]:[B4_DT]]*(Data_Xuất[Year]=AX$1)*(Data_Xuất[Month]=AX$2)*(Data_Xuất[Main SKU name_GOM]=$A6)*(Data_Xuất[[#Headers],[B1_MN]:[B4_DT]]='Xuất-2025-VayTron'!AX$5)))</f>
        <v>0</v>
      </c>
      <c r="AY6" s="41" cm="1">
        <f t="array" ref="AY6">IF(AY$2="FY",SUMPRODUCT(Data_Xuất[[B1_MN]:[B4_DT]]*(Data_Xuất[Year]=AY$1)*(Data_Xuất[Main SKU name_GOM]=$A6)*(Data_Xuất[[#Headers],[B1_MN]:[B4_DT]]='Xuất-2025-VayTron'!AY$5)),SUMPRODUCT(Data_Xuất[[B1_MN]:[B4_DT]]*(Data_Xuất[Year]=AY$1)*(Data_Xuất[Month]=AY$2)*(Data_Xuất[Main SKU name_GOM]=$A6)*(Data_Xuất[[#Headers],[B1_MN]:[B4_DT]]='Xuất-2025-VayTron'!AY$5)))</f>
        <v>0</v>
      </c>
      <c r="AZ6" s="41" cm="1">
        <f t="array" ref="AZ6">IF(AZ$2="FY",SUMPRODUCT(Data_Xuất[[B1_MN]:[B4_DT]]*(Data_Xuất[Year]=AZ$1)*(Data_Xuất[Main SKU name_GOM]=$A6)*(Data_Xuất[[#Headers],[B1_MN]:[B4_DT]]='Xuất-2025-VayTron'!AZ$5)),SUMPRODUCT(Data_Xuất[[B1_MN]:[B4_DT]]*(Data_Xuất[Year]=AZ$1)*(Data_Xuất[Month]=AZ$2)*(Data_Xuất[Main SKU name_GOM]=$A6)*(Data_Xuất[[#Headers],[B1_MN]:[B4_DT]]='Xuất-2025-VayTron'!AZ$5)))</f>
        <v>0</v>
      </c>
      <c r="BA6" s="41" cm="1">
        <f t="array" ref="BA6">IF(BA$2="FY",SUMPRODUCT(Data_Xuất[[B1_MN]:[B4_DT]]*(Data_Xuất[Year]=BA$1)*(Data_Xuất[Main SKU name_GOM]=$A6)*(Data_Xuất[[#Headers],[B1_MN]:[B4_DT]]='Xuất-2025-VayTron'!BA$5)),SUMPRODUCT(Data_Xuất[[B1_MN]:[B4_DT]]*(Data_Xuất[Year]=BA$1)*(Data_Xuất[Month]=BA$2)*(Data_Xuất[Main SKU name_GOM]=$A6)*(Data_Xuất[[#Headers],[B1_MN]:[B4_DT]]='Xuất-2025-VayTron'!BA$5)))</f>
        <v>0</v>
      </c>
      <c r="BB6" s="41" cm="1">
        <f t="array" ref="BB6">IF(BB$2="FY",SUMPRODUCT(Data_Xuất[[B1_MN]:[B4_DT]]*(Data_Xuất[Year]=BB$1)*(Data_Xuất[Main SKU name_GOM]=$A6)*(Data_Xuất[[#Headers],[B1_MN]:[B4_DT]]='Xuất-2025-VayTron'!BB$5)),SUMPRODUCT(Data_Xuất[[B1_MN]:[B4_DT]]*(Data_Xuất[Year]=BB$1)*(Data_Xuất[Month]=BB$2)*(Data_Xuất[Main SKU name_GOM]=$A6)*(Data_Xuất[[#Headers],[B1_MN]:[B4_DT]]='Xuất-2025-VayTron'!BB$5)))</f>
        <v>0</v>
      </c>
      <c r="BC6" s="41" cm="1">
        <f t="array" ref="BC6">IF(BC$2="FY",SUMPRODUCT(Data_Xuất[[B1_MN]:[B4_DT]]*(Data_Xuất[Year]=BC$1)*(Data_Xuất[Main SKU name_GOM]=$A6)*(Data_Xuất[[#Headers],[B1_MN]:[B4_DT]]='Xuất-2025-VayTron'!BC$5)),SUMPRODUCT(Data_Xuất[[B1_MN]:[B4_DT]]*(Data_Xuất[Year]=BC$1)*(Data_Xuất[Month]=BC$2)*(Data_Xuất[Main SKU name_GOM]=$A6)*(Data_Xuất[[#Headers],[B1_MN]:[B4_DT]]='Xuất-2025-VayTron'!BC$5)))</f>
        <v>0</v>
      </c>
      <c r="BD6" s="41" cm="1">
        <f t="array" ref="BD6">IF(BD$2="FY",SUMPRODUCT(Data_Xuất[[B1_MN]:[B4_DT]]*(Data_Xuất[Year]=BD$1)*(Data_Xuất[Main SKU name_GOM]=$A6)*(Data_Xuất[[#Headers],[B1_MN]:[B4_DT]]='Xuất-2025-VayTron'!BD$5)),SUMPRODUCT(Data_Xuất[[B1_MN]:[B4_DT]]*(Data_Xuất[Year]=BD$1)*(Data_Xuất[Month]=BD$2)*(Data_Xuất[Main SKU name_GOM]=$A6)*(Data_Xuất[[#Headers],[B1_MN]:[B4_DT]]='Xuất-2025-VayTron'!BD$5)))</f>
        <v>0</v>
      </c>
      <c r="BE6" s="41" cm="1">
        <f t="array" ref="BE6">IF(BE$2="FY",SUMPRODUCT(Data_Xuất[[B1_MN]:[B4_DT]]*(Data_Xuất[Year]=BE$1)*(Data_Xuất[Main SKU name_GOM]=$A6)*(Data_Xuất[[#Headers],[B1_MN]:[B4_DT]]='Xuất-2025-VayTron'!BE$5)),SUMPRODUCT(Data_Xuất[[B1_MN]:[B4_DT]]*(Data_Xuất[Year]=BE$1)*(Data_Xuất[Month]=BE$2)*(Data_Xuất[Main SKU name_GOM]=$A6)*(Data_Xuất[[#Headers],[B1_MN]:[B4_DT]]='Xuất-2025-VayTron'!BE$5)))</f>
        <v>0</v>
      </c>
      <c r="BF6" s="41" cm="1">
        <f t="array" ref="BF6">IF(BF$2="FY",SUMPRODUCT(Data_Xuất[[B1_MN]:[B4_DT]]*(Data_Xuất[Year]=BF$1)*(Data_Xuất[Main SKU name_GOM]=$A6)*(Data_Xuất[[#Headers],[B1_MN]:[B4_DT]]='Xuất-2025-VayTron'!BF$5)),SUMPRODUCT(Data_Xuất[[B1_MN]:[B4_DT]]*(Data_Xuất[Year]=BF$1)*(Data_Xuất[Month]=BF$2)*(Data_Xuất[Main SKU name_GOM]=$A6)*(Data_Xuất[[#Headers],[B1_MN]:[B4_DT]]='Xuất-2025-VayTron'!BF$5)))</f>
        <v>0</v>
      </c>
      <c r="BG6" s="41" cm="1">
        <f t="array" ref="BG6">IF(BG$2="FY",SUMPRODUCT(Data_Xuất[[B1_MN]:[B4_DT]]*(Data_Xuất[Year]=BG$1)*(Data_Xuất[Main SKU name_GOM]=$A6)*(Data_Xuất[[#Headers],[B1_MN]:[B4_DT]]='Xuất-2025-VayTron'!BG$5)),SUMPRODUCT(Data_Xuất[[B1_MN]:[B4_DT]]*(Data_Xuất[Year]=BG$1)*(Data_Xuất[Month]=BG$2)*(Data_Xuất[Main SKU name_GOM]=$A6)*(Data_Xuất[[#Headers],[B1_MN]:[B4_DT]]='Xuất-2025-VayTron'!BG$5)))</f>
        <v>0</v>
      </c>
      <c r="BH6" s="41" cm="1">
        <f t="array" ref="BH6">IF(BH$2="FY",SUMPRODUCT(Data_Xuất[[B1_MN]:[B4_DT]]*(Data_Xuất[Year]=BH$1)*(Data_Xuất[Main SKU name_GOM]=$A6)*(Data_Xuất[[#Headers],[B1_MN]:[B4_DT]]='Xuất-2025-VayTron'!BH$5)),SUMPRODUCT(Data_Xuất[[B1_MN]:[B4_DT]]*(Data_Xuất[Year]=BH$1)*(Data_Xuất[Month]=BH$2)*(Data_Xuất[Main SKU name_GOM]=$A6)*(Data_Xuất[[#Headers],[B1_MN]:[B4_DT]]='Xuất-2025-VayTron'!BH$5)))</f>
        <v>0</v>
      </c>
      <c r="BI6" s="41" cm="1">
        <f t="array" ref="BI6">IF(BI$2="FY",SUMPRODUCT(Data_Xuất[[B1_MN]:[B4_DT]]*(Data_Xuất[Year]=BI$1)*(Data_Xuất[Main SKU name_GOM]=$A6)*(Data_Xuất[[#Headers],[B1_MN]:[B4_DT]]='Xuất-2025-VayTron'!BI$5)),SUMPRODUCT(Data_Xuất[[B1_MN]:[B4_DT]]*(Data_Xuất[Year]=BI$1)*(Data_Xuất[Month]=BI$2)*(Data_Xuất[Main SKU name_GOM]=$A6)*(Data_Xuất[[#Headers],[B1_MN]:[B4_DT]]='Xuất-2025-VayTron'!BI$5)))</f>
        <v>0</v>
      </c>
      <c r="BJ6" s="44">
        <f t="shared" ref="BJ6:BJ12" si="15">SUM(AW6:BI6)</f>
        <v>0</v>
      </c>
      <c r="BL6" s="41" cm="1">
        <f t="array" ref="BL6">IF(BL$2="FY",SUMPRODUCT(Data_Xuất[[B1_MN]:[B4_DT]]*(Data_Xuất[Year]=BL$1)*(Data_Xuất[Main SKU name_GOM]=$A6)*(Data_Xuất[[#Headers],[B1_MN]:[B4_DT]]='Xuất-2025-VayTron'!BL$5)),SUMPRODUCT(Data_Xuất[[B1_MN]:[B4_DT]]*(Data_Xuất[Year]=BL$1)*(Data_Xuất[Month]=BL$2)*(Data_Xuất[Main SKU name_GOM]=$A6)*(Data_Xuất[[#Headers],[B1_MN]:[B4_DT]]='Xuất-2025-VayTron'!BL$5)))</f>
        <v>0</v>
      </c>
      <c r="BM6" s="41" cm="1">
        <f t="array" ref="BM6">IF(BM$2="FY",SUMPRODUCT(Data_Xuất[[B1_MN]:[B4_DT]]*(Data_Xuất[Year]=BM$1)*(Data_Xuất[Main SKU name_GOM]=$A6)*(Data_Xuất[[#Headers],[B1_MN]:[B4_DT]]='Xuất-2025-VayTron'!BM$5)),SUMPRODUCT(Data_Xuất[[B1_MN]:[B4_DT]]*(Data_Xuất[Year]=BM$1)*(Data_Xuất[Month]=BM$2)*(Data_Xuất[Main SKU name_GOM]=$A6)*(Data_Xuất[[#Headers],[B1_MN]:[B4_DT]]='Xuất-2025-VayTron'!BM$5)))</f>
        <v>4905</v>
      </c>
      <c r="BN6" s="41" cm="1">
        <f t="array" ref="BN6">IF(BN$2="FY",SUMPRODUCT(Data_Xuất[[B1_MN]:[B4_DT]]*(Data_Xuất[Year]=BN$1)*(Data_Xuất[Main SKU name_GOM]=$A6)*(Data_Xuất[[#Headers],[B1_MN]:[B4_DT]]='Xuất-2025-VayTron'!BN$5)),SUMPRODUCT(Data_Xuất[[B1_MN]:[B4_DT]]*(Data_Xuất[Year]=BN$1)*(Data_Xuất[Month]=BN$2)*(Data_Xuất[Main SKU name_GOM]=$A6)*(Data_Xuất[[#Headers],[B1_MN]:[B4_DT]]='Xuất-2025-VayTron'!BN$5)))</f>
        <v>0</v>
      </c>
      <c r="BO6" s="41" cm="1">
        <f t="array" ref="BO6">IF(BO$2="FY",SUMPRODUCT(Data_Xuất[[B1_MN]:[B4_DT]]*(Data_Xuất[Year]=BO$1)*(Data_Xuất[Main SKU name_GOM]=$A6)*(Data_Xuất[[#Headers],[B1_MN]:[B4_DT]]='Xuất-2025-VayTron'!BO$5)),SUMPRODUCT(Data_Xuất[[B1_MN]:[B4_DT]]*(Data_Xuất[Year]=BO$1)*(Data_Xuất[Month]=BO$2)*(Data_Xuất[Main SKU name_GOM]=$A6)*(Data_Xuất[[#Headers],[B1_MN]:[B4_DT]]='Xuất-2025-VayTron'!BO$5)))</f>
        <v>0</v>
      </c>
      <c r="BP6" s="41" cm="1">
        <f t="array" ref="BP6">IF(BP$2="FY",SUMPRODUCT(Data_Xuất[[B1_MN]:[B4_DT]]*(Data_Xuất[Year]=BP$1)*(Data_Xuất[Main SKU name_GOM]=$A6)*(Data_Xuất[[#Headers],[B1_MN]:[B4_DT]]='Xuất-2025-VayTron'!BP$5)),SUMPRODUCT(Data_Xuất[[B1_MN]:[B4_DT]]*(Data_Xuất[Year]=BP$1)*(Data_Xuất[Month]=BP$2)*(Data_Xuất[Main SKU name_GOM]=$A6)*(Data_Xuất[[#Headers],[B1_MN]:[B4_DT]]='Xuất-2025-VayTron'!BP$5)))</f>
        <v>0</v>
      </c>
      <c r="BQ6" s="41" cm="1">
        <f t="array" ref="BQ6">IF(BQ$2="FY",SUMPRODUCT(Data_Xuất[[B1_MN]:[B4_DT]]*(Data_Xuất[Year]=BQ$1)*(Data_Xuất[Main SKU name_GOM]=$A6)*(Data_Xuất[[#Headers],[B1_MN]:[B4_DT]]='Xuất-2025-VayTron'!BQ$5)),SUMPRODUCT(Data_Xuất[[B1_MN]:[B4_DT]]*(Data_Xuất[Year]=BQ$1)*(Data_Xuất[Month]=BQ$2)*(Data_Xuất[Main SKU name_GOM]=$A6)*(Data_Xuất[[#Headers],[B1_MN]:[B4_DT]]='Xuất-2025-VayTron'!BQ$5)))</f>
        <v>0</v>
      </c>
      <c r="BR6" s="41" cm="1">
        <f t="array" ref="BR6">IF(BR$2="FY",SUMPRODUCT(Data_Xuất[[B1_MN]:[B4_DT]]*(Data_Xuất[Year]=BR$1)*(Data_Xuất[Main SKU name_GOM]=$A6)*(Data_Xuất[[#Headers],[B1_MN]:[B4_DT]]='Xuất-2025-VayTron'!BR$5)),SUMPRODUCT(Data_Xuất[[B1_MN]:[B4_DT]]*(Data_Xuất[Year]=BR$1)*(Data_Xuất[Month]=BR$2)*(Data_Xuất[Main SKU name_GOM]=$A6)*(Data_Xuất[[#Headers],[B1_MN]:[B4_DT]]='Xuất-2025-VayTron'!BR$5)))</f>
        <v>0</v>
      </c>
      <c r="BS6" s="41" cm="1">
        <f t="array" ref="BS6">IF(BS$2="FY",SUMPRODUCT(Data_Xuất[[B1_MN]:[B4_DT]]*(Data_Xuất[Year]=BS$1)*(Data_Xuất[Main SKU name_GOM]=$A6)*(Data_Xuất[[#Headers],[B1_MN]:[B4_DT]]='Xuất-2025-VayTron'!BS$5)),SUMPRODUCT(Data_Xuất[[B1_MN]:[B4_DT]]*(Data_Xuất[Year]=BS$1)*(Data_Xuất[Month]=BS$2)*(Data_Xuất[Main SKU name_GOM]=$A6)*(Data_Xuất[[#Headers],[B1_MN]:[B4_DT]]='Xuất-2025-VayTron'!BS$5)))</f>
        <v>0</v>
      </c>
      <c r="BT6" s="41" cm="1">
        <f t="array" ref="BT6">IF(BT$2="FY",SUMPRODUCT(Data_Xuất[[B1_MN]:[B4_DT]]*(Data_Xuất[Year]=BT$1)*(Data_Xuất[Main SKU name_GOM]=$A6)*(Data_Xuất[[#Headers],[B1_MN]:[B4_DT]]='Xuất-2025-VayTron'!BT$5)),SUMPRODUCT(Data_Xuất[[B1_MN]:[B4_DT]]*(Data_Xuất[Year]=BT$1)*(Data_Xuất[Month]=BT$2)*(Data_Xuất[Main SKU name_GOM]=$A6)*(Data_Xuất[[#Headers],[B1_MN]:[B4_DT]]='Xuất-2025-VayTron'!BT$5)))</f>
        <v>0</v>
      </c>
      <c r="BU6" s="41" cm="1">
        <f t="array" ref="BU6">IF(BU$2="FY",SUMPRODUCT(Data_Xuất[[B1_MN]:[B4_DT]]*(Data_Xuất[Year]=BU$1)*(Data_Xuất[Main SKU name_GOM]=$A6)*(Data_Xuất[[#Headers],[B1_MN]:[B4_DT]]='Xuất-2025-VayTron'!BU$5)),SUMPRODUCT(Data_Xuất[[B1_MN]:[B4_DT]]*(Data_Xuất[Year]=BU$1)*(Data_Xuất[Month]=BU$2)*(Data_Xuất[Main SKU name_GOM]=$A6)*(Data_Xuất[[#Headers],[B1_MN]:[B4_DT]]='Xuất-2025-VayTron'!BU$5)))</f>
        <v>0</v>
      </c>
      <c r="BV6" s="41" cm="1">
        <f t="array" ref="BV6">IF(BV$2="FY",SUMPRODUCT(Data_Xuất[[B1_MN]:[B4_DT]]*(Data_Xuất[Year]=BV$1)*(Data_Xuất[Main SKU name_GOM]=$A6)*(Data_Xuất[[#Headers],[B1_MN]:[B4_DT]]='Xuất-2025-VayTron'!BV$5)),SUMPRODUCT(Data_Xuất[[B1_MN]:[B4_DT]]*(Data_Xuất[Year]=BV$1)*(Data_Xuất[Month]=BV$2)*(Data_Xuất[Main SKU name_GOM]=$A6)*(Data_Xuất[[#Headers],[B1_MN]:[B4_DT]]='Xuất-2025-VayTron'!BV$5)))</f>
        <v>0</v>
      </c>
      <c r="BW6" s="41" cm="1">
        <f t="array" ref="BW6">IF(BW$2="FY",SUMPRODUCT(Data_Xuất[[B1_MN]:[B4_DT]]*(Data_Xuất[Year]=BW$1)*(Data_Xuất[Main SKU name_GOM]=$A6)*(Data_Xuất[[#Headers],[B1_MN]:[B4_DT]]='Xuất-2025-VayTron'!BW$5)),SUMPRODUCT(Data_Xuất[[B1_MN]:[B4_DT]]*(Data_Xuất[Year]=BW$1)*(Data_Xuất[Month]=BW$2)*(Data_Xuất[Main SKU name_GOM]=$A6)*(Data_Xuất[[#Headers],[B1_MN]:[B4_DT]]='Xuất-2025-VayTron'!BW$5)))</f>
        <v>0</v>
      </c>
      <c r="BX6" s="41" cm="1">
        <f t="array" ref="BX6">IF(BX$2="FY",SUMPRODUCT(Data_Xuất[[B1_MN]:[B4_DT]]*(Data_Xuất[Year]=BX$1)*(Data_Xuất[Main SKU name_GOM]=$A6)*(Data_Xuất[[#Headers],[B1_MN]:[B4_DT]]='Xuất-2025-VayTron'!BX$5)),SUMPRODUCT(Data_Xuất[[B1_MN]:[B4_DT]]*(Data_Xuất[Year]=BX$1)*(Data_Xuất[Month]=BX$2)*(Data_Xuất[Main SKU name_GOM]=$A6)*(Data_Xuất[[#Headers],[B1_MN]:[B4_DT]]='Xuất-2025-VayTron'!BX$5)))</f>
        <v>0</v>
      </c>
      <c r="BY6" s="44">
        <f t="shared" ref="BY6:BY12" si="16">SUM(BL6:BX6)</f>
        <v>4905</v>
      </c>
      <c r="CA6" s="41" cm="1">
        <f t="array" ref="CA6">IF(CA$2="FY",SUMPRODUCT(Data_Xuất[[B1_MN]:[B4_DT]]*(Data_Xuất[Year]=CA$1)*(Data_Xuất[Main SKU name_GOM]=$A6)*(Data_Xuất[[#Headers],[B1_MN]:[B4_DT]]='Xuất-2025-VayTron'!CA$5)),SUMPRODUCT(Data_Xuất[[B1_MN]:[B4_DT]]*(Data_Xuất[Year]=CA$1)*(Data_Xuất[Month]=CA$2)*(Data_Xuất[Main SKU name_GOM]=$A6)*(Data_Xuất[[#Headers],[B1_MN]:[B4_DT]]='Xuất-2025-VayTron'!CA$5)))</f>
        <v>131939.5</v>
      </c>
      <c r="CB6" s="41" cm="1">
        <f t="array" ref="CB6">IF(CB$2="FY",SUMPRODUCT(Data_Xuất[[B1_MN]:[B4_DT]]*(Data_Xuất[Year]=CB$1)*(Data_Xuất[Main SKU name_GOM]=$A6)*(Data_Xuất[[#Headers],[B1_MN]:[B4_DT]]='Xuất-2025-VayTron'!CB$5)),SUMPRODUCT(Data_Xuất[[B1_MN]:[B4_DT]]*(Data_Xuất[Year]=CB$1)*(Data_Xuất[Month]=CB$2)*(Data_Xuất[Main SKU name_GOM]=$A6)*(Data_Xuất[[#Headers],[B1_MN]:[B4_DT]]='Xuất-2025-VayTron'!CB$5)))</f>
        <v>339356.5</v>
      </c>
      <c r="CC6" s="41" cm="1">
        <f t="array" ref="CC6">IF(CC$2="FY",SUMPRODUCT(Data_Xuất[[B1_MN]:[B4_DT]]*(Data_Xuất[Year]=CC$1)*(Data_Xuất[Main SKU name_GOM]=$A6)*(Data_Xuất[[#Headers],[B1_MN]:[B4_DT]]='Xuất-2025-VayTron'!CC$5)),SUMPRODUCT(Data_Xuất[[B1_MN]:[B4_DT]]*(Data_Xuất[Year]=CC$1)*(Data_Xuất[Month]=CC$2)*(Data_Xuất[Main SKU name_GOM]=$A6)*(Data_Xuất[[#Headers],[B1_MN]:[B4_DT]]='Xuất-2025-VayTron'!CC$5)))</f>
        <v>0</v>
      </c>
      <c r="CD6" s="41" cm="1">
        <f t="array" ref="CD6">IF(CD$2="FY",SUMPRODUCT(Data_Xuất[[B1_MN]:[B4_DT]]*(Data_Xuất[Year]=CD$1)*(Data_Xuất[Main SKU name_GOM]=$A6)*(Data_Xuất[[#Headers],[B1_MN]:[B4_DT]]='Xuất-2025-VayTron'!CD$5)),SUMPRODUCT(Data_Xuất[[B1_MN]:[B4_DT]]*(Data_Xuất[Year]=CD$1)*(Data_Xuất[Month]=CD$2)*(Data_Xuất[Main SKU name_GOM]=$A6)*(Data_Xuất[[#Headers],[B1_MN]:[B4_DT]]='Xuất-2025-VayTron'!CD$5)))</f>
        <v>0</v>
      </c>
      <c r="CE6" s="41" cm="1">
        <f t="array" ref="CE6">IF(CE$2="FY",SUMPRODUCT(Data_Xuất[[B1_MN]:[B4_DT]]*(Data_Xuất[Year]=CE$1)*(Data_Xuất[Main SKU name_GOM]=$A6)*(Data_Xuất[[#Headers],[B1_MN]:[B4_DT]]='Xuất-2025-VayTron'!CE$5)),SUMPRODUCT(Data_Xuất[[B1_MN]:[B4_DT]]*(Data_Xuất[Year]=CE$1)*(Data_Xuất[Month]=CE$2)*(Data_Xuất[Main SKU name_GOM]=$A6)*(Data_Xuất[[#Headers],[B1_MN]:[B4_DT]]='Xuất-2025-VayTron'!CE$5)))</f>
        <v>0</v>
      </c>
      <c r="CF6" s="41" cm="1">
        <f t="array" ref="CF6">IF(CF$2="FY",SUMPRODUCT(Data_Xuất[[B1_MN]:[B4_DT]]*(Data_Xuất[Year]=CF$1)*(Data_Xuất[Main SKU name_GOM]=$A6)*(Data_Xuất[[#Headers],[B1_MN]:[B4_DT]]='Xuất-2025-VayTron'!CF$5)),SUMPRODUCT(Data_Xuất[[B1_MN]:[B4_DT]]*(Data_Xuất[Year]=CF$1)*(Data_Xuất[Month]=CF$2)*(Data_Xuất[Main SKU name_GOM]=$A6)*(Data_Xuất[[#Headers],[B1_MN]:[B4_DT]]='Xuất-2025-VayTron'!CF$5)))</f>
        <v>0</v>
      </c>
      <c r="CG6" s="41" cm="1">
        <f t="array" ref="CG6">IF(CG$2="FY",SUMPRODUCT(Data_Xuất[[B1_MN]:[B4_DT]]*(Data_Xuất[Year]=CG$1)*(Data_Xuất[Main SKU name_GOM]=$A6)*(Data_Xuất[[#Headers],[B1_MN]:[B4_DT]]='Xuất-2025-VayTron'!CG$5)),SUMPRODUCT(Data_Xuất[[B1_MN]:[B4_DT]]*(Data_Xuất[Year]=CG$1)*(Data_Xuất[Month]=CG$2)*(Data_Xuất[Main SKU name_GOM]=$A6)*(Data_Xuất[[#Headers],[B1_MN]:[B4_DT]]='Xuất-2025-VayTron'!CG$5)))</f>
        <v>0</v>
      </c>
      <c r="CH6" s="41" cm="1">
        <f t="array" ref="CH6">IF(CH$2="FY",SUMPRODUCT(Data_Xuất[[B1_MN]:[B4_DT]]*(Data_Xuất[Year]=CH$1)*(Data_Xuất[Main SKU name_GOM]=$A6)*(Data_Xuất[[#Headers],[B1_MN]:[B4_DT]]='Xuất-2025-VayTron'!CH$5)),SUMPRODUCT(Data_Xuất[[B1_MN]:[B4_DT]]*(Data_Xuất[Year]=CH$1)*(Data_Xuất[Month]=CH$2)*(Data_Xuất[Main SKU name_GOM]=$A6)*(Data_Xuất[[#Headers],[B1_MN]:[B4_DT]]='Xuất-2025-VayTron'!CH$5)))</f>
        <v>0</v>
      </c>
      <c r="CI6" s="41" cm="1">
        <f t="array" ref="CI6">IF(CI$2="FY",SUMPRODUCT(Data_Xuất[[B1_MN]:[B4_DT]]*(Data_Xuất[Year]=CI$1)*(Data_Xuất[Main SKU name_GOM]=$A6)*(Data_Xuất[[#Headers],[B1_MN]:[B4_DT]]='Xuất-2025-VayTron'!CI$5)),SUMPRODUCT(Data_Xuất[[B1_MN]:[B4_DT]]*(Data_Xuất[Year]=CI$1)*(Data_Xuất[Month]=CI$2)*(Data_Xuất[Main SKU name_GOM]=$A6)*(Data_Xuất[[#Headers],[B1_MN]:[B4_DT]]='Xuất-2025-VayTron'!CI$5)))</f>
        <v>0</v>
      </c>
      <c r="CJ6" s="41" cm="1">
        <f t="array" ref="CJ6">IF(CJ$2="FY",SUMPRODUCT(Data_Xuất[[B1_MN]:[B4_DT]]*(Data_Xuất[Year]=CJ$1)*(Data_Xuất[Main SKU name_GOM]=$A6)*(Data_Xuất[[#Headers],[B1_MN]:[B4_DT]]='Xuất-2025-VayTron'!CJ$5)),SUMPRODUCT(Data_Xuất[[B1_MN]:[B4_DT]]*(Data_Xuất[Year]=CJ$1)*(Data_Xuất[Month]=CJ$2)*(Data_Xuất[Main SKU name_GOM]=$A6)*(Data_Xuất[[#Headers],[B1_MN]:[B4_DT]]='Xuất-2025-VayTron'!CJ$5)))</f>
        <v>0</v>
      </c>
      <c r="CK6" s="41" cm="1">
        <f t="array" ref="CK6">IF(CK$2="FY",SUMPRODUCT(Data_Xuất[[B1_MN]:[B4_DT]]*(Data_Xuất[Year]=CK$1)*(Data_Xuất[Main SKU name_GOM]=$A6)*(Data_Xuất[[#Headers],[B1_MN]:[B4_DT]]='Xuất-2025-VayTron'!CK$5)),SUMPRODUCT(Data_Xuất[[B1_MN]:[B4_DT]]*(Data_Xuất[Year]=CK$1)*(Data_Xuất[Month]=CK$2)*(Data_Xuất[Main SKU name_GOM]=$A6)*(Data_Xuất[[#Headers],[B1_MN]:[B4_DT]]='Xuất-2025-VayTron'!CK$5)))</f>
        <v>0</v>
      </c>
      <c r="CL6" s="41" cm="1">
        <f t="array" ref="CL6">IF(CL$2="FY",SUMPRODUCT(Data_Xuất[[B1_MN]:[B4_DT]]*(Data_Xuất[Year]=CL$1)*(Data_Xuất[Main SKU name_GOM]=$A6)*(Data_Xuất[[#Headers],[B1_MN]:[B4_DT]]='Xuất-2025-VayTron'!CL$5)),SUMPRODUCT(Data_Xuất[[B1_MN]:[B4_DT]]*(Data_Xuất[Year]=CL$1)*(Data_Xuất[Month]=CL$2)*(Data_Xuất[Main SKU name_GOM]=$A6)*(Data_Xuất[[#Headers],[B1_MN]:[B4_DT]]='Xuất-2025-VayTron'!CL$5)))</f>
        <v>0</v>
      </c>
      <c r="CM6" s="41" cm="1">
        <f t="array" ref="CM6">IF(CM$2="FY",SUMPRODUCT(Data_Xuất[[B1_MN]:[B4_DT]]*(Data_Xuất[Year]=CM$1)*(Data_Xuất[Main SKU name_GOM]=$A6)*(Data_Xuất[[#Headers],[B1_MN]:[B4_DT]]='Xuất-2025-VayTron'!CM$5)),SUMPRODUCT(Data_Xuất[[B1_MN]:[B4_DT]]*(Data_Xuất[Year]=CM$1)*(Data_Xuất[Month]=CM$2)*(Data_Xuất[Main SKU name_GOM]=$A6)*(Data_Xuất[[#Headers],[B1_MN]:[B4_DT]]='Xuất-2025-VayTron'!CM$5)))</f>
        <v>0</v>
      </c>
      <c r="CN6" s="44">
        <f t="shared" ref="CN6:CN12" si="17">SUM(CA6:CM6)</f>
        <v>471296</v>
      </c>
      <c r="CP6" s="41" cm="1">
        <f t="array" ref="CP6">IF(CP$2="FY",SUMPRODUCT(Data_Xuất[[B1_MN]:[B4_DT]]*(Data_Xuất[Year]=CP$1)*(Data_Xuất[Main SKU name_GOM]=$A6)*(Data_Xuất[[#Headers],[B1_MN]:[B4_DT]]='Xuất-2025-VayTron'!CP$5)),SUMPRODUCT(Data_Xuất[[B1_MN]:[B4_DT]]*(Data_Xuất[Year]=CP$1)*(Data_Xuất[Month]=CP$2)*(Data_Xuất[Main SKU name_GOM]=$A6)*(Data_Xuất[[#Headers],[B1_MN]:[B4_DT]]='Xuất-2025-VayTron'!CP$5)))</f>
        <v>237320</v>
      </c>
      <c r="CQ6" s="41" cm="1">
        <f t="array" ref="CQ6">IF(CQ$2="FY",SUMPRODUCT(Data_Xuất[[B1_MN]:[B4_DT]]*(Data_Xuất[Year]=CQ$1)*(Data_Xuất[Main SKU name_GOM]=$A6)*(Data_Xuất[[#Headers],[B1_MN]:[B4_DT]]='Xuất-2025-VayTron'!CQ$5)),SUMPRODUCT(Data_Xuất[[B1_MN]:[B4_DT]]*(Data_Xuất[Year]=CQ$1)*(Data_Xuất[Month]=CQ$2)*(Data_Xuất[Main SKU name_GOM]=$A6)*(Data_Xuất[[#Headers],[B1_MN]:[B4_DT]]='Xuất-2025-VayTron'!CQ$5)))</f>
        <v>285080</v>
      </c>
      <c r="CR6" s="41" cm="1">
        <f t="array" ref="CR6">IF(CR$2="FY",SUMPRODUCT(Data_Xuất[[B1_MN]:[B4_DT]]*(Data_Xuất[Year]=CR$1)*(Data_Xuất[Main SKU name_GOM]=$A6)*(Data_Xuất[[#Headers],[B1_MN]:[B4_DT]]='Xuất-2025-VayTron'!CR$5)),SUMPRODUCT(Data_Xuất[[B1_MN]:[B4_DT]]*(Data_Xuất[Year]=CR$1)*(Data_Xuất[Month]=CR$2)*(Data_Xuất[Main SKU name_GOM]=$A6)*(Data_Xuất[[#Headers],[B1_MN]:[B4_DT]]='Xuất-2025-VayTron'!CR$5)))</f>
        <v>0</v>
      </c>
      <c r="CS6" s="41" cm="1">
        <f t="array" ref="CS6">IF(CS$2="FY",SUMPRODUCT(Data_Xuất[[B1_MN]:[B4_DT]]*(Data_Xuất[Year]=CS$1)*(Data_Xuất[Main SKU name_GOM]=$A6)*(Data_Xuất[[#Headers],[B1_MN]:[B4_DT]]='Xuất-2025-VayTron'!CS$5)),SUMPRODUCT(Data_Xuất[[B1_MN]:[B4_DT]]*(Data_Xuất[Year]=CS$1)*(Data_Xuất[Month]=CS$2)*(Data_Xuất[Main SKU name_GOM]=$A6)*(Data_Xuất[[#Headers],[B1_MN]:[B4_DT]]='Xuất-2025-VayTron'!CS$5)))</f>
        <v>0</v>
      </c>
      <c r="CT6" s="41" cm="1">
        <f t="array" ref="CT6">IF(CT$2="FY",SUMPRODUCT(Data_Xuất[[B1_MN]:[B4_DT]]*(Data_Xuất[Year]=CT$1)*(Data_Xuất[Main SKU name_GOM]=$A6)*(Data_Xuất[[#Headers],[B1_MN]:[B4_DT]]='Xuất-2025-VayTron'!CT$5)),SUMPRODUCT(Data_Xuất[[B1_MN]:[B4_DT]]*(Data_Xuất[Year]=CT$1)*(Data_Xuất[Month]=CT$2)*(Data_Xuất[Main SKU name_GOM]=$A6)*(Data_Xuất[[#Headers],[B1_MN]:[B4_DT]]='Xuất-2025-VayTron'!CT$5)))</f>
        <v>0</v>
      </c>
      <c r="CU6" s="41" cm="1">
        <f t="array" ref="CU6">IF(CU$2="FY",SUMPRODUCT(Data_Xuất[[B1_MN]:[B4_DT]]*(Data_Xuất[Year]=CU$1)*(Data_Xuất[Main SKU name_GOM]=$A6)*(Data_Xuất[[#Headers],[B1_MN]:[B4_DT]]='Xuất-2025-VayTron'!CU$5)),SUMPRODUCT(Data_Xuất[[B1_MN]:[B4_DT]]*(Data_Xuất[Year]=CU$1)*(Data_Xuất[Month]=CU$2)*(Data_Xuất[Main SKU name_GOM]=$A6)*(Data_Xuất[[#Headers],[B1_MN]:[B4_DT]]='Xuất-2025-VayTron'!CU$5)))</f>
        <v>0</v>
      </c>
      <c r="CV6" s="41" cm="1">
        <f t="array" ref="CV6">IF(CV$2="FY",SUMPRODUCT(Data_Xuất[[B1_MN]:[B4_DT]]*(Data_Xuất[Year]=CV$1)*(Data_Xuất[Main SKU name_GOM]=$A6)*(Data_Xuất[[#Headers],[B1_MN]:[B4_DT]]='Xuất-2025-VayTron'!CV$5)),SUMPRODUCT(Data_Xuất[[B1_MN]:[B4_DT]]*(Data_Xuất[Year]=CV$1)*(Data_Xuất[Month]=CV$2)*(Data_Xuất[Main SKU name_GOM]=$A6)*(Data_Xuất[[#Headers],[B1_MN]:[B4_DT]]='Xuất-2025-VayTron'!CV$5)))</f>
        <v>0</v>
      </c>
      <c r="CW6" s="41" cm="1">
        <f t="array" ref="CW6">IF(CW$2="FY",SUMPRODUCT(Data_Xuất[[B1_MN]:[B4_DT]]*(Data_Xuất[Year]=CW$1)*(Data_Xuất[Main SKU name_GOM]=$A6)*(Data_Xuất[[#Headers],[B1_MN]:[B4_DT]]='Xuất-2025-VayTron'!CW$5)),SUMPRODUCT(Data_Xuất[[B1_MN]:[B4_DT]]*(Data_Xuất[Year]=CW$1)*(Data_Xuất[Month]=CW$2)*(Data_Xuất[Main SKU name_GOM]=$A6)*(Data_Xuất[[#Headers],[B1_MN]:[B4_DT]]='Xuất-2025-VayTron'!CW$5)))</f>
        <v>0</v>
      </c>
      <c r="CX6" s="41" cm="1">
        <f t="array" ref="CX6">IF(CX$2="FY",SUMPRODUCT(Data_Xuất[[B1_MN]:[B4_DT]]*(Data_Xuất[Year]=CX$1)*(Data_Xuất[Main SKU name_GOM]=$A6)*(Data_Xuất[[#Headers],[B1_MN]:[B4_DT]]='Xuất-2025-VayTron'!CX$5)),SUMPRODUCT(Data_Xuất[[B1_MN]:[B4_DT]]*(Data_Xuất[Year]=CX$1)*(Data_Xuất[Month]=CX$2)*(Data_Xuất[Main SKU name_GOM]=$A6)*(Data_Xuất[[#Headers],[B1_MN]:[B4_DT]]='Xuất-2025-VayTron'!CX$5)))</f>
        <v>0</v>
      </c>
      <c r="CY6" s="41" cm="1">
        <f t="array" ref="CY6">IF(CY$2="FY",SUMPRODUCT(Data_Xuất[[B1_MN]:[B4_DT]]*(Data_Xuất[Year]=CY$1)*(Data_Xuất[Main SKU name_GOM]=$A6)*(Data_Xuất[[#Headers],[B1_MN]:[B4_DT]]='Xuất-2025-VayTron'!CY$5)),SUMPRODUCT(Data_Xuất[[B1_MN]:[B4_DT]]*(Data_Xuất[Year]=CY$1)*(Data_Xuất[Month]=CY$2)*(Data_Xuất[Main SKU name_GOM]=$A6)*(Data_Xuất[[#Headers],[B1_MN]:[B4_DT]]='Xuất-2025-VayTron'!CY$5)))</f>
        <v>0</v>
      </c>
      <c r="CZ6" s="41" cm="1">
        <f t="array" ref="CZ6">IF(CZ$2="FY",SUMPRODUCT(Data_Xuất[[B1_MN]:[B4_DT]]*(Data_Xuất[Year]=CZ$1)*(Data_Xuất[Main SKU name_GOM]=$A6)*(Data_Xuất[[#Headers],[B1_MN]:[B4_DT]]='Xuất-2025-VayTron'!CZ$5)),SUMPRODUCT(Data_Xuất[[B1_MN]:[B4_DT]]*(Data_Xuất[Year]=CZ$1)*(Data_Xuất[Month]=CZ$2)*(Data_Xuất[Main SKU name_GOM]=$A6)*(Data_Xuất[[#Headers],[B1_MN]:[B4_DT]]='Xuất-2025-VayTron'!CZ$5)))</f>
        <v>0</v>
      </c>
      <c r="DA6" s="41" cm="1">
        <f t="array" ref="DA6">IF(DA$2="FY",SUMPRODUCT(Data_Xuất[[B1_MN]:[B4_DT]]*(Data_Xuất[Year]=DA$1)*(Data_Xuất[Main SKU name_GOM]=$A6)*(Data_Xuất[[#Headers],[B1_MN]:[B4_DT]]='Xuất-2025-VayTron'!DA$5)),SUMPRODUCT(Data_Xuất[[B1_MN]:[B4_DT]]*(Data_Xuất[Year]=DA$1)*(Data_Xuất[Month]=DA$2)*(Data_Xuất[Main SKU name_GOM]=$A6)*(Data_Xuất[[#Headers],[B1_MN]:[B4_DT]]='Xuất-2025-VayTron'!DA$5)))</f>
        <v>0</v>
      </c>
      <c r="DB6" s="41" cm="1">
        <f t="array" ref="DB6">IF(DB$2="FY",SUMPRODUCT(Data_Xuất[[B1_MN]:[B4_DT]]*(Data_Xuất[Year]=DB$1)*(Data_Xuất[Main SKU name_GOM]=$A6)*(Data_Xuất[[#Headers],[B1_MN]:[B4_DT]]='Xuất-2025-VayTron'!DB$5)),SUMPRODUCT(Data_Xuất[[B1_MN]:[B4_DT]]*(Data_Xuất[Year]=DB$1)*(Data_Xuất[Month]=DB$2)*(Data_Xuất[Main SKU name_GOM]=$A6)*(Data_Xuất[[#Headers],[B1_MN]:[B4_DT]]='Xuất-2025-VayTron'!DB$5)))</f>
        <v>0</v>
      </c>
      <c r="DC6" s="44">
        <f t="shared" ref="DC6:DC12" si="18">SUM(CP6:DB6)</f>
        <v>522400</v>
      </c>
      <c r="DE6" s="41" cm="1">
        <f t="array" ref="DE6">IF(DE$2="FY",SUMPRODUCT(Data_Xuất[[B1_MN]:[B4_DT]]*(Data_Xuất[Year]=DE$1)*(Data_Xuất[Main SKU name_GOM]=$A6)*(Data_Xuất[[#Headers],[B1_MN]:[B4_DT]]='Xuất-2025-VayTron'!DE$5)),SUMPRODUCT(Data_Xuất[[B1_MN]:[B4_DT]]*(Data_Xuất[Year]=DE$1)*(Data_Xuất[Month]=DE$2)*(Data_Xuất[Main SKU name_GOM]=$A6)*(Data_Xuất[[#Headers],[B1_MN]:[B4_DT]]='Xuất-2025-VayTron'!DE$5)))</f>
        <v>171285</v>
      </c>
      <c r="DF6" s="41" cm="1">
        <f t="array" ref="DF6">IF(DF$2="FY",SUMPRODUCT(Data_Xuất[[B1_MN]:[B4_DT]]*(Data_Xuất[Year]=DF$1)*(Data_Xuất[Main SKU name_GOM]=$A6)*(Data_Xuất[[#Headers],[B1_MN]:[B4_DT]]='Xuất-2025-VayTron'!DF$5)),SUMPRODUCT(Data_Xuất[[B1_MN]:[B4_DT]]*(Data_Xuất[Year]=DF$1)*(Data_Xuất[Month]=DF$2)*(Data_Xuất[Main SKU name_GOM]=$A6)*(Data_Xuất[[#Headers],[B1_MN]:[B4_DT]]='Xuất-2025-VayTron'!DF$5)))</f>
        <v>215617.99999999997</v>
      </c>
      <c r="DG6" s="41" cm="1">
        <f t="array" ref="DG6">IF(DG$2="FY",SUMPRODUCT(Data_Xuất[[B1_MN]:[B4_DT]]*(Data_Xuất[Year]=DG$1)*(Data_Xuất[Main SKU name_GOM]=$A6)*(Data_Xuất[[#Headers],[B1_MN]:[B4_DT]]='Xuất-2025-VayTron'!DG$5)),SUMPRODUCT(Data_Xuất[[B1_MN]:[B4_DT]]*(Data_Xuất[Year]=DG$1)*(Data_Xuất[Month]=DG$2)*(Data_Xuất[Main SKU name_GOM]=$A6)*(Data_Xuất[[#Headers],[B1_MN]:[B4_DT]]='Xuất-2025-VayTron'!DG$5)))</f>
        <v>0</v>
      </c>
      <c r="DH6" s="41" cm="1">
        <f t="array" ref="DH6">IF(DH$2="FY",SUMPRODUCT(Data_Xuất[[B1_MN]:[B4_DT]]*(Data_Xuất[Year]=DH$1)*(Data_Xuất[Main SKU name_GOM]=$A6)*(Data_Xuất[[#Headers],[B1_MN]:[B4_DT]]='Xuất-2025-VayTron'!DH$5)),SUMPRODUCT(Data_Xuất[[B1_MN]:[B4_DT]]*(Data_Xuất[Year]=DH$1)*(Data_Xuất[Month]=DH$2)*(Data_Xuất[Main SKU name_GOM]=$A6)*(Data_Xuất[[#Headers],[B1_MN]:[B4_DT]]='Xuất-2025-VayTron'!DH$5)))</f>
        <v>0</v>
      </c>
      <c r="DI6" s="41" cm="1">
        <f t="array" ref="DI6">IF(DI$2="FY",SUMPRODUCT(Data_Xuất[[B1_MN]:[B4_DT]]*(Data_Xuất[Year]=DI$1)*(Data_Xuất[Main SKU name_GOM]=$A6)*(Data_Xuất[[#Headers],[B1_MN]:[B4_DT]]='Xuất-2025-VayTron'!DI$5)),SUMPRODUCT(Data_Xuất[[B1_MN]:[B4_DT]]*(Data_Xuất[Year]=DI$1)*(Data_Xuất[Month]=DI$2)*(Data_Xuất[Main SKU name_GOM]=$A6)*(Data_Xuất[[#Headers],[B1_MN]:[B4_DT]]='Xuất-2025-VayTron'!DI$5)))</f>
        <v>0</v>
      </c>
      <c r="DJ6" s="41" cm="1">
        <f t="array" ref="DJ6">IF(DJ$2="FY",SUMPRODUCT(Data_Xuất[[B1_MN]:[B4_DT]]*(Data_Xuất[Year]=DJ$1)*(Data_Xuất[Main SKU name_GOM]=$A6)*(Data_Xuất[[#Headers],[B1_MN]:[B4_DT]]='Xuất-2025-VayTron'!DJ$5)),SUMPRODUCT(Data_Xuất[[B1_MN]:[B4_DT]]*(Data_Xuất[Year]=DJ$1)*(Data_Xuất[Month]=DJ$2)*(Data_Xuất[Main SKU name_GOM]=$A6)*(Data_Xuất[[#Headers],[B1_MN]:[B4_DT]]='Xuất-2025-VayTron'!DJ$5)))</f>
        <v>0</v>
      </c>
      <c r="DK6" s="41" cm="1">
        <f t="array" ref="DK6">IF(DK$2="FY",SUMPRODUCT(Data_Xuất[[B1_MN]:[B4_DT]]*(Data_Xuất[Year]=DK$1)*(Data_Xuất[Main SKU name_GOM]=$A6)*(Data_Xuất[[#Headers],[B1_MN]:[B4_DT]]='Xuất-2025-VayTron'!DK$5)),SUMPRODUCT(Data_Xuất[[B1_MN]:[B4_DT]]*(Data_Xuất[Year]=DK$1)*(Data_Xuất[Month]=DK$2)*(Data_Xuất[Main SKU name_GOM]=$A6)*(Data_Xuất[[#Headers],[B1_MN]:[B4_DT]]='Xuất-2025-VayTron'!DK$5)))</f>
        <v>0</v>
      </c>
      <c r="DL6" s="41" cm="1">
        <f t="array" ref="DL6">IF(DL$2="FY",SUMPRODUCT(Data_Xuất[[B1_MN]:[B4_DT]]*(Data_Xuất[Year]=DL$1)*(Data_Xuất[Main SKU name_GOM]=$A6)*(Data_Xuất[[#Headers],[B1_MN]:[B4_DT]]='Xuất-2025-VayTron'!DL$5)),SUMPRODUCT(Data_Xuất[[B1_MN]:[B4_DT]]*(Data_Xuất[Year]=DL$1)*(Data_Xuất[Month]=DL$2)*(Data_Xuất[Main SKU name_GOM]=$A6)*(Data_Xuất[[#Headers],[B1_MN]:[B4_DT]]='Xuất-2025-VayTron'!DL$5)))</f>
        <v>0</v>
      </c>
      <c r="DM6" s="41" cm="1">
        <f t="array" ref="DM6">IF(DM$2="FY",SUMPRODUCT(Data_Xuất[[B1_MN]:[B4_DT]]*(Data_Xuất[Year]=DM$1)*(Data_Xuất[Main SKU name_GOM]=$A6)*(Data_Xuất[[#Headers],[B1_MN]:[B4_DT]]='Xuất-2025-VayTron'!DM$5)),SUMPRODUCT(Data_Xuất[[B1_MN]:[B4_DT]]*(Data_Xuất[Year]=DM$1)*(Data_Xuất[Month]=DM$2)*(Data_Xuất[Main SKU name_GOM]=$A6)*(Data_Xuất[[#Headers],[B1_MN]:[B4_DT]]='Xuất-2025-VayTron'!DM$5)))</f>
        <v>0</v>
      </c>
      <c r="DN6" s="41" cm="1">
        <f t="array" ref="DN6">IF(DN$2="FY",SUMPRODUCT(Data_Xuất[[B1_MN]:[B4_DT]]*(Data_Xuất[Year]=DN$1)*(Data_Xuất[Main SKU name_GOM]=$A6)*(Data_Xuất[[#Headers],[B1_MN]:[B4_DT]]='Xuất-2025-VayTron'!DN$5)),SUMPRODUCT(Data_Xuất[[B1_MN]:[B4_DT]]*(Data_Xuất[Year]=DN$1)*(Data_Xuất[Month]=DN$2)*(Data_Xuất[Main SKU name_GOM]=$A6)*(Data_Xuất[[#Headers],[B1_MN]:[B4_DT]]='Xuất-2025-VayTron'!DN$5)))</f>
        <v>0</v>
      </c>
      <c r="DO6" s="41" cm="1">
        <f t="array" ref="DO6">IF(DO$2="FY",SUMPRODUCT(Data_Xuất[[B1_MN]:[B4_DT]]*(Data_Xuất[Year]=DO$1)*(Data_Xuất[Main SKU name_GOM]=$A6)*(Data_Xuất[[#Headers],[B1_MN]:[B4_DT]]='Xuất-2025-VayTron'!DO$5)),SUMPRODUCT(Data_Xuất[[B1_MN]:[B4_DT]]*(Data_Xuất[Year]=DO$1)*(Data_Xuất[Month]=DO$2)*(Data_Xuất[Main SKU name_GOM]=$A6)*(Data_Xuất[[#Headers],[B1_MN]:[B4_DT]]='Xuất-2025-VayTron'!DO$5)))</f>
        <v>0</v>
      </c>
      <c r="DP6" s="41" cm="1">
        <f t="array" ref="DP6">IF(DP$2="FY",SUMPRODUCT(Data_Xuất[[B1_MN]:[B4_DT]]*(Data_Xuất[Year]=DP$1)*(Data_Xuất[Main SKU name_GOM]=$A6)*(Data_Xuất[[#Headers],[B1_MN]:[B4_DT]]='Xuất-2025-VayTron'!DP$5)),SUMPRODUCT(Data_Xuất[[B1_MN]:[B4_DT]]*(Data_Xuất[Year]=DP$1)*(Data_Xuất[Month]=DP$2)*(Data_Xuất[Main SKU name_GOM]=$A6)*(Data_Xuất[[#Headers],[B1_MN]:[B4_DT]]='Xuất-2025-VayTron'!DP$5)))</f>
        <v>0</v>
      </c>
      <c r="DQ6" s="41" cm="1">
        <f t="array" ref="DQ6">IF(DQ$2="FY",SUMPRODUCT(Data_Xuất[[B1_MN]:[B4_DT]]*(Data_Xuất[Year]=DQ$1)*(Data_Xuất[Main SKU name_GOM]=$A6)*(Data_Xuất[[#Headers],[B1_MN]:[B4_DT]]='Xuất-2025-VayTron'!DQ$5)),SUMPRODUCT(Data_Xuất[[B1_MN]:[B4_DT]]*(Data_Xuất[Year]=DQ$1)*(Data_Xuất[Month]=DQ$2)*(Data_Xuất[Main SKU name_GOM]=$A6)*(Data_Xuất[[#Headers],[B1_MN]:[B4_DT]]='Xuất-2025-VayTron'!DQ$5)))</f>
        <v>0</v>
      </c>
      <c r="DR6" s="44">
        <f t="shared" ref="DR6:DR12" si="19">SUM(DE6:DQ6)</f>
        <v>386903</v>
      </c>
      <c r="DT6" s="41" cm="1">
        <f t="array" ref="DT6">IF(DT$2="FY",SUMPRODUCT(Data_Xuất[[B1_MN]:[B4_DT]]*(Data_Xuất[Year]=DT$1)*(Data_Xuất[Main SKU name_GOM]=$A6)*(Data_Xuất[[#Headers],[B1_MN]:[B4_DT]]='Xuất-2025-VayTron'!DT$5)),SUMPRODUCT(Data_Xuất[[B1_MN]:[B4_DT]]*(Data_Xuất[Year]=DT$1)*(Data_Xuất[Month]=DT$2)*(Data_Xuất[Main SKU name_GOM]=$A6)*(Data_Xuất[[#Headers],[B1_MN]:[B4_DT]]='Xuất-2025-VayTron'!DT$5)))</f>
        <v>220852.58363922389</v>
      </c>
      <c r="DU6" s="41" cm="1">
        <f t="array" ref="DU6">IF(DU$2="FY",SUMPRODUCT(Data_Xuất[[B1_MN]:[B4_DT]]*(Data_Xuất[Year]=DU$1)*(Data_Xuất[Main SKU name_GOM]=$A6)*(Data_Xuất[[#Headers],[B1_MN]:[B4_DT]]='Xuất-2025-VayTron'!DU$5)),SUMPRODUCT(Data_Xuất[[B1_MN]:[B4_DT]]*(Data_Xuất[Year]=DU$1)*(Data_Xuất[Month]=DU$2)*(Data_Xuất[Main SKU name_GOM]=$A6)*(Data_Xuất[[#Headers],[B1_MN]:[B4_DT]]='Xuất-2025-VayTron'!DU$5)))</f>
        <v>529144.71421080234</v>
      </c>
      <c r="DV6" s="41" cm="1">
        <f t="array" ref="DV6">IF(DV$2="FY",SUMPRODUCT(Data_Xuất[[B1_MN]:[B4_DT]]*(Data_Xuất[Year]=DV$1)*(Data_Xuất[Main SKU name_GOM]=$A6)*(Data_Xuất[[#Headers],[B1_MN]:[B4_DT]]='Xuất-2025-VayTron'!DV$5)),SUMPRODUCT(Data_Xuất[[B1_MN]:[B4_DT]]*(Data_Xuất[Year]=DV$1)*(Data_Xuất[Month]=DV$2)*(Data_Xuất[Main SKU name_GOM]=$A6)*(Data_Xuất[[#Headers],[B1_MN]:[B4_DT]]='Xuất-2025-VayTron'!DV$5)))</f>
        <v>0</v>
      </c>
      <c r="DW6" s="41" cm="1">
        <f t="array" ref="DW6">IF(DW$2="FY",SUMPRODUCT(Data_Xuất[[B1_MN]:[B4_DT]]*(Data_Xuất[Year]=DW$1)*(Data_Xuất[Main SKU name_GOM]=$A6)*(Data_Xuất[[#Headers],[B1_MN]:[B4_DT]]='Xuất-2025-VayTron'!DW$5)),SUMPRODUCT(Data_Xuất[[B1_MN]:[B4_DT]]*(Data_Xuất[Year]=DW$1)*(Data_Xuất[Month]=DW$2)*(Data_Xuất[Main SKU name_GOM]=$A6)*(Data_Xuất[[#Headers],[B1_MN]:[B4_DT]]='Xuất-2025-VayTron'!DW$5)))</f>
        <v>0</v>
      </c>
      <c r="DX6" s="41" cm="1">
        <f t="array" ref="DX6">IF(DX$2="FY",SUMPRODUCT(Data_Xuất[[B1_MN]:[B4_DT]]*(Data_Xuất[Year]=DX$1)*(Data_Xuất[Main SKU name_GOM]=$A6)*(Data_Xuất[[#Headers],[B1_MN]:[B4_DT]]='Xuất-2025-VayTron'!DX$5)),SUMPRODUCT(Data_Xuất[[B1_MN]:[B4_DT]]*(Data_Xuất[Year]=DX$1)*(Data_Xuất[Month]=DX$2)*(Data_Xuất[Main SKU name_GOM]=$A6)*(Data_Xuất[[#Headers],[B1_MN]:[B4_DT]]='Xuất-2025-VayTron'!DX$5)))</f>
        <v>0</v>
      </c>
      <c r="DY6" s="41" cm="1">
        <f t="array" ref="DY6">IF(DY$2="FY",SUMPRODUCT(Data_Xuất[[B1_MN]:[B4_DT]]*(Data_Xuất[Year]=DY$1)*(Data_Xuất[Main SKU name_GOM]=$A6)*(Data_Xuất[[#Headers],[B1_MN]:[B4_DT]]='Xuất-2025-VayTron'!DY$5)),SUMPRODUCT(Data_Xuất[[B1_MN]:[B4_DT]]*(Data_Xuất[Year]=DY$1)*(Data_Xuất[Month]=DY$2)*(Data_Xuất[Main SKU name_GOM]=$A6)*(Data_Xuất[[#Headers],[B1_MN]:[B4_DT]]='Xuất-2025-VayTron'!DY$5)))</f>
        <v>0</v>
      </c>
      <c r="DZ6" s="41" cm="1">
        <f t="array" ref="DZ6">IF(DZ$2="FY",SUMPRODUCT(Data_Xuất[[B1_MN]:[B4_DT]]*(Data_Xuất[Year]=DZ$1)*(Data_Xuất[Main SKU name_GOM]=$A6)*(Data_Xuất[[#Headers],[B1_MN]:[B4_DT]]='Xuất-2025-VayTron'!DZ$5)),SUMPRODUCT(Data_Xuất[[B1_MN]:[B4_DT]]*(Data_Xuất[Year]=DZ$1)*(Data_Xuất[Month]=DZ$2)*(Data_Xuất[Main SKU name_GOM]=$A6)*(Data_Xuất[[#Headers],[B1_MN]:[B4_DT]]='Xuất-2025-VayTron'!DZ$5)))</f>
        <v>0</v>
      </c>
      <c r="EA6" s="41" cm="1">
        <f t="array" ref="EA6">IF(EA$2="FY",SUMPRODUCT(Data_Xuất[[B1_MN]:[B4_DT]]*(Data_Xuất[Year]=EA$1)*(Data_Xuất[Main SKU name_GOM]=$A6)*(Data_Xuất[[#Headers],[B1_MN]:[B4_DT]]='Xuất-2025-VayTron'!EA$5)),SUMPRODUCT(Data_Xuất[[B1_MN]:[B4_DT]]*(Data_Xuất[Year]=EA$1)*(Data_Xuất[Month]=EA$2)*(Data_Xuất[Main SKU name_GOM]=$A6)*(Data_Xuất[[#Headers],[B1_MN]:[B4_DT]]='Xuất-2025-VayTron'!EA$5)))</f>
        <v>2764.2475091767178</v>
      </c>
      <c r="EB6" s="41" cm="1">
        <f t="array" ref="EB6">IF(EB$2="FY",SUMPRODUCT(Data_Xuất[[B1_MN]:[B4_DT]]*(Data_Xuất[Year]=EB$1)*(Data_Xuất[Main SKU name_GOM]=$A6)*(Data_Xuất[[#Headers],[B1_MN]:[B4_DT]]='Xuất-2025-VayTron'!EB$5)),SUMPRODUCT(Data_Xuất[[B1_MN]:[B4_DT]]*(Data_Xuất[Year]=EB$1)*(Data_Xuất[Month]=EB$2)*(Data_Xuất[Main SKU name_GOM]=$A6)*(Data_Xuất[[#Headers],[B1_MN]:[B4_DT]]='Xuất-2025-VayTron'!EB$5)))</f>
        <v>0</v>
      </c>
      <c r="EC6" s="41" cm="1">
        <f t="array" ref="EC6">IF(EC$2="FY",SUMPRODUCT(Data_Xuất[[B1_MN]:[B4_DT]]*(Data_Xuất[Year]=EC$1)*(Data_Xuất[Main SKU name_GOM]=$A6)*(Data_Xuất[[#Headers],[B1_MN]:[B4_DT]]='Xuất-2025-VayTron'!EC$5)),SUMPRODUCT(Data_Xuất[[B1_MN]:[B4_DT]]*(Data_Xuất[Year]=EC$1)*(Data_Xuất[Month]=EC$2)*(Data_Xuất[Main SKU name_GOM]=$A6)*(Data_Xuất[[#Headers],[B1_MN]:[B4_DT]]='Xuất-2025-VayTron'!EC$5)))</f>
        <v>309.45464079706346</v>
      </c>
      <c r="ED6" s="41" cm="1">
        <f t="array" ref="ED6">IF(ED$2="FY",SUMPRODUCT(Data_Xuất[[B1_MN]:[B4_DT]]*(Data_Xuất[Year]=ED$1)*(Data_Xuất[Main SKU name_GOM]=$A6)*(Data_Xuất[[#Headers],[B1_MN]:[B4_DT]]='Xuất-2025-VayTron'!ED$5)),SUMPRODUCT(Data_Xuất[[B1_MN]:[B4_DT]]*(Data_Xuất[Year]=ED$1)*(Data_Xuất[Month]=ED$2)*(Data_Xuất[Main SKU name_GOM]=$A6)*(Data_Xuất[[#Headers],[B1_MN]:[B4_DT]]='Xuất-2025-VayTron'!ED$5)))</f>
        <v>0</v>
      </c>
      <c r="EE6" s="41" cm="1">
        <f t="array" ref="EE6">IF(EE$2="FY",SUMPRODUCT(Data_Xuất[[B1_MN]:[B4_DT]]*(Data_Xuất[Year]=EE$1)*(Data_Xuất[Main SKU name_GOM]=$A6)*(Data_Xuất[[#Headers],[B1_MN]:[B4_DT]]='Xuất-2025-VayTron'!EE$5)),SUMPRODUCT(Data_Xuất[[B1_MN]:[B4_DT]]*(Data_Xuất[Year]=EE$1)*(Data_Xuất[Month]=EE$2)*(Data_Xuất[Main SKU name_GOM]=$A6)*(Data_Xuất[[#Headers],[B1_MN]:[B4_DT]]='Xuất-2025-VayTron'!EE$5)))</f>
        <v>0</v>
      </c>
      <c r="EF6" s="41" cm="1">
        <f t="array" ref="EF6">IF(EF$2="FY",SUMPRODUCT(Data_Xuất[[B1_MN]:[B4_DT]]*(Data_Xuất[Year]=EF$1)*(Data_Xuất[Main SKU name_GOM]=$A6)*(Data_Xuất[[#Headers],[B1_MN]:[B4_DT]]='Xuất-2025-VayTron'!EF$5)),SUMPRODUCT(Data_Xuất[[B1_MN]:[B4_DT]]*(Data_Xuất[Year]=EF$1)*(Data_Xuất[Month]=EF$2)*(Data_Xuất[Main SKU name_GOM]=$A6)*(Data_Xuất[[#Headers],[B1_MN]:[B4_DT]]='Xuất-2025-VayTron'!EF$5)))</f>
        <v>0</v>
      </c>
      <c r="EG6" s="44">
        <f t="shared" ref="EG6:EG12" si="20">SUM(DT6:EF6)</f>
        <v>753071.00000000012</v>
      </c>
      <c r="EI6" s="41" cm="1">
        <f t="array" ref="EI6">IF(EI$2="FY",SUMPRODUCT(Data_Xuất[[B1_MN]:[B4_DT]]*(Data_Xuất[Year]=EI$1)*(Data_Xuất[Main SKU name_GOM]=$A6)*(Data_Xuất[[#Headers],[B1_MN]:[B4_DT]]='Xuất-2025-VayTron'!EI$5)),SUMPRODUCT(Data_Xuất[[B1_MN]:[B4_DT]]*(Data_Xuất[Year]=EI$1)*(Data_Xuất[Month]=EI$2)*(Data_Xuất[Main SKU name_GOM]=$A6)*(Data_Xuất[[#Headers],[B1_MN]:[B4_DT]]='Xuất-2025-VayTron'!EI$5)))</f>
        <v>201490.00000000003</v>
      </c>
      <c r="EJ6" s="41" cm="1">
        <f t="array" ref="EJ6">IF(EJ$2="FY",SUMPRODUCT(Data_Xuất[[B1_MN]:[B4_DT]]*(Data_Xuất[Year]=EJ$1)*(Data_Xuất[Main SKU name_GOM]=$A6)*(Data_Xuất[[#Headers],[B1_MN]:[B4_DT]]='Xuất-2025-VayTron'!EJ$5)),SUMPRODUCT(Data_Xuất[[B1_MN]:[B4_DT]]*(Data_Xuất[Year]=EJ$1)*(Data_Xuất[Month]=EJ$2)*(Data_Xuất[Main SKU name_GOM]=$A6)*(Data_Xuất[[#Headers],[B1_MN]:[B4_DT]]='Xuất-2025-VayTron'!EJ$5)))</f>
        <v>201490</v>
      </c>
      <c r="EK6" s="41" cm="1">
        <f t="array" ref="EK6">IF(EK$2="FY",SUMPRODUCT(Data_Xuất[[B1_MN]:[B4_DT]]*(Data_Xuất[Year]=EK$1)*(Data_Xuất[Main SKU name_GOM]=$A6)*(Data_Xuất[[#Headers],[B1_MN]:[B4_DT]]='Xuất-2025-VayTron'!EK$5)),SUMPRODUCT(Data_Xuất[[B1_MN]:[B4_DT]]*(Data_Xuất[Year]=EK$1)*(Data_Xuất[Month]=EK$2)*(Data_Xuất[Main SKU name_GOM]=$A6)*(Data_Xuất[[#Headers],[B1_MN]:[B4_DT]]='Xuất-2025-VayTron'!EK$5)))</f>
        <v>0</v>
      </c>
      <c r="EL6" s="41" cm="1">
        <f t="array" ref="EL6">IF(EL$2="FY",SUMPRODUCT(Data_Xuất[[B1_MN]:[B4_DT]]*(Data_Xuất[Year]=EL$1)*(Data_Xuất[Main SKU name_GOM]=$A6)*(Data_Xuất[[#Headers],[B1_MN]:[B4_DT]]='Xuất-2025-VayTron'!EL$5)),SUMPRODUCT(Data_Xuất[[B1_MN]:[B4_DT]]*(Data_Xuất[Year]=EL$1)*(Data_Xuất[Month]=EL$2)*(Data_Xuất[Main SKU name_GOM]=$A6)*(Data_Xuất[[#Headers],[B1_MN]:[B4_DT]]='Xuất-2025-VayTron'!EL$5)))</f>
        <v>0</v>
      </c>
      <c r="EM6" s="41" cm="1">
        <f t="array" ref="EM6">IF(EM$2="FY",SUMPRODUCT(Data_Xuất[[B1_MN]:[B4_DT]]*(Data_Xuất[Year]=EM$1)*(Data_Xuất[Main SKU name_GOM]=$A6)*(Data_Xuất[[#Headers],[B1_MN]:[B4_DT]]='Xuất-2025-VayTron'!EM$5)),SUMPRODUCT(Data_Xuất[[B1_MN]:[B4_DT]]*(Data_Xuất[Year]=EM$1)*(Data_Xuất[Month]=EM$2)*(Data_Xuất[Main SKU name_GOM]=$A6)*(Data_Xuất[[#Headers],[B1_MN]:[B4_DT]]='Xuất-2025-VayTron'!EM$5)))</f>
        <v>0</v>
      </c>
      <c r="EN6" s="41" cm="1">
        <f t="array" ref="EN6">IF(EN$2="FY",SUMPRODUCT(Data_Xuất[[B1_MN]:[B4_DT]]*(Data_Xuất[Year]=EN$1)*(Data_Xuất[Main SKU name_GOM]=$A6)*(Data_Xuất[[#Headers],[B1_MN]:[B4_DT]]='Xuất-2025-VayTron'!EN$5)),SUMPRODUCT(Data_Xuất[[B1_MN]:[B4_DT]]*(Data_Xuất[Year]=EN$1)*(Data_Xuất[Month]=EN$2)*(Data_Xuất[Main SKU name_GOM]=$A6)*(Data_Xuất[[#Headers],[B1_MN]:[B4_DT]]='Xuất-2025-VayTron'!EN$5)))</f>
        <v>0</v>
      </c>
      <c r="EO6" s="41" cm="1">
        <f t="array" ref="EO6">IF(EO$2="FY",SUMPRODUCT(Data_Xuất[[B1_MN]:[B4_DT]]*(Data_Xuất[Year]=EO$1)*(Data_Xuất[Main SKU name_GOM]=$A6)*(Data_Xuất[[#Headers],[B1_MN]:[B4_DT]]='Xuất-2025-VayTron'!EO$5)),SUMPRODUCT(Data_Xuất[[B1_MN]:[B4_DT]]*(Data_Xuất[Year]=EO$1)*(Data_Xuất[Month]=EO$2)*(Data_Xuất[Main SKU name_GOM]=$A6)*(Data_Xuất[[#Headers],[B1_MN]:[B4_DT]]='Xuất-2025-VayTron'!EO$5)))</f>
        <v>0</v>
      </c>
      <c r="EP6" s="41" cm="1">
        <f t="array" ref="EP6">IF(EP$2="FY",SUMPRODUCT(Data_Xuất[[B1_MN]:[B4_DT]]*(Data_Xuất[Year]=EP$1)*(Data_Xuất[Main SKU name_GOM]=$A6)*(Data_Xuất[[#Headers],[B1_MN]:[B4_DT]]='Xuất-2025-VayTron'!EP$5)),SUMPRODUCT(Data_Xuất[[B1_MN]:[B4_DT]]*(Data_Xuất[Year]=EP$1)*(Data_Xuất[Month]=EP$2)*(Data_Xuất[Main SKU name_GOM]=$A6)*(Data_Xuất[[#Headers],[B1_MN]:[B4_DT]]='Xuất-2025-VayTron'!EP$5)))</f>
        <v>0</v>
      </c>
      <c r="EQ6" s="41" cm="1">
        <f t="array" ref="EQ6">IF(EQ$2="FY",SUMPRODUCT(Data_Xuất[[B1_MN]:[B4_DT]]*(Data_Xuất[Year]=EQ$1)*(Data_Xuất[Main SKU name_GOM]=$A6)*(Data_Xuất[[#Headers],[B1_MN]:[B4_DT]]='Xuất-2025-VayTron'!EQ$5)),SUMPRODUCT(Data_Xuất[[B1_MN]:[B4_DT]]*(Data_Xuất[Year]=EQ$1)*(Data_Xuất[Month]=EQ$2)*(Data_Xuất[Main SKU name_GOM]=$A6)*(Data_Xuất[[#Headers],[B1_MN]:[B4_DT]]='Xuất-2025-VayTron'!EQ$5)))</f>
        <v>0</v>
      </c>
      <c r="ER6" s="41" cm="1">
        <f t="array" ref="ER6">IF(ER$2="FY",SUMPRODUCT(Data_Xuất[[B1_MN]:[B4_DT]]*(Data_Xuất[Year]=ER$1)*(Data_Xuất[Main SKU name_GOM]=$A6)*(Data_Xuất[[#Headers],[B1_MN]:[B4_DT]]='Xuất-2025-VayTron'!ER$5)),SUMPRODUCT(Data_Xuất[[B1_MN]:[B4_DT]]*(Data_Xuất[Year]=ER$1)*(Data_Xuất[Month]=ER$2)*(Data_Xuất[Main SKU name_GOM]=$A6)*(Data_Xuất[[#Headers],[B1_MN]:[B4_DT]]='Xuất-2025-VayTron'!ER$5)))</f>
        <v>0</v>
      </c>
      <c r="ES6" s="41" cm="1">
        <f t="array" ref="ES6">IF(ES$2="FY",SUMPRODUCT(Data_Xuất[[B1_MN]:[B4_DT]]*(Data_Xuất[Year]=ES$1)*(Data_Xuất[Main SKU name_GOM]=$A6)*(Data_Xuất[[#Headers],[B1_MN]:[B4_DT]]='Xuất-2025-VayTron'!ES$5)),SUMPRODUCT(Data_Xuất[[B1_MN]:[B4_DT]]*(Data_Xuất[Year]=ES$1)*(Data_Xuất[Month]=ES$2)*(Data_Xuất[Main SKU name_GOM]=$A6)*(Data_Xuất[[#Headers],[B1_MN]:[B4_DT]]='Xuất-2025-VayTron'!ES$5)))</f>
        <v>0</v>
      </c>
      <c r="ET6" s="41" cm="1">
        <f t="array" ref="ET6">IF(ET$2="FY",SUMPRODUCT(Data_Xuất[[B1_MN]:[B4_DT]]*(Data_Xuất[Year]=ET$1)*(Data_Xuất[Main SKU name_GOM]=$A6)*(Data_Xuất[[#Headers],[B1_MN]:[B4_DT]]='Xuất-2025-VayTron'!ET$5)),SUMPRODUCT(Data_Xuất[[B1_MN]:[B4_DT]]*(Data_Xuất[Year]=ET$1)*(Data_Xuất[Month]=ET$2)*(Data_Xuất[Main SKU name_GOM]=$A6)*(Data_Xuất[[#Headers],[B1_MN]:[B4_DT]]='Xuất-2025-VayTron'!ET$5)))</f>
        <v>0</v>
      </c>
      <c r="EU6" s="41" cm="1">
        <f t="array" ref="EU6">IF(EU$2="FY",SUMPRODUCT(Data_Xuất[[B1_MN]:[B4_DT]]*(Data_Xuất[Year]=EU$1)*(Data_Xuất[Main SKU name_GOM]=$A6)*(Data_Xuất[[#Headers],[B1_MN]:[B4_DT]]='Xuất-2025-VayTron'!EU$5)),SUMPRODUCT(Data_Xuất[[B1_MN]:[B4_DT]]*(Data_Xuất[Year]=EU$1)*(Data_Xuất[Month]=EU$2)*(Data_Xuất[Main SKU name_GOM]=$A6)*(Data_Xuất[[#Headers],[B1_MN]:[B4_DT]]='Xuất-2025-VayTron'!EU$5)))</f>
        <v>0</v>
      </c>
      <c r="EV6" s="44">
        <f t="shared" ref="EV6:EV12" si="21">SUM(EI6:EU6)</f>
        <v>402980</v>
      </c>
      <c r="EX6" s="41" cm="1">
        <f t="array" ref="EX6">IF(EX$2="FY",SUMPRODUCT(Data_Xuất[[B1_MN]:[B4_DT]]*(Data_Xuất[Year]=EX$1)*(Data_Xuất[Main SKU name_GOM]=$A6)*(Data_Xuất[[#Headers],[B1_MN]:[B4_DT]]='Xuất-2025-VayTron'!EX$5)),SUMPRODUCT(Data_Xuất[[B1_MN]:[B4_DT]]*(Data_Xuất[Year]=EX$1)*(Data_Xuất[Month]=EX$2)*(Data_Xuất[Main SKU name_GOM]=$A6)*(Data_Xuất[[#Headers],[B1_MN]:[B4_DT]]='Xuất-2025-VayTron'!EX$5)))</f>
        <v>87790</v>
      </c>
      <c r="EY6" s="41" cm="1">
        <f t="array" ref="EY6">IF(EY$2="FY",SUMPRODUCT(Data_Xuất[[B1_MN]:[B4_DT]]*(Data_Xuất[Year]=EY$1)*(Data_Xuất[Main SKU name_GOM]=$A6)*(Data_Xuất[[#Headers],[B1_MN]:[B4_DT]]='Xuất-2025-VayTron'!EY$5)),SUMPRODUCT(Data_Xuất[[B1_MN]:[B4_DT]]*(Data_Xuất[Year]=EY$1)*(Data_Xuất[Month]=EY$2)*(Data_Xuất[Main SKU name_GOM]=$A6)*(Data_Xuất[[#Headers],[B1_MN]:[B4_DT]]='Xuất-2025-VayTron'!EY$5)))</f>
        <v>1026225.0000000001</v>
      </c>
      <c r="EZ6" s="41" cm="1">
        <f t="array" ref="EZ6">IF(EZ$2="FY",SUMPRODUCT(Data_Xuất[[B1_MN]:[B4_DT]]*(Data_Xuất[Year]=EZ$1)*(Data_Xuất[Main SKU name_GOM]=$A6)*(Data_Xuất[[#Headers],[B1_MN]:[B4_DT]]='Xuất-2025-VayTron'!EZ$5)),SUMPRODUCT(Data_Xuất[[B1_MN]:[B4_DT]]*(Data_Xuất[Year]=EZ$1)*(Data_Xuất[Month]=EZ$2)*(Data_Xuất[Main SKU name_GOM]=$A6)*(Data_Xuất[[#Headers],[B1_MN]:[B4_DT]]='Xuất-2025-VayTron'!EZ$5)))</f>
        <v>0</v>
      </c>
      <c r="FA6" s="41" cm="1">
        <f t="array" ref="FA6">IF(FA$2="FY",SUMPRODUCT(Data_Xuất[[B1_MN]:[B4_DT]]*(Data_Xuất[Year]=FA$1)*(Data_Xuất[Main SKU name_GOM]=$A6)*(Data_Xuất[[#Headers],[B1_MN]:[B4_DT]]='Xuất-2025-VayTron'!FA$5)),SUMPRODUCT(Data_Xuất[[B1_MN]:[B4_DT]]*(Data_Xuất[Year]=FA$1)*(Data_Xuất[Month]=FA$2)*(Data_Xuất[Main SKU name_GOM]=$A6)*(Data_Xuất[[#Headers],[B1_MN]:[B4_DT]]='Xuất-2025-VayTron'!FA$5)))</f>
        <v>0</v>
      </c>
      <c r="FB6" s="41" cm="1">
        <f t="array" ref="FB6">IF(FB$2="FY",SUMPRODUCT(Data_Xuất[[B1_MN]:[B4_DT]]*(Data_Xuất[Year]=FB$1)*(Data_Xuất[Main SKU name_GOM]=$A6)*(Data_Xuất[[#Headers],[B1_MN]:[B4_DT]]='Xuất-2025-VayTron'!FB$5)),SUMPRODUCT(Data_Xuất[[B1_MN]:[B4_DT]]*(Data_Xuất[Year]=FB$1)*(Data_Xuất[Month]=FB$2)*(Data_Xuất[Main SKU name_GOM]=$A6)*(Data_Xuất[[#Headers],[B1_MN]:[B4_DT]]='Xuất-2025-VayTron'!FB$5)))</f>
        <v>0</v>
      </c>
      <c r="FC6" s="41" cm="1">
        <f t="array" ref="FC6">IF(FC$2="FY",SUMPRODUCT(Data_Xuất[[B1_MN]:[B4_DT]]*(Data_Xuất[Year]=FC$1)*(Data_Xuất[Main SKU name_GOM]=$A6)*(Data_Xuất[[#Headers],[B1_MN]:[B4_DT]]='Xuất-2025-VayTron'!FC$5)),SUMPRODUCT(Data_Xuất[[B1_MN]:[B4_DT]]*(Data_Xuất[Year]=FC$1)*(Data_Xuất[Month]=FC$2)*(Data_Xuất[Main SKU name_GOM]=$A6)*(Data_Xuất[[#Headers],[B1_MN]:[B4_DT]]='Xuất-2025-VayTron'!FC$5)))</f>
        <v>0</v>
      </c>
      <c r="FD6" s="41" cm="1">
        <f t="array" ref="FD6">IF(FD$2="FY",SUMPRODUCT(Data_Xuất[[B1_MN]:[B4_DT]]*(Data_Xuất[Year]=FD$1)*(Data_Xuất[Main SKU name_GOM]=$A6)*(Data_Xuất[[#Headers],[B1_MN]:[B4_DT]]='Xuất-2025-VayTron'!FD$5)),SUMPRODUCT(Data_Xuất[[B1_MN]:[B4_DT]]*(Data_Xuất[Year]=FD$1)*(Data_Xuất[Month]=FD$2)*(Data_Xuất[Main SKU name_GOM]=$A6)*(Data_Xuất[[#Headers],[B1_MN]:[B4_DT]]='Xuất-2025-VayTron'!FD$5)))</f>
        <v>0</v>
      </c>
      <c r="FE6" s="41" cm="1">
        <f t="array" ref="FE6">IF(FE$2="FY",SUMPRODUCT(Data_Xuất[[B1_MN]:[B4_DT]]*(Data_Xuất[Year]=FE$1)*(Data_Xuất[Main SKU name_GOM]=$A6)*(Data_Xuất[[#Headers],[B1_MN]:[B4_DT]]='Xuất-2025-VayTron'!FE$5)),SUMPRODUCT(Data_Xuất[[B1_MN]:[B4_DT]]*(Data_Xuất[Year]=FE$1)*(Data_Xuất[Month]=FE$2)*(Data_Xuất[Main SKU name_GOM]=$A6)*(Data_Xuất[[#Headers],[B1_MN]:[B4_DT]]='Xuất-2025-VayTron'!FE$5)))</f>
        <v>0</v>
      </c>
      <c r="FF6" s="41" cm="1">
        <f t="array" ref="FF6">IF(FF$2="FY",SUMPRODUCT(Data_Xuất[[B1_MN]:[B4_DT]]*(Data_Xuất[Year]=FF$1)*(Data_Xuất[Main SKU name_GOM]=$A6)*(Data_Xuất[[#Headers],[B1_MN]:[B4_DT]]='Xuất-2025-VayTron'!FF$5)),SUMPRODUCT(Data_Xuất[[B1_MN]:[B4_DT]]*(Data_Xuất[Year]=FF$1)*(Data_Xuất[Month]=FF$2)*(Data_Xuất[Main SKU name_GOM]=$A6)*(Data_Xuất[[#Headers],[B1_MN]:[B4_DT]]='Xuất-2025-VayTron'!FF$5)))</f>
        <v>0</v>
      </c>
      <c r="FG6" s="41" cm="1">
        <f t="array" ref="FG6">IF(FG$2="FY",SUMPRODUCT(Data_Xuất[[B1_MN]:[B4_DT]]*(Data_Xuất[Year]=FG$1)*(Data_Xuất[Main SKU name_GOM]=$A6)*(Data_Xuất[[#Headers],[B1_MN]:[B4_DT]]='Xuất-2025-VayTron'!FG$5)),SUMPRODUCT(Data_Xuất[[B1_MN]:[B4_DT]]*(Data_Xuất[Year]=FG$1)*(Data_Xuất[Month]=FG$2)*(Data_Xuất[Main SKU name_GOM]=$A6)*(Data_Xuất[[#Headers],[B1_MN]:[B4_DT]]='Xuất-2025-VayTron'!FG$5)))</f>
        <v>0</v>
      </c>
      <c r="FH6" s="41" cm="1">
        <f t="array" ref="FH6">IF(FH$2="FY",SUMPRODUCT(Data_Xuất[[B1_MN]:[B4_DT]]*(Data_Xuất[Year]=FH$1)*(Data_Xuất[Main SKU name_GOM]=$A6)*(Data_Xuất[[#Headers],[B1_MN]:[B4_DT]]='Xuất-2025-VayTron'!FH$5)),SUMPRODUCT(Data_Xuất[[B1_MN]:[B4_DT]]*(Data_Xuất[Year]=FH$1)*(Data_Xuất[Month]=FH$2)*(Data_Xuất[Main SKU name_GOM]=$A6)*(Data_Xuất[[#Headers],[B1_MN]:[B4_DT]]='Xuất-2025-VayTron'!FH$5)))</f>
        <v>0</v>
      </c>
      <c r="FI6" s="41" cm="1">
        <f t="array" ref="FI6">IF(FI$2="FY",SUMPRODUCT(Data_Xuất[[B1_MN]:[B4_DT]]*(Data_Xuất[Year]=FI$1)*(Data_Xuất[Main SKU name_GOM]=$A6)*(Data_Xuất[[#Headers],[B1_MN]:[B4_DT]]='Xuất-2025-VayTron'!FI$5)),SUMPRODUCT(Data_Xuất[[B1_MN]:[B4_DT]]*(Data_Xuất[Year]=FI$1)*(Data_Xuất[Month]=FI$2)*(Data_Xuất[Main SKU name_GOM]=$A6)*(Data_Xuất[[#Headers],[B1_MN]:[B4_DT]]='Xuất-2025-VayTron'!FI$5)))</f>
        <v>0</v>
      </c>
      <c r="FJ6" s="41" cm="1">
        <f t="array" ref="FJ6">IF(FJ$2="FY",SUMPRODUCT(Data_Xuất[[B1_MN]:[B4_DT]]*(Data_Xuất[Year]=FJ$1)*(Data_Xuất[Main SKU name_GOM]=$A6)*(Data_Xuất[[#Headers],[B1_MN]:[B4_DT]]='Xuất-2025-VayTron'!FJ$5)),SUMPRODUCT(Data_Xuất[[B1_MN]:[B4_DT]]*(Data_Xuất[Year]=FJ$1)*(Data_Xuất[Month]=FJ$2)*(Data_Xuất[Main SKU name_GOM]=$A6)*(Data_Xuất[[#Headers],[B1_MN]:[B4_DT]]='Xuất-2025-VayTron'!FJ$5)))</f>
        <v>0</v>
      </c>
      <c r="FK6" s="44">
        <f t="shared" ref="FK6:FK12" si="22">SUM(EX6:FJ6)</f>
        <v>1114015</v>
      </c>
      <c r="FM6" s="41" cm="1">
        <f t="array" ref="FM6">IF(FM$2="FY",SUMPRODUCT(Data_Xuất[[B1_MN]:[B4_DT]]*(Data_Xuất[Year]=FM$1)*(Data_Xuất[Main SKU name_GOM]=$A6)*(Data_Xuất[[#Headers],[B1_MN]:[B4_DT]]='Xuất-2025-VayTron'!FM$5)),SUMPRODUCT(Data_Xuất[[B1_MN]:[B4_DT]]*(Data_Xuất[Year]=FM$1)*(Data_Xuất[Month]=FM$2)*(Data_Xuất[Main SKU name_GOM]=$A6)*(Data_Xuất[[#Headers],[B1_MN]:[B4_DT]]='Xuất-2025-VayTron'!FM$5)))</f>
        <v>605190</v>
      </c>
      <c r="FN6" s="41" cm="1">
        <f t="array" ref="FN6">IF(FN$2="FY",SUMPRODUCT(Data_Xuất[[B1_MN]:[B4_DT]]*(Data_Xuất[Year]=FN$1)*(Data_Xuất[Main SKU name_GOM]=$A6)*(Data_Xuất[[#Headers],[B1_MN]:[B4_DT]]='Xuất-2025-VayTron'!FN$5)),SUMPRODUCT(Data_Xuất[[B1_MN]:[B4_DT]]*(Data_Xuất[Year]=FN$1)*(Data_Xuất[Month]=FN$2)*(Data_Xuất[Main SKU name_GOM]=$A6)*(Data_Xuất[[#Headers],[B1_MN]:[B4_DT]]='Xuất-2025-VayTron'!FN$5)))</f>
        <v>525630</v>
      </c>
      <c r="FO6" s="41" cm="1">
        <f t="array" ref="FO6">IF(FO$2="FY",SUMPRODUCT(Data_Xuất[[B1_MN]:[B4_DT]]*(Data_Xuất[Year]=FO$1)*(Data_Xuất[Main SKU name_GOM]=$A6)*(Data_Xuất[[#Headers],[B1_MN]:[B4_DT]]='Xuất-2025-VayTron'!FO$5)),SUMPRODUCT(Data_Xuất[[B1_MN]:[B4_DT]]*(Data_Xuất[Year]=FO$1)*(Data_Xuất[Month]=FO$2)*(Data_Xuất[Main SKU name_GOM]=$A6)*(Data_Xuất[[#Headers],[B1_MN]:[B4_DT]]='Xuất-2025-VayTron'!FO$5)))</f>
        <v>0</v>
      </c>
      <c r="FP6" s="41" cm="1">
        <f t="array" ref="FP6">IF(FP$2="FY",SUMPRODUCT(Data_Xuất[[B1_MN]:[B4_DT]]*(Data_Xuất[Year]=FP$1)*(Data_Xuất[Main SKU name_GOM]=$A6)*(Data_Xuất[[#Headers],[B1_MN]:[B4_DT]]='Xuất-2025-VayTron'!FP$5)),SUMPRODUCT(Data_Xuất[[B1_MN]:[B4_DT]]*(Data_Xuất[Year]=FP$1)*(Data_Xuất[Month]=FP$2)*(Data_Xuất[Main SKU name_GOM]=$A6)*(Data_Xuất[[#Headers],[B1_MN]:[B4_DT]]='Xuất-2025-VayTron'!FP$5)))</f>
        <v>0</v>
      </c>
      <c r="FQ6" s="41" cm="1">
        <f t="array" ref="FQ6">IF(FQ$2="FY",SUMPRODUCT(Data_Xuất[[B1_MN]:[B4_DT]]*(Data_Xuất[Year]=FQ$1)*(Data_Xuất[Main SKU name_GOM]=$A6)*(Data_Xuất[[#Headers],[B1_MN]:[B4_DT]]='Xuất-2025-VayTron'!FQ$5)),SUMPRODUCT(Data_Xuất[[B1_MN]:[B4_DT]]*(Data_Xuất[Year]=FQ$1)*(Data_Xuất[Month]=FQ$2)*(Data_Xuất[Main SKU name_GOM]=$A6)*(Data_Xuất[[#Headers],[B1_MN]:[B4_DT]]='Xuất-2025-VayTron'!FQ$5)))</f>
        <v>0</v>
      </c>
      <c r="FR6" s="41" cm="1">
        <f t="array" ref="FR6">IF(FR$2="FY",SUMPRODUCT(Data_Xuất[[B1_MN]:[B4_DT]]*(Data_Xuất[Year]=FR$1)*(Data_Xuất[Main SKU name_GOM]=$A6)*(Data_Xuất[[#Headers],[B1_MN]:[B4_DT]]='Xuất-2025-VayTron'!FR$5)),SUMPRODUCT(Data_Xuất[[B1_MN]:[B4_DT]]*(Data_Xuất[Year]=FR$1)*(Data_Xuất[Month]=FR$2)*(Data_Xuất[Main SKU name_GOM]=$A6)*(Data_Xuất[[#Headers],[B1_MN]:[B4_DT]]='Xuất-2025-VayTron'!FR$5)))</f>
        <v>30800</v>
      </c>
      <c r="FS6" s="41" cm="1">
        <f t="array" ref="FS6">IF(FS$2="FY",SUMPRODUCT(Data_Xuất[[B1_MN]:[B4_DT]]*(Data_Xuất[Year]=FS$1)*(Data_Xuất[Main SKU name_GOM]=$A6)*(Data_Xuất[[#Headers],[B1_MN]:[B4_DT]]='Xuất-2025-VayTron'!FS$5)),SUMPRODUCT(Data_Xuất[[B1_MN]:[B4_DT]]*(Data_Xuất[Year]=FS$1)*(Data_Xuất[Month]=FS$2)*(Data_Xuất[Main SKU name_GOM]=$A6)*(Data_Xuất[[#Headers],[B1_MN]:[B4_DT]]='Xuất-2025-VayTron'!FS$5)))</f>
        <v>17500</v>
      </c>
      <c r="FT6" s="41" cm="1">
        <f t="array" ref="FT6">IF(FT$2="FY",SUMPRODUCT(Data_Xuất[[B1_MN]:[B4_DT]]*(Data_Xuất[Year]=FT$1)*(Data_Xuất[Main SKU name_GOM]=$A6)*(Data_Xuất[[#Headers],[B1_MN]:[B4_DT]]='Xuất-2025-VayTron'!FT$5)),SUMPRODUCT(Data_Xuất[[B1_MN]:[B4_DT]]*(Data_Xuất[Year]=FT$1)*(Data_Xuất[Month]=FT$2)*(Data_Xuất[Main SKU name_GOM]=$A6)*(Data_Xuất[[#Headers],[B1_MN]:[B4_DT]]='Xuất-2025-VayTron'!FT$5)))</f>
        <v>0</v>
      </c>
      <c r="FU6" s="41" cm="1">
        <f t="array" ref="FU6">IF(FU$2="FY",SUMPRODUCT(Data_Xuất[[B1_MN]:[B4_DT]]*(Data_Xuất[Year]=FU$1)*(Data_Xuất[Main SKU name_GOM]=$A6)*(Data_Xuất[[#Headers],[B1_MN]:[B4_DT]]='Xuất-2025-VayTron'!FU$5)),SUMPRODUCT(Data_Xuất[[B1_MN]:[B4_DT]]*(Data_Xuất[Year]=FU$1)*(Data_Xuất[Month]=FU$2)*(Data_Xuất[Main SKU name_GOM]=$A6)*(Data_Xuất[[#Headers],[B1_MN]:[B4_DT]]='Xuất-2025-VayTron'!FU$5)))</f>
        <v>0</v>
      </c>
      <c r="FV6" s="41" cm="1">
        <f t="array" ref="FV6">IF(FV$2="FY",SUMPRODUCT(Data_Xuất[[B1_MN]:[B4_DT]]*(Data_Xuất[Year]=FV$1)*(Data_Xuất[Main SKU name_GOM]=$A6)*(Data_Xuất[[#Headers],[B1_MN]:[B4_DT]]='Xuất-2025-VayTron'!FV$5)),SUMPRODUCT(Data_Xuất[[B1_MN]:[B4_DT]]*(Data_Xuất[Year]=FV$1)*(Data_Xuất[Month]=FV$2)*(Data_Xuất[Main SKU name_GOM]=$A6)*(Data_Xuất[[#Headers],[B1_MN]:[B4_DT]]='Xuất-2025-VayTron'!FV$5)))</f>
        <v>0</v>
      </c>
      <c r="FW6" s="41" cm="1">
        <f t="array" ref="FW6">IF(FW$2="FY",SUMPRODUCT(Data_Xuất[[B1_MN]:[B4_DT]]*(Data_Xuất[Year]=FW$1)*(Data_Xuất[Main SKU name_GOM]=$A6)*(Data_Xuất[[#Headers],[B1_MN]:[B4_DT]]='Xuất-2025-VayTron'!FW$5)),SUMPRODUCT(Data_Xuất[[B1_MN]:[B4_DT]]*(Data_Xuất[Year]=FW$1)*(Data_Xuất[Month]=FW$2)*(Data_Xuất[Main SKU name_GOM]=$A6)*(Data_Xuất[[#Headers],[B1_MN]:[B4_DT]]='Xuất-2025-VayTron'!FW$5)))</f>
        <v>0</v>
      </c>
      <c r="FX6" s="41" cm="1">
        <f t="array" ref="FX6">IF(FX$2="FY",SUMPRODUCT(Data_Xuất[[B1_MN]:[B4_DT]]*(Data_Xuất[Year]=FX$1)*(Data_Xuất[Main SKU name_GOM]=$A6)*(Data_Xuất[[#Headers],[B1_MN]:[B4_DT]]='Xuất-2025-VayTron'!FX$5)),SUMPRODUCT(Data_Xuất[[B1_MN]:[B4_DT]]*(Data_Xuất[Year]=FX$1)*(Data_Xuất[Month]=FX$2)*(Data_Xuất[Main SKU name_GOM]=$A6)*(Data_Xuất[[#Headers],[B1_MN]:[B4_DT]]='Xuất-2025-VayTron'!FX$5)))</f>
        <v>0</v>
      </c>
      <c r="FY6" s="41" cm="1">
        <f t="array" ref="FY6">IF(FY$2="FY",SUMPRODUCT(Data_Xuất[[B1_MN]:[B4_DT]]*(Data_Xuất[Year]=FY$1)*(Data_Xuất[Main SKU name_GOM]=$A6)*(Data_Xuất[[#Headers],[B1_MN]:[B4_DT]]='Xuất-2025-VayTron'!FY$5)),SUMPRODUCT(Data_Xuất[[B1_MN]:[B4_DT]]*(Data_Xuất[Year]=FY$1)*(Data_Xuất[Month]=FY$2)*(Data_Xuất[Main SKU name_GOM]=$A6)*(Data_Xuất[[#Headers],[B1_MN]:[B4_DT]]='Xuất-2025-VayTron'!FY$5)))</f>
        <v>0</v>
      </c>
      <c r="FZ6" s="44">
        <f t="shared" ref="FZ6:FZ12" si="23">SUM(FM6:FY6)</f>
        <v>1179120</v>
      </c>
      <c r="GB6" s="41" cm="1">
        <f t="array" ref="GB6">IF(GB$2="FY",SUMPRODUCT(Data_Xuất[[B1_MN]:[B4_DT]]*(Data_Xuất[Year]=GB$1)*(Data_Xuất[Main SKU name_GOM]=$A6)*(Data_Xuất[[#Headers],[B1_MN]:[B4_DT]]='Xuất-2025-VayTron'!GB$5)),SUMPRODUCT(Data_Xuất[[B1_MN]:[B4_DT]]*(Data_Xuất[Year]=GB$1)*(Data_Xuất[Month]=GB$2)*(Data_Xuất[Main SKU name_GOM]=$A6)*(Data_Xuất[[#Headers],[B1_MN]:[B4_DT]]='Xuất-2025-VayTron'!GB$5)))</f>
        <v>713000</v>
      </c>
      <c r="GC6" s="41" cm="1">
        <f t="array" ref="GC6">IF(GC$2="FY",SUMPRODUCT(Data_Xuất[[B1_MN]:[B4_DT]]*(Data_Xuất[Year]=GC$1)*(Data_Xuất[Main SKU name_GOM]=$A6)*(Data_Xuất[[#Headers],[B1_MN]:[B4_DT]]='Xuất-2025-VayTron'!GC$5)),SUMPRODUCT(Data_Xuất[[B1_MN]:[B4_DT]]*(Data_Xuất[Year]=GC$1)*(Data_Xuất[Month]=GC$2)*(Data_Xuất[Main SKU name_GOM]=$A6)*(Data_Xuất[[#Headers],[B1_MN]:[B4_DT]]='Xuất-2025-VayTron'!GC$5)))</f>
        <v>307500</v>
      </c>
      <c r="GD6" s="41" cm="1">
        <f t="array" ref="GD6">IF(GD$2="FY",SUMPRODUCT(Data_Xuất[[B1_MN]:[B4_DT]]*(Data_Xuất[Year]=GD$1)*(Data_Xuất[Main SKU name_GOM]=$A6)*(Data_Xuất[[#Headers],[B1_MN]:[B4_DT]]='Xuất-2025-VayTron'!GD$5)),SUMPRODUCT(Data_Xuất[[B1_MN]:[B4_DT]]*(Data_Xuất[Year]=GD$1)*(Data_Xuất[Month]=GD$2)*(Data_Xuất[Main SKU name_GOM]=$A6)*(Data_Xuất[[#Headers],[B1_MN]:[B4_DT]]='Xuất-2025-VayTron'!GD$5)))</f>
        <v>0</v>
      </c>
      <c r="GE6" s="41" cm="1">
        <f t="array" ref="GE6">IF(GE$2="FY",SUMPRODUCT(Data_Xuất[[B1_MN]:[B4_DT]]*(Data_Xuất[Year]=GE$1)*(Data_Xuất[Main SKU name_GOM]=$A6)*(Data_Xuất[[#Headers],[B1_MN]:[B4_DT]]='Xuất-2025-VayTron'!GE$5)),SUMPRODUCT(Data_Xuất[[B1_MN]:[B4_DT]]*(Data_Xuất[Year]=GE$1)*(Data_Xuất[Month]=GE$2)*(Data_Xuất[Main SKU name_GOM]=$A6)*(Data_Xuất[[#Headers],[B1_MN]:[B4_DT]]='Xuất-2025-VayTron'!GE$5)))</f>
        <v>0</v>
      </c>
      <c r="GF6" s="41" cm="1">
        <f t="array" ref="GF6">IF(GF$2="FY",SUMPRODUCT(Data_Xuất[[B1_MN]:[B4_DT]]*(Data_Xuất[Year]=GF$1)*(Data_Xuất[Main SKU name_GOM]=$A6)*(Data_Xuất[[#Headers],[B1_MN]:[B4_DT]]='Xuất-2025-VayTron'!GF$5)),SUMPRODUCT(Data_Xuất[[B1_MN]:[B4_DT]]*(Data_Xuất[Year]=GF$1)*(Data_Xuất[Month]=GF$2)*(Data_Xuất[Main SKU name_GOM]=$A6)*(Data_Xuất[[#Headers],[B1_MN]:[B4_DT]]='Xuất-2025-VayTron'!GF$5)))</f>
        <v>0</v>
      </c>
      <c r="GG6" s="41" cm="1">
        <f t="array" ref="GG6">IF(GG$2="FY",SUMPRODUCT(Data_Xuất[[B1_MN]:[B4_DT]]*(Data_Xuất[Year]=GG$1)*(Data_Xuất[Main SKU name_GOM]=$A6)*(Data_Xuất[[#Headers],[B1_MN]:[B4_DT]]='Xuất-2025-VayTron'!GG$5)),SUMPRODUCT(Data_Xuất[[B1_MN]:[B4_DT]]*(Data_Xuất[Year]=GG$1)*(Data_Xuất[Month]=GG$2)*(Data_Xuất[Main SKU name_GOM]=$A6)*(Data_Xuất[[#Headers],[B1_MN]:[B4_DT]]='Xuất-2025-VayTron'!GG$5)))</f>
        <v>0</v>
      </c>
      <c r="GH6" s="41" cm="1">
        <f t="array" ref="GH6">IF(GH$2="FY",SUMPRODUCT(Data_Xuất[[B1_MN]:[B4_DT]]*(Data_Xuất[Year]=GH$1)*(Data_Xuất[Main SKU name_GOM]=$A6)*(Data_Xuất[[#Headers],[B1_MN]:[B4_DT]]='Xuất-2025-VayTron'!GH$5)),SUMPRODUCT(Data_Xuất[[B1_MN]:[B4_DT]]*(Data_Xuất[Year]=GH$1)*(Data_Xuất[Month]=GH$2)*(Data_Xuất[Main SKU name_GOM]=$A6)*(Data_Xuất[[#Headers],[B1_MN]:[B4_DT]]='Xuất-2025-VayTron'!GH$5)))</f>
        <v>0</v>
      </c>
      <c r="GI6" s="41" cm="1">
        <f t="array" ref="GI6">IF(GI$2="FY",SUMPRODUCT(Data_Xuất[[B1_MN]:[B4_DT]]*(Data_Xuất[Year]=GI$1)*(Data_Xuất[Main SKU name_GOM]=$A6)*(Data_Xuất[[#Headers],[B1_MN]:[B4_DT]]='Xuất-2025-VayTron'!GI$5)),SUMPRODUCT(Data_Xuất[[B1_MN]:[B4_DT]]*(Data_Xuất[Year]=GI$1)*(Data_Xuất[Month]=GI$2)*(Data_Xuất[Main SKU name_GOM]=$A6)*(Data_Xuất[[#Headers],[B1_MN]:[B4_DT]]='Xuất-2025-VayTron'!GI$5)))</f>
        <v>0</v>
      </c>
      <c r="GJ6" s="41" cm="1">
        <f t="array" ref="GJ6">IF(GJ$2="FY",SUMPRODUCT(Data_Xuất[[B1_MN]:[B4_DT]]*(Data_Xuất[Year]=GJ$1)*(Data_Xuất[Main SKU name_GOM]=$A6)*(Data_Xuất[[#Headers],[B1_MN]:[B4_DT]]='Xuất-2025-VayTron'!GJ$5)),SUMPRODUCT(Data_Xuất[[B1_MN]:[B4_DT]]*(Data_Xuất[Year]=GJ$1)*(Data_Xuất[Month]=GJ$2)*(Data_Xuất[Main SKU name_GOM]=$A6)*(Data_Xuất[[#Headers],[B1_MN]:[B4_DT]]='Xuất-2025-VayTron'!GJ$5)))</f>
        <v>0</v>
      </c>
      <c r="GK6" s="41" cm="1">
        <f t="array" ref="GK6">IF(GK$2="FY",SUMPRODUCT(Data_Xuất[[B1_MN]:[B4_DT]]*(Data_Xuất[Year]=GK$1)*(Data_Xuất[Main SKU name_GOM]=$A6)*(Data_Xuất[[#Headers],[B1_MN]:[B4_DT]]='Xuất-2025-VayTron'!GK$5)),SUMPRODUCT(Data_Xuất[[B1_MN]:[B4_DT]]*(Data_Xuất[Year]=GK$1)*(Data_Xuất[Month]=GK$2)*(Data_Xuất[Main SKU name_GOM]=$A6)*(Data_Xuất[[#Headers],[B1_MN]:[B4_DT]]='Xuất-2025-VayTron'!GK$5)))</f>
        <v>0</v>
      </c>
      <c r="GL6" s="41" cm="1">
        <f t="array" ref="GL6">IF(GL$2="FY",SUMPRODUCT(Data_Xuất[[B1_MN]:[B4_DT]]*(Data_Xuất[Year]=GL$1)*(Data_Xuất[Main SKU name_GOM]=$A6)*(Data_Xuất[[#Headers],[B1_MN]:[B4_DT]]='Xuất-2025-VayTron'!GL$5)),SUMPRODUCT(Data_Xuất[[B1_MN]:[B4_DT]]*(Data_Xuất[Year]=GL$1)*(Data_Xuất[Month]=GL$2)*(Data_Xuất[Main SKU name_GOM]=$A6)*(Data_Xuất[[#Headers],[B1_MN]:[B4_DT]]='Xuất-2025-VayTron'!GL$5)))</f>
        <v>0</v>
      </c>
      <c r="GM6" s="41" cm="1">
        <f t="array" ref="GM6">IF(GM$2="FY",SUMPRODUCT(Data_Xuất[[B1_MN]:[B4_DT]]*(Data_Xuất[Year]=GM$1)*(Data_Xuất[Main SKU name_GOM]=$A6)*(Data_Xuất[[#Headers],[B1_MN]:[B4_DT]]='Xuất-2025-VayTron'!GM$5)),SUMPRODUCT(Data_Xuất[[B1_MN]:[B4_DT]]*(Data_Xuất[Year]=GM$1)*(Data_Xuất[Month]=GM$2)*(Data_Xuất[Main SKU name_GOM]=$A6)*(Data_Xuất[[#Headers],[B1_MN]:[B4_DT]]='Xuất-2025-VayTron'!GM$5)))</f>
        <v>0</v>
      </c>
      <c r="GN6" s="41" cm="1">
        <f t="array" ref="GN6">IF(GN$2="FY",SUMPRODUCT(Data_Xuất[[B1_MN]:[B4_DT]]*(Data_Xuất[Year]=GN$1)*(Data_Xuất[Main SKU name_GOM]=$A6)*(Data_Xuất[[#Headers],[B1_MN]:[B4_DT]]='Xuất-2025-VayTron'!GN$5)),SUMPRODUCT(Data_Xuất[[B1_MN]:[B4_DT]]*(Data_Xuất[Year]=GN$1)*(Data_Xuất[Month]=GN$2)*(Data_Xuất[Main SKU name_GOM]=$A6)*(Data_Xuất[[#Headers],[B1_MN]:[B4_DT]]='Xuất-2025-VayTron'!GN$5)))</f>
        <v>0</v>
      </c>
      <c r="GO6" s="44">
        <f t="shared" ref="GO6:GO12" si="24">SUM(GB6:GN6)</f>
        <v>1020500</v>
      </c>
    </row>
    <row r="7" spans="1:197" x14ac:dyDescent="0.35">
      <c r="A7" s="5" t="s">
        <v>69</v>
      </c>
      <c r="B7" s="24" t="s">
        <v>69</v>
      </c>
      <c r="D7" s="42" cm="1">
        <f t="array" ref="D7">IF(D$2="FY",SUMPRODUCT(Data_Xuất[[B1_MN]:[B4_DT]]*(Data_Xuất[Year]=D$1)*(Data_Xuất[Main SKU name_GOM]=$A7)*(Data_Xuất[[#Headers],[B1_MN]:[B4_DT]]='Xuất-2025-VayTron'!D$5)),SUMPRODUCT(Data_Xuất[[B1_MN]:[B4_DT]]*(Data_Xuất[Year]=D$1)*(Data_Xuất[Month]=D$2)*(Data_Xuất[Main SKU name_GOM]=$A7)*(Data_Xuất[[#Headers],[B1_MN]:[B4_DT]]='Xuất-2025-VayTron'!D$5)))</f>
        <v>6664443.0141636068</v>
      </c>
      <c r="E7" s="42" cm="1">
        <f t="array" ref="E7">IF(E$2="FY",SUMPRODUCT(Data_Xuất[[B1_MN]:[B4_DT]]*(Data_Xuất[Year]=E$1)*(Data_Xuất[Main SKU name_GOM]=$A7)*(Data_Xuất[[#Headers],[B1_MN]:[B4_DT]]='Xuất-2025-VayTron'!E$5)),SUMPRODUCT(Data_Xuất[[B1_MN]:[B4_DT]]*(Data_Xuất[Year]=E$1)*(Data_Xuất[Month]=E$2)*(Data_Xuất[Main SKU name_GOM]=$A7)*(Data_Xuất[[#Headers],[B1_MN]:[B4_DT]]='Xuất-2025-VayTron'!E$5)))</f>
        <v>2779536.2655023825</v>
      </c>
      <c r="F7" s="42" cm="1">
        <f t="array" ref="F7">IF(F$2="FY",SUMPRODUCT(Data_Xuất[[B1_MN]:[B4_DT]]*(Data_Xuất[Year]=F$1)*(Data_Xuất[Main SKU name_GOM]=$A7)*(Data_Xuất[[#Headers],[B1_MN]:[B4_DT]]='Xuất-2025-VayTron'!F$5)),SUMPRODUCT(Data_Xuất[[B1_MN]:[B4_DT]]*(Data_Xuất[Year]=F$1)*(Data_Xuất[Month]=F$2)*(Data_Xuất[Main SKU name_GOM]=$A7)*(Data_Xuất[[#Headers],[B1_MN]:[B4_DT]]='Xuất-2025-VayTron'!F$5)))</f>
        <v>1326837.0533979961</v>
      </c>
      <c r="G7" s="42" cm="1">
        <f t="array" ref="G7">IF(G$2="FY",SUMPRODUCT(Data_Xuất[[B1_MN]:[B4_DT]]*(Data_Xuất[Year]=G$1)*(Data_Xuất[Main SKU name_GOM]=$A7)*(Data_Xuất[[#Headers],[B1_MN]:[B4_DT]]='Xuất-2025-VayTron'!G$5)),SUMPRODUCT(Data_Xuất[[B1_MN]:[B4_DT]]*(Data_Xuất[Year]=G$1)*(Data_Xuất[Month]=G$2)*(Data_Xuất[Main SKU name_GOM]=$A7)*(Data_Xuất[[#Headers],[B1_MN]:[B4_DT]]='Xuất-2025-VayTron'!G$5)))</f>
        <v>40969.779904750132</v>
      </c>
      <c r="H7" s="42" cm="1">
        <f t="array" ref="H7">IF(H$2="FY",SUMPRODUCT(Data_Xuất[[B1_MN]:[B4_DT]]*(Data_Xuất[Year]=H$1)*(Data_Xuất[Main SKU name_GOM]=$A7)*(Data_Xuất[[#Headers],[B1_MN]:[B4_DT]]='Xuất-2025-VayTron'!H$5)),SUMPRODUCT(Data_Xuất[[B1_MN]:[B4_DT]]*(Data_Xuất[Year]=H$1)*(Data_Xuất[Month]=H$2)*(Data_Xuất[Main SKU name_GOM]=$A7)*(Data_Xuất[[#Headers],[B1_MN]:[B4_DT]]='Xuất-2025-VayTron'!H$5)))</f>
        <v>223792.19371208211</v>
      </c>
      <c r="I7" s="42" cm="1">
        <f t="array" ref="I7">IF(I$2="FY",SUMPRODUCT(Data_Xuất[[B1_MN]:[B4_DT]]*(Data_Xuất[Year]=I$1)*(Data_Xuất[Main SKU name_GOM]=$A7)*(Data_Xuất[[#Headers],[B1_MN]:[B4_DT]]='Xuất-2025-VayTron'!I$5)),SUMPRODUCT(Data_Xuất[[B1_MN]:[B4_DT]]*(Data_Xuất[Year]=I$1)*(Data_Xuất[Month]=I$2)*(Data_Xuất[Main SKU name_GOM]=$A7)*(Data_Xuất[[#Headers],[B1_MN]:[B4_DT]]='Xuất-2025-VayTron'!I$5)))</f>
        <v>60384.969740616172</v>
      </c>
      <c r="J7" s="42" cm="1">
        <f t="array" ref="J7">IF(J$2="FY",SUMPRODUCT(Data_Xuất[[B1_MN]:[B4_DT]]*(Data_Xuất[Year]=J$1)*(Data_Xuất[Main SKU name_GOM]=$A7)*(Data_Xuất[[#Headers],[B1_MN]:[B4_DT]]='Xuất-2025-VayTron'!J$5)),SUMPRODUCT(Data_Xuất[[B1_MN]:[B4_DT]]*(Data_Xuất[Year]=J$1)*(Data_Xuất[Month]=J$2)*(Data_Xuất[Main SKU name_GOM]=$A7)*(Data_Xuất[[#Headers],[B1_MN]:[B4_DT]]='Xuất-2025-VayTron'!J$5)))</f>
        <v>54500</v>
      </c>
      <c r="K7" s="42" cm="1">
        <f t="array" ref="K7">IF(K$2="FY",SUMPRODUCT(Data_Xuất[[B1_MN]:[B4_DT]]*(Data_Xuất[Year]=K$1)*(Data_Xuất[Main SKU name_GOM]=$A7)*(Data_Xuất[[#Headers],[B1_MN]:[B4_DT]]='Xuất-2025-VayTron'!K$5)),SUMPRODUCT(Data_Xuất[[B1_MN]:[B4_DT]]*(Data_Xuất[Year]=K$1)*(Data_Xuất[Month]=K$2)*(Data_Xuất[Main SKU name_GOM]=$A7)*(Data_Xuất[[#Headers],[B1_MN]:[B4_DT]]='Xuất-2025-VayTron'!K$5)))</f>
        <v>90720.659610396309</v>
      </c>
      <c r="L7" s="42" cm="1">
        <f t="array" ref="L7">IF(L$2="FY",SUMPRODUCT(Data_Xuất[[B1_MN]:[B4_DT]]*(Data_Xuất[Year]=L$1)*(Data_Xuất[Main SKU name_GOM]=$A7)*(Data_Xuất[[#Headers],[B1_MN]:[B4_DT]]='Xuất-2025-VayTron'!L$5)),SUMPRODUCT(Data_Xuất[[B1_MN]:[B4_DT]]*(Data_Xuất[Year]=L$1)*(Data_Xuất[Month]=L$2)*(Data_Xuất[Main SKU name_GOM]=$A7)*(Data_Xuất[[#Headers],[B1_MN]:[B4_DT]]='Xuất-2025-VayTron'!L$5)))</f>
        <v>14663.82178217822</v>
      </c>
      <c r="M7" s="42" cm="1">
        <f t="array" ref="M7">IF(M$2="FY",SUMPRODUCT(Data_Xuất[[B1_MN]:[B4_DT]]*(Data_Xuất[Year]=M$1)*(Data_Xuất[Main SKU name_GOM]=$A7)*(Data_Xuất[[#Headers],[B1_MN]:[B4_DT]]='Xuất-2025-VayTron'!M$5)),SUMPRODUCT(Data_Xuất[[B1_MN]:[B4_DT]]*(Data_Xuất[Year]=M$1)*(Data_Xuất[Month]=M$2)*(Data_Xuất[Main SKU name_GOM]=$A7)*(Data_Xuất[[#Headers],[B1_MN]:[B4_DT]]='Xuất-2025-VayTron'!M$5)))</f>
        <v>3034.2421859934848</v>
      </c>
      <c r="N7" s="42" cm="1">
        <f t="array" ref="N7">IF(N$2="FY",SUMPRODUCT(Data_Xuất[[B1_MN]:[B4_DT]]*(Data_Xuất[Year]=N$1)*(Data_Xuất[Main SKU name_GOM]=$A7)*(Data_Xuất[[#Headers],[B1_MN]:[B4_DT]]='Xuất-2025-VayTron'!N$5)),SUMPRODUCT(Data_Xuất[[B1_MN]:[B4_DT]]*(Data_Xuất[Year]=N$1)*(Data_Xuất[Month]=N$2)*(Data_Xuất[Main SKU name_GOM]=$A7)*(Data_Xuất[[#Headers],[B1_MN]:[B4_DT]]='Xuất-2025-VayTron'!N$5)))</f>
        <v>0</v>
      </c>
      <c r="O7" s="42" cm="1">
        <f t="array" ref="O7">IF(O$2="FY",SUMPRODUCT(Data_Xuất[[B1_MN]:[B4_DT]]*(Data_Xuất[Year]=O$1)*(Data_Xuất[Main SKU name_GOM]=$A7)*(Data_Xuất[[#Headers],[B1_MN]:[B4_DT]]='Xuất-2025-VayTron'!O$5)),SUMPRODUCT(Data_Xuất[[B1_MN]:[B4_DT]]*(Data_Xuất[Year]=O$1)*(Data_Xuất[Month]=O$2)*(Data_Xuất[Main SKU name_GOM]=$A7)*(Data_Xuất[[#Headers],[B1_MN]:[B4_DT]]='Xuất-2025-VayTron'!O$5)))</f>
        <v>0</v>
      </c>
      <c r="P7" s="42" cm="1">
        <f t="array" ref="P7">IF(P$2="FY",SUMPRODUCT(Data_Xuất[[B1_MN]:[B4_DT]]*(Data_Xuất[Year]=P$1)*(Data_Xuất[Main SKU name_GOM]=$A7)*(Data_Xuất[[#Headers],[B1_MN]:[B4_DT]]='Xuất-2025-VayTron'!P$5)),SUMPRODUCT(Data_Xuất[[B1_MN]:[B4_DT]]*(Data_Xuất[Year]=P$1)*(Data_Xuất[Month]=P$2)*(Data_Xuất[Main SKU name_GOM]=$A7)*(Data_Xuất[[#Headers],[B1_MN]:[B4_DT]]='Xuất-2025-VayTron'!P$5)))</f>
        <v>0</v>
      </c>
      <c r="Q7" s="42">
        <f t="shared" si="12"/>
        <v>11258882</v>
      </c>
      <c r="S7" s="42" cm="1">
        <f t="array" ref="S7">IF(S$2="FY",SUMPRODUCT(Data_Xuất[[B1_MN]:[B4_DT]]*(Data_Xuất[Year]=S$1)*(Data_Xuất[Main SKU name_GOM]=$A7)*(Data_Xuất[[#Headers],[B1_MN]:[B4_DT]]='Xuất-2025-VayTron'!S$5)),SUMPRODUCT(Data_Xuất[[B1_MN]:[B4_DT]]*(Data_Xuất[Year]=S$1)*(Data_Xuất[Month]=S$2)*(Data_Xuất[Main SKU name_GOM]=$A7)*(Data_Xuất[[#Headers],[B1_MN]:[B4_DT]]='Xuất-2025-VayTron'!S$5)))</f>
        <v>110000.00000000001</v>
      </c>
      <c r="T7" s="42" cm="1">
        <f t="array" ref="T7">IF(T$2="FY",SUMPRODUCT(Data_Xuất[[B1_MN]:[B4_DT]]*(Data_Xuất[Year]=T$1)*(Data_Xuất[Main SKU name_GOM]=$A7)*(Data_Xuất[[#Headers],[B1_MN]:[B4_DT]]='Xuất-2025-VayTron'!T$5)),SUMPRODUCT(Data_Xuất[[B1_MN]:[B4_DT]]*(Data_Xuất[Year]=T$1)*(Data_Xuất[Month]=T$2)*(Data_Xuất[Main SKU name_GOM]=$A7)*(Data_Xuất[[#Headers],[B1_MN]:[B4_DT]]='Xuất-2025-VayTron'!T$5)))</f>
        <v>90000.000000000015</v>
      </c>
      <c r="U7" s="42" cm="1">
        <f t="array" ref="U7">IF(U$2="FY",SUMPRODUCT(Data_Xuất[[B1_MN]:[B4_DT]]*(Data_Xuất[Year]=U$1)*(Data_Xuất[Main SKU name_GOM]=$A7)*(Data_Xuất[[#Headers],[B1_MN]:[B4_DT]]='Xuất-2025-VayTron'!U$5)),SUMPRODUCT(Data_Xuất[[B1_MN]:[B4_DT]]*(Data_Xuất[Year]=U$1)*(Data_Xuất[Month]=U$2)*(Data_Xuất[Main SKU name_GOM]=$A7)*(Data_Xuất[[#Headers],[B1_MN]:[B4_DT]]='Xuất-2025-VayTron'!U$5)))</f>
        <v>0</v>
      </c>
      <c r="V7" s="42" cm="1">
        <f t="array" ref="V7">IF(V$2="FY",SUMPRODUCT(Data_Xuất[[B1_MN]:[B4_DT]]*(Data_Xuất[Year]=V$1)*(Data_Xuất[Main SKU name_GOM]=$A7)*(Data_Xuất[[#Headers],[B1_MN]:[B4_DT]]='Xuất-2025-VayTron'!V$5)),SUMPRODUCT(Data_Xuất[[B1_MN]:[B4_DT]]*(Data_Xuất[Year]=V$1)*(Data_Xuất[Month]=V$2)*(Data_Xuất[Main SKU name_GOM]=$A7)*(Data_Xuất[[#Headers],[B1_MN]:[B4_DT]]='Xuất-2025-VayTron'!V$5)))</f>
        <v>0</v>
      </c>
      <c r="W7" s="42" cm="1">
        <f t="array" ref="W7">IF(W$2="FY",SUMPRODUCT(Data_Xuất[[B1_MN]:[B4_DT]]*(Data_Xuất[Year]=W$1)*(Data_Xuất[Main SKU name_GOM]=$A7)*(Data_Xuất[[#Headers],[B1_MN]:[B4_DT]]='Xuất-2025-VayTron'!W$5)),SUMPRODUCT(Data_Xuất[[B1_MN]:[B4_DT]]*(Data_Xuất[Year]=W$1)*(Data_Xuất[Month]=W$2)*(Data_Xuất[Main SKU name_GOM]=$A7)*(Data_Xuất[[#Headers],[B1_MN]:[B4_DT]]='Xuất-2025-VayTron'!W$5)))</f>
        <v>0</v>
      </c>
      <c r="X7" s="42" cm="1">
        <f t="array" ref="X7">IF(X$2="FY",SUMPRODUCT(Data_Xuất[[B1_MN]:[B4_DT]]*(Data_Xuất[Year]=X$1)*(Data_Xuất[Main SKU name_GOM]=$A7)*(Data_Xuất[[#Headers],[B1_MN]:[B4_DT]]='Xuất-2025-VayTron'!X$5)),SUMPRODUCT(Data_Xuất[[B1_MN]:[B4_DT]]*(Data_Xuất[Year]=X$1)*(Data_Xuất[Month]=X$2)*(Data_Xuất[Main SKU name_GOM]=$A7)*(Data_Xuất[[#Headers],[B1_MN]:[B4_DT]]='Xuất-2025-VayTron'!X$5)))</f>
        <v>0</v>
      </c>
      <c r="Y7" s="42" cm="1">
        <f t="array" ref="Y7">IF(Y$2="FY",SUMPRODUCT(Data_Xuất[[B1_MN]:[B4_DT]]*(Data_Xuất[Year]=Y$1)*(Data_Xuất[Main SKU name_GOM]=$A7)*(Data_Xuất[[#Headers],[B1_MN]:[B4_DT]]='Xuất-2025-VayTron'!Y$5)),SUMPRODUCT(Data_Xuất[[B1_MN]:[B4_DT]]*(Data_Xuất[Year]=Y$1)*(Data_Xuất[Month]=Y$2)*(Data_Xuất[Main SKU name_GOM]=$A7)*(Data_Xuất[[#Headers],[B1_MN]:[B4_DT]]='Xuất-2025-VayTron'!Y$5)))</f>
        <v>36000</v>
      </c>
      <c r="Z7" s="42" cm="1">
        <f t="array" ref="Z7">IF(Z$2="FY",SUMPRODUCT(Data_Xuất[[B1_MN]:[B4_DT]]*(Data_Xuất[Year]=Z$1)*(Data_Xuất[Main SKU name_GOM]=$A7)*(Data_Xuất[[#Headers],[B1_MN]:[B4_DT]]='Xuất-2025-VayTron'!Z$5)),SUMPRODUCT(Data_Xuất[[B1_MN]:[B4_DT]]*(Data_Xuất[Year]=Z$1)*(Data_Xuất[Month]=Z$2)*(Data_Xuất[Main SKU name_GOM]=$A7)*(Data_Xuất[[#Headers],[B1_MN]:[B4_DT]]='Xuất-2025-VayTron'!Z$5)))</f>
        <v>0</v>
      </c>
      <c r="AA7" s="42" cm="1">
        <f t="array" ref="AA7">IF(AA$2="FY",SUMPRODUCT(Data_Xuất[[B1_MN]:[B4_DT]]*(Data_Xuất[Year]=AA$1)*(Data_Xuất[Main SKU name_GOM]=$A7)*(Data_Xuất[[#Headers],[B1_MN]:[B4_DT]]='Xuất-2025-VayTron'!AA$5)),SUMPRODUCT(Data_Xuất[[B1_MN]:[B4_DT]]*(Data_Xuất[Year]=AA$1)*(Data_Xuất[Month]=AA$2)*(Data_Xuất[Main SKU name_GOM]=$A7)*(Data_Xuất[[#Headers],[B1_MN]:[B4_DT]]='Xuất-2025-VayTron'!AA$5)))</f>
        <v>0</v>
      </c>
      <c r="AB7" s="42" cm="1">
        <f t="array" ref="AB7">IF(AB$2="FY",SUMPRODUCT(Data_Xuất[[B1_MN]:[B4_DT]]*(Data_Xuất[Year]=AB$1)*(Data_Xuất[Main SKU name_GOM]=$A7)*(Data_Xuất[[#Headers],[B1_MN]:[B4_DT]]='Xuất-2025-VayTron'!AB$5)),SUMPRODUCT(Data_Xuất[[B1_MN]:[B4_DT]]*(Data_Xuất[Year]=AB$1)*(Data_Xuất[Month]=AB$2)*(Data_Xuất[Main SKU name_GOM]=$A7)*(Data_Xuất[[#Headers],[B1_MN]:[B4_DT]]='Xuất-2025-VayTron'!AB$5)))</f>
        <v>0</v>
      </c>
      <c r="AC7" s="42" cm="1">
        <f t="array" ref="AC7">IF(AC$2="FY",SUMPRODUCT(Data_Xuất[[B1_MN]:[B4_DT]]*(Data_Xuất[Year]=AC$1)*(Data_Xuất[Main SKU name_GOM]=$A7)*(Data_Xuất[[#Headers],[B1_MN]:[B4_DT]]='Xuất-2025-VayTron'!AC$5)),SUMPRODUCT(Data_Xuất[[B1_MN]:[B4_DT]]*(Data_Xuất[Year]=AC$1)*(Data_Xuất[Month]=AC$2)*(Data_Xuất[Main SKU name_GOM]=$A7)*(Data_Xuất[[#Headers],[B1_MN]:[B4_DT]]='Xuất-2025-VayTron'!AC$5)))</f>
        <v>0</v>
      </c>
      <c r="AD7" s="42" cm="1">
        <f t="array" ref="AD7">IF(AD$2="FY",SUMPRODUCT(Data_Xuất[[B1_MN]:[B4_DT]]*(Data_Xuất[Year]=AD$1)*(Data_Xuất[Main SKU name_GOM]=$A7)*(Data_Xuất[[#Headers],[B1_MN]:[B4_DT]]='Xuất-2025-VayTron'!AD$5)),SUMPRODUCT(Data_Xuất[[B1_MN]:[B4_DT]]*(Data_Xuất[Year]=AD$1)*(Data_Xuất[Month]=AD$2)*(Data_Xuất[Main SKU name_GOM]=$A7)*(Data_Xuất[[#Headers],[B1_MN]:[B4_DT]]='Xuất-2025-VayTron'!AD$5)))</f>
        <v>0</v>
      </c>
      <c r="AE7" s="42" cm="1">
        <f t="array" ref="AE7">IF(AE$2="FY",SUMPRODUCT(Data_Xuất[[B1_MN]:[B4_DT]]*(Data_Xuất[Year]=AE$1)*(Data_Xuất[Main SKU name_GOM]=$A7)*(Data_Xuất[[#Headers],[B1_MN]:[B4_DT]]='Xuất-2025-VayTron'!AE$5)),SUMPRODUCT(Data_Xuất[[B1_MN]:[B4_DT]]*(Data_Xuất[Year]=AE$1)*(Data_Xuất[Month]=AE$2)*(Data_Xuất[Main SKU name_GOM]=$A7)*(Data_Xuất[[#Headers],[B1_MN]:[B4_DT]]='Xuất-2025-VayTron'!AE$5)))</f>
        <v>0</v>
      </c>
      <c r="AF7" s="45">
        <f t="shared" si="13"/>
        <v>236000.00000000003</v>
      </c>
      <c r="AH7" s="42" cm="1">
        <f t="array" ref="AH7">IF(AH$2="FY",SUMPRODUCT(Data_Xuất[[B1_MN]:[B4_DT]]*(Data_Xuất[Year]=AH$1)*(Data_Xuất[Main SKU name_GOM]=$A7)*(Data_Xuất[[#Headers],[B1_MN]:[B4_DT]]='Xuất-2025-VayTron'!AH$5)),SUMPRODUCT(Data_Xuất[[B1_MN]:[B4_DT]]*(Data_Xuất[Year]=AH$1)*(Data_Xuất[Month]=AH$2)*(Data_Xuất[Main SKU name_GOM]=$A7)*(Data_Xuất[[#Headers],[B1_MN]:[B4_DT]]='Xuất-2025-VayTron'!AH$5)))</f>
        <v>397997.10154193098</v>
      </c>
      <c r="AI7" s="42" cm="1">
        <f t="array" ref="AI7">IF(AI$2="FY",SUMPRODUCT(Data_Xuất[[B1_MN]:[B4_DT]]*(Data_Xuất[Year]=AI$1)*(Data_Xuất[Main SKU name_GOM]=$A7)*(Data_Xuất[[#Headers],[B1_MN]:[B4_DT]]='Xuất-2025-VayTron'!AI$5)),SUMPRODUCT(Data_Xuất[[B1_MN]:[B4_DT]]*(Data_Xuất[Year]=AI$1)*(Data_Xuất[Month]=AI$2)*(Data_Xuất[Main SKU name_GOM]=$A7)*(Data_Xuất[[#Headers],[B1_MN]:[B4_DT]]='Xuất-2025-VayTron'!AI$5)))</f>
        <v>421583.94681512768</v>
      </c>
      <c r="AJ7" s="42" cm="1">
        <f t="array" ref="AJ7">IF(AJ$2="FY",SUMPRODUCT(Data_Xuất[[B1_MN]:[B4_DT]]*(Data_Xuất[Year]=AJ$1)*(Data_Xuất[Main SKU name_GOM]=$A7)*(Data_Xuất[[#Headers],[B1_MN]:[B4_DT]]='Xuất-2025-VayTron'!AJ$5)),SUMPRODUCT(Data_Xuất[[B1_MN]:[B4_DT]]*(Data_Xuất[Year]=AJ$1)*(Data_Xuất[Month]=AJ$2)*(Data_Xuất[Main SKU name_GOM]=$A7)*(Data_Xuất[[#Headers],[B1_MN]:[B4_DT]]='Xuất-2025-VayTron'!AJ$5)))</f>
        <v>3539.0031860704748</v>
      </c>
      <c r="AK7" s="42" cm="1">
        <f t="array" ref="AK7">IF(AK$2="FY",SUMPRODUCT(Data_Xuất[[B1_MN]:[B4_DT]]*(Data_Xuất[Year]=AK$1)*(Data_Xuất[Main SKU name_GOM]=$A7)*(Data_Xuất[[#Headers],[B1_MN]:[B4_DT]]='Xuất-2025-VayTron'!AK$5)),SUMPRODUCT(Data_Xuất[[B1_MN]:[B4_DT]]*(Data_Xuất[Year]=AK$1)*(Data_Xuất[Month]=AK$2)*(Data_Xuất[Main SKU name_GOM]=$A7)*(Data_Xuất[[#Headers],[B1_MN]:[B4_DT]]='Xuất-2025-VayTron'!AK$5)))</f>
        <v>14729.651162790697</v>
      </c>
      <c r="AL7" s="42" cm="1">
        <f t="array" ref="AL7">IF(AL$2="FY",SUMPRODUCT(Data_Xuất[[B1_MN]:[B4_DT]]*(Data_Xuất[Year]=AL$1)*(Data_Xuất[Main SKU name_GOM]=$A7)*(Data_Xuất[[#Headers],[B1_MN]:[B4_DT]]='Xuất-2025-VayTron'!AL$5)),SUMPRODUCT(Data_Xuất[[B1_MN]:[B4_DT]]*(Data_Xuất[Year]=AL$1)*(Data_Xuất[Month]=AL$2)*(Data_Xuất[Main SKU name_GOM]=$A7)*(Data_Xuất[[#Headers],[B1_MN]:[B4_DT]]='Xuất-2025-VayTron'!AL$5)))</f>
        <v>8295.8663131913527</v>
      </c>
      <c r="AM7" s="42" cm="1">
        <f t="array" ref="AM7">IF(AM$2="FY",SUMPRODUCT(Data_Xuất[[B1_MN]:[B4_DT]]*(Data_Xuất[Year]=AM$1)*(Data_Xuất[Main SKU name_GOM]=$A7)*(Data_Xuất[[#Headers],[B1_MN]:[B4_DT]]='Xuất-2025-VayTron'!AM$5)),SUMPRODUCT(Data_Xuất[[B1_MN]:[B4_DT]]*(Data_Xuất[Year]=AM$1)*(Data_Xuất[Month]=AM$2)*(Data_Xuất[Main SKU name_GOM]=$A7)*(Data_Xuất[[#Headers],[B1_MN]:[B4_DT]]='Xuất-2025-VayTron'!AM$5)))</f>
        <v>1527.7725650472025</v>
      </c>
      <c r="AN7" s="42" cm="1">
        <f t="array" ref="AN7">IF(AN$2="FY",SUMPRODUCT(Data_Xuất[[B1_MN]:[B4_DT]]*(Data_Xuất[Year]=AN$1)*(Data_Xuất[Main SKU name_GOM]=$A7)*(Data_Xuất[[#Headers],[B1_MN]:[B4_DT]]='Xuất-2025-VayTron'!AN$5)),SUMPRODUCT(Data_Xuất[[B1_MN]:[B4_DT]]*(Data_Xuất[Year]=AN$1)*(Data_Xuất[Month]=AN$2)*(Data_Xuất[Main SKU name_GOM]=$A7)*(Data_Xuất[[#Headers],[B1_MN]:[B4_DT]]='Xuất-2025-VayTron'!AN$5)))</f>
        <v>9500</v>
      </c>
      <c r="AO7" s="42" cm="1">
        <f t="array" ref="AO7">IF(AO$2="FY",SUMPRODUCT(Data_Xuất[[B1_MN]:[B4_DT]]*(Data_Xuất[Year]=AO$1)*(Data_Xuất[Main SKU name_GOM]=$A7)*(Data_Xuất[[#Headers],[B1_MN]:[B4_DT]]='Xuất-2025-VayTron'!AO$5)),SUMPRODUCT(Data_Xuất[[B1_MN]:[B4_DT]]*(Data_Xuất[Year]=AO$1)*(Data_Xuất[Month]=AO$2)*(Data_Xuất[Main SKU name_GOM]=$A7)*(Data_Xuất[[#Headers],[B1_MN]:[B4_DT]]='Xuất-2025-VayTron'!AO$5)))</f>
        <v>47.029702970297031</v>
      </c>
      <c r="AP7" s="42" cm="1">
        <f t="array" ref="AP7">IF(AP$2="FY",SUMPRODUCT(Data_Xuất[[B1_MN]:[B4_DT]]*(Data_Xuất[Year]=AP$1)*(Data_Xuất[Main SKU name_GOM]=$A7)*(Data_Xuất[[#Headers],[B1_MN]:[B4_DT]]='Xuất-2025-VayTron'!AP$5)),SUMPRODUCT(Data_Xuất[[B1_MN]:[B4_DT]]*(Data_Xuất[Year]=AP$1)*(Data_Xuất[Month]=AP$2)*(Data_Xuất[Main SKU name_GOM]=$A7)*(Data_Xuất[[#Headers],[B1_MN]:[B4_DT]]='Xuất-2025-VayTron'!AP$5)))</f>
        <v>409.60396039603961</v>
      </c>
      <c r="AQ7" s="42" cm="1">
        <f t="array" ref="AQ7">IF(AQ$2="FY",SUMPRODUCT(Data_Xuất[[B1_MN]:[B4_DT]]*(Data_Xuất[Year]=AQ$1)*(Data_Xuất[Main SKU name_GOM]=$A7)*(Data_Xuất[[#Headers],[B1_MN]:[B4_DT]]='Xuất-2025-VayTron'!AQ$5)),SUMPRODUCT(Data_Xuất[[B1_MN]:[B4_DT]]*(Data_Xuất[Year]=AQ$1)*(Data_Xuất[Month]=AQ$2)*(Data_Xuất[Main SKU name_GOM]=$A7)*(Data_Xuất[[#Headers],[B1_MN]:[B4_DT]]='Xuất-2025-VayTron'!AQ$5)))</f>
        <v>70.024752475247524</v>
      </c>
      <c r="AR7" s="42" cm="1">
        <f t="array" ref="AR7">IF(AR$2="FY",SUMPRODUCT(Data_Xuất[[B1_MN]:[B4_DT]]*(Data_Xuất[Year]=AR$1)*(Data_Xuất[Main SKU name_GOM]=$A7)*(Data_Xuất[[#Headers],[B1_MN]:[B4_DT]]='Xuất-2025-VayTron'!AR$5)),SUMPRODUCT(Data_Xuất[[B1_MN]:[B4_DT]]*(Data_Xuất[Year]=AR$1)*(Data_Xuất[Month]=AR$2)*(Data_Xuất[Main SKU name_GOM]=$A7)*(Data_Xuất[[#Headers],[B1_MN]:[B4_DT]]='Xuất-2025-VayTron'!AR$5)))</f>
        <v>0</v>
      </c>
      <c r="AS7" s="42" cm="1">
        <f t="array" ref="AS7">IF(AS$2="FY",SUMPRODUCT(Data_Xuất[[B1_MN]:[B4_DT]]*(Data_Xuất[Year]=AS$1)*(Data_Xuất[Main SKU name_GOM]=$A7)*(Data_Xuất[[#Headers],[B1_MN]:[B4_DT]]='Xuất-2025-VayTron'!AS$5)),SUMPRODUCT(Data_Xuất[[B1_MN]:[B4_DT]]*(Data_Xuất[Year]=AS$1)*(Data_Xuất[Month]=AS$2)*(Data_Xuất[Main SKU name_GOM]=$A7)*(Data_Xuất[[#Headers],[B1_MN]:[B4_DT]]='Xuất-2025-VayTron'!AS$5)))</f>
        <v>0</v>
      </c>
      <c r="AT7" s="42" cm="1">
        <f t="array" ref="AT7">IF(AT$2="FY",SUMPRODUCT(Data_Xuất[[B1_MN]:[B4_DT]]*(Data_Xuất[Year]=AT$1)*(Data_Xuất[Main SKU name_GOM]=$A7)*(Data_Xuất[[#Headers],[B1_MN]:[B4_DT]]='Xuất-2025-VayTron'!AT$5)),SUMPRODUCT(Data_Xuất[[B1_MN]:[B4_DT]]*(Data_Xuất[Year]=AT$1)*(Data_Xuất[Month]=AT$2)*(Data_Xuất[Main SKU name_GOM]=$A7)*(Data_Xuất[[#Headers],[B1_MN]:[B4_DT]]='Xuất-2025-VayTron'!AT$5)))</f>
        <v>0</v>
      </c>
      <c r="AU7" s="45">
        <f t="shared" si="14"/>
        <v>857700</v>
      </c>
      <c r="AW7" s="42" cm="1">
        <f t="array" ref="AW7">IF(AW$2="FY",SUMPRODUCT(Data_Xuất[[B1_MN]:[B4_DT]]*(Data_Xuất[Year]=AW$1)*(Data_Xuất[Main SKU name_GOM]=$A7)*(Data_Xuất[[#Headers],[B1_MN]:[B4_DT]]='Xuất-2025-VayTron'!AW$5)),SUMPRODUCT(Data_Xuất[[B1_MN]:[B4_DT]]*(Data_Xuất[Year]=AW$1)*(Data_Xuất[Month]=AW$2)*(Data_Xuất[Main SKU name_GOM]=$A7)*(Data_Xuất[[#Headers],[B1_MN]:[B4_DT]]='Xuất-2025-VayTron'!AW$5)))</f>
        <v>779802.53910031728</v>
      </c>
      <c r="AX7" s="42" cm="1">
        <f t="array" ref="AX7">IF(AX$2="FY",SUMPRODUCT(Data_Xuất[[B1_MN]:[B4_DT]]*(Data_Xuất[Year]=AX$1)*(Data_Xuất[Main SKU name_GOM]=$A7)*(Data_Xuất[[#Headers],[B1_MN]:[B4_DT]]='Xuất-2025-VayTron'!AX$5)),SUMPRODUCT(Data_Xuất[[B1_MN]:[B4_DT]]*(Data_Xuất[Year]=AX$1)*(Data_Xuất[Month]=AX$2)*(Data_Xuất[Main SKU name_GOM]=$A7)*(Data_Xuất[[#Headers],[B1_MN]:[B4_DT]]='Xuất-2025-VayTron'!AX$5)))</f>
        <v>435393.911440122</v>
      </c>
      <c r="AY7" s="42" cm="1">
        <f t="array" ref="AY7">IF(AY$2="FY",SUMPRODUCT(Data_Xuất[[B1_MN]:[B4_DT]]*(Data_Xuất[Year]=AY$1)*(Data_Xuất[Main SKU name_GOM]=$A7)*(Data_Xuất[[#Headers],[B1_MN]:[B4_DT]]='Xuất-2025-VayTron'!AY$5)),SUMPRODUCT(Data_Xuất[[B1_MN]:[B4_DT]]*(Data_Xuất[Year]=AY$1)*(Data_Xuất[Month]=AY$2)*(Data_Xuất[Main SKU name_GOM]=$A7)*(Data_Xuất[[#Headers],[B1_MN]:[B4_DT]]='Xuất-2025-VayTron'!AY$5)))</f>
        <v>25007.047776277886</v>
      </c>
      <c r="AZ7" s="42" cm="1">
        <f t="array" ref="AZ7">IF(AZ$2="FY",SUMPRODUCT(Data_Xuất[[B1_MN]:[B4_DT]]*(Data_Xuất[Year]=AZ$1)*(Data_Xuất[Main SKU name_GOM]=$A7)*(Data_Xuất[[#Headers],[B1_MN]:[B4_DT]]='Xuất-2025-VayTron'!AZ$5)),SUMPRODUCT(Data_Xuất[[B1_MN]:[B4_DT]]*(Data_Xuất[Year]=AZ$1)*(Data_Xuất[Month]=AZ$2)*(Data_Xuất[Main SKU name_GOM]=$A7)*(Data_Xuất[[#Headers],[B1_MN]:[B4_DT]]='Xuất-2025-VayTron'!AZ$5)))</f>
        <v>14689.60319767442</v>
      </c>
      <c r="BA7" s="42" cm="1">
        <f t="array" ref="BA7">IF(BA$2="FY",SUMPRODUCT(Data_Xuất[[B1_MN]:[B4_DT]]*(Data_Xuất[Year]=BA$1)*(Data_Xuất[Main SKU name_GOM]=$A7)*(Data_Xuất[[#Headers],[B1_MN]:[B4_DT]]='Xuất-2025-VayTron'!BA$5)),SUMPRODUCT(Data_Xuất[[B1_MN]:[B4_DT]]*(Data_Xuất[Year]=BA$1)*(Data_Xuất[Month]=BA$2)*(Data_Xuất[Main SKU name_GOM]=$A7)*(Data_Xuất[[#Headers],[B1_MN]:[B4_DT]]='Xuất-2025-VayTron'!BA$5)))</f>
        <v>5642.8279030306221</v>
      </c>
      <c r="BB7" s="42" cm="1">
        <f t="array" ref="BB7">IF(BB$2="FY",SUMPRODUCT(Data_Xuất[[B1_MN]:[B4_DT]]*(Data_Xuất[Year]=BB$1)*(Data_Xuất[Main SKU name_GOM]=$A7)*(Data_Xuất[[#Headers],[B1_MN]:[B4_DT]]='Xuất-2025-VayTron'!BB$5)),SUMPRODUCT(Data_Xuất[[B1_MN]:[B4_DT]]*(Data_Xuất[Year]=BB$1)*(Data_Xuất[Month]=BB$2)*(Data_Xuất[Main SKU name_GOM]=$A7)*(Data_Xuất[[#Headers],[B1_MN]:[B4_DT]]='Xuất-2025-VayTron'!BB$5)))</f>
        <v>354.71426375223615</v>
      </c>
      <c r="BC7" s="42" cm="1">
        <f t="array" ref="BC7">IF(BC$2="FY",SUMPRODUCT(Data_Xuất[[B1_MN]:[B4_DT]]*(Data_Xuất[Year]=BC$1)*(Data_Xuất[Main SKU name_GOM]=$A7)*(Data_Xuất[[#Headers],[B1_MN]:[B4_DT]]='Xuất-2025-VayTron'!BC$5)),SUMPRODUCT(Data_Xuất[[B1_MN]:[B4_DT]]*(Data_Xuất[Year]=BC$1)*(Data_Xuất[Month]=BC$2)*(Data_Xuất[Main SKU name_GOM]=$A7)*(Data_Xuất[[#Headers],[B1_MN]:[B4_DT]]='Xuất-2025-VayTron'!BC$5)))</f>
        <v>0</v>
      </c>
      <c r="BD7" s="42" cm="1">
        <f t="array" ref="BD7">IF(BD$2="FY",SUMPRODUCT(Data_Xuất[[B1_MN]:[B4_DT]]*(Data_Xuất[Year]=BD$1)*(Data_Xuất[Main SKU name_GOM]=$A7)*(Data_Xuất[[#Headers],[B1_MN]:[B4_DT]]='Xuất-2025-VayTron'!BD$5)),SUMPRODUCT(Data_Xuất[[B1_MN]:[B4_DT]]*(Data_Xuất[Year]=BD$1)*(Data_Xuất[Month]=BD$2)*(Data_Xuất[Main SKU name_GOM]=$A7)*(Data_Xuất[[#Headers],[B1_MN]:[B4_DT]]='Xuất-2025-VayTron'!BD$5)))</f>
        <v>48522.48841111693</v>
      </c>
      <c r="BE7" s="42" cm="1">
        <f t="array" ref="BE7">IF(BE$2="FY",SUMPRODUCT(Data_Xuất[[B1_MN]:[B4_DT]]*(Data_Xuất[Year]=BE$1)*(Data_Xuất[Main SKU name_GOM]=$A7)*(Data_Xuất[[#Headers],[B1_MN]:[B4_DT]]='Xuất-2025-VayTron'!BE$5)),SUMPRODUCT(Data_Xuất[[B1_MN]:[B4_DT]]*(Data_Xuất[Year]=BE$1)*(Data_Xuất[Month]=BE$2)*(Data_Xuất[Main SKU name_GOM]=$A7)*(Data_Xuất[[#Headers],[B1_MN]:[B4_DT]]='Xuất-2025-VayTron'!BE$5)))</f>
        <v>0</v>
      </c>
      <c r="BF7" s="42" cm="1">
        <f t="array" ref="BF7">IF(BF$2="FY",SUMPRODUCT(Data_Xuất[[B1_MN]:[B4_DT]]*(Data_Xuất[Year]=BF$1)*(Data_Xuất[Main SKU name_GOM]=$A7)*(Data_Xuất[[#Headers],[B1_MN]:[B4_DT]]='Xuất-2025-VayTron'!BF$5)),SUMPRODUCT(Data_Xuất[[B1_MN]:[B4_DT]]*(Data_Xuất[Year]=BF$1)*(Data_Xuất[Month]=BF$2)*(Data_Xuất[Main SKU name_GOM]=$A7)*(Data_Xuất[[#Headers],[B1_MN]:[B4_DT]]='Xuất-2025-VayTron'!BF$5)))</f>
        <v>93.867907708442573</v>
      </c>
      <c r="BG7" s="42" cm="1">
        <f t="array" ref="BG7">IF(BG$2="FY",SUMPRODUCT(Data_Xuất[[B1_MN]:[B4_DT]]*(Data_Xuất[Year]=BG$1)*(Data_Xuất[Main SKU name_GOM]=$A7)*(Data_Xuất[[#Headers],[B1_MN]:[B4_DT]]='Xuất-2025-VayTron'!BG$5)),SUMPRODUCT(Data_Xuất[[B1_MN]:[B4_DT]]*(Data_Xuất[Year]=BG$1)*(Data_Xuất[Month]=BG$2)*(Data_Xuất[Main SKU name_GOM]=$A7)*(Data_Xuất[[#Headers],[B1_MN]:[B4_DT]]='Xuất-2025-VayTron'!BG$5)))</f>
        <v>0</v>
      </c>
      <c r="BH7" s="42" cm="1">
        <f t="array" ref="BH7">IF(BH$2="FY",SUMPRODUCT(Data_Xuất[[B1_MN]:[B4_DT]]*(Data_Xuất[Year]=BH$1)*(Data_Xuất[Main SKU name_GOM]=$A7)*(Data_Xuất[[#Headers],[B1_MN]:[B4_DT]]='Xuất-2025-VayTron'!BH$5)),SUMPRODUCT(Data_Xuất[[B1_MN]:[B4_DT]]*(Data_Xuất[Year]=BH$1)*(Data_Xuất[Month]=BH$2)*(Data_Xuất[Main SKU name_GOM]=$A7)*(Data_Xuất[[#Headers],[B1_MN]:[B4_DT]]='Xuất-2025-VayTron'!BH$5)))</f>
        <v>0</v>
      </c>
      <c r="BI7" s="42" cm="1">
        <f t="array" ref="BI7">IF(BI$2="FY",SUMPRODUCT(Data_Xuất[[B1_MN]:[B4_DT]]*(Data_Xuất[Year]=BI$1)*(Data_Xuất[Main SKU name_GOM]=$A7)*(Data_Xuất[[#Headers],[B1_MN]:[B4_DT]]='Xuất-2025-VayTron'!BI$5)),SUMPRODUCT(Data_Xuất[[B1_MN]:[B4_DT]]*(Data_Xuất[Year]=BI$1)*(Data_Xuất[Month]=BI$2)*(Data_Xuất[Main SKU name_GOM]=$A7)*(Data_Xuất[[#Headers],[B1_MN]:[B4_DT]]='Xuất-2025-VayTron'!BI$5)))</f>
        <v>0</v>
      </c>
      <c r="BJ7" s="45">
        <f t="shared" si="15"/>
        <v>1309507</v>
      </c>
      <c r="BL7" s="42" cm="1">
        <f t="array" ref="BL7">IF(BL$2="FY",SUMPRODUCT(Data_Xuất[[B1_MN]:[B4_DT]]*(Data_Xuất[Year]=BL$1)*(Data_Xuất[Main SKU name_GOM]=$A7)*(Data_Xuất[[#Headers],[B1_MN]:[B4_DT]]='Xuất-2025-VayTron'!BL$5)),SUMPRODUCT(Data_Xuất[[B1_MN]:[B4_DT]]*(Data_Xuất[Year]=BL$1)*(Data_Xuất[Month]=BL$2)*(Data_Xuất[Main SKU name_GOM]=$A7)*(Data_Xuất[[#Headers],[B1_MN]:[B4_DT]]='Xuất-2025-VayTron'!BL$5)))</f>
        <v>1089985.2938523351</v>
      </c>
      <c r="BM7" s="42" cm="1">
        <f t="array" ref="BM7">IF(BM$2="FY",SUMPRODUCT(Data_Xuất[[B1_MN]:[B4_DT]]*(Data_Xuất[Year]=BM$1)*(Data_Xuất[Main SKU name_GOM]=$A7)*(Data_Xuất[[#Headers],[B1_MN]:[B4_DT]]='Xuất-2025-VayTron'!BM$5)),SUMPRODUCT(Data_Xuất[[B1_MN]:[B4_DT]]*(Data_Xuất[Year]=BM$1)*(Data_Xuất[Month]=BM$2)*(Data_Xuất[Main SKU name_GOM]=$A7)*(Data_Xuất[[#Headers],[B1_MN]:[B4_DT]]='Xuất-2025-VayTron'!BM$5)))</f>
        <v>394044.88977455051</v>
      </c>
      <c r="BN7" s="42" cm="1">
        <f t="array" ref="BN7">IF(BN$2="FY",SUMPRODUCT(Data_Xuất[[B1_MN]:[B4_DT]]*(Data_Xuất[Year]=BN$1)*(Data_Xuất[Main SKU name_GOM]=$A7)*(Data_Xuất[[#Headers],[B1_MN]:[B4_DT]]='Xuất-2025-VayTron'!BN$5)),SUMPRODUCT(Data_Xuất[[B1_MN]:[B4_DT]]*(Data_Xuất[Year]=BN$1)*(Data_Xuất[Month]=BN$2)*(Data_Xuất[Main SKU name_GOM]=$A7)*(Data_Xuất[[#Headers],[B1_MN]:[B4_DT]]='Xuất-2025-VayTron'!BN$5)))</f>
        <v>123430.36199095026</v>
      </c>
      <c r="BO7" s="42" cm="1">
        <f t="array" ref="BO7">IF(BO$2="FY",SUMPRODUCT(Data_Xuất[[B1_MN]:[B4_DT]]*(Data_Xuất[Year]=BO$1)*(Data_Xuất[Main SKU name_GOM]=$A7)*(Data_Xuất[[#Headers],[B1_MN]:[B4_DT]]='Xuất-2025-VayTron'!BO$5)),SUMPRODUCT(Data_Xuất[[B1_MN]:[B4_DT]]*(Data_Xuất[Year]=BO$1)*(Data_Xuất[Month]=BO$2)*(Data_Xuất[Main SKU name_GOM]=$A7)*(Data_Xuất[[#Headers],[B1_MN]:[B4_DT]]='Xuất-2025-VayTron'!BO$5)))</f>
        <v>0</v>
      </c>
      <c r="BP7" s="42" cm="1">
        <f t="array" ref="BP7">IF(BP$2="FY",SUMPRODUCT(Data_Xuất[[B1_MN]:[B4_DT]]*(Data_Xuất[Year]=BP$1)*(Data_Xuất[Main SKU name_GOM]=$A7)*(Data_Xuất[[#Headers],[B1_MN]:[B4_DT]]='Xuất-2025-VayTron'!BP$5)),SUMPRODUCT(Data_Xuất[[B1_MN]:[B4_DT]]*(Data_Xuất[Year]=BP$1)*(Data_Xuất[Month]=BP$2)*(Data_Xuất[Main SKU name_GOM]=$A7)*(Data_Xuất[[#Headers],[B1_MN]:[B4_DT]]='Xuất-2025-VayTron'!BP$5)))</f>
        <v>92183.167420814483</v>
      </c>
      <c r="BQ7" s="42" cm="1">
        <f t="array" ref="BQ7">IF(BQ$2="FY",SUMPRODUCT(Data_Xuất[[B1_MN]:[B4_DT]]*(Data_Xuất[Year]=BQ$1)*(Data_Xuất[Main SKU name_GOM]=$A7)*(Data_Xuất[[#Headers],[B1_MN]:[B4_DT]]='Xuất-2025-VayTron'!BQ$5)),SUMPRODUCT(Data_Xuất[[B1_MN]:[B4_DT]]*(Data_Xuất[Year]=BQ$1)*(Data_Xuất[Month]=BQ$2)*(Data_Xuất[Main SKU name_GOM]=$A7)*(Data_Xuất[[#Headers],[B1_MN]:[B4_DT]]='Xuất-2025-VayTron'!BQ$5)))</f>
        <v>0</v>
      </c>
      <c r="BR7" s="42" cm="1">
        <f t="array" ref="BR7">IF(BR$2="FY",SUMPRODUCT(Data_Xuất[[B1_MN]:[B4_DT]]*(Data_Xuất[Year]=BR$1)*(Data_Xuất[Main SKU name_GOM]=$A7)*(Data_Xuất[[#Headers],[B1_MN]:[B4_DT]]='Xuất-2025-VayTron'!BR$5)),SUMPRODUCT(Data_Xuất[[B1_MN]:[B4_DT]]*(Data_Xuất[Year]=BR$1)*(Data_Xuất[Month]=BR$2)*(Data_Xuất[Main SKU name_GOM]=$A7)*(Data_Xuất[[#Headers],[B1_MN]:[B4_DT]]='Xuất-2025-VayTron'!BR$5)))</f>
        <v>9000.0000000000018</v>
      </c>
      <c r="BS7" s="42" cm="1">
        <f t="array" ref="BS7">IF(BS$2="FY",SUMPRODUCT(Data_Xuất[[B1_MN]:[B4_DT]]*(Data_Xuất[Year]=BS$1)*(Data_Xuất[Main SKU name_GOM]=$A7)*(Data_Xuất[[#Headers],[B1_MN]:[B4_DT]]='Xuất-2025-VayTron'!BS$5)),SUMPRODUCT(Data_Xuất[[B1_MN]:[B4_DT]]*(Data_Xuất[Year]=BS$1)*(Data_Xuất[Month]=BS$2)*(Data_Xuất[Main SKU name_GOM]=$A7)*(Data_Xuất[[#Headers],[B1_MN]:[B4_DT]]='Xuất-2025-VayTron'!BS$5)))</f>
        <v>28365.798821678651</v>
      </c>
      <c r="BT7" s="42" cm="1">
        <f t="array" ref="BT7">IF(BT$2="FY",SUMPRODUCT(Data_Xuất[[B1_MN]:[B4_DT]]*(Data_Xuất[Year]=BT$1)*(Data_Xuất[Main SKU name_GOM]=$A7)*(Data_Xuất[[#Headers],[B1_MN]:[B4_DT]]='Xuất-2025-VayTron'!BT$5)),SUMPRODUCT(Data_Xuất[[B1_MN]:[B4_DT]]*(Data_Xuất[Year]=BT$1)*(Data_Xuất[Month]=BT$2)*(Data_Xuất[Main SKU name_GOM]=$A7)*(Data_Xuất[[#Headers],[B1_MN]:[B4_DT]]='Xuất-2025-VayTron'!BT$5)))</f>
        <v>0</v>
      </c>
      <c r="BU7" s="42" cm="1">
        <f t="array" ref="BU7">IF(BU$2="FY",SUMPRODUCT(Data_Xuất[[B1_MN]:[B4_DT]]*(Data_Xuất[Year]=BU$1)*(Data_Xuất[Main SKU name_GOM]=$A7)*(Data_Xuất[[#Headers],[B1_MN]:[B4_DT]]='Xuất-2025-VayTron'!BU$5)),SUMPRODUCT(Data_Xuất[[B1_MN]:[B4_DT]]*(Data_Xuất[Year]=BU$1)*(Data_Xuất[Month]=BU$2)*(Data_Xuất[Main SKU name_GOM]=$A7)*(Data_Xuất[[#Headers],[B1_MN]:[B4_DT]]='Xuất-2025-VayTron'!BU$5)))</f>
        <v>433.48813967118048</v>
      </c>
      <c r="BV7" s="42" cm="1">
        <f t="array" ref="BV7">IF(BV$2="FY",SUMPRODUCT(Data_Xuất[[B1_MN]:[B4_DT]]*(Data_Xuất[Year]=BV$1)*(Data_Xuất[Main SKU name_GOM]=$A7)*(Data_Xuất[[#Headers],[B1_MN]:[B4_DT]]='Xuất-2025-VayTron'!BV$5)),SUMPRODUCT(Data_Xuất[[B1_MN]:[B4_DT]]*(Data_Xuất[Year]=BV$1)*(Data_Xuất[Month]=BV$2)*(Data_Xuất[Main SKU name_GOM]=$A7)*(Data_Xuất[[#Headers],[B1_MN]:[B4_DT]]='Xuất-2025-VayTron'!BV$5)))</f>
        <v>0</v>
      </c>
      <c r="BW7" s="42" cm="1">
        <f t="array" ref="BW7">IF(BW$2="FY",SUMPRODUCT(Data_Xuất[[B1_MN]:[B4_DT]]*(Data_Xuất[Year]=BW$1)*(Data_Xuất[Main SKU name_GOM]=$A7)*(Data_Xuất[[#Headers],[B1_MN]:[B4_DT]]='Xuất-2025-VayTron'!BW$5)),SUMPRODUCT(Data_Xuất[[B1_MN]:[B4_DT]]*(Data_Xuất[Year]=BW$1)*(Data_Xuất[Month]=BW$2)*(Data_Xuất[Main SKU name_GOM]=$A7)*(Data_Xuất[[#Headers],[B1_MN]:[B4_DT]]='Xuất-2025-VayTron'!BW$5)))</f>
        <v>0</v>
      </c>
      <c r="BX7" s="42" cm="1">
        <f t="array" ref="BX7">IF(BX$2="FY",SUMPRODUCT(Data_Xuất[[B1_MN]:[B4_DT]]*(Data_Xuất[Year]=BX$1)*(Data_Xuất[Main SKU name_GOM]=$A7)*(Data_Xuất[[#Headers],[B1_MN]:[B4_DT]]='Xuất-2025-VayTron'!BX$5)),SUMPRODUCT(Data_Xuất[[B1_MN]:[B4_DT]]*(Data_Xuất[Year]=BX$1)*(Data_Xuất[Month]=BX$2)*(Data_Xuất[Main SKU name_GOM]=$A7)*(Data_Xuất[[#Headers],[B1_MN]:[B4_DT]]='Xuất-2025-VayTron'!BX$5)))</f>
        <v>0</v>
      </c>
      <c r="BY7" s="45">
        <f t="shared" si="16"/>
        <v>1737443.0000000002</v>
      </c>
      <c r="CA7" s="42" cm="1">
        <f t="array" ref="CA7">IF(CA$2="FY",SUMPRODUCT(Data_Xuất[[B1_MN]:[B4_DT]]*(Data_Xuất[Year]=CA$1)*(Data_Xuất[Main SKU name_GOM]=$A7)*(Data_Xuất[[#Headers],[B1_MN]:[B4_DT]]='Xuất-2025-VayTron'!CA$5)),SUMPRODUCT(Data_Xuất[[B1_MN]:[B4_DT]]*(Data_Xuất[Year]=CA$1)*(Data_Xuất[Month]=CA$2)*(Data_Xuất[Main SKU name_GOM]=$A7)*(Data_Xuất[[#Headers],[B1_MN]:[B4_DT]]='Xuất-2025-VayTron'!CA$5)))</f>
        <v>1109245.8211106777</v>
      </c>
      <c r="CB7" s="42" cm="1">
        <f t="array" ref="CB7">IF(CB$2="FY",SUMPRODUCT(Data_Xuất[[B1_MN]:[B4_DT]]*(Data_Xuất[Year]=CB$1)*(Data_Xuất[Main SKU name_GOM]=$A7)*(Data_Xuất[[#Headers],[B1_MN]:[B4_DT]]='Xuất-2025-VayTron'!CB$5)),SUMPRODUCT(Data_Xuất[[B1_MN]:[B4_DT]]*(Data_Xuất[Year]=CB$1)*(Data_Xuất[Month]=CB$2)*(Data_Xuất[Main SKU name_GOM]=$A7)*(Data_Xuất[[#Headers],[B1_MN]:[B4_DT]]='Xuất-2025-VayTron'!CB$5)))</f>
        <v>199555.6263666327</v>
      </c>
      <c r="CC7" s="42" cm="1">
        <f t="array" ref="CC7">IF(CC$2="FY",SUMPRODUCT(Data_Xuất[[B1_MN]:[B4_DT]]*(Data_Xuất[Year]=CC$1)*(Data_Xuất[Main SKU name_GOM]=$A7)*(Data_Xuất[[#Headers],[B1_MN]:[B4_DT]]='Xuất-2025-VayTron'!CC$5)),SUMPRODUCT(Data_Xuất[[B1_MN]:[B4_DT]]*(Data_Xuất[Year]=CC$1)*(Data_Xuất[Month]=CC$2)*(Data_Xuất[Main SKU name_GOM]=$A7)*(Data_Xuất[[#Headers],[B1_MN]:[B4_DT]]='Xuất-2025-VayTron'!CC$5)))</f>
        <v>72532.645055979621</v>
      </c>
      <c r="CD7" s="42" cm="1">
        <f t="array" ref="CD7">IF(CD$2="FY",SUMPRODUCT(Data_Xuất[[B1_MN]:[B4_DT]]*(Data_Xuất[Year]=CD$1)*(Data_Xuất[Main SKU name_GOM]=$A7)*(Data_Xuất[[#Headers],[B1_MN]:[B4_DT]]='Xuất-2025-VayTron'!CD$5)),SUMPRODUCT(Data_Xuất[[B1_MN]:[B4_DT]]*(Data_Xuất[Year]=CD$1)*(Data_Xuất[Month]=CD$2)*(Data_Xuất[Main SKU name_GOM]=$A7)*(Data_Xuất[[#Headers],[B1_MN]:[B4_DT]]='Xuất-2025-VayTron'!CD$5)))</f>
        <v>5675.8868134586846</v>
      </c>
      <c r="CE7" s="42" cm="1">
        <f t="array" ref="CE7">IF(CE$2="FY",SUMPRODUCT(Data_Xuất[[B1_MN]:[B4_DT]]*(Data_Xuất[Year]=CE$1)*(Data_Xuất[Main SKU name_GOM]=$A7)*(Data_Xuất[[#Headers],[B1_MN]:[B4_DT]]='Xuất-2025-VayTron'!CE$5)),SUMPRODUCT(Data_Xuất[[B1_MN]:[B4_DT]]*(Data_Xuất[Year]=CE$1)*(Data_Xuất[Month]=CE$2)*(Data_Xuất[Main SKU name_GOM]=$A7)*(Data_Xuất[[#Headers],[B1_MN]:[B4_DT]]='Xuất-2025-VayTron'!CE$5)))</f>
        <v>43031.753730281351</v>
      </c>
      <c r="CF7" s="42" cm="1">
        <f t="array" ref="CF7">IF(CF$2="FY",SUMPRODUCT(Data_Xuất[[B1_MN]:[B4_DT]]*(Data_Xuất[Year]=CF$1)*(Data_Xuất[Main SKU name_GOM]=$A7)*(Data_Xuất[[#Headers],[B1_MN]:[B4_DT]]='Xuất-2025-VayTron'!CF$5)),SUMPRODUCT(Data_Xuất[[B1_MN]:[B4_DT]]*(Data_Xuất[Year]=CF$1)*(Data_Xuất[Month]=CF$2)*(Data_Xuất[Main SKU name_GOM]=$A7)*(Data_Xuất[[#Headers],[B1_MN]:[B4_DT]]='Xuất-2025-VayTron'!CF$5)))</f>
        <v>15903.841391054981</v>
      </c>
      <c r="CG7" s="42" cm="1">
        <f t="array" ref="CG7">IF(CG$2="FY",SUMPRODUCT(Data_Xuất[[B1_MN]:[B4_DT]]*(Data_Xuất[Year]=CG$1)*(Data_Xuất[Main SKU name_GOM]=$A7)*(Data_Xuất[[#Headers],[B1_MN]:[B4_DT]]='Xuất-2025-VayTron'!CG$5)),SUMPRODUCT(Data_Xuất[[B1_MN]:[B4_DT]]*(Data_Xuất[Year]=CG$1)*(Data_Xuất[Month]=CG$2)*(Data_Xuất[Main SKU name_GOM]=$A7)*(Data_Xuất[[#Headers],[B1_MN]:[B4_DT]]='Xuất-2025-VayTron'!CG$5)))</f>
        <v>0</v>
      </c>
      <c r="CH7" s="42" cm="1">
        <f t="array" ref="CH7">IF(CH$2="FY",SUMPRODUCT(Data_Xuất[[B1_MN]:[B4_DT]]*(Data_Xuất[Year]=CH$1)*(Data_Xuất[Main SKU name_GOM]=$A7)*(Data_Xuất[[#Headers],[B1_MN]:[B4_DT]]='Xuất-2025-VayTron'!CH$5)),SUMPRODUCT(Data_Xuất[[B1_MN]:[B4_DT]]*(Data_Xuất[Year]=CH$1)*(Data_Xuất[Month]=CH$2)*(Data_Xuất[Main SKU name_GOM]=$A7)*(Data_Xuất[[#Headers],[B1_MN]:[B4_DT]]='Xuất-2025-VayTron'!CH$5)))</f>
        <v>11103.425531914896</v>
      </c>
      <c r="CI7" s="42" cm="1">
        <f t="array" ref="CI7">IF(CI$2="FY",SUMPRODUCT(Data_Xuất[[B1_MN]:[B4_DT]]*(Data_Xuất[Year]=CI$1)*(Data_Xuất[Main SKU name_GOM]=$A7)*(Data_Xuất[[#Headers],[B1_MN]:[B4_DT]]='Xuất-2025-VayTron'!CI$5)),SUMPRODUCT(Data_Xuất[[B1_MN]:[B4_DT]]*(Data_Xuất[Year]=CI$1)*(Data_Xuất[Month]=CI$2)*(Data_Xuất[Main SKU name_GOM]=$A7)*(Data_Xuất[[#Headers],[B1_MN]:[B4_DT]]='Xuất-2025-VayTron'!CI$5)))</f>
        <v>0</v>
      </c>
      <c r="CJ7" s="42" cm="1">
        <f t="array" ref="CJ7">IF(CJ$2="FY",SUMPRODUCT(Data_Xuất[[B1_MN]:[B4_DT]]*(Data_Xuất[Year]=CJ$1)*(Data_Xuất[Main SKU name_GOM]=$A7)*(Data_Xuất[[#Headers],[B1_MN]:[B4_DT]]='Xuất-2025-VayTron'!CJ$5)),SUMPRODUCT(Data_Xuất[[B1_MN]:[B4_DT]]*(Data_Xuất[Year]=CJ$1)*(Data_Xuất[Month]=CJ$2)*(Data_Xuất[Main SKU name_GOM]=$A7)*(Data_Xuất[[#Headers],[B1_MN]:[B4_DT]]='Xuất-2025-VayTron'!CJ$5)))</f>
        <v>0</v>
      </c>
      <c r="CK7" s="42" cm="1">
        <f t="array" ref="CK7">IF(CK$2="FY",SUMPRODUCT(Data_Xuất[[B1_MN]:[B4_DT]]*(Data_Xuất[Year]=CK$1)*(Data_Xuất[Main SKU name_GOM]=$A7)*(Data_Xuất[[#Headers],[B1_MN]:[B4_DT]]='Xuất-2025-VayTron'!CK$5)),SUMPRODUCT(Data_Xuất[[B1_MN]:[B4_DT]]*(Data_Xuất[Year]=CK$1)*(Data_Xuất[Month]=CK$2)*(Data_Xuất[Main SKU name_GOM]=$A7)*(Data_Xuất[[#Headers],[B1_MN]:[B4_DT]]='Xuất-2025-VayTron'!CK$5)))</f>
        <v>0</v>
      </c>
      <c r="CL7" s="42" cm="1">
        <f t="array" ref="CL7">IF(CL$2="FY",SUMPRODUCT(Data_Xuất[[B1_MN]:[B4_DT]]*(Data_Xuất[Year]=CL$1)*(Data_Xuất[Main SKU name_GOM]=$A7)*(Data_Xuất[[#Headers],[B1_MN]:[B4_DT]]='Xuất-2025-VayTron'!CL$5)),SUMPRODUCT(Data_Xuất[[B1_MN]:[B4_DT]]*(Data_Xuất[Year]=CL$1)*(Data_Xuất[Month]=CL$2)*(Data_Xuất[Main SKU name_GOM]=$A7)*(Data_Xuất[[#Headers],[B1_MN]:[B4_DT]]='Xuất-2025-VayTron'!CL$5)))</f>
        <v>0</v>
      </c>
      <c r="CM7" s="42" cm="1">
        <f t="array" ref="CM7">IF(CM$2="FY",SUMPRODUCT(Data_Xuất[[B1_MN]:[B4_DT]]*(Data_Xuất[Year]=CM$1)*(Data_Xuất[Main SKU name_GOM]=$A7)*(Data_Xuất[[#Headers],[B1_MN]:[B4_DT]]='Xuất-2025-VayTron'!CM$5)),SUMPRODUCT(Data_Xuất[[B1_MN]:[B4_DT]]*(Data_Xuất[Year]=CM$1)*(Data_Xuất[Month]=CM$2)*(Data_Xuất[Main SKU name_GOM]=$A7)*(Data_Xuất[[#Headers],[B1_MN]:[B4_DT]]='Xuất-2025-VayTron'!CM$5)))</f>
        <v>0</v>
      </c>
      <c r="CN7" s="45">
        <f t="shared" si="17"/>
        <v>1457049</v>
      </c>
      <c r="CP7" s="42" cm="1">
        <f t="array" ref="CP7">IF(CP$2="FY",SUMPRODUCT(Data_Xuất[[B1_MN]:[B4_DT]]*(Data_Xuất[Year]=CP$1)*(Data_Xuất[Main SKU name_GOM]=$A7)*(Data_Xuất[[#Headers],[B1_MN]:[B4_DT]]='Xuất-2025-VayTron'!CP$5)),SUMPRODUCT(Data_Xuất[[B1_MN]:[B4_DT]]*(Data_Xuất[Year]=CP$1)*(Data_Xuất[Month]=CP$2)*(Data_Xuất[Main SKU name_GOM]=$A7)*(Data_Xuất[[#Headers],[B1_MN]:[B4_DT]]='Xuất-2025-VayTron'!CP$5)))</f>
        <v>1317151.6480187227</v>
      </c>
      <c r="CQ7" s="42" cm="1">
        <f t="array" ref="CQ7">IF(CQ$2="FY",SUMPRODUCT(Data_Xuất[[B1_MN]:[B4_DT]]*(Data_Xuất[Year]=CQ$1)*(Data_Xuất[Main SKU name_GOM]=$A7)*(Data_Xuất[[#Headers],[B1_MN]:[B4_DT]]='Xuất-2025-VayTron'!CQ$5)),SUMPRODUCT(Data_Xuất[[B1_MN]:[B4_DT]]*(Data_Xuất[Year]=CQ$1)*(Data_Xuất[Month]=CQ$2)*(Data_Xuất[Main SKU name_GOM]=$A7)*(Data_Xuất[[#Headers],[B1_MN]:[B4_DT]]='Xuất-2025-VayTron'!CQ$5)))</f>
        <v>501101.95701256563</v>
      </c>
      <c r="CR7" s="42" cm="1">
        <f t="array" ref="CR7">IF(CR$2="FY",SUMPRODUCT(Data_Xuất[[B1_MN]:[B4_DT]]*(Data_Xuất[Year]=CR$1)*(Data_Xuất[Main SKU name_GOM]=$A7)*(Data_Xuất[[#Headers],[B1_MN]:[B4_DT]]='Xuất-2025-VayTron'!CR$5)),SUMPRODUCT(Data_Xuất[[B1_MN]:[B4_DT]]*(Data_Xuất[Year]=CR$1)*(Data_Xuất[Month]=CR$2)*(Data_Xuất[Main SKU name_GOM]=$A7)*(Data_Xuất[[#Headers],[B1_MN]:[B4_DT]]='Xuất-2025-VayTron'!CR$5)))</f>
        <v>192370.14783802605</v>
      </c>
      <c r="CS7" s="42" cm="1">
        <f t="array" ref="CS7">IF(CS$2="FY",SUMPRODUCT(Data_Xuất[[B1_MN]:[B4_DT]]*(Data_Xuất[Year]=CS$1)*(Data_Xuất[Main SKU name_GOM]=$A7)*(Data_Xuất[[#Headers],[B1_MN]:[B4_DT]]='Xuất-2025-VayTron'!CS$5)),SUMPRODUCT(Data_Xuất[[B1_MN]:[B4_DT]]*(Data_Xuất[Year]=CS$1)*(Data_Xuất[Month]=CS$2)*(Data_Xuất[Main SKU name_GOM]=$A7)*(Data_Xuất[[#Headers],[B1_MN]:[B4_DT]]='Xuất-2025-VayTron'!CS$5)))</f>
        <v>4769.9148936170222</v>
      </c>
      <c r="CT7" s="42" cm="1">
        <f t="array" ref="CT7">IF(CT$2="FY",SUMPRODUCT(Data_Xuất[[B1_MN]:[B4_DT]]*(Data_Xuất[Year]=CT$1)*(Data_Xuất[Main SKU name_GOM]=$A7)*(Data_Xuất[[#Headers],[B1_MN]:[B4_DT]]='Xuất-2025-VayTron'!CT$5)),SUMPRODUCT(Data_Xuất[[B1_MN]:[B4_DT]]*(Data_Xuất[Year]=CT$1)*(Data_Xuất[Month]=CT$2)*(Data_Xuất[Main SKU name_GOM]=$A7)*(Data_Xuất[[#Headers],[B1_MN]:[B4_DT]]='Xuất-2025-VayTron'!CT$5)))</f>
        <v>57128.414913366345</v>
      </c>
      <c r="CU7" s="42" cm="1">
        <f t="array" ref="CU7">IF(CU$2="FY",SUMPRODUCT(Data_Xuất[[B1_MN]:[B4_DT]]*(Data_Xuất[Year]=CU$1)*(Data_Xuất[Main SKU name_GOM]=$A7)*(Data_Xuất[[#Headers],[B1_MN]:[B4_DT]]='Xuất-2025-VayTron'!CU$5)),SUMPRODUCT(Data_Xuất[[B1_MN]:[B4_DT]]*(Data_Xuất[Year]=CU$1)*(Data_Xuất[Month]=CU$2)*(Data_Xuất[Main SKU name_GOM]=$A7)*(Data_Xuất[[#Headers],[B1_MN]:[B4_DT]]='Xuất-2025-VayTron'!CU$5)))</f>
        <v>33347.517507719669</v>
      </c>
      <c r="CV7" s="42" cm="1">
        <f t="array" ref="CV7">IF(CV$2="FY",SUMPRODUCT(Data_Xuất[[B1_MN]:[B4_DT]]*(Data_Xuất[Year]=CV$1)*(Data_Xuất[Main SKU name_GOM]=$A7)*(Data_Xuất[[#Headers],[B1_MN]:[B4_DT]]='Xuất-2025-VayTron'!CV$5)),SUMPRODUCT(Data_Xuất[[B1_MN]:[B4_DT]]*(Data_Xuất[Year]=CV$1)*(Data_Xuất[Month]=CV$2)*(Data_Xuất[Main SKU name_GOM]=$A7)*(Data_Xuất[[#Headers],[B1_MN]:[B4_DT]]='Xuất-2025-VayTron'!CV$5)))</f>
        <v>0</v>
      </c>
      <c r="CW7" s="42" cm="1">
        <f t="array" ref="CW7">IF(CW$2="FY",SUMPRODUCT(Data_Xuất[[B1_MN]:[B4_DT]]*(Data_Xuất[Year]=CW$1)*(Data_Xuất[Main SKU name_GOM]=$A7)*(Data_Xuất[[#Headers],[B1_MN]:[B4_DT]]='Xuất-2025-VayTron'!CW$5)),SUMPRODUCT(Data_Xuất[[B1_MN]:[B4_DT]]*(Data_Xuất[Year]=CW$1)*(Data_Xuất[Month]=CW$2)*(Data_Xuất[Main SKU name_GOM]=$A7)*(Data_Xuất[[#Headers],[B1_MN]:[B4_DT]]='Xuất-2025-VayTron'!CW$5)))</f>
        <v>1807.1646674679987</v>
      </c>
      <c r="CX7" s="42" cm="1">
        <f t="array" ref="CX7">IF(CX$2="FY",SUMPRODUCT(Data_Xuất[[B1_MN]:[B4_DT]]*(Data_Xuất[Year]=CX$1)*(Data_Xuất[Main SKU name_GOM]=$A7)*(Data_Xuất[[#Headers],[B1_MN]:[B4_DT]]='Xuất-2025-VayTron'!CX$5)),SUMPRODUCT(Data_Xuất[[B1_MN]:[B4_DT]]*(Data_Xuất[Year]=CX$1)*(Data_Xuất[Month]=CX$2)*(Data_Xuất[Main SKU name_GOM]=$A7)*(Data_Xuất[[#Headers],[B1_MN]:[B4_DT]]='Xuất-2025-VayTron'!CX$5)))</f>
        <v>6635.5841584158434</v>
      </c>
      <c r="CY7" s="42" cm="1">
        <f t="array" ref="CY7">IF(CY$2="FY",SUMPRODUCT(Data_Xuất[[B1_MN]:[B4_DT]]*(Data_Xuất[Year]=CY$1)*(Data_Xuất[Main SKU name_GOM]=$A7)*(Data_Xuất[[#Headers],[B1_MN]:[B4_DT]]='Xuất-2025-VayTron'!CY$5)),SUMPRODUCT(Data_Xuất[[B1_MN]:[B4_DT]]*(Data_Xuất[Year]=CY$1)*(Data_Xuất[Month]=CY$2)*(Data_Xuất[Main SKU name_GOM]=$A7)*(Data_Xuất[[#Headers],[B1_MN]:[B4_DT]]='Xuất-2025-VayTron'!CY$5)))</f>
        <v>1134.4009900990102</v>
      </c>
      <c r="CZ7" s="42" cm="1">
        <f t="array" ref="CZ7">IF(CZ$2="FY",SUMPRODUCT(Data_Xuất[[B1_MN]:[B4_DT]]*(Data_Xuất[Year]=CZ$1)*(Data_Xuất[Main SKU name_GOM]=$A7)*(Data_Xuất[[#Headers],[B1_MN]:[B4_DT]]='Xuất-2025-VayTron'!CZ$5)),SUMPRODUCT(Data_Xuất[[B1_MN]:[B4_DT]]*(Data_Xuất[Year]=CZ$1)*(Data_Xuất[Month]=CZ$2)*(Data_Xuất[Main SKU name_GOM]=$A7)*(Data_Xuất[[#Headers],[B1_MN]:[B4_DT]]='Xuất-2025-VayTron'!CZ$5)))</f>
        <v>0</v>
      </c>
      <c r="DA7" s="42" cm="1">
        <f t="array" ref="DA7">IF(DA$2="FY",SUMPRODUCT(Data_Xuất[[B1_MN]:[B4_DT]]*(Data_Xuất[Year]=DA$1)*(Data_Xuất[Main SKU name_GOM]=$A7)*(Data_Xuất[[#Headers],[B1_MN]:[B4_DT]]='Xuất-2025-VayTron'!DA$5)),SUMPRODUCT(Data_Xuất[[B1_MN]:[B4_DT]]*(Data_Xuất[Year]=DA$1)*(Data_Xuất[Month]=DA$2)*(Data_Xuất[Main SKU name_GOM]=$A7)*(Data_Xuất[[#Headers],[B1_MN]:[B4_DT]]='Xuất-2025-VayTron'!DA$5)))</f>
        <v>0</v>
      </c>
      <c r="DB7" s="42" cm="1">
        <f t="array" ref="DB7">IF(DB$2="FY",SUMPRODUCT(Data_Xuất[[B1_MN]:[B4_DT]]*(Data_Xuất[Year]=DB$1)*(Data_Xuất[Main SKU name_GOM]=$A7)*(Data_Xuất[[#Headers],[B1_MN]:[B4_DT]]='Xuất-2025-VayTron'!DB$5)),SUMPRODUCT(Data_Xuất[[B1_MN]:[B4_DT]]*(Data_Xuất[Year]=DB$1)*(Data_Xuất[Month]=DB$2)*(Data_Xuất[Main SKU name_GOM]=$A7)*(Data_Xuất[[#Headers],[B1_MN]:[B4_DT]]='Xuất-2025-VayTron'!DB$5)))</f>
        <v>0</v>
      </c>
      <c r="DC7" s="45">
        <f t="shared" si="18"/>
        <v>2115446.7500000005</v>
      </c>
      <c r="DE7" s="42" cm="1">
        <f t="array" ref="DE7">IF(DE$2="FY",SUMPRODUCT(Data_Xuất[[B1_MN]:[B4_DT]]*(Data_Xuất[Year]=DE$1)*(Data_Xuất[Main SKU name_GOM]=$A7)*(Data_Xuất[[#Headers],[B1_MN]:[B4_DT]]='Xuất-2025-VayTron'!DE$5)),SUMPRODUCT(Data_Xuất[[B1_MN]:[B4_DT]]*(Data_Xuất[Year]=DE$1)*(Data_Xuất[Month]=DE$2)*(Data_Xuất[Main SKU name_GOM]=$A7)*(Data_Xuất[[#Headers],[B1_MN]:[B4_DT]]='Xuất-2025-VayTron'!DE$5)))</f>
        <v>866864.55062751565</v>
      </c>
      <c r="DF7" s="42" cm="1">
        <f t="array" ref="DF7">IF(DF$2="FY",SUMPRODUCT(Data_Xuất[[B1_MN]:[B4_DT]]*(Data_Xuất[Year]=DF$1)*(Data_Xuất[Main SKU name_GOM]=$A7)*(Data_Xuất[[#Headers],[B1_MN]:[B4_DT]]='Xuất-2025-VayTron'!DF$5)),SUMPRODUCT(Data_Xuất[[B1_MN]:[B4_DT]]*(Data_Xuất[Year]=DF$1)*(Data_Xuất[Month]=DF$2)*(Data_Xuất[Main SKU name_GOM]=$A7)*(Data_Xuất[[#Headers],[B1_MN]:[B4_DT]]='Xuất-2025-VayTron'!DF$5)))</f>
        <v>81820.649667374775</v>
      </c>
      <c r="DG7" s="42" cm="1">
        <f t="array" ref="DG7">IF(DG$2="FY",SUMPRODUCT(Data_Xuất[[B1_MN]:[B4_DT]]*(Data_Xuất[Year]=DG$1)*(Data_Xuất[Main SKU name_GOM]=$A7)*(Data_Xuất[[#Headers],[B1_MN]:[B4_DT]]='Xuất-2025-VayTron'!DG$5)),SUMPRODUCT(Data_Xuất[[B1_MN]:[B4_DT]]*(Data_Xuất[Year]=DG$1)*(Data_Xuất[Month]=DG$2)*(Data_Xuất[Main SKU name_GOM]=$A7)*(Data_Xuất[[#Headers],[B1_MN]:[B4_DT]]='Xuất-2025-VayTron'!DG$5)))</f>
        <v>301029.99286532868</v>
      </c>
      <c r="DH7" s="42" cm="1">
        <f t="array" ref="DH7">IF(DH$2="FY",SUMPRODUCT(Data_Xuất[[B1_MN]:[B4_DT]]*(Data_Xuất[Year]=DH$1)*(Data_Xuất[Main SKU name_GOM]=$A7)*(Data_Xuất[[#Headers],[B1_MN]:[B4_DT]]='Xuất-2025-VayTron'!DH$5)),SUMPRODUCT(Data_Xuất[[B1_MN]:[B4_DT]]*(Data_Xuất[Year]=DH$1)*(Data_Xuất[Month]=DH$2)*(Data_Xuất[Main SKU name_GOM]=$A7)*(Data_Xuất[[#Headers],[B1_MN]:[B4_DT]]='Xuất-2025-VayTron'!DH$5)))</f>
        <v>1104.7238372093022</v>
      </c>
      <c r="DI7" s="42" cm="1">
        <f t="array" ref="DI7">IF(DI$2="FY",SUMPRODUCT(Data_Xuất[[B1_MN]:[B4_DT]]*(Data_Xuất[Year]=DI$1)*(Data_Xuất[Main SKU name_GOM]=$A7)*(Data_Xuất[[#Headers],[B1_MN]:[B4_DT]]='Xuất-2025-VayTron'!DI$5)),SUMPRODUCT(Data_Xuất[[B1_MN]:[B4_DT]]*(Data_Xuất[Year]=DI$1)*(Data_Xuất[Month]=DI$2)*(Data_Xuất[Main SKU name_GOM]=$A7)*(Data_Xuất[[#Headers],[B1_MN]:[B4_DT]]='Xuất-2025-VayTron'!DI$5)))</f>
        <v>6089.049083184259</v>
      </c>
      <c r="DJ7" s="42" cm="1">
        <f t="array" ref="DJ7">IF(DJ$2="FY",SUMPRODUCT(Data_Xuất[[B1_MN]:[B4_DT]]*(Data_Xuất[Year]=DJ$1)*(Data_Xuất[Main SKU name_GOM]=$A7)*(Data_Xuất[[#Headers],[B1_MN]:[B4_DT]]='Xuất-2025-VayTron'!DJ$5)),SUMPRODUCT(Data_Xuất[[B1_MN]:[B4_DT]]*(Data_Xuất[Year]=DJ$1)*(Data_Xuất[Month]=DJ$2)*(Data_Xuất[Main SKU name_GOM]=$A7)*(Data_Xuất[[#Headers],[B1_MN]:[B4_DT]]='Xuất-2025-VayTron'!DJ$5)))</f>
        <v>6749.0339193872996</v>
      </c>
      <c r="DK7" s="42" cm="1">
        <f t="array" ref="DK7">IF(DK$2="FY",SUMPRODUCT(Data_Xuất[[B1_MN]:[B4_DT]]*(Data_Xuất[Year]=DK$1)*(Data_Xuất[Main SKU name_GOM]=$A7)*(Data_Xuất[[#Headers],[B1_MN]:[B4_DT]]='Xuất-2025-VayTron'!DK$5)),SUMPRODUCT(Data_Xuất[[B1_MN]:[B4_DT]]*(Data_Xuất[Year]=DK$1)*(Data_Xuất[Month]=DK$2)*(Data_Xuất[Main SKU name_GOM]=$A7)*(Data_Xuất[[#Headers],[B1_MN]:[B4_DT]]='Xuất-2025-VayTron'!DK$5)))</f>
        <v>0</v>
      </c>
      <c r="DL7" s="42" cm="1">
        <f t="array" ref="DL7">IF(DL$2="FY",SUMPRODUCT(Data_Xuất[[B1_MN]:[B4_DT]]*(Data_Xuất[Year]=DL$1)*(Data_Xuất[Main SKU name_GOM]=$A7)*(Data_Xuất[[#Headers],[B1_MN]:[B4_DT]]='Xuất-2025-VayTron'!DL$5)),SUMPRODUCT(Data_Xuất[[B1_MN]:[B4_DT]]*(Data_Xuất[Year]=DL$1)*(Data_Xuất[Month]=DL$2)*(Data_Xuất[Main SKU name_GOM]=$A7)*(Data_Xuất[[#Headers],[B1_MN]:[B4_DT]]='Xuất-2025-VayTron'!DL$5)))</f>
        <v>0</v>
      </c>
      <c r="DM7" s="42" cm="1">
        <f t="array" ref="DM7">IF(DM$2="FY",SUMPRODUCT(Data_Xuất[[B1_MN]:[B4_DT]]*(Data_Xuất[Year]=DM$1)*(Data_Xuất[Main SKU name_GOM]=$A7)*(Data_Xuất[[#Headers],[B1_MN]:[B4_DT]]='Xuất-2025-VayTron'!DM$5)),SUMPRODUCT(Data_Xuất[[B1_MN]:[B4_DT]]*(Data_Xuất[Year]=DM$1)*(Data_Xuất[Month]=DM$2)*(Data_Xuất[Main SKU name_GOM]=$A7)*(Data_Xuất[[#Headers],[B1_MN]:[B4_DT]]='Xuất-2025-VayTron'!DM$5)))</f>
        <v>0</v>
      </c>
      <c r="DN7" s="42" cm="1">
        <f t="array" ref="DN7">IF(DN$2="FY",SUMPRODUCT(Data_Xuất[[B1_MN]:[B4_DT]]*(Data_Xuất[Year]=DN$1)*(Data_Xuất[Main SKU name_GOM]=$A7)*(Data_Xuất[[#Headers],[B1_MN]:[B4_DT]]='Xuất-2025-VayTron'!DN$5)),SUMPRODUCT(Data_Xuất[[B1_MN]:[B4_DT]]*(Data_Xuất[Year]=DN$1)*(Data_Xuất[Month]=DN$2)*(Data_Xuất[Main SKU name_GOM]=$A7)*(Data_Xuất[[#Headers],[B1_MN]:[B4_DT]]='Xuất-2025-VayTron'!DN$5)))</f>
        <v>0</v>
      </c>
      <c r="DO7" s="42" cm="1">
        <f t="array" ref="DO7">IF(DO$2="FY",SUMPRODUCT(Data_Xuất[[B1_MN]:[B4_DT]]*(Data_Xuất[Year]=DO$1)*(Data_Xuất[Main SKU name_GOM]=$A7)*(Data_Xuất[[#Headers],[B1_MN]:[B4_DT]]='Xuất-2025-VayTron'!DO$5)),SUMPRODUCT(Data_Xuất[[B1_MN]:[B4_DT]]*(Data_Xuất[Year]=DO$1)*(Data_Xuất[Month]=DO$2)*(Data_Xuất[Main SKU name_GOM]=$A7)*(Data_Xuất[[#Headers],[B1_MN]:[B4_DT]]='Xuất-2025-VayTron'!DO$5)))</f>
        <v>0</v>
      </c>
      <c r="DP7" s="42" cm="1">
        <f t="array" ref="DP7">IF(DP$2="FY",SUMPRODUCT(Data_Xuất[[B1_MN]:[B4_DT]]*(Data_Xuất[Year]=DP$1)*(Data_Xuất[Main SKU name_GOM]=$A7)*(Data_Xuất[[#Headers],[B1_MN]:[B4_DT]]='Xuất-2025-VayTron'!DP$5)),SUMPRODUCT(Data_Xuất[[B1_MN]:[B4_DT]]*(Data_Xuất[Year]=DP$1)*(Data_Xuất[Month]=DP$2)*(Data_Xuất[Main SKU name_GOM]=$A7)*(Data_Xuất[[#Headers],[B1_MN]:[B4_DT]]='Xuất-2025-VayTron'!DP$5)))</f>
        <v>0</v>
      </c>
      <c r="DQ7" s="42" cm="1">
        <f t="array" ref="DQ7">IF(DQ$2="FY",SUMPRODUCT(Data_Xuất[[B1_MN]:[B4_DT]]*(Data_Xuất[Year]=DQ$1)*(Data_Xuất[Main SKU name_GOM]=$A7)*(Data_Xuất[[#Headers],[B1_MN]:[B4_DT]]='Xuất-2025-VayTron'!DQ$5)),SUMPRODUCT(Data_Xuất[[B1_MN]:[B4_DT]]*(Data_Xuất[Year]=DQ$1)*(Data_Xuất[Month]=DQ$2)*(Data_Xuất[Main SKU name_GOM]=$A7)*(Data_Xuất[[#Headers],[B1_MN]:[B4_DT]]='Xuất-2025-VayTron'!DQ$5)))</f>
        <v>0</v>
      </c>
      <c r="DR7" s="45">
        <f t="shared" si="19"/>
        <v>1263658</v>
      </c>
      <c r="DT7" s="42" cm="1">
        <f t="array" ref="DT7">IF(DT$2="FY",SUMPRODUCT(Data_Xuất[[B1_MN]:[B4_DT]]*(Data_Xuất[Year]=DT$1)*(Data_Xuất[Main SKU name_GOM]=$A7)*(Data_Xuất[[#Headers],[B1_MN]:[B4_DT]]='Xuất-2025-VayTron'!DT$5)),SUMPRODUCT(Data_Xuất[[B1_MN]:[B4_DT]]*(Data_Xuất[Year]=DT$1)*(Data_Xuất[Month]=DT$2)*(Data_Xuất[Main SKU name_GOM]=$A7)*(Data_Xuất[[#Headers],[B1_MN]:[B4_DT]]='Xuất-2025-VayTron'!DT$5)))</f>
        <v>454688.65369036893</v>
      </c>
      <c r="DU7" s="42" cm="1">
        <f t="array" ref="DU7">IF(DU$2="FY",SUMPRODUCT(Data_Xuất[[B1_MN]:[B4_DT]]*(Data_Xuất[Year]=DU$1)*(Data_Xuất[Main SKU name_GOM]=$A7)*(Data_Xuất[[#Headers],[B1_MN]:[B4_DT]]='Xuất-2025-VayTron'!DU$5)),SUMPRODUCT(Data_Xuất[[B1_MN]:[B4_DT]]*(Data_Xuất[Year]=DU$1)*(Data_Xuất[Month]=DU$2)*(Data_Xuất[Main SKU name_GOM]=$A7)*(Data_Xuất[[#Headers],[B1_MN]:[B4_DT]]='Xuất-2025-VayTron'!DU$5)))</f>
        <v>382346.11971197114</v>
      </c>
      <c r="DV7" s="42" cm="1">
        <f t="array" ref="DV7">IF(DV$2="FY",SUMPRODUCT(Data_Xuất[[B1_MN]:[B4_DT]]*(Data_Xuất[Year]=DV$1)*(Data_Xuất[Main SKU name_GOM]=$A7)*(Data_Xuất[[#Headers],[B1_MN]:[B4_DT]]='Xuất-2025-VayTron'!DV$5)),SUMPRODUCT(Data_Xuất[[B1_MN]:[B4_DT]]*(Data_Xuất[Year]=DV$1)*(Data_Xuất[Month]=DV$2)*(Data_Xuất[Main SKU name_GOM]=$A7)*(Data_Xuất[[#Headers],[B1_MN]:[B4_DT]]='Xuất-2025-VayTron'!DV$5)))</f>
        <v>344496.13231323136</v>
      </c>
      <c r="DW7" s="42" cm="1">
        <f t="array" ref="DW7">IF(DW$2="FY",SUMPRODUCT(Data_Xuất[[B1_MN]:[B4_DT]]*(Data_Xuất[Year]=DW$1)*(Data_Xuất[Main SKU name_GOM]=$A7)*(Data_Xuất[[#Headers],[B1_MN]:[B4_DT]]='Xuất-2025-VayTron'!DW$5)),SUMPRODUCT(Data_Xuất[[B1_MN]:[B4_DT]]*(Data_Xuất[Year]=DW$1)*(Data_Xuất[Month]=DW$2)*(Data_Xuất[Main SKU name_GOM]=$A7)*(Data_Xuất[[#Headers],[B1_MN]:[B4_DT]]='Xuất-2025-VayTron'!DW$5)))</f>
        <v>0</v>
      </c>
      <c r="DX7" s="42" cm="1">
        <f t="array" ref="DX7">IF(DX$2="FY",SUMPRODUCT(Data_Xuất[[B1_MN]:[B4_DT]]*(Data_Xuất[Year]=DX$1)*(Data_Xuất[Main SKU name_GOM]=$A7)*(Data_Xuất[[#Headers],[B1_MN]:[B4_DT]]='Xuất-2025-VayTron'!DX$5)),SUMPRODUCT(Data_Xuất[[B1_MN]:[B4_DT]]*(Data_Xuất[Year]=DX$1)*(Data_Xuất[Month]=DX$2)*(Data_Xuất[Main SKU name_GOM]=$A7)*(Data_Xuất[[#Headers],[B1_MN]:[B4_DT]]='Xuất-2025-VayTron'!DX$5)))</f>
        <v>1545.3195319531951</v>
      </c>
      <c r="DY7" s="42" cm="1">
        <f t="array" ref="DY7">IF(DY$2="FY",SUMPRODUCT(Data_Xuất[[B1_MN]:[B4_DT]]*(Data_Xuất[Year]=DY$1)*(Data_Xuất[Main SKU name_GOM]=$A7)*(Data_Xuất[[#Headers],[B1_MN]:[B4_DT]]='Xuất-2025-VayTron'!DY$5)),SUMPRODUCT(Data_Xuất[[B1_MN]:[B4_DT]]*(Data_Xuất[Year]=DY$1)*(Data_Xuất[Month]=DY$2)*(Data_Xuất[Main SKU name_GOM]=$A7)*(Data_Xuất[[#Headers],[B1_MN]:[B4_DT]]='Xuất-2025-VayTron'!DY$5)))</f>
        <v>206.70792079207922</v>
      </c>
      <c r="DZ7" s="42" cm="1">
        <f t="array" ref="DZ7">IF(DZ$2="FY",SUMPRODUCT(Data_Xuất[[B1_MN]:[B4_DT]]*(Data_Xuất[Year]=DZ$1)*(Data_Xuất[Main SKU name_GOM]=$A7)*(Data_Xuất[[#Headers],[B1_MN]:[B4_DT]]='Xuất-2025-VayTron'!DZ$5)),SUMPRODUCT(Data_Xuất[[B1_MN]:[B4_DT]]*(Data_Xuất[Year]=DZ$1)*(Data_Xuất[Month]=DZ$2)*(Data_Xuất[Main SKU name_GOM]=$A7)*(Data_Xuất[[#Headers],[B1_MN]:[B4_DT]]='Xuất-2025-VayTron'!DZ$5)))</f>
        <v>0</v>
      </c>
      <c r="EA7" s="42" cm="1">
        <f t="array" ref="EA7">IF(EA$2="FY",SUMPRODUCT(Data_Xuất[[B1_MN]:[B4_DT]]*(Data_Xuất[Year]=EA$1)*(Data_Xuất[Main SKU name_GOM]=$A7)*(Data_Xuất[[#Headers],[B1_MN]:[B4_DT]]='Xuất-2025-VayTron'!EA$5)),SUMPRODUCT(Data_Xuất[[B1_MN]:[B4_DT]]*(Data_Xuất[Year]=EA$1)*(Data_Xuất[Month]=EA$2)*(Data_Xuất[Main SKU name_GOM]=$A7)*(Data_Xuất[[#Headers],[B1_MN]:[B4_DT]]='Xuất-2025-VayTron'!EA$5)))</f>
        <v>94.059405940594061</v>
      </c>
      <c r="EB7" s="42" cm="1">
        <f t="array" ref="EB7">IF(EB$2="FY",SUMPRODUCT(Data_Xuất[[B1_MN]:[B4_DT]]*(Data_Xuất[Year]=EB$1)*(Data_Xuất[Main SKU name_GOM]=$A7)*(Data_Xuất[[#Headers],[B1_MN]:[B4_DT]]='Xuất-2025-VayTron'!EB$5)),SUMPRODUCT(Data_Xuất[[B1_MN]:[B4_DT]]*(Data_Xuất[Year]=EB$1)*(Data_Xuất[Month]=EB$2)*(Data_Xuất[Main SKU name_GOM]=$A7)*(Data_Xuất[[#Headers],[B1_MN]:[B4_DT]]='Xuất-2025-VayTron'!EB$5)))</f>
        <v>819.20792079207922</v>
      </c>
      <c r="EC7" s="42" cm="1">
        <f t="array" ref="EC7">IF(EC$2="FY",SUMPRODUCT(Data_Xuất[[B1_MN]:[B4_DT]]*(Data_Xuất[Year]=EC$1)*(Data_Xuất[Main SKU name_GOM]=$A7)*(Data_Xuất[[#Headers],[B1_MN]:[B4_DT]]='Xuất-2025-VayTron'!EC$5)),SUMPRODUCT(Data_Xuất[[B1_MN]:[B4_DT]]*(Data_Xuất[Year]=EC$1)*(Data_Xuất[Month]=EC$2)*(Data_Xuất[Main SKU name_GOM]=$A7)*(Data_Xuất[[#Headers],[B1_MN]:[B4_DT]]='Xuất-2025-VayTron'!EC$5)))</f>
        <v>140.04950495049505</v>
      </c>
      <c r="ED7" s="42" cm="1">
        <f t="array" ref="ED7">IF(ED$2="FY",SUMPRODUCT(Data_Xuất[[B1_MN]:[B4_DT]]*(Data_Xuất[Year]=ED$1)*(Data_Xuất[Main SKU name_GOM]=$A7)*(Data_Xuất[[#Headers],[B1_MN]:[B4_DT]]='Xuất-2025-VayTron'!ED$5)),SUMPRODUCT(Data_Xuất[[B1_MN]:[B4_DT]]*(Data_Xuất[Year]=ED$1)*(Data_Xuất[Month]=ED$2)*(Data_Xuất[Main SKU name_GOM]=$A7)*(Data_Xuất[[#Headers],[B1_MN]:[B4_DT]]='Xuất-2025-VayTron'!ED$5)))</f>
        <v>0</v>
      </c>
      <c r="EE7" s="42" cm="1">
        <f t="array" ref="EE7">IF(EE$2="FY",SUMPRODUCT(Data_Xuất[[B1_MN]:[B4_DT]]*(Data_Xuất[Year]=EE$1)*(Data_Xuất[Main SKU name_GOM]=$A7)*(Data_Xuất[[#Headers],[B1_MN]:[B4_DT]]='Xuất-2025-VayTron'!EE$5)),SUMPRODUCT(Data_Xuất[[B1_MN]:[B4_DT]]*(Data_Xuất[Year]=EE$1)*(Data_Xuất[Month]=EE$2)*(Data_Xuất[Main SKU name_GOM]=$A7)*(Data_Xuất[[#Headers],[B1_MN]:[B4_DT]]='Xuất-2025-VayTron'!EE$5)))</f>
        <v>0</v>
      </c>
      <c r="EF7" s="42" cm="1">
        <f t="array" ref="EF7">IF(EF$2="FY",SUMPRODUCT(Data_Xuất[[B1_MN]:[B4_DT]]*(Data_Xuất[Year]=EF$1)*(Data_Xuất[Main SKU name_GOM]=$A7)*(Data_Xuất[[#Headers],[B1_MN]:[B4_DT]]='Xuất-2025-VayTron'!EF$5)),SUMPRODUCT(Data_Xuất[[B1_MN]:[B4_DT]]*(Data_Xuất[Year]=EF$1)*(Data_Xuất[Month]=EF$2)*(Data_Xuất[Main SKU name_GOM]=$A7)*(Data_Xuất[[#Headers],[B1_MN]:[B4_DT]]='Xuất-2025-VayTron'!EF$5)))</f>
        <v>0</v>
      </c>
      <c r="EG7" s="45">
        <f t="shared" si="20"/>
        <v>1184336.2499999995</v>
      </c>
      <c r="EI7" s="42" cm="1">
        <f t="array" ref="EI7">IF(EI$2="FY",SUMPRODUCT(Data_Xuất[[B1_MN]:[B4_DT]]*(Data_Xuất[Year]=EI$1)*(Data_Xuất[Main SKU name_GOM]=$A7)*(Data_Xuất[[#Headers],[B1_MN]:[B4_DT]]='Xuất-2025-VayTron'!EI$5)),SUMPRODUCT(Data_Xuất[[B1_MN]:[B4_DT]]*(Data_Xuất[Year]=EI$1)*(Data_Xuất[Month]=EI$2)*(Data_Xuất[Main SKU name_GOM]=$A7)*(Data_Xuất[[#Headers],[B1_MN]:[B4_DT]]='Xuất-2025-VayTron'!EI$5)))</f>
        <v>476023.36881188117</v>
      </c>
      <c r="EJ7" s="42" cm="1">
        <f t="array" ref="EJ7">IF(EJ$2="FY",SUMPRODUCT(Data_Xuất[[B1_MN]:[B4_DT]]*(Data_Xuất[Year]=EJ$1)*(Data_Xuất[Main SKU name_GOM]=$A7)*(Data_Xuất[[#Headers],[B1_MN]:[B4_DT]]='Xuất-2025-VayTron'!EJ$5)),SUMPRODUCT(Data_Xuất[[B1_MN]:[B4_DT]]*(Data_Xuất[Year]=EJ$1)*(Data_Xuất[Month]=EJ$2)*(Data_Xuất[Main SKU name_GOM]=$A7)*(Data_Xuất[[#Headers],[B1_MN]:[B4_DT]]='Xuất-2025-VayTron'!EJ$5)))</f>
        <v>177034.36633663366</v>
      </c>
      <c r="EK7" s="42" cm="1">
        <f t="array" ref="EK7">IF(EK$2="FY",SUMPRODUCT(Data_Xuất[[B1_MN]:[B4_DT]]*(Data_Xuất[Year]=EK$1)*(Data_Xuất[Main SKU name_GOM]=$A7)*(Data_Xuất[[#Headers],[B1_MN]:[B4_DT]]='Xuất-2025-VayTron'!EK$5)),SUMPRODUCT(Data_Xuất[[B1_MN]:[B4_DT]]*(Data_Xuất[Year]=EK$1)*(Data_Xuất[Month]=EK$2)*(Data_Xuất[Main SKU name_GOM]=$A7)*(Data_Xuất[[#Headers],[B1_MN]:[B4_DT]]='Xuất-2025-VayTron'!EK$5)))</f>
        <v>224741.08910891088</v>
      </c>
      <c r="EL7" s="42" cm="1">
        <f t="array" ref="EL7">IF(EL$2="FY",SUMPRODUCT(Data_Xuất[[B1_MN]:[B4_DT]]*(Data_Xuất[Year]=EL$1)*(Data_Xuất[Main SKU name_GOM]=$A7)*(Data_Xuất[[#Headers],[B1_MN]:[B4_DT]]='Xuất-2025-VayTron'!EL$5)),SUMPRODUCT(Data_Xuất[[B1_MN]:[B4_DT]]*(Data_Xuất[Year]=EL$1)*(Data_Xuất[Month]=EL$2)*(Data_Xuất[Main SKU name_GOM]=$A7)*(Data_Xuất[[#Headers],[B1_MN]:[B4_DT]]='Xuất-2025-VayTron'!EL$5)))</f>
        <v>0</v>
      </c>
      <c r="EM7" s="42" cm="1">
        <f t="array" ref="EM7">IF(EM$2="FY",SUMPRODUCT(Data_Xuất[[B1_MN]:[B4_DT]]*(Data_Xuất[Year]=EM$1)*(Data_Xuất[Main SKU name_GOM]=$A7)*(Data_Xuất[[#Headers],[B1_MN]:[B4_DT]]='Xuất-2025-VayTron'!EM$5)),SUMPRODUCT(Data_Xuất[[B1_MN]:[B4_DT]]*(Data_Xuất[Year]=EM$1)*(Data_Xuất[Month]=EM$2)*(Data_Xuất[Main SKU name_GOM]=$A7)*(Data_Xuất[[#Headers],[B1_MN]:[B4_DT]]='Xuất-2025-VayTron'!EM$5)))</f>
        <v>9807.9702970297021</v>
      </c>
      <c r="EN7" s="42" cm="1">
        <f t="array" ref="EN7">IF(EN$2="FY",SUMPRODUCT(Data_Xuất[[B1_MN]:[B4_DT]]*(Data_Xuất[Year]=EN$1)*(Data_Xuất[Main SKU name_GOM]=$A7)*(Data_Xuất[[#Headers],[B1_MN]:[B4_DT]]='Xuất-2025-VayTron'!EN$5)),SUMPRODUCT(Data_Xuất[[B1_MN]:[B4_DT]]*(Data_Xuất[Year]=EN$1)*(Data_Xuất[Month]=EN$2)*(Data_Xuất[Main SKU name_GOM]=$A7)*(Data_Xuất[[#Headers],[B1_MN]:[B4_DT]]='Xuất-2025-VayTron'!EN$5)))</f>
        <v>1715.6757425742576</v>
      </c>
      <c r="EO7" s="42" cm="1">
        <f t="array" ref="EO7">IF(EO$2="FY",SUMPRODUCT(Data_Xuất[[B1_MN]:[B4_DT]]*(Data_Xuất[Year]=EO$1)*(Data_Xuất[Main SKU name_GOM]=$A7)*(Data_Xuất[[#Headers],[B1_MN]:[B4_DT]]='Xuất-2025-VayTron'!EO$5)),SUMPRODUCT(Data_Xuất[[B1_MN]:[B4_DT]]*(Data_Xuất[Year]=EO$1)*(Data_Xuất[Month]=EO$2)*(Data_Xuất[Main SKU name_GOM]=$A7)*(Data_Xuất[[#Headers],[B1_MN]:[B4_DT]]='Xuất-2025-VayTron'!EO$5)))</f>
        <v>0</v>
      </c>
      <c r="EP7" s="42" cm="1">
        <f t="array" ref="EP7">IF(EP$2="FY",SUMPRODUCT(Data_Xuất[[B1_MN]:[B4_DT]]*(Data_Xuất[Year]=EP$1)*(Data_Xuất[Main SKU name_GOM]=$A7)*(Data_Xuất[[#Headers],[B1_MN]:[B4_DT]]='Xuất-2025-VayTron'!EP$5)),SUMPRODUCT(Data_Xuất[[B1_MN]:[B4_DT]]*(Data_Xuất[Year]=EP$1)*(Data_Xuất[Month]=EP$2)*(Data_Xuất[Main SKU name_GOM]=$A7)*(Data_Xuất[[#Headers],[B1_MN]:[B4_DT]]='Xuất-2025-VayTron'!EP$5)))</f>
        <v>780.69306930693062</v>
      </c>
      <c r="EQ7" s="42" cm="1">
        <f t="array" ref="EQ7">IF(EQ$2="FY",SUMPRODUCT(Data_Xuất[[B1_MN]:[B4_DT]]*(Data_Xuất[Year]=EQ$1)*(Data_Xuất[Main SKU name_GOM]=$A7)*(Data_Xuất[[#Headers],[B1_MN]:[B4_DT]]='Xuất-2025-VayTron'!EQ$5)),SUMPRODUCT(Data_Xuất[[B1_MN]:[B4_DT]]*(Data_Xuất[Year]=EQ$1)*(Data_Xuất[Month]=EQ$2)*(Data_Xuất[Main SKU name_GOM]=$A7)*(Data_Xuất[[#Headers],[B1_MN]:[B4_DT]]='Xuất-2025-VayTron'!EQ$5)))</f>
        <v>6799.425742574258</v>
      </c>
      <c r="ER7" s="42" cm="1">
        <f t="array" ref="ER7">IF(ER$2="FY",SUMPRODUCT(Data_Xuất[[B1_MN]:[B4_DT]]*(Data_Xuất[Year]=ER$1)*(Data_Xuất[Main SKU name_GOM]=$A7)*(Data_Xuất[[#Headers],[B1_MN]:[B4_DT]]='Xuất-2025-VayTron'!ER$5)),SUMPRODUCT(Data_Xuất[[B1_MN]:[B4_DT]]*(Data_Xuất[Year]=ER$1)*(Data_Xuất[Month]=ER$2)*(Data_Xuất[Main SKU name_GOM]=$A7)*(Data_Xuất[[#Headers],[B1_MN]:[B4_DT]]='Xuất-2025-VayTron'!ER$5)))</f>
        <v>1162.4108910891089</v>
      </c>
      <c r="ES7" s="42" cm="1">
        <f t="array" ref="ES7">IF(ES$2="FY",SUMPRODUCT(Data_Xuất[[B1_MN]:[B4_DT]]*(Data_Xuất[Year]=ES$1)*(Data_Xuất[Main SKU name_GOM]=$A7)*(Data_Xuất[[#Headers],[B1_MN]:[B4_DT]]='Xuất-2025-VayTron'!ES$5)),SUMPRODUCT(Data_Xuất[[B1_MN]:[B4_DT]]*(Data_Xuất[Year]=ES$1)*(Data_Xuất[Month]=ES$2)*(Data_Xuất[Main SKU name_GOM]=$A7)*(Data_Xuất[[#Headers],[B1_MN]:[B4_DT]]='Xuất-2025-VayTron'!ES$5)))</f>
        <v>0</v>
      </c>
      <c r="ET7" s="42" cm="1">
        <f t="array" ref="ET7">IF(ET$2="FY",SUMPRODUCT(Data_Xuất[[B1_MN]:[B4_DT]]*(Data_Xuất[Year]=ET$1)*(Data_Xuất[Main SKU name_GOM]=$A7)*(Data_Xuất[[#Headers],[B1_MN]:[B4_DT]]='Xuất-2025-VayTron'!ET$5)),SUMPRODUCT(Data_Xuất[[B1_MN]:[B4_DT]]*(Data_Xuất[Year]=ET$1)*(Data_Xuất[Month]=ET$2)*(Data_Xuất[Main SKU name_GOM]=$A7)*(Data_Xuất[[#Headers],[B1_MN]:[B4_DT]]='Xuất-2025-VayTron'!ET$5)))</f>
        <v>0</v>
      </c>
      <c r="EU7" s="42" cm="1">
        <f t="array" ref="EU7">IF(EU$2="FY",SUMPRODUCT(Data_Xuất[[B1_MN]:[B4_DT]]*(Data_Xuất[Year]=EU$1)*(Data_Xuất[Main SKU name_GOM]=$A7)*(Data_Xuất[[#Headers],[B1_MN]:[B4_DT]]='Xuất-2025-VayTron'!EU$5)),SUMPRODUCT(Data_Xuất[[B1_MN]:[B4_DT]]*(Data_Xuất[Year]=EU$1)*(Data_Xuất[Month]=EU$2)*(Data_Xuất[Main SKU name_GOM]=$A7)*(Data_Xuất[[#Headers],[B1_MN]:[B4_DT]]='Xuất-2025-VayTron'!EU$5)))</f>
        <v>0</v>
      </c>
      <c r="EV7" s="45">
        <f t="shared" si="21"/>
        <v>898065</v>
      </c>
      <c r="EX7" s="42" cm="1">
        <f t="array" ref="EX7">IF(EX$2="FY",SUMPRODUCT(Data_Xuất[[B1_MN]:[B4_DT]]*(Data_Xuất[Year]=EX$1)*(Data_Xuất[Main SKU name_GOM]=$A7)*(Data_Xuất[[#Headers],[B1_MN]:[B4_DT]]='Xuất-2025-VayTron'!EX$5)),SUMPRODUCT(Data_Xuất[[B1_MN]:[B4_DT]]*(Data_Xuất[Year]=EX$1)*(Data_Xuất[Month]=EX$2)*(Data_Xuất[Main SKU name_GOM]=$A7)*(Data_Xuất[[#Headers],[B1_MN]:[B4_DT]]='Xuất-2025-VayTron'!EX$5)))</f>
        <v>62684.037409855766</v>
      </c>
      <c r="EY7" s="42" cm="1">
        <f t="array" ref="EY7">IF(EY$2="FY",SUMPRODUCT(Data_Xuất[[B1_MN]:[B4_DT]]*(Data_Xuất[Year]=EY$1)*(Data_Xuất[Main SKU name_GOM]=$A7)*(Data_Xuất[[#Headers],[B1_MN]:[B4_DT]]='Xuất-2025-VayTron'!EY$5)),SUMPRODUCT(Data_Xuất[[B1_MN]:[B4_DT]]*(Data_Xuất[Year]=EY$1)*(Data_Xuất[Month]=EY$2)*(Data_Xuất[Main SKU name_GOM]=$A7)*(Data_Xuất[[#Headers],[B1_MN]:[B4_DT]]='Xuất-2025-VayTron'!EY$5)))</f>
        <v>34524.798377403844</v>
      </c>
      <c r="EZ7" s="42" cm="1">
        <f t="array" ref="EZ7">IF(EZ$2="FY",SUMPRODUCT(Data_Xuất[[B1_MN]:[B4_DT]]*(Data_Xuất[Year]=EZ$1)*(Data_Xuất[Main SKU name_GOM]=$A7)*(Data_Xuất[[#Headers],[B1_MN]:[B4_DT]]='Xuất-2025-VayTron'!EZ$5)),SUMPRODUCT(Data_Xuất[[B1_MN]:[B4_DT]]*(Data_Xuất[Year]=EZ$1)*(Data_Xuất[Month]=EZ$2)*(Data_Xuất[Main SKU name_GOM]=$A7)*(Data_Xuất[[#Headers],[B1_MN]:[B4_DT]]='Xuất-2025-VayTron'!EZ$5)))</f>
        <v>39690.633263221149</v>
      </c>
      <c r="FA7" s="42" cm="1">
        <f t="array" ref="FA7">IF(FA$2="FY",SUMPRODUCT(Data_Xuất[[B1_MN]:[B4_DT]]*(Data_Xuất[Year]=FA$1)*(Data_Xuất[Main SKU name_GOM]=$A7)*(Data_Xuất[[#Headers],[B1_MN]:[B4_DT]]='Xuất-2025-VayTron'!FA$5)),SUMPRODUCT(Data_Xuất[[B1_MN]:[B4_DT]]*(Data_Xuất[Year]=FA$1)*(Data_Xuất[Month]=FA$2)*(Data_Xuất[Main SKU name_GOM]=$A7)*(Data_Xuất[[#Headers],[B1_MN]:[B4_DT]]='Xuất-2025-VayTron'!FA$5)))</f>
        <v>0</v>
      </c>
      <c r="FB7" s="42" cm="1">
        <f t="array" ref="FB7">IF(FB$2="FY",SUMPRODUCT(Data_Xuất[[B1_MN]:[B4_DT]]*(Data_Xuất[Year]=FB$1)*(Data_Xuất[Main SKU name_GOM]=$A7)*(Data_Xuất[[#Headers],[B1_MN]:[B4_DT]]='Xuất-2025-VayTron'!FB$5)),SUMPRODUCT(Data_Xuất[[B1_MN]:[B4_DT]]*(Data_Xuất[Year]=FB$1)*(Data_Xuất[Month]=FB$2)*(Data_Xuất[Main SKU name_GOM]=$A7)*(Data_Xuất[[#Headers],[B1_MN]:[B4_DT]]='Xuất-2025-VayTron'!FB$5)))</f>
        <v>67.824519230769226</v>
      </c>
      <c r="FC7" s="42" cm="1">
        <f t="array" ref="FC7">IF(FC$2="FY",SUMPRODUCT(Data_Xuất[[B1_MN]:[B4_DT]]*(Data_Xuất[Year]=FC$1)*(Data_Xuất[Main SKU name_GOM]=$A7)*(Data_Xuất[[#Headers],[B1_MN]:[B4_DT]]='Xuất-2025-VayTron'!FC$5)),SUMPRODUCT(Data_Xuất[[B1_MN]:[B4_DT]]*(Data_Xuất[Year]=FC$1)*(Data_Xuất[Month]=FC$2)*(Data_Xuất[Main SKU name_GOM]=$A7)*(Data_Xuất[[#Headers],[B1_MN]:[B4_DT]]='Xuất-2025-VayTron'!FC$5)))</f>
        <v>579.70643028846155</v>
      </c>
      <c r="FD7" s="42" cm="1">
        <f t="array" ref="FD7">IF(FD$2="FY",SUMPRODUCT(Data_Xuất[[B1_MN]:[B4_DT]]*(Data_Xuất[Year]=FD$1)*(Data_Xuất[Main SKU name_GOM]=$A7)*(Data_Xuất[[#Headers],[B1_MN]:[B4_DT]]='Xuất-2025-VayTron'!FD$5)),SUMPRODUCT(Data_Xuất[[B1_MN]:[B4_DT]]*(Data_Xuất[Year]=FD$1)*(Data_Xuất[Month]=FD$2)*(Data_Xuất[Main SKU name_GOM]=$A7)*(Data_Xuất[[#Headers],[B1_MN]:[B4_DT]]='Xuất-2025-VayTron'!FD$5)))</f>
        <v>0</v>
      </c>
      <c r="FE7" s="42" cm="1">
        <f t="array" ref="FE7">IF(FE$2="FY",SUMPRODUCT(Data_Xuất[[B1_MN]:[B4_DT]]*(Data_Xuất[Year]=FE$1)*(Data_Xuất[Main SKU name_GOM]=$A7)*(Data_Xuất[[#Headers],[B1_MN]:[B4_DT]]='Xuất-2025-VayTron'!FE$5)),SUMPRODUCT(Data_Xuất[[B1_MN]:[B4_DT]]*(Data_Xuất[Year]=FE$1)*(Data_Xuất[Month]=FE$2)*(Data_Xuất[Main SKU name_GOM]=$A7)*(Data_Xuất[[#Headers],[B1_MN]:[B4_DT]]='Xuất-2025-VayTron'!FE$5)))</f>
        <v>0</v>
      </c>
      <c r="FF7" s="42" cm="1">
        <f t="array" ref="FF7">IF(FF$2="FY",SUMPRODUCT(Data_Xuất[[B1_MN]:[B4_DT]]*(Data_Xuất[Year]=FF$1)*(Data_Xuất[Main SKU name_GOM]=$A7)*(Data_Xuất[[#Headers],[B1_MN]:[B4_DT]]='Xuất-2025-VayTron'!FF$5)),SUMPRODUCT(Data_Xuất[[B1_MN]:[B4_DT]]*(Data_Xuất[Year]=FF$1)*(Data_Xuất[Month]=FF$2)*(Data_Xuất[Main SKU name_GOM]=$A7)*(Data_Xuất[[#Headers],[B1_MN]:[B4_DT]]='Xuất-2025-VayTron'!FF$5)))</f>
        <v>0</v>
      </c>
      <c r="FG7" s="42" cm="1">
        <f t="array" ref="FG7">IF(FG$2="FY",SUMPRODUCT(Data_Xuất[[B1_MN]:[B4_DT]]*(Data_Xuất[Year]=FG$1)*(Data_Xuất[Main SKU name_GOM]=$A7)*(Data_Xuất[[#Headers],[B1_MN]:[B4_DT]]='Xuất-2025-VayTron'!FG$5)),SUMPRODUCT(Data_Xuất[[B1_MN]:[B4_DT]]*(Data_Xuất[Year]=FG$1)*(Data_Xuất[Month]=FG$2)*(Data_Xuất[Main SKU name_GOM]=$A7)*(Data_Xuất[[#Headers],[B1_MN]:[B4_DT]]='Xuất-2025-VayTron'!FG$5)))</f>
        <v>0</v>
      </c>
      <c r="FH7" s="42" cm="1">
        <f t="array" ref="FH7">IF(FH$2="FY",SUMPRODUCT(Data_Xuất[[B1_MN]:[B4_DT]]*(Data_Xuất[Year]=FH$1)*(Data_Xuất[Main SKU name_GOM]=$A7)*(Data_Xuất[[#Headers],[B1_MN]:[B4_DT]]='Xuất-2025-VayTron'!FH$5)),SUMPRODUCT(Data_Xuất[[B1_MN]:[B4_DT]]*(Data_Xuất[Year]=FH$1)*(Data_Xuất[Month]=FH$2)*(Data_Xuất[Main SKU name_GOM]=$A7)*(Data_Xuất[[#Headers],[B1_MN]:[B4_DT]]='Xuất-2025-VayTron'!FH$5)))</f>
        <v>0</v>
      </c>
      <c r="FI7" s="42" cm="1">
        <f t="array" ref="FI7">IF(FI$2="FY",SUMPRODUCT(Data_Xuất[[B1_MN]:[B4_DT]]*(Data_Xuất[Year]=FI$1)*(Data_Xuất[Main SKU name_GOM]=$A7)*(Data_Xuất[[#Headers],[B1_MN]:[B4_DT]]='Xuất-2025-VayTron'!FI$5)),SUMPRODUCT(Data_Xuất[[B1_MN]:[B4_DT]]*(Data_Xuất[Year]=FI$1)*(Data_Xuất[Month]=FI$2)*(Data_Xuất[Main SKU name_GOM]=$A7)*(Data_Xuất[[#Headers],[B1_MN]:[B4_DT]]='Xuất-2025-VayTron'!FI$5)))</f>
        <v>0</v>
      </c>
      <c r="FJ7" s="42" cm="1">
        <f t="array" ref="FJ7">IF(FJ$2="FY",SUMPRODUCT(Data_Xuất[[B1_MN]:[B4_DT]]*(Data_Xuất[Year]=FJ$1)*(Data_Xuất[Main SKU name_GOM]=$A7)*(Data_Xuất[[#Headers],[B1_MN]:[B4_DT]]='Xuất-2025-VayTron'!FJ$5)),SUMPRODUCT(Data_Xuất[[B1_MN]:[B4_DT]]*(Data_Xuất[Year]=FJ$1)*(Data_Xuất[Month]=FJ$2)*(Data_Xuất[Main SKU name_GOM]=$A7)*(Data_Xuất[[#Headers],[B1_MN]:[B4_DT]]='Xuất-2025-VayTron'!FJ$5)))</f>
        <v>0</v>
      </c>
      <c r="FK7" s="45">
        <f t="shared" si="22"/>
        <v>137547</v>
      </c>
      <c r="FM7" s="42" cm="1">
        <f t="array" ref="FM7">IF(FM$2="FY",SUMPRODUCT(Data_Xuất[[B1_MN]:[B4_DT]]*(Data_Xuất[Year]=FM$1)*(Data_Xuất[Main SKU name_GOM]=$A7)*(Data_Xuất[[#Headers],[B1_MN]:[B4_DT]]='Xuất-2025-VayTron'!FM$5)),SUMPRODUCT(Data_Xuất[[B1_MN]:[B4_DT]]*(Data_Xuất[Year]=FM$1)*(Data_Xuất[Month]=FM$2)*(Data_Xuất[Main SKU name_GOM]=$A7)*(Data_Xuất[[#Headers],[B1_MN]:[B4_DT]]='Xuất-2025-VayTron'!FM$5)))</f>
        <v>0</v>
      </c>
      <c r="FN7" s="42" cm="1">
        <f t="array" ref="FN7">IF(FN$2="FY",SUMPRODUCT(Data_Xuất[[B1_MN]:[B4_DT]]*(Data_Xuất[Year]=FN$1)*(Data_Xuất[Main SKU name_GOM]=$A7)*(Data_Xuất[[#Headers],[B1_MN]:[B4_DT]]='Xuất-2025-VayTron'!FN$5)),SUMPRODUCT(Data_Xuất[[B1_MN]:[B4_DT]]*(Data_Xuất[Year]=FN$1)*(Data_Xuất[Month]=FN$2)*(Data_Xuất[Main SKU name_GOM]=$A7)*(Data_Xuất[[#Headers],[B1_MN]:[B4_DT]]='Xuất-2025-VayTron'!FN$5)))</f>
        <v>30130</v>
      </c>
      <c r="FO7" s="42" cm="1">
        <f t="array" ref="FO7">IF(FO$2="FY",SUMPRODUCT(Data_Xuất[[B1_MN]:[B4_DT]]*(Data_Xuất[Year]=FO$1)*(Data_Xuất[Main SKU name_GOM]=$A7)*(Data_Xuất[[#Headers],[B1_MN]:[B4_DT]]='Xuất-2025-VayTron'!FO$5)),SUMPRODUCT(Data_Xuất[[B1_MN]:[B4_DT]]*(Data_Xuất[Year]=FO$1)*(Data_Xuất[Month]=FO$2)*(Data_Xuất[Main SKU name_GOM]=$A7)*(Data_Xuất[[#Headers],[B1_MN]:[B4_DT]]='Xuất-2025-VayTron'!FO$5)))</f>
        <v>0</v>
      </c>
      <c r="FP7" s="42" cm="1">
        <f t="array" ref="FP7">IF(FP$2="FY",SUMPRODUCT(Data_Xuất[[B1_MN]:[B4_DT]]*(Data_Xuất[Year]=FP$1)*(Data_Xuất[Main SKU name_GOM]=$A7)*(Data_Xuất[[#Headers],[B1_MN]:[B4_DT]]='Xuất-2025-VayTron'!FP$5)),SUMPRODUCT(Data_Xuất[[B1_MN]:[B4_DT]]*(Data_Xuất[Year]=FP$1)*(Data_Xuất[Month]=FP$2)*(Data_Xuất[Main SKU name_GOM]=$A7)*(Data_Xuất[[#Headers],[B1_MN]:[B4_DT]]='Xuất-2025-VayTron'!FP$5)))</f>
        <v>0</v>
      </c>
      <c r="FQ7" s="42" cm="1">
        <f t="array" ref="FQ7">IF(FQ$2="FY",SUMPRODUCT(Data_Xuất[[B1_MN]:[B4_DT]]*(Data_Xuất[Year]=FQ$1)*(Data_Xuất[Main SKU name_GOM]=$A7)*(Data_Xuất[[#Headers],[B1_MN]:[B4_DT]]='Xuất-2025-VayTron'!FQ$5)),SUMPRODUCT(Data_Xuất[[B1_MN]:[B4_DT]]*(Data_Xuất[Year]=FQ$1)*(Data_Xuất[Month]=FQ$2)*(Data_Xuất[Main SKU name_GOM]=$A7)*(Data_Xuất[[#Headers],[B1_MN]:[B4_DT]]='Xuất-2025-VayTron'!FQ$5)))</f>
        <v>0</v>
      </c>
      <c r="FR7" s="42" cm="1">
        <f t="array" ref="FR7">IF(FR$2="FY",SUMPRODUCT(Data_Xuất[[B1_MN]:[B4_DT]]*(Data_Xuất[Year]=FR$1)*(Data_Xuất[Main SKU name_GOM]=$A7)*(Data_Xuất[[#Headers],[B1_MN]:[B4_DT]]='Xuất-2025-VayTron'!FR$5)),SUMPRODUCT(Data_Xuất[[B1_MN]:[B4_DT]]*(Data_Xuất[Year]=FR$1)*(Data_Xuất[Month]=FR$2)*(Data_Xuất[Main SKU name_GOM]=$A7)*(Data_Xuất[[#Headers],[B1_MN]:[B4_DT]]='Xuất-2025-VayTron'!FR$5)))</f>
        <v>0</v>
      </c>
      <c r="FS7" s="42" cm="1">
        <f t="array" ref="FS7">IF(FS$2="FY",SUMPRODUCT(Data_Xuất[[B1_MN]:[B4_DT]]*(Data_Xuất[Year]=FS$1)*(Data_Xuất[Main SKU name_GOM]=$A7)*(Data_Xuất[[#Headers],[B1_MN]:[B4_DT]]='Xuất-2025-VayTron'!FS$5)),SUMPRODUCT(Data_Xuất[[B1_MN]:[B4_DT]]*(Data_Xuất[Year]=FS$1)*(Data_Xuất[Month]=FS$2)*(Data_Xuất[Main SKU name_GOM]=$A7)*(Data_Xuất[[#Headers],[B1_MN]:[B4_DT]]='Xuất-2025-VayTron'!FS$5)))</f>
        <v>0</v>
      </c>
      <c r="FT7" s="42" cm="1">
        <f t="array" ref="FT7">IF(FT$2="FY",SUMPRODUCT(Data_Xuất[[B1_MN]:[B4_DT]]*(Data_Xuất[Year]=FT$1)*(Data_Xuất[Main SKU name_GOM]=$A7)*(Data_Xuất[[#Headers],[B1_MN]:[B4_DT]]='Xuất-2025-VayTron'!FT$5)),SUMPRODUCT(Data_Xuất[[B1_MN]:[B4_DT]]*(Data_Xuất[Year]=FT$1)*(Data_Xuất[Month]=FT$2)*(Data_Xuất[Main SKU name_GOM]=$A7)*(Data_Xuất[[#Headers],[B1_MN]:[B4_DT]]='Xuất-2025-VayTron'!FT$5)))</f>
        <v>0</v>
      </c>
      <c r="FU7" s="42" cm="1">
        <f t="array" ref="FU7">IF(FU$2="FY",SUMPRODUCT(Data_Xuất[[B1_MN]:[B4_DT]]*(Data_Xuất[Year]=FU$1)*(Data_Xuất[Main SKU name_GOM]=$A7)*(Data_Xuất[[#Headers],[B1_MN]:[B4_DT]]='Xuất-2025-VayTron'!FU$5)),SUMPRODUCT(Data_Xuất[[B1_MN]:[B4_DT]]*(Data_Xuất[Year]=FU$1)*(Data_Xuất[Month]=FU$2)*(Data_Xuất[Main SKU name_GOM]=$A7)*(Data_Xuất[[#Headers],[B1_MN]:[B4_DT]]='Xuất-2025-VayTron'!FU$5)))</f>
        <v>0</v>
      </c>
      <c r="FV7" s="42" cm="1">
        <f t="array" ref="FV7">IF(FV$2="FY",SUMPRODUCT(Data_Xuất[[B1_MN]:[B4_DT]]*(Data_Xuất[Year]=FV$1)*(Data_Xuất[Main SKU name_GOM]=$A7)*(Data_Xuất[[#Headers],[B1_MN]:[B4_DT]]='Xuất-2025-VayTron'!FV$5)),SUMPRODUCT(Data_Xuất[[B1_MN]:[B4_DT]]*(Data_Xuất[Year]=FV$1)*(Data_Xuất[Month]=FV$2)*(Data_Xuất[Main SKU name_GOM]=$A7)*(Data_Xuất[[#Headers],[B1_MN]:[B4_DT]]='Xuất-2025-VayTron'!FV$5)))</f>
        <v>0</v>
      </c>
      <c r="FW7" s="42" cm="1">
        <f t="array" ref="FW7">IF(FW$2="FY",SUMPRODUCT(Data_Xuất[[B1_MN]:[B4_DT]]*(Data_Xuất[Year]=FW$1)*(Data_Xuất[Main SKU name_GOM]=$A7)*(Data_Xuất[[#Headers],[B1_MN]:[B4_DT]]='Xuất-2025-VayTron'!FW$5)),SUMPRODUCT(Data_Xuất[[B1_MN]:[B4_DT]]*(Data_Xuất[Year]=FW$1)*(Data_Xuất[Month]=FW$2)*(Data_Xuất[Main SKU name_GOM]=$A7)*(Data_Xuất[[#Headers],[B1_MN]:[B4_DT]]='Xuất-2025-VayTron'!FW$5)))</f>
        <v>0</v>
      </c>
      <c r="FX7" s="42" cm="1">
        <f t="array" ref="FX7">IF(FX$2="FY",SUMPRODUCT(Data_Xuất[[B1_MN]:[B4_DT]]*(Data_Xuất[Year]=FX$1)*(Data_Xuất[Main SKU name_GOM]=$A7)*(Data_Xuất[[#Headers],[B1_MN]:[B4_DT]]='Xuất-2025-VayTron'!FX$5)),SUMPRODUCT(Data_Xuất[[B1_MN]:[B4_DT]]*(Data_Xuất[Year]=FX$1)*(Data_Xuất[Month]=FX$2)*(Data_Xuất[Main SKU name_GOM]=$A7)*(Data_Xuất[[#Headers],[B1_MN]:[B4_DT]]='Xuất-2025-VayTron'!FX$5)))</f>
        <v>0</v>
      </c>
      <c r="FY7" s="42" cm="1">
        <f t="array" ref="FY7">IF(FY$2="FY",SUMPRODUCT(Data_Xuất[[B1_MN]:[B4_DT]]*(Data_Xuất[Year]=FY$1)*(Data_Xuất[Main SKU name_GOM]=$A7)*(Data_Xuất[[#Headers],[B1_MN]:[B4_DT]]='Xuất-2025-VayTron'!FY$5)),SUMPRODUCT(Data_Xuất[[B1_MN]:[B4_DT]]*(Data_Xuất[Year]=FY$1)*(Data_Xuất[Month]=FY$2)*(Data_Xuất[Main SKU name_GOM]=$A7)*(Data_Xuất[[#Headers],[B1_MN]:[B4_DT]]='Xuất-2025-VayTron'!FY$5)))</f>
        <v>0</v>
      </c>
      <c r="FZ7" s="45">
        <f t="shared" si="23"/>
        <v>30130</v>
      </c>
      <c r="GB7" s="42" cm="1">
        <f t="array" ref="GB7">IF(GB$2="FY",SUMPRODUCT(Data_Xuất[[B1_MN]:[B4_DT]]*(Data_Xuất[Year]=GB$1)*(Data_Xuất[Main SKU name_GOM]=$A7)*(Data_Xuất[[#Headers],[B1_MN]:[B4_DT]]='Xuất-2025-VayTron'!GB$5)),SUMPRODUCT(Data_Xuất[[B1_MN]:[B4_DT]]*(Data_Xuất[Year]=GB$1)*(Data_Xuất[Month]=GB$2)*(Data_Xuất[Main SKU name_GOM]=$A7)*(Data_Xuất[[#Headers],[B1_MN]:[B4_DT]]='Xuất-2025-VayTron'!GB$5)))</f>
        <v>0</v>
      </c>
      <c r="GC7" s="42" cm="1">
        <f t="array" ref="GC7">IF(GC$2="FY",SUMPRODUCT(Data_Xuất[[B1_MN]:[B4_DT]]*(Data_Xuất[Year]=GC$1)*(Data_Xuất[Main SKU name_GOM]=$A7)*(Data_Xuất[[#Headers],[B1_MN]:[B4_DT]]='Xuất-2025-VayTron'!GC$5)),SUMPRODUCT(Data_Xuất[[B1_MN]:[B4_DT]]*(Data_Xuất[Year]=GC$1)*(Data_Xuất[Month]=GC$2)*(Data_Xuất[Main SKU name_GOM]=$A7)*(Data_Xuất[[#Headers],[B1_MN]:[B4_DT]]='Xuất-2025-VayTron'!GC$5)))</f>
        <v>32000</v>
      </c>
      <c r="GD7" s="42" cm="1">
        <f t="array" ref="GD7">IF(GD$2="FY",SUMPRODUCT(Data_Xuất[[B1_MN]:[B4_DT]]*(Data_Xuất[Year]=GD$1)*(Data_Xuất[Main SKU name_GOM]=$A7)*(Data_Xuất[[#Headers],[B1_MN]:[B4_DT]]='Xuất-2025-VayTron'!GD$5)),SUMPRODUCT(Data_Xuất[[B1_MN]:[B4_DT]]*(Data_Xuất[Year]=GD$1)*(Data_Xuất[Month]=GD$2)*(Data_Xuất[Main SKU name_GOM]=$A7)*(Data_Xuất[[#Headers],[B1_MN]:[B4_DT]]='Xuất-2025-VayTron'!GD$5)))</f>
        <v>0</v>
      </c>
      <c r="GE7" s="42" cm="1">
        <f t="array" ref="GE7">IF(GE$2="FY",SUMPRODUCT(Data_Xuất[[B1_MN]:[B4_DT]]*(Data_Xuất[Year]=GE$1)*(Data_Xuất[Main SKU name_GOM]=$A7)*(Data_Xuất[[#Headers],[B1_MN]:[B4_DT]]='Xuất-2025-VayTron'!GE$5)),SUMPRODUCT(Data_Xuất[[B1_MN]:[B4_DT]]*(Data_Xuất[Year]=GE$1)*(Data_Xuất[Month]=GE$2)*(Data_Xuất[Main SKU name_GOM]=$A7)*(Data_Xuất[[#Headers],[B1_MN]:[B4_DT]]='Xuất-2025-VayTron'!GE$5)))</f>
        <v>0</v>
      </c>
      <c r="GF7" s="42" cm="1">
        <f t="array" ref="GF7">IF(GF$2="FY",SUMPRODUCT(Data_Xuất[[B1_MN]:[B4_DT]]*(Data_Xuất[Year]=GF$1)*(Data_Xuất[Main SKU name_GOM]=$A7)*(Data_Xuất[[#Headers],[B1_MN]:[B4_DT]]='Xuất-2025-VayTron'!GF$5)),SUMPRODUCT(Data_Xuất[[B1_MN]:[B4_DT]]*(Data_Xuất[Year]=GF$1)*(Data_Xuất[Month]=GF$2)*(Data_Xuất[Main SKU name_GOM]=$A7)*(Data_Xuất[[#Headers],[B1_MN]:[B4_DT]]='Xuất-2025-VayTron'!GF$5)))</f>
        <v>0</v>
      </c>
      <c r="GG7" s="42" cm="1">
        <f t="array" ref="GG7">IF(GG$2="FY",SUMPRODUCT(Data_Xuất[[B1_MN]:[B4_DT]]*(Data_Xuất[Year]=GG$1)*(Data_Xuất[Main SKU name_GOM]=$A7)*(Data_Xuất[[#Headers],[B1_MN]:[B4_DT]]='Xuất-2025-VayTron'!GG$5)),SUMPRODUCT(Data_Xuất[[B1_MN]:[B4_DT]]*(Data_Xuất[Year]=GG$1)*(Data_Xuất[Month]=GG$2)*(Data_Xuất[Main SKU name_GOM]=$A7)*(Data_Xuất[[#Headers],[B1_MN]:[B4_DT]]='Xuất-2025-VayTron'!GG$5)))</f>
        <v>0</v>
      </c>
      <c r="GH7" s="42" cm="1">
        <f t="array" ref="GH7">IF(GH$2="FY",SUMPRODUCT(Data_Xuất[[B1_MN]:[B4_DT]]*(Data_Xuất[Year]=GH$1)*(Data_Xuất[Main SKU name_GOM]=$A7)*(Data_Xuất[[#Headers],[B1_MN]:[B4_DT]]='Xuất-2025-VayTron'!GH$5)),SUMPRODUCT(Data_Xuất[[B1_MN]:[B4_DT]]*(Data_Xuất[Year]=GH$1)*(Data_Xuất[Month]=GH$2)*(Data_Xuất[Main SKU name_GOM]=$A7)*(Data_Xuất[[#Headers],[B1_MN]:[B4_DT]]='Xuất-2025-VayTron'!GH$5)))</f>
        <v>0</v>
      </c>
      <c r="GI7" s="42" cm="1">
        <f t="array" ref="GI7">IF(GI$2="FY",SUMPRODUCT(Data_Xuất[[B1_MN]:[B4_DT]]*(Data_Xuất[Year]=GI$1)*(Data_Xuất[Main SKU name_GOM]=$A7)*(Data_Xuất[[#Headers],[B1_MN]:[B4_DT]]='Xuất-2025-VayTron'!GI$5)),SUMPRODUCT(Data_Xuất[[B1_MN]:[B4_DT]]*(Data_Xuất[Year]=GI$1)*(Data_Xuất[Month]=GI$2)*(Data_Xuất[Main SKU name_GOM]=$A7)*(Data_Xuất[[#Headers],[B1_MN]:[B4_DT]]='Xuất-2025-VayTron'!GI$5)))</f>
        <v>0</v>
      </c>
      <c r="GJ7" s="42" cm="1">
        <f t="array" ref="GJ7">IF(GJ$2="FY",SUMPRODUCT(Data_Xuất[[B1_MN]:[B4_DT]]*(Data_Xuất[Year]=GJ$1)*(Data_Xuất[Main SKU name_GOM]=$A7)*(Data_Xuất[[#Headers],[B1_MN]:[B4_DT]]='Xuất-2025-VayTron'!GJ$5)),SUMPRODUCT(Data_Xuất[[B1_MN]:[B4_DT]]*(Data_Xuất[Year]=GJ$1)*(Data_Xuất[Month]=GJ$2)*(Data_Xuất[Main SKU name_GOM]=$A7)*(Data_Xuất[[#Headers],[B1_MN]:[B4_DT]]='Xuất-2025-VayTron'!GJ$5)))</f>
        <v>0</v>
      </c>
      <c r="GK7" s="42" cm="1">
        <f t="array" ref="GK7">IF(GK$2="FY",SUMPRODUCT(Data_Xuất[[B1_MN]:[B4_DT]]*(Data_Xuất[Year]=GK$1)*(Data_Xuất[Main SKU name_GOM]=$A7)*(Data_Xuất[[#Headers],[B1_MN]:[B4_DT]]='Xuất-2025-VayTron'!GK$5)),SUMPRODUCT(Data_Xuất[[B1_MN]:[B4_DT]]*(Data_Xuất[Year]=GK$1)*(Data_Xuất[Month]=GK$2)*(Data_Xuất[Main SKU name_GOM]=$A7)*(Data_Xuất[[#Headers],[B1_MN]:[B4_DT]]='Xuất-2025-VayTron'!GK$5)))</f>
        <v>0</v>
      </c>
      <c r="GL7" s="42" cm="1">
        <f t="array" ref="GL7">IF(GL$2="FY",SUMPRODUCT(Data_Xuất[[B1_MN]:[B4_DT]]*(Data_Xuất[Year]=GL$1)*(Data_Xuất[Main SKU name_GOM]=$A7)*(Data_Xuất[[#Headers],[B1_MN]:[B4_DT]]='Xuất-2025-VayTron'!GL$5)),SUMPRODUCT(Data_Xuất[[B1_MN]:[B4_DT]]*(Data_Xuất[Year]=GL$1)*(Data_Xuất[Month]=GL$2)*(Data_Xuất[Main SKU name_GOM]=$A7)*(Data_Xuất[[#Headers],[B1_MN]:[B4_DT]]='Xuất-2025-VayTron'!GL$5)))</f>
        <v>0</v>
      </c>
      <c r="GM7" s="42" cm="1">
        <f t="array" ref="GM7">IF(GM$2="FY",SUMPRODUCT(Data_Xuất[[B1_MN]:[B4_DT]]*(Data_Xuất[Year]=GM$1)*(Data_Xuất[Main SKU name_GOM]=$A7)*(Data_Xuất[[#Headers],[B1_MN]:[B4_DT]]='Xuất-2025-VayTron'!GM$5)),SUMPRODUCT(Data_Xuất[[B1_MN]:[B4_DT]]*(Data_Xuất[Year]=GM$1)*(Data_Xuất[Month]=GM$2)*(Data_Xuất[Main SKU name_GOM]=$A7)*(Data_Xuất[[#Headers],[B1_MN]:[B4_DT]]='Xuất-2025-VayTron'!GM$5)))</f>
        <v>0</v>
      </c>
      <c r="GN7" s="42" cm="1">
        <f t="array" ref="GN7">IF(GN$2="FY",SUMPRODUCT(Data_Xuất[[B1_MN]:[B4_DT]]*(Data_Xuất[Year]=GN$1)*(Data_Xuất[Main SKU name_GOM]=$A7)*(Data_Xuất[[#Headers],[B1_MN]:[B4_DT]]='Xuất-2025-VayTron'!GN$5)),SUMPRODUCT(Data_Xuất[[B1_MN]:[B4_DT]]*(Data_Xuất[Year]=GN$1)*(Data_Xuất[Month]=GN$2)*(Data_Xuất[Main SKU name_GOM]=$A7)*(Data_Xuất[[#Headers],[B1_MN]:[B4_DT]]='Xuất-2025-VayTron'!GN$5)))</f>
        <v>0</v>
      </c>
      <c r="GO7" s="45">
        <f t="shared" si="24"/>
        <v>32000</v>
      </c>
    </row>
    <row r="8" spans="1:197" x14ac:dyDescent="0.35">
      <c r="A8" s="5" t="s">
        <v>70</v>
      </c>
      <c r="B8" s="24" t="s">
        <v>70</v>
      </c>
      <c r="D8" s="42" cm="1">
        <f t="array" ref="D8">IF(D$2="FY",SUMPRODUCT(Data_Xuất[[B1_MN]:[B4_DT]]*(Data_Xuất[Year]=D$1)*(Data_Xuất[Main SKU name_GOM]=$A8)*(Data_Xuất[[#Headers],[B1_MN]:[B4_DT]]='Xuất-2025-VayTron'!D$5)),SUMPRODUCT(Data_Xuất[[B1_MN]:[B4_DT]]*(Data_Xuất[Year]=D$1)*(Data_Xuất[Month]=D$2)*(Data_Xuất[Main SKU name_GOM]=$A8)*(Data_Xuất[[#Headers],[B1_MN]:[B4_DT]]='Xuất-2025-VayTron'!D$5)))</f>
        <v>12723470.40504919</v>
      </c>
      <c r="E8" s="42" cm="1">
        <f t="array" ref="E8">IF(E$2="FY",SUMPRODUCT(Data_Xuất[[B1_MN]:[B4_DT]]*(Data_Xuất[Year]=E$1)*(Data_Xuất[Main SKU name_GOM]=$A8)*(Data_Xuất[[#Headers],[B1_MN]:[B4_DT]]='Xuất-2025-VayTron'!E$5)),SUMPRODUCT(Data_Xuất[[B1_MN]:[B4_DT]]*(Data_Xuất[Year]=E$1)*(Data_Xuất[Month]=E$2)*(Data_Xuất[Main SKU name_GOM]=$A8)*(Data_Xuất[[#Headers],[B1_MN]:[B4_DT]]='Xuất-2025-VayTron'!E$5)))</f>
        <v>6889217.0423381831</v>
      </c>
      <c r="F8" s="42" cm="1">
        <f t="array" ref="F8">IF(F$2="FY",SUMPRODUCT(Data_Xuất[[B1_MN]:[B4_DT]]*(Data_Xuất[Year]=F$1)*(Data_Xuất[Main SKU name_GOM]=$A8)*(Data_Xuất[[#Headers],[B1_MN]:[B4_DT]]='Xuất-2025-VayTron'!F$5)),SUMPRODUCT(Data_Xuất[[B1_MN]:[B4_DT]]*(Data_Xuất[Year]=F$1)*(Data_Xuất[Month]=F$2)*(Data_Xuất[Main SKU name_GOM]=$A8)*(Data_Xuất[[#Headers],[B1_MN]:[B4_DT]]='Xuất-2025-VayTron'!F$5)))</f>
        <v>19632.158271541142</v>
      </c>
      <c r="G8" s="42" cm="1">
        <f t="array" ref="G8">IF(G$2="FY",SUMPRODUCT(Data_Xuất[[B1_MN]:[B4_DT]]*(Data_Xuất[Year]=G$1)*(Data_Xuất[Main SKU name_GOM]=$A8)*(Data_Xuất[[#Headers],[B1_MN]:[B4_DT]]='Xuất-2025-VayTron'!G$5)),SUMPRODUCT(Data_Xuất[[B1_MN]:[B4_DT]]*(Data_Xuất[Year]=G$1)*(Data_Xuất[Month]=G$2)*(Data_Xuất[Main SKU name_GOM]=$A8)*(Data_Xuất[[#Headers],[B1_MN]:[B4_DT]]='Xuất-2025-VayTron'!G$5)))</f>
        <v>976589.39011371508</v>
      </c>
      <c r="H8" s="42" cm="1">
        <f t="array" ref="H8">IF(H$2="FY",SUMPRODUCT(Data_Xuất[[B1_MN]:[B4_DT]]*(Data_Xuất[Year]=H$1)*(Data_Xuất[Main SKU name_GOM]=$A8)*(Data_Xuất[[#Headers],[B1_MN]:[B4_DT]]='Xuất-2025-VayTron'!H$5)),SUMPRODUCT(Data_Xuất[[B1_MN]:[B4_DT]]*(Data_Xuất[Year]=H$1)*(Data_Xuất[Month]=H$2)*(Data_Xuất[Main SKU name_GOM]=$A8)*(Data_Xuất[[#Headers],[B1_MN]:[B4_DT]]='Xuất-2025-VayTron'!H$5)))</f>
        <v>221711.70497048457</v>
      </c>
      <c r="I8" s="42" cm="1">
        <f t="array" ref="I8">IF(I$2="FY",SUMPRODUCT(Data_Xuất[[B1_MN]:[B4_DT]]*(Data_Xuất[Year]=I$1)*(Data_Xuất[Main SKU name_GOM]=$A8)*(Data_Xuất[[#Headers],[B1_MN]:[B4_DT]]='Xuất-2025-VayTron'!I$5)),SUMPRODUCT(Data_Xuất[[B1_MN]:[B4_DT]]*(Data_Xuất[Year]=I$1)*(Data_Xuất[Month]=I$2)*(Data_Xuất[Main SKU name_GOM]=$A8)*(Data_Xuất[[#Headers],[B1_MN]:[B4_DT]]='Xuất-2025-VayTron'!I$5)))</f>
        <v>62452.81357320644</v>
      </c>
      <c r="J8" s="42" cm="1">
        <f t="array" ref="J8">IF(J$2="FY",SUMPRODUCT(Data_Xuất[[B1_MN]:[B4_DT]]*(Data_Xuất[Year]=J$1)*(Data_Xuất[Main SKU name_GOM]=$A8)*(Data_Xuất[[#Headers],[B1_MN]:[B4_DT]]='Xuất-2025-VayTron'!J$5)),SUMPRODUCT(Data_Xuất[[B1_MN]:[B4_DT]]*(Data_Xuất[Year]=J$1)*(Data_Xuất[Month]=J$2)*(Data_Xuất[Main SKU name_GOM]=$A8)*(Data_Xuất[[#Headers],[B1_MN]:[B4_DT]]='Xuất-2025-VayTron'!J$5)))</f>
        <v>0</v>
      </c>
      <c r="K8" s="42" cm="1">
        <f t="array" ref="K8">IF(K$2="FY",SUMPRODUCT(Data_Xuất[[B1_MN]:[B4_DT]]*(Data_Xuất[Year]=K$1)*(Data_Xuất[Main SKU name_GOM]=$A8)*(Data_Xuất[[#Headers],[B1_MN]:[B4_DT]]='Xuất-2025-VayTron'!K$5)),SUMPRODUCT(Data_Xuất[[B1_MN]:[B4_DT]]*(Data_Xuất[Year]=K$1)*(Data_Xuất[Month]=K$2)*(Data_Xuất[Main SKU name_GOM]=$A8)*(Data_Xuất[[#Headers],[B1_MN]:[B4_DT]]='Xuất-2025-VayTron'!K$5)))</f>
        <v>389903.66189906752</v>
      </c>
      <c r="L8" s="42" cm="1">
        <f t="array" ref="L8">IF(L$2="FY",SUMPRODUCT(Data_Xuất[[B1_MN]:[B4_DT]]*(Data_Xuất[Year]=L$1)*(Data_Xuất[Main SKU name_GOM]=$A8)*(Data_Xuất[[#Headers],[B1_MN]:[B4_DT]]='Xuất-2025-VayTron'!L$5)),SUMPRODUCT(Data_Xuất[[B1_MN]:[B4_DT]]*(Data_Xuất[Year]=L$1)*(Data_Xuất[Month]=L$2)*(Data_Xuất[Main SKU name_GOM]=$A8)*(Data_Xuất[[#Headers],[B1_MN]:[B4_DT]]='Xuất-2025-VayTron'!L$5)))</f>
        <v>819.20792079207922</v>
      </c>
      <c r="M8" s="42" cm="1">
        <f t="array" ref="M8">IF(M$2="FY",SUMPRODUCT(Data_Xuất[[B1_MN]:[B4_DT]]*(Data_Xuất[Year]=M$1)*(Data_Xuất[Main SKU name_GOM]=$A8)*(Data_Xuất[[#Headers],[B1_MN]:[B4_DT]]='Xuất-2025-VayTron'!M$5)),SUMPRODUCT(Data_Xuất[[B1_MN]:[B4_DT]]*(Data_Xuất[Year]=M$1)*(Data_Xuất[Month]=M$2)*(Data_Xuất[Main SKU name_GOM]=$A8)*(Data_Xuất[[#Headers],[B1_MN]:[B4_DT]]='Xuất-2025-VayTron'!M$5)))</f>
        <v>21376.615863819738</v>
      </c>
      <c r="N8" s="42" cm="1">
        <f t="array" ref="N8">IF(N$2="FY",SUMPRODUCT(Data_Xuất[[B1_MN]:[B4_DT]]*(Data_Xuất[Year]=N$1)*(Data_Xuất[Main SKU name_GOM]=$A8)*(Data_Xuất[[#Headers],[B1_MN]:[B4_DT]]='Xuất-2025-VayTron'!N$5)),SUMPRODUCT(Data_Xuất[[B1_MN]:[B4_DT]]*(Data_Xuất[Year]=N$1)*(Data_Xuất[Month]=N$2)*(Data_Xuất[Main SKU name_GOM]=$A8)*(Data_Xuất[[#Headers],[B1_MN]:[B4_DT]]='Xuất-2025-VayTron'!N$5)))</f>
        <v>0</v>
      </c>
      <c r="O8" s="42" cm="1">
        <f t="array" ref="O8">IF(O$2="FY",SUMPRODUCT(Data_Xuất[[B1_MN]:[B4_DT]]*(Data_Xuất[Year]=O$1)*(Data_Xuất[Main SKU name_GOM]=$A8)*(Data_Xuất[[#Headers],[B1_MN]:[B4_DT]]='Xuất-2025-VayTron'!O$5)),SUMPRODUCT(Data_Xuất[[B1_MN]:[B4_DT]]*(Data_Xuất[Year]=O$1)*(Data_Xuất[Month]=O$2)*(Data_Xuất[Main SKU name_GOM]=$A8)*(Data_Xuất[[#Headers],[B1_MN]:[B4_DT]]='Xuất-2025-VayTron'!O$5)))</f>
        <v>0</v>
      </c>
      <c r="P8" s="42" cm="1">
        <f t="array" ref="P8">IF(P$2="FY",SUMPRODUCT(Data_Xuất[[B1_MN]:[B4_DT]]*(Data_Xuất[Year]=P$1)*(Data_Xuất[Main SKU name_GOM]=$A8)*(Data_Xuất[[#Headers],[B1_MN]:[B4_DT]]='Xuất-2025-VayTron'!P$5)),SUMPRODUCT(Data_Xuất[[B1_MN]:[B4_DT]]*(Data_Xuất[Year]=P$1)*(Data_Xuất[Month]=P$2)*(Data_Xuất[Main SKU name_GOM]=$A8)*(Data_Xuất[[#Headers],[B1_MN]:[B4_DT]]='Xuất-2025-VayTron'!P$5)))</f>
        <v>0</v>
      </c>
      <c r="Q8" s="42">
        <f t="shared" si="12"/>
        <v>21305173</v>
      </c>
      <c r="S8" s="42" cm="1">
        <f t="array" ref="S8">IF(S$2="FY",SUMPRODUCT(Data_Xuất[[B1_MN]:[B4_DT]]*(Data_Xuất[Year]=S$1)*(Data_Xuất[Main SKU name_GOM]=$A8)*(Data_Xuất[[#Headers],[B1_MN]:[B4_DT]]='Xuất-2025-VayTron'!S$5)),SUMPRODUCT(Data_Xuất[[B1_MN]:[B4_DT]]*(Data_Xuất[Year]=S$1)*(Data_Xuất[Month]=S$2)*(Data_Xuất[Main SKU name_GOM]=$A8)*(Data_Xuất[[#Headers],[B1_MN]:[B4_DT]]='Xuất-2025-VayTron'!S$5)))</f>
        <v>1138037.5196643947</v>
      </c>
      <c r="T8" s="42" cm="1">
        <f t="array" ref="T8">IF(T$2="FY",SUMPRODUCT(Data_Xuất[[B1_MN]:[B4_DT]]*(Data_Xuất[Year]=T$1)*(Data_Xuất[Main SKU name_GOM]=$A8)*(Data_Xuất[[#Headers],[B1_MN]:[B4_DT]]='Xuất-2025-VayTron'!T$5)),SUMPRODUCT(Data_Xuất[[B1_MN]:[B4_DT]]*(Data_Xuất[Year]=T$1)*(Data_Xuất[Month]=T$2)*(Data_Xuất[Main SKU name_GOM]=$A8)*(Data_Xuất[[#Headers],[B1_MN]:[B4_DT]]='Xuất-2025-VayTron'!T$5)))</f>
        <v>104881.57233618852</v>
      </c>
      <c r="U8" s="42" cm="1">
        <f t="array" ref="U8">IF(U$2="FY",SUMPRODUCT(Data_Xuất[[B1_MN]:[B4_DT]]*(Data_Xuất[Year]=U$1)*(Data_Xuất[Main SKU name_GOM]=$A8)*(Data_Xuất[[#Headers],[B1_MN]:[B4_DT]]='Xuất-2025-VayTron'!U$5)),SUMPRODUCT(Data_Xuất[[B1_MN]:[B4_DT]]*(Data_Xuất[Year]=U$1)*(Data_Xuất[Month]=U$2)*(Data_Xuất[Main SKU name_GOM]=$A8)*(Data_Xuất[[#Headers],[B1_MN]:[B4_DT]]='Xuất-2025-VayTron'!U$5)))</f>
        <v>0</v>
      </c>
      <c r="V8" s="42" cm="1">
        <f t="array" ref="V8">IF(V$2="FY",SUMPRODUCT(Data_Xuất[[B1_MN]:[B4_DT]]*(Data_Xuất[Year]=V$1)*(Data_Xuất[Main SKU name_GOM]=$A8)*(Data_Xuất[[#Headers],[B1_MN]:[B4_DT]]='Xuất-2025-VayTron'!V$5)),SUMPRODUCT(Data_Xuất[[B1_MN]:[B4_DT]]*(Data_Xuất[Year]=V$1)*(Data_Xuất[Month]=V$2)*(Data_Xuất[Main SKU name_GOM]=$A8)*(Data_Xuất[[#Headers],[B1_MN]:[B4_DT]]='Xuất-2025-VayTron'!V$5)))</f>
        <v>93153</v>
      </c>
      <c r="W8" s="42" cm="1">
        <f t="array" ref="W8">IF(W$2="FY",SUMPRODUCT(Data_Xuất[[B1_MN]:[B4_DT]]*(Data_Xuất[Year]=W$1)*(Data_Xuất[Main SKU name_GOM]=$A8)*(Data_Xuất[[#Headers],[B1_MN]:[B4_DT]]='Xuất-2025-VayTron'!W$5)),SUMPRODUCT(Data_Xuất[[B1_MN]:[B4_DT]]*(Data_Xuất[Year]=W$1)*(Data_Xuất[Month]=W$2)*(Data_Xuất[Main SKU name_GOM]=$A8)*(Data_Xuất[[#Headers],[B1_MN]:[B4_DT]]='Xuất-2025-VayTron'!W$5)))</f>
        <v>0</v>
      </c>
      <c r="X8" s="42" cm="1">
        <f t="array" ref="X8">IF(X$2="FY",SUMPRODUCT(Data_Xuất[[B1_MN]:[B4_DT]]*(Data_Xuất[Year]=X$1)*(Data_Xuất[Main SKU name_GOM]=$A8)*(Data_Xuất[[#Headers],[B1_MN]:[B4_DT]]='Xuất-2025-VayTron'!X$5)),SUMPRODUCT(Data_Xuất[[B1_MN]:[B4_DT]]*(Data_Xuất[Year]=X$1)*(Data_Xuất[Month]=X$2)*(Data_Xuất[Main SKU name_GOM]=$A8)*(Data_Xuất[[#Headers],[B1_MN]:[B4_DT]]='Xuất-2025-VayTron'!X$5)))</f>
        <v>0</v>
      </c>
      <c r="Y8" s="42" cm="1">
        <f t="array" ref="Y8">IF(Y$2="FY",SUMPRODUCT(Data_Xuất[[B1_MN]:[B4_DT]]*(Data_Xuất[Year]=Y$1)*(Data_Xuất[Main SKU name_GOM]=$A8)*(Data_Xuất[[#Headers],[B1_MN]:[B4_DT]]='Xuất-2025-VayTron'!Y$5)),SUMPRODUCT(Data_Xuất[[B1_MN]:[B4_DT]]*(Data_Xuất[Year]=Y$1)*(Data_Xuất[Month]=Y$2)*(Data_Xuất[Main SKU name_GOM]=$A8)*(Data_Xuất[[#Headers],[B1_MN]:[B4_DT]]='Xuất-2025-VayTron'!Y$5)))</f>
        <v>0</v>
      </c>
      <c r="Z8" s="42" cm="1">
        <f t="array" ref="Z8">IF(Z$2="FY",SUMPRODUCT(Data_Xuất[[B1_MN]:[B4_DT]]*(Data_Xuất[Year]=Z$1)*(Data_Xuất[Main SKU name_GOM]=$A8)*(Data_Xuất[[#Headers],[B1_MN]:[B4_DT]]='Xuất-2025-VayTron'!Z$5)),SUMPRODUCT(Data_Xuất[[B1_MN]:[B4_DT]]*(Data_Xuất[Year]=Z$1)*(Data_Xuất[Month]=Z$2)*(Data_Xuất[Main SKU name_GOM]=$A8)*(Data_Xuất[[#Headers],[B1_MN]:[B4_DT]]='Xuất-2025-VayTron'!Z$5)))</f>
        <v>14575.352519605929</v>
      </c>
      <c r="AA8" s="42" cm="1">
        <f t="array" ref="AA8">IF(AA$2="FY",SUMPRODUCT(Data_Xuất[[B1_MN]:[B4_DT]]*(Data_Xuất[Year]=AA$1)*(Data_Xuất[Main SKU name_GOM]=$A8)*(Data_Xuất[[#Headers],[B1_MN]:[B4_DT]]='Xuất-2025-VayTron'!AA$5)),SUMPRODUCT(Data_Xuất[[B1_MN]:[B4_DT]]*(Data_Xuất[Year]=AA$1)*(Data_Xuất[Month]=AA$2)*(Data_Xuất[Main SKU name_GOM]=$A8)*(Data_Xuất[[#Headers],[B1_MN]:[B4_DT]]='Xuất-2025-VayTron'!AA$5)))</f>
        <v>0</v>
      </c>
      <c r="AB8" s="42" cm="1">
        <f t="array" ref="AB8">IF(AB$2="FY",SUMPRODUCT(Data_Xuất[[B1_MN]:[B4_DT]]*(Data_Xuất[Year]=AB$1)*(Data_Xuất[Main SKU name_GOM]=$A8)*(Data_Xuất[[#Headers],[B1_MN]:[B4_DT]]='Xuất-2025-VayTron'!AB$5)),SUMPRODUCT(Data_Xuất[[B1_MN]:[B4_DT]]*(Data_Xuất[Year]=AB$1)*(Data_Xuất[Month]=AB$2)*(Data_Xuất[Main SKU name_GOM]=$A8)*(Data_Xuất[[#Headers],[B1_MN]:[B4_DT]]='Xuất-2025-VayTron'!AB$5)))</f>
        <v>1065.5554798112219</v>
      </c>
      <c r="AC8" s="42" cm="1">
        <f t="array" ref="AC8">IF(AC$2="FY",SUMPRODUCT(Data_Xuất[[B1_MN]:[B4_DT]]*(Data_Xuất[Year]=AC$1)*(Data_Xuất[Main SKU name_GOM]=$A8)*(Data_Xuất[[#Headers],[B1_MN]:[B4_DT]]='Xuất-2025-VayTron'!AC$5)),SUMPRODUCT(Data_Xuất[[B1_MN]:[B4_DT]]*(Data_Xuất[Year]=AC$1)*(Data_Xuất[Month]=AC$2)*(Data_Xuất[Main SKU name_GOM]=$A8)*(Data_Xuất[[#Headers],[B1_MN]:[B4_DT]]='Xuất-2025-VayTron'!AC$5)))</f>
        <v>0</v>
      </c>
      <c r="AD8" s="42" cm="1">
        <f t="array" ref="AD8">IF(AD$2="FY",SUMPRODUCT(Data_Xuất[[B1_MN]:[B4_DT]]*(Data_Xuất[Year]=AD$1)*(Data_Xuất[Main SKU name_GOM]=$A8)*(Data_Xuất[[#Headers],[B1_MN]:[B4_DT]]='Xuất-2025-VayTron'!AD$5)),SUMPRODUCT(Data_Xuất[[B1_MN]:[B4_DT]]*(Data_Xuất[Year]=AD$1)*(Data_Xuất[Month]=AD$2)*(Data_Xuất[Main SKU name_GOM]=$A8)*(Data_Xuất[[#Headers],[B1_MN]:[B4_DT]]='Xuất-2025-VayTron'!AD$5)))</f>
        <v>0</v>
      </c>
      <c r="AE8" s="42" cm="1">
        <f t="array" ref="AE8">IF(AE$2="FY",SUMPRODUCT(Data_Xuất[[B1_MN]:[B4_DT]]*(Data_Xuất[Year]=AE$1)*(Data_Xuất[Main SKU name_GOM]=$A8)*(Data_Xuất[[#Headers],[B1_MN]:[B4_DT]]='Xuất-2025-VayTron'!AE$5)),SUMPRODUCT(Data_Xuất[[B1_MN]:[B4_DT]]*(Data_Xuất[Year]=AE$1)*(Data_Xuất[Month]=AE$2)*(Data_Xuất[Main SKU name_GOM]=$A8)*(Data_Xuất[[#Headers],[B1_MN]:[B4_DT]]='Xuất-2025-VayTron'!AE$5)))</f>
        <v>0</v>
      </c>
      <c r="AF8" s="45">
        <f t="shared" si="13"/>
        <v>1351713.0000000005</v>
      </c>
      <c r="AH8" s="42" cm="1">
        <f t="array" ref="AH8">IF(AH$2="FY",SUMPRODUCT(Data_Xuất[[B1_MN]:[B4_DT]]*(Data_Xuất[Year]=AH$1)*(Data_Xuất[Main SKU name_GOM]=$A8)*(Data_Xuất[[#Headers],[B1_MN]:[B4_DT]]='Xuất-2025-VayTron'!AH$5)),SUMPRODUCT(Data_Xuất[[B1_MN]:[B4_DT]]*(Data_Xuất[Year]=AH$1)*(Data_Xuất[Month]=AH$2)*(Data_Xuất[Main SKU name_GOM]=$A8)*(Data_Xuất[[#Headers],[B1_MN]:[B4_DT]]='Xuất-2025-VayTron'!AH$5)))</f>
        <v>502624.34933659359</v>
      </c>
      <c r="AI8" s="42" cm="1">
        <f t="array" ref="AI8">IF(AI$2="FY",SUMPRODUCT(Data_Xuất[[B1_MN]:[B4_DT]]*(Data_Xuất[Year]=AI$1)*(Data_Xuất[Main SKU name_GOM]=$A8)*(Data_Xuất[[#Headers],[B1_MN]:[B4_DT]]='Xuất-2025-VayTron'!AI$5)),SUMPRODUCT(Data_Xuất[[B1_MN]:[B4_DT]]*(Data_Xuất[Year]=AI$1)*(Data_Xuất[Month]=AI$2)*(Data_Xuất[Main SKU name_GOM]=$A8)*(Data_Xuất[[#Headers],[B1_MN]:[B4_DT]]='Xuất-2025-VayTron'!AI$5)))</f>
        <v>122536.855463713</v>
      </c>
      <c r="AJ8" s="42" cm="1">
        <f t="array" ref="AJ8">IF(AJ$2="FY",SUMPRODUCT(Data_Xuất[[B1_MN]:[B4_DT]]*(Data_Xuất[Year]=AJ$1)*(Data_Xuất[Main SKU name_GOM]=$A8)*(Data_Xuất[[#Headers],[B1_MN]:[B4_DT]]='Xuất-2025-VayTron'!AJ$5)),SUMPRODUCT(Data_Xuất[[B1_MN]:[B4_DT]]*(Data_Xuất[Year]=AJ$1)*(Data_Xuất[Month]=AJ$2)*(Data_Xuất[Main SKU name_GOM]=$A8)*(Data_Xuất[[#Headers],[B1_MN]:[B4_DT]]='Xuất-2025-VayTron'!AJ$5)))</f>
        <v>7320.3488372093043</v>
      </c>
      <c r="AK8" s="42" cm="1">
        <f t="array" ref="AK8">IF(AK$2="FY",SUMPRODUCT(Data_Xuất[[B1_MN]:[B4_DT]]*(Data_Xuất[Year]=AK$1)*(Data_Xuất[Main SKU name_GOM]=$A8)*(Data_Xuất[[#Headers],[B1_MN]:[B4_DT]]='Xuất-2025-VayTron'!AK$5)),SUMPRODUCT(Data_Xuất[[B1_MN]:[B4_DT]]*(Data_Xuất[Year]=AK$1)*(Data_Xuất[Month]=AK$2)*(Data_Xuất[Main SKU name_GOM]=$A8)*(Data_Xuất[[#Headers],[B1_MN]:[B4_DT]]='Xuất-2025-VayTron'!AK$5)))</f>
        <v>41213.563953488381</v>
      </c>
      <c r="AL8" s="42" cm="1">
        <f t="array" ref="AL8">IF(AL$2="FY",SUMPRODUCT(Data_Xuất[[B1_MN]:[B4_DT]]*(Data_Xuất[Year]=AL$1)*(Data_Xuất[Main SKU name_GOM]=$A8)*(Data_Xuất[[#Headers],[B1_MN]:[B4_DT]]='Xuất-2025-VayTron'!AL$5)),SUMPRODUCT(Data_Xuất[[B1_MN]:[B4_DT]]*(Data_Xuất[Year]=AL$1)*(Data_Xuất[Month]=AL$2)*(Data_Xuất[Main SKU name_GOM]=$A8)*(Data_Xuất[[#Headers],[B1_MN]:[B4_DT]]='Xuất-2025-VayTron'!AL$5)))</f>
        <v>16303.230232558144</v>
      </c>
      <c r="AM8" s="42" cm="1">
        <f t="array" ref="AM8">IF(AM$2="FY",SUMPRODUCT(Data_Xuất[[B1_MN]:[B4_DT]]*(Data_Xuất[Year]=AM$1)*(Data_Xuất[Main SKU name_GOM]=$A8)*(Data_Xuất[[#Headers],[B1_MN]:[B4_DT]]='Xuất-2025-VayTron'!AM$5)),SUMPRODUCT(Data_Xuất[[B1_MN]:[B4_DT]]*(Data_Xuất[Year]=AM$1)*(Data_Xuất[Month]=AM$2)*(Data_Xuất[Main SKU name_GOM]=$A8)*(Data_Xuất[[#Headers],[B1_MN]:[B4_DT]]='Xuất-2025-VayTron'!AM$5)))</f>
        <v>3985.5232558139546</v>
      </c>
      <c r="AN8" s="42" cm="1">
        <f t="array" ref="AN8">IF(AN$2="FY",SUMPRODUCT(Data_Xuất[[B1_MN]:[B4_DT]]*(Data_Xuất[Year]=AN$1)*(Data_Xuất[Main SKU name_GOM]=$A8)*(Data_Xuất[[#Headers],[B1_MN]:[B4_DT]]='Xuất-2025-VayTron'!AN$5)),SUMPRODUCT(Data_Xuất[[B1_MN]:[B4_DT]]*(Data_Xuất[Year]=AN$1)*(Data_Xuất[Month]=AN$2)*(Data_Xuất[Main SKU name_GOM]=$A8)*(Data_Xuất[[#Headers],[B1_MN]:[B4_DT]]='Xuất-2025-VayTron'!AN$5)))</f>
        <v>0</v>
      </c>
      <c r="AO8" s="42" cm="1">
        <f t="array" ref="AO8">IF(AO$2="FY",SUMPRODUCT(Data_Xuất[[B1_MN]:[B4_DT]]*(Data_Xuất[Year]=AO$1)*(Data_Xuất[Main SKU name_GOM]=$A8)*(Data_Xuất[[#Headers],[B1_MN]:[B4_DT]]='Xuất-2025-VayTron'!AO$5)),SUMPRODUCT(Data_Xuất[[B1_MN]:[B4_DT]]*(Data_Xuất[Year]=AO$1)*(Data_Xuất[Month]=AO$2)*(Data_Xuất[Main SKU name_GOM]=$A8)*(Data_Xuất[[#Headers],[B1_MN]:[B4_DT]]='Xuất-2025-VayTron'!AO$5)))</f>
        <v>11924.72855355506</v>
      </c>
      <c r="AP8" s="42" cm="1">
        <f t="array" ref="AP8">IF(AP$2="FY",SUMPRODUCT(Data_Xuất[[B1_MN]:[B4_DT]]*(Data_Xuất[Year]=AP$1)*(Data_Xuất[Main SKU name_GOM]=$A8)*(Data_Xuất[[#Headers],[B1_MN]:[B4_DT]]='Xuất-2025-VayTron'!AP$5)),SUMPRODUCT(Data_Xuất[[B1_MN]:[B4_DT]]*(Data_Xuất[Year]=AP$1)*(Data_Xuất[Month]=AP$2)*(Data_Xuất[Main SKU name_GOM]=$A8)*(Data_Xuất[[#Headers],[B1_MN]:[B4_DT]]='Xuất-2025-VayTron'!AP$5)))</f>
        <v>0</v>
      </c>
      <c r="AQ8" s="42" cm="1">
        <f t="array" ref="AQ8">IF(AQ$2="FY",SUMPRODUCT(Data_Xuất[[B1_MN]:[B4_DT]]*(Data_Xuất[Year]=AQ$1)*(Data_Xuất[Main SKU name_GOM]=$A8)*(Data_Xuất[[#Headers],[B1_MN]:[B4_DT]]='Xuất-2025-VayTron'!AQ$5)),SUMPRODUCT(Data_Xuất[[B1_MN]:[B4_DT]]*(Data_Xuất[Year]=AQ$1)*(Data_Xuất[Month]=AQ$2)*(Data_Xuất[Main SKU name_GOM]=$A8)*(Data_Xuất[[#Headers],[B1_MN]:[B4_DT]]='Xuất-2025-VayTron'!AQ$5)))</f>
        <v>1191.4003670686941</v>
      </c>
      <c r="AR8" s="42" cm="1">
        <f t="array" ref="AR8">IF(AR$2="FY",SUMPRODUCT(Data_Xuất[[B1_MN]:[B4_DT]]*(Data_Xuất[Year]=AR$1)*(Data_Xuất[Main SKU name_GOM]=$A8)*(Data_Xuất[[#Headers],[B1_MN]:[B4_DT]]='Xuất-2025-VayTron'!AR$5)),SUMPRODUCT(Data_Xuất[[B1_MN]:[B4_DT]]*(Data_Xuất[Year]=AR$1)*(Data_Xuất[Month]=AR$2)*(Data_Xuất[Main SKU name_GOM]=$A8)*(Data_Xuất[[#Headers],[B1_MN]:[B4_DT]]='Xuất-2025-VayTron'!AR$5)))</f>
        <v>0</v>
      </c>
      <c r="AS8" s="42" cm="1">
        <f t="array" ref="AS8">IF(AS$2="FY",SUMPRODUCT(Data_Xuất[[B1_MN]:[B4_DT]]*(Data_Xuất[Year]=AS$1)*(Data_Xuất[Main SKU name_GOM]=$A8)*(Data_Xuất[[#Headers],[B1_MN]:[B4_DT]]='Xuất-2025-VayTron'!AS$5)),SUMPRODUCT(Data_Xuất[[B1_MN]:[B4_DT]]*(Data_Xuất[Year]=AS$1)*(Data_Xuất[Month]=AS$2)*(Data_Xuất[Main SKU name_GOM]=$A8)*(Data_Xuất[[#Headers],[B1_MN]:[B4_DT]]='Xuất-2025-VayTron'!AS$5)))</f>
        <v>0</v>
      </c>
      <c r="AT8" s="42" cm="1">
        <f t="array" ref="AT8">IF(AT$2="FY",SUMPRODUCT(Data_Xuất[[B1_MN]:[B4_DT]]*(Data_Xuất[Year]=AT$1)*(Data_Xuất[Main SKU name_GOM]=$A8)*(Data_Xuất[[#Headers],[B1_MN]:[B4_DT]]='Xuất-2025-VayTron'!AT$5)),SUMPRODUCT(Data_Xuất[[B1_MN]:[B4_DT]]*(Data_Xuất[Year]=AT$1)*(Data_Xuất[Month]=AT$2)*(Data_Xuất[Main SKU name_GOM]=$A8)*(Data_Xuất[[#Headers],[B1_MN]:[B4_DT]]='Xuất-2025-VayTron'!AT$5)))</f>
        <v>0</v>
      </c>
      <c r="AU8" s="45">
        <f t="shared" si="14"/>
        <v>707100.00000000012</v>
      </c>
      <c r="AW8" s="42" cm="1">
        <f t="array" ref="AW8">IF(AW$2="FY",SUMPRODUCT(Data_Xuất[[B1_MN]:[B4_DT]]*(Data_Xuất[Year]=AW$1)*(Data_Xuất[Main SKU name_GOM]=$A8)*(Data_Xuất[[#Headers],[B1_MN]:[B4_DT]]='Xuất-2025-VayTron'!AW$5)),SUMPRODUCT(Data_Xuất[[B1_MN]:[B4_DT]]*(Data_Xuất[Year]=AW$1)*(Data_Xuất[Month]=AW$2)*(Data_Xuất[Main SKU name_GOM]=$A8)*(Data_Xuất[[#Headers],[B1_MN]:[B4_DT]]='Xuất-2025-VayTron'!AW$5)))</f>
        <v>860369.32579185523</v>
      </c>
      <c r="AX8" s="42" cm="1">
        <f t="array" ref="AX8">IF(AX$2="FY",SUMPRODUCT(Data_Xuất[[B1_MN]:[B4_DT]]*(Data_Xuất[Year]=AX$1)*(Data_Xuất[Main SKU name_GOM]=$A8)*(Data_Xuất[[#Headers],[B1_MN]:[B4_DT]]='Xuất-2025-VayTron'!AX$5)),SUMPRODUCT(Data_Xuất[[B1_MN]:[B4_DT]]*(Data_Xuất[Year]=AX$1)*(Data_Xuất[Month]=AX$2)*(Data_Xuất[Main SKU name_GOM]=$A8)*(Data_Xuất[[#Headers],[B1_MN]:[B4_DT]]='Xuất-2025-VayTron'!AX$5)))</f>
        <v>547154.26244343887</v>
      </c>
      <c r="AY8" s="42" cm="1">
        <f t="array" ref="AY8">IF(AY$2="FY",SUMPRODUCT(Data_Xuất[[B1_MN]:[B4_DT]]*(Data_Xuất[Year]=AY$1)*(Data_Xuất[Main SKU name_GOM]=$A8)*(Data_Xuất[[#Headers],[B1_MN]:[B4_DT]]='Xuất-2025-VayTron'!AY$5)),SUMPRODUCT(Data_Xuất[[B1_MN]:[B4_DT]]*(Data_Xuất[Year]=AY$1)*(Data_Xuất[Month]=AY$2)*(Data_Xuất[Main SKU name_GOM]=$A8)*(Data_Xuất[[#Headers],[B1_MN]:[B4_DT]]='Xuất-2025-VayTron'!AY$5)))</f>
        <v>79.638009049773757</v>
      </c>
      <c r="AZ8" s="42" cm="1">
        <f t="array" ref="AZ8">IF(AZ$2="FY",SUMPRODUCT(Data_Xuất[[B1_MN]:[B4_DT]]*(Data_Xuất[Year]=AZ$1)*(Data_Xuất[Main SKU name_GOM]=$A8)*(Data_Xuất[[#Headers],[B1_MN]:[B4_DT]]='Xuất-2025-VayTron'!AZ$5)),SUMPRODUCT(Data_Xuất[[B1_MN]:[B4_DT]]*(Data_Xuất[Year]=AZ$1)*(Data_Xuất[Month]=AZ$2)*(Data_Xuất[Main SKU name_GOM]=$A8)*(Data_Xuất[[#Headers],[B1_MN]:[B4_DT]]='Xuất-2025-VayTron'!AZ$5)))</f>
        <v>127585.00000000001</v>
      </c>
      <c r="BA8" s="42" cm="1">
        <f t="array" ref="BA8">IF(BA$2="FY",SUMPRODUCT(Data_Xuất[[B1_MN]:[B4_DT]]*(Data_Xuất[Year]=BA$1)*(Data_Xuất[Main SKU name_GOM]=$A8)*(Data_Xuất[[#Headers],[B1_MN]:[B4_DT]]='Xuất-2025-VayTron'!BA$5)),SUMPRODUCT(Data_Xuất[[B1_MN]:[B4_DT]]*(Data_Xuất[Year]=BA$1)*(Data_Xuất[Month]=BA$2)*(Data_Xuất[Main SKU name_GOM]=$A8)*(Data_Xuất[[#Headers],[B1_MN]:[B4_DT]]='Xuất-2025-VayTron'!BA$5)))</f>
        <v>3305.7737556561083</v>
      </c>
      <c r="BB8" s="42" cm="1">
        <f t="array" ref="BB8">IF(BB$2="FY",SUMPRODUCT(Data_Xuất[[B1_MN]:[B4_DT]]*(Data_Xuất[Year]=BB$1)*(Data_Xuất[Main SKU name_GOM]=$A8)*(Data_Xuất[[#Headers],[B1_MN]:[B4_DT]]='Xuất-2025-VayTron'!BB$5)),SUMPRODUCT(Data_Xuất[[B1_MN]:[B4_DT]]*(Data_Xuất[Year]=BB$1)*(Data_Xuất[Month]=BB$2)*(Data_Xuất[Main SKU name_GOM]=$A8)*(Data_Xuất[[#Headers],[B1_MN]:[B4_DT]]='Xuất-2025-VayTron'!BB$5)))</f>
        <v>0</v>
      </c>
      <c r="BC8" s="42" cm="1">
        <f t="array" ref="BC8">IF(BC$2="FY",SUMPRODUCT(Data_Xuất[[B1_MN]:[B4_DT]]*(Data_Xuất[Year]=BC$1)*(Data_Xuất[Main SKU name_GOM]=$A8)*(Data_Xuất[[#Headers],[B1_MN]:[B4_DT]]='Xuất-2025-VayTron'!BC$5)),SUMPRODUCT(Data_Xuất[[B1_MN]:[B4_DT]]*(Data_Xuất[Year]=BC$1)*(Data_Xuất[Month]=BC$2)*(Data_Xuất[Main SKU name_GOM]=$A8)*(Data_Xuất[[#Headers],[B1_MN]:[B4_DT]]='Xuất-2025-VayTron'!BC$5)))</f>
        <v>0</v>
      </c>
      <c r="BD8" s="42" cm="1">
        <f t="array" ref="BD8">IF(BD$2="FY",SUMPRODUCT(Data_Xuất[[B1_MN]:[B4_DT]]*(Data_Xuất[Year]=BD$1)*(Data_Xuất[Main SKU name_GOM]=$A8)*(Data_Xuất[[#Headers],[B1_MN]:[B4_DT]]='Xuất-2025-VayTron'!BD$5)),SUMPRODUCT(Data_Xuất[[B1_MN]:[B4_DT]]*(Data_Xuất[Year]=BD$1)*(Data_Xuất[Month]=BD$2)*(Data_Xuất[Main SKU name_GOM]=$A8)*(Data_Xuất[[#Headers],[B1_MN]:[B4_DT]]='Xuất-2025-VayTron'!BD$5)))</f>
        <v>0</v>
      </c>
      <c r="BE8" s="42" cm="1">
        <f t="array" ref="BE8">IF(BE$2="FY",SUMPRODUCT(Data_Xuất[[B1_MN]:[B4_DT]]*(Data_Xuất[Year]=BE$1)*(Data_Xuất[Main SKU name_GOM]=$A8)*(Data_Xuất[[#Headers],[B1_MN]:[B4_DT]]='Xuất-2025-VayTron'!BE$5)),SUMPRODUCT(Data_Xuất[[B1_MN]:[B4_DT]]*(Data_Xuất[Year]=BE$1)*(Data_Xuất[Month]=BE$2)*(Data_Xuất[Main SKU name_GOM]=$A8)*(Data_Xuất[[#Headers],[B1_MN]:[B4_DT]]='Xuất-2025-VayTron'!BE$5)))</f>
        <v>0</v>
      </c>
      <c r="BF8" s="42" cm="1">
        <f t="array" ref="BF8">IF(BF$2="FY",SUMPRODUCT(Data_Xuất[[B1_MN]:[B4_DT]]*(Data_Xuất[Year]=BF$1)*(Data_Xuất[Main SKU name_GOM]=$A8)*(Data_Xuất[[#Headers],[B1_MN]:[B4_DT]]='Xuất-2025-VayTron'!BF$5)),SUMPRODUCT(Data_Xuất[[B1_MN]:[B4_DT]]*(Data_Xuất[Year]=BF$1)*(Data_Xuất[Month]=BF$2)*(Data_Xuất[Main SKU name_GOM]=$A8)*(Data_Xuất[[#Headers],[B1_MN]:[B4_DT]]='Xuất-2025-VayTron'!BF$5)))</f>
        <v>0</v>
      </c>
      <c r="BG8" s="42" cm="1">
        <f t="array" ref="BG8">IF(BG$2="FY",SUMPRODUCT(Data_Xuất[[B1_MN]:[B4_DT]]*(Data_Xuất[Year]=BG$1)*(Data_Xuất[Main SKU name_GOM]=$A8)*(Data_Xuất[[#Headers],[B1_MN]:[B4_DT]]='Xuất-2025-VayTron'!BG$5)),SUMPRODUCT(Data_Xuất[[B1_MN]:[B4_DT]]*(Data_Xuất[Year]=BG$1)*(Data_Xuất[Month]=BG$2)*(Data_Xuất[Main SKU name_GOM]=$A8)*(Data_Xuất[[#Headers],[B1_MN]:[B4_DT]]='Xuất-2025-VayTron'!BG$5)))</f>
        <v>0</v>
      </c>
      <c r="BH8" s="42" cm="1">
        <f t="array" ref="BH8">IF(BH$2="FY",SUMPRODUCT(Data_Xuất[[B1_MN]:[B4_DT]]*(Data_Xuất[Year]=BH$1)*(Data_Xuất[Main SKU name_GOM]=$A8)*(Data_Xuất[[#Headers],[B1_MN]:[B4_DT]]='Xuất-2025-VayTron'!BH$5)),SUMPRODUCT(Data_Xuất[[B1_MN]:[B4_DT]]*(Data_Xuất[Year]=BH$1)*(Data_Xuất[Month]=BH$2)*(Data_Xuất[Main SKU name_GOM]=$A8)*(Data_Xuất[[#Headers],[B1_MN]:[B4_DT]]='Xuất-2025-VayTron'!BH$5)))</f>
        <v>0</v>
      </c>
      <c r="BI8" s="42" cm="1">
        <f t="array" ref="BI8">IF(BI$2="FY",SUMPRODUCT(Data_Xuất[[B1_MN]:[B4_DT]]*(Data_Xuất[Year]=BI$1)*(Data_Xuất[Main SKU name_GOM]=$A8)*(Data_Xuất[[#Headers],[B1_MN]:[B4_DT]]='Xuất-2025-VayTron'!BI$5)),SUMPRODUCT(Data_Xuất[[B1_MN]:[B4_DT]]*(Data_Xuất[Year]=BI$1)*(Data_Xuất[Month]=BI$2)*(Data_Xuất[Main SKU name_GOM]=$A8)*(Data_Xuất[[#Headers],[B1_MN]:[B4_DT]]='Xuất-2025-VayTron'!BI$5)))</f>
        <v>0</v>
      </c>
      <c r="BJ8" s="45">
        <f t="shared" si="15"/>
        <v>1538493.9999999998</v>
      </c>
      <c r="BL8" s="42" cm="1">
        <f t="array" ref="BL8">IF(BL$2="FY",SUMPRODUCT(Data_Xuất[[B1_MN]:[B4_DT]]*(Data_Xuất[Year]=BL$1)*(Data_Xuất[Main SKU name_GOM]=$A8)*(Data_Xuất[[#Headers],[B1_MN]:[B4_DT]]='Xuất-2025-VayTron'!BL$5)),SUMPRODUCT(Data_Xuất[[B1_MN]:[B4_DT]]*(Data_Xuất[Year]=BL$1)*(Data_Xuất[Month]=BL$2)*(Data_Xuất[Main SKU name_GOM]=$A8)*(Data_Xuất[[#Headers],[B1_MN]:[B4_DT]]='Xuất-2025-VayTron'!BL$5)))</f>
        <v>1926675.0603346948</v>
      </c>
      <c r="BM8" s="42" cm="1">
        <f t="array" ref="BM8">IF(BM$2="FY",SUMPRODUCT(Data_Xuất[[B1_MN]:[B4_DT]]*(Data_Xuất[Year]=BM$1)*(Data_Xuất[Main SKU name_GOM]=$A8)*(Data_Xuất[[#Headers],[B1_MN]:[B4_DT]]='Xuất-2025-VayTron'!BM$5)),SUMPRODUCT(Data_Xuất[[B1_MN]:[B4_DT]]*(Data_Xuất[Year]=BM$1)*(Data_Xuất[Month]=BM$2)*(Data_Xuất[Main SKU name_GOM]=$A8)*(Data_Xuất[[#Headers],[B1_MN]:[B4_DT]]='Xuất-2025-VayTron'!BM$5)))</f>
        <v>911291.80135333166</v>
      </c>
      <c r="BN8" s="42" cm="1">
        <f t="array" ref="BN8">IF(BN$2="FY",SUMPRODUCT(Data_Xuất[[B1_MN]:[B4_DT]]*(Data_Xuất[Year]=BN$1)*(Data_Xuất[Main SKU name_GOM]=$A8)*(Data_Xuất[[#Headers],[B1_MN]:[B4_DT]]='Xuất-2025-VayTron'!BN$5)),SUMPRODUCT(Data_Xuất[[B1_MN]:[B4_DT]]*(Data_Xuất[Year]=BN$1)*(Data_Xuất[Month]=BN$2)*(Data_Xuất[Main SKU name_GOM]=$A8)*(Data_Xuất[[#Headers],[B1_MN]:[B4_DT]]='Xuất-2025-VayTron'!BN$5)))</f>
        <v>2158.171425282063</v>
      </c>
      <c r="BO8" s="42" cm="1">
        <f t="array" ref="BO8">IF(BO$2="FY",SUMPRODUCT(Data_Xuất[[B1_MN]:[B4_DT]]*(Data_Xuất[Year]=BO$1)*(Data_Xuất[Main SKU name_GOM]=$A8)*(Data_Xuất[[#Headers],[B1_MN]:[B4_DT]]='Xuất-2025-VayTron'!BO$5)),SUMPRODUCT(Data_Xuất[[B1_MN]:[B4_DT]]*(Data_Xuất[Year]=BO$1)*(Data_Xuất[Month]=BO$2)*(Data_Xuất[Main SKU name_GOM]=$A8)*(Data_Xuất[[#Headers],[B1_MN]:[B4_DT]]='Xuất-2025-VayTron'!BO$5)))</f>
        <v>85135.549564482004</v>
      </c>
      <c r="BP8" s="42" cm="1">
        <f t="array" ref="BP8">IF(BP$2="FY",SUMPRODUCT(Data_Xuất[[B1_MN]:[B4_DT]]*(Data_Xuất[Year]=BP$1)*(Data_Xuất[Main SKU name_GOM]=$A8)*(Data_Xuất[[#Headers],[B1_MN]:[B4_DT]]='Xuất-2025-VayTron'!BP$5)),SUMPRODUCT(Data_Xuất[[B1_MN]:[B4_DT]]*(Data_Xuất[Year]=BP$1)*(Data_Xuất[Month]=BP$2)*(Data_Xuất[Main SKU name_GOM]=$A8)*(Data_Xuất[[#Headers],[B1_MN]:[B4_DT]]='Xuất-2025-VayTron'!BP$5)))</f>
        <v>2079.7009822703199</v>
      </c>
      <c r="BQ8" s="42" cm="1">
        <f t="array" ref="BQ8">IF(BQ$2="FY",SUMPRODUCT(Data_Xuất[[B1_MN]:[B4_DT]]*(Data_Xuất[Year]=BQ$1)*(Data_Xuất[Main SKU name_GOM]=$A8)*(Data_Xuất[[#Headers],[B1_MN]:[B4_DT]]='Xuất-2025-VayTron'!BQ$5)),SUMPRODUCT(Data_Xuất[[B1_MN]:[B4_DT]]*(Data_Xuất[Year]=BQ$1)*(Data_Xuất[Month]=BQ$2)*(Data_Xuất[Main SKU name_GOM]=$A8)*(Data_Xuất[[#Headers],[B1_MN]:[B4_DT]]='Xuất-2025-VayTron'!BQ$5)))</f>
        <v>426.23931614091646</v>
      </c>
      <c r="BR8" s="42" cm="1">
        <f t="array" ref="BR8">IF(BR$2="FY",SUMPRODUCT(Data_Xuất[[B1_MN]:[B4_DT]]*(Data_Xuất[Year]=BR$1)*(Data_Xuất[Main SKU name_GOM]=$A8)*(Data_Xuất[[#Headers],[B1_MN]:[B4_DT]]='Xuất-2025-VayTron'!BR$5)),SUMPRODUCT(Data_Xuất[[B1_MN]:[B4_DT]]*(Data_Xuất[Year]=BR$1)*(Data_Xuất[Month]=BR$2)*(Data_Xuất[Main SKU name_GOM]=$A8)*(Data_Xuất[[#Headers],[B1_MN]:[B4_DT]]='Xuất-2025-VayTron'!BR$5)))</f>
        <v>0</v>
      </c>
      <c r="BS8" s="42" cm="1">
        <f t="array" ref="BS8">IF(BS$2="FY",SUMPRODUCT(Data_Xuất[[B1_MN]:[B4_DT]]*(Data_Xuất[Year]=BS$1)*(Data_Xuất[Main SKU name_GOM]=$A8)*(Data_Xuất[[#Headers],[B1_MN]:[B4_DT]]='Xuất-2025-VayTron'!BS$5)),SUMPRODUCT(Data_Xuất[[B1_MN]:[B4_DT]]*(Data_Xuất[Year]=BS$1)*(Data_Xuất[Month]=BS$2)*(Data_Xuất[Main SKU name_GOM]=$A8)*(Data_Xuất[[#Headers],[B1_MN]:[B4_DT]]='Xuất-2025-VayTron'!BS$5)))</f>
        <v>33470.893983811591</v>
      </c>
      <c r="BT8" s="42" cm="1">
        <f t="array" ref="BT8">IF(BT$2="FY",SUMPRODUCT(Data_Xuất[[B1_MN]:[B4_DT]]*(Data_Xuất[Year]=BT$1)*(Data_Xuất[Main SKU name_GOM]=$A8)*(Data_Xuất[[#Headers],[B1_MN]:[B4_DT]]='Xuất-2025-VayTron'!BT$5)),SUMPRODUCT(Data_Xuất[[B1_MN]:[B4_DT]]*(Data_Xuất[Year]=BT$1)*(Data_Xuất[Month]=BT$2)*(Data_Xuất[Main SKU name_GOM]=$A8)*(Data_Xuất[[#Headers],[B1_MN]:[B4_DT]]='Xuất-2025-VayTron'!BT$5)))</f>
        <v>819.20792079207922</v>
      </c>
      <c r="BU8" s="42" cm="1">
        <f t="array" ref="BU8">IF(BU$2="FY",SUMPRODUCT(Data_Xuất[[B1_MN]:[B4_DT]]*(Data_Xuất[Year]=BU$1)*(Data_Xuất[Main SKU name_GOM]=$A8)*(Data_Xuất[[#Headers],[B1_MN]:[B4_DT]]='Xuất-2025-VayTron'!BU$5)),SUMPRODUCT(Data_Xuất[[B1_MN]:[B4_DT]]*(Data_Xuất[Year]=BU$1)*(Data_Xuất[Month]=BU$2)*(Data_Xuất[Main SKU name_GOM]=$A8)*(Data_Xuất[[#Headers],[B1_MN]:[B4_DT]]='Xuất-2025-VayTron'!BU$5)))</f>
        <v>1255.8751191946674</v>
      </c>
      <c r="BV8" s="42" cm="1">
        <f t="array" ref="BV8">IF(BV$2="FY",SUMPRODUCT(Data_Xuất[[B1_MN]:[B4_DT]]*(Data_Xuất[Year]=BV$1)*(Data_Xuất[Main SKU name_GOM]=$A8)*(Data_Xuất[[#Headers],[B1_MN]:[B4_DT]]='Xuất-2025-VayTron'!BV$5)),SUMPRODUCT(Data_Xuất[[B1_MN]:[B4_DT]]*(Data_Xuất[Year]=BV$1)*(Data_Xuất[Month]=BV$2)*(Data_Xuất[Main SKU name_GOM]=$A8)*(Data_Xuất[[#Headers],[B1_MN]:[B4_DT]]='Xuất-2025-VayTron'!BV$5)))</f>
        <v>0</v>
      </c>
      <c r="BW8" s="42" cm="1">
        <f t="array" ref="BW8">IF(BW$2="FY",SUMPRODUCT(Data_Xuất[[B1_MN]:[B4_DT]]*(Data_Xuất[Year]=BW$1)*(Data_Xuất[Main SKU name_GOM]=$A8)*(Data_Xuất[[#Headers],[B1_MN]:[B4_DT]]='Xuất-2025-VayTron'!BW$5)),SUMPRODUCT(Data_Xuất[[B1_MN]:[B4_DT]]*(Data_Xuất[Year]=BW$1)*(Data_Xuất[Month]=BW$2)*(Data_Xuất[Main SKU name_GOM]=$A8)*(Data_Xuất[[#Headers],[B1_MN]:[B4_DT]]='Xuất-2025-VayTron'!BW$5)))</f>
        <v>0</v>
      </c>
      <c r="BX8" s="42" cm="1">
        <f t="array" ref="BX8">IF(BX$2="FY",SUMPRODUCT(Data_Xuất[[B1_MN]:[B4_DT]]*(Data_Xuất[Year]=BX$1)*(Data_Xuất[Main SKU name_GOM]=$A8)*(Data_Xuất[[#Headers],[B1_MN]:[B4_DT]]='Xuất-2025-VayTron'!BX$5)),SUMPRODUCT(Data_Xuất[[B1_MN]:[B4_DT]]*(Data_Xuất[Year]=BX$1)*(Data_Xuất[Month]=BX$2)*(Data_Xuất[Main SKU name_GOM]=$A8)*(Data_Xuất[[#Headers],[B1_MN]:[B4_DT]]='Xuất-2025-VayTron'!BX$5)))</f>
        <v>0</v>
      </c>
      <c r="BY8" s="45">
        <f t="shared" si="16"/>
        <v>2963312.5</v>
      </c>
      <c r="CA8" s="42" cm="1">
        <f t="array" ref="CA8">IF(CA$2="FY",SUMPRODUCT(Data_Xuất[[B1_MN]:[B4_DT]]*(Data_Xuất[Year]=CA$1)*(Data_Xuất[Main SKU name_GOM]=$A8)*(Data_Xuất[[#Headers],[B1_MN]:[B4_DT]]='Xuất-2025-VayTron'!CA$5)),SUMPRODUCT(Data_Xuất[[B1_MN]:[B4_DT]]*(Data_Xuất[Year]=CA$1)*(Data_Xuất[Month]=CA$2)*(Data_Xuất[Main SKU name_GOM]=$A8)*(Data_Xuất[[#Headers],[B1_MN]:[B4_DT]]='Xuất-2025-VayTron'!CA$5)))</f>
        <v>1288571.5535042167</v>
      </c>
      <c r="CB8" s="42" cm="1">
        <f t="array" ref="CB8">IF(CB$2="FY",SUMPRODUCT(Data_Xuất[[B1_MN]:[B4_DT]]*(Data_Xuất[Year]=CB$1)*(Data_Xuất[Main SKU name_GOM]=$A8)*(Data_Xuất[[#Headers],[B1_MN]:[B4_DT]]='Xuất-2025-VayTron'!CB$5)),SUMPRODUCT(Data_Xuất[[B1_MN]:[B4_DT]]*(Data_Xuất[Year]=CB$1)*(Data_Xuất[Month]=CB$2)*(Data_Xuất[Main SKU name_GOM]=$A8)*(Data_Xuất[[#Headers],[B1_MN]:[B4_DT]]='Xuất-2025-VayTron'!CB$5)))</f>
        <v>393054.77692783263</v>
      </c>
      <c r="CC8" s="42" cm="1">
        <f t="array" ref="CC8">IF(CC$2="FY",SUMPRODUCT(Data_Xuất[[B1_MN]:[B4_DT]]*(Data_Xuất[Year]=CC$1)*(Data_Xuất[Main SKU name_GOM]=$A8)*(Data_Xuất[[#Headers],[B1_MN]:[B4_DT]]='Xuất-2025-VayTron'!CC$5)),SUMPRODUCT(Data_Xuất[[B1_MN]:[B4_DT]]*(Data_Xuất[Year]=CC$1)*(Data_Xuất[Month]=CC$2)*(Data_Xuất[Main SKU name_GOM]=$A8)*(Data_Xuất[[#Headers],[B1_MN]:[B4_DT]]='Xuất-2025-VayTron'!CC$5)))</f>
        <v>0</v>
      </c>
      <c r="CD8" s="42" cm="1">
        <f t="array" ref="CD8">IF(CD$2="FY",SUMPRODUCT(Data_Xuất[[B1_MN]:[B4_DT]]*(Data_Xuất[Year]=CD$1)*(Data_Xuất[Main SKU name_GOM]=$A8)*(Data_Xuất[[#Headers],[B1_MN]:[B4_DT]]='Xuất-2025-VayTron'!CD$5)),SUMPRODUCT(Data_Xuất[[B1_MN]:[B4_DT]]*(Data_Xuất[Year]=CD$1)*(Data_Xuất[Month]=CD$2)*(Data_Xuất[Main SKU name_GOM]=$A8)*(Data_Xuất[[#Headers],[B1_MN]:[B4_DT]]='Xuất-2025-VayTron'!CD$5)))</f>
        <v>84980.553191489365</v>
      </c>
      <c r="CE8" s="42" cm="1">
        <f t="array" ref="CE8">IF(CE$2="FY",SUMPRODUCT(Data_Xuất[[B1_MN]:[B4_DT]]*(Data_Xuất[Year]=CE$1)*(Data_Xuất[Main SKU name_GOM]=$A8)*(Data_Xuất[[#Headers],[B1_MN]:[B4_DT]]='Xuất-2025-VayTron'!CE$5)),SUMPRODUCT(Data_Xuất[[B1_MN]:[B4_DT]]*(Data_Xuất[Year]=CE$1)*(Data_Xuất[Month]=CE$2)*(Data_Xuất[Main SKU name_GOM]=$A8)*(Data_Xuất[[#Headers],[B1_MN]:[B4_DT]]='Xuất-2025-VayTron'!CE$5)))</f>
        <v>0</v>
      </c>
      <c r="CF8" s="42" cm="1">
        <f t="array" ref="CF8">IF(CF$2="FY",SUMPRODUCT(Data_Xuất[[B1_MN]:[B4_DT]]*(Data_Xuất[Year]=CF$1)*(Data_Xuất[Main SKU name_GOM]=$A8)*(Data_Xuất[[#Headers],[B1_MN]:[B4_DT]]='Xuất-2025-VayTron'!CF$5)),SUMPRODUCT(Data_Xuất[[B1_MN]:[B4_DT]]*(Data_Xuất[Year]=CF$1)*(Data_Xuất[Month]=CF$2)*(Data_Xuất[Main SKU name_GOM]=$A8)*(Data_Xuất[[#Headers],[B1_MN]:[B4_DT]]='Xuất-2025-VayTron'!CF$5)))</f>
        <v>10000.954943679601</v>
      </c>
      <c r="CG8" s="42" cm="1">
        <f t="array" ref="CG8">IF(CG$2="FY",SUMPRODUCT(Data_Xuất[[B1_MN]:[B4_DT]]*(Data_Xuất[Year]=CG$1)*(Data_Xuất[Main SKU name_GOM]=$A8)*(Data_Xuất[[#Headers],[B1_MN]:[B4_DT]]='Xuất-2025-VayTron'!CG$5)),SUMPRODUCT(Data_Xuất[[B1_MN]:[B4_DT]]*(Data_Xuất[Year]=CG$1)*(Data_Xuất[Month]=CG$2)*(Data_Xuất[Main SKU name_GOM]=$A8)*(Data_Xuất[[#Headers],[B1_MN]:[B4_DT]]='Xuất-2025-VayTron'!CG$5)))</f>
        <v>0</v>
      </c>
      <c r="CH8" s="42" cm="1">
        <f t="array" ref="CH8">IF(CH$2="FY",SUMPRODUCT(Data_Xuất[[B1_MN]:[B4_DT]]*(Data_Xuất[Year]=CH$1)*(Data_Xuất[Main SKU name_GOM]=$A8)*(Data_Xuất[[#Headers],[B1_MN]:[B4_DT]]='Xuất-2025-VayTron'!CH$5)),SUMPRODUCT(Data_Xuất[[B1_MN]:[B4_DT]]*(Data_Xuất[Year]=CH$1)*(Data_Xuất[Month]=CH$2)*(Data_Xuất[Main SKU name_GOM]=$A8)*(Data_Xuất[[#Headers],[B1_MN]:[B4_DT]]='Xuất-2025-VayTron'!CH$5)))</f>
        <v>4869.0492146383813</v>
      </c>
      <c r="CI8" s="42" cm="1">
        <f t="array" ref="CI8">IF(CI$2="FY",SUMPRODUCT(Data_Xuất[[B1_MN]:[B4_DT]]*(Data_Xuất[Year]=CI$1)*(Data_Xuất[Main SKU name_GOM]=$A8)*(Data_Xuất[[#Headers],[B1_MN]:[B4_DT]]='Xuất-2025-VayTron'!CI$5)),SUMPRODUCT(Data_Xuất[[B1_MN]:[B4_DT]]*(Data_Xuất[Year]=CI$1)*(Data_Xuất[Month]=CI$2)*(Data_Xuất[Main SKU name_GOM]=$A8)*(Data_Xuất[[#Headers],[B1_MN]:[B4_DT]]='Xuất-2025-VayTron'!CI$5)))</f>
        <v>0</v>
      </c>
      <c r="CJ8" s="42" cm="1">
        <f t="array" ref="CJ8">IF(CJ$2="FY",SUMPRODUCT(Data_Xuất[[B1_MN]:[B4_DT]]*(Data_Xuất[Year]=CJ$1)*(Data_Xuất[Main SKU name_GOM]=$A8)*(Data_Xuất[[#Headers],[B1_MN]:[B4_DT]]='Xuất-2025-VayTron'!CJ$5)),SUMPRODUCT(Data_Xuất[[B1_MN]:[B4_DT]]*(Data_Xuất[Year]=CJ$1)*(Data_Xuất[Month]=CJ$2)*(Data_Xuất[Main SKU name_GOM]=$A8)*(Data_Xuất[[#Headers],[B1_MN]:[B4_DT]]='Xuất-2025-VayTron'!CJ$5)))</f>
        <v>314.61221814368116</v>
      </c>
      <c r="CK8" s="42" cm="1">
        <f t="array" ref="CK8">IF(CK$2="FY",SUMPRODUCT(Data_Xuất[[B1_MN]:[B4_DT]]*(Data_Xuất[Year]=CK$1)*(Data_Xuất[Main SKU name_GOM]=$A8)*(Data_Xuất[[#Headers],[B1_MN]:[B4_DT]]='Xuất-2025-VayTron'!CK$5)),SUMPRODUCT(Data_Xuất[[B1_MN]:[B4_DT]]*(Data_Xuất[Year]=CK$1)*(Data_Xuất[Month]=CK$2)*(Data_Xuất[Main SKU name_GOM]=$A8)*(Data_Xuất[[#Headers],[B1_MN]:[B4_DT]]='Xuất-2025-VayTron'!CK$5)))</f>
        <v>0</v>
      </c>
      <c r="CL8" s="42" cm="1">
        <f t="array" ref="CL8">IF(CL$2="FY",SUMPRODUCT(Data_Xuất[[B1_MN]:[B4_DT]]*(Data_Xuất[Year]=CL$1)*(Data_Xuất[Main SKU name_GOM]=$A8)*(Data_Xuất[[#Headers],[B1_MN]:[B4_DT]]='Xuất-2025-VayTron'!CL$5)),SUMPRODUCT(Data_Xuất[[B1_MN]:[B4_DT]]*(Data_Xuất[Year]=CL$1)*(Data_Xuất[Month]=CL$2)*(Data_Xuất[Main SKU name_GOM]=$A8)*(Data_Xuất[[#Headers],[B1_MN]:[B4_DT]]='Xuất-2025-VayTron'!CL$5)))</f>
        <v>0</v>
      </c>
      <c r="CM8" s="42" cm="1">
        <f t="array" ref="CM8">IF(CM$2="FY",SUMPRODUCT(Data_Xuất[[B1_MN]:[B4_DT]]*(Data_Xuất[Year]=CM$1)*(Data_Xuất[Main SKU name_GOM]=$A8)*(Data_Xuất[[#Headers],[B1_MN]:[B4_DT]]='Xuất-2025-VayTron'!CM$5)),SUMPRODUCT(Data_Xuất[[B1_MN]:[B4_DT]]*(Data_Xuất[Year]=CM$1)*(Data_Xuất[Month]=CM$2)*(Data_Xuất[Main SKU name_GOM]=$A8)*(Data_Xuất[[#Headers],[B1_MN]:[B4_DT]]='Xuất-2025-VayTron'!CM$5)))</f>
        <v>0</v>
      </c>
      <c r="CN8" s="45">
        <f t="shared" si="17"/>
        <v>1781791.5000000002</v>
      </c>
      <c r="CP8" s="42" cm="1">
        <f t="array" ref="CP8">IF(CP$2="FY",SUMPRODUCT(Data_Xuất[[B1_MN]:[B4_DT]]*(Data_Xuất[Year]=CP$1)*(Data_Xuất[Main SKU name_GOM]=$A8)*(Data_Xuất[[#Headers],[B1_MN]:[B4_DT]]='Xuất-2025-VayTron'!CP$5)),SUMPRODUCT(Data_Xuất[[B1_MN]:[B4_DT]]*(Data_Xuất[Year]=CP$1)*(Data_Xuất[Month]=CP$2)*(Data_Xuất[Main SKU name_GOM]=$A8)*(Data_Xuất[[#Headers],[B1_MN]:[B4_DT]]='Xuất-2025-VayTron'!CP$5)))</f>
        <v>1038096.5634863778</v>
      </c>
      <c r="CQ8" s="42" cm="1">
        <f t="array" ref="CQ8">IF(CQ$2="FY",SUMPRODUCT(Data_Xuất[[B1_MN]:[B4_DT]]*(Data_Xuất[Year]=CQ$1)*(Data_Xuất[Main SKU name_GOM]=$A8)*(Data_Xuất[[#Headers],[B1_MN]:[B4_DT]]='Xuất-2025-VayTron'!CQ$5)),SUMPRODUCT(Data_Xuất[[B1_MN]:[B4_DT]]*(Data_Xuất[Year]=CQ$1)*(Data_Xuất[Month]=CQ$2)*(Data_Xuất[Main SKU name_GOM]=$A8)*(Data_Xuất[[#Headers],[B1_MN]:[B4_DT]]='Xuất-2025-VayTron'!CQ$5)))</f>
        <v>410289.18772579514</v>
      </c>
      <c r="CR8" s="42" cm="1">
        <f t="array" ref="CR8">IF(CR$2="FY",SUMPRODUCT(Data_Xuất[[B1_MN]:[B4_DT]]*(Data_Xuất[Year]=CR$1)*(Data_Xuất[Main SKU name_GOM]=$A8)*(Data_Xuất[[#Headers],[B1_MN]:[B4_DT]]='Xuất-2025-VayTron'!CR$5)),SUMPRODUCT(Data_Xuất[[B1_MN]:[B4_DT]]*(Data_Xuất[Year]=CR$1)*(Data_Xuất[Month]=CR$2)*(Data_Xuất[Main SKU name_GOM]=$A8)*(Data_Xuất[[#Headers],[B1_MN]:[B4_DT]]='Xuất-2025-VayTron'!CR$5)))</f>
        <v>6500.0000000000009</v>
      </c>
      <c r="CS8" s="42" cm="1">
        <f t="array" ref="CS8">IF(CS$2="FY",SUMPRODUCT(Data_Xuất[[B1_MN]:[B4_DT]]*(Data_Xuất[Year]=CS$1)*(Data_Xuất[Main SKU name_GOM]=$A8)*(Data_Xuất[[#Headers],[B1_MN]:[B4_DT]]='Xuất-2025-VayTron'!CS$5)),SUMPRODUCT(Data_Xuất[[B1_MN]:[B4_DT]]*(Data_Xuất[Year]=CS$1)*(Data_Xuất[Month]=CS$2)*(Data_Xuất[Main SKU name_GOM]=$A8)*(Data_Xuất[[#Headers],[B1_MN]:[B4_DT]]='Xuất-2025-VayTron'!CS$5)))</f>
        <v>102422.91489361701</v>
      </c>
      <c r="CT8" s="42" cm="1">
        <f t="array" ref="CT8">IF(CT$2="FY",SUMPRODUCT(Data_Xuất[[B1_MN]:[B4_DT]]*(Data_Xuất[Year]=CT$1)*(Data_Xuất[Main SKU name_GOM]=$A8)*(Data_Xuất[[#Headers],[B1_MN]:[B4_DT]]='Xuất-2025-VayTron'!CT$5)),SUMPRODUCT(Data_Xuất[[B1_MN]:[B4_DT]]*(Data_Xuất[Year]=CT$1)*(Data_Xuất[Month]=CT$2)*(Data_Xuất[Main SKU name_GOM]=$A8)*(Data_Xuất[[#Headers],[B1_MN]:[B4_DT]]='Xuất-2025-VayTron'!CT$5)))</f>
        <v>0</v>
      </c>
      <c r="CU8" s="42" cm="1">
        <f t="array" ref="CU8">IF(CU$2="FY",SUMPRODUCT(Data_Xuất[[B1_MN]:[B4_DT]]*(Data_Xuất[Year]=CU$1)*(Data_Xuất[Main SKU name_GOM]=$A8)*(Data_Xuất[[#Headers],[B1_MN]:[B4_DT]]='Xuất-2025-VayTron'!CU$5)),SUMPRODUCT(Data_Xuất[[B1_MN]:[B4_DT]]*(Data_Xuất[Year]=CU$1)*(Data_Xuất[Month]=CU$2)*(Data_Xuất[Main SKU name_GOM]=$A8)*(Data_Xuất[[#Headers],[B1_MN]:[B4_DT]]='Xuất-2025-VayTron'!CU$5)))</f>
        <v>12346.539737171466</v>
      </c>
      <c r="CV8" s="42" cm="1">
        <f t="array" ref="CV8">IF(CV$2="FY",SUMPRODUCT(Data_Xuất[[B1_MN]:[B4_DT]]*(Data_Xuất[Year]=CV$1)*(Data_Xuất[Main SKU name_GOM]=$A8)*(Data_Xuất[[#Headers],[B1_MN]:[B4_DT]]='Xuất-2025-VayTron'!CV$5)),SUMPRODUCT(Data_Xuất[[B1_MN]:[B4_DT]]*(Data_Xuất[Year]=CV$1)*(Data_Xuất[Month]=CV$2)*(Data_Xuất[Main SKU name_GOM]=$A8)*(Data_Xuất[[#Headers],[B1_MN]:[B4_DT]]='Xuất-2025-VayTron'!CV$5)))</f>
        <v>0</v>
      </c>
      <c r="CW8" s="42" cm="1">
        <f t="array" ref="CW8">IF(CW$2="FY",SUMPRODUCT(Data_Xuất[[B1_MN]:[B4_DT]]*(Data_Xuất[Year]=CW$1)*(Data_Xuất[Main SKU name_GOM]=$A8)*(Data_Xuất[[#Headers],[B1_MN]:[B4_DT]]='Xuất-2025-VayTron'!CW$5)),SUMPRODUCT(Data_Xuất[[B1_MN]:[B4_DT]]*(Data_Xuất[Year]=CW$1)*(Data_Xuất[Month]=CW$2)*(Data_Xuất[Main SKU name_GOM]=$A8)*(Data_Xuất[[#Headers],[B1_MN]:[B4_DT]]='Xuất-2025-VayTron'!CW$5)))</f>
        <v>29064.477582313495</v>
      </c>
      <c r="CX8" s="42" cm="1">
        <f t="array" ref="CX8">IF(CX$2="FY",SUMPRODUCT(Data_Xuất[[B1_MN]:[B4_DT]]*(Data_Xuất[Year]=CX$1)*(Data_Xuất[Main SKU name_GOM]=$A8)*(Data_Xuất[[#Headers],[B1_MN]:[B4_DT]]='Xuất-2025-VayTron'!CX$5)),SUMPRODUCT(Data_Xuất[[B1_MN]:[B4_DT]]*(Data_Xuất[Year]=CX$1)*(Data_Xuất[Month]=CX$2)*(Data_Xuất[Main SKU name_GOM]=$A8)*(Data_Xuất[[#Headers],[B1_MN]:[B4_DT]]='Xuất-2025-VayTron'!CX$5)))</f>
        <v>0</v>
      </c>
      <c r="CY8" s="42" cm="1">
        <f t="array" ref="CY8">IF(CY$2="FY",SUMPRODUCT(Data_Xuất[[B1_MN]:[B4_DT]]*(Data_Xuất[Year]=CY$1)*(Data_Xuất[Main SKU name_GOM]=$A8)*(Data_Xuất[[#Headers],[B1_MN]:[B4_DT]]='Xuất-2025-VayTron'!CY$5)),SUMPRODUCT(Data_Xuất[[B1_MN]:[B4_DT]]*(Data_Xuất[Year]=CY$1)*(Data_Xuất[Month]=CY$2)*(Data_Xuất[Main SKU name_GOM]=$A8)*(Data_Xuất[[#Headers],[B1_MN]:[B4_DT]]='Xuất-2025-VayTron'!CY$5)))</f>
        <v>763.81657472469851</v>
      </c>
      <c r="CZ8" s="42" cm="1">
        <f t="array" ref="CZ8">IF(CZ$2="FY",SUMPRODUCT(Data_Xuất[[B1_MN]:[B4_DT]]*(Data_Xuất[Year]=CZ$1)*(Data_Xuất[Main SKU name_GOM]=$A8)*(Data_Xuất[[#Headers],[B1_MN]:[B4_DT]]='Xuất-2025-VayTron'!CZ$5)),SUMPRODUCT(Data_Xuất[[B1_MN]:[B4_DT]]*(Data_Xuất[Year]=CZ$1)*(Data_Xuất[Month]=CZ$2)*(Data_Xuất[Main SKU name_GOM]=$A8)*(Data_Xuất[[#Headers],[B1_MN]:[B4_DT]]='Xuất-2025-VayTron'!CZ$5)))</f>
        <v>0</v>
      </c>
      <c r="DA8" s="42" cm="1">
        <f t="array" ref="DA8">IF(DA$2="FY",SUMPRODUCT(Data_Xuất[[B1_MN]:[B4_DT]]*(Data_Xuất[Year]=DA$1)*(Data_Xuất[Main SKU name_GOM]=$A8)*(Data_Xuất[[#Headers],[B1_MN]:[B4_DT]]='Xuất-2025-VayTron'!DA$5)),SUMPRODUCT(Data_Xuất[[B1_MN]:[B4_DT]]*(Data_Xuất[Year]=DA$1)*(Data_Xuất[Month]=DA$2)*(Data_Xuất[Main SKU name_GOM]=$A8)*(Data_Xuất[[#Headers],[B1_MN]:[B4_DT]]='Xuất-2025-VayTron'!DA$5)))</f>
        <v>0</v>
      </c>
      <c r="DB8" s="42" cm="1">
        <f t="array" ref="DB8">IF(DB$2="FY",SUMPRODUCT(Data_Xuất[[B1_MN]:[B4_DT]]*(Data_Xuất[Year]=DB$1)*(Data_Xuất[Main SKU name_GOM]=$A8)*(Data_Xuất[[#Headers],[B1_MN]:[B4_DT]]='Xuất-2025-VayTron'!DB$5)),SUMPRODUCT(Data_Xuất[[B1_MN]:[B4_DT]]*(Data_Xuất[Year]=DB$1)*(Data_Xuất[Month]=DB$2)*(Data_Xuất[Main SKU name_GOM]=$A8)*(Data_Xuất[[#Headers],[B1_MN]:[B4_DT]]='Xuất-2025-VayTron'!DB$5)))</f>
        <v>0</v>
      </c>
      <c r="DC8" s="45">
        <f t="shared" si="18"/>
        <v>1599483.4999999995</v>
      </c>
      <c r="DE8" s="42" cm="1">
        <f t="array" ref="DE8">IF(DE$2="FY",SUMPRODUCT(Data_Xuất[[B1_MN]:[B4_DT]]*(Data_Xuất[Year]=DE$1)*(Data_Xuất[Main SKU name_GOM]=$A8)*(Data_Xuất[[#Headers],[B1_MN]:[B4_DT]]='Xuất-2025-VayTron'!DE$5)),SUMPRODUCT(Data_Xuất[[B1_MN]:[B4_DT]]*(Data_Xuất[Year]=DE$1)*(Data_Xuất[Month]=DE$2)*(Data_Xuất[Main SKU name_GOM]=$A8)*(Data_Xuất[[#Headers],[B1_MN]:[B4_DT]]='Xuất-2025-VayTron'!DE$5)))</f>
        <v>1155163.3945775165</v>
      </c>
      <c r="DF8" s="42" cm="1">
        <f t="array" ref="DF8">IF(DF$2="FY",SUMPRODUCT(Data_Xuất[[B1_MN]:[B4_DT]]*(Data_Xuất[Year]=DF$1)*(Data_Xuất[Main SKU name_GOM]=$A8)*(Data_Xuất[[#Headers],[B1_MN]:[B4_DT]]='Xuất-2025-VayTron'!DF$5)),SUMPRODUCT(Data_Xuất[[B1_MN]:[B4_DT]]*(Data_Xuất[Year]=DF$1)*(Data_Xuất[Month]=DF$2)*(Data_Xuất[Main SKU name_GOM]=$A8)*(Data_Xuất[[#Headers],[B1_MN]:[B4_DT]]='Xuất-2025-VayTron'!DF$5)))</f>
        <v>1016838.4802516743</v>
      </c>
      <c r="DG8" s="42" cm="1">
        <f t="array" ref="DG8">IF(DG$2="FY",SUMPRODUCT(Data_Xuất[[B1_MN]:[B4_DT]]*(Data_Xuất[Year]=DG$1)*(Data_Xuất[Main SKU name_GOM]=$A8)*(Data_Xuất[[#Headers],[B1_MN]:[B4_DT]]='Xuất-2025-VayTron'!DG$5)),SUMPRODUCT(Data_Xuất[[B1_MN]:[B4_DT]]*(Data_Xuất[Year]=DG$1)*(Data_Xuất[Month]=DG$2)*(Data_Xuất[Main SKU name_GOM]=$A8)*(Data_Xuất[[#Headers],[B1_MN]:[B4_DT]]='Xuất-2025-VayTron'!DG$5)))</f>
        <v>2873.9999999999995</v>
      </c>
      <c r="DH8" s="42" cm="1">
        <f t="array" ref="DH8">IF(DH$2="FY",SUMPRODUCT(Data_Xuất[[B1_MN]:[B4_DT]]*(Data_Xuất[Year]=DH$1)*(Data_Xuất[Main SKU name_GOM]=$A8)*(Data_Xuất[[#Headers],[B1_MN]:[B4_DT]]='Xuất-2025-VayTron'!DH$5)),SUMPRODUCT(Data_Xuất[[B1_MN]:[B4_DT]]*(Data_Xuất[Year]=DH$1)*(Data_Xuất[Month]=DH$2)*(Data_Xuất[Main SKU name_GOM]=$A8)*(Data_Xuất[[#Headers],[B1_MN]:[B4_DT]]='Xuất-2025-VayTron'!DH$5)))</f>
        <v>59899.808510638293</v>
      </c>
      <c r="DI8" s="42" cm="1">
        <f t="array" ref="DI8">IF(DI$2="FY",SUMPRODUCT(Data_Xuất[[B1_MN]:[B4_DT]]*(Data_Xuất[Year]=DI$1)*(Data_Xuất[Main SKU name_GOM]=$A8)*(Data_Xuất[[#Headers],[B1_MN]:[B4_DT]]='Xuất-2025-VayTron'!DI$5)),SUMPRODUCT(Data_Xuất[[B1_MN]:[B4_DT]]*(Data_Xuất[Year]=DI$1)*(Data_Xuất[Month]=DI$2)*(Data_Xuất[Main SKU name_GOM]=$A8)*(Data_Xuất[[#Headers],[B1_MN]:[B4_DT]]='Xuất-2025-VayTron'!DI$5)))</f>
        <v>0</v>
      </c>
      <c r="DJ8" s="42" cm="1">
        <f t="array" ref="DJ8">IF(DJ$2="FY",SUMPRODUCT(Data_Xuất[[B1_MN]:[B4_DT]]*(Data_Xuất[Year]=DJ$1)*(Data_Xuất[Main SKU name_GOM]=$A8)*(Data_Xuất[[#Headers],[B1_MN]:[B4_DT]]='Xuất-2025-VayTron'!DJ$5)),SUMPRODUCT(Data_Xuất[[B1_MN]:[B4_DT]]*(Data_Xuất[Year]=DJ$1)*(Data_Xuất[Month]=DJ$2)*(Data_Xuất[Main SKU name_GOM]=$A8)*(Data_Xuất[[#Headers],[B1_MN]:[B4_DT]]='Xuất-2025-VayTron'!DJ$5)))</f>
        <v>32393.556320400501</v>
      </c>
      <c r="DK8" s="42" cm="1">
        <f t="array" ref="DK8">IF(DK$2="FY",SUMPRODUCT(Data_Xuất[[B1_MN]:[B4_DT]]*(Data_Xuất[Year]=DK$1)*(Data_Xuất[Main SKU name_GOM]=$A8)*(Data_Xuất[[#Headers],[B1_MN]:[B4_DT]]='Xuất-2025-VayTron'!DK$5)),SUMPRODUCT(Data_Xuất[[B1_MN]:[B4_DT]]*(Data_Xuất[Year]=DK$1)*(Data_Xuất[Month]=DK$2)*(Data_Xuất[Main SKU name_GOM]=$A8)*(Data_Xuất[[#Headers],[B1_MN]:[B4_DT]]='Xuất-2025-VayTron'!DK$5)))</f>
        <v>0</v>
      </c>
      <c r="DL8" s="42" cm="1">
        <f t="array" ref="DL8">IF(DL$2="FY",SUMPRODUCT(Data_Xuất[[B1_MN]:[B4_DT]]*(Data_Xuất[Year]=DL$1)*(Data_Xuất[Main SKU name_GOM]=$A8)*(Data_Xuất[[#Headers],[B1_MN]:[B4_DT]]='Xuất-2025-VayTron'!DL$5)),SUMPRODUCT(Data_Xuất[[B1_MN]:[B4_DT]]*(Data_Xuất[Year]=DL$1)*(Data_Xuất[Month]=DL$2)*(Data_Xuất[Main SKU name_GOM]=$A8)*(Data_Xuất[[#Headers],[B1_MN]:[B4_DT]]='Xuất-2025-VayTron'!DL$5)))</f>
        <v>78120.714352879892</v>
      </c>
      <c r="DM8" s="42" cm="1">
        <f t="array" ref="DM8">IF(DM$2="FY",SUMPRODUCT(Data_Xuất[[B1_MN]:[B4_DT]]*(Data_Xuất[Year]=DM$1)*(Data_Xuất[Main SKU name_GOM]=$A8)*(Data_Xuất[[#Headers],[B1_MN]:[B4_DT]]='Xuất-2025-VayTron'!DM$5)),SUMPRODUCT(Data_Xuất[[B1_MN]:[B4_DT]]*(Data_Xuất[Year]=DM$1)*(Data_Xuất[Month]=DM$2)*(Data_Xuất[Main SKU name_GOM]=$A8)*(Data_Xuất[[#Headers],[B1_MN]:[B4_DT]]='Xuất-2025-VayTron'!DM$5)))</f>
        <v>0</v>
      </c>
      <c r="DN8" s="42" cm="1">
        <f t="array" ref="DN8">IF(DN$2="FY",SUMPRODUCT(Data_Xuất[[B1_MN]:[B4_DT]]*(Data_Xuất[Year]=DN$1)*(Data_Xuất[Main SKU name_GOM]=$A8)*(Data_Xuất[[#Headers],[B1_MN]:[B4_DT]]='Xuất-2025-VayTron'!DN$5)),SUMPRODUCT(Data_Xuất[[B1_MN]:[B4_DT]]*(Data_Xuất[Year]=DN$1)*(Data_Xuất[Month]=DN$2)*(Data_Xuất[Main SKU name_GOM]=$A8)*(Data_Xuất[[#Headers],[B1_MN]:[B4_DT]]='Xuất-2025-VayTron'!DN$5)))</f>
        <v>3419.5459868904036</v>
      </c>
      <c r="DO8" s="42" cm="1">
        <f t="array" ref="DO8">IF(DO$2="FY",SUMPRODUCT(Data_Xuất[[B1_MN]:[B4_DT]]*(Data_Xuất[Year]=DO$1)*(Data_Xuất[Main SKU name_GOM]=$A8)*(Data_Xuất[[#Headers],[B1_MN]:[B4_DT]]='Xuất-2025-VayTron'!DO$5)),SUMPRODUCT(Data_Xuất[[B1_MN]:[B4_DT]]*(Data_Xuất[Year]=DO$1)*(Data_Xuất[Month]=DO$2)*(Data_Xuất[Main SKU name_GOM]=$A8)*(Data_Xuất[[#Headers],[B1_MN]:[B4_DT]]='Xuất-2025-VayTron'!DO$5)))</f>
        <v>0</v>
      </c>
      <c r="DP8" s="42" cm="1">
        <f t="array" ref="DP8">IF(DP$2="FY",SUMPRODUCT(Data_Xuất[[B1_MN]:[B4_DT]]*(Data_Xuất[Year]=DP$1)*(Data_Xuất[Main SKU name_GOM]=$A8)*(Data_Xuất[[#Headers],[B1_MN]:[B4_DT]]='Xuất-2025-VayTron'!DP$5)),SUMPRODUCT(Data_Xuất[[B1_MN]:[B4_DT]]*(Data_Xuất[Year]=DP$1)*(Data_Xuất[Month]=DP$2)*(Data_Xuất[Main SKU name_GOM]=$A8)*(Data_Xuất[[#Headers],[B1_MN]:[B4_DT]]='Xuất-2025-VayTron'!DP$5)))</f>
        <v>0</v>
      </c>
      <c r="DQ8" s="42" cm="1">
        <f t="array" ref="DQ8">IF(DQ$2="FY",SUMPRODUCT(Data_Xuất[[B1_MN]:[B4_DT]]*(Data_Xuất[Year]=DQ$1)*(Data_Xuất[Main SKU name_GOM]=$A8)*(Data_Xuất[[#Headers],[B1_MN]:[B4_DT]]='Xuất-2025-VayTron'!DQ$5)),SUMPRODUCT(Data_Xuất[[B1_MN]:[B4_DT]]*(Data_Xuất[Year]=DQ$1)*(Data_Xuất[Month]=DQ$2)*(Data_Xuất[Main SKU name_GOM]=$A8)*(Data_Xuất[[#Headers],[B1_MN]:[B4_DT]]='Xuất-2025-VayTron'!DQ$5)))</f>
        <v>0</v>
      </c>
      <c r="DR8" s="45">
        <f t="shared" si="19"/>
        <v>2348709.4999999995</v>
      </c>
      <c r="DT8" s="42" cm="1">
        <f t="array" ref="DT8">IF(DT$2="FY",SUMPRODUCT(Data_Xuất[[B1_MN]:[B4_DT]]*(Data_Xuất[Year]=DT$1)*(Data_Xuất[Main SKU name_GOM]=$A8)*(Data_Xuất[[#Headers],[B1_MN]:[B4_DT]]='Xuất-2025-VayTron'!DT$5)),SUMPRODUCT(Data_Xuất[[B1_MN]:[B4_DT]]*(Data_Xuất[Year]=DT$1)*(Data_Xuất[Month]=DT$2)*(Data_Xuất[Main SKU name_GOM]=$A8)*(Data_Xuất[[#Headers],[B1_MN]:[B4_DT]]='Xuất-2025-VayTron'!DT$5)))</f>
        <v>1303630.8327215521</v>
      </c>
      <c r="DU8" s="42" cm="1">
        <f t="array" ref="DU8">IF(DU$2="FY",SUMPRODUCT(Data_Xuất[[B1_MN]:[B4_DT]]*(Data_Xuất[Year]=DU$1)*(Data_Xuất[Main SKU name_GOM]=$A8)*(Data_Xuất[[#Headers],[B1_MN]:[B4_DT]]='Xuất-2025-VayTron'!DU$5)),SUMPRODUCT(Data_Xuất[[B1_MN]:[B4_DT]]*(Data_Xuất[Year]=DU$1)*(Data_Xuất[Month]=DU$2)*(Data_Xuất[Main SKU name_GOM]=$A8)*(Data_Xuất[[#Headers],[B1_MN]:[B4_DT]]='Xuất-2025-VayTron'!DU$5)))</f>
        <v>828059.59657839534</v>
      </c>
      <c r="DV8" s="42" cm="1">
        <f t="array" ref="DV8">IF(DV$2="FY",SUMPRODUCT(Data_Xuất[[B1_MN]:[B4_DT]]*(Data_Xuất[Year]=DV$1)*(Data_Xuất[Main SKU name_GOM]=$A8)*(Data_Xuất[[#Headers],[B1_MN]:[B4_DT]]='Xuất-2025-VayTron'!DV$5)),SUMPRODUCT(Data_Xuất[[B1_MN]:[B4_DT]]*(Data_Xuất[Year]=DV$1)*(Data_Xuất[Month]=DV$2)*(Data_Xuất[Main SKU name_GOM]=$A8)*(Data_Xuất[[#Headers],[B1_MN]:[B4_DT]]='Xuất-2025-VayTron'!DV$5)))</f>
        <v>0</v>
      </c>
      <c r="DW8" s="42" cm="1">
        <f t="array" ref="DW8">IF(DW$2="FY",SUMPRODUCT(Data_Xuất[[B1_MN]:[B4_DT]]*(Data_Xuất[Year]=DW$1)*(Data_Xuất[Main SKU name_GOM]=$A8)*(Data_Xuất[[#Headers],[B1_MN]:[B4_DT]]='Xuất-2025-VayTron'!DW$5)),SUMPRODUCT(Data_Xuất[[B1_MN]:[B4_DT]]*(Data_Xuất[Year]=DW$1)*(Data_Xuất[Month]=DW$2)*(Data_Xuất[Main SKU name_GOM]=$A8)*(Data_Xuất[[#Headers],[B1_MN]:[B4_DT]]='Xuất-2025-VayTron'!DW$5)))</f>
        <v>110107</v>
      </c>
      <c r="DX8" s="42" cm="1">
        <f t="array" ref="DX8">IF(DX$2="FY",SUMPRODUCT(Data_Xuất[[B1_MN]:[B4_DT]]*(Data_Xuất[Year]=DX$1)*(Data_Xuất[Main SKU name_GOM]=$A8)*(Data_Xuất[[#Headers],[B1_MN]:[B4_DT]]='Xuất-2025-VayTron'!DX$5)),SUMPRODUCT(Data_Xuất[[B1_MN]:[B4_DT]]*(Data_Xuất[Year]=DX$1)*(Data_Xuất[Month]=DX$2)*(Data_Xuất[Main SKU name_GOM]=$A8)*(Data_Xuất[[#Headers],[B1_MN]:[B4_DT]]='Xuất-2025-VayTron'!DX$5)))</f>
        <v>0</v>
      </c>
      <c r="DY8" s="42" cm="1">
        <f t="array" ref="DY8">IF(DY$2="FY",SUMPRODUCT(Data_Xuất[[B1_MN]:[B4_DT]]*(Data_Xuất[Year]=DY$1)*(Data_Xuất[Main SKU name_GOM]=$A8)*(Data_Xuất[[#Headers],[B1_MN]:[B4_DT]]='Xuất-2025-VayTron'!DY$5)),SUMPRODUCT(Data_Xuất[[B1_MN]:[B4_DT]]*(Data_Xuất[Year]=DY$1)*(Data_Xuất[Month]=DY$2)*(Data_Xuất[Main SKU name_GOM]=$A8)*(Data_Xuất[[#Headers],[B1_MN]:[B4_DT]]='Xuất-2025-VayTron'!DY$5)))</f>
        <v>0</v>
      </c>
      <c r="DZ8" s="42" cm="1">
        <f t="array" ref="DZ8">IF(DZ$2="FY",SUMPRODUCT(Data_Xuất[[B1_MN]:[B4_DT]]*(Data_Xuất[Year]=DZ$1)*(Data_Xuất[Main SKU name_GOM]=$A8)*(Data_Xuất[[#Headers],[B1_MN]:[B4_DT]]='Xuất-2025-VayTron'!DZ$5)),SUMPRODUCT(Data_Xuất[[B1_MN]:[B4_DT]]*(Data_Xuất[Year]=DZ$1)*(Data_Xuất[Month]=DZ$2)*(Data_Xuất[Main SKU name_GOM]=$A8)*(Data_Xuất[[#Headers],[B1_MN]:[B4_DT]]='Xuất-2025-VayTron'!DZ$5)))</f>
        <v>0</v>
      </c>
      <c r="EA8" s="42" cm="1">
        <f t="array" ref="EA8">IF(EA$2="FY",SUMPRODUCT(Data_Xuất[[B1_MN]:[B4_DT]]*(Data_Xuất[Year]=EA$1)*(Data_Xuất[Main SKU name_GOM]=$A8)*(Data_Xuất[[#Headers],[B1_MN]:[B4_DT]]='Xuất-2025-VayTron'!EA$5)),SUMPRODUCT(Data_Xuất[[B1_MN]:[B4_DT]]*(Data_Xuất[Year]=EA$1)*(Data_Xuất[Month]=EA$2)*(Data_Xuất[Main SKU name_GOM]=$A8)*(Data_Xuất[[#Headers],[B1_MN]:[B4_DT]]='Xuất-2025-VayTron'!EA$5)))</f>
        <v>18192.894981646565</v>
      </c>
      <c r="EB8" s="42" cm="1">
        <f t="array" ref="EB8">IF(EB$2="FY",SUMPRODUCT(Data_Xuất[[B1_MN]:[B4_DT]]*(Data_Xuất[Year]=EB$1)*(Data_Xuất[Main SKU name_GOM]=$A8)*(Data_Xuất[[#Headers],[B1_MN]:[B4_DT]]='Xuất-2025-VayTron'!EB$5)),SUMPRODUCT(Data_Xuất[[B1_MN]:[B4_DT]]*(Data_Xuất[Year]=EB$1)*(Data_Xuất[Month]=EB$2)*(Data_Xuất[Main SKU name_GOM]=$A8)*(Data_Xuất[[#Headers],[B1_MN]:[B4_DT]]='Xuất-2025-VayTron'!EB$5)))</f>
        <v>0</v>
      </c>
      <c r="EC8" s="42" cm="1">
        <f t="array" ref="EC8">IF(EC$2="FY",SUMPRODUCT(Data_Xuất[[B1_MN]:[B4_DT]]*(Data_Xuất[Year]=EC$1)*(Data_Xuất[Main SKU name_GOM]=$A8)*(Data_Xuất[[#Headers],[B1_MN]:[B4_DT]]='Xuất-2025-VayTron'!EC$5)),SUMPRODUCT(Data_Xuất[[B1_MN]:[B4_DT]]*(Data_Xuất[Year]=EC$1)*(Data_Xuất[Month]=EC$2)*(Data_Xuất[Main SKU name_GOM]=$A8)*(Data_Xuất[[#Headers],[B1_MN]:[B4_DT]]='Xuất-2025-VayTron'!EC$5)))</f>
        <v>2036.6757184058731</v>
      </c>
      <c r="ED8" s="42" cm="1">
        <f t="array" ref="ED8">IF(ED$2="FY",SUMPRODUCT(Data_Xuất[[B1_MN]:[B4_DT]]*(Data_Xuất[Year]=ED$1)*(Data_Xuất[Main SKU name_GOM]=$A8)*(Data_Xuất[[#Headers],[B1_MN]:[B4_DT]]='Xuất-2025-VayTron'!ED$5)),SUMPRODUCT(Data_Xuất[[B1_MN]:[B4_DT]]*(Data_Xuất[Year]=ED$1)*(Data_Xuất[Month]=ED$2)*(Data_Xuất[Main SKU name_GOM]=$A8)*(Data_Xuất[[#Headers],[B1_MN]:[B4_DT]]='Xuất-2025-VayTron'!ED$5)))</f>
        <v>0</v>
      </c>
      <c r="EE8" s="42" cm="1">
        <f t="array" ref="EE8">IF(EE$2="FY",SUMPRODUCT(Data_Xuất[[B1_MN]:[B4_DT]]*(Data_Xuất[Year]=EE$1)*(Data_Xuất[Main SKU name_GOM]=$A8)*(Data_Xuất[[#Headers],[B1_MN]:[B4_DT]]='Xuất-2025-VayTron'!EE$5)),SUMPRODUCT(Data_Xuất[[B1_MN]:[B4_DT]]*(Data_Xuất[Year]=EE$1)*(Data_Xuất[Month]=EE$2)*(Data_Xuất[Main SKU name_GOM]=$A8)*(Data_Xuất[[#Headers],[B1_MN]:[B4_DT]]='Xuất-2025-VayTron'!EE$5)))</f>
        <v>0</v>
      </c>
      <c r="EF8" s="42" cm="1">
        <f t="array" ref="EF8">IF(EF$2="FY",SUMPRODUCT(Data_Xuất[[B1_MN]:[B4_DT]]*(Data_Xuất[Year]=EF$1)*(Data_Xuất[Main SKU name_GOM]=$A8)*(Data_Xuất[[#Headers],[B1_MN]:[B4_DT]]='Xuất-2025-VayTron'!EF$5)),SUMPRODUCT(Data_Xuất[[B1_MN]:[B4_DT]]*(Data_Xuất[Year]=EF$1)*(Data_Xuất[Month]=EF$2)*(Data_Xuất[Main SKU name_GOM]=$A8)*(Data_Xuất[[#Headers],[B1_MN]:[B4_DT]]='Xuất-2025-VayTron'!EF$5)))</f>
        <v>0</v>
      </c>
      <c r="EG8" s="45">
        <f t="shared" si="20"/>
        <v>2262026.9999999995</v>
      </c>
      <c r="EI8" s="42" cm="1">
        <f t="array" ref="EI8">IF(EI$2="FY",SUMPRODUCT(Data_Xuất[[B1_MN]:[B4_DT]]*(Data_Xuất[Year]=EI$1)*(Data_Xuất[Main SKU name_GOM]=$A8)*(Data_Xuất[[#Headers],[B1_MN]:[B4_DT]]='Xuất-2025-VayTron'!EI$5)),SUMPRODUCT(Data_Xuất[[B1_MN]:[B4_DT]]*(Data_Xuất[Year]=EI$1)*(Data_Xuất[Month]=EI$2)*(Data_Xuất[Main SKU name_GOM]=$A8)*(Data_Xuất[[#Headers],[B1_MN]:[B4_DT]]='Xuất-2025-VayTron'!EI$5)))</f>
        <v>1029835.8631358155</v>
      </c>
      <c r="EJ8" s="42" cm="1">
        <f t="array" ref="EJ8">IF(EJ$2="FY",SUMPRODUCT(Data_Xuất[[B1_MN]:[B4_DT]]*(Data_Xuất[Year]=EJ$1)*(Data_Xuất[Main SKU name_GOM]=$A8)*(Data_Xuất[[#Headers],[B1_MN]:[B4_DT]]='Xuất-2025-VayTron'!EJ$5)),SUMPRODUCT(Data_Xuất[[B1_MN]:[B4_DT]]*(Data_Xuất[Year]=EJ$1)*(Data_Xuất[Month]=EJ$2)*(Data_Xuất[Main SKU name_GOM]=$A8)*(Data_Xuất[[#Headers],[B1_MN]:[B4_DT]]='Xuất-2025-VayTron'!EJ$5)))</f>
        <v>482474.50367563398</v>
      </c>
      <c r="EK8" s="42" cm="1">
        <f t="array" ref="EK8">IF(EK$2="FY",SUMPRODUCT(Data_Xuất[[B1_MN]:[B4_DT]]*(Data_Xuất[Year]=EK$1)*(Data_Xuất[Main SKU name_GOM]=$A8)*(Data_Xuất[[#Headers],[B1_MN]:[B4_DT]]='Xuất-2025-VayTron'!EK$5)),SUMPRODUCT(Data_Xuất[[B1_MN]:[B4_DT]]*(Data_Xuất[Year]=EK$1)*(Data_Xuất[Month]=EK$2)*(Data_Xuất[Main SKU name_GOM]=$A8)*(Data_Xuất[[#Headers],[B1_MN]:[B4_DT]]='Xuất-2025-VayTron'!EK$5)))</f>
        <v>0</v>
      </c>
      <c r="EL8" s="42" cm="1">
        <f t="array" ref="EL8">IF(EL$2="FY",SUMPRODUCT(Data_Xuất[[B1_MN]:[B4_DT]]*(Data_Xuất[Year]=EL$1)*(Data_Xuất[Main SKU name_GOM]=$A8)*(Data_Xuất[[#Headers],[B1_MN]:[B4_DT]]='Xuất-2025-VayTron'!EL$5)),SUMPRODUCT(Data_Xuất[[B1_MN]:[B4_DT]]*(Data_Xuất[Year]=EL$1)*(Data_Xuất[Month]=EL$2)*(Data_Xuất[Main SKU name_GOM]=$A8)*(Data_Xuất[[#Headers],[B1_MN]:[B4_DT]]='Xuất-2025-VayTron'!EL$5)))</f>
        <v>94624</v>
      </c>
      <c r="EM8" s="42" cm="1">
        <f t="array" ref="EM8">IF(EM$2="FY",SUMPRODUCT(Data_Xuất[[B1_MN]:[B4_DT]]*(Data_Xuất[Year]=EM$1)*(Data_Xuất[Main SKU name_GOM]=$A8)*(Data_Xuất[[#Headers],[B1_MN]:[B4_DT]]='Xuất-2025-VayTron'!EM$5)),SUMPRODUCT(Data_Xuất[[B1_MN]:[B4_DT]]*(Data_Xuất[Year]=EM$1)*(Data_Xuất[Month]=EM$2)*(Data_Xuất[Main SKU name_GOM]=$A8)*(Data_Xuất[[#Headers],[B1_MN]:[B4_DT]]='Xuất-2025-VayTron'!EM$5)))</f>
        <v>90304.999999999985</v>
      </c>
      <c r="EN8" s="42" cm="1">
        <f t="array" ref="EN8">IF(EN$2="FY",SUMPRODUCT(Data_Xuất[[B1_MN]:[B4_DT]]*(Data_Xuất[Year]=EN$1)*(Data_Xuất[Main SKU name_GOM]=$A8)*(Data_Xuất[[#Headers],[B1_MN]:[B4_DT]]='Xuất-2025-VayTron'!EN$5)),SUMPRODUCT(Data_Xuất[[B1_MN]:[B4_DT]]*(Data_Xuất[Year]=EN$1)*(Data_Xuất[Month]=EN$2)*(Data_Xuất[Main SKU name_GOM]=$A8)*(Data_Xuất[[#Headers],[B1_MN]:[B4_DT]]='Xuất-2025-VayTron'!EN$5)))</f>
        <v>0</v>
      </c>
      <c r="EO8" s="42" cm="1">
        <f t="array" ref="EO8">IF(EO$2="FY",SUMPRODUCT(Data_Xuất[[B1_MN]:[B4_DT]]*(Data_Xuất[Year]=EO$1)*(Data_Xuất[Main SKU name_GOM]=$A8)*(Data_Xuất[[#Headers],[B1_MN]:[B4_DT]]='Xuất-2025-VayTron'!EO$5)),SUMPRODUCT(Data_Xuất[[B1_MN]:[B4_DT]]*(Data_Xuất[Year]=EO$1)*(Data_Xuất[Month]=EO$2)*(Data_Xuất[Main SKU name_GOM]=$A8)*(Data_Xuất[[#Headers],[B1_MN]:[B4_DT]]='Xuất-2025-VayTron'!EO$5)))</f>
        <v>0</v>
      </c>
      <c r="EP8" s="42" cm="1">
        <f t="array" ref="EP8">IF(EP$2="FY",SUMPRODUCT(Data_Xuất[[B1_MN]:[B4_DT]]*(Data_Xuất[Year]=EP$1)*(Data_Xuất[Main SKU name_GOM]=$A8)*(Data_Xuất[[#Headers],[B1_MN]:[B4_DT]]='Xuất-2025-VayTron'!EP$5)),SUMPRODUCT(Data_Xuất[[B1_MN]:[B4_DT]]*(Data_Xuất[Year]=EP$1)*(Data_Xuất[Month]=EP$2)*(Data_Xuất[Main SKU name_GOM]=$A8)*(Data_Xuất[[#Headers],[B1_MN]:[B4_DT]]='Xuất-2025-VayTron'!EP$5)))</f>
        <v>39651.295328036729</v>
      </c>
      <c r="EQ8" s="42" cm="1">
        <f t="array" ref="EQ8">IF(EQ$2="FY",SUMPRODUCT(Data_Xuất[[B1_MN]:[B4_DT]]*(Data_Xuất[Year]=EQ$1)*(Data_Xuất[Main SKU name_GOM]=$A8)*(Data_Xuất[[#Headers],[B1_MN]:[B4_DT]]='Xuất-2025-VayTron'!EQ$5)),SUMPRODUCT(Data_Xuất[[B1_MN]:[B4_DT]]*(Data_Xuất[Year]=EQ$1)*(Data_Xuất[Month]=EQ$2)*(Data_Xuất[Main SKU name_GOM]=$A8)*(Data_Xuất[[#Headers],[B1_MN]:[B4_DT]]='Xuất-2025-VayTron'!EQ$5)))</f>
        <v>0</v>
      </c>
      <c r="ER8" s="42" cm="1">
        <f t="array" ref="ER8">IF(ER$2="FY",SUMPRODUCT(Data_Xuất[[B1_MN]:[B4_DT]]*(Data_Xuất[Year]=ER$1)*(Data_Xuất[Main SKU name_GOM]=$A8)*(Data_Xuất[[#Headers],[B1_MN]:[B4_DT]]='Xuất-2025-VayTron'!ER$5)),SUMPRODUCT(Data_Xuất[[B1_MN]:[B4_DT]]*(Data_Xuất[Year]=ER$1)*(Data_Xuất[Month]=ER$2)*(Data_Xuất[Main SKU name_GOM]=$A8)*(Data_Xuất[[#Headers],[B1_MN]:[B4_DT]]='Xuất-2025-VayTron'!ER$5)))</f>
        <v>2891.3378605138964</v>
      </c>
      <c r="ES8" s="42" cm="1">
        <f t="array" ref="ES8">IF(ES$2="FY",SUMPRODUCT(Data_Xuất[[B1_MN]:[B4_DT]]*(Data_Xuất[Year]=ES$1)*(Data_Xuất[Main SKU name_GOM]=$A8)*(Data_Xuất[[#Headers],[B1_MN]:[B4_DT]]='Xuất-2025-VayTron'!ES$5)),SUMPRODUCT(Data_Xuất[[B1_MN]:[B4_DT]]*(Data_Xuất[Year]=ES$1)*(Data_Xuất[Month]=ES$2)*(Data_Xuất[Main SKU name_GOM]=$A8)*(Data_Xuất[[#Headers],[B1_MN]:[B4_DT]]='Xuất-2025-VayTron'!ES$5)))</f>
        <v>0</v>
      </c>
      <c r="ET8" s="42" cm="1">
        <f t="array" ref="ET8">IF(ET$2="FY",SUMPRODUCT(Data_Xuất[[B1_MN]:[B4_DT]]*(Data_Xuất[Year]=ET$1)*(Data_Xuất[Main SKU name_GOM]=$A8)*(Data_Xuất[[#Headers],[B1_MN]:[B4_DT]]='Xuất-2025-VayTron'!ET$5)),SUMPRODUCT(Data_Xuất[[B1_MN]:[B4_DT]]*(Data_Xuất[Year]=ET$1)*(Data_Xuất[Month]=ET$2)*(Data_Xuất[Main SKU name_GOM]=$A8)*(Data_Xuất[[#Headers],[B1_MN]:[B4_DT]]='Xuất-2025-VayTron'!ET$5)))</f>
        <v>0</v>
      </c>
      <c r="EU8" s="42" cm="1">
        <f t="array" ref="EU8">IF(EU$2="FY",SUMPRODUCT(Data_Xuất[[B1_MN]:[B4_DT]]*(Data_Xuất[Year]=EU$1)*(Data_Xuất[Main SKU name_GOM]=$A8)*(Data_Xuất[[#Headers],[B1_MN]:[B4_DT]]='Xuất-2025-VayTron'!EU$5)),SUMPRODUCT(Data_Xuất[[B1_MN]:[B4_DT]]*(Data_Xuất[Year]=EU$1)*(Data_Xuất[Month]=EU$2)*(Data_Xuất[Main SKU name_GOM]=$A8)*(Data_Xuất[[#Headers],[B1_MN]:[B4_DT]]='Xuất-2025-VayTron'!EU$5)))</f>
        <v>0</v>
      </c>
      <c r="EV8" s="45">
        <f t="shared" si="21"/>
        <v>1739782</v>
      </c>
      <c r="EX8" s="42" cm="1">
        <f t="array" ref="EX8">IF(EX$2="FY",SUMPRODUCT(Data_Xuất[[B1_MN]:[B4_DT]]*(Data_Xuất[Year]=EX$1)*(Data_Xuất[Main SKU name_GOM]=$A8)*(Data_Xuất[[#Headers],[B1_MN]:[B4_DT]]='Xuất-2025-VayTron'!EX$5)),SUMPRODUCT(Data_Xuất[[B1_MN]:[B4_DT]]*(Data_Xuất[Year]=EX$1)*(Data_Xuất[Month]=EX$2)*(Data_Xuất[Main SKU name_GOM]=$A8)*(Data_Xuất[[#Headers],[B1_MN]:[B4_DT]]='Xuất-2025-VayTron'!EX$5)))</f>
        <v>1092533.3418982695</v>
      </c>
      <c r="EY8" s="42" cm="1">
        <f t="array" ref="EY8">IF(EY$2="FY",SUMPRODUCT(Data_Xuất[[B1_MN]:[B4_DT]]*(Data_Xuất[Year]=EY$1)*(Data_Xuất[Main SKU name_GOM]=$A8)*(Data_Xuất[[#Headers],[B1_MN]:[B4_DT]]='Xuất-2025-VayTron'!EY$5)),SUMPRODUCT(Data_Xuất[[B1_MN]:[B4_DT]]*(Data_Xuất[Year]=EY$1)*(Data_Xuất[Month]=EY$2)*(Data_Xuất[Main SKU name_GOM]=$A8)*(Data_Xuất[[#Headers],[B1_MN]:[B4_DT]]='Xuất-2025-VayTron'!EY$5)))</f>
        <v>1445141.6682712468</v>
      </c>
      <c r="EZ8" s="42" cm="1">
        <f t="array" ref="EZ8">IF(EZ$2="FY",SUMPRODUCT(Data_Xuất[[B1_MN]:[B4_DT]]*(Data_Xuất[Year]=EZ$1)*(Data_Xuất[Main SKU name_GOM]=$A8)*(Data_Xuất[[#Headers],[B1_MN]:[B4_DT]]='Xuất-2025-VayTron'!EZ$5)),SUMPRODUCT(Data_Xuất[[B1_MN]:[B4_DT]]*(Data_Xuất[Year]=EZ$1)*(Data_Xuất[Month]=EZ$2)*(Data_Xuất[Main SKU name_GOM]=$A8)*(Data_Xuất[[#Headers],[B1_MN]:[B4_DT]]='Xuất-2025-VayTron'!EZ$5)))</f>
        <v>0</v>
      </c>
      <c r="FA8" s="42" cm="1">
        <f t="array" ref="FA8">IF(FA$2="FY",SUMPRODUCT(Data_Xuất[[B1_MN]:[B4_DT]]*(Data_Xuất[Year]=FA$1)*(Data_Xuất[Main SKU name_GOM]=$A8)*(Data_Xuất[[#Headers],[B1_MN]:[B4_DT]]='Xuất-2025-VayTron'!FA$5)),SUMPRODUCT(Data_Xuất[[B1_MN]:[B4_DT]]*(Data_Xuất[Year]=FA$1)*(Data_Xuất[Month]=FA$2)*(Data_Xuất[Main SKU name_GOM]=$A8)*(Data_Xuất[[#Headers],[B1_MN]:[B4_DT]]='Xuất-2025-VayTron'!FA$5)))</f>
        <v>73868.000000000015</v>
      </c>
      <c r="FB8" s="42" cm="1">
        <f t="array" ref="FB8">IF(FB$2="FY",SUMPRODUCT(Data_Xuất[[B1_MN]:[B4_DT]]*(Data_Xuất[Year]=FB$1)*(Data_Xuất[Main SKU name_GOM]=$A8)*(Data_Xuất[[#Headers],[B1_MN]:[B4_DT]]='Xuất-2025-VayTron'!FB$5)),SUMPRODUCT(Data_Xuất[[B1_MN]:[B4_DT]]*(Data_Xuất[Year]=FB$1)*(Data_Xuất[Month]=FB$2)*(Data_Xuất[Main SKU name_GOM]=$A8)*(Data_Xuất[[#Headers],[B1_MN]:[B4_DT]]='Xuất-2025-VayTron'!FB$5)))</f>
        <v>63425.000000000007</v>
      </c>
      <c r="FC8" s="42" cm="1">
        <f t="array" ref="FC8">IF(FC$2="FY",SUMPRODUCT(Data_Xuất[[B1_MN]:[B4_DT]]*(Data_Xuất[Year]=FC$1)*(Data_Xuất[Main SKU name_GOM]=$A8)*(Data_Xuất[[#Headers],[B1_MN]:[B4_DT]]='Xuất-2025-VayTron'!FC$5)),SUMPRODUCT(Data_Xuất[[B1_MN]:[B4_DT]]*(Data_Xuất[Year]=FC$1)*(Data_Xuất[Month]=FC$2)*(Data_Xuất[Main SKU name_GOM]=$A8)*(Data_Xuất[[#Headers],[B1_MN]:[B4_DT]]='Xuất-2025-VayTron'!FC$5)))</f>
        <v>0</v>
      </c>
      <c r="FD8" s="42" cm="1">
        <f t="array" ref="FD8">IF(FD$2="FY",SUMPRODUCT(Data_Xuất[[B1_MN]:[B4_DT]]*(Data_Xuất[Year]=FD$1)*(Data_Xuất[Main SKU name_GOM]=$A8)*(Data_Xuất[[#Headers],[B1_MN]:[B4_DT]]='Xuất-2025-VayTron'!FD$5)),SUMPRODUCT(Data_Xuất[[B1_MN]:[B4_DT]]*(Data_Xuất[Year]=FD$1)*(Data_Xuất[Month]=FD$2)*(Data_Xuất[Main SKU name_GOM]=$A8)*(Data_Xuất[[#Headers],[B1_MN]:[B4_DT]]='Xuất-2025-VayTron'!FD$5)))</f>
        <v>0</v>
      </c>
      <c r="FE8" s="42" cm="1">
        <f t="array" ref="FE8">IF(FE$2="FY",SUMPRODUCT(Data_Xuất[[B1_MN]:[B4_DT]]*(Data_Xuất[Year]=FE$1)*(Data_Xuất[Main SKU name_GOM]=$A8)*(Data_Xuất[[#Headers],[B1_MN]:[B4_DT]]='Xuất-2025-VayTron'!FE$5)),SUMPRODUCT(Data_Xuất[[B1_MN]:[B4_DT]]*(Data_Xuất[Year]=FE$1)*(Data_Xuất[Month]=FE$2)*(Data_Xuất[Main SKU name_GOM]=$A8)*(Data_Xuất[[#Headers],[B1_MN]:[B4_DT]]='Xuất-2025-VayTron'!FE$5)))</f>
        <v>78758.524888165921</v>
      </c>
      <c r="FF8" s="42" cm="1">
        <f t="array" ref="FF8">IF(FF$2="FY",SUMPRODUCT(Data_Xuất[[B1_MN]:[B4_DT]]*(Data_Xuất[Year]=FF$1)*(Data_Xuất[Main SKU name_GOM]=$A8)*(Data_Xuất[[#Headers],[B1_MN]:[B4_DT]]='Xuất-2025-VayTron'!FF$5)),SUMPRODUCT(Data_Xuất[[B1_MN]:[B4_DT]]*(Data_Xuất[Year]=FF$1)*(Data_Xuất[Month]=FF$2)*(Data_Xuất[Main SKU name_GOM]=$A8)*(Data_Xuất[[#Headers],[B1_MN]:[B4_DT]]='Xuất-2025-VayTron'!FF$5)))</f>
        <v>0</v>
      </c>
      <c r="FG8" s="42" cm="1">
        <f t="array" ref="FG8">IF(FG$2="FY",SUMPRODUCT(Data_Xuất[[B1_MN]:[B4_DT]]*(Data_Xuất[Year]=FG$1)*(Data_Xuất[Main SKU name_GOM]=$A8)*(Data_Xuất[[#Headers],[B1_MN]:[B4_DT]]='Xuất-2025-VayTron'!FG$5)),SUMPRODUCT(Data_Xuất[[B1_MN]:[B4_DT]]*(Data_Xuất[Year]=FG$1)*(Data_Xuất[Month]=FG$2)*(Data_Xuất[Main SKU name_GOM]=$A8)*(Data_Xuất[[#Headers],[B1_MN]:[B4_DT]]='Xuất-2025-VayTron'!FG$5)))</f>
        <v>4435.4649423177761</v>
      </c>
      <c r="FH8" s="42" cm="1">
        <f t="array" ref="FH8">IF(FH$2="FY",SUMPRODUCT(Data_Xuất[[B1_MN]:[B4_DT]]*(Data_Xuất[Year]=FH$1)*(Data_Xuất[Main SKU name_GOM]=$A8)*(Data_Xuất[[#Headers],[B1_MN]:[B4_DT]]='Xuất-2025-VayTron'!FH$5)),SUMPRODUCT(Data_Xuất[[B1_MN]:[B4_DT]]*(Data_Xuất[Year]=FH$1)*(Data_Xuất[Month]=FH$2)*(Data_Xuất[Main SKU name_GOM]=$A8)*(Data_Xuất[[#Headers],[B1_MN]:[B4_DT]]='Xuất-2025-VayTron'!FH$5)))</f>
        <v>0</v>
      </c>
      <c r="FI8" s="42" cm="1">
        <f t="array" ref="FI8">IF(FI$2="FY",SUMPRODUCT(Data_Xuất[[B1_MN]:[B4_DT]]*(Data_Xuất[Year]=FI$1)*(Data_Xuất[Main SKU name_GOM]=$A8)*(Data_Xuất[[#Headers],[B1_MN]:[B4_DT]]='Xuất-2025-VayTron'!FI$5)),SUMPRODUCT(Data_Xuất[[B1_MN]:[B4_DT]]*(Data_Xuất[Year]=FI$1)*(Data_Xuất[Month]=FI$2)*(Data_Xuất[Main SKU name_GOM]=$A8)*(Data_Xuất[[#Headers],[B1_MN]:[B4_DT]]='Xuất-2025-VayTron'!FI$5)))</f>
        <v>0</v>
      </c>
      <c r="FJ8" s="42" cm="1">
        <f t="array" ref="FJ8">IF(FJ$2="FY",SUMPRODUCT(Data_Xuất[[B1_MN]:[B4_DT]]*(Data_Xuất[Year]=FJ$1)*(Data_Xuất[Main SKU name_GOM]=$A8)*(Data_Xuất[[#Headers],[B1_MN]:[B4_DT]]='Xuất-2025-VayTron'!FJ$5)),SUMPRODUCT(Data_Xuất[[B1_MN]:[B4_DT]]*(Data_Xuất[Year]=FJ$1)*(Data_Xuất[Month]=FJ$2)*(Data_Xuất[Main SKU name_GOM]=$A8)*(Data_Xuất[[#Headers],[B1_MN]:[B4_DT]]='Xuất-2025-VayTron'!FJ$5)))</f>
        <v>0</v>
      </c>
      <c r="FK8" s="45">
        <f t="shared" si="22"/>
        <v>2758162</v>
      </c>
      <c r="FM8" s="42" cm="1">
        <f t="array" ref="FM8">IF(FM$2="FY",SUMPRODUCT(Data_Xuất[[B1_MN]:[B4_DT]]*(Data_Xuất[Year]=FM$1)*(Data_Xuất[Main SKU name_GOM]=$A8)*(Data_Xuất[[#Headers],[B1_MN]:[B4_DT]]='Xuất-2025-VayTron'!FM$5)),SUMPRODUCT(Data_Xuất[[B1_MN]:[B4_DT]]*(Data_Xuất[Year]=FM$1)*(Data_Xuất[Month]=FM$2)*(Data_Xuất[Main SKU name_GOM]=$A8)*(Data_Xuất[[#Headers],[B1_MN]:[B4_DT]]='Xuất-2025-VayTron'!FM$5)))</f>
        <v>272856.02779234393</v>
      </c>
      <c r="FN8" s="42" cm="1">
        <f t="array" ref="FN8">IF(FN$2="FY",SUMPRODUCT(Data_Xuất[[B1_MN]:[B4_DT]]*(Data_Xuất[Year]=FN$1)*(Data_Xuất[Main SKU name_GOM]=$A8)*(Data_Xuất[[#Headers],[B1_MN]:[B4_DT]]='Xuất-2025-VayTron'!FN$5)),SUMPRODUCT(Data_Xuất[[B1_MN]:[B4_DT]]*(Data_Xuất[Year]=FN$1)*(Data_Xuất[Month]=FN$2)*(Data_Xuất[Main SKU name_GOM]=$A8)*(Data_Xuất[[#Headers],[B1_MN]:[B4_DT]]='Xuất-2025-VayTron'!FN$5)))</f>
        <v>226341.64310707327</v>
      </c>
      <c r="FO8" s="42" cm="1">
        <f t="array" ref="FO8">IF(FO$2="FY",SUMPRODUCT(Data_Xuất[[B1_MN]:[B4_DT]]*(Data_Xuất[Year]=FO$1)*(Data_Xuất[Main SKU name_GOM]=$A8)*(Data_Xuất[[#Headers],[B1_MN]:[B4_DT]]='Xuất-2025-VayTron'!FO$5)),SUMPRODUCT(Data_Xuất[[B1_MN]:[B4_DT]]*(Data_Xuất[Year]=FO$1)*(Data_Xuất[Month]=FO$2)*(Data_Xuất[Main SKU name_GOM]=$A8)*(Data_Xuất[[#Headers],[B1_MN]:[B4_DT]]='Xuất-2025-VayTron'!FO$5)))</f>
        <v>0</v>
      </c>
      <c r="FP8" s="42" cm="1">
        <f t="array" ref="FP8">IF(FP$2="FY",SUMPRODUCT(Data_Xuất[[B1_MN]:[B4_DT]]*(Data_Xuất[Year]=FP$1)*(Data_Xuất[Main SKU name_GOM]=$A8)*(Data_Xuất[[#Headers],[B1_MN]:[B4_DT]]='Xuất-2025-VayTron'!FP$5)),SUMPRODUCT(Data_Xuất[[B1_MN]:[B4_DT]]*(Data_Xuất[Year]=FP$1)*(Data_Xuất[Month]=FP$2)*(Data_Xuất[Main SKU name_GOM]=$A8)*(Data_Xuất[[#Headers],[B1_MN]:[B4_DT]]='Xuất-2025-VayTron'!FP$5)))</f>
        <v>26800</v>
      </c>
      <c r="FQ8" s="42" cm="1">
        <f t="array" ref="FQ8">IF(FQ$2="FY",SUMPRODUCT(Data_Xuất[[B1_MN]:[B4_DT]]*(Data_Xuất[Year]=FQ$1)*(Data_Xuất[Main SKU name_GOM]=$A8)*(Data_Xuất[[#Headers],[B1_MN]:[B4_DT]]='Xuất-2025-VayTron'!FQ$5)),SUMPRODUCT(Data_Xuất[[B1_MN]:[B4_DT]]*(Data_Xuất[Year]=FQ$1)*(Data_Xuất[Month]=FQ$2)*(Data_Xuất[Main SKU name_GOM]=$A8)*(Data_Xuất[[#Headers],[B1_MN]:[B4_DT]]='Xuất-2025-VayTron'!FQ$5)))</f>
        <v>1293.0000000000002</v>
      </c>
      <c r="FR8" s="42" cm="1">
        <f t="array" ref="FR8">IF(FR$2="FY",SUMPRODUCT(Data_Xuất[[B1_MN]:[B4_DT]]*(Data_Xuất[Year]=FR$1)*(Data_Xuất[Main SKU name_GOM]=$A8)*(Data_Xuất[[#Headers],[B1_MN]:[B4_DT]]='Xuất-2025-VayTron'!FR$5)),SUMPRODUCT(Data_Xuất[[B1_MN]:[B4_DT]]*(Data_Xuất[Year]=FR$1)*(Data_Xuất[Month]=FR$2)*(Data_Xuất[Main SKU name_GOM]=$A8)*(Data_Xuất[[#Headers],[B1_MN]:[B4_DT]]='Xuất-2025-VayTron'!FR$5)))</f>
        <v>0</v>
      </c>
      <c r="FS8" s="42" cm="1">
        <f t="array" ref="FS8">IF(FS$2="FY",SUMPRODUCT(Data_Xuất[[B1_MN]:[B4_DT]]*(Data_Xuất[Year]=FS$1)*(Data_Xuất[Main SKU name_GOM]=$A8)*(Data_Xuất[[#Headers],[B1_MN]:[B4_DT]]='Xuất-2025-VayTron'!FS$5)),SUMPRODUCT(Data_Xuất[[B1_MN]:[B4_DT]]*(Data_Xuất[Year]=FS$1)*(Data_Xuất[Month]=FS$2)*(Data_Xuất[Main SKU name_GOM]=$A8)*(Data_Xuất[[#Headers],[B1_MN]:[B4_DT]]='Xuất-2025-VayTron'!FS$5)))</f>
        <v>0</v>
      </c>
      <c r="FT8" s="42" cm="1">
        <f t="array" ref="FT8">IF(FT$2="FY",SUMPRODUCT(Data_Xuất[[B1_MN]:[B4_DT]]*(Data_Xuất[Year]=FT$1)*(Data_Xuất[Main SKU name_GOM]=$A8)*(Data_Xuất[[#Headers],[B1_MN]:[B4_DT]]='Xuất-2025-VayTron'!FT$5)),SUMPRODUCT(Data_Xuất[[B1_MN]:[B4_DT]]*(Data_Xuất[Year]=FT$1)*(Data_Xuất[Month]=FT$2)*(Data_Xuất[Main SKU name_GOM]=$A8)*(Data_Xuất[[#Headers],[B1_MN]:[B4_DT]]='Xuất-2025-VayTron'!FT$5)))</f>
        <v>48073.471022449572</v>
      </c>
      <c r="FU8" s="42" cm="1">
        <f t="array" ref="FU8">IF(FU$2="FY",SUMPRODUCT(Data_Xuất[[B1_MN]:[B4_DT]]*(Data_Xuất[Year]=FU$1)*(Data_Xuất[Main SKU name_GOM]=$A8)*(Data_Xuất[[#Headers],[B1_MN]:[B4_DT]]='Xuất-2025-VayTron'!FU$5)),SUMPRODUCT(Data_Xuất[[B1_MN]:[B4_DT]]*(Data_Xuất[Year]=FU$1)*(Data_Xuất[Month]=FU$2)*(Data_Xuất[Main SKU name_GOM]=$A8)*(Data_Xuất[[#Headers],[B1_MN]:[B4_DT]]='Xuất-2025-VayTron'!FU$5)))</f>
        <v>0</v>
      </c>
      <c r="FV8" s="42" cm="1">
        <f t="array" ref="FV8">IF(FV$2="FY",SUMPRODUCT(Data_Xuất[[B1_MN]:[B4_DT]]*(Data_Xuất[Year]=FV$1)*(Data_Xuất[Main SKU name_GOM]=$A8)*(Data_Xuất[[#Headers],[B1_MN]:[B4_DT]]='Xuất-2025-VayTron'!FV$5)),SUMPRODUCT(Data_Xuất[[B1_MN]:[B4_DT]]*(Data_Xuất[Year]=FV$1)*(Data_Xuất[Month]=FV$2)*(Data_Xuất[Main SKU name_GOM]=$A8)*(Data_Xuất[[#Headers],[B1_MN]:[B4_DT]]='Xuất-2025-VayTron'!FV$5)))</f>
        <v>1433.8580781331934</v>
      </c>
      <c r="FW8" s="42" cm="1">
        <f t="array" ref="FW8">IF(FW$2="FY",SUMPRODUCT(Data_Xuất[[B1_MN]:[B4_DT]]*(Data_Xuất[Year]=FW$1)*(Data_Xuất[Main SKU name_GOM]=$A8)*(Data_Xuất[[#Headers],[B1_MN]:[B4_DT]]='Xuất-2025-VayTron'!FW$5)),SUMPRODUCT(Data_Xuất[[B1_MN]:[B4_DT]]*(Data_Xuất[Year]=FW$1)*(Data_Xuất[Month]=FW$2)*(Data_Xuất[Main SKU name_GOM]=$A8)*(Data_Xuất[[#Headers],[B1_MN]:[B4_DT]]='Xuất-2025-VayTron'!FW$5)))</f>
        <v>0</v>
      </c>
      <c r="FX8" s="42" cm="1">
        <f t="array" ref="FX8">IF(FX$2="FY",SUMPRODUCT(Data_Xuất[[B1_MN]:[B4_DT]]*(Data_Xuất[Year]=FX$1)*(Data_Xuất[Main SKU name_GOM]=$A8)*(Data_Xuất[[#Headers],[B1_MN]:[B4_DT]]='Xuất-2025-VayTron'!FX$5)),SUMPRODUCT(Data_Xuất[[B1_MN]:[B4_DT]]*(Data_Xuất[Year]=FX$1)*(Data_Xuất[Month]=FX$2)*(Data_Xuất[Main SKU name_GOM]=$A8)*(Data_Xuất[[#Headers],[B1_MN]:[B4_DT]]='Xuất-2025-VayTron'!FX$5)))</f>
        <v>0</v>
      </c>
      <c r="FY8" s="42" cm="1">
        <f t="array" ref="FY8">IF(FY$2="FY",SUMPRODUCT(Data_Xuất[[B1_MN]:[B4_DT]]*(Data_Xuất[Year]=FY$1)*(Data_Xuất[Main SKU name_GOM]=$A8)*(Data_Xuất[[#Headers],[B1_MN]:[B4_DT]]='Xuất-2025-VayTron'!FY$5)),SUMPRODUCT(Data_Xuất[[B1_MN]:[B4_DT]]*(Data_Xuất[Year]=FY$1)*(Data_Xuất[Month]=FY$2)*(Data_Xuất[Main SKU name_GOM]=$A8)*(Data_Xuất[[#Headers],[B1_MN]:[B4_DT]]='Xuất-2025-VayTron'!FY$5)))</f>
        <v>0</v>
      </c>
      <c r="FZ8" s="45">
        <f t="shared" si="23"/>
        <v>576798</v>
      </c>
      <c r="GB8" s="42" cm="1">
        <f t="array" ref="GB8">IF(GB$2="FY",SUMPRODUCT(Data_Xuất[[B1_MN]:[B4_DT]]*(Data_Xuất[Year]=GB$1)*(Data_Xuất[Main SKU name_GOM]=$A8)*(Data_Xuất[[#Headers],[B1_MN]:[B4_DT]]='Xuất-2025-VayTron'!GB$5)),SUMPRODUCT(Data_Xuất[[B1_MN]:[B4_DT]]*(Data_Xuất[Year]=GB$1)*(Data_Xuất[Month]=GB$2)*(Data_Xuất[Main SKU name_GOM]=$A8)*(Data_Xuất[[#Headers],[B1_MN]:[B4_DT]]='Xuất-2025-VayTron'!GB$5)))</f>
        <v>1115076.5728055583</v>
      </c>
      <c r="GC8" s="42" cm="1">
        <f t="array" ref="GC8">IF(GC$2="FY",SUMPRODUCT(Data_Xuất[[B1_MN]:[B4_DT]]*(Data_Xuất[Year]=GC$1)*(Data_Xuất[Main SKU name_GOM]=$A8)*(Data_Xuất[[#Headers],[B1_MN]:[B4_DT]]='Xuất-2025-VayTron'!GC$5)),SUMPRODUCT(Data_Xuất[[B1_MN]:[B4_DT]]*(Data_Xuất[Year]=GC$1)*(Data_Xuất[Month]=GC$2)*(Data_Xuất[Main SKU name_GOM]=$A8)*(Data_Xuất[[#Headers],[B1_MN]:[B4_DT]]='Xuất-2025-VayTron'!GC$5)))</f>
        <v>401152.69420386152</v>
      </c>
      <c r="GD8" s="42" cm="1">
        <f t="array" ref="GD8">IF(GD$2="FY",SUMPRODUCT(Data_Xuất[[B1_MN]:[B4_DT]]*(Data_Xuất[Year]=GD$1)*(Data_Xuất[Main SKU name_GOM]=$A8)*(Data_Xuất[[#Headers],[B1_MN]:[B4_DT]]='Xuất-2025-VayTron'!GD$5)),SUMPRODUCT(Data_Xuất[[B1_MN]:[B4_DT]]*(Data_Xuất[Year]=GD$1)*(Data_Xuất[Month]=GD$2)*(Data_Xuất[Main SKU name_GOM]=$A8)*(Data_Xuất[[#Headers],[B1_MN]:[B4_DT]]='Xuất-2025-VayTron'!GD$5)))</f>
        <v>700.00000000000011</v>
      </c>
      <c r="GE8" s="42" cm="1">
        <f t="array" ref="GE8">IF(GE$2="FY",SUMPRODUCT(Data_Xuất[[B1_MN]:[B4_DT]]*(Data_Xuất[Year]=GE$1)*(Data_Xuất[Main SKU name_GOM]=$A8)*(Data_Xuất[[#Headers],[B1_MN]:[B4_DT]]='Xuất-2025-VayTron'!GE$5)),SUMPRODUCT(Data_Xuất[[B1_MN]:[B4_DT]]*(Data_Xuất[Year]=GE$1)*(Data_Xuất[Month]=GE$2)*(Data_Xuất[Main SKU name_GOM]=$A8)*(Data_Xuất[[#Headers],[B1_MN]:[B4_DT]]='Xuất-2025-VayTron'!GE$5)))</f>
        <v>76800</v>
      </c>
      <c r="GF8" s="42" cm="1">
        <f t="array" ref="GF8">IF(GF$2="FY",SUMPRODUCT(Data_Xuất[[B1_MN]:[B4_DT]]*(Data_Xuất[Year]=GF$1)*(Data_Xuất[Main SKU name_GOM]=$A8)*(Data_Xuất[[#Headers],[B1_MN]:[B4_DT]]='Xuất-2025-VayTron'!GF$5)),SUMPRODUCT(Data_Xuất[[B1_MN]:[B4_DT]]*(Data_Xuất[Year]=GF$1)*(Data_Xuất[Month]=GF$2)*(Data_Xuất[Main SKU name_GOM]=$A8)*(Data_Xuất[[#Headers],[B1_MN]:[B4_DT]]='Xuất-2025-VayTron'!GF$5)))</f>
        <v>45000</v>
      </c>
      <c r="GG8" s="42" cm="1">
        <f t="array" ref="GG8">IF(GG$2="FY",SUMPRODUCT(Data_Xuất[[B1_MN]:[B4_DT]]*(Data_Xuất[Year]=GG$1)*(Data_Xuất[Main SKU name_GOM]=$A8)*(Data_Xuất[[#Headers],[B1_MN]:[B4_DT]]='Xuất-2025-VayTron'!GG$5)),SUMPRODUCT(Data_Xuất[[B1_MN]:[B4_DT]]*(Data_Xuất[Year]=GG$1)*(Data_Xuất[Month]=GG$2)*(Data_Xuất[Main SKU name_GOM]=$A8)*(Data_Xuất[[#Headers],[B1_MN]:[B4_DT]]='Xuất-2025-VayTron'!GG$5)))</f>
        <v>3300.0000000000005</v>
      </c>
      <c r="GH8" s="42" cm="1">
        <f t="array" ref="GH8">IF(GH$2="FY",SUMPRODUCT(Data_Xuất[[B1_MN]:[B4_DT]]*(Data_Xuất[Year]=GH$1)*(Data_Xuất[Main SKU name_GOM]=$A8)*(Data_Xuất[[#Headers],[B1_MN]:[B4_DT]]='Xuất-2025-VayTron'!GH$5)),SUMPRODUCT(Data_Xuất[[B1_MN]:[B4_DT]]*(Data_Xuất[Year]=GH$1)*(Data_Xuất[Month]=GH$2)*(Data_Xuất[Main SKU name_GOM]=$A8)*(Data_Xuất[[#Headers],[B1_MN]:[B4_DT]]='Xuất-2025-VayTron'!GH$5)))</f>
        <v>0</v>
      </c>
      <c r="GI8" s="42" cm="1">
        <f t="array" ref="GI8">IF(GI$2="FY",SUMPRODUCT(Data_Xuất[[B1_MN]:[B4_DT]]*(Data_Xuất[Year]=GI$1)*(Data_Xuất[Main SKU name_GOM]=$A8)*(Data_Xuất[[#Headers],[B1_MN]:[B4_DT]]='Xuất-2025-VayTron'!GI$5)),SUMPRODUCT(Data_Xuất[[B1_MN]:[B4_DT]]*(Data_Xuất[Year]=GI$1)*(Data_Xuất[Month]=GI$2)*(Data_Xuất[Main SKU name_GOM]=$A8)*(Data_Xuất[[#Headers],[B1_MN]:[B4_DT]]='Xuất-2025-VayTron'!GI$5)))</f>
        <v>33202.259471964353</v>
      </c>
      <c r="GJ8" s="42" cm="1">
        <f t="array" ref="GJ8">IF(GJ$2="FY",SUMPRODUCT(Data_Xuất[[B1_MN]:[B4_DT]]*(Data_Xuất[Year]=GJ$1)*(Data_Xuất[Main SKU name_GOM]=$A8)*(Data_Xuất[[#Headers],[B1_MN]:[B4_DT]]='Xuất-2025-VayTron'!GJ$5)),SUMPRODUCT(Data_Xuất[[B1_MN]:[B4_DT]]*(Data_Xuất[Year]=GJ$1)*(Data_Xuất[Month]=GJ$2)*(Data_Xuất[Main SKU name_GOM]=$A8)*(Data_Xuất[[#Headers],[B1_MN]:[B4_DT]]='Xuất-2025-VayTron'!GJ$5)))</f>
        <v>0</v>
      </c>
      <c r="GK8" s="42" cm="1">
        <f t="array" ref="GK8">IF(GK$2="FY",SUMPRODUCT(Data_Xuất[[B1_MN]:[B4_DT]]*(Data_Xuất[Year]=GK$1)*(Data_Xuất[Main SKU name_GOM]=$A8)*(Data_Xuất[[#Headers],[B1_MN]:[B4_DT]]='Xuất-2025-VayTron'!GK$5)),SUMPRODUCT(Data_Xuất[[B1_MN]:[B4_DT]]*(Data_Xuất[Year]=GK$1)*(Data_Xuất[Month]=GK$2)*(Data_Xuất[Main SKU name_GOM]=$A8)*(Data_Xuất[[#Headers],[B1_MN]:[B4_DT]]='Xuất-2025-VayTron'!GK$5)))</f>
        <v>2568.4735186156267</v>
      </c>
      <c r="GL8" s="42" cm="1">
        <f t="array" ref="GL8">IF(GL$2="FY",SUMPRODUCT(Data_Xuất[[B1_MN]:[B4_DT]]*(Data_Xuất[Year]=GL$1)*(Data_Xuất[Main SKU name_GOM]=$A8)*(Data_Xuất[[#Headers],[B1_MN]:[B4_DT]]='Xuất-2025-VayTron'!GL$5)),SUMPRODUCT(Data_Xuất[[B1_MN]:[B4_DT]]*(Data_Xuất[Year]=GL$1)*(Data_Xuất[Month]=GL$2)*(Data_Xuất[Main SKU name_GOM]=$A8)*(Data_Xuất[[#Headers],[B1_MN]:[B4_DT]]='Xuất-2025-VayTron'!GL$5)))</f>
        <v>0</v>
      </c>
      <c r="GM8" s="42" cm="1">
        <f t="array" ref="GM8">IF(GM$2="FY",SUMPRODUCT(Data_Xuất[[B1_MN]:[B4_DT]]*(Data_Xuất[Year]=GM$1)*(Data_Xuất[Main SKU name_GOM]=$A8)*(Data_Xuất[[#Headers],[B1_MN]:[B4_DT]]='Xuất-2025-VayTron'!GM$5)),SUMPRODUCT(Data_Xuất[[B1_MN]:[B4_DT]]*(Data_Xuất[Year]=GM$1)*(Data_Xuất[Month]=GM$2)*(Data_Xuất[Main SKU name_GOM]=$A8)*(Data_Xuất[[#Headers],[B1_MN]:[B4_DT]]='Xuất-2025-VayTron'!GM$5)))</f>
        <v>0</v>
      </c>
      <c r="GN8" s="42" cm="1">
        <f t="array" ref="GN8">IF(GN$2="FY",SUMPRODUCT(Data_Xuất[[B1_MN]:[B4_DT]]*(Data_Xuất[Year]=GN$1)*(Data_Xuất[Main SKU name_GOM]=$A8)*(Data_Xuất[[#Headers],[B1_MN]:[B4_DT]]='Xuất-2025-VayTron'!GN$5)),SUMPRODUCT(Data_Xuất[[B1_MN]:[B4_DT]]*(Data_Xuất[Year]=GN$1)*(Data_Xuất[Month]=GN$2)*(Data_Xuất[Main SKU name_GOM]=$A8)*(Data_Xuất[[#Headers],[B1_MN]:[B4_DT]]='Xuất-2025-VayTron'!GN$5)))</f>
        <v>0</v>
      </c>
      <c r="GO8" s="45">
        <f t="shared" si="24"/>
        <v>1677799.9999999998</v>
      </c>
    </row>
    <row r="9" spans="1:197" x14ac:dyDescent="0.35">
      <c r="A9" s="5" t="s">
        <v>71</v>
      </c>
      <c r="B9" s="24" t="s">
        <v>71</v>
      </c>
      <c r="D9" s="42" cm="1">
        <f t="array" ref="D9">IF(D$2="FY",SUMPRODUCT(Data_Xuất[[B1_MN]:[B4_DT]]*(Data_Xuất[Year]=D$1)*(Data_Xuất[Main SKU name_GOM]=$A9)*(Data_Xuất[[#Headers],[B1_MN]:[B4_DT]]='Xuất-2025-VayTron'!D$5)),SUMPRODUCT(Data_Xuất[[B1_MN]:[B4_DT]]*(Data_Xuất[Year]=D$1)*(Data_Xuất[Month]=D$2)*(Data_Xuất[Main SKU name_GOM]=$A9)*(Data_Xuất[[#Headers],[B1_MN]:[B4_DT]]='Xuất-2025-VayTron'!D$5)))</f>
        <v>391279.78611116722</v>
      </c>
      <c r="E9" s="42" cm="1">
        <f t="array" ref="E9">IF(E$2="FY",SUMPRODUCT(Data_Xuất[[B1_MN]:[B4_DT]]*(Data_Xuất[Year]=E$1)*(Data_Xuất[Main SKU name_GOM]=$A9)*(Data_Xuất[[#Headers],[B1_MN]:[B4_DT]]='Xuất-2025-VayTron'!E$5)),SUMPRODUCT(Data_Xuất[[B1_MN]:[B4_DT]]*(Data_Xuất[Year]=E$1)*(Data_Xuất[Month]=E$2)*(Data_Xuất[Main SKU name_GOM]=$A9)*(Data_Xuất[[#Headers],[B1_MN]:[B4_DT]]='Xuất-2025-VayTron'!E$5)))</f>
        <v>42477.747212442162</v>
      </c>
      <c r="F9" s="42" cm="1">
        <f t="array" ref="F9">IF(F$2="FY",SUMPRODUCT(Data_Xuất[[B1_MN]:[B4_DT]]*(Data_Xuất[Year]=F$1)*(Data_Xuất[Main SKU name_GOM]=$A9)*(Data_Xuất[[#Headers],[B1_MN]:[B4_DT]]='Xuất-2025-VayTron'!F$5)),SUMPRODUCT(Data_Xuất[[B1_MN]:[B4_DT]]*(Data_Xuất[Year]=F$1)*(Data_Xuất[Month]=F$2)*(Data_Xuất[Main SKU name_GOM]=$A9)*(Data_Xuất[[#Headers],[B1_MN]:[B4_DT]]='Xuất-2025-VayTron'!F$5)))</f>
        <v>665241.82896571234</v>
      </c>
      <c r="G9" s="42" cm="1">
        <f t="array" ref="G9">IF(G$2="FY",SUMPRODUCT(Data_Xuất[[B1_MN]:[B4_DT]]*(Data_Xuất[Year]=G$1)*(Data_Xuất[Main SKU name_GOM]=$A9)*(Data_Xuất[[#Headers],[B1_MN]:[B4_DT]]='Xuất-2025-VayTron'!G$5)),SUMPRODUCT(Data_Xuất[[B1_MN]:[B4_DT]]*(Data_Xuất[Year]=G$1)*(Data_Xuất[Month]=G$2)*(Data_Xuất[Main SKU name_GOM]=$A9)*(Data_Xuất[[#Headers],[B1_MN]:[B4_DT]]='Xuất-2025-VayTron'!G$5)))</f>
        <v>188445.63771067827</v>
      </c>
      <c r="H9" s="42" cm="1">
        <f t="array" ref="H9">IF(H$2="FY",SUMPRODUCT(Data_Xuất[[B1_MN]:[B4_DT]]*(Data_Xuất[Year]=H$1)*(Data_Xuất[Main SKU name_GOM]=$A9)*(Data_Xuất[[#Headers],[B1_MN]:[B4_DT]]='Xuất-2025-VayTron'!H$5)),SUMPRODUCT(Data_Xuất[[B1_MN]:[B4_DT]]*(Data_Xuất[Year]=H$1)*(Data_Xuất[Month]=H$2)*(Data_Xuất[Main SKU name_GOM]=$A9)*(Data_Xuất[[#Headers],[B1_MN]:[B4_DT]]='Xuất-2025-VayTron'!H$5)))</f>
        <v>0</v>
      </c>
      <c r="I9" s="42" cm="1">
        <f t="array" ref="I9">IF(I$2="FY",SUMPRODUCT(Data_Xuất[[B1_MN]:[B4_DT]]*(Data_Xuất[Year]=I$1)*(Data_Xuất[Main SKU name_GOM]=$A9)*(Data_Xuất[[#Headers],[B1_MN]:[B4_DT]]='Xuất-2025-VayTron'!I$5)),SUMPRODUCT(Data_Xuất[[B1_MN]:[B4_DT]]*(Data_Xuất[Year]=I$1)*(Data_Xuất[Month]=I$2)*(Data_Xuất[Main SKU name_GOM]=$A9)*(Data_Xuất[[#Headers],[B1_MN]:[B4_DT]]='Xuất-2025-VayTron'!I$5)))</f>
        <v>30000</v>
      </c>
      <c r="J9" s="42" cm="1">
        <f t="array" ref="J9">IF(J$2="FY",SUMPRODUCT(Data_Xuất[[B1_MN]:[B4_DT]]*(Data_Xuất[Year]=J$1)*(Data_Xuất[Main SKU name_GOM]=$A9)*(Data_Xuất[[#Headers],[B1_MN]:[B4_DT]]='Xuất-2025-VayTron'!J$5)),SUMPRODUCT(Data_Xuất[[B1_MN]:[B4_DT]]*(Data_Xuất[Year]=J$1)*(Data_Xuất[Month]=J$2)*(Data_Xuất[Main SKU name_GOM]=$A9)*(Data_Xuất[[#Headers],[B1_MN]:[B4_DT]]='Xuất-2025-VayTron'!J$5)))</f>
        <v>0</v>
      </c>
      <c r="K9" s="42" cm="1">
        <f t="array" ref="K9">IF(K$2="FY",SUMPRODUCT(Data_Xuất[[B1_MN]:[B4_DT]]*(Data_Xuất[Year]=K$1)*(Data_Xuất[Main SKU name_GOM]=$A9)*(Data_Xuất[[#Headers],[B1_MN]:[B4_DT]]='Xuất-2025-VayTron'!K$5)),SUMPRODUCT(Data_Xuất[[B1_MN]:[B4_DT]]*(Data_Xuất[Year]=K$1)*(Data_Xuất[Month]=K$2)*(Data_Xuất[Main SKU name_GOM]=$A9)*(Data_Xuất[[#Headers],[B1_MN]:[B4_DT]]='Xuất-2025-VayTron'!K$5)))</f>
        <v>0</v>
      </c>
      <c r="L9" s="42" cm="1">
        <f t="array" ref="L9">IF(L$2="FY",SUMPRODUCT(Data_Xuất[[B1_MN]:[B4_DT]]*(Data_Xuất[Year]=L$1)*(Data_Xuất[Main SKU name_GOM]=$A9)*(Data_Xuất[[#Headers],[B1_MN]:[B4_DT]]='Xuất-2025-VayTron'!L$5)),SUMPRODUCT(Data_Xuất[[B1_MN]:[B4_DT]]*(Data_Xuất[Year]=L$1)*(Data_Xuất[Month]=L$2)*(Data_Xuất[Main SKU name_GOM]=$A9)*(Data_Xuất[[#Headers],[B1_MN]:[B4_DT]]='Xuất-2025-VayTron'!L$5)))</f>
        <v>0</v>
      </c>
      <c r="M9" s="42" cm="1">
        <f t="array" ref="M9">IF(M$2="FY",SUMPRODUCT(Data_Xuất[[B1_MN]:[B4_DT]]*(Data_Xuất[Year]=M$1)*(Data_Xuất[Main SKU name_GOM]=$A9)*(Data_Xuất[[#Headers],[B1_MN]:[B4_DT]]='Xuất-2025-VayTron'!M$5)),SUMPRODUCT(Data_Xuất[[B1_MN]:[B4_DT]]*(Data_Xuất[Year]=M$1)*(Data_Xuất[Month]=M$2)*(Data_Xuất[Main SKU name_GOM]=$A9)*(Data_Xuất[[#Headers],[B1_MN]:[B4_DT]]='Xuất-2025-VayTron'!M$5)))</f>
        <v>0</v>
      </c>
      <c r="N9" s="42" cm="1">
        <f t="array" ref="N9">IF(N$2="FY",SUMPRODUCT(Data_Xuất[[B1_MN]:[B4_DT]]*(Data_Xuất[Year]=N$1)*(Data_Xuất[Main SKU name_GOM]=$A9)*(Data_Xuất[[#Headers],[B1_MN]:[B4_DT]]='Xuất-2025-VayTron'!N$5)),SUMPRODUCT(Data_Xuất[[B1_MN]:[B4_DT]]*(Data_Xuất[Year]=N$1)*(Data_Xuất[Month]=N$2)*(Data_Xuất[Main SKU name_GOM]=$A9)*(Data_Xuất[[#Headers],[B1_MN]:[B4_DT]]='Xuất-2025-VayTron'!N$5)))</f>
        <v>1500</v>
      </c>
      <c r="O9" s="42" cm="1">
        <f t="array" ref="O9">IF(O$2="FY",SUMPRODUCT(Data_Xuất[[B1_MN]:[B4_DT]]*(Data_Xuất[Year]=O$1)*(Data_Xuất[Main SKU name_GOM]=$A9)*(Data_Xuất[[#Headers],[B1_MN]:[B4_DT]]='Xuất-2025-VayTron'!O$5)),SUMPRODUCT(Data_Xuất[[B1_MN]:[B4_DT]]*(Data_Xuất[Year]=O$1)*(Data_Xuất[Month]=O$2)*(Data_Xuất[Main SKU name_GOM]=$A9)*(Data_Xuất[[#Headers],[B1_MN]:[B4_DT]]='Xuất-2025-VayTron'!O$5)))</f>
        <v>0</v>
      </c>
      <c r="P9" s="42" cm="1">
        <f t="array" ref="P9">IF(P$2="FY",SUMPRODUCT(Data_Xuất[[B1_MN]:[B4_DT]]*(Data_Xuất[Year]=P$1)*(Data_Xuất[Main SKU name_GOM]=$A9)*(Data_Xuất[[#Headers],[B1_MN]:[B4_DT]]='Xuất-2025-VayTron'!P$5)),SUMPRODUCT(Data_Xuất[[B1_MN]:[B4_DT]]*(Data_Xuất[Year]=P$1)*(Data_Xuất[Month]=P$2)*(Data_Xuất[Main SKU name_GOM]=$A9)*(Data_Xuất[[#Headers],[B1_MN]:[B4_DT]]='Xuất-2025-VayTron'!P$5)))</f>
        <v>0</v>
      </c>
      <c r="Q9" s="42">
        <f t="shared" si="12"/>
        <v>1318945</v>
      </c>
      <c r="S9" s="42" cm="1">
        <f t="array" ref="S9">IF(S$2="FY",SUMPRODUCT(Data_Xuất[[B1_MN]:[B4_DT]]*(Data_Xuất[Year]=S$1)*(Data_Xuất[Main SKU name_GOM]=$A9)*(Data_Xuất[[#Headers],[B1_MN]:[B4_DT]]='Xuất-2025-VayTron'!S$5)),SUMPRODUCT(Data_Xuất[[B1_MN]:[B4_DT]]*(Data_Xuất[Year]=S$1)*(Data_Xuất[Month]=S$2)*(Data_Xuất[Main SKU name_GOM]=$A9)*(Data_Xuất[[#Headers],[B1_MN]:[B4_DT]]='Xuất-2025-VayTron'!S$5)))</f>
        <v>0</v>
      </c>
      <c r="T9" s="42" cm="1">
        <f t="array" ref="T9">IF(T$2="FY",SUMPRODUCT(Data_Xuất[[B1_MN]:[B4_DT]]*(Data_Xuất[Year]=T$1)*(Data_Xuất[Main SKU name_GOM]=$A9)*(Data_Xuất[[#Headers],[B1_MN]:[B4_DT]]='Xuất-2025-VayTron'!T$5)),SUMPRODUCT(Data_Xuất[[B1_MN]:[B4_DT]]*(Data_Xuất[Year]=T$1)*(Data_Xuất[Month]=T$2)*(Data_Xuất[Main SKU name_GOM]=$A9)*(Data_Xuất[[#Headers],[B1_MN]:[B4_DT]]='Xuất-2025-VayTron'!T$5)))</f>
        <v>0</v>
      </c>
      <c r="U9" s="42" cm="1">
        <f t="array" ref="U9">IF(U$2="FY",SUMPRODUCT(Data_Xuất[[B1_MN]:[B4_DT]]*(Data_Xuất[Year]=U$1)*(Data_Xuất[Main SKU name_GOM]=$A9)*(Data_Xuất[[#Headers],[B1_MN]:[B4_DT]]='Xuất-2025-VayTron'!U$5)),SUMPRODUCT(Data_Xuất[[B1_MN]:[B4_DT]]*(Data_Xuất[Year]=U$1)*(Data_Xuất[Month]=U$2)*(Data_Xuất[Main SKU name_GOM]=$A9)*(Data_Xuất[[#Headers],[B1_MN]:[B4_DT]]='Xuất-2025-VayTron'!U$5)))</f>
        <v>0</v>
      </c>
      <c r="V9" s="42" cm="1">
        <f t="array" ref="V9">IF(V$2="FY",SUMPRODUCT(Data_Xuất[[B1_MN]:[B4_DT]]*(Data_Xuất[Year]=V$1)*(Data_Xuất[Main SKU name_GOM]=$A9)*(Data_Xuất[[#Headers],[B1_MN]:[B4_DT]]='Xuất-2025-VayTron'!V$5)),SUMPRODUCT(Data_Xuất[[B1_MN]:[B4_DT]]*(Data_Xuất[Year]=V$1)*(Data_Xuất[Month]=V$2)*(Data_Xuất[Main SKU name_GOM]=$A9)*(Data_Xuất[[#Headers],[B1_MN]:[B4_DT]]='Xuất-2025-VayTron'!V$5)))</f>
        <v>0</v>
      </c>
      <c r="W9" s="42" cm="1">
        <f t="array" ref="W9">IF(W$2="FY",SUMPRODUCT(Data_Xuất[[B1_MN]:[B4_DT]]*(Data_Xuất[Year]=W$1)*(Data_Xuất[Main SKU name_GOM]=$A9)*(Data_Xuất[[#Headers],[B1_MN]:[B4_DT]]='Xuất-2025-VayTron'!W$5)),SUMPRODUCT(Data_Xuất[[B1_MN]:[B4_DT]]*(Data_Xuất[Year]=W$1)*(Data_Xuất[Month]=W$2)*(Data_Xuất[Main SKU name_GOM]=$A9)*(Data_Xuất[[#Headers],[B1_MN]:[B4_DT]]='Xuất-2025-VayTron'!W$5)))</f>
        <v>0</v>
      </c>
      <c r="X9" s="42" cm="1">
        <f t="array" ref="X9">IF(X$2="FY",SUMPRODUCT(Data_Xuất[[B1_MN]:[B4_DT]]*(Data_Xuất[Year]=X$1)*(Data_Xuất[Main SKU name_GOM]=$A9)*(Data_Xuất[[#Headers],[B1_MN]:[B4_DT]]='Xuất-2025-VayTron'!X$5)),SUMPRODUCT(Data_Xuất[[B1_MN]:[B4_DT]]*(Data_Xuất[Year]=X$1)*(Data_Xuất[Month]=X$2)*(Data_Xuất[Main SKU name_GOM]=$A9)*(Data_Xuất[[#Headers],[B1_MN]:[B4_DT]]='Xuất-2025-VayTron'!X$5)))</f>
        <v>0</v>
      </c>
      <c r="Y9" s="42" cm="1">
        <f t="array" ref="Y9">IF(Y$2="FY",SUMPRODUCT(Data_Xuất[[B1_MN]:[B4_DT]]*(Data_Xuất[Year]=Y$1)*(Data_Xuất[Main SKU name_GOM]=$A9)*(Data_Xuất[[#Headers],[B1_MN]:[B4_DT]]='Xuất-2025-VayTron'!Y$5)),SUMPRODUCT(Data_Xuất[[B1_MN]:[B4_DT]]*(Data_Xuất[Year]=Y$1)*(Data_Xuất[Month]=Y$2)*(Data_Xuất[Main SKU name_GOM]=$A9)*(Data_Xuất[[#Headers],[B1_MN]:[B4_DT]]='Xuất-2025-VayTron'!Y$5)))</f>
        <v>0</v>
      </c>
      <c r="Z9" s="42" cm="1">
        <f t="array" ref="Z9">IF(Z$2="FY",SUMPRODUCT(Data_Xuất[[B1_MN]:[B4_DT]]*(Data_Xuất[Year]=Z$1)*(Data_Xuất[Main SKU name_GOM]=$A9)*(Data_Xuất[[#Headers],[B1_MN]:[B4_DT]]='Xuất-2025-VayTron'!Z$5)),SUMPRODUCT(Data_Xuất[[B1_MN]:[B4_DT]]*(Data_Xuất[Year]=Z$1)*(Data_Xuất[Month]=Z$2)*(Data_Xuất[Main SKU name_GOM]=$A9)*(Data_Xuất[[#Headers],[B1_MN]:[B4_DT]]='Xuất-2025-VayTron'!Z$5)))</f>
        <v>0</v>
      </c>
      <c r="AA9" s="42" cm="1">
        <f t="array" ref="AA9">IF(AA$2="FY",SUMPRODUCT(Data_Xuất[[B1_MN]:[B4_DT]]*(Data_Xuất[Year]=AA$1)*(Data_Xuất[Main SKU name_GOM]=$A9)*(Data_Xuất[[#Headers],[B1_MN]:[B4_DT]]='Xuất-2025-VayTron'!AA$5)),SUMPRODUCT(Data_Xuất[[B1_MN]:[B4_DT]]*(Data_Xuất[Year]=AA$1)*(Data_Xuất[Month]=AA$2)*(Data_Xuất[Main SKU name_GOM]=$A9)*(Data_Xuất[[#Headers],[B1_MN]:[B4_DT]]='Xuất-2025-VayTron'!AA$5)))</f>
        <v>0</v>
      </c>
      <c r="AB9" s="42" cm="1">
        <f t="array" ref="AB9">IF(AB$2="FY",SUMPRODUCT(Data_Xuất[[B1_MN]:[B4_DT]]*(Data_Xuất[Year]=AB$1)*(Data_Xuất[Main SKU name_GOM]=$A9)*(Data_Xuất[[#Headers],[B1_MN]:[B4_DT]]='Xuất-2025-VayTron'!AB$5)),SUMPRODUCT(Data_Xuất[[B1_MN]:[B4_DT]]*(Data_Xuất[Year]=AB$1)*(Data_Xuất[Month]=AB$2)*(Data_Xuất[Main SKU name_GOM]=$A9)*(Data_Xuất[[#Headers],[B1_MN]:[B4_DT]]='Xuất-2025-VayTron'!AB$5)))</f>
        <v>0</v>
      </c>
      <c r="AC9" s="42" cm="1">
        <f t="array" ref="AC9">IF(AC$2="FY",SUMPRODUCT(Data_Xuất[[B1_MN]:[B4_DT]]*(Data_Xuất[Year]=AC$1)*(Data_Xuất[Main SKU name_GOM]=$A9)*(Data_Xuất[[#Headers],[B1_MN]:[B4_DT]]='Xuất-2025-VayTron'!AC$5)),SUMPRODUCT(Data_Xuất[[B1_MN]:[B4_DT]]*(Data_Xuất[Year]=AC$1)*(Data_Xuất[Month]=AC$2)*(Data_Xuất[Main SKU name_GOM]=$A9)*(Data_Xuất[[#Headers],[B1_MN]:[B4_DT]]='Xuất-2025-VayTron'!AC$5)))</f>
        <v>0</v>
      </c>
      <c r="AD9" s="42" cm="1">
        <f t="array" ref="AD9">IF(AD$2="FY",SUMPRODUCT(Data_Xuất[[B1_MN]:[B4_DT]]*(Data_Xuất[Year]=AD$1)*(Data_Xuất[Main SKU name_GOM]=$A9)*(Data_Xuất[[#Headers],[B1_MN]:[B4_DT]]='Xuất-2025-VayTron'!AD$5)),SUMPRODUCT(Data_Xuất[[B1_MN]:[B4_DT]]*(Data_Xuất[Year]=AD$1)*(Data_Xuất[Month]=AD$2)*(Data_Xuất[Main SKU name_GOM]=$A9)*(Data_Xuất[[#Headers],[B1_MN]:[B4_DT]]='Xuất-2025-VayTron'!AD$5)))</f>
        <v>0</v>
      </c>
      <c r="AE9" s="42" cm="1">
        <f t="array" ref="AE9">IF(AE$2="FY",SUMPRODUCT(Data_Xuất[[B1_MN]:[B4_DT]]*(Data_Xuất[Year]=AE$1)*(Data_Xuất[Main SKU name_GOM]=$A9)*(Data_Xuất[[#Headers],[B1_MN]:[B4_DT]]='Xuất-2025-VayTron'!AE$5)),SUMPRODUCT(Data_Xuất[[B1_MN]:[B4_DT]]*(Data_Xuất[Year]=AE$1)*(Data_Xuất[Month]=AE$2)*(Data_Xuất[Main SKU name_GOM]=$A9)*(Data_Xuất[[#Headers],[B1_MN]:[B4_DT]]='Xuất-2025-VayTron'!AE$5)))</f>
        <v>0</v>
      </c>
      <c r="AF9" s="45">
        <f t="shared" si="13"/>
        <v>0</v>
      </c>
      <c r="AH9" s="42" cm="1">
        <f t="array" ref="AH9">IF(AH$2="FY",SUMPRODUCT(Data_Xuất[[B1_MN]:[B4_DT]]*(Data_Xuất[Year]=AH$1)*(Data_Xuất[Main SKU name_GOM]=$A9)*(Data_Xuất[[#Headers],[B1_MN]:[B4_DT]]='Xuất-2025-VayTron'!AH$5)),SUMPRODUCT(Data_Xuất[[B1_MN]:[B4_DT]]*(Data_Xuất[Year]=AH$1)*(Data_Xuất[Month]=AH$2)*(Data_Xuất[Main SKU name_GOM]=$A9)*(Data_Xuất[[#Headers],[B1_MN]:[B4_DT]]='Xuất-2025-VayTron'!AH$5)))</f>
        <v>2534.3947628957631</v>
      </c>
      <c r="AI9" s="42" cm="1">
        <f t="array" ref="AI9">IF(AI$2="FY",SUMPRODUCT(Data_Xuất[[B1_MN]:[B4_DT]]*(Data_Xuất[Year]=AI$1)*(Data_Xuất[Main SKU name_GOM]=$A9)*(Data_Xuất[[#Headers],[B1_MN]:[B4_DT]]='Xuất-2025-VayTron'!AI$5)),SUMPRODUCT(Data_Xuất[[B1_MN]:[B4_DT]]*(Data_Xuất[Year]=AI$1)*(Data_Xuất[Month]=AI$2)*(Data_Xuất[Main SKU name_GOM]=$A9)*(Data_Xuất[[#Headers],[B1_MN]:[B4_DT]]='Xuất-2025-VayTron'!AI$5)))</f>
        <v>306.46619683591621</v>
      </c>
      <c r="AJ9" s="42" cm="1">
        <f t="array" ref="AJ9">IF(AJ$2="FY",SUMPRODUCT(Data_Xuất[[B1_MN]:[B4_DT]]*(Data_Xuất[Year]=AJ$1)*(Data_Xuất[Main SKU name_GOM]=$A9)*(Data_Xuất[[#Headers],[B1_MN]:[B4_DT]]='Xuất-2025-VayTron'!AJ$5)),SUMPRODUCT(Data_Xuất[[B1_MN]:[B4_DT]]*(Data_Xuất[Year]=AJ$1)*(Data_Xuất[Month]=AJ$2)*(Data_Xuất[Main SKU name_GOM]=$A9)*(Data_Xuất[[#Headers],[B1_MN]:[B4_DT]]='Xuất-2025-VayTron'!AJ$5)))</f>
        <v>4799.5514517204447</v>
      </c>
      <c r="AK9" s="42" cm="1">
        <f t="array" ref="AK9">IF(AK$2="FY",SUMPRODUCT(Data_Xuất[[B1_MN]:[B4_DT]]*(Data_Xuất[Year]=AK$1)*(Data_Xuất[Main SKU name_GOM]=$A9)*(Data_Xuất[[#Headers],[B1_MN]:[B4_DT]]='Xuất-2025-VayTron'!AK$5)),SUMPRODUCT(Data_Xuất[[B1_MN]:[B4_DT]]*(Data_Xuất[Year]=AK$1)*(Data_Xuất[Month]=AK$2)*(Data_Xuất[Main SKU name_GOM]=$A9)*(Data_Xuất[[#Headers],[B1_MN]:[B4_DT]]='Xuất-2025-VayTron'!AK$5)))</f>
        <v>1359.5875885478756</v>
      </c>
      <c r="AL9" s="42" cm="1">
        <f t="array" ref="AL9">IF(AL$2="FY",SUMPRODUCT(Data_Xuất[[B1_MN]:[B4_DT]]*(Data_Xuất[Year]=AL$1)*(Data_Xuất[Main SKU name_GOM]=$A9)*(Data_Xuất[[#Headers],[B1_MN]:[B4_DT]]='Xuất-2025-VayTron'!AL$5)),SUMPRODUCT(Data_Xuất[[B1_MN]:[B4_DT]]*(Data_Xuất[Year]=AL$1)*(Data_Xuất[Month]=AL$2)*(Data_Xuất[Main SKU name_GOM]=$A9)*(Data_Xuất[[#Headers],[B1_MN]:[B4_DT]]='Xuất-2025-VayTron'!AL$5)))</f>
        <v>0</v>
      </c>
      <c r="AM9" s="42" cm="1">
        <f t="array" ref="AM9">IF(AM$2="FY",SUMPRODUCT(Data_Xuất[[B1_MN]:[B4_DT]]*(Data_Xuất[Year]=AM$1)*(Data_Xuất[Main SKU name_GOM]=$A9)*(Data_Xuất[[#Headers],[B1_MN]:[B4_DT]]='Xuất-2025-VayTron'!AM$5)),SUMPRODUCT(Data_Xuất[[B1_MN]:[B4_DT]]*(Data_Xuất[Year]=AM$1)*(Data_Xuất[Month]=AM$2)*(Data_Xuất[Main SKU name_GOM]=$A9)*(Data_Xuất[[#Headers],[B1_MN]:[B4_DT]]='Xuất-2025-VayTron'!AM$5)))</f>
        <v>0</v>
      </c>
      <c r="AN9" s="42" cm="1">
        <f t="array" ref="AN9">IF(AN$2="FY",SUMPRODUCT(Data_Xuất[[B1_MN]:[B4_DT]]*(Data_Xuất[Year]=AN$1)*(Data_Xuất[Main SKU name_GOM]=$A9)*(Data_Xuất[[#Headers],[B1_MN]:[B4_DT]]='Xuất-2025-VayTron'!AN$5)),SUMPRODUCT(Data_Xuất[[B1_MN]:[B4_DT]]*(Data_Xuất[Year]=AN$1)*(Data_Xuất[Month]=AN$2)*(Data_Xuất[Main SKU name_GOM]=$A9)*(Data_Xuất[[#Headers],[B1_MN]:[B4_DT]]='Xuất-2025-VayTron'!AN$5)))</f>
        <v>0</v>
      </c>
      <c r="AO9" s="42" cm="1">
        <f t="array" ref="AO9">IF(AO$2="FY",SUMPRODUCT(Data_Xuất[[B1_MN]:[B4_DT]]*(Data_Xuất[Year]=AO$1)*(Data_Xuất[Main SKU name_GOM]=$A9)*(Data_Xuất[[#Headers],[B1_MN]:[B4_DT]]='Xuất-2025-VayTron'!AO$5)),SUMPRODUCT(Data_Xuất[[B1_MN]:[B4_DT]]*(Data_Xuất[Year]=AO$1)*(Data_Xuất[Month]=AO$2)*(Data_Xuất[Main SKU name_GOM]=$A9)*(Data_Xuất[[#Headers],[B1_MN]:[B4_DT]]='Xuất-2025-VayTron'!AO$5)))</f>
        <v>0</v>
      </c>
      <c r="AP9" s="42" cm="1">
        <f t="array" ref="AP9">IF(AP$2="FY",SUMPRODUCT(Data_Xuất[[B1_MN]:[B4_DT]]*(Data_Xuất[Year]=AP$1)*(Data_Xuất[Main SKU name_GOM]=$A9)*(Data_Xuất[[#Headers],[B1_MN]:[B4_DT]]='Xuất-2025-VayTron'!AP$5)),SUMPRODUCT(Data_Xuất[[B1_MN]:[B4_DT]]*(Data_Xuất[Year]=AP$1)*(Data_Xuất[Month]=AP$2)*(Data_Xuất[Main SKU name_GOM]=$A9)*(Data_Xuất[[#Headers],[B1_MN]:[B4_DT]]='Xuất-2025-VayTron'!AP$5)))</f>
        <v>0</v>
      </c>
      <c r="AQ9" s="42" cm="1">
        <f t="array" ref="AQ9">IF(AQ$2="FY",SUMPRODUCT(Data_Xuất[[B1_MN]:[B4_DT]]*(Data_Xuất[Year]=AQ$1)*(Data_Xuất[Main SKU name_GOM]=$A9)*(Data_Xuất[[#Headers],[B1_MN]:[B4_DT]]='Xuất-2025-VayTron'!AQ$5)),SUMPRODUCT(Data_Xuất[[B1_MN]:[B4_DT]]*(Data_Xuất[Year]=AQ$1)*(Data_Xuất[Month]=AQ$2)*(Data_Xuất[Main SKU name_GOM]=$A9)*(Data_Xuất[[#Headers],[B1_MN]:[B4_DT]]='Xuất-2025-VayTron'!AQ$5)))</f>
        <v>0</v>
      </c>
      <c r="AR9" s="42" cm="1">
        <f t="array" ref="AR9">IF(AR$2="FY",SUMPRODUCT(Data_Xuất[[B1_MN]:[B4_DT]]*(Data_Xuất[Year]=AR$1)*(Data_Xuất[Main SKU name_GOM]=$A9)*(Data_Xuất[[#Headers],[B1_MN]:[B4_DT]]='Xuất-2025-VayTron'!AR$5)),SUMPRODUCT(Data_Xuất[[B1_MN]:[B4_DT]]*(Data_Xuất[Year]=AR$1)*(Data_Xuất[Month]=AR$2)*(Data_Xuất[Main SKU name_GOM]=$A9)*(Data_Xuất[[#Headers],[B1_MN]:[B4_DT]]='Xuất-2025-VayTron'!AR$5)))</f>
        <v>0</v>
      </c>
      <c r="AS9" s="42" cm="1">
        <f t="array" ref="AS9">IF(AS$2="FY",SUMPRODUCT(Data_Xuất[[B1_MN]:[B4_DT]]*(Data_Xuất[Year]=AS$1)*(Data_Xuất[Main SKU name_GOM]=$A9)*(Data_Xuất[[#Headers],[B1_MN]:[B4_DT]]='Xuất-2025-VayTron'!AS$5)),SUMPRODUCT(Data_Xuất[[B1_MN]:[B4_DT]]*(Data_Xuất[Year]=AS$1)*(Data_Xuất[Month]=AS$2)*(Data_Xuất[Main SKU name_GOM]=$A9)*(Data_Xuất[[#Headers],[B1_MN]:[B4_DT]]='Xuất-2025-VayTron'!AS$5)))</f>
        <v>0</v>
      </c>
      <c r="AT9" s="42" cm="1">
        <f t="array" ref="AT9">IF(AT$2="FY",SUMPRODUCT(Data_Xuất[[B1_MN]:[B4_DT]]*(Data_Xuất[Year]=AT$1)*(Data_Xuất[Main SKU name_GOM]=$A9)*(Data_Xuất[[#Headers],[B1_MN]:[B4_DT]]='Xuất-2025-VayTron'!AT$5)),SUMPRODUCT(Data_Xuất[[B1_MN]:[B4_DT]]*(Data_Xuất[Year]=AT$1)*(Data_Xuất[Month]=AT$2)*(Data_Xuất[Main SKU name_GOM]=$A9)*(Data_Xuất[[#Headers],[B1_MN]:[B4_DT]]='Xuất-2025-VayTron'!AT$5)))</f>
        <v>0</v>
      </c>
      <c r="AU9" s="45">
        <f t="shared" si="14"/>
        <v>9000</v>
      </c>
      <c r="AW9" s="42" cm="1">
        <f t="array" ref="AW9">IF(AW$2="FY",SUMPRODUCT(Data_Xuất[[B1_MN]:[B4_DT]]*(Data_Xuất[Year]=AW$1)*(Data_Xuất[Main SKU name_GOM]=$A9)*(Data_Xuất[[#Headers],[B1_MN]:[B4_DT]]='Xuất-2025-VayTron'!AW$5)),SUMPRODUCT(Data_Xuất[[B1_MN]:[B4_DT]]*(Data_Xuất[Year]=AW$1)*(Data_Xuất[Month]=AW$2)*(Data_Xuất[Main SKU name_GOM]=$A9)*(Data_Xuất[[#Headers],[B1_MN]:[B4_DT]]='Xuất-2025-VayTron'!AW$5)))</f>
        <v>117426.95734750367</v>
      </c>
      <c r="AX9" s="42" cm="1">
        <f t="array" ref="AX9">IF(AX$2="FY",SUMPRODUCT(Data_Xuất[[B1_MN]:[B4_DT]]*(Data_Xuất[Year]=AX$1)*(Data_Xuất[Main SKU name_GOM]=$A9)*(Data_Xuất[[#Headers],[B1_MN]:[B4_DT]]='Xuất-2025-VayTron'!AX$5)),SUMPRODUCT(Data_Xuất[[B1_MN]:[B4_DT]]*(Data_Xuất[Year]=AX$1)*(Data_Xuất[Month]=AX$2)*(Data_Xuất[Main SKU name_GOM]=$A9)*(Data_Xuất[[#Headers],[B1_MN]:[B4_DT]]='Xuất-2025-VayTron'!AX$5)))</f>
        <v>14199.60045339745</v>
      </c>
      <c r="AY9" s="42" cm="1">
        <f t="array" ref="AY9">IF(AY$2="FY",SUMPRODUCT(Data_Xuất[[B1_MN]:[B4_DT]]*(Data_Xuất[Year]=AY$1)*(Data_Xuất[Main SKU name_GOM]=$A9)*(Data_Xuất[[#Headers],[B1_MN]:[B4_DT]]='Xuất-2025-VayTron'!AY$5)),SUMPRODUCT(Data_Xuất[[B1_MN]:[B4_DT]]*(Data_Xuất[Year]=AY$1)*(Data_Xuất[Month]=AY$2)*(Data_Xuất[Main SKU name_GOM]=$A9)*(Data_Xuất[[#Headers],[B1_MN]:[B4_DT]]='Xuất-2025-VayTron'!AY$5)))</f>
        <v>222379.21726304726</v>
      </c>
      <c r="AZ9" s="42" cm="1">
        <f t="array" ref="AZ9">IF(AZ$2="FY",SUMPRODUCT(Data_Xuất[[B1_MN]:[B4_DT]]*(Data_Xuất[Year]=AZ$1)*(Data_Xuất[Main SKU name_GOM]=$A9)*(Data_Xuất[[#Headers],[B1_MN]:[B4_DT]]='Xuất-2025-VayTron'!AZ$5)),SUMPRODUCT(Data_Xuất[[B1_MN]:[B4_DT]]*(Data_Xuất[Year]=AZ$1)*(Data_Xuất[Month]=AZ$2)*(Data_Xuất[Main SKU name_GOM]=$A9)*(Data_Xuất[[#Headers],[B1_MN]:[B4_DT]]='Xuất-2025-VayTron'!AZ$5)))</f>
        <v>62994.224936051571</v>
      </c>
      <c r="BA9" s="42" cm="1">
        <f t="array" ref="BA9">IF(BA$2="FY",SUMPRODUCT(Data_Xuất[[B1_MN]:[B4_DT]]*(Data_Xuất[Year]=BA$1)*(Data_Xuất[Main SKU name_GOM]=$A9)*(Data_Xuất[[#Headers],[B1_MN]:[B4_DT]]='Xuất-2025-VayTron'!BA$5)),SUMPRODUCT(Data_Xuất[[B1_MN]:[B4_DT]]*(Data_Xuất[Year]=BA$1)*(Data_Xuất[Month]=BA$2)*(Data_Xuất[Main SKU name_GOM]=$A9)*(Data_Xuất[[#Headers],[B1_MN]:[B4_DT]]='Xuất-2025-VayTron'!BA$5)))</f>
        <v>0</v>
      </c>
      <c r="BB9" s="42" cm="1">
        <f t="array" ref="BB9">IF(BB$2="FY",SUMPRODUCT(Data_Xuất[[B1_MN]:[B4_DT]]*(Data_Xuất[Year]=BB$1)*(Data_Xuất[Main SKU name_GOM]=$A9)*(Data_Xuất[[#Headers],[B1_MN]:[B4_DT]]='Xuất-2025-VayTron'!BB$5)),SUMPRODUCT(Data_Xuất[[B1_MN]:[B4_DT]]*(Data_Xuất[Year]=BB$1)*(Data_Xuất[Month]=BB$2)*(Data_Xuất[Main SKU name_GOM]=$A9)*(Data_Xuất[[#Headers],[B1_MN]:[B4_DT]]='Xuất-2025-VayTron'!BB$5)))</f>
        <v>11000</v>
      </c>
      <c r="BC9" s="42" cm="1">
        <f t="array" ref="BC9">IF(BC$2="FY",SUMPRODUCT(Data_Xuất[[B1_MN]:[B4_DT]]*(Data_Xuất[Year]=BC$1)*(Data_Xuất[Main SKU name_GOM]=$A9)*(Data_Xuất[[#Headers],[B1_MN]:[B4_DT]]='Xuất-2025-VayTron'!BC$5)),SUMPRODUCT(Data_Xuất[[B1_MN]:[B4_DT]]*(Data_Xuất[Year]=BC$1)*(Data_Xuất[Month]=BC$2)*(Data_Xuất[Main SKU name_GOM]=$A9)*(Data_Xuất[[#Headers],[B1_MN]:[B4_DT]]='Xuất-2025-VayTron'!BC$5)))</f>
        <v>0</v>
      </c>
      <c r="BD9" s="42" cm="1">
        <f t="array" ref="BD9">IF(BD$2="FY",SUMPRODUCT(Data_Xuất[[B1_MN]:[B4_DT]]*(Data_Xuất[Year]=BD$1)*(Data_Xuất[Main SKU name_GOM]=$A9)*(Data_Xuất[[#Headers],[B1_MN]:[B4_DT]]='Xuất-2025-VayTron'!BD$5)),SUMPRODUCT(Data_Xuất[[B1_MN]:[B4_DT]]*(Data_Xuất[Year]=BD$1)*(Data_Xuất[Month]=BD$2)*(Data_Xuất[Main SKU name_GOM]=$A9)*(Data_Xuất[[#Headers],[B1_MN]:[B4_DT]]='Xuất-2025-VayTron'!BD$5)))</f>
        <v>0</v>
      </c>
      <c r="BE9" s="42" cm="1">
        <f t="array" ref="BE9">IF(BE$2="FY",SUMPRODUCT(Data_Xuất[[B1_MN]:[B4_DT]]*(Data_Xuất[Year]=BE$1)*(Data_Xuất[Main SKU name_GOM]=$A9)*(Data_Xuất[[#Headers],[B1_MN]:[B4_DT]]='Xuất-2025-VayTron'!BE$5)),SUMPRODUCT(Data_Xuất[[B1_MN]:[B4_DT]]*(Data_Xuất[Year]=BE$1)*(Data_Xuất[Month]=BE$2)*(Data_Xuất[Main SKU name_GOM]=$A9)*(Data_Xuất[[#Headers],[B1_MN]:[B4_DT]]='Xuất-2025-VayTron'!BE$5)))</f>
        <v>0</v>
      </c>
      <c r="BF9" s="42" cm="1">
        <f t="array" ref="BF9">IF(BF$2="FY",SUMPRODUCT(Data_Xuất[[B1_MN]:[B4_DT]]*(Data_Xuất[Year]=BF$1)*(Data_Xuất[Main SKU name_GOM]=$A9)*(Data_Xuất[[#Headers],[B1_MN]:[B4_DT]]='Xuất-2025-VayTron'!BF$5)),SUMPRODUCT(Data_Xuất[[B1_MN]:[B4_DT]]*(Data_Xuất[Year]=BF$1)*(Data_Xuất[Month]=BF$2)*(Data_Xuất[Main SKU name_GOM]=$A9)*(Data_Xuất[[#Headers],[B1_MN]:[B4_DT]]='Xuất-2025-VayTron'!BF$5)))</f>
        <v>0</v>
      </c>
      <c r="BG9" s="42" cm="1">
        <f t="array" ref="BG9">IF(BG$2="FY",SUMPRODUCT(Data_Xuất[[B1_MN]:[B4_DT]]*(Data_Xuất[Year]=BG$1)*(Data_Xuất[Main SKU name_GOM]=$A9)*(Data_Xuất[[#Headers],[B1_MN]:[B4_DT]]='Xuất-2025-VayTron'!BG$5)),SUMPRODUCT(Data_Xuất[[B1_MN]:[B4_DT]]*(Data_Xuất[Year]=BG$1)*(Data_Xuất[Month]=BG$2)*(Data_Xuất[Main SKU name_GOM]=$A9)*(Data_Xuất[[#Headers],[B1_MN]:[B4_DT]]='Xuất-2025-VayTron'!BG$5)))</f>
        <v>0</v>
      </c>
      <c r="BH9" s="42" cm="1">
        <f t="array" ref="BH9">IF(BH$2="FY",SUMPRODUCT(Data_Xuất[[B1_MN]:[B4_DT]]*(Data_Xuất[Year]=BH$1)*(Data_Xuất[Main SKU name_GOM]=$A9)*(Data_Xuất[[#Headers],[B1_MN]:[B4_DT]]='Xuất-2025-VayTron'!BH$5)),SUMPRODUCT(Data_Xuất[[B1_MN]:[B4_DT]]*(Data_Xuất[Year]=BH$1)*(Data_Xuất[Month]=BH$2)*(Data_Xuất[Main SKU name_GOM]=$A9)*(Data_Xuất[[#Headers],[B1_MN]:[B4_DT]]='Xuất-2025-VayTron'!BH$5)))</f>
        <v>0</v>
      </c>
      <c r="BI9" s="42" cm="1">
        <f t="array" ref="BI9">IF(BI$2="FY",SUMPRODUCT(Data_Xuất[[B1_MN]:[B4_DT]]*(Data_Xuất[Year]=BI$1)*(Data_Xuất[Main SKU name_GOM]=$A9)*(Data_Xuất[[#Headers],[B1_MN]:[B4_DT]]='Xuất-2025-VayTron'!BI$5)),SUMPRODUCT(Data_Xuất[[B1_MN]:[B4_DT]]*(Data_Xuất[Year]=BI$1)*(Data_Xuất[Month]=BI$2)*(Data_Xuất[Main SKU name_GOM]=$A9)*(Data_Xuất[[#Headers],[B1_MN]:[B4_DT]]='Xuất-2025-VayTron'!BI$5)))</f>
        <v>0</v>
      </c>
      <c r="BJ9" s="45">
        <f t="shared" si="15"/>
        <v>427999.99999999994</v>
      </c>
      <c r="BL9" s="42" cm="1">
        <f t="array" ref="BL9">IF(BL$2="FY",SUMPRODUCT(Data_Xuất[[B1_MN]:[B4_DT]]*(Data_Xuất[Year]=BL$1)*(Data_Xuất[Main SKU name_GOM]=$A9)*(Data_Xuất[[#Headers],[B1_MN]:[B4_DT]]='Xuất-2025-VayTron'!BL$5)),SUMPRODUCT(Data_Xuất[[B1_MN]:[B4_DT]]*(Data_Xuất[Year]=BL$1)*(Data_Xuất[Month]=BL$2)*(Data_Xuất[Main SKU name_GOM]=$A9)*(Data_Xuất[[#Headers],[B1_MN]:[B4_DT]]='Xuất-2025-VayTron'!BL$5)))</f>
        <v>27033.544137554803</v>
      </c>
      <c r="BM9" s="42" cm="1">
        <f t="array" ref="BM9">IF(BM$2="FY",SUMPRODUCT(Data_Xuất[[B1_MN]:[B4_DT]]*(Data_Xuất[Year]=BM$1)*(Data_Xuất[Main SKU name_GOM]=$A9)*(Data_Xuất[[#Headers],[B1_MN]:[B4_DT]]='Xuất-2025-VayTron'!BM$5)),SUMPRODUCT(Data_Xuất[[B1_MN]:[B4_DT]]*(Data_Xuất[Year]=BM$1)*(Data_Xuất[Month]=BM$2)*(Data_Xuất[Main SKU name_GOM]=$A9)*(Data_Xuất[[#Headers],[B1_MN]:[B4_DT]]='Xuất-2025-VayTron'!BM$5)))</f>
        <v>3268.9727662497726</v>
      </c>
      <c r="BN9" s="42" cm="1">
        <f t="array" ref="BN9">IF(BN$2="FY",SUMPRODUCT(Data_Xuất[[B1_MN]:[B4_DT]]*(Data_Xuất[Year]=BN$1)*(Data_Xuất[Main SKU name_GOM]=$A9)*(Data_Xuất[[#Headers],[B1_MN]:[B4_DT]]='Xuất-2025-VayTron'!BN$5)),SUMPRODUCT(Data_Xuất[[B1_MN]:[B4_DT]]*(Data_Xuất[Year]=BN$1)*(Data_Xuất[Month]=BN$2)*(Data_Xuất[Main SKU name_GOM]=$A9)*(Data_Xuất[[#Headers],[B1_MN]:[B4_DT]]='Xuất-2025-VayTron'!BN$5)))</f>
        <v>51195.215485018081</v>
      </c>
      <c r="BO9" s="42" cm="1">
        <f t="array" ref="BO9">IF(BO$2="FY",SUMPRODUCT(Data_Xuất[[B1_MN]:[B4_DT]]*(Data_Xuất[Year]=BO$1)*(Data_Xuất[Main SKU name_GOM]=$A9)*(Data_Xuất[[#Headers],[B1_MN]:[B4_DT]]='Xuất-2025-VayTron'!BO$5)),SUMPRODUCT(Data_Xuất[[B1_MN]:[B4_DT]]*(Data_Xuất[Year]=BO$1)*(Data_Xuất[Month]=BO$2)*(Data_Xuất[Main SKU name_GOM]=$A9)*(Data_Xuất[[#Headers],[B1_MN]:[B4_DT]]='Xuất-2025-VayTron'!BO$5)))</f>
        <v>14502.26761117734</v>
      </c>
      <c r="BP9" s="42" cm="1">
        <f t="array" ref="BP9">IF(BP$2="FY",SUMPRODUCT(Data_Xuất[[B1_MN]:[B4_DT]]*(Data_Xuất[Year]=BP$1)*(Data_Xuất[Main SKU name_GOM]=$A9)*(Data_Xuất[[#Headers],[B1_MN]:[B4_DT]]='Xuất-2025-VayTron'!BP$5)),SUMPRODUCT(Data_Xuất[[B1_MN]:[B4_DT]]*(Data_Xuất[Year]=BP$1)*(Data_Xuất[Month]=BP$2)*(Data_Xuất[Main SKU name_GOM]=$A9)*(Data_Xuất[[#Headers],[B1_MN]:[B4_DT]]='Xuất-2025-VayTron'!BP$5)))</f>
        <v>0</v>
      </c>
      <c r="BQ9" s="42" cm="1">
        <f t="array" ref="BQ9">IF(BQ$2="FY",SUMPRODUCT(Data_Xuất[[B1_MN]:[B4_DT]]*(Data_Xuất[Year]=BQ$1)*(Data_Xuất[Main SKU name_GOM]=$A9)*(Data_Xuất[[#Headers],[B1_MN]:[B4_DT]]='Xuất-2025-VayTron'!BQ$5)),SUMPRODUCT(Data_Xuất[[B1_MN]:[B4_DT]]*(Data_Xuất[Year]=BQ$1)*(Data_Xuất[Month]=BQ$2)*(Data_Xuất[Main SKU name_GOM]=$A9)*(Data_Xuất[[#Headers],[B1_MN]:[B4_DT]]='Xuất-2025-VayTron'!BQ$5)))</f>
        <v>18700</v>
      </c>
      <c r="BR9" s="42" cm="1">
        <f t="array" ref="BR9">IF(BR$2="FY",SUMPRODUCT(Data_Xuất[[B1_MN]:[B4_DT]]*(Data_Xuất[Year]=BR$1)*(Data_Xuất[Main SKU name_GOM]=$A9)*(Data_Xuất[[#Headers],[B1_MN]:[B4_DT]]='Xuất-2025-VayTron'!BR$5)),SUMPRODUCT(Data_Xuất[[B1_MN]:[B4_DT]]*(Data_Xuất[Year]=BR$1)*(Data_Xuất[Month]=BR$2)*(Data_Xuất[Main SKU name_GOM]=$A9)*(Data_Xuất[[#Headers],[B1_MN]:[B4_DT]]='Xuất-2025-VayTron'!BR$5)))</f>
        <v>0</v>
      </c>
      <c r="BS9" s="42" cm="1">
        <f t="array" ref="BS9">IF(BS$2="FY",SUMPRODUCT(Data_Xuất[[B1_MN]:[B4_DT]]*(Data_Xuất[Year]=BS$1)*(Data_Xuất[Main SKU name_GOM]=$A9)*(Data_Xuất[[#Headers],[B1_MN]:[B4_DT]]='Xuất-2025-VayTron'!BS$5)),SUMPRODUCT(Data_Xuất[[B1_MN]:[B4_DT]]*(Data_Xuất[Year]=BS$1)*(Data_Xuất[Month]=BS$2)*(Data_Xuất[Main SKU name_GOM]=$A9)*(Data_Xuất[[#Headers],[B1_MN]:[B4_DT]]='Xuất-2025-VayTron'!BS$5)))</f>
        <v>0</v>
      </c>
      <c r="BT9" s="42" cm="1">
        <f t="array" ref="BT9">IF(BT$2="FY",SUMPRODUCT(Data_Xuất[[B1_MN]:[B4_DT]]*(Data_Xuất[Year]=BT$1)*(Data_Xuất[Main SKU name_GOM]=$A9)*(Data_Xuất[[#Headers],[B1_MN]:[B4_DT]]='Xuất-2025-VayTron'!BT$5)),SUMPRODUCT(Data_Xuất[[B1_MN]:[B4_DT]]*(Data_Xuất[Year]=BT$1)*(Data_Xuất[Month]=BT$2)*(Data_Xuất[Main SKU name_GOM]=$A9)*(Data_Xuất[[#Headers],[B1_MN]:[B4_DT]]='Xuất-2025-VayTron'!BT$5)))</f>
        <v>0</v>
      </c>
      <c r="BU9" s="42" cm="1">
        <f t="array" ref="BU9">IF(BU$2="FY",SUMPRODUCT(Data_Xuất[[B1_MN]:[B4_DT]]*(Data_Xuất[Year]=BU$1)*(Data_Xuất[Main SKU name_GOM]=$A9)*(Data_Xuất[[#Headers],[B1_MN]:[B4_DT]]='Xuất-2025-VayTron'!BU$5)),SUMPRODUCT(Data_Xuất[[B1_MN]:[B4_DT]]*(Data_Xuất[Year]=BU$1)*(Data_Xuất[Month]=BU$2)*(Data_Xuất[Main SKU name_GOM]=$A9)*(Data_Xuất[[#Headers],[B1_MN]:[B4_DT]]='Xuất-2025-VayTron'!BU$5)))</f>
        <v>0</v>
      </c>
      <c r="BV9" s="42" cm="1">
        <f t="array" ref="BV9">IF(BV$2="FY",SUMPRODUCT(Data_Xuất[[B1_MN]:[B4_DT]]*(Data_Xuất[Year]=BV$1)*(Data_Xuất[Main SKU name_GOM]=$A9)*(Data_Xuất[[#Headers],[B1_MN]:[B4_DT]]='Xuất-2025-VayTron'!BV$5)),SUMPRODUCT(Data_Xuất[[B1_MN]:[B4_DT]]*(Data_Xuất[Year]=BV$1)*(Data_Xuất[Month]=BV$2)*(Data_Xuất[Main SKU name_GOM]=$A9)*(Data_Xuất[[#Headers],[B1_MN]:[B4_DT]]='Xuất-2025-VayTron'!BV$5)))</f>
        <v>0</v>
      </c>
      <c r="BW9" s="42" cm="1">
        <f t="array" ref="BW9">IF(BW$2="FY",SUMPRODUCT(Data_Xuất[[B1_MN]:[B4_DT]]*(Data_Xuất[Year]=BW$1)*(Data_Xuất[Main SKU name_GOM]=$A9)*(Data_Xuất[[#Headers],[B1_MN]:[B4_DT]]='Xuất-2025-VayTron'!BW$5)),SUMPRODUCT(Data_Xuất[[B1_MN]:[B4_DT]]*(Data_Xuất[Year]=BW$1)*(Data_Xuất[Month]=BW$2)*(Data_Xuất[Main SKU name_GOM]=$A9)*(Data_Xuất[[#Headers],[B1_MN]:[B4_DT]]='Xuất-2025-VayTron'!BW$5)))</f>
        <v>0</v>
      </c>
      <c r="BX9" s="42" cm="1">
        <f t="array" ref="BX9">IF(BX$2="FY",SUMPRODUCT(Data_Xuất[[B1_MN]:[B4_DT]]*(Data_Xuất[Year]=BX$1)*(Data_Xuất[Main SKU name_GOM]=$A9)*(Data_Xuất[[#Headers],[B1_MN]:[B4_DT]]='Xuất-2025-VayTron'!BX$5)),SUMPRODUCT(Data_Xuất[[B1_MN]:[B4_DT]]*(Data_Xuất[Year]=BX$1)*(Data_Xuất[Month]=BX$2)*(Data_Xuất[Main SKU name_GOM]=$A9)*(Data_Xuất[[#Headers],[B1_MN]:[B4_DT]]='Xuất-2025-VayTron'!BX$5)))</f>
        <v>0</v>
      </c>
      <c r="BY9" s="45">
        <f t="shared" si="16"/>
        <v>114700</v>
      </c>
      <c r="CA9" s="42" cm="1">
        <f t="array" ref="CA9">IF(CA$2="FY",SUMPRODUCT(Data_Xuất[[B1_MN]:[B4_DT]]*(Data_Xuất[Year]=CA$1)*(Data_Xuất[Main SKU name_GOM]=$A9)*(Data_Xuất[[#Headers],[B1_MN]:[B4_DT]]='Xuất-2025-VayTron'!CA$5)),SUMPRODUCT(Data_Xuất[[B1_MN]:[B4_DT]]*(Data_Xuất[Year]=CA$1)*(Data_Xuất[Month]=CA$2)*(Data_Xuất[Main SKU name_GOM]=$A9)*(Data_Xuất[[#Headers],[B1_MN]:[B4_DT]]='Xuất-2025-VayTron'!CA$5)))</f>
        <v>0</v>
      </c>
      <c r="CB9" s="42" cm="1">
        <f t="array" ref="CB9">IF(CB$2="FY",SUMPRODUCT(Data_Xuất[[B1_MN]:[B4_DT]]*(Data_Xuất[Year]=CB$1)*(Data_Xuất[Main SKU name_GOM]=$A9)*(Data_Xuất[[#Headers],[B1_MN]:[B4_DT]]='Xuất-2025-VayTron'!CB$5)),SUMPRODUCT(Data_Xuất[[B1_MN]:[B4_DT]]*(Data_Xuất[Year]=CB$1)*(Data_Xuất[Month]=CB$2)*(Data_Xuất[Main SKU name_GOM]=$A9)*(Data_Xuất[[#Headers],[B1_MN]:[B4_DT]]='Xuất-2025-VayTron'!CB$5)))</f>
        <v>0</v>
      </c>
      <c r="CC9" s="42" cm="1">
        <f t="array" ref="CC9">IF(CC$2="FY",SUMPRODUCT(Data_Xuất[[B1_MN]:[B4_DT]]*(Data_Xuất[Year]=CC$1)*(Data_Xuất[Main SKU name_GOM]=$A9)*(Data_Xuất[[#Headers],[B1_MN]:[B4_DT]]='Xuất-2025-VayTron'!CC$5)),SUMPRODUCT(Data_Xuất[[B1_MN]:[B4_DT]]*(Data_Xuất[Year]=CC$1)*(Data_Xuất[Month]=CC$2)*(Data_Xuất[Main SKU name_GOM]=$A9)*(Data_Xuất[[#Headers],[B1_MN]:[B4_DT]]='Xuất-2025-VayTron'!CC$5)))</f>
        <v>0</v>
      </c>
      <c r="CD9" s="42" cm="1">
        <f t="array" ref="CD9">IF(CD$2="FY",SUMPRODUCT(Data_Xuất[[B1_MN]:[B4_DT]]*(Data_Xuất[Year]=CD$1)*(Data_Xuất[Main SKU name_GOM]=$A9)*(Data_Xuất[[#Headers],[B1_MN]:[B4_DT]]='Xuất-2025-VayTron'!CD$5)),SUMPRODUCT(Data_Xuất[[B1_MN]:[B4_DT]]*(Data_Xuất[Year]=CD$1)*(Data_Xuất[Month]=CD$2)*(Data_Xuất[Main SKU name_GOM]=$A9)*(Data_Xuất[[#Headers],[B1_MN]:[B4_DT]]='Xuất-2025-VayTron'!CD$5)))</f>
        <v>0</v>
      </c>
      <c r="CE9" s="42" cm="1">
        <f t="array" ref="CE9">IF(CE$2="FY",SUMPRODUCT(Data_Xuất[[B1_MN]:[B4_DT]]*(Data_Xuất[Year]=CE$1)*(Data_Xuất[Main SKU name_GOM]=$A9)*(Data_Xuất[[#Headers],[B1_MN]:[B4_DT]]='Xuất-2025-VayTron'!CE$5)),SUMPRODUCT(Data_Xuất[[B1_MN]:[B4_DT]]*(Data_Xuất[Year]=CE$1)*(Data_Xuất[Month]=CE$2)*(Data_Xuất[Main SKU name_GOM]=$A9)*(Data_Xuất[[#Headers],[B1_MN]:[B4_DT]]='Xuất-2025-VayTron'!CE$5)))</f>
        <v>0</v>
      </c>
      <c r="CF9" s="42" cm="1">
        <f t="array" ref="CF9">IF(CF$2="FY",SUMPRODUCT(Data_Xuất[[B1_MN]:[B4_DT]]*(Data_Xuất[Year]=CF$1)*(Data_Xuất[Main SKU name_GOM]=$A9)*(Data_Xuất[[#Headers],[B1_MN]:[B4_DT]]='Xuất-2025-VayTron'!CF$5)),SUMPRODUCT(Data_Xuất[[B1_MN]:[B4_DT]]*(Data_Xuất[Year]=CF$1)*(Data_Xuất[Month]=CF$2)*(Data_Xuất[Main SKU name_GOM]=$A9)*(Data_Xuất[[#Headers],[B1_MN]:[B4_DT]]='Xuất-2025-VayTron'!CF$5)))</f>
        <v>0</v>
      </c>
      <c r="CG9" s="42" cm="1">
        <f t="array" ref="CG9">IF(CG$2="FY",SUMPRODUCT(Data_Xuất[[B1_MN]:[B4_DT]]*(Data_Xuất[Year]=CG$1)*(Data_Xuất[Main SKU name_GOM]=$A9)*(Data_Xuất[[#Headers],[B1_MN]:[B4_DT]]='Xuất-2025-VayTron'!CG$5)),SUMPRODUCT(Data_Xuất[[B1_MN]:[B4_DT]]*(Data_Xuất[Year]=CG$1)*(Data_Xuất[Month]=CG$2)*(Data_Xuất[Main SKU name_GOM]=$A9)*(Data_Xuất[[#Headers],[B1_MN]:[B4_DT]]='Xuất-2025-VayTron'!CG$5)))</f>
        <v>0</v>
      </c>
      <c r="CH9" s="42" cm="1">
        <f t="array" ref="CH9">IF(CH$2="FY",SUMPRODUCT(Data_Xuất[[B1_MN]:[B4_DT]]*(Data_Xuất[Year]=CH$1)*(Data_Xuất[Main SKU name_GOM]=$A9)*(Data_Xuất[[#Headers],[B1_MN]:[B4_DT]]='Xuất-2025-VayTron'!CH$5)),SUMPRODUCT(Data_Xuất[[B1_MN]:[B4_DT]]*(Data_Xuất[Year]=CH$1)*(Data_Xuất[Month]=CH$2)*(Data_Xuất[Main SKU name_GOM]=$A9)*(Data_Xuất[[#Headers],[B1_MN]:[B4_DT]]='Xuất-2025-VayTron'!CH$5)))</f>
        <v>0</v>
      </c>
      <c r="CI9" s="42" cm="1">
        <f t="array" ref="CI9">IF(CI$2="FY",SUMPRODUCT(Data_Xuất[[B1_MN]:[B4_DT]]*(Data_Xuất[Year]=CI$1)*(Data_Xuất[Main SKU name_GOM]=$A9)*(Data_Xuất[[#Headers],[B1_MN]:[B4_DT]]='Xuất-2025-VayTron'!CI$5)),SUMPRODUCT(Data_Xuất[[B1_MN]:[B4_DT]]*(Data_Xuất[Year]=CI$1)*(Data_Xuất[Month]=CI$2)*(Data_Xuất[Main SKU name_GOM]=$A9)*(Data_Xuất[[#Headers],[B1_MN]:[B4_DT]]='Xuất-2025-VayTron'!CI$5)))</f>
        <v>0</v>
      </c>
      <c r="CJ9" s="42" cm="1">
        <f t="array" ref="CJ9">IF(CJ$2="FY",SUMPRODUCT(Data_Xuất[[B1_MN]:[B4_DT]]*(Data_Xuất[Year]=CJ$1)*(Data_Xuất[Main SKU name_GOM]=$A9)*(Data_Xuất[[#Headers],[B1_MN]:[B4_DT]]='Xuất-2025-VayTron'!CJ$5)),SUMPRODUCT(Data_Xuất[[B1_MN]:[B4_DT]]*(Data_Xuất[Year]=CJ$1)*(Data_Xuất[Month]=CJ$2)*(Data_Xuất[Main SKU name_GOM]=$A9)*(Data_Xuất[[#Headers],[B1_MN]:[B4_DT]]='Xuất-2025-VayTron'!CJ$5)))</f>
        <v>0</v>
      </c>
      <c r="CK9" s="42" cm="1">
        <f t="array" ref="CK9">IF(CK$2="FY",SUMPRODUCT(Data_Xuất[[B1_MN]:[B4_DT]]*(Data_Xuất[Year]=CK$1)*(Data_Xuất[Main SKU name_GOM]=$A9)*(Data_Xuất[[#Headers],[B1_MN]:[B4_DT]]='Xuất-2025-VayTron'!CK$5)),SUMPRODUCT(Data_Xuất[[B1_MN]:[B4_DT]]*(Data_Xuất[Year]=CK$1)*(Data_Xuất[Month]=CK$2)*(Data_Xuất[Main SKU name_GOM]=$A9)*(Data_Xuất[[#Headers],[B1_MN]:[B4_DT]]='Xuất-2025-VayTron'!CK$5)))</f>
        <v>0</v>
      </c>
      <c r="CL9" s="42" cm="1">
        <f t="array" ref="CL9">IF(CL$2="FY",SUMPRODUCT(Data_Xuất[[B1_MN]:[B4_DT]]*(Data_Xuất[Year]=CL$1)*(Data_Xuất[Main SKU name_GOM]=$A9)*(Data_Xuất[[#Headers],[B1_MN]:[B4_DT]]='Xuất-2025-VayTron'!CL$5)),SUMPRODUCT(Data_Xuất[[B1_MN]:[B4_DT]]*(Data_Xuất[Year]=CL$1)*(Data_Xuất[Month]=CL$2)*(Data_Xuất[Main SKU name_GOM]=$A9)*(Data_Xuất[[#Headers],[B1_MN]:[B4_DT]]='Xuất-2025-VayTron'!CL$5)))</f>
        <v>0</v>
      </c>
      <c r="CM9" s="42" cm="1">
        <f t="array" ref="CM9">IF(CM$2="FY",SUMPRODUCT(Data_Xuất[[B1_MN]:[B4_DT]]*(Data_Xuất[Year]=CM$1)*(Data_Xuất[Main SKU name_GOM]=$A9)*(Data_Xuất[[#Headers],[B1_MN]:[B4_DT]]='Xuất-2025-VayTron'!CM$5)),SUMPRODUCT(Data_Xuất[[B1_MN]:[B4_DT]]*(Data_Xuất[Year]=CM$1)*(Data_Xuất[Month]=CM$2)*(Data_Xuất[Main SKU name_GOM]=$A9)*(Data_Xuất[[#Headers],[B1_MN]:[B4_DT]]='Xuất-2025-VayTron'!CM$5)))</f>
        <v>0</v>
      </c>
      <c r="CN9" s="45">
        <f t="shared" si="17"/>
        <v>0</v>
      </c>
      <c r="CP9" s="42" cm="1">
        <f t="array" ref="CP9">IF(CP$2="FY",SUMPRODUCT(Data_Xuất[[B1_MN]:[B4_DT]]*(Data_Xuất[Year]=CP$1)*(Data_Xuất[Main SKU name_GOM]=$A9)*(Data_Xuất[[#Headers],[B1_MN]:[B4_DT]]='Xuất-2025-VayTron'!CP$5)),SUMPRODUCT(Data_Xuất[[B1_MN]:[B4_DT]]*(Data_Xuất[Year]=CP$1)*(Data_Xuất[Month]=CP$2)*(Data_Xuất[Main SKU name_GOM]=$A9)*(Data_Xuất[[#Headers],[B1_MN]:[B4_DT]]='Xuất-2025-VayTron'!CP$5)))</f>
        <v>0</v>
      </c>
      <c r="CQ9" s="42" cm="1">
        <f t="array" ref="CQ9">IF(CQ$2="FY",SUMPRODUCT(Data_Xuất[[B1_MN]:[B4_DT]]*(Data_Xuất[Year]=CQ$1)*(Data_Xuất[Main SKU name_GOM]=$A9)*(Data_Xuất[[#Headers],[B1_MN]:[B4_DT]]='Xuất-2025-VayTron'!CQ$5)),SUMPRODUCT(Data_Xuất[[B1_MN]:[B4_DT]]*(Data_Xuất[Year]=CQ$1)*(Data_Xuất[Month]=CQ$2)*(Data_Xuất[Main SKU name_GOM]=$A9)*(Data_Xuất[[#Headers],[B1_MN]:[B4_DT]]='Xuất-2025-VayTron'!CQ$5)))</f>
        <v>0</v>
      </c>
      <c r="CR9" s="42" cm="1">
        <f t="array" ref="CR9">IF(CR$2="FY",SUMPRODUCT(Data_Xuất[[B1_MN]:[B4_DT]]*(Data_Xuất[Year]=CR$1)*(Data_Xuất[Main SKU name_GOM]=$A9)*(Data_Xuất[[#Headers],[B1_MN]:[B4_DT]]='Xuất-2025-VayTron'!CR$5)),SUMPRODUCT(Data_Xuất[[B1_MN]:[B4_DT]]*(Data_Xuất[Year]=CR$1)*(Data_Xuất[Month]=CR$2)*(Data_Xuất[Main SKU name_GOM]=$A9)*(Data_Xuất[[#Headers],[B1_MN]:[B4_DT]]='Xuất-2025-VayTron'!CR$5)))</f>
        <v>0</v>
      </c>
      <c r="CS9" s="42" cm="1">
        <f t="array" ref="CS9">IF(CS$2="FY",SUMPRODUCT(Data_Xuất[[B1_MN]:[B4_DT]]*(Data_Xuất[Year]=CS$1)*(Data_Xuất[Main SKU name_GOM]=$A9)*(Data_Xuất[[#Headers],[B1_MN]:[B4_DT]]='Xuất-2025-VayTron'!CS$5)),SUMPRODUCT(Data_Xuất[[B1_MN]:[B4_DT]]*(Data_Xuất[Year]=CS$1)*(Data_Xuất[Month]=CS$2)*(Data_Xuất[Main SKU name_GOM]=$A9)*(Data_Xuất[[#Headers],[B1_MN]:[B4_DT]]='Xuất-2025-VayTron'!CS$5)))</f>
        <v>0</v>
      </c>
      <c r="CT9" s="42" cm="1">
        <f t="array" ref="CT9">IF(CT$2="FY",SUMPRODUCT(Data_Xuất[[B1_MN]:[B4_DT]]*(Data_Xuất[Year]=CT$1)*(Data_Xuất[Main SKU name_GOM]=$A9)*(Data_Xuất[[#Headers],[B1_MN]:[B4_DT]]='Xuất-2025-VayTron'!CT$5)),SUMPRODUCT(Data_Xuất[[B1_MN]:[B4_DT]]*(Data_Xuất[Year]=CT$1)*(Data_Xuất[Month]=CT$2)*(Data_Xuất[Main SKU name_GOM]=$A9)*(Data_Xuất[[#Headers],[B1_MN]:[B4_DT]]='Xuất-2025-VayTron'!CT$5)))</f>
        <v>0</v>
      </c>
      <c r="CU9" s="42" cm="1">
        <f t="array" ref="CU9">IF(CU$2="FY",SUMPRODUCT(Data_Xuất[[B1_MN]:[B4_DT]]*(Data_Xuất[Year]=CU$1)*(Data_Xuất[Main SKU name_GOM]=$A9)*(Data_Xuất[[#Headers],[B1_MN]:[B4_DT]]='Xuất-2025-VayTron'!CU$5)),SUMPRODUCT(Data_Xuất[[B1_MN]:[B4_DT]]*(Data_Xuất[Year]=CU$1)*(Data_Xuất[Month]=CU$2)*(Data_Xuất[Main SKU name_GOM]=$A9)*(Data_Xuất[[#Headers],[B1_MN]:[B4_DT]]='Xuất-2025-VayTron'!CU$5)))</f>
        <v>300</v>
      </c>
      <c r="CV9" s="42" cm="1">
        <f t="array" ref="CV9">IF(CV$2="FY",SUMPRODUCT(Data_Xuất[[B1_MN]:[B4_DT]]*(Data_Xuất[Year]=CV$1)*(Data_Xuất[Main SKU name_GOM]=$A9)*(Data_Xuất[[#Headers],[B1_MN]:[B4_DT]]='Xuất-2025-VayTron'!CV$5)),SUMPRODUCT(Data_Xuất[[B1_MN]:[B4_DT]]*(Data_Xuất[Year]=CV$1)*(Data_Xuất[Month]=CV$2)*(Data_Xuất[Main SKU name_GOM]=$A9)*(Data_Xuất[[#Headers],[B1_MN]:[B4_DT]]='Xuất-2025-VayTron'!CV$5)))</f>
        <v>0</v>
      </c>
      <c r="CW9" s="42" cm="1">
        <f t="array" ref="CW9">IF(CW$2="FY",SUMPRODUCT(Data_Xuất[[B1_MN]:[B4_DT]]*(Data_Xuất[Year]=CW$1)*(Data_Xuất[Main SKU name_GOM]=$A9)*(Data_Xuất[[#Headers],[B1_MN]:[B4_DT]]='Xuất-2025-VayTron'!CW$5)),SUMPRODUCT(Data_Xuất[[B1_MN]:[B4_DT]]*(Data_Xuất[Year]=CW$1)*(Data_Xuất[Month]=CW$2)*(Data_Xuất[Main SKU name_GOM]=$A9)*(Data_Xuất[[#Headers],[B1_MN]:[B4_DT]]='Xuất-2025-VayTron'!CW$5)))</f>
        <v>0</v>
      </c>
      <c r="CX9" s="42" cm="1">
        <f t="array" ref="CX9">IF(CX$2="FY",SUMPRODUCT(Data_Xuất[[B1_MN]:[B4_DT]]*(Data_Xuất[Year]=CX$1)*(Data_Xuất[Main SKU name_GOM]=$A9)*(Data_Xuất[[#Headers],[B1_MN]:[B4_DT]]='Xuất-2025-VayTron'!CX$5)),SUMPRODUCT(Data_Xuất[[B1_MN]:[B4_DT]]*(Data_Xuất[Year]=CX$1)*(Data_Xuất[Month]=CX$2)*(Data_Xuất[Main SKU name_GOM]=$A9)*(Data_Xuất[[#Headers],[B1_MN]:[B4_DT]]='Xuất-2025-VayTron'!CX$5)))</f>
        <v>0</v>
      </c>
      <c r="CY9" s="42" cm="1">
        <f t="array" ref="CY9">IF(CY$2="FY",SUMPRODUCT(Data_Xuất[[B1_MN]:[B4_DT]]*(Data_Xuất[Year]=CY$1)*(Data_Xuất[Main SKU name_GOM]=$A9)*(Data_Xuất[[#Headers],[B1_MN]:[B4_DT]]='Xuất-2025-VayTron'!CY$5)),SUMPRODUCT(Data_Xuất[[B1_MN]:[B4_DT]]*(Data_Xuất[Year]=CY$1)*(Data_Xuất[Month]=CY$2)*(Data_Xuất[Main SKU name_GOM]=$A9)*(Data_Xuất[[#Headers],[B1_MN]:[B4_DT]]='Xuất-2025-VayTron'!CY$5)))</f>
        <v>0</v>
      </c>
      <c r="CZ9" s="42" cm="1">
        <f t="array" ref="CZ9">IF(CZ$2="FY",SUMPRODUCT(Data_Xuất[[B1_MN]:[B4_DT]]*(Data_Xuất[Year]=CZ$1)*(Data_Xuất[Main SKU name_GOM]=$A9)*(Data_Xuất[[#Headers],[B1_MN]:[B4_DT]]='Xuất-2025-VayTron'!CZ$5)),SUMPRODUCT(Data_Xuất[[B1_MN]:[B4_DT]]*(Data_Xuất[Year]=CZ$1)*(Data_Xuất[Month]=CZ$2)*(Data_Xuất[Main SKU name_GOM]=$A9)*(Data_Xuất[[#Headers],[B1_MN]:[B4_DT]]='Xuất-2025-VayTron'!CZ$5)))</f>
        <v>0</v>
      </c>
      <c r="DA9" s="42" cm="1">
        <f t="array" ref="DA9">IF(DA$2="FY",SUMPRODUCT(Data_Xuất[[B1_MN]:[B4_DT]]*(Data_Xuất[Year]=DA$1)*(Data_Xuất[Main SKU name_GOM]=$A9)*(Data_Xuất[[#Headers],[B1_MN]:[B4_DT]]='Xuất-2025-VayTron'!DA$5)),SUMPRODUCT(Data_Xuất[[B1_MN]:[B4_DT]]*(Data_Xuất[Year]=DA$1)*(Data_Xuất[Month]=DA$2)*(Data_Xuất[Main SKU name_GOM]=$A9)*(Data_Xuất[[#Headers],[B1_MN]:[B4_DT]]='Xuất-2025-VayTron'!DA$5)))</f>
        <v>0</v>
      </c>
      <c r="DB9" s="42" cm="1">
        <f t="array" ref="DB9">IF(DB$2="FY",SUMPRODUCT(Data_Xuất[[B1_MN]:[B4_DT]]*(Data_Xuất[Year]=DB$1)*(Data_Xuất[Main SKU name_GOM]=$A9)*(Data_Xuất[[#Headers],[B1_MN]:[B4_DT]]='Xuất-2025-VayTron'!DB$5)),SUMPRODUCT(Data_Xuất[[B1_MN]:[B4_DT]]*(Data_Xuất[Year]=DB$1)*(Data_Xuất[Month]=DB$2)*(Data_Xuất[Main SKU name_GOM]=$A9)*(Data_Xuất[[#Headers],[B1_MN]:[B4_DT]]='Xuất-2025-VayTron'!DB$5)))</f>
        <v>0</v>
      </c>
      <c r="DC9" s="45">
        <f t="shared" si="18"/>
        <v>300</v>
      </c>
      <c r="DE9" s="42" cm="1">
        <f t="array" ref="DE9">IF(DE$2="FY",SUMPRODUCT(Data_Xuất[[B1_MN]:[B4_DT]]*(Data_Xuất[Year]=DE$1)*(Data_Xuất[Main SKU name_GOM]=$A9)*(Data_Xuất[[#Headers],[B1_MN]:[B4_DT]]='Xuất-2025-VayTron'!DE$5)),SUMPRODUCT(Data_Xuất[[B1_MN]:[B4_DT]]*(Data_Xuất[Year]=DE$1)*(Data_Xuất[Month]=DE$2)*(Data_Xuất[Main SKU name_GOM]=$A9)*(Data_Xuất[[#Headers],[B1_MN]:[B4_DT]]='Xuất-2025-VayTron'!DE$5)))</f>
        <v>0</v>
      </c>
      <c r="DF9" s="42" cm="1">
        <f t="array" ref="DF9">IF(DF$2="FY",SUMPRODUCT(Data_Xuất[[B1_MN]:[B4_DT]]*(Data_Xuất[Year]=DF$1)*(Data_Xuất[Main SKU name_GOM]=$A9)*(Data_Xuất[[#Headers],[B1_MN]:[B4_DT]]='Xuất-2025-VayTron'!DF$5)),SUMPRODUCT(Data_Xuất[[B1_MN]:[B4_DT]]*(Data_Xuất[Year]=DF$1)*(Data_Xuất[Month]=DF$2)*(Data_Xuất[Main SKU name_GOM]=$A9)*(Data_Xuất[[#Headers],[B1_MN]:[B4_DT]]='Xuất-2025-VayTron'!DF$5)))</f>
        <v>0</v>
      </c>
      <c r="DG9" s="42" cm="1">
        <f t="array" ref="DG9">IF(DG$2="FY",SUMPRODUCT(Data_Xuất[[B1_MN]:[B4_DT]]*(Data_Xuất[Year]=DG$1)*(Data_Xuất[Main SKU name_GOM]=$A9)*(Data_Xuất[[#Headers],[B1_MN]:[B4_DT]]='Xuất-2025-VayTron'!DG$5)),SUMPRODUCT(Data_Xuất[[B1_MN]:[B4_DT]]*(Data_Xuất[Year]=DG$1)*(Data_Xuất[Month]=DG$2)*(Data_Xuất[Main SKU name_GOM]=$A9)*(Data_Xuất[[#Headers],[B1_MN]:[B4_DT]]='Xuất-2025-VayTron'!DG$5)))</f>
        <v>0</v>
      </c>
      <c r="DH9" s="42" cm="1">
        <f t="array" ref="DH9">IF(DH$2="FY",SUMPRODUCT(Data_Xuất[[B1_MN]:[B4_DT]]*(Data_Xuất[Year]=DH$1)*(Data_Xuất[Main SKU name_GOM]=$A9)*(Data_Xuất[[#Headers],[B1_MN]:[B4_DT]]='Xuất-2025-VayTron'!DH$5)),SUMPRODUCT(Data_Xuất[[B1_MN]:[B4_DT]]*(Data_Xuất[Year]=DH$1)*(Data_Xuất[Month]=DH$2)*(Data_Xuất[Main SKU name_GOM]=$A9)*(Data_Xuất[[#Headers],[B1_MN]:[B4_DT]]='Xuất-2025-VayTron'!DH$5)))</f>
        <v>0</v>
      </c>
      <c r="DI9" s="42" cm="1">
        <f t="array" ref="DI9">IF(DI$2="FY",SUMPRODUCT(Data_Xuất[[B1_MN]:[B4_DT]]*(Data_Xuất[Year]=DI$1)*(Data_Xuất[Main SKU name_GOM]=$A9)*(Data_Xuất[[#Headers],[B1_MN]:[B4_DT]]='Xuất-2025-VayTron'!DI$5)),SUMPRODUCT(Data_Xuất[[B1_MN]:[B4_DT]]*(Data_Xuất[Year]=DI$1)*(Data_Xuất[Month]=DI$2)*(Data_Xuất[Main SKU name_GOM]=$A9)*(Data_Xuất[[#Headers],[B1_MN]:[B4_DT]]='Xuất-2025-VayTron'!DI$5)))</f>
        <v>0</v>
      </c>
      <c r="DJ9" s="42" cm="1">
        <f t="array" ref="DJ9">IF(DJ$2="FY",SUMPRODUCT(Data_Xuất[[B1_MN]:[B4_DT]]*(Data_Xuất[Year]=DJ$1)*(Data_Xuất[Main SKU name_GOM]=$A9)*(Data_Xuất[[#Headers],[B1_MN]:[B4_DT]]='Xuất-2025-VayTron'!DJ$5)),SUMPRODUCT(Data_Xuất[[B1_MN]:[B4_DT]]*(Data_Xuất[Year]=DJ$1)*(Data_Xuất[Month]=DJ$2)*(Data_Xuất[Main SKU name_GOM]=$A9)*(Data_Xuất[[#Headers],[B1_MN]:[B4_DT]]='Xuất-2025-VayTron'!DJ$5)))</f>
        <v>0</v>
      </c>
      <c r="DK9" s="42" cm="1">
        <f t="array" ref="DK9">IF(DK$2="FY",SUMPRODUCT(Data_Xuất[[B1_MN]:[B4_DT]]*(Data_Xuất[Year]=DK$1)*(Data_Xuất[Main SKU name_GOM]=$A9)*(Data_Xuất[[#Headers],[B1_MN]:[B4_DT]]='Xuất-2025-VayTron'!DK$5)),SUMPRODUCT(Data_Xuất[[B1_MN]:[B4_DT]]*(Data_Xuất[Year]=DK$1)*(Data_Xuất[Month]=DK$2)*(Data_Xuất[Main SKU name_GOM]=$A9)*(Data_Xuất[[#Headers],[B1_MN]:[B4_DT]]='Xuất-2025-VayTron'!DK$5)))</f>
        <v>0</v>
      </c>
      <c r="DL9" s="42" cm="1">
        <f t="array" ref="DL9">IF(DL$2="FY",SUMPRODUCT(Data_Xuất[[B1_MN]:[B4_DT]]*(Data_Xuất[Year]=DL$1)*(Data_Xuất[Main SKU name_GOM]=$A9)*(Data_Xuất[[#Headers],[B1_MN]:[B4_DT]]='Xuất-2025-VayTron'!DL$5)),SUMPRODUCT(Data_Xuất[[B1_MN]:[B4_DT]]*(Data_Xuất[Year]=DL$1)*(Data_Xuất[Month]=DL$2)*(Data_Xuất[Main SKU name_GOM]=$A9)*(Data_Xuất[[#Headers],[B1_MN]:[B4_DT]]='Xuất-2025-VayTron'!DL$5)))</f>
        <v>0</v>
      </c>
      <c r="DM9" s="42" cm="1">
        <f t="array" ref="DM9">IF(DM$2="FY",SUMPRODUCT(Data_Xuất[[B1_MN]:[B4_DT]]*(Data_Xuất[Year]=DM$1)*(Data_Xuất[Main SKU name_GOM]=$A9)*(Data_Xuất[[#Headers],[B1_MN]:[B4_DT]]='Xuất-2025-VayTron'!DM$5)),SUMPRODUCT(Data_Xuất[[B1_MN]:[B4_DT]]*(Data_Xuất[Year]=DM$1)*(Data_Xuất[Month]=DM$2)*(Data_Xuất[Main SKU name_GOM]=$A9)*(Data_Xuất[[#Headers],[B1_MN]:[B4_DT]]='Xuất-2025-VayTron'!DM$5)))</f>
        <v>0</v>
      </c>
      <c r="DN9" s="42" cm="1">
        <f t="array" ref="DN9">IF(DN$2="FY",SUMPRODUCT(Data_Xuất[[B1_MN]:[B4_DT]]*(Data_Xuất[Year]=DN$1)*(Data_Xuất[Main SKU name_GOM]=$A9)*(Data_Xuất[[#Headers],[B1_MN]:[B4_DT]]='Xuất-2025-VayTron'!DN$5)),SUMPRODUCT(Data_Xuất[[B1_MN]:[B4_DT]]*(Data_Xuất[Year]=DN$1)*(Data_Xuất[Month]=DN$2)*(Data_Xuất[Main SKU name_GOM]=$A9)*(Data_Xuất[[#Headers],[B1_MN]:[B4_DT]]='Xuất-2025-VayTron'!DN$5)))</f>
        <v>0</v>
      </c>
      <c r="DO9" s="42" cm="1">
        <f t="array" ref="DO9">IF(DO$2="FY",SUMPRODUCT(Data_Xuất[[B1_MN]:[B4_DT]]*(Data_Xuất[Year]=DO$1)*(Data_Xuất[Main SKU name_GOM]=$A9)*(Data_Xuất[[#Headers],[B1_MN]:[B4_DT]]='Xuất-2025-VayTron'!DO$5)),SUMPRODUCT(Data_Xuất[[B1_MN]:[B4_DT]]*(Data_Xuất[Year]=DO$1)*(Data_Xuất[Month]=DO$2)*(Data_Xuất[Main SKU name_GOM]=$A9)*(Data_Xuất[[#Headers],[B1_MN]:[B4_DT]]='Xuất-2025-VayTron'!DO$5)))</f>
        <v>0</v>
      </c>
      <c r="DP9" s="42" cm="1">
        <f t="array" ref="DP9">IF(DP$2="FY",SUMPRODUCT(Data_Xuất[[B1_MN]:[B4_DT]]*(Data_Xuất[Year]=DP$1)*(Data_Xuất[Main SKU name_GOM]=$A9)*(Data_Xuất[[#Headers],[B1_MN]:[B4_DT]]='Xuất-2025-VayTron'!DP$5)),SUMPRODUCT(Data_Xuất[[B1_MN]:[B4_DT]]*(Data_Xuất[Year]=DP$1)*(Data_Xuất[Month]=DP$2)*(Data_Xuất[Main SKU name_GOM]=$A9)*(Data_Xuất[[#Headers],[B1_MN]:[B4_DT]]='Xuất-2025-VayTron'!DP$5)))</f>
        <v>0</v>
      </c>
      <c r="DQ9" s="42" cm="1">
        <f t="array" ref="DQ9">IF(DQ$2="FY",SUMPRODUCT(Data_Xuất[[B1_MN]:[B4_DT]]*(Data_Xuất[Year]=DQ$1)*(Data_Xuất[Main SKU name_GOM]=$A9)*(Data_Xuất[[#Headers],[B1_MN]:[B4_DT]]='Xuất-2025-VayTron'!DQ$5)),SUMPRODUCT(Data_Xuất[[B1_MN]:[B4_DT]]*(Data_Xuất[Year]=DQ$1)*(Data_Xuất[Month]=DQ$2)*(Data_Xuất[Main SKU name_GOM]=$A9)*(Data_Xuất[[#Headers],[B1_MN]:[B4_DT]]='Xuất-2025-VayTron'!DQ$5)))</f>
        <v>0</v>
      </c>
      <c r="DR9" s="45">
        <f t="shared" si="19"/>
        <v>0</v>
      </c>
      <c r="DT9" s="42" cm="1">
        <f t="array" ref="DT9">IF(DT$2="FY",SUMPRODUCT(Data_Xuất[[B1_MN]:[B4_DT]]*(Data_Xuất[Year]=DT$1)*(Data_Xuất[Main SKU name_GOM]=$A9)*(Data_Xuất[[#Headers],[B1_MN]:[B4_DT]]='Xuất-2025-VayTron'!DT$5)),SUMPRODUCT(Data_Xuất[[B1_MN]:[B4_DT]]*(Data_Xuất[Year]=DT$1)*(Data_Xuất[Month]=DT$2)*(Data_Xuất[Main SKU name_GOM]=$A9)*(Data_Xuất[[#Headers],[B1_MN]:[B4_DT]]='Xuất-2025-VayTron'!DT$5)))</f>
        <v>0</v>
      </c>
      <c r="DU9" s="42" cm="1">
        <f t="array" ref="DU9">IF(DU$2="FY",SUMPRODUCT(Data_Xuất[[B1_MN]:[B4_DT]]*(Data_Xuất[Year]=DU$1)*(Data_Xuất[Main SKU name_GOM]=$A9)*(Data_Xuất[[#Headers],[B1_MN]:[B4_DT]]='Xuất-2025-VayTron'!DU$5)),SUMPRODUCT(Data_Xuất[[B1_MN]:[B4_DT]]*(Data_Xuất[Year]=DU$1)*(Data_Xuất[Month]=DU$2)*(Data_Xuất[Main SKU name_GOM]=$A9)*(Data_Xuất[[#Headers],[B1_MN]:[B4_DT]]='Xuất-2025-VayTron'!DU$5)))</f>
        <v>0</v>
      </c>
      <c r="DV9" s="42" cm="1">
        <f t="array" ref="DV9">IF(DV$2="FY",SUMPRODUCT(Data_Xuất[[B1_MN]:[B4_DT]]*(Data_Xuất[Year]=DV$1)*(Data_Xuất[Main SKU name_GOM]=$A9)*(Data_Xuất[[#Headers],[B1_MN]:[B4_DT]]='Xuất-2025-VayTron'!DV$5)),SUMPRODUCT(Data_Xuất[[B1_MN]:[B4_DT]]*(Data_Xuất[Year]=DV$1)*(Data_Xuất[Month]=DV$2)*(Data_Xuất[Main SKU name_GOM]=$A9)*(Data_Xuất[[#Headers],[B1_MN]:[B4_DT]]='Xuất-2025-VayTron'!DV$5)))</f>
        <v>0</v>
      </c>
      <c r="DW9" s="42" cm="1">
        <f t="array" ref="DW9">IF(DW$2="FY",SUMPRODUCT(Data_Xuất[[B1_MN]:[B4_DT]]*(Data_Xuất[Year]=DW$1)*(Data_Xuất[Main SKU name_GOM]=$A9)*(Data_Xuất[[#Headers],[B1_MN]:[B4_DT]]='Xuất-2025-VayTron'!DW$5)),SUMPRODUCT(Data_Xuất[[B1_MN]:[B4_DT]]*(Data_Xuất[Year]=DW$1)*(Data_Xuất[Month]=DW$2)*(Data_Xuất[Main SKU name_GOM]=$A9)*(Data_Xuất[[#Headers],[B1_MN]:[B4_DT]]='Xuất-2025-VayTron'!DW$5)))</f>
        <v>0</v>
      </c>
      <c r="DX9" s="42" cm="1">
        <f t="array" ref="DX9">IF(DX$2="FY",SUMPRODUCT(Data_Xuất[[B1_MN]:[B4_DT]]*(Data_Xuất[Year]=DX$1)*(Data_Xuất[Main SKU name_GOM]=$A9)*(Data_Xuất[[#Headers],[B1_MN]:[B4_DT]]='Xuất-2025-VayTron'!DX$5)),SUMPRODUCT(Data_Xuất[[B1_MN]:[B4_DT]]*(Data_Xuất[Year]=DX$1)*(Data_Xuất[Month]=DX$2)*(Data_Xuất[Main SKU name_GOM]=$A9)*(Data_Xuất[[#Headers],[B1_MN]:[B4_DT]]='Xuất-2025-VayTron'!DX$5)))</f>
        <v>0</v>
      </c>
      <c r="DY9" s="42" cm="1">
        <f t="array" ref="DY9">IF(DY$2="FY",SUMPRODUCT(Data_Xuất[[B1_MN]:[B4_DT]]*(Data_Xuất[Year]=DY$1)*(Data_Xuất[Main SKU name_GOM]=$A9)*(Data_Xuất[[#Headers],[B1_MN]:[B4_DT]]='Xuất-2025-VayTron'!DY$5)),SUMPRODUCT(Data_Xuất[[B1_MN]:[B4_DT]]*(Data_Xuất[Year]=DY$1)*(Data_Xuất[Month]=DY$2)*(Data_Xuất[Main SKU name_GOM]=$A9)*(Data_Xuất[[#Headers],[B1_MN]:[B4_DT]]='Xuất-2025-VayTron'!DY$5)))</f>
        <v>0</v>
      </c>
      <c r="DZ9" s="42" cm="1">
        <f t="array" ref="DZ9">IF(DZ$2="FY",SUMPRODUCT(Data_Xuất[[B1_MN]:[B4_DT]]*(Data_Xuất[Year]=DZ$1)*(Data_Xuất[Main SKU name_GOM]=$A9)*(Data_Xuất[[#Headers],[B1_MN]:[B4_DT]]='Xuất-2025-VayTron'!DZ$5)),SUMPRODUCT(Data_Xuất[[B1_MN]:[B4_DT]]*(Data_Xuất[Year]=DZ$1)*(Data_Xuất[Month]=DZ$2)*(Data_Xuất[Main SKU name_GOM]=$A9)*(Data_Xuất[[#Headers],[B1_MN]:[B4_DT]]='Xuất-2025-VayTron'!DZ$5)))</f>
        <v>0</v>
      </c>
      <c r="EA9" s="42" cm="1">
        <f t="array" ref="EA9">IF(EA$2="FY",SUMPRODUCT(Data_Xuất[[B1_MN]:[B4_DT]]*(Data_Xuất[Year]=EA$1)*(Data_Xuất[Main SKU name_GOM]=$A9)*(Data_Xuất[[#Headers],[B1_MN]:[B4_DT]]='Xuất-2025-VayTron'!EA$5)),SUMPRODUCT(Data_Xuất[[B1_MN]:[B4_DT]]*(Data_Xuất[Year]=EA$1)*(Data_Xuất[Month]=EA$2)*(Data_Xuất[Main SKU name_GOM]=$A9)*(Data_Xuất[[#Headers],[B1_MN]:[B4_DT]]='Xuất-2025-VayTron'!EA$5)))</f>
        <v>0</v>
      </c>
      <c r="EB9" s="42" cm="1">
        <f t="array" ref="EB9">IF(EB$2="FY",SUMPRODUCT(Data_Xuất[[B1_MN]:[B4_DT]]*(Data_Xuất[Year]=EB$1)*(Data_Xuất[Main SKU name_GOM]=$A9)*(Data_Xuất[[#Headers],[B1_MN]:[B4_DT]]='Xuất-2025-VayTron'!EB$5)),SUMPRODUCT(Data_Xuất[[B1_MN]:[B4_DT]]*(Data_Xuất[Year]=EB$1)*(Data_Xuất[Month]=EB$2)*(Data_Xuất[Main SKU name_GOM]=$A9)*(Data_Xuất[[#Headers],[B1_MN]:[B4_DT]]='Xuất-2025-VayTron'!EB$5)))</f>
        <v>0</v>
      </c>
      <c r="EC9" s="42" cm="1">
        <f t="array" ref="EC9">IF(EC$2="FY",SUMPRODUCT(Data_Xuất[[B1_MN]:[B4_DT]]*(Data_Xuất[Year]=EC$1)*(Data_Xuất[Main SKU name_GOM]=$A9)*(Data_Xuất[[#Headers],[B1_MN]:[B4_DT]]='Xuất-2025-VayTron'!EC$5)),SUMPRODUCT(Data_Xuất[[B1_MN]:[B4_DT]]*(Data_Xuất[Year]=EC$1)*(Data_Xuất[Month]=EC$2)*(Data_Xuất[Main SKU name_GOM]=$A9)*(Data_Xuất[[#Headers],[B1_MN]:[B4_DT]]='Xuất-2025-VayTron'!EC$5)))</f>
        <v>0</v>
      </c>
      <c r="ED9" s="42" cm="1">
        <f t="array" ref="ED9">IF(ED$2="FY",SUMPRODUCT(Data_Xuất[[B1_MN]:[B4_DT]]*(Data_Xuất[Year]=ED$1)*(Data_Xuất[Main SKU name_GOM]=$A9)*(Data_Xuất[[#Headers],[B1_MN]:[B4_DT]]='Xuất-2025-VayTron'!ED$5)),SUMPRODUCT(Data_Xuất[[B1_MN]:[B4_DT]]*(Data_Xuất[Year]=ED$1)*(Data_Xuất[Month]=ED$2)*(Data_Xuất[Main SKU name_GOM]=$A9)*(Data_Xuất[[#Headers],[B1_MN]:[B4_DT]]='Xuất-2025-VayTron'!ED$5)))</f>
        <v>0</v>
      </c>
      <c r="EE9" s="42" cm="1">
        <f t="array" ref="EE9">IF(EE$2="FY",SUMPRODUCT(Data_Xuất[[B1_MN]:[B4_DT]]*(Data_Xuất[Year]=EE$1)*(Data_Xuất[Main SKU name_GOM]=$A9)*(Data_Xuất[[#Headers],[B1_MN]:[B4_DT]]='Xuất-2025-VayTron'!EE$5)),SUMPRODUCT(Data_Xuất[[B1_MN]:[B4_DT]]*(Data_Xuất[Year]=EE$1)*(Data_Xuất[Month]=EE$2)*(Data_Xuất[Main SKU name_GOM]=$A9)*(Data_Xuất[[#Headers],[B1_MN]:[B4_DT]]='Xuất-2025-VayTron'!EE$5)))</f>
        <v>0</v>
      </c>
      <c r="EF9" s="42" cm="1">
        <f t="array" ref="EF9">IF(EF$2="FY",SUMPRODUCT(Data_Xuất[[B1_MN]:[B4_DT]]*(Data_Xuất[Year]=EF$1)*(Data_Xuất[Main SKU name_GOM]=$A9)*(Data_Xuất[[#Headers],[B1_MN]:[B4_DT]]='Xuất-2025-VayTron'!EF$5)),SUMPRODUCT(Data_Xuất[[B1_MN]:[B4_DT]]*(Data_Xuất[Year]=EF$1)*(Data_Xuất[Month]=EF$2)*(Data_Xuất[Main SKU name_GOM]=$A9)*(Data_Xuất[[#Headers],[B1_MN]:[B4_DT]]='Xuất-2025-VayTron'!EF$5)))</f>
        <v>0</v>
      </c>
      <c r="EG9" s="45">
        <f t="shared" si="20"/>
        <v>0</v>
      </c>
      <c r="EI9" s="42" cm="1">
        <f t="array" ref="EI9">IF(EI$2="FY",SUMPRODUCT(Data_Xuất[[B1_MN]:[B4_DT]]*(Data_Xuất[Year]=EI$1)*(Data_Xuất[Main SKU name_GOM]=$A9)*(Data_Xuất[[#Headers],[B1_MN]:[B4_DT]]='Xuất-2025-VayTron'!EI$5)),SUMPRODUCT(Data_Xuất[[B1_MN]:[B4_DT]]*(Data_Xuất[Year]=EI$1)*(Data_Xuất[Month]=EI$2)*(Data_Xuất[Main SKU name_GOM]=$A9)*(Data_Xuất[[#Headers],[B1_MN]:[B4_DT]]='Xuất-2025-VayTron'!EI$5)))</f>
        <v>46886.303113571616</v>
      </c>
      <c r="EJ9" s="42" cm="1">
        <f t="array" ref="EJ9">IF(EJ$2="FY",SUMPRODUCT(Data_Xuất[[B1_MN]:[B4_DT]]*(Data_Xuất[Year]=EJ$1)*(Data_Xuất[Main SKU name_GOM]=$A9)*(Data_Xuất[[#Headers],[B1_MN]:[B4_DT]]='Xuất-2025-VayTron'!EJ$5)),SUMPRODUCT(Data_Xuất[[B1_MN]:[B4_DT]]*(Data_Xuất[Year]=EJ$1)*(Data_Xuất[Month]=EJ$2)*(Data_Xuất[Main SKU name_GOM]=$A9)*(Data_Xuất[[#Headers],[B1_MN]:[B4_DT]]='Xuất-2025-VayTron'!EJ$5)))</f>
        <v>5669.6246414644493</v>
      </c>
      <c r="EK9" s="42" cm="1">
        <f t="array" ref="EK9">IF(EK$2="FY",SUMPRODUCT(Data_Xuất[[B1_MN]:[B4_DT]]*(Data_Xuất[Year]=EK$1)*(Data_Xuất[Main SKU name_GOM]=$A9)*(Data_Xuất[[#Headers],[B1_MN]:[B4_DT]]='Xuất-2025-VayTron'!EK$5)),SUMPRODUCT(Data_Xuất[[B1_MN]:[B4_DT]]*(Data_Xuất[Year]=EK$1)*(Data_Xuất[Month]=EK$2)*(Data_Xuất[Main SKU name_GOM]=$A9)*(Data_Xuất[[#Headers],[B1_MN]:[B4_DT]]='Xuất-2025-VayTron'!EK$5)))</f>
        <v>88791.701856828236</v>
      </c>
      <c r="EL9" s="42" cm="1">
        <f t="array" ref="EL9">IF(EL$2="FY",SUMPRODUCT(Data_Xuất[[B1_MN]:[B4_DT]]*(Data_Xuất[Year]=EL$1)*(Data_Xuất[Main SKU name_GOM]=$A9)*(Data_Xuất[[#Headers],[B1_MN]:[B4_DT]]='Xuất-2025-VayTron'!EL$5)),SUMPRODUCT(Data_Xuất[[B1_MN]:[B4_DT]]*(Data_Xuất[Year]=EL$1)*(Data_Xuất[Month]=EL$2)*(Data_Xuất[Main SKU name_GOM]=$A9)*(Data_Xuất[[#Headers],[B1_MN]:[B4_DT]]='Xuất-2025-VayTron'!EL$5)))</f>
        <v>25152.3703881357</v>
      </c>
      <c r="EM9" s="42" cm="1">
        <f t="array" ref="EM9">IF(EM$2="FY",SUMPRODUCT(Data_Xuất[[B1_MN]:[B4_DT]]*(Data_Xuất[Year]=EM$1)*(Data_Xuất[Main SKU name_GOM]=$A9)*(Data_Xuất[[#Headers],[B1_MN]:[B4_DT]]='Xuất-2025-VayTron'!EM$5)),SUMPRODUCT(Data_Xuất[[B1_MN]:[B4_DT]]*(Data_Xuất[Year]=EM$1)*(Data_Xuất[Month]=EM$2)*(Data_Xuất[Main SKU name_GOM]=$A9)*(Data_Xuất[[#Headers],[B1_MN]:[B4_DT]]='Xuất-2025-VayTron'!EM$5)))</f>
        <v>0</v>
      </c>
      <c r="EN9" s="42" cm="1">
        <f t="array" ref="EN9">IF(EN$2="FY",SUMPRODUCT(Data_Xuất[[B1_MN]:[B4_DT]]*(Data_Xuất[Year]=EN$1)*(Data_Xuất[Main SKU name_GOM]=$A9)*(Data_Xuất[[#Headers],[B1_MN]:[B4_DT]]='Xuất-2025-VayTron'!EN$5)),SUMPRODUCT(Data_Xuất[[B1_MN]:[B4_DT]]*(Data_Xuất[Year]=EN$1)*(Data_Xuất[Month]=EN$2)*(Data_Xuất[Main SKU name_GOM]=$A9)*(Data_Xuất[[#Headers],[B1_MN]:[B4_DT]]='Xuất-2025-VayTron'!EN$5)))</f>
        <v>0</v>
      </c>
      <c r="EO9" s="42" cm="1">
        <f t="array" ref="EO9">IF(EO$2="FY",SUMPRODUCT(Data_Xuất[[B1_MN]:[B4_DT]]*(Data_Xuất[Year]=EO$1)*(Data_Xuất[Main SKU name_GOM]=$A9)*(Data_Xuất[[#Headers],[B1_MN]:[B4_DT]]='Xuất-2025-VayTron'!EO$5)),SUMPRODUCT(Data_Xuất[[B1_MN]:[B4_DT]]*(Data_Xuất[Year]=EO$1)*(Data_Xuất[Month]=EO$2)*(Data_Xuất[Main SKU name_GOM]=$A9)*(Data_Xuất[[#Headers],[B1_MN]:[B4_DT]]='Xuất-2025-VayTron'!EO$5)))</f>
        <v>0</v>
      </c>
      <c r="EP9" s="42" cm="1">
        <f t="array" ref="EP9">IF(EP$2="FY",SUMPRODUCT(Data_Xuất[[B1_MN]:[B4_DT]]*(Data_Xuất[Year]=EP$1)*(Data_Xuất[Main SKU name_GOM]=$A9)*(Data_Xuất[[#Headers],[B1_MN]:[B4_DT]]='Xuất-2025-VayTron'!EP$5)),SUMPRODUCT(Data_Xuất[[B1_MN]:[B4_DT]]*(Data_Xuất[Year]=EP$1)*(Data_Xuất[Month]=EP$2)*(Data_Xuất[Main SKU name_GOM]=$A9)*(Data_Xuất[[#Headers],[B1_MN]:[B4_DT]]='Xuất-2025-VayTron'!EP$5)))</f>
        <v>0</v>
      </c>
      <c r="EQ9" s="42" cm="1">
        <f t="array" ref="EQ9">IF(EQ$2="FY",SUMPRODUCT(Data_Xuất[[B1_MN]:[B4_DT]]*(Data_Xuất[Year]=EQ$1)*(Data_Xuất[Main SKU name_GOM]=$A9)*(Data_Xuất[[#Headers],[B1_MN]:[B4_DT]]='Xuất-2025-VayTron'!EQ$5)),SUMPRODUCT(Data_Xuất[[B1_MN]:[B4_DT]]*(Data_Xuất[Year]=EQ$1)*(Data_Xuất[Month]=EQ$2)*(Data_Xuất[Main SKU name_GOM]=$A9)*(Data_Xuất[[#Headers],[B1_MN]:[B4_DT]]='Xuất-2025-VayTron'!EQ$5)))</f>
        <v>0</v>
      </c>
      <c r="ER9" s="42" cm="1">
        <f t="array" ref="ER9">IF(ER$2="FY",SUMPRODUCT(Data_Xuất[[B1_MN]:[B4_DT]]*(Data_Xuất[Year]=ER$1)*(Data_Xuất[Main SKU name_GOM]=$A9)*(Data_Xuất[[#Headers],[B1_MN]:[B4_DT]]='Xuất-2025-VayTron'!ER$5)),SUMPRODUCT(Data_Xuất[[B1_MN]:[B4_DT]]*(Data_Xuất[Year]=ER$1)*(Data_Xuất[Month]=ER$2)*(Data_Xuất[Main SKU name_GOM]=$A9)*(Data_Xuất[[#Headers],[B1_MN]:[B4_DT]]='Xuất-2025-VayTron'!ER$5)))</f>
        <v>0</v>
      </c>
      <c r="ES9" s="42" cm="1">
        <f t="array" ref="ES9">IF(ES$2="FY",SUMPRODUCT(Data_Xuất[[B1_MN]:[B4_DT]]*(Data_Xuất[Year]=ES$1)*(Data_Xuất[Main SKU name_GOM]=$A9)*(Data_Xuất[[#Headers],[B1_MN]:[B4_DT]]='Xuất-2025-VayTron'!ES$5)),SUMPRODUCT(Data_Xuất[[B1_MN]:[B4_DT]]*(Data_Xuất[Year]=ES$1)*(Data_Xuất[Month]=ES$2)*(Data_Xuất[Main SKU name_GOM]=$A9)*(Data_Xuất[[#Headers],[B1_MN]:[B4_DT]]='Xuất-2025-VayTron'!ES$5)))</f>
        <v>1500</v>
      </c>
      <c r="ET9" s="42" cm="1">
        <f t="array" ref="ET9">IF(ET$2="FY",SUMPRODUCT(Data_Xuất[[B1_MN]:[B4_DT]]*(Data_Xuất[Year]=ET$1)*(Data_Xuất[Main SKU name_GOM]=$A9)*(Data_Xuất[[#Headers],[B1_MN]:[B4_DT]]='Xuất-2025-VayTron'!ET$5)),SUMPRODUCT(Data_Xuất[[B1_MN]:[B4_DT]]*(Data_Xuất[Year]=ET$1)*(Data_Xuất[Month]=ET$2)*(Data_Xuất[Main SKU name_GOM]=$A9)*(Data_Xuất[[#Headers],[B1_MN]:[B4_DT]]='Xuất-2025-VayTron'!ET$5)))</f>
        <v>0</v>
      </c>
      <c r="EU9" s="42" cm="1">
        <f t="array" ref="EU9">IF(EU$2="FY",SUMPRODUCT(Data_Xuất[[B1_MN]:[B4_DT]]*(Data_Xuất[Year]=EU$1)*(Data_Xuất[Main SKU name_GOM]=$A9)*(Data_Xuất[[#Headers],[B1_MN]:[B4_DT]]='Xuất-2025-VayTron'!EU$5)),SUMPRODUCT(Data_Xuất[[B1_MN]:[B4_DT]]*(Data_Xuất[Year]=EU$1)*(Data_Xuất[Month]=EU$2)*(Data_Xuất[Main SKU name_GOM]=$A9)*(Data_Xuất[[#Headers],[B1_MN]:[B4_DT]]='Xuất-2025-VayTron'!EU$5)))</f>
        <v>0</v>
      </c>
      <c r="EV9" s="45">
        <f t="shared" si="21"/>
        <v>168000</v>
      </c>
      <c r="EX9" s="42" cm="1">
        <f t="array" ref="EX9">IF(EX$2="FY",SUMPRODUCT(Data_Xuất[[B1_MN]:[B4_DT]]*(Data_Xuất[Year]=EX$1)*(Data_Xuất[Main SKU name_GOM]=$A9)*(Data_Xuất[[#Headers],[B1_MN]:[B4_DT]]='Xuất-2025-VayTron'!EX$5)),SUMPRODUCT(Data_Xuất[[B1_MN]:[B4_DT]]*(Data_Xuất[Year]=EX$1)*(Data_Xuất[Month]=EX$2)*(Data_Xuất[Main SKU name_GOM]=$A9)*(Data_Xuất[[#Headers],[B1_MN]:[B4_DT]]='Xuất-2025-VayTron'!EX$5)))</f>
        <v>40000</v>
      </c>
      <c r="EY9" s="42" cm="1">
        <f t="array" ref="EY9">IF(EY$2="FY",SUMPRODUCT(Data_Xuất[[B1_MN]:[B4_DT]]*(Data_Xuất[Year]=EY$1)*(Data_Xuất[Main SKU name_GOM]=$A9)*(Data_Xuất[[#Headers],[B1_MN]:[B4_DT]]='Xuất-2025-VayTron'!EY$5)),SUMPRODUCT(Data_Xuất[[B1_MN]:[B4_DT]]*(Data_Xuất[Year]=EY$1)*(Data_Xuất[Month]=EY$2)*(Data_Xuất[Main SKU name_GOM]=$A9)*(Data_Xuất[[#Headers],[B1_MN]:[B4_DT]]='Xuất-2025-VayTron'!EY$5)))</f>
        <v>0</v>
      </c>
      <c r="EZ9" s="42" cm="1">
        <f t="array" ref="EZ9">IF(EZ$2="FY",SUMPRODUCT(Data_Xuất[[B1_MN]:[B4_DT]]*(Data_Xuất[Year]=EZ$1)*(Data_Xuất[Main SKU name_GOM]=$A9)*(Data_Xuất[[#Headers],[B1_MN]:[B4_DT]]='Xuất-2025-VayTron'!EZ$5)),SUMPRODUCT(Data_Xuất[[B1_MN]:[B4_DT]]*(Data_Xuất[Year]=EZ$1)*(Data_Xuất[Month]=EZ$2)*(Data_Xuất[Main SKU name_GOM]=$A9)*(Data_Xuất[[#Headers],[B1_MN]:[B4_DT]]='Xuất-2025-VayTron'!EZ$5)))</f>
        <v>0</v>
      </c>
      <c r="FA9" s="42" cm="1">
        <f t="array" ref="FA9">IF(FA$2="FY",SUMPRODUCT(Data_Xuất[[B1_MN]:[B4_DT]]*(Data_Xuất[Year]=FA$1)*(Data_Xuất[Main SKU name_GOM]=$A9)*(Data_Xuất[[#Headers],[B1_MN]:[B4_DT]]='Xuất-2025-VayTron'!FA$5)),SUMPRODUCT(Data_Xuất[[B1_MN]:[B4_DT]]*(Data_Xuất[Year]=FA$1)*(Data_Xuất[Month]=FA$2)*(Data_Xuất[Main SKU name_GOM]=$A9)*(Data_Xuất[[#Headers],[B1_MN]:[B4_DT]]='Xuất-2025-VayTron'!FA$5)))</f>
        <v>0</v>
      </c>
      <c r="FB9" s="42" cm="1">
        <f t="array" ref="FB9">IF(FB$2="FY",SUMPRODUCT(Data_Xuất[[B1_MN]:[B4_DT]]*(Data_Xuất[Year]=FB$1)*(Data_Xuất[Main SKU name_GOM]=$A9)*(Data_Xuất[[#Headers],[B1_MN]:[B4_DT]]='Xuất-2025-VayTron'!FB$5)),SUMPRODUCT(Data_Xuất[[B1_MN]:[B4_DT]]*(Data_Xuất[Year]=FB$1)*(Data_Xuất[Month]=FB$2)*(Data_Xuất[Main SKU name_GOM]=$A9)*(Data_Xuất[[#Headers],[B1_MN]:[B4_DT]]='Xuất-2025-VayTron'!FB$5)))</f>
        <v>0</v>
      </c>
      <c r="FC9" s="42" cm="1">
        <f t="array" ref="FC9">IF(FC$2="FY",SUMPRODUCT(Data_Xuất[[B1_MN]:[B4_DT]]*(Data_Xuất[Year]=FC$1)*(Data_Xuất[Main SKU name_GOM]=$A9)*(Data_Xuất[[#Headers],[B1_MN]:[B4_DT]]='Xuất-2025-VayTron'!FC$5)),SUMPRODUCT(Data_Xuất[[B1_MN]:[B4_DT]]*(Data_Xuất[Year]=FC$1)*(Data_Xuất[Month]=FC$2)*(Data_Xuất[Main SKU name_GOM]=$A9)*(Data_Xuất[[#Headers],[B1_MN]:[B4_DT]]='Xuất-2025-VayTron'!FC$5)))</f>
        <v>0</v>
      </c>
      <c r="FD9" s="42" cm="1">
        <f t="array" ref="FD9">IF(FD$2="FY",SUMPRODUCT(Data_Xuất[[B1_MN]:[B4_DT]]*(Data_Xuất[Year]=FD$1)*(Data_Xuất[Main SKU name_GOM]=$A9)*(Data_Xuất[[#Headers],[B1_MN]:[B4_DT]]='Xuất-2025-VayTron'!FD$5)),SUMPRODUCT(Data_Xuất[[B1_MN]:[B4_DT]]*(Data_Xuất[Year]=FD$1)*(Data_Xuất[Month]=FD$2)*(Data_Xuất[Main SKU name_GOM]=$A9)*(Data_Xuất[[#Headers],[B1_MN]:[B4_DT]]='Xuất-2025-VayTron'!FD$5)))</f>
        <v>0</v>
      </c>
      <c r="FE9" s="42" cm="1">
        <f t="array" ref="FE9">IF(FE$2="FY",SUMPRODUCT(Data_Xuất[[B1_MN]:[B4_DT]]*(Data_Xuất[Year]=FE$1)*(Data_Xuất[Main SKU name_GOM]=$A9)*(Data_Xuất[[#Headers],[B1_MN]:[B4_DT]]='Xuất-2025-VayTron'!FE$5)),SUMPRODUCT(Data_Xuất[[B1_MN]:[B4_DT]]*(Data_Xuất[Year]=FE$1)*(Data_Xuất[Month]=FE$2)*(Data_Xuất[Main SKU name_GOM]=$A9)*(Data_Xuất[[#Headers],[B1_MN]:[B4_DT]]='Xuất-2025-VayTron'!FE$5)))</f>
        <v>0</v>
      </c>
      <c r="FF9" s="42" cm="1">
        <f t="array" ref="FF9">IF(FF$2="FY",SUMPRODUCT(Data_Xuất[[B1_MN]:[B4_DT]]*(Data_Xuất[Year]=FF$1)*(Data_Xuất[Main SKU name_GOM]=$A9)*(Data_Xuất[[#Headers],[B1_MN]:[B4_DT]]='Xuất-2025-VayTron'!FF$5)),SUMPRODUCT(Data_Xuất[[B1_MN]:[B4_DT]]*(Data_Xuất[Year]=FF$1)*(Data_Xuất[Month]=FF$2)*(Data_Xuất[Main SKU name_GOM]=$A9)*(Data_Xuất[[#Headers],[B1_MN]:[B4_DT]]='Xuất-2025-VayTron'!FF$5)))</f>
        <v>0</v>
      </c>
      <c r="FG9" s="42" cm="1">
        <f t="array" ref="FG9">IF(FG$2="FY",SUMPRODUCT(Data_Xuất[[B1_MN]:[B4_DT]]*(Data_Xuất[Year]=FG$1)*(Data_Xuất[Main SKU name_GOM]=$A9)*(Data_Xuất[[#Headers],[B1_MN]:[B4_DT]]='Xuất-2025-VayTron'!FG$5)),SUMPRODUCT(Data_Xuất[[B1_MN]:[B4_DT]]*(Data_Xuất[Year]=FG$1)*(Data_Xuất[Month]=FG$2)*(Data_Xuất[Main SKU name_GOM]=$A9)*(Data_Xuất[[#Headers],[B1_MN]:[B4_DT]]='Xuất-2025-VayTron'!FG$5)))</f>
        <v>0</v>
      </c>
      <c r="FH9" s="42" cm="1">
        <f t="array" ref="FH9">IF(FH$2="FY",SUMPRODUCT(Data_Xuất[[B1_MN]:[B4_DT]]*(Data_Xuất[Year]=FH$1)*(Data_Xuất[Main SKU name_GOM]=$A9)*(Data_Xuất[[#Headers],[B1_MN]:[B4_DT]]='Xuất-2025-VayTron'!FH$5)),SUMPRODUCT(Data_Xuất[[B1_MN]:[B4_DT]]*(Data_Xuất[Year]=FH$1)*(Data_Xuất[Month]=FH$2)*(Data_Xuất[Main SKU name_GOM]=$A9)*(Data_Xuất[[#Headers],[B1_MN]:[B4_DT]]='Xuất-2025-VayTron'!FH$5)))</f>
        <v>0</v>
      </c>
      <c r="FI9" s="42" cm="1">
        <f t="array" ref="FI9">IF(FI$2="FY",SUMPRODUCT(Data_Xuất[[B1_MN]:[B4_DT]]*(Data_Xuất[Year]=FI$1)*(Data_Xuất[Main SKU name_GOM]=$A9)*(Data_Xuất[[#Headers],[B1_MN]:[B4_DT]]='Xuất-2025-VayTron'!FI$5)),SUMPRODUCT(Data_Xuất[[B1_MN]:[B4_DT]]*(Data_Xuất[Year]=FI$1)*(Data_Xuất[Month]=FI$2)*(Data_Xuất[Main SKU name_GOM]=$A9)*(Data_Xuất[[#Headers],[B1_MN]:[B4_DT]]='Xuất-2025-VayTron'!FI$5)))</f>
        <v>0</v>
      </c>
      <c r="FJ9" s="42" cm="1">
        <f t="array" ref="FJ9">IF(FJ$2="FY",SUMPRODUCT(Data_Xuất[[B1_MN]:[B4_DT]]*(Data_Xuất[Year]=FJ$1)*(Data_Xuất[Main SKU name_GOM]=$A9)*(Data_Xuất[[#Headers],[B1_MN]:[B4_DT]]='Xuất-2025-VayTron'!FJ$5)),SUMPRODUCT(Data_Xuất[[B1_MN]:[B4_DT]]*(Data_Xuất[Year]=FJ$1)*(Data_Xuất[Month]=FJ$2)*(Data_Xuất[Main SKU name_GOM]=$A9)*(Data_Xuất[[#Headers],[B1_MN]:[B4_DT]]='Xuất-2025-VayTron'!FJ$5)))</f>
        <v>0</v>
      </c>
      <c r="FK9" s="45">
        <f t="shared" si="22"/>
        <v>40000</v>
      </c>
      <c r="FM9" s="42" cm="1">
        <f t="array" ref="FM9">IF(FM$2="FY",SUMPRODUCT(Data_Xuất[[B1_MN]:[B4_DT]]*(Data_Xuất[Year]=FM$1)*(Data_Xuất[Main SKU name_GOM]=$A9)*(Data_Xuất[[#Headers],[B1_MN]:[B4_DT]]='Xuất-2025-VayTron'!FM$5)),SUMPRODUCT(Data_Xuất[[B1_MN]:[B4_DT]]*(Data_Xuất[Year]=FM$1)*(Data_Xuất[Month]=FM$2)*(Data_Xuất[Main SKU name_GOM]=$A9)*(Data_Xuất[[#Headers],[B1_MN]:[B4_DT]]='Xuất-2025-VayTron'!FM$5)))</f>
        <v>0</v>
      </c>
      <c r="FN9" s="42" cm="1">
        <f t="array" ref="FN9">IF(FN$2="FY",SUMPRODUCT(Data_Xuất[[B1_MN]:[B4_DT]]*(Data_Xuất[Year]=FN$1)*(Data_Xuất[Main SKU name_GOM]=$A9)*(Data_Xuất[[#Headers],[B1_MN]:[B4_DT]]='Xuất-2025-VayTron'!FN$5)),SUMPRODUCT(Data_Xuất[[B1_MN]:[B4_DT]]*(Data_Xuất[Year]=FN$1)*(Data_Xuất[Month]=FN$2)*(Data_Xuất[Main SKU name_GOM]=$A9)*(Data_Xuất[[#Headers],[B1_MN]:[B4_DT]]='Xuất-2025-VayTron'!FN$5)))</f>
        <v>0</v>
      </c>
      <c r="FO9" s="42" cm="1">
        <f t="array" ref="FO9">IF(FO$2="FY",SUMPRODUCT(Data_Xuất[[B1_MN]:[B4_DT]]*(Data_Xuất[Year]=FO$1)*(Data_Xuất[Main SKU name_GOM]=$A9)*(Data_Xuất[[#Headers],[B1_MN]:[B4_DT]]='Xuất-2025-VayTron'!FO$5)),SUMPRODUCT(Data_Xuất[[B1_MN]:[B4_DT]]*(Data_Xuất[Year]=FO$1)*(Data_Xuất[Month]=FO$2)*(Data_Xuất[Main SKU name_GOM]=$A9)*(Data_Xuất[[#Headers],[B1_MN]:[B4_DT]]='Xuất-2025-VayTron'!FO$5)))</f>
        <v>0</v>
      </c>
      <c r="FP9" s="42" cm="1">
        <f t="array" ref="FP9">IF(FP$2="FY",SUMPRODUCT(Data_Xuất[[B1_MN]:[B4_DT]]*(Data_Xuất[Year]=FP$1)*(Data_Xuất[Main SKU name_GOM]=$A9)*(Data_Xuất[[#Headers],[B1_MN]:[B4_DT]]='Xuất-2025-VayTron'!FP$5)),SUMPRODUCT(Data_Xuất[[B1_MN]:[B4_DT]]*(Data_Xuất[Year]=FP$1)*(Data_Xuất[Month]=FP$2)*(Data_Xuất[Main SKU name_GOM]=$A9)*(Data_Xuất[[#Headers],[B1_MN]:[B4_DT]]='Xuất-2025-VayTron'!FP$5)))</f>
        <v>0</v>
      </c>
      <c r="FQ9" s="42" cm="1">
        <f t="array" ref="FQ9">IF(FQ$2="FY",SUMPRODUCT(Data_Xuất[[B1_MN]:[B4_DT]]*(Data_Xuất[Year]=FQ$1)*(Data_Xuất[Main SKU name_GOM]=$A9)*(Data_Xuất[[#Headers],[B1_MN]:[B4_DT]]='Xuất-2025-VayTron'!FQ$5)),SUMPRODUCT(Data_Xuất[[B1_MN]:[B4_DT]]*(Data_Xuất[Year]=FQ$1)*(Data_Xuất[Month]=FQ$2)*(Data_Xuất[Main SKU name_GOM]=$A9)*(Data_Xuất[[#Headers],[B1_MN]:[B4_DT]]='Xuất-2025-VayTron'!FQ$5)))</f>
        <v>0</v>
      </c>
      <c r="FR9" s="42" cm="1">
        <f t="array" ref="FR9">IF(FR$2="FY",SUMPRODUCT(Data_Xuất[[B1_MN]:[B4_DT]]*(Data_Xuất[Year]=FR$1)*(Data_Xuất[Main SKU name_GOM]=$A9)*(Data_Xuất[[#Headers],[B1_MN]:[B4_DT]]='Xuất-2025-VayTron'!FR$5)),SUMPRODUCT(Data_Xuất[[B1_MN]:[B4_DT]]*(Data_Xuất[Year]=FR$1)*(Data_Xuất[Month]=FR$2)*(Data_Xuất[Main SKU name_GOM]=$A9)*(Data_Xuất[[#Headers],[B1_MN]:[B4_DT]]='Xuất-2025-VayTron'!FR$5)))</f>
        <v>0</v>
      </c>
      <c r="FS9" s="42" cm="1">
        <f t="array" ref="FS9">IF(FS$2="FY",SUMPRODUCT(Data_Xuất[[B1_MN]:[B4_DT]]*(Data_Xuất[Year]=FS$1)*(Data_Xuất[Main SKU name_GOM]=$A9)*(Data_Xuất[[#Headers],[B1_MN]:[B4_DT]]='Xuất-2025-VayTron'!FS$5)),SUMPRODUCT(Data_Xuất[[B1_MN]:[B4_DT]]*(Data_Xuất[Year]=FS$1)*(Data_Xuất[Month]=FS$2)*(Data_Xuất[Main SKU name_GOM]=$A9)*(Data_Xuất[[#Headers],[B1_MN]:[B4_DT]]='Xuất-2025-VayTron'!FS$5)))</f>
        <v>0</v>
      </c>
      <c r="FT9" s="42" cm="1">
        <f t="array" ref="FT9">IF(FT$2="FY",SUMPRODUCT(Data_Xuất[[B1_MN]:[B4_DT]]*(Data_Xuất[Year]=FT$1)*(Data_Xuất[Main SKU name_GOM]=$A9)*(Data_Xuất[[#Headers],[B1_MN]:[B4_DT]]='Xuất-2025-VayTron'!FT$5)),SUMPRODUCT(Data_Xuất[[B1_MN]:[B4_DT]]*(Data_Xuất[Year]=FT$1)*(Data_Xuất[Month]=FT$2)*(Data_Xuất[Main SKU name_GOM]=$A9)*(Data_Xuất[[#Headers],[B1_MN]:[B4_DT]]='Xuất-2025-VayTron'!FT$5)))</f>
        <v>0</v>
      </c>
      <c r="FU9" s="42" cm="1">
        <f t="array" ref="FU9">IF(FU$2="FY",SUMPRODUCT(Data_Xuất[[B1_MN]:[B4_DT]]*(Data_Xuất[Year]=FU$1)*(Data_Xuất[Main SKU name_GOM]=$A9)*(Data_Xuất[[#Headers],[B1_MN]:[B4_DT]]='Xuất-2025-VayTron'!FU$5)),SUMPRODUCT(Data_Xuất[[B1_MN]:[B4_DT]]*(Data_Xuất[Year]=FU$1)*(Data_Xuất[Month]=FU$2)*(Data_Xuất[Main SKU name_GOM]=$A9)*(Data_Xuất[[#Headers],[B1_MN]:[B4_DT]]='Xuất-2025-VayTron'!FU$5)))</f>
        <v>0</v>
      </c>
      <c r="FV9" s="42" cm="1">
        <f t="array" ref="FV9">IF(FV$2="FY",SUMPRODUCT(Data_Xuất[[B1_MN]:[B4_DT]]*(Data_Xuất[Year]=FV$1)*(Data_Xuất[Main SKU name_GOM]=$A9)*(Data_Xuất[[#Headers],[B1_MN]:[B4_DT]]='Xuất-2025-VayTron'!FV$5)),SUMPRODUCT(Data_Xuất[[B1_MN]:[B4_DT]]*(Data_Xuất[Year]=FV$1)*(Data_Xuất[Month]=FV$2)*(Data_Xuất[Main SKU name_GOM]=$A9)*(Data_Xuất[[#Headers],[B1_MN]:[B4_DT]]='Xuất-2025-VayTron'!FV$5)))</f>
        <v>0</v>
      </c>
      <c r="FW9" s="42" cm="1">
        <f t="array" ref="FW9">IF(FW$2="FY",SUMPRODUCT(Data_Xuất[[B1_MN]:[B4_DT]]*(Data_Xuất[Year]=FW$1)*(Data_Xuất[Main SKU name_GOM]=$A9)*(Data_Xuất[[#Headers],[B1_MN]:[B4_DT]]='Xuất-2025-VayTron'!FW$5)),SUMPRODUCT(Data_Xuất[[B1_MN]:[B4_DT]]*(Data_Xuất[Year]=FW$1)*(Data_Xuất[Month]=FW$2)*(Data_Xuất[Main SKU name_GOM]=$A9)*(Data_Xuất[[#Headers],[B1_MN]:[B4_DT]]='Xuất-2025-VayTron'!FW$5)))</f>
        <v>0</v>
      </c>
      <c r="FX9" s="42" cm="1">
        <f t="array" ref="FX9">IF(FX$2="FY",SUMPRODUCT(Data_Xuất[[B1_MN]:[B4_DT]]*(Data_Xuất[Year]=FX$1)*(Data_Xuất[Main SKU name_GOM]=$A9)*(Data_Xuất[[#Headers],[B1_MN]:[B4_DT]]='Xuất-2025-VayTron'!FX$5)),SUMPRODUCT(Data_Xuất[[B1_MN]:[B4_DT]]*(Data_Xuất[Year]=FX$1)*(Data_Xuất[Month]=FX$2)*(Data_Xuất[Main SKU name_GOM]=$A9)*(Data_Xuất[[#Headers],[B1_MN]:[B4_DT]]='Xuất-2025-VayTron'!FX$5)))</f>
        <v>0</v>
      </c>
      <c r="FY9" s="42" cm="1">
        <f t="array" ref="FY9">IF(FY$2="FY",SUMPRODUCT(Data_Xuất[[B1_MN]:[B4_DT]]*(Data_Xuất[Year]=FY$1)*(Data_Xuất[Main SKU name_GOM]=$A9)*(Data_Xuất[[#Headers],[B1_MN]:[B4_DT]]='Xuất-2025-VayTron'!FY$5)),SUMPRODUCT(Data_Xuất[[B1_MN]:[B4_DT]]*(Data_Xuất[Year]=FY$1)*(Data_Xuất[Month]=FY$2)*(Data_Xuất[Main SKU name_GOM]=$A9)*(Data_Xuất[[#Headers],[B1_MN]:[B4_DT]]='Xuất-2025-VayTron'!FY$5)))</f>
        <v>0</v>
      </c>
      <c r="FZ9" s="45">
        <f t="shared" si="23"/>
        <v>0</v>
      </c>
      <c r="GB9" s="42" cm="1">
        <f t="array" ref="GB9">IF(GB$2="FY",SUMPRODUCT(Data_Xuất[[B1_MN]:[B4_DT]]*(Data_Xuất[Year]=GB$1)*(Data_Xuất[Main SKU name_GOM]=$A9)*(Data_Xuất[[#Headers],[B1_MN]:[B4_DT]]='Xuất-2025-VayTron'!GB$5)),SUMPRODUCT(Data_Xuất[[B1_MN]:[B4_DT]]*(Data_Xuất[Year]=GB$1)*(Data_Xuất[Month]=GB$2)*(Data_Xuất[Main SKU name_GOM]=$A9)*(Data_Xuất[[#Headers],[B1_MN]:[B4_DT]]='Xuất-2025-VayTron'!GB$5)))</f>
        <v>157398.58674964134</v>
      </c>
      <c r="GC9" s="42" cm="1">
        <f t="array" ref="GC9">IF(GC$2="FY",SUMPRODUCT(Data_Xuất[[B1_MN]:[B4_DT]]*(Data_Xuất[Year]=GC$1)*(Data_Xuất[Main SKU name_GOM]=$A9)*(Data_Xuất[[#Headers],[B1_MN]:[B4_DT]]='Xuất-2025-VayTron'!GC$5)),SUMPRODUCT(Data_Xuất[[B1_MN]:[B4_DT]]*(Data_Xuất[Year]=GC$1)*(Data_Xuất[Month]=GC$2)*(Data_Xuất[Main SKU name_GOM]=$A9)*(Data_Xuất[[#Headers],[B1_MN]:[B4_DT]]='Xuất-2025-VayTron'!GC$5)))</f>
        <v>19033.083154494576</v>
      </c>
      <c r="GD9" s="42" cm="1">
        <f t="array" ref="GD9">IF(GD$2="FY",SUMPRODUCT(Data_Xuất[[B1_MN]:[B4_DT]]*(Data_Xuất[Year]=GD$1)*(Data_Xuất[Main SKU name_GOM]=$A9)*(Data_Xuất[[#Headers],[B1_MN]:[B4_DT]]='Xuất-2025-VayTron'!GD$5)),SUMPRODUCT(Data_Xuất[[B1_MN]:[B4_DT]]*(Data_Xuất[Year]=GD$1)*(Data_Xuất[Month]=GD$2)*(Data_Xuất[Main SKU name_GOM]=$A9)*(Data_Xuất[[#Headers],[B1_MN]:[B4_DT]]='Xuất-2025-VayTron'!GD$5)))</f>
        <v>298076.14290909824</v>
      </c>
      <c r="GE9" s="42" cm="1">
        <f t="array" ref="GE9">IF(GE$2="FY",SUMPRODUCT(Data_Xuất[[B1_MN]:[B4_DT]]*(Data_Xuất[Year]=GE$1)*(Data_Xuất[Main SKU name_GOM]=$A9)*(Data_Xuất[[#Headers],[B1_MN]:[B4_DT]]='Xuất-2025-VayTron'!GE$5)),SUMPRODUCT(Data_Xuất[[B1_MN]:[B4_DT]]*(Data_Xuất[Year]=GE$1)*(Data_Xuất[Month]=GE$2)*(Data_Xuất[Main SKU name_GOM]=$A9)*(Data_Xuất[[#Headers],[B1_MN]:[B4_DT]]='Xuất-2025-VayTron'!GE$5)))</f>
        <v>84437.187186765819</v>
      </c>
      <c r="GF9" s="42" cm="1">
        <f t="array" ref="GF9">IF(GF$2="FY",SUMPRODUCT(Data_Xuất[[B1_MN]:[B4_DT]]*(Data_Xuất[Year]=GF$1)*(Data_Xuất[Main SKU name_GOM]=$A9)*(Data_Xuất[[#Headers],[B1_MN]:[B4_DT]]='Xuất-2025-VayTron'!GF$5)),SUMPRODUCT(Data_Xuất[[B1_MN]:[B4_DT]]*(Data_Xuất[Year]=GF$1)*(Data_Xuất[Month]=GF$2)*(Data_Xuất[Main SKU name_GOM]=$A9)*(Data_Xuất[[#Headers],[B1_MN]:[B4_DT]]='Xuất-2025-VayTron'!GF$5)))</f>
        <v>0</v>
      </c>
      <c r="GG9" s="42" cm="1">
        <f t="array" ref="GG9">IF(GG$2="FY",SUMPRODUCT(Data_Xuất[[B1_MN]:[B4_DT]]*(Data_Xuất[Year]=GG$1)*(Data_Xuất[Main SKU name_GOM]=$A9)*(Data_Xuất[[#Headers],[B1_MN]:[B4_DT]]='Xuất-2025-VayTron'!GG$5)),SUMPRODUCT(Data_Xuất[[B1_MN]:[B4_DT]]*(Data_Xuất[Year]=GG$1)*(Data_Xuất[Month]=GG$2)*(Data_Xuất[Main SKU name_GOM]=$A9)*(Data_Xuất[[#Headers],[B1_MN]:[B4_DT]]='Xuất-2025-VayTron'!GG$5)))</f>
        <v>0</v>
      </c>
      <c r="GH9" s="42" cm="1">
        <f t="array" ref="GH9">IF(GH$2="FY",SUMPRODUCT(Data_Xuất[[B1_MN]:[B4_DT]]*(Data_Xuất[Year]=GH$1)*(Data_Xuất[Main SKU name_GOM]=$A9)*(Data_Xuất[[#Headers],[B1_MN]:[B4_DT]]='Xuất-2025-VayTron'!GH$5)),SUMPRODUCT(Data_Xuất[[B1_MN]:[B4_DT]]*(Data_Xuất[Year]=GH$1)*(Data_Xuất[Month]=GH$2)*(Data_Xuất[Main SKU name_GOM]=$A9)*(Data_Xuất[[#Headers],[B1_MN]:[B4_DT]]='Xuất-2025-VayTron'!GH$5)))</f>
        <v>0</v>
      </c>
      <c r="GI9" s="42" cm="1">
        <f t="array" ref="GI9">IF(GI$2="FY",SUMPRODUCT(Data_Xuất[[B1_MN]:[B4_DT]]*(Data_Xuất[Year]=GI$1)*(Data_Xuất[Main SKU name_GOM]=$A9)*(Data_Xuất[[#Headers],[B1_MN]:[B4_DT]]='Xuất-2025-VayTron'!GI$5)),SUMPRODUCT(Data_Xuất[[B1_MN]:[B4_DT]]*(Data_Xuất[Year]=GI$1)*(Data_Xuất[Month]=GI$2)*(Data_Xuất[Main SKU name_GOM]=$A9)*(Data_Xuất[[#Headers],[B1_MN]:[B4_DT]]='Xuất-2025-VayTron'!GI$5)))</f>
        <v>0</v>
      </c>
      <c r="GJ9" s="42" cm="1">
        <f t="array" ref="GJ9">IF(GJ$2="FY",SUMPRODUCT(Data_Xuất[[B1_MN]:[B4_DT]]*(Data_Xuất[Year]=GJ$1)*(Data_Xuất[Main SKU name_GOM]=$A9)*(Data_Xuất[[#Headers],[B1_MN]:[B4_DT]]='Xuất-2025-VayTron'!GJ$5)),SUMPRODUCT(Data_Xuất[[B1_MN]:[B4_DT]]*(Data_Xuất[Year]=GJ$1)*(Data_Xuất[Month]=GJ$2)*(Data_Xuất[Main SKU name_GOM]=$A9)*(Data_Xuất[[#Headers],[B1_MN]:[B4_DT]]='Xuất-2025-VayTron'!GJ$5)))</f>
        <v>0</v>
      </c>
      <c r="GK9" s="42" cm="1">
        <f t="array" ref="GK9">IF(GK$2="FY",SUMPRODUCT(Data_Xuất[[B1_MN]:[B4_DT]]*(Data_Xuất[Year]=GK$1)*(Data_Xuất[Main SKU name_GOM]=$A9)*(Data_Xuất[[#Headers],[B1_MN]:[B4_DT]]='Xuất-2025-VayTron'!GK$5)),SUMPRODUCT(Data_Xuất[[B1_MN]:[B4_DT]]*(Data_Xuất[Year]=GK$1)*(Data_Xuất[Month]=GK$2)*(Data_Xuất[Main SKU name_GOM]=$A9)*(Data_Xuất[[#Headers],[B1_MN]:[B4_DT]]='Xuất-2025-VayTron'!GK$5)))</f>
        <v>0</v>
      </c>
      <c r="GL9" s="42" cm="1">
        <f t="array" ref="GL9">IF(GL$2="FY",SUMPRODUCT(Data_Xuất[[B1_MN]:[B4_DT]]*(Data_Xuất[Year]=GL$1)*(Data_Xuất[Main SKU name_GOM]=$A9)*(Data_Xuất[[#Headers],[B1_MN]:[B4_DT]]='Xuất-2025-VayTron'!GL$5)),SUMPRODUCT(Data_Xuất[[B1_MN]:[B4_DT]]*(Data_Xuất[Year]=GL$1)*(Data_Xuất[Month]=GL$2)*(Data_Xuất[Main SKU name_GOM]=$A9)*(Data_Xuất[[#Headers],[B1_MN]:[B4_DT]]='Xuất-2025-VayTron'!GL$5)))</f>
        <v>0</v>
      </c>
      <c r="GM9" s="42" cm="1">
        <f t="array" ref="GM9">IF(GM$2="FY",SUMPRODUCT(Data_Xuất[[B1_MN]:[B4_DT]]*(Data_Xuất[Year]=GM$1)*(Data_Xuất[Main SKU name_GOM]=$A9)*(Data_Xuất[[#Headers],[B1_MN]:[B4_DT]]='Xuất-2025-VayTron'!GM$5)),SUMPRODUCT(Data_Xuất[[B1_MN]:[B4_DT]]*(Data_Xuất[Year]=GM$1)*(Data_Xuất[Month]=GM$2)*(Data_Xuất[Main SKU name_GOM]=$A9)*(Data_Xuất[[#Headers],[B1_MN]:[B4_DT]]='Xuất-2025-VayTron'!GM$5)))</f>
        <v>0</v>
      </c>
      <c r="GN9" s="42" cm="1">
        <f t="array" ref="GN9">IF(GN$2="FY",SUMPRODUCT(Data_Xuất[[B1_MN]:[B4_DT]]*(Data_Xuất[Year]=GN$1)*(Data_Xuất[Main SKU name_GOM]=$A9)*(Data_Xuất[[#Headers],[B1_MN]:[B4_DT]]='Xuất-2025-VayTron'!GN$5)),SUMPRODUCT(Data_Xuất[[B1_MN]:[B4_DT]]*(Data_Xuất[Year]=GN$1)*(Data_Xuất[Month]=GN$2)*(Data_Xuất[Main SKU name_GOM]=$A9)*(Data_Xuất[[#Headers],[B1_MN]:[B4_DT]]='Xuất-2025-VayTron'!GN$5)))</f>
        <v>0</v>
      </c>
      <c r="GO9" s="45">
        <f t="shared" si="24"/>
        <v>558945</v>
      </c>
    </row>
    <row r="10" spans="1:197" x14ac:dyDescent="0.35">
      <c r="A10" s="5" t="s">
        <v>148</v>
      </c>
      <c r="B10" s="24" t="s">
        <v>148</v>
      </c>
      <c r="D10" s="42" cm="1">
        <f t="array" ref="D10">IF(D$2="FY",SUMPRODUCT(Data_Xuất[[B1_MN]:[B4_DT]]*(Data_Xuất[Year]=D$1)*(Data_Xuất[Main SKU name_GOM]=$A10)*(Data_Xuất[[#Headers],[B1_MN]:[B4_DT]]='Xuất-2025-VayTron'!D$5)),SUMPRODUCT(Data_Xuất[[B1_MN]:[B4_DT]]*(Data_Xuất[Year]=D$1)*(Data_Xuất[Month]=D$2)*(Data_Xuất[Main SKU name_GOM]=$A10)*(Data_Xuất[[#Headers],[B1_MN]:[B4_DT]]='Xuất-2025-VayTron'!D$5)))</f>
        <v>10000</v>
      </c>
      <c r="E10" s="42" cm="1">
        <f t="array" ref="E10">IF(E$2="FY",SUMPRODUCT(Data_Xuất[[B1_MN]:[B4_DT]]*(Data_Xuất[Year]=E$1)*(Data_Xuất[Main SKU name_GOM]=$A10)*(Data_Xuất[[#Headers],[B1_MN]:[B4_DT]]='Xuất-2025-VayTron'!E$5)),SUMPRODUCT(Data_Xuất[[B1_MN]:[B4_DT]]*(Data_Xuất[Year]=E$1)*(Data_Xuất[Month]=E$2)*(Data_Xuất[Main SKU name_GOM]=$A10)*(Data_Xuất[[#Headers],[B1_MN]:[B4_DT]]='Xuất-2025-VayTron'!E$5)))</f>
        <v>0</v>
      </c>
      <c r="F10" s="42" cm="1">
        <f t="array" ref="F10">IF(F$2="FY",SUMPRODUCT(Data_Xuất[[B1_MN]:[B4_DT]]*(Data_Xuất[Year]=F$1)*(Data_Xuất[Main SKU name_GOM]=$A10)*(Data_Xuất[[#Headers],[B1_MN]:[B4_DT]]='Xuất-2025-VayTron'!F$5)),SUMPRODUCT(Data_Xuất[[B1_MN]:[B4_DT]]*(Data_Xuất[Year]=F$1)*(Data_Xuất[Month]=F$2)*(Data_Xuất[Main SKU name_GOM]=$A10)*(Data_Xuất[[#Headers],[B1_MN]:[B4_DT]]='Xuất-2025-VayTron'!F$5)))</f>
        <v>0</v>
      </c>
      <c r="G10" s="42" cm="1">
        <f t="array" ref="G10">IF(G$2="FY",SUMPRODUCT(Data_Xuất[[B1_MN]:[B4_DT]]*(Data_Xuất[Year]=G$1)*(Data_Xuất[Main SKU name_GOM]=$A10)*(Data_Xuất[[#Headers],[B1_MN]:[B4_DT]]='Xuất-2025-VayTron'!G$5)),SUMPRODUCT(Data_Xuất[[B1_MN]:[B4_DT]]*(Data_Xuất[Year]=G$1)*(Data_Xuất[Month]=G$2)*(Data_Xuất[Main SKU name_GOM]=$A10)*(Data_Xuất[[#Headers],[B1_MN]:[B4_DT]]='Xuất-2025-VayTron'!G$5)))</f>
        <v>0</v>
      </c>
      <c r="H10" s="42" cm="1">
        <f t="array" ref="H10">IF(H$2="FY",SUMPRODUCT(Data_Xuất[[B1_MN]:[B4_DT]]*(Data_Xuất[Year]=H$1)*(Data_Xuất[Main SKU name_GOM]=$A10)*(Data_Xuất[[#Headers],[B1_MN]:[B4_DT]]='Xuất-2025-VayTron'!H$5)),SUMPRODUCT(Data_Xuất[[B1_MN]:[B4_DT]]*(Data_Xuất[Year]=H$1)*(Data_Xuất[Month]=H$2)*(Data_Xuất[Main SKU name_GOM]=$A10)*(Data_Xuất[[#Headers],[B1_MN]:[B4_DT]]='Xuất-2025-VayTron'!H$5)))</f>
        <v>0</v>
      </c>
      <c r="I10" s="42" cm="1">
        <f t="array" ref="I10">IF(I$2="FY",SUMPRODUCT(Data_Xuất[[B1_MN]:[B4_DT]]*(Data_Xuất[Year]=I$1)*(Data_Xuất[Main SKU name_GOM]=$A10)*(Data_Xuất[[#Headers],[B1_MN]:[B4_DT]]='Xuất-2025-VayTron'!I$5)),SUMPRODUCT(Data_Xuất[[B1_MN]:[B4_DT]]*(Data_Xuất[Year]=I$1)*(Data_Xuất[Month]=I$2)*(Data_Xuất[Main SKU name_GOM]=$A10)*(Data_Xuất[[#Headers],[B1_MN]:[B4_DT]]='Xuất-2025-VayTron'!I$5)))</f>
        <v>0</v>
      </c>
      <c r="J10" s="42" cm="1">
        <f t="array" ref="J10">IF(J$2="FY",SUMPRODUCT(Data_Xuất[[B1_MN]:[B4_DT]]*(Data_Xuất[Year]=J$1)*(Data_Xuất[Main SKU name_GOM]=$A10)*(Data_Xuất[[#Headers],[B1_MN]:[B4_DT]]='Xuất-2025-VayTron'!J$5)),SUMPRODUCT(Data_Xuất[[B1_MN]:[B4_DT]]*(Data_Xuất[Year]=J$1)*(Data_Xuất[Month]=J$2)*(Data_Xuất[Main SKU name_GOM]=$A10)*(Data_Xuất[[#Headers],[B1_MN]:[B4_DT]]='Xuất-2025-VayTron'!J$5)))</f>
        <v>0</v>
      </c>
      <c r="K10" s="42" cm="1">
        <f t="array" ref="K10">IF(K$2="FY",SUMPRODUCT(Data_Xuất[[B1_MN]:[B4_DT]]*(Data_Xuất[Year]=K$1)*(Data_Xuất[Main SKU name_GOM]=$A10)*(Data_Xuất[[#Headers],[B1_MN]:[B4_DT]]='Xuất-2025-VayTron'!K$5)),SUMPRODUCT(Data_Xuất[[B1_MN]:[B4_DT]]*(Data_Xuất[Year]=K$1)*(Data_Xuất[Month]=K$2)*(Data_Xuất[Main SKU name_GOM]=$A10)*(Data_Xuất[[#Headers],[B1_MN]:[B4_DT]]='Xuất-2025-VayTron'!K$5)))</f>
        <v>0</v>
      </c>
      <c r="L10" s="42" cm="1">
        <f t="array" ref="L10">IF(L$2="FY",SUMPRODUCT(Data_Xuất[[B1_MN]:[B4_DT]]*(Data_Xuất[Year]=L$1)*(Data_Xuất[Main SKU name_GOM]=$A10)*(Data_Xuất[[#Headers],[B1_MN]:[B4_DT]]='Xuất-2025-VayTron'!L$5)),SUMPRODUCT(Data_Xuất[[B1_MN]:[B4_DT]]*(Data_Xuất[Year]=L$1)*(Data_Xuất[Month]=L$2)*(Data_Xuất[Main SKU name_GOM]=$A10)*(Data_Xuất[[#Headers],[B1_MN]:[B4_DT]]='Xuất-2025-VayTron'!L$5)))</f>
        <v>0</v>
      </c>
      <c r="M10" s="42" cm="1">
        <f t="array" ref="M10">IF(M$2="FY",SUMPRODUCT(Data_Xuất[[B1_MN]:[B4_DT]]*(Data_Xuất[Year]=M$1)*(Data_Xuất[Main SKU name_GOM]=$A10)*(Data_Xuất[[#Headers],[B1_MN]:[B4_DT]]='Xuất-2025-VayTron'!M$5)),SUMPRODUCT(Data_Xuất[[B1_MN]:[B4_DT]]*(Data_Xuất[Year]=M$1)*(Data_Xuất[Month]=M$2)*(Data_Xuất[Main SKU name_GOM]=$A10)*(Data_Xuất[[#Headers],[B1_MN]:[B4_DT]]='Xuất-2025-VayTron'!M$5)))</f>
        <v>0</v>
      </c>
      <c r="N10" s="42" cm="1">
        <f t="array" ref="N10">IF(N$2="FY",SUMPRODUCT(Data_Xuất[[B1_MN]:[B4_DT]]*(Data_Xuất[Year]=N$1)*(Data_Xuất[Main SKU name_GOM]=$A10)*(Data_Xuất[[#Headers],[B1_MN]:[B4_DT]]='Xuất-2025-VayTron'!N$5)),SUMPRODUCT(Data_Xuất[[B1_MN]:[B4_DT]]*(Data_Xuất[Year]=N$1)*(Data_Xuất[Month]=N$2)*(Data_Xuất[Main SKU name_GOM]=$A10)*(Data_Xuất[[#Headers],[B1_MN]:[B4_DT]]='Xuất-2025-VayTron'!N$5)))</f>
        <v>0</v>
      </c>
      <c r="O10" s="42" cm="1">
        <f t="array" ref="O10">IF(O$2="FY",SUMPRODUCT(Data_Xuất[[B1_MN]:[B4_DT]]*(Data_Xuất[Year]=O$1)*(Data_Xuất[Main SKU name_GOM]=$A10)*(Data_Xuất[[#Headers],[B1_MN]:[B4_DT]]='Xuất-2025-VayTron'!O$5)),SUMPRODUCT(Data_Xuất[[B1_MN]:[B4_DT]]*(Data_Xuất[Year]=O$1)*(Data_Xuất[Month]=O$2)*(Data_Xuất[Main SKU name_GOM]=$A10)*(Data_Xuất[[#Headers],[B1_MN]:[B4_DT]]='Xuất-2025-VayTron'!O$5)))</f>
        <v>0</v>
      </c>
      <c r="P10" s="42" cm="1">
        <f t="array" ref="P10">IF(P$2="FY",SUMPRODUCT(Data_Xuất[[B1_MN]:[B4_DT]]*(Data_Xuất[Year]=P$1)*(Data_Xuất[Main SKU name_GOM]=$A10)*(Data_Xuất[[#Headers],[B1_MN]:[B4_DT]]='Xuất-2025-VayTron'!P$5)),SUMPRODUCT(Data_Xuất[[B1_MN]:[B4_DT]]*(Data_Xuất[Year]=P$1)*(Data_Xuất[Month]=P$2)*(Data_Xuất[Main SKU name_GOM]=$A10)*(Data_Xuất[[#Headers],[B1_MN]:[B4_DT]]='Xuất-2025-VayTron'!P$5)))</f>
        <v>0</v>
      </c>
      <c r="Q10" s="42">
        <f t="shared" si="12"/>
        <v>10000</v>
      </c>
      <c r="S10" s="42" cm="1">
        <f t="array" ref="S10">IF(S$2="FY",SUMPRODUCT(Data_Xuất[[B1_MN]:[B4_DT]]*(Data_Xuất[Year]=S$1)*(Data_Xuất[Main SKU name_GOM]=$A10)*(Data_Xuất[[#Headers],[B1_MN]:[B4_DT]]='Xuất-2025-VayTron'!S$5)),SUMPRODUCT(Data_Xuất[[B1_MN]:[B4_DT]]*(Data_Xuất[Year]=S$1)*(Data_Xuất[Month]=S$2)*(Data_Xuất[Main SKU name_GOM]=$A10)*(Data_Xuất[[#Headers],[B1_MN]:[B4_DT]]='Xuất-2025-VayTron'!S$5)))</f>
        <v>0</v>
      </c>
      <c r="T10" s="42" cm="1">
        <f t="array" ref="T10">IF(T$2="FY",SUMPRODUCT(Data_Xuất[[B1_MN]:[B4_DT]]*(Data_Xuất[Year]=T$1)*(Data_Xuất[Main SKU name_GOM]=$A10)*(Data_Xuất[[#Headers],[B1_MN]:[B4_DT]]='Xuất-2025-VayTron'!T$5)),SUMPRODUCT(Data_Xuất[[B1_MN]:[B4_DT]]*(Data_Xuất[Year]=T$1)*(Data_Xuất[Month]=T$2)*(Data_Xuất[Main SKU name_GOM]=$A10)*(Data_Xuất[[#Headers],[B1_MN]:[B4_DT]]='Xuất-2025-VayTron'!T$5)))</f>
        <v>0</v>
      </c>
      <c r="U10" s="42" cm="1">
        <f t="array" ref="U10">IF(U$2="FY",SUMPRODUCT(Data_Xuất[[B1_MN]:[B4_DT]]*(Data_Xuất[Year]=U$1)*(Data_Xuất[Main SKU name_GOM]=$A10)*(Data_Xuất[[#Headers],[B1_MN]:[B4_DT]]='Xuất-2025-VayTron'!U$5)),SUMPRODUCT(Data_Xuất[[B1_MN]:[B4_DT]]*(Data_Xuất[Year]=U$1)*(Data_Xuất[Month]=U$2)*(Data_Xuất[Main SKU name_GOM]=$A10)*(Data_Xuất[[#Headers],[B1_MN]:[B4_DT]]='Xuất-2025-VayTron'!U$5)))</f>
        <v>0</v>
      </c>
      <c r="V10" s="42" cm="1">
        <f t="array" ref="V10">IF(V$2="FY",SUMPRODUCT(Data_Xuất[[B1_MN]:[B4_DT]]*(Data_Xuất[Year]=V$1)*(Data_Xuất[Main SKU name_GOM]=$A10)*(Data_Xuất[[#Headers],[B1_MN]:[B4_DT]]='Xuất-2025-VayTron'!V$5)),SUMPRODUCT(Data_Xuất[[B1_MN]:[B4_DT]]*(Data_Xuất[Year]=V$1)*(Data_Xuất[Month]=V$2)*(Data_Xuất[Main SKU name_GOM]=$A10)*(Data_Xuất[[#Headers],[B1_MN]:[B4_DT]]='Xuất-2025-VayTron'!V$5)))</f>
        <v>0</v>
      </c>
      <c r="W10" s="42" cm="1">
        <f t="array" ref="W10">IF(W$2="FY",SUMPRODUCT(Data_Xuất[[B1_MN]:[B4_DT]]*(Data_Xuất[Year]=W$1)*(Data_Xuất[Main SKU name_GOM]=$A10)*(Data_Xuất[[#Headers],[B1_MN]:[B4_DT]]='Xuất-2025-VayTron'!W$5)),SUMPRODUCT(Data_Xuất[[B1_MN]:[B4_DT]]*(Data_Xuất[Year]=W$1)*(Data_Xuất[Month]=W$2)*(Data_Xuất[Main SKU name_GOM]=$A10)*(Data_Xuất[[#Headers],[B1_MN]:[B4_DT]]='Xuất-2025-VayTron'!W$5)))</f>
        <v>0</v>
      </c>
      <c r="X10" s="42" cm="1">
        <f t="array" ref="X10">IF(X$2="FY",SUMPRODUCT(Data_Xuất[[B1_MN]:[B4_DT]]*(Data_Xuất[Year]=X$1)*(Data_Xuất[Main SKU name_GOM]=$A10)*(Data_Xuất[[#Headers],[B1_MN]:[B4_DT]]='Xuất-2025-VayTron'!X$5)),SUMPRODUCT(Data_Xuất[[B1_MN]:[B4_DT]]*(Data_Xuất[Year]=X$1)*(Data_Xuất[Month]=X$2)*(Data_Xuất[Main SKU name_GOM]=$A10)*(Data_Xuất[[#Headers],[B1_MN]:[B4_DT]]='Xuất-2025-VayTron'!X$5)))</f>
        <v>0</v>
      </c>
      <c r="Y10" s="42" cm="1">
        <f t="array" ref="Y10">IF(Y$2="FY",SUMPRODUCT(Data_Xuất[[B1_MN]:[B4_DT]]*(Data_Xuất[Year]=Y$1)*(Data_Xuất[Main SKU name_GOM]=$A10)*(Data_Xuất[[#Headers],[B1_MN]:[B4_DT]]='Xuất-2025-VayTron'!Y$5)),SUMPRODUCT(Data_Xuất[[B1_MN]:[B4_DT]]*(Data_Xuất[Year]=Y$1)*(Data_Xuất[Month]=Y$2)*(Data_Xuất[Main SKU name_GOM]=$A10)*(Data_Xuất[[#Headers],[B1_MN]:[B4_DT]]='Xuất-2025-VayTron'!Y$5)))</f>
        <v>0</v>
      </c>
      <c r="Z10" s="42" cm="1">
        <f t="array" ref="Z10">IF(Z$2="FY",SUMPRODUCT(Data_Xuất[[B1_MN]:[B4_DT]]*(Data_Xuất[Year]=Z$1)*(Data_Xuất[Main SKU name_GOM]=$A10)*(Data_Xuất[[#Headers],[B1_MN]:[B4_DT]]='Xuất-2025-VayTron'!Z$5)),SUMPRODUCT(Data_Xuất[[B1_MN]:[B4_DT]]*(Data_Xuất[Year]=Z$1)*(Data_Xuất[Month]=Z$2)*(Data_Xuất[Main SKU name_GOM]=$A10)*(Data_Xuất[[#Headers],[B1_MN]:[B4_DT]]='Xuất-2025-VayTron'!Z$5)))</f>
        <v>0</v>
      </c>
      <c r="AA10" s="42" cm="1">
        <f t="array" ref="AA10">IF(AA$2="FY",SUMPRODUCT(Data_Xuất[[B1_MN]:[B4_DT]]*(Data_Xuất[Year]=AA$1)*(Data_Xuất[Main SKU name_GOM]=$A10)*(Data_Xuất[[#Headers],[B1_MN]:[B4_DT]]='Xuất-2025-VayTron'!AA$5)),SUMPRODUCT(Data_Xuất[[B1_MN]:[B4_DT]]*(Data_Xuất[Year]=AA$1)*(Data_Xuất[Month]=AA$2)*(Data_Xuất[Main SKU name_GOM]=$A10)*(Data_Xuất[[#Headers],[B1_MN]:[B4_DT]]='Xuất-2025-VayTron'!AA$5)))</f>
        <v>0</v>
      </c>
      <c r="AB10" s="42" cm="1">
        <f t="array" ref="AB10">IF(AB$2="FY",SUMPRODUCT(Data_Xuất[[B1_MN]:[B4_DT]]*(Data_Xuất[Year]=AB$1)*(Data_Xuất[Main SKU name_GOM]=$A10)*(Data_Xuất[[#Headers],[B1_MN]:[B4_DT]]='Xuất-2025-VayTron'!AB$5)),SUMPRODUCT(Data_Xuất[[B1_MN]:[B4_DT]]*(Data_Xuất[Year]=AB$1)*(Data_Xuất[Month]=AB$2)*(Data_Xuất[Main SKU name_GOM]=$A10)*(Data_Xuất[[#Headers],[B1_MN]:[B4_DT]]='Xuất-2025-VayTron'!AB$5)))</f>
        <v>0</v>
      </c>
      <c r="AC10" s="42" cm="1">
        <f t="array" ref="AC10">IF(AC$2="FY",SUMPRODUCT(Data_Xuất[[B1_MN]:[B4_DT]]*(Data_Xuất[Year]=AC$1)*(Data_Xuất[Main SKU name_GOM]=$A10)*(Data_Xuất[[#Headers],[B1_MN]:[B4_DT]]='Xuất-2025-VayTron'!AC$5)),SUMPRODUCT(Data_Xuất[[B1_MN]:[B4_DT]]*(Data_Xuất[Year]=AC$1)*(Data_Xuất[Month]=AC$2)*(Data_Xuất[Main SKU name_GOM]=$A10)*(Data_Xuất[[#Headers],[B1_MN]:[B4_DT]]='Xuất-2025-VayTron'!AC$5)))</f>
        <v>0</v>
      </c>
      <c r="AD10" s="42" cm="1">
        <f t="array" ref="AD10">IF(AD$2="FY",SUMPRODUCT(Data_Xuất[[B1_MN]:[B4_DT]]*(Data_Xuất[Year]=AD$1)*(Data_Xuất[Main SKU name_GOM]=$A10)*(Data_Xuất[[#Headers],[B1_MN]:[B4_DT]]='Xuất-2025-VayTron'!AD$5)),SUMPRODUCT(Data_Xuất[[B1_MN]:[B4_DT]]*(Data_Xuất[Year]=AD$1)*(Data_Xuất[Month]=AD$2)*(Data_Xuất[Main SKU name_GOM]=$A10)*(Data_Xuất[[#Headers],[B1_MN]:[B4_DT]]='Xuất-2025-VayTron'!AD$5)))</f>
        <v>0</v>
      </c>
      <c r="AE10" s="42" cm="1">
        <f t="array" ref="AE10">IF(AE$2="FY",SUMPRODUCT(Data_Xuất[[B1_MN]:[B4_DT]]*(Data_Xuất[Year]=AE$1)*(Data_Xuất[Main SKU name_GOM]=$A10)*(Data_Xuất[[#Headers],[B1_MN]:[B4_DT]]='Xuất-2025-VayTron'!AE$5)),SUMPRODUCT(Data_Xuất[[B1_MN]:[B4_DT]]*(Data_Xuất[Year]=AE$1)*(Data_Xuất[Month]=AE$2)*(Data_Xuất[Main SKU name_GOM]=$A10)*(Data_Xuất[[#Headers],[B1_MN]:[B4_DT]]='Xuất-2025-VayTron'!AE$5)))</f>
        <v>0</v>
      </c>
      <c r="AF10" s="45">
        <f t="shared" si="13"/>
        <v>0</v>
      </c>
      <c r="AH10" s="42" cm="1">
        <f t="array" ref="AH10">IF(AH$2="FY",SUMPRODUCT(Data_Xuất[[B1_MN]:[B4_DT]]*(Data_Xuất[Year]=AH$1)*(Data_Xuất[Main SKU name_GOM]=$A10)*(Data_Xuất[[#Headers],[B1_MN]:[B4_DT]]='Xuất-2025-VayTron'!AH$5)),SUMPRODUCT(Data_Xuất[[B1_MN]:[B4_DT]]*(Data_Xuất[Year]=AH$1)*(Data_Xuất[Month]=AH$2)*(Data_Xuất[Main SKU name_GOM]=$A10)*(Data_Xuất[[#Headers],[B1_MN]:[B4_DT]]='Xuất-2025-VayTron'!AH$5)))</f>
        <v>0</v>
      </c>
      <c r="AI10" s="42" cm="1">
        <f t="array" ref="AI10">IF(AI$2="FY",SUMPRODUCT(Data_Xuất[[B1_MN]:[B4_DT]]*(Data_Xuất[Year]=AI$1)*(Data_Xuất[Main SKU name_GOM]=$A10)*(Data_Xuất[[#Headers],[B1_MN]:[B4_DT]]='Xuất-2025-VayTron'!AI$5)),SUMPRODUCT(Data_Xuất[[B1_MN]:[B4_DT]]*(Data_Xuất[Year]=AI$1)*(Data_Xuất[Month]=AI$2)*(Data_Xuất[Main SKU name_GOM]=$A10)*(Data_Xuất[[#Headers],[B1_MN]:[B4_DT]]='Xuất-2025-VayTron'!AI$5)))</f>
        <v>0</v>
      </c>
      <c r="AJ10" s="42" cm="1">
        <f t="array" ref="AJ10">IF(AJ$2="FY",SUMPRODUCT(Data_Xuất[[B1_MN]:[B4_DT]]*(Data_Xuất[Year]=AJ$1)*(Data_Xuất[Main SKU name_GOM]=$A10)*(Data_Xuất[[#Headers],[B1_MN]:[B4_DT]]='Xuất-2025-VayTron'!AJ$5)),SUMPRODUCT(Data_Xuất[[B1_MN]:[B4_DT]]*(Data_Xuất[Year]=AJ$1)*(Data_Xuất[Month]=AJ$2)*(Data_Xuất[Main SKU name_GOM]=$A10)*(Data_Xuất[[#Headers],[B1_MN]:[B4_DT]]='Xuất-2025-VayTron'!AJ$5)))</f>
        <v>0</v>
      </c>
      <c r="AK10" s="42" cm="1">
        <f t="array" ref="AK10">IF(AK$2="FY",SUMPRODUCT(Data_Xuất[[B1_MN]:[B4_DT]]*(Data_Xuất[Year]=AK$1)*(Data_Xuất[Main SKU name_GOM]=$A10)*(Data_Xuất[[#Headers],[B1_MN]:[B4_DT]]='Xuất-2025-VayTron'!AK$5)),SUMPRODUCT(Data_Xuất[[B1_MN]:[B4_DT]]*(Data_Xuất[Year]=AK$1)*(Data_Xuất[Month]=AK$2)*(Data_Xuất[Main SKU name_GOM]=$A10)*(Data_Xuất[[#Headers],[B1_MN]:[B4_DT]]='Xuất-2025-VayTron'!AK$5)))</f>
        <v>0</v>
      </c>
      <c r="AL10" s="42" cm="1">
        <f t="array" ref="AL10">IF(AL$2="FY",SUMPRODUCT(Data_Xuất[[B1_MN]:[B4_DT]]*(Data_Xuất[Year]=AL$1)*(Data_Xuất[Main SKU name_GOM]=$A10)*(Data_Xuất[[#Headers],[B1_MN]:[B4_DT]]='Xuất-2025-VayTron'!AL$5)),SUMPRODUCT(Data_Xuất[[B1_MN]:[B4_DT]]*(Data_Xuất[Year]=AL$1)*(Data_Xuất[Month]=AL$2)*(Data_Xuất[Main SKU name_GOM]=$A10)*(Data_Xuất[[#Headers],[B1_MN]:[B4_DT]]='Xuất-2025-VayTron'!AL$5)))</f>
        <v>0</v>
      </c>
      <c r="AM10" s="42" cm="1">
        <f t="array" ref="AM10">IF(AM$2="FY",SUMPRODUCT(Data_Xuất[[B1_MN]:[B4_DT]]*(Data_Xuất[Year]=AM$1)*(Data_Xuất[Main SKU name_GOM]=$A10)*(Data_Xuất[[#Headers],[B1_MN]:[B4_DT]]='Xuất-2025-VayTron'!AM$5)),SUMPRODUCT(Data_Xuất[[B1_MN]:[B4_DT]]*(Data_Xuất[Year]=AM$1)*(Data_Xuất[Month]=AM$2)*(Data_Xuất[Main SKU name_GOM]=$A10)*(Data_Xuất[[#Headers],[B1_MN]:[B4_DT]]='Xuất-2025-VayTron'!AM$5)))</f>
        <v>0</v>
      </c>
      <c r="AN10" s="42" cm="1">
        <f t="array" ref="AN10">IF(AN$2="FY",SUMPRODUCT(Data_Xuất[[B1_MN]:[B4_DT]]*(Data_Xuất[Year]=AN$1)*(Data_Xuất[Main SKU name_GOM]=$A10)*(Data_Xuất[[#Headers],[B1_MN]:[B4_DT]]='Xuất-2025-VayTron'!AN$5)),SUMPRODUCT(Data_Xuất[[B1_MN]:[B4_DT]]*(Data_Xuất[Year]=AN$1)*(Data_Xuất[Month]=AN$2)*(Data_Xuất[Main SKU name_GOM]=$A10)*(Data_Xuất[[#Headers],[B1_MN]:[B4_DT]]='Xuất-2025-VayTron'!AN$5)))</f>
        <v>0</v>
      </c>
      <c r="AO10" s="42" cm="1">
        <f t="array" ref="AO10">IF(AO$2="FY",SUMPRODUCT(Data_Xuất[[B1_MN]:[B4_DT]]*(Data_Xuất[Year]=AO$1)*(Data_Xuất[Main SKU name_GOM]=$A10)*(Data_Xuất[[#Headers],[B1_MN]:[B4_DT]]='Xuất-2025-VayTron'!AO$5)),SUMPRODUCT(Data_Xuất[[B1_MN]:[B4_DT]]*(Data_Xuất[Year]=AO$1)*(Data_Xuất[Month]=AO$2)*(Data_Xuất[Main SKU name_GOM]=$A10)*(Data_Xuất[[#Headers],[B1_MN]:[B4_DT]]='Xuất-2025-VayTron'!AO$5)))</f>
        <v>0</v>
      </c>
      <c r="AP10" s="42" cm="1">
        <f t="array" ref="AP10">IF(AP$2="FY",SUMPRODUCT(Data_Xuất[[B1_MN]:[B4_DT]]*(Data_Xuất[Year]=AP$1)*(Data_Xuất[Main SKU name_GOM]=$A10)*(Data_Xuất[[#Headers],[B1_MN]:[B4_DT]]='Xuất-2025-VayTron'!AP$5)),SUMPRODUCT(Data_Xuất[[B1_MN]:[B4_DT]]*(Data_Xuất[Year]=AP$1)*(Data_Xuất[Month]=AP$2)*(Data_Xuất[Main SKU name_GOM]=$A10)*(Data_Xuất[[#Headers],[B1_MN]:[B4_DT]]='Xuất-2025-VayTron'!AP$5)))</f>
        <v>0</v>
      </c>
      <c r="AQ10" s="42" cm="1">
        <f t="array" ref="AQ10">IF(AQ$2="FY",SUMPRODUCT(Data_Xuất[[B1_MN]:[B4_DT]]*(Data_Xuất[Year]=AQ$1)*(Data_Xuất[Main SKU name_GOM]=$A10)*(Data_Xuất[[#Headers],[B1_MN]:[B4_DT]]='Xuất-2025-VayTron'!AQ$5)),SUMPRODUCT(Data_Xuất[[B1_MN]:[B4_DT]]*(Data_Xuất[Year]=AQ$1)*(Data_Xuất[Month]=AQ$2)*(Data_Xuất[Main SKU name_GOM]=$A10)*(Data_Xuất[[#Headers],[B1_MN]:[B4_DT]]='Xuất-2025-VayTron'!AQ$5)))</f>
        <v>0</v>
      </c>
      <c r="AR10" s="42" cm="1">
        <f t="array" ref="AR10">IF(AR$2="FY",SUMPRODUCT(Data_Xuất[[B1_MN]:[B4_DT]]*(Data_Xuất[Year]=AR$1)*(Data_Xuất[Main SKU name_GOM]=$A10)*(Data_Xuất[[#Headers],[B1_MN]:[B4_DT]]='Xuất-2025-VayTron'!AR$5)),SUMPRODUCT(Data_Xuất[[B1_MN]:[B4_DT]]*(Data_Xuất[Year]=AR$1)*(Data_Xuất[Month]=AR$2)*(Data_Xuất[Main SKU name_GOM]=$A10)*(Data_Xuất[[#Headers],[B1_MN]:[B4_DT]]='Xuất-2025-VayTron'!AR$5)))</f>
        <v>0</v>
      </c>
      <c r="AS10" s="42" cm="1">
        <f t="array" ref="AS10">IF(AS$2="FY",SUMPRODUCT(Data_Xuất[[B1_MN]:[B4_DT]]*(Data_Xuất[Year]=AS$1)*(Data_Xuất[Main SKU name_GOM]=$A10)*(Data_Xuất[[#Headers],[B1_MN]:[B4_DT]]='Xuất-2025-VayTron'!AS$5)),SUMPRODUCT(Data_Xuất[[B1_MN]:[B4_DT]]*(Data_Xuất[Year]=AS$1)*(Data_Xuất[Month]=AS$2)*(Data_Xuất[Main SKU name_GOM]=$A10)*(Data_Xuất[[#Headers],[B1_MN]:[B4_DT]]='Xuất-2025-VayTron'!AS$5)))</f>
        <v>0</v>
      </c>
      <c r="AT10" s="42" cm="1">
        <f t="array" ref="AT10">IF(AT$2="FY",SUMPRODUCT(Data_Xuất[[B1_MN]:[B4_DT]]*(Data_Xuất[Year]=AT$1)*(Data_Xuất[Main SKU name_GOM]=$A10)*(Data_Xuất[[#Headers],[B1_MN]:[B4_DT]]='Xuất-2025-VayTron'!AT$5)),SUMPRODUCT(Data_Xuất[[B1_MN]:[B4_DT]]*(Data_Xuất[Year]=AT$1)*(Data_Xuất[Month]=AT$2)*(Data_Xuất[Main SKU name_GOM]=$A10)*(Data_Xuất[[#Headers],[B1_MN]:[B4_DT]]='Xuất-2025-VayTron'!AT$5)))</f>
        <v>0</v>
      </c>
      <c r="AU10" s="45">
        <f t="shared" si="14"/>
        <v>0</v>
      </c>
      <c r="AW10" s="42" cm="1">
        <f t="array" ref="AW10">IF(AW$2="FY",SUMPRODUCT(Data_Xuất[[B1_MN]:[B4_DT]]*(Data_Xuất[Year]=AW$1)*(Data_Xuất[Main SKU name_GOM]=$A10)*(Data_Xuất[[#Headers],[B1_MN]:[B4_DT]]='Xuất-2025-VayTron'!AW$5)),SUMPRODUCT(Data_Xuất[[B1_MN]:[B4_DT]]*(Data_Xuất[Year]=AW$1)*(Data_Xuất[Month]=AW$2)*(Data_Xuất[Main SKU name_GOM]=$A10)*(Data_Xuất[[#Headers],[B1_MN]:[B4_DT]]='Xuất-2025-VayTron'!AW$5)))</f>
        <v>2500</v>
      </c>
      <c r="AX10" s="42" cm="1">
        <f t="array" ref="AX10">IF(AX$2="FY",SUMPRODUCT(Data_Xuất[[B1_MN]:[B4_DT]]*(Data_Xuất[Year]=AX$1)*(Data_Xuất[Main SKU name_GOM]=$A10)*(Data_Xuất[[#Headers],[B1_MN]:[B4_DT]]='Xuất-2025-VayTron'!AX$5)),SUMPRODUCT(Data_Xuất[[B1_MN]:[B4_DT]]*(Data_Xuất[Year]=AX$1)*(Data_Xuất[Month]=AX$2)*(Data_Xuất[Main SKU name_GOM]=$A10)*(Data_Xuất[[#Headers],[B1_MN]:[B4_DT]]='Xuất-2025-VayTron'!AX$5)))</f>
        <v>0</v>
      </c>
      <c r="AY10" s="42" cm="1">
        <f t="array" ref="AY10">IF(AY$2="FY",SUMPRODUCT(Data_Xuất[[B1_MN]:[B4_DT]]*(Data_Xuất[Year]=AY$1)*(Data_Xuất[Main SKU name_GOM]=$A10)*(Data_Xuất[[#Headers],[B1_MN]:[B4_DT]]='Xuất-2025-VayTron'!AY$5)),SUMPRODUCT(Data_Xuất[[B1_MN]:[B4_DT]]*(Data_Xuất[Year]=AY$1)*(Data_Xuất[Month]=AY$2)*(Data_Xuất[Main SKU name_GOM]=$A10)*(Data_Xuất[[#Headers],[B1_MN]:[B4_DT]]='Xuất-2025-VayTron'!AY$5)))</f>
        <v>0</v>
      </c>
      <c r="AZ10" s="42" cm="1">
        <f t="array" ref="AZ10">IF(AZ$2="FY",SUMPRODUCT(Data_Xuất[[B1_MN]:[B4_DT]]*(Data_Xuất[Year]=AZ$1)*(Data_Xuất[Main SKU name_GOM]=$A10)*(Data_Xuất[[#Headers],[B1_MN]:[B4_DT]]='Xuất-2025-VayTron'!AZ$5)),SUMPRODUCT(Data_Xuất[[B1_MN]:[B4_DT]]*(Data_Xuất[Year]=AZ$1)*(Data_Xuất[Month]=AZ$2)*(Data_Xuất[Main SKU name_GOM]=$A10)*(Data_Xuất[[#Headers],[B1_MN]:[B4_DT]]='Xuất-2025-VayTron'!AZ$5)))</f>
        <v>0</v>
      </c>
      <c r="BA10" s="42" cm="1">
        <f t="array" ref="BA10">IF(BA$2="FY",SUMPRODUCT(Data_Xuất[[B1_MN]:[B4_DT]]*(Data_Xuất[Year]=BA$1)*(Data_Xuất[Main SKU name_GOM]=$A10)*(Data_Xuất[[#Headers],[B1_MN]:[B4_DT]]='Xuất-2025-VayTron'!BA$5)),SUMPRODUCT(Data_Xuất[[B1_MN]:[B4_DT]]*(Data_Xuất[Year]=BA$1)*(Data_Xuất[Month]=BA$2)*(Data_Xuất[Main SKU name_GOM]=$A10)*(Data_Xuất[[#Headers],[B1_MN]:[B4_DT]]='Xuất-2025-VayTron'!BA$5)))</f>
        <v>0</v>
      </c>
      <c r="BB10" s="42" cm="1">
        <f t="array" ref="BB10">IF(BB$2="FY",SUMPRODUCT(Data_Xuất[[B1_MN]:[B4_DT]]*(Data_Xuất[Year]=BB$1)*(Data_Xuất[Main SKU name_GOM]=$A10)*(Data_Xuất[[#Headers],[B1_MN]:[B4_DT]]='Xuất-2025-VayTron'!BB$5)),SUMPRODUCT(Data_Xuất[[B1_MN]:[B4_DT]]*(Data_Xuất[Year]=BB$1)*(Data_Xuất[Month]=BB$2)*(Data_Xuất[Main SKU name_GOM]=$A10)*(Data_Xuất[[#Headers],[B1_MN]:[B4_DT]]='Xuất-2025-VayTron'!BB$5)))</f>
        <v>0</v>
      </c>
      <c r="BC10" s="42" cm="1">
        <f t="array" ref="BC10">IF(BC$2="FY",SUMPRODUCT(Data_Xuất[[B1_MN]:[B4_DT]]*(Data_Xuất[Year]=BC$1)*(Data_Xuất[Main SKU name_GOM]=$A10)*(Data_Xuất[[#Headers],[B1_MN]:[B4_DT]]='Xuất-2025-VayTron'!BC$5)),SUMPRODUCT(Data_Xuất[[B1_MN]:[B4_DT]]*(Data_Xuất[Year]=BC$1)*(Data_Xuất[Month]=BC$2)*(Data_Xuất[Main SKU name_GOM]=$A10)*(Data_Xuất[[#Headers],[B1_MN]:[B4_DT]]='Xuất-2025-VayTron'!BC$5)))</f>
        <v>0</v>
      </c>
      <c r="BD10" s="42" cm="1">
        <f t="array" ref="BD10">IF(BD$2="FY",SUMPRODUCT(Data_Xuất[[B1_MN]:[B4_DT]]*(Data_Xuất[Year]=BD$1)*(Data_Xuất[Main SKU name_GOM]=$A10)*(Data_Xuất[[#Headers],[B1_MN]:[B4_DT]]='Xuất-2025-VayTron'!BD$5)),SUMPRODUCT(Data_Xuất[[B1_MN]:[B4_DT]]*(Data_Xuất[Year]=BD$1)*(Data_Xuất[Month]=BD$2)*(Data_Xuất[Main SKU name_GOM]=$A10)*(Data_Xuất[[#Headers],[B1_MN]:[B4_DT]]='Xuất-2025-VayTron'!BD$5)))</f>
        <v>0</v>
      </c>
      <c r="BE10" s="42" cm="1">
        <f t="array" ref="BE10">IF(BE$2="FY",SUMPRODUCT(Data_Xuất[[B1_MN]:[B4_DT]]*(Data_Xuất[Year]=BE$1)*(Data_Xuất[Main SKU name_GOM]=$A10)*(Data_Xuất[[#Headers],[B1_MN]:[B4_DT]]='Xuất-2025-VayTron'!BE$5)),SUMPRODUCT(Data_Xuất[[B1_MN]:[B4_DT]]*(Data_Xuất[Year]=BE$1)*(Data_Xuất[Month]=BE$2)*(Data_Xuất[Main SKU name_GOM]=$A10)*(Data_Xuất[[#Headers],[B1_MN]:[B4_DT]]='Xuất-2025-VayTron'!BE$5)))</f>
        <v>0</v>
      </c>
      <c r="BF10" s="42" cm="1">
        <f t="array" ref="BF10">IF(BF$2="FY",SUMPRODUCT(Data_Xuất[[B1_MN]:[B4_DT]]*(Data_Xuất[Year]=BF$1)*(Data_Xuất[Main SKU name_GOM]=$A10)*(Data_Xuất[[#Headers],[B1_MN]:[B4_DT]]='Xuất-2025-VayTron'!BF$5)),SUMPRODUCT(Data_Xuất[[B1_MN]:[B4_DT]]*(Data_Xuất[Year]=BF$1)*(Data_Xuất[Month]=BF$2)*(Data_Xuất[Main SKU name_GOM]=$A10)*(Data_Xuất[[#Headers],[B1_MN]:[B4_DT]]='Xuất-2025-VayTron'!BF$5)))</f>
        <v>0</v>
      </c>
      <c r="BG10" s="42" cm="1">
        <f t="array" ref="BG10">IF(BG$2="FY",SUMPRODUCT(Data_Xuất[[B1_MN]:[B4_DT]]*(Data_Xuất[Year]=BG$1)*(Data_Xuất[Main SKU name_GOM]=$A10)*(Data_Xuất[[#Headers],[B1_MN]:[B4_DT]]='Xuất-2025-VayTron'!BG$5)),SUMPRODUCT(Data_Xuất[[B1_MN]:[B4_DT]]*(Data_Xuất[Year]=BG$1)*(Data_Xuất[Month]=BG$2)*(Data_Xuất[Main SKU name_GOM]=$A10)*(Data_Xuất[[#Headers],[B1_MN]:[B4_DT]]='Xuất-2025-VayTron'!BG$5)))</f>
        <v>0</v>
      </c>
      <c r="BH10" s="42" cm="1">
        <f t="array" ref="BH10">IF(BH$2="FY",SUMPRODUCT(Data_Xuất[[B1_MN]:[B4_DT]]*(Data_Xuất[Year]=BH$1)*(Data_Xuất[Main SKU name_GOM]=$A10)*(Data_Xuất[[#Headers],[B1_MN]:[B4_DT]]='Xuất-2025-VayTron'!BH$5)),SUMPRODUCT(Data_Xuất[[B1_MN]:[B4_DT]]*(Data_Xuất[Year]=BH$1)*(Data_Xuất[Month]=BH$2)*(Data_Xuất[Main SKU name_GOM]=$A10)*(Data_Xuất[[#Headers],[B1_MN]:[B4_DT]]='Xuất-2025-VayTron'!BH$5)))</f>
        <v>0</v>
      </c>
      <c r="BI10" s="42" cm="1">
        <f t="array" ref="BI10">IF(BI$2="FY",SUMPRODUCT(Data_Xuất[[B1_MN]:[B4_DT]]*(Data_Xuất[Year]=BI$1)*(Data_Xuất[Main SKU name_GOM]=$A10)*(Data_Xuất[[#Headers],[B1_MN]:[B4_DT]]='Xuất-2025-VayTron'!BI$5)),SUMPRODUCT(Data_Xuất[[B1_MN]:[B4_DT]]*(Data_Xuất[Year]=BI$1)*(Data_Xuất[Month]=BI$2)*(Data_Xuất[Main SKU name_GOM]=$A10)*(Data_Xuất[[#Headers],[B1_MN]:[B4_DT]]='Xuất-2025-VayTron'!BI$5)))</f>
        <v>0</v>
      </c>
      <c r="BJ10" s="45">
        <f t="shared" si="15"/>
        <v>2500</v>
      </c>
      <c r="BL10" s="42" cm="1">
        <f t="array" ref="BL10">IF(BL$2="FY",SUMPRODUCT(Data_Xuất[[B1_MN]:[B4_DT]]*(Data_Xuất[Year]=BL$1)*(Data_Xuất[Main SKU name_GOM]=$A10)*(Data_Xuất[[#Headers],[B1_MN]:[B4_DT]]='Xuất-2025-VayTron'!BL$5)),SUMPRODUCT(Data_Xuất[[B1_MN]:[B4_DT]]*(Data_Xuất[Year]=BL$1)*(Data_Xuất[Month]=BL$2)*(Data_Xuất[Main SKU name_GOM]=$A10)*(Data_Xuất[[#Headers],[B1_MN]:[B4_DT]]='Xuất-2025-VayTron'!BL$5)))</f>
        <v>0</v>
      </c>
      <c r="BM10" s="42" cm="1">
        <f t="array" ref="BM10">IF(BM$2="FY",SUMPRODUCT(Data_Xuất[[B1_MN]:[B4_DT]]*(Data_Xuất[Year]=BM$1)*(Data_Xuất[Main SKU name_GOM]=$A10)*(Data_Xuất[[#Headers],[B1_MN]:[B4_DT]]='Xuất-2025-VayTron'!BM$5)),SUMPRODUCT(Data_Xuất[[B1_MN]:[B4_DT]]*(Data_Xuất[Year]=BM$1)*(Data_Xuất[Month]=BM$2)*(Data_Xuất[Main SKU name_GOM]=$A10)*(Data_Xuất[[#Headers],[B1_MN]:[B4_DT]]='Xuất-2025-VayTron'!BM$5)))</f>
        <v>0</v>
      </c>
      <c r="BN10" s="42" cm="1">
        <f t="array" ref="BN10">IF(BN$2="FY",SUMPRODUCT(Data_Xuất[[B1_MN]:[B4_DT]]*(Data_Xuất[Year]=BN$1)*(Data_Xuất[Main SKU name_GOM]=$A10)*(Data_Xuất[[#Headers],[B1_MN]:[B4_DT]]='Xuất-2025-VayTron'!BN$5)),SUMPRODUCT(Data_Xuất[[B1_MN]:[B4_DT]]*(Data_Xuất[Year]=BN$1)*(Data_Xuất[Month]=BN$2)*(Data_Xuất[Main SKU name_GOM]=$A10)*(Data_Xuất[[#Headers],[B1_MN]:[B4_DT]]='Xuất-2025-VayTron'!BN$5)))</f>
        <v>0</v>
      </c>
      <c r="BO10" s="42" cm="1">
        <f t="array" ref="BO10">IF(BO$2="FY",SUMPRODUCT(Data_Xuất[[B1_MN]:[B4_DT]]*(Data_Xuất[Year]=BO$1)*(Data_Xuất[Main SKU name_GOM]=$A10)*(Data_Xuất[[#Headers],[B1_MN]:[B4_DT]]='Xuất-2025-VayTron'!BO$5)),SUMPRODUCT(Data_Xuất[[B1_MN]:[B4_DT]]*(Data_Xuất[Year]=BO$1)*(Data_Xuất[Month]=BO$2)*(Data_Xuất[Main SKU name_GOM]=$A10)*(Data_Xuất[[#Headers],[B1_MN]:[B4_DT]]='Xuất-2025-VayTron'!BO$5)))</f>
        <v>0</v>
      </c>
      <c r="BP10" s="42" cm="1">
        <f t="array" ref="BP10">IF(BP$2="FY",SUMPRODUCT(Data_Xuất[[B1_MN]:[B4_DT]]*(Data_Xuất[Year]=BP$1)*(Data_Xuất[Main SKU name_GOM]=$A10)*(Data_Xuất[[#Headers],[B1_MN]:[B4_DT]]='Xuất-2025-VayTron'!BP$5)),SUMPRODUCT(Data_Xuất[[B1_MN]:[B4_DT]]*(Data_Xuất[Year]=BP$1)*(Data_Xuất[Month]=BP$2)*(Data_Xuất[Main SKU name_GOM]=$A10)*(Data_Xuất[[#Headers],[B1_MN]:[B4_DT]]='Xuất-2025-VayTron'!BP$5)))</f>
        <v>0</v>
      </c>
      <c r="BQ10" s="42" cm="1">
        <f t="array" ref="BQ10">IF(BQ$2="FY",SUMPRODUCT(Data_Xuất[[B1_MN]:[B4_DT]]*(Data_Xuất[Year]=BQ$1)*(Data_Xuất[Main SKU name_GOM]=$A10)*(Data_Xuất[[#Headers],[B1_MN]:[B4_DT]]='Xuất-2025-VayTron'!BQ$5)),SUMPRODUCT(Data_Xuất[[B1_MN]:[B4_DT]]*(Data_Xuất[Year]=BQ$1)*(Data_Xuất[Month]=BQ$2)*(Data_Xuất[Main SKU name_GOM]=$A10)*(Data_Xuất[[#Headers],[B1_MN]:[B4_DT]]='Xuất-2025-VayTron'!BQ$5)))</f>
        <v>0</v>
      </c>
      <c r="BR10" s="42" cm="1">
        <f t="array" ref="BR10">IF(BR$2="FY",SUMPRODUCT(Data_Xuất[[B1_MN]:[B4_DT]]*(Data_Xuất[Year]=BR$1)*(Data_Xuất[Main SKU name_GOM]=$A10)*(Data_Xuất[[#Headers],[B1_MN]:[B4_DT]]='Xuất-2025-VayTron'!BR$5)),SUMPRODUCT(Data_Xuất[[B1_MN]:[B4_DT]]*(Data_Xuất[Year]=BR$1)*(Data_Xuất[Month]=BR$2)*(Data_Xuất[Main SKU name_GOM]=$A10)*(Data_Xuất[[#Headers],[B1_MN]:[B4_DT]]='Xuất-2025-VayTron'!BR$5)))</f>
        <v>0</v>
      </c>
      <c r="BS10" s="42" cm="1">
        <f t="array" ref="BS10">IF(BS$2="FY",SUMPRODUCT(Data_Xuất[[B1_MN]:[B4_DT]]*(Data_Xuất[Year]=BS$1)*(Data_Xuất[Main SKU name_GOM]=$A10)*(Data_Xuất[[#Headers],[B1_MN]:[B4_DT]]='Xuất-2025-VayTron'!BS$5)),SUMPRODUCT(Data_Xuất[[B1_MN]:[B4_DT]]*(Data_Xuất[Year]=BS$1)*(Data_Xuất[Month]=BS$2)*(Data_Xuất[Main SKU name_GOM]=$A10)*(Data_Xuất[[#Headers],[B1_MN]:[B4_DT]]='Xuất-2025-VayTron'!BS$5)))</f>
        <v>0</v>
      </c>
      <c r="BT10" s="42" cm="1">
        <f t="array" ref="BT10">IF(BT$2="FY",SUMPRODUCT(Data_Xuất[[B1_MN]:[B4_DT]]*(Data_Xuất[Year]=BT$1)*(Data_Xuất[Main SKU name_GOM]=$A10)*(Data_Xuất[[#Headers],[B1_MN]:[B4_DT]]='Xuất-2025-VayTron'!BT$5)),SUMPRODUCT(Data_Xuất[[B1_MN]:[B4_DT]]*(Data_Xuất[Year]=BT$1)*(Data_Xuất[Month]=BT$2)*(Data_Xuất[Main SKU name_GOM]=$A10)*(Data_Xuất[[#Headers],[B1_MN]:[B4_DT]]='Xuất-2025-VayTron'!BT$5)))</f>
        <v>0</v>
      </c>
      <c r="BU10" s="42" cm="1">
        <f t="array" ref="BU10">IF(BU$2="FY",SUMPRODUCT(Data_Xuất[[B1_MN]:[B4_DT]]*(Data_Xuất[Year]=BU$1)*(Data_Xuất[Main SKU name_GOM]=$A10)*(Data_Xuất[[#Headers],[B1_MN]:[B4_DT]]='Xuất-2025-VayTron'!BU$5)),SUMPRODUCT(Data_Xuất[[B1_MN]:[B4_DT]]*(Data_Xuất[Year]=BU$1)*(Data_Xuất[Month]=BU$2)*(Data_Xuất[Main SKU name_GOM]=$A10)*(Data_Xuất[[#Headers],[B1_MN]:[B4_DT]]='Xuất-2025-VayTron'!BU$5)))</f>
        <v>0</v>
      </c>
      <c r="BV10" s="42" cm="1">
        <f t="array" ref="BV10">IF(BV$2="FY",SUMPRODUCT(Data_Xuất[[B1_MN]:[B4_DT]]*(Data_Xuất[Year]=BV$1)*(Data_Xuất[Main SKU name_GOM]=$A10)*(Data_Xuất[[#Headers],[B1_MN]:[B4_DT]]='Xuất-2025-VayTron'!BV$5)),SUMPRODUCT(Data_Xuất[[B1_MN]:[B4_DT]]*(Data_Xuất[Year]=BV$1)*(Data_Xuất[Month]=BV$2)*(Data_Xuất[Main SKU name_GOM]=$A10)*(Data_Xuất[[#Headers],[B1_MN]:[B4_DT]]='Xuất-2025-VayTron'!BV$5)))</f>
        <v>0</v>
      </c>
      <c r="BW10" s="42" cm="1">
        <f t="array" ref="BW10">IF(BW$2="FY",SUMPRODUCT(Data_Xuất[[B1_MN]:[B4_DT]]*(Data_Xuất[Year]=BW$1)*(Data_Xuất[Main SKU name_GOM]=$A10)*(Data_Xuất[[#Headers],[B1_MN]:[B4_DT]]='Xuất-2025-VayTron'!BW$5)),SUMPRODUCT(Data_Xuất[[B1_MN]:[B4_DT]]*(Data_Xuất[Year]=BW$1)*(Data_Xuất[Month]=BW$2)*(Data_Xuất[Main SKU name_GOM]=$A10)*(Data_Xuất[[#Headers],[B1_MN]:[B4_DT]]='Xuất-2025-VayTron'!BW$5)))</f>
        <v>0</v>
      </c>
      <c r="BX10" s="42" cm="1">
        <f t="array" ref="BX10">IF(BX$2="FY",SUMPRODUCT(Data_Xuất[[B1_MN]:[B4_DT]]*(Data_Xuất[Year]=BX$1)*(Data_Xuất[Main SKU name_GOM]=$A10)*(Data_Xuất[[#Headers],[B1_MN]:[B4_DT]]='Xuất-2025-VayTron'!BX$5)),SUMPRODUCT(Data_Xuất[[B1_MN]:[B4_DT]]*(Data_Xuất[Year]=BX$1)*(Data_Xuất[Month]=BX$2)*(Data_Xuất[Main SKU name_GOM]=$A10)*(Data_Xuất[[#Headers],[B1_MN]:[B4_DT]]='Xuất-2025-VayTron'!BX$5)))</f>
        <v>0</v>
      </c>
      <c r="BY10" s="45">
        <f t="shared" si="16"/>
        <v>0</v>
      </c>
      <c r="CA10" s="42" cm="1">
        <f t="array" ref="CA10">IF(CA$2="FY",SUMPRODUCT(Data_Xuất[[B1_MN]:[B4_DT]]*(Data_Xuất[Year]=CA$1)*(Data_Xuất[Main SKU name_GOM]=$A10)*(Data_Xuất[[#Headers],[B1_MN]:[B4_DT]]='Xuất-2025-VayTron'!CA$5)),SUMPRODUCT(Data_Xuất[[B1_MN]:[B4_DT]]*(Data_Xuất[Year]=CA$1)*(Data_Xuất[Month]=CA$2)*(Data_Xuất[Main SKU name_GOM]=$A10)*(Data_Xuất[[#Headers],[B1_MN]:[B4_DT]]='Xuất-2025-VayTron'!CA$5)))</f>
        <v>0</v>
      </c>
      <c r="CB10" s="42" cm="1">
        <f t="array" ref="CB10">IF(CB$2="FY",SUMPRODUCT(Data_Xuất[[B1_MN]:[B4_DT]]*(Data_Xuất[Year]=CB$1)*(Data_Xuất[Main SKU name_GOM]=$A10)*(Data_Xuất[[#Headers],[B1_MN]:[B4_DT]]='Xuất-2025-VayTron'!CB$5)),SUMPRODUCT(Data_Xuất[[B1_MN]:[B4_DT]]*(Data_Xuất[Year]=CB$1)*(Data_Xuất[Month]=CB$2)*(Data_Xuất[Main SKU name_GOM]=$A10)*(Data_Xuất[[#Headers],[B1_MN]:[B4_DT]]='Xuất-2025-VayTron'!CB$5)))</f>
        <v>0</v>
      </c>
      <c r="CC10" s="42" cm="1">
        <f t="array" ref="CC10">IF(CC$2="FY",SUMPRODUCT(Data_Xuất[[B1_MN]:[B4_DT]]*(Data_Xuất[Year]=CC$1)*(Data_Xuất[Main SKU name_GOM]=$A10)*(Data_Xuất[[#Headers],[B1_MN]:[B4_DT]]='Xuất-2025-VayTron'!CC$5)),SUMPRODUCT(Data_Xuất[[B1_MN]:[B4_DT]]*(Data_Xuất[Year]=CC$1)*(Data_Xuất[Month]=CC$2)*(Data_Xuất[Main SKU name_GOM]=$A10)*(Data_Xuất[[#Headers],[B1_MN]:[B4_DT]]='Xuất-2025-VayTron'!CC$5)))</f>
        <v>0</v>
      </c>
      <c r="CD10" s="42" cm="1">
        <f t="array" ref="CD10">IF(CD$2="FY",SUMPRODUCT(Data_Xuất[[B1_MN]:[B4_DT]]*(Data_Xuất[Year]=CD$1)*(Data_Xuất[Main SKU name_GOM]=$A10)*(Data_Xuất[[#Headers],[B1_MN]:[B4_DT]]='Xuất-2025-VayTron'!CD$5)),SUMPRODUCT(Data_Xuất[[B1_MN]:[B4_DT]]*(Data_Xuất[Year]=CD$1)*(Data_Xuất[Month]=CD$2)*(Data_Xuất[Main SKU name_GOM]=$A10)*(Data_Xuất[[#Headers],[B1_MN]:[B4_DT]]='Xuất-2025-VayTron'!CD$5)))</f>
        <v>0</v>
      </c>
      <c r="CE10" s="42" cm="1">
        <f t="array" ref="CE10">IF(CE$2="FY",SUMPRODUCT(Data_Xuất[[B1_MN]:[B4_DT]]*(Data_Xuất[Year]=CE$1)*(Data_Xuất[Main SKU name_GOM]=$A10)*(Data_Xuất[[#Headers],[B1_MN]:[B4_DT]]='Xuất-2025-VayTron'!CE$5)),SUMPRODUCT(Data_Xuất[[B1_MN]:[B4_DT]]*(Data_Xuất[Year]=CE$1)*(Data_Xuất[Month]=CE$2)*(Data_Xuất[Main SKU name_GOM]=$A10)*(Data_Xuất[[#Headers],[B1_MN]:[B4_DT]]='Xuất-2025-VayTron'!CE$5)))</f>
        <v>0</v>
      </c>
      <c r="CF10" s="42" cm="1">
        <f t="array" ref="CF10">IF(CF$2="FY",SUMPRODUCT(Data_Xuất[[B1_MN]:[B4_DT]]*(Data_Xuất[Year]=CF$1)*(Data_Xuất[Main SKU name_GOM]=$A10)*(Data_Xuất[[#Headers],[B1_MN]:[B4_DT]]='Xuất-2025-VayTron'!CF$5)),SUMPRODUCT(Data_Xuất[[B1_MN]:[B4_DT]]*(Data_Xuất[Year]=CF$1)*(Data_Xuất[Month]=CF$2)*(Data_Xuất[Main SKU name_GOM]=$A10)*(Data_Xuất[[#Headers],[B1_MN]:[B4_DT]]='Xuất-2025-VayTron'!CF$5)))</f>
        <v>0</v>
      </c>
      <c r="CG10" s="42" cm="1">
        <f t="array" ref="CG10">IF(CG$2="FY",SUMPRODUCT(Data_Xuất[[B1_MN]:[B4_DT]]*(Data_Xuất[Year]=CG$1)*(Data_Xuất[Main SKU name_GOM]=$A10)*(Data_Xuất[[#Headers],[B1_MN]:[B4_DT]]='Xuất-2025-VayTron'!CG$5)),SUMPRODUCT(Data_Xuất[[B1_MN]:[B4_DT]]*(Data_Xuất[Year]=CG$1)*(Data_Xuất[Month]=CG$2)*(Data_Xuất[Main SKU name_GOM]=$A10)*(Data_Xuất[[#Headers],[B1_MN]:[B4_DT]]='Xuất-2025-VayTron'!CG$5)))</f>
        <v>0</v>
      </c>
      <c r="CH10" s="42" cm="1">
        <f t="array" ref="CH10">IF(CH$2="FY",SUMPRODUCT(Data_Xuất[[B1_MN]:[B4_DT]]*(Data_Xuất[Year]=CH$1)*(Data_Xuất[Main SKU name_GOM]=$A10)*(Data_Xuất[[#Headers],[B1_MN]:[B4_DT]]='Xuất-2025-VayTron'!CH$5)),SUMPRODUCT(Data_Xuất[[B1_MN]:[B4_DT]]*(Data_Xuất[Year]=CH$1)*(Data_Xuất[Month]=CH$2)*(Data_Xuất[Main SKU name_GOM]=$A10)*(Data_Xuất[[#Headers],[B1_MN]:[B4_DT]]='Xuất-2025-VayTron'!CH$5)))</f>
        <v>0</v>
      </c>
      <c r="CI10" s="42" cm="1">
        <f t="array" ref="CI10">IF(CI$2="FY",SUMPRODUCT(Data_Xuất[[B1_MN]:[B4_DT]]*(Data_Xuất[Year]=CI$1)*(Data_Xuất[Main SKU name_GOM]=$A10)*(Data_Xuất[[#Headers],[B1_MN]:[B4_DT]]='Xuất-2025-VayTron'!CI$5)),SUMPRODUCT(Data_Xuất[[B1_MN]:[B4_DT]]*(Data_Xuất[Year]=CI$1)*(Data_Xuất[Month]=CI$2)*(Data_Xuất[Main SKU name_GOM]=$A10)*(Data_Xuất[[#Headers],[B1_MN]:[B4_DT]]='Xuất-2025-VayTron'!CI$5)))</f>
        <v>0</v>
      </c>
      <c r="CJ10" s="42" cm="1">
        <f t="array" ref="CJ10">IF(CJ$2="FY",SUMPRODUCT(Data_Xuất[[B1_MN]:[B4_DT]]*(Data_Xuất[Year]=CJ$1)*(Data_Xuất[Main SKU name_GOM]=$A10)*(Data_Xuất[[#Headers],[B1_MN]:[B4_DT]]='Xuất-2025-VayTron'!CJ$5)),SUMPRODUCT(Data_Xuất[[B1_MN]:[B4_DT]]*(Data_Xuất[Year]=CJ$1)*(Data_Xuất[Month]=CJ$2)*(Data_Xuất[Main SKU name_GOM]=$A10)*(Data_Xuất[[#Headers],[B1_MN]:[B4_DT]]='Xuất-2025-VayTron'!CJ$5)))</f>
        <v>0</v>
      </c>
      <c r="CK10" s="42" cm="1">
        <f t="array" ref="CK10">IF(CK$2="FY",SUMPRODUCT(Data_Xuất[[B1_MN]:[B4_DT]]*(Data_Xuất[Year]=CK$1)*(Data_Xuất[Main SKU name_GOM]=$A10)*(Data_Xuất[[#Headers],[B1_MN]:[B4_DT]]='Xuất-2025-VayTron'!CK$5)),SUMPRODUCT(Data_Xuất[[B1_MN]:[B4_DT]]*(Data_Xuất[Year]=CK$1)*(Data_Xuất[Month]=CK$2)*(Data_Xuất[Main SKU name_GOM]=$A10)*(Data_Xuất[[#Headers],[B1_MN]:[B4_DT]]='Xuất-2025-VayTron'!CK$5)))</f>
        <v>0</v>
      </c>
      <c r="CL10" s="42" cm="1">
        <f t="array" ref="CL10">IF(CL$2="FY",SUMPRODUCT(Data_Xuất[[B1_MN]:[B4_DT]]*(Data_Xuất[Year]=CL$1)*(Data_Xuất[Main SKU name_GOM]=$A10)*(Data_Xuất[[#Headers],[B1_MN]:[B4_DT]]='Xuất-2025-VayTron'!CL$5)),SUMPRODUCT(Data_Xuất[[B1_MN]:[B4_DT]]*(Data_Xuất[Year]=CL$1)*(Data_Xuất[Month]=CL$2)*(Data_Xuất[Main SKU name_GOM]=$A10)*(Data_Xuất[[#Headers],[B1_MN]:[B4_DT]]='Xuất-2025-VayTron'!CL$5)))</f>
        <v>0</v>
      </c>
      <c r="CM10" s="42" cm="1">
        <f t="array" ref="CM10">IF(CM$2="FY",SUMPRODUCT(Data_Xuất[[B1_MN]:[B4_DT]]*(Data_Xuất[Year]=CM$1)*(Data_Xuất[Main SKU name_GOM]=$A10)*(Data_Xuất[[#Headers],[B1_MN]:[B4_DT]]='Xuất-2025-VayTron'!CM$5)),SUMPRODUCT(Data_Xuất[[B1_MN]:[B4_DT]]*(Data_Xuất[Year]=CM$1)*(Data_Xuất[Month]=CM$2)*(Data_Xuất[Main SKU name_GOM]=$A10)*(Data_Xuất[[#Headers],[B1_MN]:[B4_DT]]='Xuất-2025-VayTron'!CM$5)))</f>
        <v>0</v>
      </c>
      <c r="CN10" s="45">
        <f t="shared" si="17"/>
        <v>0</v>
      </c>
      <c r="CP10" s="42" cm="1">
        <f t="array" ref="CP10">IF(CP$2="FY",SUMPRODUCT(Data_Xuất[[B1_MN]:[B4_DT]]*(Data_Xuất[Year]=CP$1)*(Data_Xuất[Main SKU name_GOM]=$A10)*(Data_Xuất[[#Headers],[B1_MN]:[B4_DT]]='Xuất-2025-VayTron'!CP$5)),SUMPRODUCT(Data_Xuất[[B1_MN]:[B4_DT]]*(Data_Xuất[Year]=CP$1)*(Data_Xuất[Month]=CP$2)*(Data_Xuất[Main SKU name_GOM]=$A10)*(Data_Xuất[[#Headers],[B1_MN]:[B4_DT]]='Xuất-2025-VayTron'!CP$5)))</f>
        <v>0</v>
      </c>
      <c r="CQ10" s="42" cm="1">
        <f t="array" ref="CQ10">IF(CQ$2="FY",SUMPRODUCT(Data_Xuất[[B1_MN]:[B4_DT]]*(Data_Xuất[Year]=CQ$1)*(Data_Xuất[Main SKU name_GOM]=$A10)*(Data_Xuất[[#Headers],[B1_MN]:[B4_DT]]='Xuất-2025-VayTron'!CQ$5)),SUMPRODUCT(Data_Xuất[[B1_MN]:[B4_DT]]*(Data_Xuất[Year]=CQ$1)*(Data_Xuất[Month]=CQ$2)*(Data_Xuất[Main SKU name_GOM]=$A10)*(Data_Xuất[[#Headers],[B1_MN]:[B4_DT]]='Xuất-2025-VayTron'!CQ$5)))</f>
        <v>0</v>
      </c>
      <c r="CR10" s="42" cm="1">
        <f t="array" ref="CR10">IF(CR$2="FY",SUMPRODUCT(Data_Xuất[[B1_MN]:[B4_DT]]*(Data_Xuất[Year]=CR$1)*(Data_Xuất[Main SKU name_GOM]=$A10)*(Data_Xuất[[#Headers],[B1_MN]:[B4_DT]]='Xuất-2025-VayTron'!CR$5)),SUMPRODUCT(Data_Xuất[[B1_MN]:[B4_DT]]*(Data_Xuất[Year]=CR$1)*(Data_Xuất[Month]=CR$2)*(Data_Xuất[Main SKU name_GOM]=$A10)*(Data_Xuất[[#Headers],[B1_MN]:[B4_DT]]='Xuất-2025-VayTron'!CR$5)))</f>
        <v>0</v>
      </c>
      <c r="CS10" s="42" cm="1">
        <f t="array" ref="CS10">IF(CS$2="FY",SUMPRODUCT(Data_Xuất[[B1_MN]:[B4_DT]]*(Data_Xuất[Year]=CS$1)*(Data_Xuất[Main SKU name_GOM]=$A10)*(Data_Xuất[[#Headers],[B1_MN]:[B4_DT]]='Xuất-2025-VayTron'!CS$5)),SUMPRODUCT(Data_Xuất[[B1_MN]:[B4_DT]]*(Data_Xuất[Year]=CS$1)*(Data_Xuất[Month]=CS$2)*(Data_Xuất[Main SKU name_GOM]=$A10)*(Data_Xuất[[#Headers],[B1_MN]:[B4_DT]]='Xuất-2025-VayTron'!CS$5)))</f>
        <v>0</v>
      </c>
      <c r="CT10" s="42" cm="1">
        <f t="array" ref="CT10">IF(CT$2="FY",SUMPRODUCT(Data_Xuất[[B1_MN]:[B4_DT]]*(Data_Xuất[Year]=CT$1)*(Data_Xuất[Main SKU name_GOM]=$A10)*(Data_Xuất[[#Headers],[B1_MN]:[B4_DT]]='Xuất-2025-VayTron'!CT$5)),SUMPRODUCT(Data_Xuất[[B1_MN]:[B4_DT]]*(Data_Xuất[Year]=CT$1)*(Data_Xuất[Month]=CT$2)*(Data_Xuất[Main SKU name_GOM]=$A10)*(Data_Xuất[[#Headers],[B1_MN]:[B4_DT]]='Xuất-2025-VayTron'!CT$5)))</f>
        <v>0</v>
      </c>
      <c r="CU10" s="42" cm="1">
        <f t="array" ref="CU10">IF(CU$2="FY",SUMPRODUCT(Data_Xuất[[B1_MN]:[B4_DT]]*(Data_Xuất[Year]=CU$1)*(Data_Xuất[Main SKU name_GOM]=$A10)*(Data_Xuất[[#Headers],[B1_MN]:[B4_DT]]='Xuất-2025-VayTron'!CU$5)),SUMPRODUCT(Data_Xuất[[B1_MN]:[B4_DT]]*(Data_Xuất[Year]=CU$1)*(Data_Xuất[Month]=CU$2)*(Data_Xuất[Main SKU name_GOM]=$A10)*(Data_Xuất[[#Headers],[B1_MN]:[B4_DT]]='Xuất-2025-VayTron'!CU$5)))</f>
        <v>0</v>
      </c>
      <c r="CV10" s="42" cm="1">
        <f t="array" ref="CV10">IF(CV$2="FY",SUMPRODUCT(Data_Xuất[[B1_MN]:[B4_DT]]*(Data_Xuất[Year]=CV$1)*(Data_Xuất[Main SKU name_GOM]=$A10)*(Data_Xuất[[#Headers],[B1_MN]:[B4_DT]]='Xuất-2025-VayTron'!CV$5)),SUMPRODUCT(Data_Xuất[[B1_MN]:[B4_DT]]*(Data_Xuất[Year]=CV$1)*(Data_Xuất[Month]=CV$2)*(Data_Xuất[Main SKU name_GOM]=$A10)*(Data_Xuất[[#Headers],[B1_MN]:[B4_DT]]='Xuất-2025-VayTron'!CV$5)))</f>
        <v>0</v>
      </c>
      <c r="CW10" s="42" cm="1">
        <f t="array" ref="CW10">IF(CW$2="FY",SUMPRODUCT(Data_Xuất[[B1_MN]:[B4_DT]]*(Data_Xuất[Year]=CW$1)*(Data_Xuất[Main SKU name_GOM]=$A10)*(Data_Xuất[[#Headers],[B1_MN]:[B4_DT]]='Xuất-2025-VayTron'!CW$5)),SUMPRODUCT(Data_Xuất[[B1_MN]:[B4_DT]]*(Data_Xuất[Year]=CW$1)*(Data_Xuất[Month]=CW$2)*(Data_Xuất[Main SKU name_GOM]=$A10)*(Data_Xuất[[#Headers],[B1_MN]:[B4_DT]]='Xuất-2025-VayTron'!CW$5)))</f>
        <v>0</v>
      </c>
      <c r="CX10" s="42" cm="1">
        <f t="array" ref="CX10">IF(CX$2="FY",SUMPRODUCT(Data_Xuất[[B1_MN]:[B4_DT]]*(Data_Xuất[Year]=CX$1)*(Data_Xuất[Main SKU name_GOM]=$A10)*(Data_Xuất[[#Headers],[B1_MN]:[B4_DT]]='Xuất-2025-VayTron'!CX$5)),SUMPRODUCT(Data_Xuất[[B1_MN]:[B4_DT]]*(Data_Xuất[Year]=CX$1)*(Data_Xuất[Month]=CX$2)*(Data_Xuất[Main SKU name_GOM]=$A10)*(Data_Xuất[[#Headers],[B1_MN]:[B4_DT]]='Xuất-2025-VayTron'!CX$5)))</f>
        <v>0</v>
      </c>
      <c r="CY10" s="42" cm="1">
        <f t="array" ref="CY10">IF(CY$2="FY",SUMPRODUCT(Data_Xuất[[B1_MN]:[B4_DT]]*(Data_Xuất[Year]=CY$1)*(Data_Xuất[Main SKU name_GOM]=$A10)*(Data_Xuất[[#Headers],[B1_MN]:[B4_DT]]='Xuất-2025-VayTron'!CY$5)),SUMPRODUCT(Data_Xuất[[B1_MN]:[B4_DT]]*(Data_Xuất[Year]=CY$1)*(Data_Xuất[Month]=CY$2)*(Data_Xuất[Main SKU name_GOM]=$A10)*(Data_Xuất[[#Headers],[B1_MN]:[B4_DT]]='Xuất-2025-VayTron'!CY$5)))</f>
        <v>0</v>
      </c>
      <c r="CZ10" s="42" cm="1">
        <f t="array" ref="CZ10">IF(CZ$2="FY",SUMPRODUCT(Data_Xuất[[B1_MN]:[B4_DT]]*(Data_Xuất[Year]=CZ$1)*(Data_Xuất[Main SKU name_GOM]=$A10)*(Data_Xuất[[#Headers],[B1_MN]:[B4_DT]]='Xuất-2025-VayTron'!CZ$5)),SUMPRODUCT(Data_Xuất[[B1_MN]:[B4_DT]]*(Data_Xuất[Year]=CZ$1)*(Data_Xuất[Month]=CZ$2)*(Data_Xuất[Main SKU name_GOM]=$A10)*(Data_Xuất[[#Headers],[B1_MN]:[B4_DT]]='Xuất-2025-VayTron'!CZ$5)))</f>
        <v>0</v>
      </c>
      <c r="DA10" s="42" cm="1">
        <f t="array" ref="DA10">IF(DA$2="FY",SUMPRODUCT(Data_Xuất[[B1_MN]:[B4_DT]]*(Data_Xuất[Year]=DA$1)*(Data_Xuất[Main SKU name_GOM]=$A10)*(Data_Xuất[[#Headers],[B1_MN]:[B4_DT]]='Xuất-2025-VayTron'!DA$5)),SUMPRODUCT(Data_Xuất[[B1_MN]:[B4_DT]]*(Data_Xuất[Year]=DA$1)*(Data_Xuất[Month]=DA$2)*(Data_Xuất[Main SKU name_GOM]=$A10)*(Data_Xuất[[#Headers],[B1_MN]:[B4_DT]]='Xuất-2025-VayTron'!DA$5)))</f>
        <v>0</v>
      </c>
      <c r="DB10" s="42" cm="1">
        <f t="array" ref="DB10">IF(DB$2="FY",SUMPRODUCT(Data_Xuất[[B1_MN]:[B4_DT]]*(Data_Xuất[Year]=DB$1)*(Data_Xuất[Main SKU name_GOM]=$A10)*(Data_Xuất[[#Headers],[B1_MN]:[B4_DT]]='Xuất-2025-VayTron'!DB$5)),SUMPRODUCT(Data_Xuất[[B1_MN]:[B4_DT]]*(Data_Xuất[Year]=DB$1)*(Data_Xuất[Month]=DB$2)*(Data_Xuất[Main SKU name_GOM]=$A10)*(Data_Xuất[[#Headers],[B1_MN]:[B4_DT]]='Xuất-2025-VayTron'!DB$5)))</f>
        <v>0</v>
      </c>
      <c r="DC10" s="45">
        <f t="shared" si="18"/>
        <v>0</v>
      </c>
      <c r="DE10" s="42" cm="1">
        <f t="array" ref="DE10">IF(DE$2="FY",SUMPRODUCT(Data_Xuất[[B1_MN]:[B4_DT]]*(Data_Xuất[Year]=DE$1)*(Data_Xuất[Main SKU name_GOM]=$A10)*(Data_Xuất[[#Headers],[B1_MN]:[B4_DT]]='Xuất-2025-VayTron'!DE$5)),SUMPRODUCT(Data_Xuất[[B1_MN]:[B4_DT]]*(Data_Xuất[Year]=DE$1)*(Data_Xuất[Month]=DE$2)*(Data_Xuất[Main SKU name_GOM]=$A10)*(Data_Xuất[[#Headers],[B1_MN]:[B4_DT]]='Xuất-2025-VayTron'!DE$5)))</f>
        <v>0</v>
      </c>
      <c r="DF10" s="42" cm="1">
        <f t="array" ref="DF10">IF(DF$2="FY",SUMPRODUCT(Data_Xuất[[B1_MN]:[B4_DT]]*(Data_Xuất[Year]=DF$1)*(Data_Xuất[Main SKU name_GOM]=$A10)*(Data_Xuất[[#Headers],[B1_MN]:[B4_DT]]='Xuất-2025-VayTron'!DF$5)),SUMPRODUCT(Data_Xuất[[B1_MN]:[B4_DT]]*(Data_Xuất[Year]=DF$1)*(Data_Xuất[Month]=DF$2)*(Data_Xuất[Main SKU name_GOM]=$A10)*(Data_Xuất[[#Headers],[B1_MN]:[B4_DT]]='Xuất-2025-VayTron'!DF$5)))</f>
        <v>0</v>
      </c>
      <c r="DG10" s="42" cm="1">
        <f t="array" ref="DG10">IF(DG$2="FY",SUMPRODUCT(Data_Xuất[[B1_MN]:[B4_DT]]*(Data_Xuất[Year]=DG$1)*(Data_Xuất[Main SKU name_GOM]=$A10)*(Data_Xuất[[#Headers],[B1_MN]:[B4_DT]]='Xuất-2025-VayTron'!DG$5)),SUMPRODUCT(Data_Xuất[[B1_MN]:[B4_DT]]*(Data_Xuất[Year]=DG$1)*(Data_Xuất[Month]=DG$2)*(Data_Xuất[Main SKU name_GOM]=$A10)*(Data_Xuất[[#Headers],[B1_MN]:[B4_DT]]='Xuất-2025-VayTron'!DG$5)))</f>
        <v>0</v>
      </c>
      <c r="DH10" s="42" cm="1">
        <f t="array" ref="DH10">IF(DH$2="FY",SUMPRODUCT(Data_Xuất[[B1_MN]:[B4_DT]]*(Data_Xuất[Year]=DH$1)*(Data_Xuất[Main SKU name_GOM]=$A10)*(Data_Xuất[[#Headers],[B1_MN]:[B4_DT]]='Xuất-2025-VayTron'!DH$5)),SUMPRODUCT(Data_Xuất[[B1_MN]:[B4_DT]]*(Data_Xuất[Year]=DH$1)*(Data_Xuất[Month]=DH$2)*(Data_Xuất[Main SKU name_GOM]=$A10)*(Data_Xuất[[#Headers],[B1_MN]:[B4_DT]]='Xuất-2025-VayTron'!DH$5)))</f>
        <v>0</v>
      </c>
      <c r="DI10" s="42" cm="1">
        <f t="array" ref="DI10">IF(DI$2="FY",SUMPRODUCT(Data_Xuất[[B1_MN]:[B4_DT]]*(Data_Xuất[Year]=DI$1)*(Data_Xuất[Main SKU name_GOM]=$A10)*(Data_Xuất[[#Headers],[B1_MN]:[B4_DT]]='Xuất-2025-VayTron'!DI$5)),SUMPRODUCT(Data_Xuất[[B1_MN]:[B4_DT]]*(Data_Xuất[Year]=DI$1)*(Data_Xuất[Month]=DI$2)*(Data_Xuất[Main SKU name_GOM]=$A10)*(Data_Xuất[[#Headers],[B1_MN]:[B4_DT]]='Xuất-2025-VayTron'!DI$5)))</f>
        <v>0</v>
      </c>
      <c r="DJ10" s="42" cm="1">
        <f t="array" ref="DJ10">IF(DJ$2="FY",SUMPRODUCT(Data_Xuất[[B1_MN]:[B4_DT]]*(Data_Xuất[Year]=DJ$1)*(Data_Xuất[Main SKU name_GOM]=$A10)*(Data_Xuất[[#Headers],[B1_MN]:[B4_DT]]='Xuất-2025-VayTron'!DJ$5)),SUMPRODUCT(Data_Xuất[[B1_MN]:[B4_DT]]*(Data_Xuất[Year]=DJ$1)*(Data_Xuất[Month]=DJ$2)*(Data_Xuất[Main SKU name_GOM]=$A10)*(Data_Xuất[[#Headers],[B1_MN]:[B4_DT]]='Xuất-2025-VayTron'!DJ$5)))</f>
        <v>0</v>
      </c>
      <c r="DK10" s="42" cm="1">
        <f t="array" ref="DK10">IF(DK$2="FY",SUMPRODUCT(Data_Xuất[[B1_MN]:[B4_DT]]*(Data_Xuất[Year]=DK$1)*(Data_Xuất[Main SKU name_GOM]=$A10)*(Data_Xuất[[#Headers],[B1_MN]:[B4_DT]]='Xuất-2025-VayTron'!DK$5)),SUMPRODUCT(Data_Xuất[[B1_MN]:[B4_DT]]*(Data_Xuất[Year]=DK$1)*(Data_Xuất[Month]=DK$2)*(Data_Xuất[Main SKU name_GOM]=$A10)*(Data_Xuất[[#Headers],[B1_MN]:[B4_DT]]='Xuất-2025-VayTron'!DK$5)))</f>
        <v>0</v>
      </c>
      <c r="DL10" s="42" cm="1">
        <f t="array" ref="DL10">IF(DL$2="FY",SUMPRODUCT(Data_Xuất[[B1_MN]:[B4_DT]]*(Data_Xuất[Year]=DL$1)*(Data_Xuất[Main SKU name_GOM]=$A10)*(Data_Xuất[[#Headers],[B1_MN]:[B4_DT]]='Xuất-2025-VayTron'!DL$5)),SUMPRODUCT(Data_Xuất[[B1_MN]:[B4_DT]]*(Data_Xuất[Year]=DL$1)*(Data_Xuất[Month]=DL$2)*(Data_Xuất[Main SKU name_GOM]=$A10)*(Data_Xuất[[#Headers],[B1_MN]:[B4_DT]]='Xuất-2025-VayTron'!DL$5)))</f>
        <v>0</v>
      </c>
      <c r="DM10" s="42" cm="1">
        <f t="array" ref="DM10">IF(DM$2="FY",SUMPRODUCT(Data_Xuất[[B1_MN]:[B4_DT]]*(Data_Xuất[Year]=DM$1)*(Data_Xuất[Main SKU name_GOM]=$A10)*(Data_Xuất[[#Headers],[B1_MN]:[B4_DT]]='Xuất-2025-VayTron'!DM$5)),SUMPRODUCT(Data_Xuất[[B1_MN]:[B4_DT]]*(Data_Xuất[Year]=DM$1)*(Data_Xuất[Month]=DM$2)*(Data_Xuất[Main SKU name_GOM]=$A10)*(Data_Xuất[[#Headers],[B1_MN]:[B4_DT]]='Xuất-2025-VayTron'!DM$5)))</f>
        <v>0</v>
      </c>
      <c r="DN10" s="42" cm="1">
        <f t="array" ref="DN10">IF(DN$2="FY",SUMPRODUCT(Data_Xuất[[B1_MN]:[B4_DT]]*(Data_Xuất[Year]=DN$1)*(Data_Xuất[Main SKU name_GOM]=$A10)*(Data_Xuất[[#Headers],[B1_MN]:[B4_DT]]='Xuất-2025-VayTron'!DN$5)),SUMPRODUCT(Data_Xuất[[B1_MN]:[B4_DT]]*(Data_Xuất[Year]=DN$1)*(Data_Xuất[Month]=DN$2)*(Data_Xuất[Main SKU name_GOM]=$A10)*(Data_Xuất[[#Headers],[B1_MN]:[B4_DT]]='Xuất-2025-VayTron'!DN$5)))</f>
        <v>0</v>
      </c>
      <c r="DO10" s="42" cm="1">
        <f t="array" ref="DO10">IF(DO$2="FY",SUMPRODUCT(Data_Xuất[[B1_MN]:[B4_DT]]*(Data_Xuất[Year]=DO$1)*(Data_Xuất[Main SKU name_GOM]=$A10)*(Data_Xuất[[#Headers],[B1_MN]:[B4_DT]]='Xuất-2025-VayTron'!DO$5)),SUMPRODUCT(Data_Xuất[[B1_MN]:[B4_DT]]*(Data_Xuất[Year]=DO$1)*(Data_Xuất[Month]=DO$2)*(Data_Xuất[Main SKU name_GOM]=$A10)*(Data_Xuất[[#Headers],[B1_MN]:[B4_DT]]='Xuất-2025-VayTron'!DO$5)))</f>
        <v>0</v>
      </c>
      <c r="DP10" s="42" cm="1">
        <f t="array" ref="DP10">IF(DP$2="FY",SUMPRODUCT(Data_Xuất[[B1_MN]:[B4_DT]]*(Data_Xuất[Year]=DP$1)*(Data_Xuất[Main SKU name_GOM]=$A10)*(Data_Xuất[[#Headers],[B1_MN]:[B4_DT]]='Xuất-2025-VayTron'!DP$5)),SUMPRODUCT(Data_Xuất[[B1_MN]:[B4_DT]]*(Data_Xuất[Year]=DP$1)*(Data_Xuất[Month]=DP$2)*(Data_Xuất[Main SKU name_GOM]=$A10)*(Data_Xuất[[#Headers],[B1_MN]:[B4_DT]]='Xuất-2025-VayTron'!DP$5)))</f>
        <v>0</v>
      </c>
      <c r="DQ10" s="42" cm="1">
        <f t="array" ref="DQ10">IF(DQ$2="FY",SUMPRODUCT(Data_Xuất[[B1_MN]:[B4_DT]]*(Data_Xuất[Year]=DQ$1)*(Data_Xuất[Main SKU name_GOM]=$A10)*(Data_Xuất[[#Headers],[B1_MN]:[B4_DT]]='Xuất-2025-VayTron'!DQ$5)),SUMPRODUCT(Data_Xuất[[B1_MN]:[B4_DT]]*(Data_Xuất[Year]=DQ$1)*(Data_Xuất[Month]=DQ$2)*(Data_Xuất[Main SKU name_GOM]=$A10)*(Data_Xuất[[#Headers],[B1_MN]:[B4_DT]]='Xuất-2025-VayTron'!DQ$5)))</f>
        <v>0</v>
      </c>
      <c r="DR10" s="45">
        <f t="shared" si="19"/>
        <v>0</v>
      </c>
      <c r="DT10" s="42" cm="1">
        <f t="array" ref="DT10">IF(DT$2="FY",SUMPRODUCT(Data_Xuất[[B1_MN]:[B4_DT]]*(Data_Xuất[Year]=DT$1)*(Data_Xuất[Main SKU name_GOM]=$A10)*(Data_Xuất[[#Headers],[B1_MN]:[B4_DT]]='Xuất-2025-VayTron'!DT$5)),SUMPRODUCT(Data_Xuất[[B1_MN]:[B4_DT]]*(Data_Xuất[Year]=DT$1)*(Data_Xuất[Month]=DT$2)*(Data_Xuất[Main SKU name_GOM]=$A10)*(Data_Xuất[[#Headers],[B1_MN]:[B4_DT]]='Xuất-2025-VayTron'!DT$5)))</f>
        <v>0</v>
      </c>
      <c r="DU10" s="42" cm="1">
        <f t="array" ref="DU10">IF(DU$2="FY",SUMPRODUCT(Data_Xuất[[B1_MN]:[B4_DT]]*(Data_Xuất[Year]=DU$1)*(Data_Xuất[Main SKU name_GOM]=$A10)*(Data_Xuất[[#Headers],[B1_MN]:[B4_DT]]='Xuất-2025-VayTron'!DU$5)),SUMPRODUCT(Data_Xuất[[B1_MN]:[B4_DT]]*(Data_Xuất[Year]=DU$1)*(Data_Xuất[Month]=DU$2)*(Data_Xuất[Main SKU name_GOM]=$A10)*(Data_Xuất[[#Headers],[B1_MN]:[B4_DT]]='Xuất-2025-VayTron'!DU$5)))</f>
        <v>0</v>
      </c>
      <c r="DV10" s="42" cm="1">
        <f t="array" ref="DV10">IF(DV$2="FY",SUMPRODUCT(Data_Xuất[[B1_MN]:[B4_DT]]*(Data_Xuất[Year]=DV$1)*(Data_Xuất[Main SKU name_GOM]=$A10)*(Data_Xuất[[#Headers],[B1_MN]:[B4_DT]]='Xuất-2025-VayTron'!DV$5)),SUMPRODUCT(Data_Xuất[[B1_MN]:[B4_DT]]*(Data_Xuất[Year]=DV$1)*(Data_Xuất[Month]=DV$2)*(Data_Xuất[Main SKU name_GOM]=$A10)*(Data_Xuất[[#Headers],[B1_MN]:[B4_DT]]='Xuất-2025-VayTron'!DV$5)))</f>
        <v>0</v>
      </c>
      <c r="DW10" s="42" cm="1">
        <f t="array" ref="DW10">IF(DW$2="FY",SUMPRODUCT(Data_Xuất[[B1_MN]:[B4_DT]]*(Data_Xuất[Year]=DW$1)*(Data_Xuất[Main SKU name_GOM]=$A10)*(Data_Xuất[[#Headers],[B1_MN]:[B4_DT]]='Xuất-2025-VayTron'!DW$5)),SUMPRODUCT(Data_Xuất[[B1_MN]:[B4_DT]]*(Data_Xuất[Year]=DW$1)*(Data_Xuất[Month]=DW$2)*(Data_Xuất[Main SKU name_GOM]=$A10)*(Data_Xuất[[#Headers],[B1_MN]:[B4_DT]]='Xuất-2025-VayTron'!DW$5)))</f>
        <v>0</v>
      </c>
      <c r="DX10" s="42" cm="1">
        <f t="array" ref="DX10">IF(DX$2="FY",SUMPRODUCT(Data_Xuất[[B1_MN]:[B4_DT]]*(Data_Xuất[Year]=DX$1)*(Data_Xuất[Main SKU name_GOM]=$A10)*(Data_Xuất[[#Headers],[B1_MN]:[B4_DT]]='Xuất-2025-VayTron'!DX$5)),SUMPRODUCT(Data_Xuất[[B1_MN]:[B4_DT]]*(Data_Xuất[Year]=DX$1)*(Data_Xuất[Month]=DX$2)*(Data_Xuất[Main SKU name_GOM]=$A10)*(Data_Xuất[[#Headers],[B1_MN]:[B4_DT]]='Xuất-2025-VayTron'!DX$5)))</f>
        <v>0</v>
      </c>
      <c r="DY10" s="42" cm="1">
        <f t="array" ref="DY10">IF(DY$2="FY",SUMPRODUCT(Data_Xuất[[B1_MN]:[B4_DT]]*(Data_Xuất[Year]=DY$1)*(Data_Xuất[Main SKU name_GOM]=$A10)*(Data_Xuất[[#Headers],[B1_MN]:[B4_DT]]='Xuất-2025-VayTron'!DY$5)),SUMPRODUCT(Data_Xuất[[B1_MN]:[B4_DT]]*(Data_Xuất[Year]=DY$1)*(Data_Xuất[Month]=DY$2)*(Data_Xuất[Main SKU name_GOM]=$A10)*(Data_Xuất[[#Headers],[B1_MN]:[B4_DT]]='Xuất-2025-VayTron'!DY$5)))</f>
        <v>0</v>
      </c>
      <c r="DZ10" s="42" cm="1">
        <f t="array" ref="DZ10">IF(DZ$2="FY",SUMPRODUCT(Data_Xuất[[B1_MN]:[B4_DT]]*(Data_Xuất[Year]=DZ$1)*(Data_Xuất[Main SKU name_GOM]=$A10)*(Data_Xuất[[#Headers],[B1_MN]:[B4_DT]]='Xuất-2025-VayTron'!DZ$5)),SUMPRODUCT(Data_Xuất[[B1_MN]:[B4_DT]]*(Data_Xuất[Year]=DZ$1)*(Data_Xuất[Month]=DZ$2)*(Data_Xuất[Main SKU name_GOM]=$A10)*(Data_Xuất[[#Headers],[B1_MN]:[B4_DT]]='Xuất-2025-VayTron'!DZ$5)))</f>
        <v>0</v>
      </c>
      <c r="EA10" s="42" cm="1">
        <f t="array" ref="EA10">IF(EA$2="FY",SUMPRODUCT(Data_Xuất[[B1_MN]:[B4_DT]]*(Data_Xuất[Year]=EA$1)*(Data_Xuất[Main SKU name_GOM]=$A10)*(Data_Xuất[[#Headers],[B1_MN]:[B4_DT]]='Xuất-2025-VayTron'!EA$5)),SUMPRODUCT(Data_Xuất[[B1_MN]:[B4_DT]]*(Data_Xuất[Year]=EA$1)*(Data_Xuất[Month]=EA$2)*(Data_Xuất[Main SKU name_GOM]=$A10)*(Data_Xuất[[#Headers],[B1_MN]:[B4_DT]]='Xuất-2025-VayTron'!EA$5)))</f>
        <v>0</v>
      </c>
      <c r="EB10" s="42" cm="1">
        <f t="array" ref="EB10">IF(EB$2="FY",SUMPRODUCT(Data_Xuất[[B1_MN]:[B4_DT]]*(Data_Xuất[Year]=EB$1)*(Data_Xuất[Main SKU name_GOM]=$A10)*(Data_Xuất[[#Headers],[B1_MN]:[B4_DT]]='Xuất-2025-VayTron'!EB$5)),SUMPRODUCT(Data_Xuất[[B1_MN]:[B4_DT]]*(Data_Xuất[Year]=EB$1)*(Data_Xuất[Month]=EB$2)*(Data_Xuất[Main SKU name_GOM]=$A10)*(Data_Xuất[[#Headers],[B1_MN]:[B4_DT]]='Xuất-2025-VayTron'!EB$5)))</f>
        <v>0</v>
      </c>
      <c r="EC10" s="42" cm="1">
        <f t="array" ref="EC10">IF(EC$2="FY",SUMPRODUCT(Data_Xuất[[B1_MN]:[B4_DT]]*(Data_Xuất[Year]=EC$1)*(Data_Xuất[Main SKU name_GOM]=$A10)*(Data_Xuất[[#Headers],[B1_MN]:[B4_DT]]='Xuất-2025-VayTron'!EC$5)),SUMPRODUCT(Data_Xuất[[B1_MN]:[B4_DT]]*(Data_Xuất[Year]=EC$1)*(Data_Xuất[Month]=EC$2)*(Data_Xuất[Main SKU name_GOM]=$A10)*(Data_Xuất[[#Headers],[B1_MN]:[B4_DT]]='Xuất-2025-VayTron'!EC$5)))</f>
        <v>0</v>
      </c>
      <c r="ED10" s="42" cm="1">
        <f t="array" ref="ED10">IF(ED$2="FY",SUMPRODUCT(Data_Xuất[[B1_MN]:[B4_DT]]*(Data_Xuất[Year]=ED$1)*(Data_Xuất[Main SKU name_GOM]=$A10)*(Data_Xuất[[#Headers],[B1_MN]:[B4_DT]]='Xuất-2025-VayTron'!ED$5)),SUMPRODUCT(Data_Xuất[[B1_MN]:[B4_DT]]*(Data_Xuất[Year]=ED$1)*(Data_Xuất[Month]=ED$2)*(Data_Xuất[Main SKU name_GOM]=$A10)*(Data_Xuất[[#Headers],[B1_MN]:[B4_DT]]='Xuất-2025-VayTron'!ED$5)))</f>
        <v>0</v>
      </c>
      <c r="EE10" s="42" cm="1">
        <f t="array" ref="EE10">IF(EE$2="FY",SUMPRODUCT(Data_Xuất[[B1_MN]:[B4_DT]]*(Data_Xuất[Year]=EE$1)*(Data_Xuất[Main SKU name_GOM]=$A10)*(Data_Xuất[[#Headers],[B1_MN]:[B4_DT]]='Xuất-2025-VayTron'!EE$5)),SUMPRODUCT(Data_Xuất[[B1_MN]:[B4_DT]]*(Data_Xuất[Year]=EE$1)*(Data_Xuất[Month]=EE$2)*(Data_Xuất[Main SKU name_GOM]=$A10)*(Data_Xuất[[#Headers],[B1_MN]:[B4_DT]]='Xuất-2025-VayTron'!EE$5)))</f>
        <v>0</v>
      </c>
      <c r="EF10" s="42" cm="1">
        <f t="array" ref="EF10">IF(EF$2="FY",SUMPRODUCT(Data_Xuất[[B1_MN]:[B4_DT]]*(Data_Xuất[Year]=EF$1)*(Data_Xuất[Main SKU name_GOM]=$A10)*(Data_Xuất[[#Headers],[B1_MN]:[B4_DT]]='Xuất-2025-VayTron'!EF$5)),SUMPRODUCT(Data_Xuất[[B1_MN]:[B4_DT]]*(Data_Xuất[Year]=EF$1)*(Data_Xuất[Month]=EF$2)*(Data_Xuất[Main SKU name_GOM]=$A10)*(Data_Xuất[[#Headers],[B1_MN]:[B4_DT]]='Xuất-2025-VayTron'!EF$5)))</f>
        <v>0</v>
      </c>
      <c r="EG10" s="45">
        <f t="shared" si="20"/>
        <v>0</v>
      </c>
      <c r="EI10" s="42" cm="1">
        <f t="array" ref="EI10">IF(EI$2="FY",SUMPRODUCT(Data_Xuất[[B1_MN]:[B4_DT]]*(Data_Xuất[Year]=EI$1)*(Data_Xuất[Main SKU name_GOM]=$A10)*(Data_Xuất[[#Headers],[B1_MN]:[B4_DT]]='Xuất-2025-VayTron'!EI$5)),SUMPRODUCT(Data_Xuất[[B1_MN]:[B4_DT]]*(Data_Xuất[Year]=EI$1)*(Data_Xuất[Month]=EI$2)*(Data_Xuất[Main SKU name_GOM]=$A10)*(Data_Xuất[[#Headers],[B1_MN]:[B4_DT]]='Xuất-2025-VayTron'!EI$5)))</f>
        <v>0</v>
      </c>
      <c r="EJ10" s="42" cm="1">
        <f t="array" ref="EJ10">IF(EJ$2="FY",SUMPRODUCT(Data_Xuất[[B1_MN]:[B4_DT]]*(Data_Xuất[Year]=EJ$1)*(Data_Xuất[Main SKU name_GOM]=$A10)*(Data_Xuất[[#Headers],[B1_MN]:[B4_DT]]='Xuất-2025-VayTron'!EJ$5)),SUMPRODUCT(Data_Xuất[[B1_MN]:[B4_DT]]*(Data_Xuất[Year]=EJ$1)*(Data_Xuất[Month]=EJ$2)*(Data_Xuất[Main SKU name_GOM]=$A10)*(Data_Xuất[[#Headers],[B1_MN]:[B4_DT]]='Xuất-2025-VayTron'!EJ$5)))</f>
        <v>0</v>
      </c>
      <c r="EK10" s="42" cm="1">
        <f t="array" ref="EK10">IF(EK$2="FY",SUMPRODUCT(Data_Xuất[[B1_MN]:[B4_DT]]*(Data_Xuất[Year]=EK$1)*(Data_Xuất[Main SKU name_GOM]=$A10)*(Data_Xuất[[#Headers],[B1_MN]:[B4_DT]]='Xuất-2025-VayTron'!EK$5)),SUMPRODUCT(Data_Xuất[[B1_MN]:[B4_DT]]*(Data_Xuất[Year]=EK$1)*(Data_Xuất[Month]=EK$2)*(Data_Xuất[Main SKU name_GOM]=$A10)*(Data_Xuất[[#Headers],[B1_MN]:[B4_DT]]='Xuất-2025-VayTron'!EK$5)))</f>
        <v>0</v>
      </c>
      <c r="EL10" s="42" cm="1">
        <f t="array" ref="EL10">IF(EL$2="FY",SUMPRODUCT(Data_Xuất[[B1_MN]:[B4_DT]]*(Data_Xuất[Year]=EL$1)*(Data_Xuất[Main SKU name_GOM]=$A10)*(Data_Xuất[[#Headers],[B1_MN]:[B4_DT]]='Xuất-2025-VayTron'!EL$5)),SUMPRODUCT(Data_Xuất[[B1_MN]:[B4_DT]]*(Data_Xuất[Year]=EL$1)*(Data_Xuất[Month]=EL$2)*(Data_Xuất[Main SKU name_GOM]=$A10)*(Data_Xuất[[#Headers],[B1_MN]:[B4_DT]]='Xuất-2025-VayTron'!EL$5)))</f>
        <v>0</v>
      </c>
      <c r="EM10" s="42" cm="1">
        <f t="array" ref="EM10">IF(EM$2="FY",SUMPRODUCT(Data_Xuất[[B1_MN]:[B4_DT]]*(Data_Xuất[Year]=EM$1)*(Data_Xuất[Main SKU name_GOM]=$A10)*(Data_Xuất[[#Headers],[B1_MN]:[B4_DT]]='Xuất-2025-VayTron'!EM$5)),SUMPRODUCT(Data_Xuất[[B1_MN]:[B4_DT]]*(Data_Xuất[Year]=EM$1)*(Data_Xuất[Month]=EM$2)*(Data_Xuất[Main SKU name_GOM]=$A10)*(Data_Xuất[[#Headers],[B1_MN]:[B4_DT]]='Xuất-2025-VayTron'!EM$5)))</f>
        <v>0</v>
      </c>
      <c r="EN10" s="42" cm="1">
        <f t="array" ref="EN10">IF(EN$2="FY",SUMPRODUCT(Data_Xuất[[B1_MN]:[B4_DT]]*(Data_Xuất[Year]=EN$1)*(Data_Xuất[Main SKU name_GOM]=$A10)*(Data_Xuất[[#Headers],[B1_MN]:[B4_DT]]='Xuất-2025-VayTron'!EN$5)),SUMPRODUCT(Data_Xuất[[B1_MN]:[B4_DT]]*(Data_Xuất[Year]=EN$1)*(Data_Xuất[Month]=EN$2)*(Data_Xuất[Main SKU name_GOM]=$A10)*(Data_Xuất[[#Headers],[B1_MN]:[B4_DT]]='Xuất-2025-VayTron'!EN$5)))</f>
        <v>0</v>
      </c>
      <c r="EO10" s="42" cm="1">
        <f t="array" ref="EO10">IF(EO$2="FY",SUMPRODUCT(Data_Xuất[[B1_MN]:[B4_DT]]*(Data_Xuất[Year]=EO$1)*(Data_Xuất[Main SKU name_GOM]=$A10)*(Data_Xuất[[#Headers],[B1_MN]:[B4_DT]]='Xuất-2025-VayTron'!EO$5)),SUMPRODUCT(Data_Xuất[[B1_MN]:[B4_DT]]*(Data_Xuất[Year]=EO$1)*(Data_Xuất[Month]=EO$2)*(Data_Xuất[Main SKU name_GOM]=$A10)*(Data_Xuất[[#Headers],[B1_MN]:[B4_DT]]='Xuất-2025-VayTron'!EO$5)))</f>
        <v>0</v>
      </c>
      <c r="EP10" s="42" cm="1">
        <f t="array" ref="EP10">IF(EP$2="FY",SUMPRODUCT(Data_Xuất[[B1_MN]:[B4_DT]]*(Data_Xuất[Year]=EP$1)*(Data_Xuất[Main SKU name_GOM]=$A10)*(Data_Xuất[[#Headers],[B1_MN]:[B4_DT]]='Xuất-2025-VayTron'!EP$5)),SUMPRODUCT(Data_Xuất[[B1_MN]:[B4_DT]]*(Data_Xuất[Year]=EP$1)*(Data_Xuất[Month]=EP$2)*(Data_Xuất[Main SKU name_GOM]=$A10)*(Data_Xuất[[#Headers],[B1_MN]:[B4_DT]]='Xuất-2025-VayTron'!EP$5)))</f>
        <v>0</v>
      </c>
      <c r="EQ10" s="42" cm="1">
        <f t="array" ref="EQ10">IF(EQ$2="FY",SUMPRODUCT(Data_Xuất[[B1_MN]:[B4_DT]]*(Data_Xuất[Year]=EQ$1)*(Data_Xuất[Main SKU name_GOM]=$A10)*(Data_Xuất[[#Headers],[B1_MN]:[B4_DT]]='Xuất-2025-VayTron'!EQ$5)),SUMPRODUCT(Data_Xuất[[B1_MN]:[B4_DT]]*(Data_Xuất[Year]=EQ$1)*(Data_Xuất[Month]=EQ$2)*(Data_Xuất[Main SKU name_GOM]=$A10)*(Data_Xuất[[#Headers],[B1_MN]:[B4_DT]]='Xuất-2025-VayTron'!EQ$5)))</f>
        <v>0</v>
      </c>
      <c r="ER10" s="42" cm="1">
        <f t="array" ref="ER10">IF(ER$2="FY",SUMPRODUCT(Data_Xuất[[B1_MN]:[B4_DT]]*(Data_Xuất[Year]=ER$1)*(Data_Xuất[Main SKU name_GOM]=$A10)*(Data_Xuất[[#Headers],[B1_MN]:[B4_DT]]='Xuất-2025-VayTron'!ER$5)),SUMPRODUCT(Data_Xuất[[B1_MN]:[B4_DT]]*(Data_Xuất[Year]=ER$1)*(Data_Xuất[Month]=ER$2)*(Data_Xuất[Main SKU name_GOM]=$A10)*(Data_Xuất[[#Headers],[B1_MN]:[B4_DT]]='Xuất-2025-VayTron'!ER$5)))</f>
        <v>0</v>
      </c>
      <c r="ES10" s="42" cm="1">
        <f t="array" ref="ES10">IF(ES$2="FY",SUMPRODUCT(Data_Xuất[[B1_MN]:[B4_DT]]*(Data_Xuất[Year]=ES$1)*(Data_Xuất[Main SKU name_GOM]=$A10)*(Data_Xuất[[#Headers],[B1_MN]:[B4_DT]]='Xuất-2025-VayTron'!ES$5)),SUMPRODUCT(Data_Xuất[[B1_MN]:[B4_DT]]*(Data_Xuất[Year]=ES$1)*(Data_Xuất[Month]=ES$2)*(Data_Xuất[Main SKU name_GOM]=$A10)*(Data_Xuất[[#Headers],[B1_MN]:[B4_DT]]='Xuất-2025-VayTron'!ES$5)))</f>
        <v>0</v>
      </c>
      <c r="ET10" s="42" cm="1">
        <f t="array" ref="ET10">IF(ET$2="FY",SUMPRODUCT(Data_Xuất[[B1_MN]:[B4_DT]]*(Data_Xuất[Year]=ET$1)*(Data_Xuất[Main SKU name_GOM]=$A10)*(Data_Xuất[[#Headers],[B1_MN]:[B4_DT]]='Xuất-2025-VayTron'!ET$5)),SUMPRODUCT(Data_Xuất[[B1_MN]:[B4_DT]]*(Data_Xuất[Year]=ET$1)*(Data_Xuất[Month]=ET$2)*(Data_Xuất[Main SKU name_GOM]=$A10)*(Data_Xuất[[#Headers],[B1_MN]:[B4_DT]]='Xuất-2025-VayTron'!ET$5)))</f>
        <v>0</v>
      </c>
      <c r="EU10" s="42" cm="1">
        <f t="array" ref="EU10">IF(EU$2="FY",SUMPRODUCT(Data_Xuất[[B1_MN]:[B4_DT]]*(Data_Xuất[Year]=EU$1)*(Data_Xuất[Main SKU name_GOM]=$A10)*(Data_Xuất[[#Headers],[B1_MN]:[B4_DT]]='Xuất-2025-VayTron'!EU$5)),SUMPRODUCT(Data_Xuất[[B1_MN]:[B4_DT]]*(Data_Xuất[Year]=EU$1)*(Data_Xuất[Month]=EU$2)*(Data_Xuất[Main SKU name_GOM]=$A10)*(Data_Xuất[[#Headers],[B1_MN]:[B4_DT]]='Xuất-2025-VayTron'!EU$5)))</f>
        <v>0</v>
      </c>
      <c r="EV10" s="45">
        <f t="shared" si="21"/>
        <v>0</v>
      </c>
      <c r="EX10" s="42" cm="1">
        <f t="array" ref="EX10">IF(EX$2="FY",SUMPRODUCT(Data_Xuất[[B1_MN]:[B4_DT]]*(Data_Xuất[Year]=EX$1)*(Data_Xuất[Main SKU name_GOM]=$A10)*(Data_Xuất[[#Headers],[B1_MN]:[B4_DT]]='Xuất-2025-VayTron'!EX$5)),SUMPRODUCT(Data_Xuất[[B1_MN]:[B4_DT]]*(Data_Xuất[Year]=EX$1)*(Data_Xuất[Month]=EX$2)*(Data_Xuất[Main SKU name_GOM]=$A10)*(Data_Xuất[[#Headers],[B1_MN]:[B4_DT]]='Xuất-2025-VayTron'!EX$5)))</f>
        <v>0</v>
      </c>
      <c r="EY10" s="42" cm="1">
        <f t="array" ref="EY10">IF(EY$2="FY",SUMPRODUCT(Data_Xuất[[B1_MN]:[B4_DT]]*(Data_Xuất[Year]=EY$1)*(Data_Xuất[Main SKU name_GOM]=$A10)*(Data_Xuất[[#Headers],[B1_MN]:[B4_DT]]='Xuất-2025-VayTron'!EY$5)),SUMPRODUCT(Data_Xuất[[B1_MN]:[B4_DT]]*(Data_Xuất[Year]=EY$1)*(Data_Xuất[Month]=EY$2)*(Data_Xuất[Main SKU name_GOM]=$A10)*(Data_Xuất[[#Headers],[B1_MN]:[B4_DT]]='Xuất-2025-VayTron'!EY$5)))</f>
        <v>0</v>
      </c>
      <c r="EZ10" s="42" cm="1">
        <f t="array" ref="EZ10">IF(EZ$2="FY",SUMPRODUCT(Data_Xuất[[B1_MN]:[B4_DT]]*(Data_Xuất[Year]=EZ$1)*(Data_Xuất[Main SKU name_GOM]=$A10)*(Data_Xuất[[#Headers],[B1_MN]:[B4_DT]]='Xuất-2025-VayTron'!EZ$5)),SUMPRODUCT(Data_Xuất[[B1_MN]:[B4_DT]]*(Data_Xuất[Year]=EZ$1)*(Data_Xuất[Month]=EZ$2)*(Data_Xuất[Main SKU name_GOM]=$A10)*(Data_Xuất[[#Headers],[B1_MN]:[B4_DT]]='Xuất-2025-VayTron'!EZ$5)))</f>
        <v>0</v>
      </c>
      <c r="FA10" s="42" cm="1">
        <f t="array" ref="FA10">IF(FA$2="FY",SUMPRODUCT(Data_Xuất[[B1_MN]:[B4_DT]]*(Data_Xuất[Year]=FA$1)*(Data_Xuất[Main SKU name_GOM]=$A10)*(Data_Xuất[[#Headers],[B1_MN]:[B4_DT]]='Xuất-2025-VayTron'!FA$5)),SUMPRODUCT(Data_Xuất[[B1_MN]:[B4_DT]]*(Data_Xuất[Year]=FA$1)*(Data_Xuất[Month]=FA$2)*(Data_Xuất[Main SKU name_GOM]=$A10)*(Data_Xuất[[#Headers],[B1_MN]:[B4_DT]]='Xuất-2025-VayTron'!FA$5)))</f>
        <v>0</v>
      </c>
      <c r="FB10" s="42" cm="1">
        <f t="array" ref="FB10">IF(FB$2="FY",SUMPRODUCT(Data_Xuất[[B1_MN]:[B4_DT]]*(Data_Xuất[Year]=FB$1)*(Data_Xuất[Main SKU name_GOM]=$A10)*(Data_Xuất[[#Headers],[B1_MN]:[B4_DT]]='Xuất-2025-VayTron'!FB$5)),SUMPRODUCT(Data_Xuất[[B1_MN]:[B4_DT]]*(Data_Xuất[Year]=FB$1)*(Data_Xuất[Month]=FB$2)*(Data_Xuất[Main SKU name_GOM]=$A10)*(Data_Xuất[[#Headers],[B1_MN]:[B4_DT]]='Xuất-2025-VayTron'!FB$5)))</f>
        <v>0</v>
      </c>
      <c r="FC10" s="42" cm="1">
        <f t="array" ref="FC10">IF(FC$2="FY",SUMPRODUCT(Data_Xuất[[B1_MN]:[B4_DT]]*(Data_Xuất[Year]=FC$1)*(Data_Xuất[Main SKU name_GOM]=$A10)*(Data_Xuất[[#Headers],[B1_MN]:[B4_DT]]='Xuất-2025-VayTron'!FC$5)),SUMPRODUCT(Data_Xuất[[B1_MN]:[B4_DT]]*(Data_Xuất[Year]=FC$1)*(Data_Xuất[Month]=FC$2)*(Data_Xuất[Main SKU name_GOM]=$A10)*(Data_Xuất[[#Headers],[B1_MN]:[B4_DT]]='Xuất-2025-VayTron'!FC$5)))</f>
        <v>0</v>
      </c>
      <c r="FD10" s="42" cm="1">
        <f t="array" ref="FD10">IF(FD$2="FY",SUMPRODUCT(Data_Xuất[[B1_MN]:[B4_DT]]*(Data_Xuất[Year]=FD$1)*(Data_Xuất[Main SKU name_GOM]=$A10)*(Data_Xuất[[#Headers],[B1_MN]:[B4_DT]]='Xuất-2025-VayTron'!FD$5)),SUMPRODUCT(Data_Xuất[[B1_MN]:[B4_DT]]*(Data_Xuất[Year]=FD$1)*(Data_Xuất[Month]=FD$2)*(Data_Xuất[Main SKU name_GOM]=$A10)*(Data_Xuất[[#Headers],[B1_MN]:[B4_DT]]='Xuất-2025-VayTron'!FD$5)))</f>
        <v>0</v>
      </c>
      <c r="FE10" s="42" cm="1">
        <f t="array" ref="FE10">IF(FE$2="FY",SUMPRODUCT(Data_Xuất[[B1_MN]:[B4_DT]]*(Data_Xuất[Year]=FE$1)*(Data_Xuất[Main SKU name_GOM]=$A10)*(Data_Xuất[[#Headers],[B1_MN]:[B4_DT]]='Xuất-2025-VayTron'!FE$5)),SUMPRODUCT(Data_Xuất[[B1_MN]:[B4_DT]]*(Data_Xuất[Year]=FE$1)*(Data_Xuất[Month]=FE$2)*(Data_Xuất[Main SKU name_GOM]=$A10)*(Data_Xuất[[#Headers],[B1_MN]:[B4_DT]]='Xuất-2025-VayTron'!FE$5)))</f>
        <v>0</v>
      </c>
      <c r="FF10" s="42" cm="1">
        <f t="array" ref="FF10">IF(FF$2="FY",SUMPRODUCT(Data_Xuất[[B1_MN]:[B4_DT]]*(Data_Xuất[Year]=FF$1)*(Data_Xuất[Main SKU name_GOM]=$A10)*(Data_Xuất[[#Headers],[B1_MN]:[B4_DT]]='Xuất-2025-VayTron'!FF$5)),SUMPRODUCT(Data_Xuất[[B1_MN]:[B4_DT]]*(Data_Xuất[Year]=FF$1)*(Data_Xuất[Month]=FF$2)*(Data_Xuất[Main SKU name_GOM]=$A10)*(Data_Xuất[[#Headers],[B1_MN]:[B4_DT]]='Xuất-2025-VayTron'!FF$5)))</f>
        <v>0</v>
      </c>
      <c r="FG10" s="42" cm="1">
        <f t="array" ref="FG10">IF(FG$2="FY",SUMPRODUCT(Data_Xuất[[B1_MN]:[B4_DT]]*(Data_Xuất[Year]=FG$1)*(Data_Xuất[Main SKU name_GOM]=$A10)*(Data_Xuất[[#Headers],[B1_MN]:[B4_DT]]='Xuất-2025-VayTron'!FG$5)),SUMPRODUCT(Data_Xuất[[B1_MN]:[B4_DT]]*(Data_Xuất[Year]=FG$1)*(Data_Xuất[Month]=FG$2)*(Data_Xuất[Main SKU name_GOM]=$A10)*(Data_Xuất[[#Headers],[B1_MN]:[B4_DT]]='Xuất-2025-VayTron'!FG$5)))</f>
        <v>0</v>
      </c>
      <c r="FH10" s="42" cm="1">
        <f t="array" ref="FH10">IF(FH$2="FY",SUMPRODUCT(Data_Xuất[[B1_MN]:[B4_DT]]*(Data_Xuất[Year]=FH$1)*(Data_Xuất[Main SKU name_GOM]=$A10)*(Data_Xuất[[#Headers],[B1_MN]:[B4_DT]]='Xuất-2025-VayTron'!FH$5)),SUMPRODUCT(Data_Xuất[[B1_MN]:[B4_DT]]*(Data_Xuất[Year]=FH$1)*(Data_Xuất[Month]=FH$2)*(Data_Xuất[Main SKU name_GOM]=$A10)*(Data_Xuất[[#Headers],[B1_MN]:[B4_DT]]='Xuất-2025-VayTron'!FH$5)))</f>
        <v>0</v>
      </c>
      <c r="FI10" s="42" cm="1">
        <f t="array" ref="FI10">IF(FI$2="FY",SUMPRODUCT(Data_Xuất[[B1_MN]:[B4_DT]]*(Data_Xuất[Year]=FI$1)*(Data_Xuất[Main SKU name_GOM]=$A10)*(Data_Xuất[[#Headers],[B1_MN]:[B4_DT]]='Xuất-2025-VayTron'!FI$5)),SUMPRODUCT(Data_Xuất[[B1_MN]:[B4_DT]]*(Data_Xuất[Year]=FI$1)*(Data_Xuất[Month]=FI$2)*(Data_Xuất[Main SKU name_GOM]=$A10)*(Data_Xuất[[#Headers],[B1_MN]:[B4_DT]]='Xuất-2025-VayTron'!FI$5)))</f>
        <v>0</v>
      </c>
      <c r="FJ10" s="42" cm="1">
        <f t="array" ref="FJ10">IF(FJ$2="FY",SUMPRODUCT(Data_Xuất[[B1_MN]:[B4_DT]]*(Data_Xuất[Year]=FJ$1)*(Data_Xuất[Main SKU name_GOM]=$A10)*(Data_Xuất[[#Headers],[B1_MN]:[B4_DT]]='Xuất-2025-VayTron'!FJ$5)),SUMPRODUCT(Data_Xuất[[B1_MN]:[B4_DT]]*(Data_Xuất[Year]=FJ$1)*(Data_Xuất[Month]=FJ$2)*(Data_Xuất[Main SKU name_GOM]=$A10)*(Data_Xuất[[#Headers],[B1_MN]:[B4_DT]]='Xuất-2025-VayTron'!FJ$5)))</f>
        <v>0</v>
      </c>
      <c r="FK10" s="45">
        <f t="shared" si="22"/>
        <v>0</v>
      </c>
      <c r="FM10" s="42" cm="1">
        <f t="array" ref="FM10">IF(FM$2="FY",SUMPRODUCT(Data_Xuất[[B1_MN]:[B4_DT]]*(Data_Xuất[Year]=FM$1)*(Data_Xuất[Main SKU name_GOM]=$A10)*(Data_Xuất[[#Headers],[B1_MN]:[B4_DT]]='Xuất-2025-VayTron'!FM$5)),SUMPRODUCT(Data_Xuất[[B1_MN]:[B4_DT]]*(Data_Xuất[Year]=FM$1)*(Data_Xuất[Month]=FM$2)*(Data_Xuất[Main SKU name_GOM]=$A10)*(Data_Xuất[[#Headers],[B1_MN]:[B4_DT]]='Xuất-2025-VayTron'!FM$5)))</f>
        <v>7500</v>
      </c>
      <c r="FN10" s="42" cm="1">
        <f t="array" ref="FN10">IF(FN$2="FY",SUMPRODUCT(Data_Xuất[[B1_MN]:[B4_DT]]*(Data_Xuất[Year]=FN$1)*(Data_Xuất[Main SKU name_GOM]=$A10)*(Data_Xuất[[#Headers],[B1_MN]:[B4_DT]]='Xuất-2025-VayTron'!FN$5)),SUMPRODUCT(Data_Xuất[[B1_MN]:[B4_DT]]*(Data_Xuất[Year]=FN$1)*(Data_Xuất[Month]=FN$2)*(Data_Xuất[Main SKU name_GOM]=$A10)*(Data_Xuất[[#Headers],[B1_MN]:[B4_DT]]='Xuất-2025-VayTron'!FN$5)))</f>
        <v>0</v>
      </c>
      <c r="FO10" s="42" cm="1">
        <f t="array" ref="FO10">IF(FO$2="FY",SUMPRODUCT(Data_Xuất[[B1_MN]:[B4_DT]]*(Data_Xuất[Year]=FO$1)*(Data_Xuất[Main SKU name_GOM]=$A10)*(Data_Xuất[[#Headers],[B1_MN]:[B4_DT]]='Xuất-2025-VayTron'!FO$5)),SUMPRODUCT(Data_Xuất[[B1_MN]:[B4_DT]]*(Data_Xuất[Year]=FO$1)*(Data_Xuất[Month]=FO$2)*(Data_Xuất[Main SKU name_GOM]=$A10)*(Data_Xuất[[#Headers],[B1_MN]:[B4_DT]]='Xuất-2025-VayTron'!FO$5)))</f>
        <v>0</v>
      </c>
      <c r="FP10" s="42" cm="1">
        <f t="array" ref="FP10">IF(FP$2="FY",SUMPRODUCT(Data_Xuất[[B1_MN]:[B4_DT]]*(Data_Xuất[Year]=FP$1)*(Data_Xuất[Main SKU name_GOM]=$A10)*(Data_Xuất[[#Headers],[B1_MN]:[B4_DT]]='Xuất-2025-VayTron'!FP$5)),SUMPRODUCT(Data_Xuất[[B1_MN]:[B4_DT]]*(Data_Xuất[Year]=FP$1)*(Data_Xuất[Month]=FP$2)*(Data_Xuất[Main SKU name_GOM]=$A10)*(Data_Xuất[[#Headers],[B1_MN]:[B4_DT]]='Xuất-2025-VayTron'!FP$5)))</f>
        <v>0</v>
      </c>
      <c r="FQ10" s="42" cm="1">
        <f t="array" ref="FQ10">IF(FQ$2="FY",SUMPRODUCT(Data_Xuất[[B1_MN]:[B4_DT]]*(Data_Xuất[Year]=FQ$1)*(Data_Xuất[Main SKU name_GOM]=$A10)*(Data_Xuất[[#Headers],[B1_MN]:[B4_DT]]='Xuất-2025-VayTron'!FQ$5)),SUMPRODUCT(Data_Xuất[[B1_MN]:[B4_DT]]*(Data_Xuất[Year]=FQ$1)*(Data_Xuất[Month]=FQ$2)*(Data_Xuất[Main SKU name_GOM]=$A10)*(Data_Xuất[[#Headers],[B1_MN]:[B4_DT]]='Xuất-2025-VayTron'!FQ$5)))</f>
        <v>0</v>
      </c>
      <c r="FR10" s="42" cm="1">
        <f t="array" ref="FR10">IF(FR$2="FY",SUMPRODUCT(Data_Xuất[[B1_MN]:[B4_DT]]*(Data_Xuất[Year]=FR$1)*(Data_Xuất[Main SKU name_GOM]=$A10)*(Data_Xuất[[#Headers],[B1_MN]:[B4_DT]]='Xuất-2025-VayTron'!FR$5)),SUMPRODUCT(Data_Xuất[[B1_MN]:[B4_DT]]*(Data_Xuất[Year]=FR$1)*(Data_Xuất[Month]=FR$2)*(Data_Xuất[Main SKU name_GOM]=$A10)*(Data_Xuất[[#Headers],[B1_MN]:[B4_DT]]='Xuất-2025-VayTron'!FR$5)))</f>
        <v>0</v>
      </c>
      <c r="FS10" s="42" cm="1">
        <f t="array" ref="FS10">IF(FS$2="FY",SUMPRODUCT(Data_Xuất[[B1_MN]:[B4_DT]]*(Data_Xuất[Year]=FS$1)*(Data_Xuất[Main SKU name_GOM]=$A10)*(Data_Xuất[[#Headers],[B1_MN]:[B4_DT]]='Xuất-2025-VayTron'!FS$5)),SUMPRODUCT(Data_Xuất[[B1_MN]:[B4_DT]]*(Data_Xuất[Year]=FS$1)*(Data_Xuất[Month]=FS$2)*(Data_Xuất[Main SKU name_GOM]=$A10)*(Data_Xuất[[#Headers],[B1_MN]:[B4_DT]]='Xuất-2025-VayTron'!FS$5)))</f>
        <v>0</v>
      </c>
      <c r="FT10" s="42" cm="1">
        <f t="array" ref="FT10">IF(FT$2="FY",SUMPRODUCT(Data_Xuất[[B1_MN]:[B4_DT]]*(Data_Xuất[Year]=FT$1)*(Data_Xuất[Main SKU name_GOM]=$A10)*(Data_Xuất[[#Headers],[B1_MN]:[B4_DT]]='Xuất-2025-VayTron'!FT$5)),SUMPRODUCT(Data_Xuất[[B1_MN]:[B4_DT]]*(Data_Xuất[Year]=FT$1)*(Data_Xuất[Month]=FT$2)*(Data_Xuất[Main SKU name_GOM]=$A10)*(Data_Xuất[[#Headers],[B1_MN]:[B4_DT]]='Xuất-2025-VayTron'!FT$5)))</f>
        <v>0</v>
      </c>
      <c r="FU10" s="42" cm="1">
        <f t="array" ref="FU10">IF(FU$2="FY",SUMPRODUCT(Data_Xuất[[B1_MN]:[B4_DT]]*(Data_Xuất[Year]=FU$1)*(Data_Xuất[Main SKU name_GOM]=$A10)*(Data_Xuất[[#Headers],[B1_MN]:[B4_DT]]='Xuất-2025-VayTron'!FU$5)),SUMPRODUCT(Data_Xuất[[B1_MN]:[B4_DT]]*(Data_Xuất[Year]=FU$1)*(Data_Xuất[Month]=FU$2)*(Data_Xuất[Main SKU name_GOM]=$A10)*(Data_Xuất[[#Headers],[B1_MN]:[B4_DT]]='Xuất-2025-VayTron'!FU$5)))</f>
        <v>0</v>
      </c>
      <c r="FV10" s="42" cm="1">
        <f t="array" ref="FV10">IF(FV$2="FY",SUMPRODUCT(Data_Xuất[[B1_MN]:[B4_DT]]*(Data_Xuất[Year]=FV$1)*(Data_Xuất[Main SKU name_GOM]=$A10)*(Data_Xuất[[#Headers],[B1_MN]:[B4_DT]]='Xuất-2025-VayTron'!FV$5)),SUMPRODUCT(Data_Xuất[[B1_MN]:[B4_DT]]*(Data_Xuất[Year]=FV$1)*(Data_Xuất[Month]=FV$2)*(Data_Xuất[Main SKU name_GOM]=$A10)*(Data_Xuất[[#Headers],[B1_MN]:[B4_DT]]='Xuất-2025-VayTron'!FV$5)))</f>
        <v>0</v>
      </c>
      <c r="FW10" s="42" cm="1">
        <f t="array" ref="FW10">IF(FW$2="FY",SUMPRODUCT(Data_Xuất[[B1_MN]:[B4_DT]]*(Data_Xuất[Year]=FW$1)*(Data_Xuất[Main SKU name_GOM]=$A10)*(Data_Xuất[[#Headers],[B1_MN]:[B4_DT]]='Xuất-2025-VayTron'!FW$5)),SUMPRODUCT(Data_Xuất[[B1_MN]:[B4_DT]]*(Data_Xuất[Year]=FW$1)*(Data_Xuất[Month]=FW$2)*(Data_Xuất[Main SKU name_GOM]=$A10)*(Data_Xuất[[#Headers],[B1_MN]:[B4_DT]]='Xuất-2025-VayTron'!FW$5)))</f>
        <v>0</v>
      </c>
      <c r="FX10" s="42" cm="1">
        <f t="array" ref="FX10">IF(FX$2="FY",SUMPRODUCT(Data_Xuất[[B1_MN]:[B4_DT]]*(Data_Xuất[Year]=FX$1)*(Data_Xuất[Main SKU name_GOM]=$A10)*(Data_Xuất[[#Headers],[B1_MN]:[B4_DT]]='Xuất-2025-VayTron'!FX$5)),SUMPRODUCT(Data_Xuất[[B1_MN]:[B4_DT]]*(Data_Xuất[Year]=FX$1)*(Data_Xuất[Month]=FX$2)*(Data_Xuất[Main SKU name_GOM]=$A10)*(Data_Xuất[[#Headers],[B1_MN]:[B4_DT]]='Xuất-2025-VayTron'!FX$5)))</f>
        <v>0</v>
      </c>
      <c r="FY10" s="42" cm="1">
        <f t="array" ref="FY10">IF(FY$2="FY",SUMPRODUCT(Data_Xuất[[B1_MN]:[B4_DT]]*(Data_Xuất[Year]=FY$1)*(Data_Xuất[Main SKU name_GOM]=$A10)*(Data_Xuất[[#Headers],[B1_MN]:[B4_DT]]='Xuất-2025-VayTron'!FY$5)),SUMPRODUCT(Data_Xuất[[B1_MN]:[B4_DT]]*(Data_Xuất[Year]=FY$1)*(Data_Xuất[Month]=FY$2)*(Data_Xuất[Main SKU name_GOM]=$A10)*(Data_Xuất[[#Headers],[B1_MN]:[B4_DT]]='Xuất-2025-VayTron'!FY$5)))</f>
        <v>0</v>
      </c>
      <c r="FZ10" s="45">
        <f t="shared" si="23"/>
        <v>7500</v>
      </c>
      <c r="GB10" s="42" cm="1">
        <f t="array" ref="GB10">IF(GB$2="FY",SUMPRODUCT(Data_Xuất[[B1_MN]:[B4_DT]]*(Data_Xuất[Year]=GB$1)*(Data_Xuất[Main SKU name_GOM]=$A10)*(Data_Xuất[[#Headers],[B1_MN]:[B4_DT]]='Xuất-2025-VayTron'!GB$5)),SUMPRODUCT(Data_Xuất[[B1_MN]:[B4_DT]]*(Data_Xuất[Year]=GB$1)*(Data_Xuất[Month]=GB$2)*(Data_Xuất[Main SKU name_GOM]=$A10)*(Data_Xuất[[#Headers],[B1_MN]:[B4_DT]]='Xuất-2025-VayTron'!GB$5)))</f>
        <v>0</v>
      </c>
      <c r="GC10" s="42" cm="1">
        <f t="array" ref="GC10">IF(GC$2="FY",SUMPRODUCT(Data_Xuất[[B1_MN]:[B4_DT]]*(Data_Xuất[Year]=GC$1)*(Data_Xuất[Main SKU name_GOM]=$A10)*(Data_Xuất[[#Headers],[B1_MN]:[B4_DT]]='Xuất-2025-VayTron'!GC$5)),SUMPRODUCT(Data_Xuất[[B1_MN]:[B4_DT]]*(Data_Xuất[Year]=GC$1)*(Data_Xuất[Month]=GC$2)*(Data_Xuất[Main SKU name_GOM]=$A10)*(Data_Xuất[[#Headers],[B1_MN]:[B4_DT]]='Xuất-2025-VayTron'!GC$5)))</f>
        <v>0</v>
      </c>
      <c r="GD10" s="42" cm="1">
        <f t="array" ref="GD10">IF(GD$2="FY",SUMPRODUCT(Data_Xuất[[B1_MN]:[B4_DT]]*(Data_Xuất[Year]=GD$1)*(Data_Xuất[Main SKU name_GOM]=$A10)*(Data_Xuất[[#Headers],[B1_MN]:[B4_DT]]='Xuất-2025-VayTron'!GD$5)),SUMPRODUCT(Data_Xuất[[B1_MN]:[B4_DT]]*(Data_Xuất[Year]=GD$1)*(Data_Xuất[Month]=GD$2)*(Data_Xuất[Main SKU name_GOM]=$A10)*(Data_Xuất[[#Headers],[B1_MN]:[B4_DT]]='Xuất-2025-VayTron'!GD$5)))</f>
        <v>0</v>
      </c>
      <c r="GE10" s="42" cm="1">
        <f t="array" ref="GE10">IF(GE$2="FY",SUMPRODUCT(Data_Xuất[[B1_MN]:[B4_DT]]*(Data_Xuất[Year]=GE$1)*(Data_Xuất[Main SKU name_GOM]=$A10)*(Data_Xuất[[#Headers],[B1_MN]:[B4_DT]]='Xuất-2025-VayTron'!GE$5)),SUMPRODUCT(Data_Xuất[[B1_MN]:[B4_DT]]*(Data_Xuất[Year]=GE$1)*(Data_Xuất[Month]=GE$2)*(Data_Xuất[Main SKU name_GOM]=$A10)*(Data_Xuất[[#Headers],[B1_MN]:[B4_DT]]='Xuất-2025-VayTron'!GE$5)))</f>
        <v>0</v>
      </c>
      <c r="GF10" s="42" cm="1">
        <f t="array" ref="GF10">IF(GF$2="FY",SUMPRODUCT(Data_Xuất[[B1_MN]:[B4_DT]]*(Data_Xuất[Year]=GF$1)*(Data_Xuất[Main SKU name_GOM]=$A10)*(Data_Xuất[[#Headers],[B1_MN]:[B4_DT]]='Xuất-2025-VayTron'!GF$5)),SUMPRODUCT(Data_Xuất[[B1_MN]:[B4_DT]]*(Data_Xuất[Year]=GF$1)*(Data_Xuất[Month]=GF$2)*(Data_Xuất[Main SKU name_GOM]=$A10)*(Data_Xuất[[#Headers],[B1_MN]:[B4_DT]]='Xuất-2025-VayTron'!GF$5)))</f>
        <v>0</v>
      </c>
      <c r="GG10" s="42" cm="1">
        <f t="array" ref="GG10">IF(GG$2="FY",SUMPRODUCT(Data_Xuất[[B1_MN]:[B4_DT]]*(Data_Xuất[Year]=GG$1)*(Data_Xuất[Main SKU name_GOM]=$A10)*(Data_Xuất[[#Headers],[B1_MN]:[B4_DT]]='Xuất-2025-VayTron'!GG$5)),SUMPRODUCT(Data_Xuất[[B1_MN]:[B4_DT]]*(Data_Xuất[Year]=GG$1)*(Data_Xuất[Month]=GG$2)*(Data_Xuất[Main SKU name_GOM]=$A10)*(Data_Xuất[[#Headers],[B1_MN]:[B4_DT]]='Xuất-2025-VayTron'!GG$5)))</f>
        <v>0</v>
      </c>
      <c r="GH10" s="42" cm="1">
        <f t="array" ref="GH10">IF(GH$2="FY",SUMPRODUCT(Data_Xuất[[B1_MN]:[B4_DT]]*(Data_Xuất[Year]=GH$1)*(Data_Xuất[Main SKU name_GOM]=$A10)*(Data_Xuất[[#Headers],[B1_MN]:[B4_DT]]='Xuất-2025-VayTron'!GH$5)),SUMPRODUCT(Data_Xuất[[B1_MN]:[B4_DT]]*(Data_Xuất[Year]=GH$1)*(Data_Xuất[Month]=GH$2)*(Data_Xuất[Main SKU name_GOM]=$A10)*(Data_Xuất[[#Headers],[B1_MN]:[B4_DT]]='Xuất-2025-VayTron'!GH$5)))</f>
        <v>0</v>
      </c>
      <c r="GI10" s="42" cm="1">
        <f t="array" ref="GI10">IF(GI$2="FY",SUMPRODUCT(Data_Xuất[[B1_MN]:[B4_DT]]*(Data_Xuất[Year]=GI$1)*(Data_Xuất[Main SKU name_GOM]=$A10)*(Data_Xuất[[#Headers],[B1_MN]:[B4_DT]]='Xuất-2025-VayTron'!GI$5)),SUMPRODUCT(Data_Xuất[[B1_MN]:[B4_DT]]*(Data_Xuất[Year]=GI$1)*(Data_Xuất[Month]=GI$2)*(Data_Xuất[Main SKU name_GOM]=$A10)*(Data_Xuất[[#Headers],[B1_MN]:[B4_DT]]='Xuất-2025-VayTron'!GI$5)))</f>
        <v>0</v>
      </c>
      <c r="GJ10" s="42" cm="1">
        <f t="array" ref="GJ10">IF(GJ$2="FY",SUMPRODUCT(Data_Xuất[[B1_MN]:[B4_DT]]*(Data_Xuất[Year]=GJ$1)*(Data_Xuất[Main SKU name_GOM]=$A10)*(Data_Xuất[[#Headers],[B1_MN]:[B4_DT]]='Xuất-2025-VayTron'!GJ$5)),SUMPRODUCT(Data_Xuất[[B1_MN]:[B4_DT]]*(Data_Xuất[Year]=GJ$1)*(Data_Xuất[Month]=GJ$2)*(Data_Xuất[Main SKU name_GOM]=$A10)*(Data_Xuất[[#Headers],[B1_MN]:[B4_DT]]='Xuất-2025-VayTron'!GJ$5)))</f>
        <v>0</v>
      </c>
      <c r="GK10" s="42" cm="1">
        <f t="array" ref="GK10">IF(GK$2="FY",SUMPRODUCT(Data_Xuất[[B1_MN]:[B4_DT]]*(Data_Xuất[Year]=GK$1)*(Data_Xuất[Main SKU name_GOM]=$A10)*(Data_Xuất[[#Headers],[B1_MN]:[B4_DT]]='Xuất-2025-VayTron'!GK$5)),SUMPRODUCT(Data_Xuất[[B1_MN]:[B4_DT]]*(Data_Xuất[Year]=GK$1)*(Data_Xuất[Month]=GK$2)*(Data_Xuất[Main SKU name_GOM]=$A10)*(Data_Xuất[[#Headers],[B1_MN]:[B4_DT]]='Xuất-2025-VayTron'!GK$5)))</f>
        <v>0</v>
      </c>
      <c r="GL10" s="42" cm="1">
        <f t="array" ref="GL10">IF(GL$2="FY",SUMPRODUCT(Data_Xuất[[B1_MN]:[B4_DT]]*(Data_Xuất[Year]=GL$1)*(Data_Xuất[Main SKU name_GOM]=$A10)*(Data_Xuất[[#Headers],[B1_MN]:[B4_DT]]='Xuất-2025-VayTron'!GL$5)),SUMPRODUCT(Data_Xuất[[B1_MN]:[B4_DT]]*(Data_Xuất[Year]=GL$1)*(Data_Xuất[Month]=GL$2)*(Data_Xuất[Main SKU name_GOM]=$A10)*(Data_Xuất[[#Headers],[B1_MN]:[B4_DT]]='Xuất-2025-VayTron'!GL$5)))</f>
        <v>0</v>
      </c>
      <c r="GM10" s="42" cm="1">
        <f t="array" ref="GM10">IF(GM$2="FY",SUMPRODUCT(Data_Xuất[[B1_MN]:[B4_DT]]*(Data_Xuất[Year]=GM$1)*(Data_Xuất[Main SKU name_GOM]=$A10)*(Data_Xuất[[#Headers],[B1_MN]:[B4_DT]]='Xuất-2025-VayTron'!GM$5)),SUMPRODUCT(Data_Xuất[[B1_MN]:[B4_DT]]*(Data_Xuất[Year]=GM$1)*(Data_Xuất[Month]=GM$2)*(Data_Xuất[Main SKU name_GOM]=$A10)*(Data_Xuất[[#Headers],[B1_MN]:[B4_DT]]='Xuất-2025-VayTron'!GM$5)))</f>
        <v>0</v>
      </c>
      <c r="GN10" s="42" cm="1">
        <f t="array" ref="GN10">IF(GN$2="FY",SUMPRODUCT(Data_Xuất[[B1_MN]:[B4_DT]]*(Data_Xuất[Year]=GN$1)*(Data_Xuất[Main SKU name_GOM]=$A10)*(Data_Xuất[[#Headers],[B1_MN]:[B4_DT]]='Xuất-2025-VayTron'!GN$5)),SUMPRODUCT(Data_Xuất[[B1_MN]:[B4_DT]]*(Data_Xuất[Year]=GN$1)*(Data_Xuất[Month]=GN$2)*(Data_Xuất[Main SKU name_GOM]=$A10)*(Data_Xuất[[#Headers],[B1_MN]:[B4_DT]]='Xuất-2025-VayTron'!GN$5)))</f>
        <v>0</v>
      </c>
      <c r="GO10" s="45">
        <f t="shared" si="24"/>
        <v>0</v>
      </c>
    </row>
    <row r="11" spans="1:197" x14ac:dyDescent="0.35">
      <c r="A11" s="5" t="s">
        <v>147</v>
      </c>
      <c r="B11" s="24" t="s">
        <v>147</v>
      </c>
      <c r="D11" s="42" cm="1">
        <f t="array" ref="D11">IF(D$2="FY",SUMPRODUCT(Data_Xuất[[B1_MN]:[B4_DT]]*(Data_Xuất[Year]=D$1)*(Data_Xuất[Main SKU name_GOM]=$A11)*(Data_Xuất[[#Headers],[B1_MN]:[B4_DT]]='Xuất-2025-VayTron'!D$5)),SUMPRODUCT(Data_Xuất[[B1_MN]:[B4_DT]]*(Data_Xuất[Year]=D$1)*(Data_Xuất[Month]=D$2)*(Data_Xuất[Main SKU name_GOM]=$A11)*(Data_Xuất[[#Headers],[B1_MN]:[B4_DT]]='Xuất-2025-VayTron'!D$5)))</f>
        <v>32607.381714240251</v>
      </c>
      <c r="E11" s="42" cm="1">
        <f t="array" ref="E11">IF(E$2="FY",SUMPRODUCT(Data_Xuất[[B1_MN]:[B4_DT]]*(Data_Xuất[Year]=E$1)*(Data_Xuất[Main SKU name_GOM]=$A11)*(Data_Xuất[[#Headers],[B1_MN]:[B4_DT]]='Xuất-2025-VayTron'!E$5)),SUMPRODUCT(Data_Xuất[[B1_MN]:[B4_DT]]*(Data_Xuất[Year]=E$1)*(Data_Xuất[Month]=E$2)*(Data_Xuất[Main SKU name_GOM]=$A11)*(Data_Xuất[[#Headers],[B1_MN]:[B4_DT]]='Xuất-2025-VayTron'!E$5)))</f>
        <v>6112.5742574257429</v>
      </c>
      <c r="F11" s="42" cm="1">
        <f t="array" ref="F11">IF(F$2="FY",SUMPRODUCT(Data_Xuất[[B1_MN]:[B4_DT]]*(Data_Xuất[Year]=F$1)*(Data_Xuất[Main SKU name_GOM]=$A11)*(Data_Xuất[[#Headers],[B1_MN]:[B4_DT]]='Xuất-2025-VayTron'!F$5)),SUMPRODUCT(Data_Xuất[[B1_MN]:[B4_DT]]*(Data_Xuất[Year]=F$1)*(Data_Xuất[Month]=F$2)*(Data_Xuất[Main SKU name_GOM]=$A11)*(Data_Xuất[[#Headers],[B1_MN]:[B4_DT]]='Xuất-2025-VayTron'!F$5)))</f>
        <v>1465657.5830039748</v>
      </c>
      <c r="G11" s="42" cm="1">
        <f t="array" ref="G11">IF(G$2="FY",SUMPRODUCT(Data_Xuất[[B1_MN]:[B4_DT]]*(Data_Xuất[Year]=G$1)*(Data_Xuất[Main SKU name_GOM]=$A11)*(Data_Xuất[[#Headers],[B1_MN]:[B4_DT]]='Xuất-2025-VayTron'!G$5)),SUMPRODUCT(Data_Xuất[[B1_MN]:[B4_DT]]*(Data_Xuất[Year]=G$1)*(Data_Xuất[Month]=G$2)*(Data_Xuất[Main SKU name_GOM]=$A11)*(Data_Xuất[[#Headers],[B1_MN]:[B4_DT]]='Xuất-2025-VayTron'!G$5)))</f>
        <v>85885.452812912583</v>
      </c>
      <c r="H11" s="42" cm="1">
        <f t="array" ref="H11">IF(H$2="FY",SUMPRODUCT(Data_Xuất[[B1_MN]:[B4_DT]]*(Data_Xuất[Year]=H$1)*(Data_Xuất[Main SKU name_GOM]=$A11)*(Data_Xuất[[#Headers],[B1_MN]:[B4_DT]]='Xuất-2025-VayTron'!H$5)),SUMPRODUCT(Data_Xuất[[B1_MN]:[B4_DT]]*(Data_Xuất[Year]=H$1)*(Data_Xuất[Month]=H$2)*(Data_Xuất[Main SKU name_GOM]=$A11)*(Data_Xuất[[#Headers],[B1_MN]:[B4_DT]]='Xuất-2025-VayTron'!H$5)))</f>
        <v>643711.21593784133</v>
      </c>
      <c r="I11" s="42" cm="1">
        <f t="array" ref="I11">IF(I$2="FY",SUMPRODUCT(Data_Xuất[[B1_MN]:[B4_DT]]*(Data_Xuất[Year]=I$1)*(Data_Xuất[Main SKU name_GOM]=$A11)*(Data_Xuất[[#Headers],[B1_MN]:[B4_DT]]='Xuất-2025-VayTron'!I$5)),SUMPRODUCT(Data_Xuất[[B1_MN]:[B4_DT]]*(Data_Xuất[Year]=I$1)*(Data_Xuất[Month]=I$2)*(Data_Xuất[Main SKU name_GOM]=$A11)*(Data_Xuất[[#Headers],[B1_MN]:[B4_DT]]='Xuất-2025-VayTron'!I$5)))</f>
        <v>9095.9557841014303</v>
      </c>
      <c r="J11" s="42" cm="1">
        <f t="array" ref="J11">IF(J$2="FY",SUMPRODUCT(Data_Xuất[[B1_MN]:[B4_DT]]*(Data_Xuất[Year]=J$1)*(Data_Xuất[Main SKU name_GOM]=$A11)*(Data_Xuất[[#Headers],[B1_MN]:[B4_DT]]='Xuất-2025-VayTron'!J$5)),SUMPRODUCT(Data_Xuất[[B1_MN]:[B4_DT]]*(Data_Xuất[Year]=J$1)*(Data_Xuất[Month]=J$2)*(Data_Xuất[Main SKU name_GOM]=$A11)*(Data_Xuất[[#Headers],[B1_MN]:[B4_DT]]='Xuất-2025-VayTron'!J$5)))</f>
        <v>0</v>
      </c>
      <c r="K11" s="42" cm="1">
        <f t="array" ref="K11">IF(K$2="FY",SUMPRODUCT(Data_Xuất[[B1_MN]:[B4_DT]]*(Data_Xuất[Year]=K$1)*(Data_Xuất[Main SKU name_GOM]=$A11)*(Data_Xuất[[#Headers],[B1_MN]:[B4_DT]]='Xuất-2025-VayTron'!K$5)),SUMPRODUCT(Data_Xuất[[B1_MN]:[B4_DT]]*(Data_Xuất[Year]=K$1)*(Data_Xuất[Month]=K$2)*(Data_Xuất[Main SKU name_GOM]=$A11)*(Data_Xuất[[#Headers],[B1_MN]:[B4_DT]]='Xuất-2025-VayTron'!K$5)))</f>
        <v>999.94175888177062</v>
      </c>
      <c r="L11" s="42" cm="1">
        <f t="array" ref="L11">IF(L$2="FY",SUMPRODUCT(Data_Xuất[[B1_MN]:[B4_DT]]*(Data_Xuất[Year]=L$1)*(Data_Xuất[Main SKU name_GOM]=$A11)*(Data_Xuất[[#Headers],[B1_MN]:[B4_DT]]='Xuất-2025-VayTron'!L$5)),SUMPRODUCT(Data_Xuất[[B1_MN]:[B4_DT]]*(Data_Xuất[Year]=L$1)*(Data_Xuất[Month]=L$2)*(Data_Xuất[Main SKU name_GOM]=$A11)*(Data_Xuất[[#Headers],[B1_MN]:[B4_DT]]='Xuất-2025-VayTron'!L$5)))</f>
        <v>819.20792079207922</v>
      </c>
      <c r="M11" s="42" cm="1">
        <f t="array" ref="M11">IF(M$2="FY",SUMPRODUCT(Data_Xuất[[B1_MN]:[B4_DT]]*(Data_Xuất[Year]=M$1)*(Data_Xuất[Main SKU name_GOM]=$A11)*(Data_Xuất[[#Headers],[B1_MN]:[B4_DT]]='Xuất-2025-VayTron'!M$5)),SUMPRODUCT(Data_Xuất[[B1_MN]:[B4_DT]]*(Data_Xuất[Year]=M$1)*(Data_Xuất[Month]=M$2)*(Data_Xuất[Main SKU name_GOM]=$A11)*(Data_Xuất[[#Headers],[B1_MN]:[B4_DT]]='Xuất-2025-VayTron'!M$5)))</f>
        <v>62946.571342204319</v>
      </c>
      <c r="N11" s="42" cm="1">
        <f t="array" ref="N11">IF(N$2="FY",SUMPRODUCT(Data_Xuất[[B1_MN]:[B4_DT]]*(Data_Xuất[Year]=N$1)*(Data_Xuất[Main SKU name_GOM]=$A11)*(Data_Xuất[[#Headers],[B1_MN]:[B4_DT]]='Xuất-2025-VayTron'!N$5)),SUMPRODUCT(Data_Xuất[[B1_MN]:[B4_DT]]*(Data_Xuất[Year]=N$1)*(Data_Xuất[Month]=N$2)*(Data_Xuất[Main SKU name_GOM]=$A11)*(Data_Xuất[[#Headers],[B1_MN]:[B4_DT]]='Xuất-2025-VayTron'!N$5)))</f>
        <v>0</v>
      </c>
      <c r="O11" s="42" cm="1">
        <f t="array" ref="O11">IF(O$2="FY",SUMPRODUCT(Data_Xuất[[B1_MN]:[B4_DT]]*(Data_Xuất[Year]=O$1)*(Data_Xuất[Main SKU name_GOM]=$A11)*(Data_Xuất[[#Headers],[B1_MN]:[B4_DT]]='Xuất-2025-VayTron'!O$5)),SUMPRODUCT(Data_Xuất[[B1_MN]:[B4_DT]]*(Data_Xuất[Year]=O$1)*(Data_Xuất[Month]=O$2)*(Data_Xuất[Main SKU name_GOM]=$A11)*(Data_Xuất[[#Headers],[B1_MN]:[B4_DT]]='Xuất-2025-VayTron'!O$5)))</f>
        <v>2625.1154676258993</v>
      </c>
      <c r="P11" s="42" cm="1">
        <f t="array" ref="P11">IF(P$2="FY",SUMPRODUCT(Data_Xuất[[B1_MN]:[B4_DT]]*(Data_Xuất[Year]=P$1)*(Data_Xuất[Main SKU name_GOM]=$A11)*(Data_Xuất[[#Headers],[B1_MN]:[B4_DT]]='Xuất-2025-VayTron'!P$5)),SUMPRODUCT(Data_Xuất[[B1_MN]:[B4_DT]]*(Data_Xuất[Year]=P$1)*(Data_Xuất[Month]=P$2)*(Data_Xuất[Main SKU name_GOM]=$A11)*(Data_Xuất[[#Headers],[B1_MN]:[B4_DT]]='Xuất-2025-VayTron'!P$5)))</f>
        <v>0</v>
      </c>
      <c r="Q11" s="42">
        <f t="shared" si="12"/>
        <v>2310461</v>
      </c>
      <c r="S11" s="42" cm="1">
        <f t="array" ref="S11">IF(S$2="FY",SUMPRODUCT(Data_Xuất[[B1_MN]:[B4_DT]]*(Data_Xuất[Year]=S$1)*(Data_Xuất[Main SKU name_GOM]=$A11)*(Data_Xuất[[#Headers],[B1_MN]:[B4_DT]]='Xuất-2025-VayTron'!S$5)),SUMPRODUCT(Data_Xuất[[B1_MN]:[B4_DT]]*(Data_Xuất[Year]=S$1)*(Data_Xuất[Month]=S$2)*(Data_Xuất[Main SKU name_GOM]=$A11)*(Data_Xuất[[#Headers],[B1_MN]:[B4_DT]]='Xuất-2025-VayTron'!S$5)))</f>
        <v>967.26804123711349</v>
      </c>
      <c r="T11" s="42" cm="1">
        <f t="array" ref="T11">IF(T$2="FY",SUMPRODUCT(Data_Xuất[[B1_MN]:[B4_DT]]*(Data_Xuất[Year]=T$1)*(Data_Xuất[Main SKU name_GOM]=$A11)*(Data_Xuất[[#Headers],[B1_MN]:[B4_DT]]='Xuất-2025-VayTron'!T$5)),SUMPRODUCT(Data_Xuất[[B1_MN]:[B4_DT]]*(Data_Xuất[Year]=T$1)*(Data_Xuất[Month]=T$2)*(Data_Xuất[Main SKU name_GOM]=$A11)*(Data_Xuất[[#Headers],[B1_MN]:[B4_DT]]='Xuất-2025-VayTron'!T$5)))</f>
        <v>0</v>
      </c>
      <c r="U11" s="42" cm="1">
        <f t="array" ref="U11">IF(U$2="FY",SUMPRODUCT(Data_Xuất[[B1_MN]:[B4_DT]]*(Data_Xuất[Year]=U$1)*(Data_Xuất[Main SKU name_GOM]=$A11)*(Data_Xuất[[#Headers],[B1_MN]:[B4_DT]]='Xuất-2025-VayTron'!U$5)),SUMPRODUCT(Data_Xuất[[B1_MN]:[B4_DT]]*(Data_Xuất[Year]=U$1)*(Data_Xuất[Month]=U$2)*(Data_Xuất[Main SKU name_GOM]=$A11)*(Data_Xuất[[#Headers],[B1_MN]:[B4_DT]]='Xuất-2025-VayTron'!U$5)))</f>
        <v>37975.714010235111</v>
      </c>
      <c r="V11" s="42" cm="1">
        <f t="array" ref="V11">IF(V$2="FY",SUMPRODUCT(Data_Xuất[[B1_MN]:[B4_DT]]*(Data_Xuất[Year]=V$1)*(Data_Xuất[Main SKU name_GOM]=$A11)*(Data_Xuất[[#Headers],[B1_MN]:[B4_DT]]='Xuất-2025-VayTron'!V$5)),SUMPRODUCT(Data_Xuất[[B1_MN]:[B4_DT]]*(Data_Xuất[Year]=V$1)*(Data_Xuất[Month]=V$2)*(Data_Xuất[Main SKU name_GOM]=$A11)*(Data_Xuất[[#Headers],[B1_MN]:[B4_DT]]='Xuất-2025-VayTron'!V$5)))</f>
        <v>11059.55562560261</v>
      </c>
      <c r="W11" s="42" cm="1">
        <f t="array" ref="W11">IF(W$2="FY",SUMPRODUCT(Data_Xuất[[B1_MN]:[B4_DT]]*(Data_Xuất[Year]=W$1)*(Data_Xuất[Main SKU name_GOM]=$A11)*(Data_Xuất[[#Headers],[B1_MN]:[B4_DT]]='Xuất-2025-VayTron'!W$5)),SUMPRODUCT(Data_Xuất[[B1_MN]:[B4_DT]]*(Data_Xuất[Year]=W$1)*(Data_Xuất[Month]=W$2)*(Data_Xuất[Main SKU name_GOM]=$A11)*(Data_Xuất[[#Headers],[B1_MN]:[B4_DT]]='Xuất-2025-VayTron'!W$5)))</f>
        <v>64054.89657346288</v>
      </c>
      <c r="X11" s="42" cm="1">
        <f t="array" ref="X11">IF(X$2="FY",SUMPRODUCT(Data_Xuất[[B1_MN]:[B4_DT]]*(Data_Xuất[Year]=X$1)*(Data_Xuất[Main SKU name_GOM]=$A11)*(Data_Xuất[[#Headers],[B1_MN]:[B4_DT]]='Xuất-2025-VayTron'!X$5)),SUMPRODUCT(Data_Xuất[[B1_MN]:[B4_DT]]*(Data_Xuất[Year]=X$1)*(Data_Xuất[Month]=X$2)*(Data_Xuất[Main SKU name_GOM]=$A11)*(Data_Xuất[[#Headers],[B1_MN]:[B4_DT]]='Xuất-2025-VayTron'!X$5)))</f>
        <v>206.80575539568343</v>
      </c>
      <c r="Y11" s="42" cm="1">
        <f t="array" ref="Y11">IF(Y$2="FY",SUMPRODUCT(Data_Xuất[[B1_MN]:[B4_DT]]*(Data_Xuất[Year]=Y$1)*(Data_Xuất[Main SKU name_GOM]=$A11)*(Data_Xuất[[#Headers],[B1_MN]:[B4_DT]]='Xuất-2025-VayTron'!Y$5)),SUMPRODUCT(Data_Xuất[[B1_MN]:[B4_DT]]*(Data_Xuất[Year]=Y$1)*(Data_Xuất[Month]=Y$2)*(Data_Xuất[Main SKU name_GOM]=$A11)*(Data_Xuất[[#Headers],[B1_MN]:[B4_DT]]='Xuất-2025-VayTron'!Y$5)))</f>
        <v>0</v>
      </c>
      <c r="Z11" s="42" cm="1">
        <f t="array" ref="Z11">IF(Z$2="FY",SUMPRODUCT(Data_Xuất[[B1_MN]:[B4_DT]]*(Data_Xuất[Year]=Z$1)*(Data_Xuất[Main SKU name_GOM]=$A11)*(Data_Xuất[[#Headers],[B1_MN]:[B4_DT]]='Xuất-2025-VayTron'!Z$5)),SUMPRODUCT(Data_Xuất[[B1_MN]:[B4_DT]]*(Data_Xuất[Year]=Z$1)*(Data_Xuất[Month]=Z$2)*(Data_Xuất[Main SKU name_GOM]=$A11)*(Data_Xuất[[#Headers],[B1_MN]:[B4_DT]]='Xuất-2025-VayTron'!Z$5)))</f>
        <v>0</v>
      </c>
      <c r="AA11" s="42" cm="1">
        <f t="array" ref="AA11">IF(AA$2="FY",SUMPRODUCT(Data_Xuất[[B1_MN]:[B4_DT]]*(Data_Xuất[Year]=AA$1)*(Data_Xuất[Main SKU name_GOM]=$A11)*(Data_Xuất[[#Headers],[B1_MN]:[B4_DT]]='Xuất-2025-VayTron'!AA$5)),SUMPRODUCT(Data_Xuất[[B1_MN]:[B4_DT]]*(Data_Xuất[Year]=AA$1)*(Data_Xuất[Month]=AA$2)*(Data_Xuất[Main SKU name_GOM]=$A11)*(Data_Xuất[[#Headers],[B1_MN]:[B4_DT]]='Xuất-2025-VayTron'!AA$5)))</f>
        <v>0</v>
      </c>
      <c r="AB11" s="42" cm="1">
        <f t="array" ref="AB11">IF(AB$2="FY",SUMPRODUCT(Data_Xuất[[B1_MN]:[B4_DT]]*(Data_Xuất[Year]=AB$1)*(Data_Xuất[Main SKU name_GOM]=$A11)*(Data_Xuất[[#Headers],[B1_MN]:[B4_DT]]='Xuất-2025-VayTron'!AB$5)),SUMPRODUCT(Data_Xuất[[B1_MN]:[B4_DT]]*(Data_Xuất[Year]=AB$1)*(Data_Xuất[Month]=AB$2)*(Data_Xuất[Main SKU name_GOM]=$A11)*(Data_Xuất[[#Headers],[B1_MN]:[B4_DT]]='Xuất-2025-VayTron'!AB$5)))</f>
        <v>747.99020989394057</v>
      </c>
      <c r="AC11" s="42" cm="1">
        <f t="array" ref="AC11">IF(AC$2="FY",SUMPRODUCT(Data_Xuất[[B1_MN]:[B4_DT]]*(Data_Xuất[Year]=AC$1)*(Data_Xuất[Main SKU name_GOM]=$A11)*(Data_Xuất[[#Headers],[B1_MN]:[B4_DT]]='Xuất-2025-VayTron'!AC$5)),SUMPRODUCT(Data_Xuất[[B1_MN]:[B4_DT]]*(Data_Xuất[Year]=AC$1)*(Data_Xuất[Month]=AC$2)*(Data_Xuất[Main SKU name_GOM]=$A11)*(Data_Xuất[[#Headers],[B1_MN]:[B4_DT]]='Xuất-2025-VayTron'!AC$5)))</f>
        <v>0</v>
      </c>
      <c r="AD11" s="42" cm="1">
        <f t="array" ref="AD11">IF(AD$2="FY",SUMPRODUCT(Data_Xuất[[B1_MN]:[B4_DT]]*(Data_Xuất[Year]=AD$1)*(Data_Xuất[Main SKU name_GOM]=$A11)*(Data_Xuất[[#Headers],[B1_MN]:[B4_DT]]='Xuất-2025-VayTron'!AD$5)),SUMPRODUCT(Data_Xuất[[B1_MN]:[B4_DT]]*(Data_Xuất[Year]=AD$1)*(Data_Xuất[Month]=AD$2)*(Data_Xuất[Main SKU name_GOM]=$A11)*(Data_Xuất[[#Headers],[B1_MN]:[B4_DT]]='Xuất-2025-VayTron'!AD$5)))</f>
        <v>187.76978417266187</v>
      </c>
      <c r="AE11" s="42" cm="1">
        <f t="array" ref="AE11">IF(AE$2="FY",SUMPRODUCT(Data_Xuất[[B1_MN]:[B4_DT]]*(Data_Xuất[Year]=AE$1)*(Data_Xuất[Main SKU name_GOM]=$A11)*(Data_Xuất[[#Headers],[B1_MN]:[B4_DT]]='Xuất-2025-VayTron'!AE$5)),SUMPRODUCT(Data_Xuất[[B1_MN]:[B4_DT]]*(Data_Xuất[Year]=AE$1)*(Data_Xuất[Month]=AE$2)*(Data_Xuất[Main SKU name_GOM]=$A11)*(Data_Xuất[[#Headers],[B1_MN]:[B4_DT]]='Xuất-2025-VayTron'!AE$5)))</f>
        <v>0</v>
      </c>
      <c r="AF11" s="45">
        <f t="shared" si="13"/>
        <v>115200</v>
      </c>
      <c r="AH11" s="42" cm="1">
        <f t="array" ref="AH11">IF(AH$2="FY",SUMPRODUCT(Data_Xuất[[B1_MN]:[B4_DT]]*(Data_Xuất[Year]=AH$1)*(Data_Xuất[Main SKU name_GOM]=$A11)*(Data_Xuất[[#Headers],[B1_MN]:[B4_DT]]='Xuất-2025-VayTron'!AH$5)),SUMPRODUCT(Data_Xuất[[B1_MN]:[B4_DT]]*(Data_Xuất[Year]=AH$1)*(Data_Xuất[Month]=AH$2)*(Data_Xuất[Main SKU name_GOM]=$A11)*(Data_Xuất[[#Headers],[B1_MN]:[B4_DT]]='Xuất-2025-VayTron'!AH$5)))</f>
        <v>115.97938144329898</v>
      </c>
      <c r="AI11" s="42" cm="1">
        <f t="array" ref="AI11">IF(AI$2="FY",SUMPRODUCT(Data_Xuất[[B1_MN]:[B4_DT]]*(Data_Xuất[Year]=AI$1)*(Data_Xuất[Main SKU name_GOM]=$A11)*(Data_Xuất[[#Headers],[B1_MN]:[B4_DT]]='Xuất-2025-VayTron'!AI$5)),SUMPRODUCT(Data_Xuất[[B1_MN]:[B4_DT]]*(Data_Xuất[Year]=AI$1)*(Data_Xuất[Month]=AI$2)*(Data_Xuất[Main SKU name_GOM]=$A11)*(Data_Xuất[[#Headers],[B1_MN]:[B4_DT]]='Xuất-2025-VayTron'!AI$5)))</f>
        <v>0</v>
      </c>
      <c r="AJ11" s="42" cm="1">
        <f t="array" ref="AJ11">IF(AJ$2="FY",SUMPRODUCT(Data_Xuất[[B1_MN]:[B4_DT]]*(Data_Xuất[Year]=AJ$1)*(Data_Xuất[Main SKU name_GOM]=$A11)*(Data_Xuất[[#Headers],[B1_MN]:[B4_DT]]='Xuất-2025-VayTron'!AJ$5)),SUMPRODUCT(Data_Xuất[[B1_MN]:[B4_DT]]*(Data_Xuất[Year]=AJ$1)*(Data_Xuất[Month]=AJ$2)*(Data_Xuất[Main SKU name_GOM]=$A11)*(Data_Xuất[[#Headers],[B1_MN]:[B4_DT]]='Xuất-2025-VayTron'!AJ$5)))</f>
        <v>215285.74068580187</v>
      </c>
      <c r="AK11" s="42" cm="1">
        <f t="array" ref="AK11">IF(AK$2="FY",SUMPRODUCT(Data_Xuất[[B1_MN]:[B4_DT]]*(Data_Xuất[Year]=AK$1)*(Data_Xuất[Main SKU name_GOM]=$A11)*(Data_Xuất[[#Headers],[B1_MN]:[B4_DT]]='Xuất-2025-VayTron'!AK$5)),SUMPRODUCT(Data_Xuất[[B1_MN]:[B4_DT]]*(Data_Xuất[Year]=AK$1)*(Data_Xuất[Month]=AK$2)*(Data_Xuất[Main SKU name_GOM]=$A11)*(Data_Xuất[[#Headers],[B1_MN]:[B4_DT]]='Xuất-2025-VayTron'!AK$5)))</f>
        <v>3978.6692130831407</v>
      </c>
      <c r="AL11" s="42" cm="1">
        <f t="array" ref="AL11">IF(AL$2="FY",SUMPRODUCT(Data_Xuất[[B1_MN]:[B4_DT]]*(Data_Xuất[Year]=AL$1)*(Data_Xuất[Main SKU name_GOM]=$A11)*(Data_Xuất[[#Headers],[B1_MN]:[B4_DT]]='Xuất-2025-VayTron'!AL$5)),SUMPRODUCT(Data_Xuất[[B1_MN]:[B4_DT]]*(Data_Xuất[Year]=AL$1)*(Data_Xuất[Month]=AL$2)*(Data_Xuất[Main SKU name_GOM]=$A11)*(Data_Xuất[[#Headers],[B1_MN]:[B4_DT]]='Xuất-2025-VayTron'!AL$5)))</f>
        <v>29273.495043140741</v>
      </c>
      <c r="AM11" s="42" cm="1">
        <f t="array" ref="AM11">IF(AM$2="FY",SUMPRODUCT(Data_Xuất[[B1_MN]:[B4_DT]]*(Data_Xuất[Year]=AM$1)*(Data_Xuất[Main SKU name_GOM]=$A11)*(Data_Xuất[[#Headers],[B1_MN]:[B4_DT]]='Xuất-2025-VayTron'!AM$5)),SUMPRODUCT(Data_Xuất[[B1_MN]:[B4_DT]]*(Data_Xuất[Year]=AM$1)*(Data_Xuất[Month]=AM$2)*(Data_Xuất[Main SKU name_GOM]=$A11)*(Data_Xuất[[#Headers],[B1_MN]:[B4_DT]]='Xuất-2025-VayTron'!AM$5)))</f>
        <v>942.11510791366879</v>
      </c>
      <c r="AN11" s="42" cm="1">
        <f t="array" ref="AN11">IF(AN$2="FY",SUMPRODUCT(Data_Xuất[[B1_MN]:[B4_DT]]*(Data_Xuất[Year]=AN$1)*(Data_Xuất[Main SKU name_GOM]=$A11)*(Data_Xuất[[#Headers],[B1_MN]:[B4_DT]]='Xuất-2025-VayTron'!AN$5)),SUMPRODUCT(Data_Xuất[[B1_MN]:[B4_DT]]*(Data_Xuất[Year]=AN$1)*(Data_Xuất[Month]=AN$2)*(Data_Xuất[Main SKU name_GOM]=$A11)*(Data_Xuất[[#Headers],[B1_MN]:[B4_DT]]='Xuất-2025-VayTron'!AN$5)))</f>
        <v>0</v>
      </c>
      <c r="AO11" s="42" cm="1">
        <f t="array" ref="AO11">IF(AO$2="FY",SUMPRODUCT(Data_Xuất[[B1_MN]:[B4_DT]]*(Data_Xuất[Year]=AO$1)*(Data_Xuất[Main SKU name_GOM]=$A11)*(Data_Xuất[[#Headers],[B1_MN]:[B4_DT]]='Xuất-2025-VayTron'!AO$5)),SUMPRODUCT(Data_Xuất[[B1_MN]:[B4_DT]]*(Data_Xuất[Year]=AO$1)*(Data_Xuất[Month]=AO$2)*(Data_Xuất[Main SKU name_GOM]=$A11)*(Data_Xuất[[#Headers],[B1_MN]:[B4_DT]]='Xuất-2025-VayTron'!AO$5)))</f>
        <v>0</v>
      </c>
      <c r="AP11" s="42" cm="1">
        <f t="array" ref="AP11">IF(AP$2="FY",SUMPRODUCT(Data_Xuất[[B1_MN]:[B4_DT]]*(Data_Xuất[Year]=AP$1)*(Data_Xuất[Main SKU name_GOM]=$A11)*(Data_Xuất[[#Headers],[B1_MN]:[B4_DT]]='Xuất-2025-VayTron'!AP$5)),SUMPRODUCT(Data_Xuất[[B1_MN]:[B4_DT]]*(Data_Xuất[Year]=AP$1)*(Data_Xuất[Month]=AP$2)*(Data_Xuất[Main SKU name_GOM]=$A11)*(Data_Xuất[[#Headers],[B1_MN]:[B4_DT]]='Xuất-2025-VayTron'!AP$5)))</f>
        <v>0</v>
      </c>
      <c r="AQ11" s="42" cm="1">
        <f t="array" ref="AQ11">IF(AQ$2="FY",SUMPRODUCT(Data_Xuất[[B1_MN]:[B4_DT]]*(Data_Xuất[Year]=AQ$1)*(Data_Xuất[Main SKU name_GOM]=$A11)*(Data_Xuất[[#Headers],[B1_MN]:[B4_DT]]='Xuất-2025-VayTron'!AQ$5)),SUMPRODUCT(Data_Xuất[[B1_MN]:[B4_DT]]*(Data_Xuất[Year]=AQ$1)*(Data_Xuất[Month]=AQ$2)*(Data_Xuất[Main SKU name_GOM]=$A11)*(Data_Xuất[[#Headers],[B1_MN]:[B4_DT]]='Xuất-2025-VayTron'!AQ$5)))</f>
        <v>3248.6048851640335</v>
      </c>
      <c r="AR11" s="42" cm="1">
        <f t="array" ref="AR11">IF(AR$2="FY",SUMPRODUCT(Data_Xuất[[B1_MN]:[B4_DT]]*(Data_Xuất[Year]=AR$1)*(Data_Xuất[Main SKU name_GOM]=$A11)*(Data_Xuất[[#Headers],[B1_MN]:[B4_DT]]='Xuất-2025-VayTron'!AR$5)),SUMPRODUCT(Data_Xuất[[B1_MN]:[B4_DT]]*(Data_Xuất[Year]=AR$1)*(Data_Xuất[Month]=AR$2)*(Data_Xuất[Main SKU name_GOM]=$A11)*(Data_Xuất[[#Headers],[B1_MN]:[B4_DT]]='Xuất-2025-VayTron'!AR$5)))</f>
        <v>0</v>
      </c>
      <c r="AS11" s="42" cm="1">
        <f t="array" ref="AS11">IF(AS$2="FY",SUMPRODUCT(Data_Xuất[[B1_MN]:[B4_DT]]*(Data_Xuất[Year]=AS$1)*(Data_Xuất[Main SKU name_GOM]=$A11)*(Data_Xuất[[#Headers],[B1_MN]:[B4_DT]]='Xuất-2025-VayTron'!AS$5)),SUMPRODUCT(Data_Xuất[[B1_MN]:[B4_DT]]*(Data_Xuất[Year]=AS$1)*(Data_Xuất[Month]=AS$2)*(Data_Xuất[Main SKU name_GOM]=$A11)*(Data_Xuất[[#Headers],[B1_MN]:[B4_DT]]='Xuất-2025-VayTron'!AS$5)))</f>
        <v>855.39568345323733</v>
      </c>
      <c r="AT11" s="42" cm="1">
        <f t="array" ref="AT11">IF(AT$2="FY",SUMPRODUCT(Data_Xuất[[B1_MN]:[B4_DT]]*(Data_Xuất[Year]=AT$1)*(Data_Xuất[Main SKU name_GOM]=$A11)*(Data_Xuất[[#Headers],[B1_MN]:[B4_DT]]='Xuất-2025-VayTron'!AT$5)),SUMPRODUCT(Data_Xuất[[B1_MN]:[B4_DT]]*(Data_Xuất[Year]=AT$1)*(Data_Xuất[Month]=AT$2)*(Data_Xuất[Main SKU name_GOM]=$A11)*(Data_Xuất[[#Headers],[B1_MN]:[B4_DT]]='Xuất-2025-VayTron'!AT$5)))</f>
        <v>0</v>
      </c>
      <c r="AU11" s="45">
        <f t="shared" si="14"/>
        <v>253700</v>
      </c>
      <c r="AW11" s="42" cm="1">
        <f t="array" ref="AW11">IF(AW$2="FY",SUMPRODUCT(Data_Xuất[[B1_MN]:[B4_DT]]*(Data_Xuất[Year]=AW$1)*(Data_Xuất[Main SKU name_GOM]=$A11)*(Data_Xuất[[#Headers],[B1_MN]:[B4_DT]]='Xuất-2025-VayTron'!AW$5)),SUMPRODUCT(Data_Xuất[[B1_MN]:[B4_DT]]*(Data_Xuất[Year]=AW$1)*(Data_Xuất[Month]=AW$2)*(Data_Xuất[Main SKU name_GOM]=$A11)*(Data_Xuất[[#Headers],[B1_MN]:[B4_DT]]='Xuất-2025-VayTron'!AW$5)))</f>
        <v>2266.8170103092784</v>
      </c>
      <c r="AX11" s="42" cm="1">
        <f t="array" ref="AX11">IF(AX$2="FY",SUMPRODUCT(Data_Xuất[[B1_MN]:[B4_DT]]*(Data_Xuất[Year]=AX$1)*(Data_Xuất[Main SKU name_GOM]=$A11)*(Data_Xuất[[#Headers],[B1_MN]:[B4_DT]]='Xuất-2025-VayTron'!AX$5)),SUMPRODUCT(Data_Xuất[[B1_MN]:[B4_DT]]*(Data_Xuất[Year]=AX$1)*(Data_Xuất[Month]=AX$2)*(Data_Xuất[Main SKU name_GOM]=$A11)*(Data_Xuất[[#Headers],[B1_MN]:[B4_DT]]='Xuất-2025-VayTron'!AX$5)))</f>
        <v>5000</v>
      </c>
      <c r="AY11" s="42" cm="1">
        <f t="array" ref="AY11">IF(AY$2="FY",SUMPRODUCT(Data_Xuất[[B1_MN]:[B4_DT]]*(Data_Xuất[Year]=AY$1)*(Data_Xuất[Main SKU name_GOM]=$A11)*(Data_Xuất[[#Headers],[B1_MN]:[B4_DT]]='Xuất-2025-VayTron'!AY$5)),SUMPRODUCT(Data_Xuất[[B1_MN]:[B4_DT]]*(Data_Xuất[Year]=AY$1)*(Data_Xuất[Month]=AY$2)*(Data_Xuất[Main SKU name_GOM]=$A11)*(Data_Xuất[[#Headers],[B1_MN]:[B4_DT]]='Xuất-2025-VayTron'!AY$5)))</f>
        <v>253430.5813802566</v>
      </c>
      <c r="AZ11" s="42" cm="1">
        <f t="array" ref="AZ11">IF(AZ$2="FY",SUMPRODUCT(Data_Xuất[[B1_MN]:[B4_DT]]*(Data_Xuất[Year]=AZ$1)*(Data_Xuất[Main SKU name_GOM]=$A11)*(Data_Xuất[[#Headers],[B1_MN]:[B4_DT]]='Xuất-2025-VayTron'!AZ$5)),SUMPRODUCT(Data_Xuất[[B1_MN]:[B4_DT]]*(Data_Xuất[Year]=AZ$1)*(Data_Xuất[Month]=AZ$2)*(Data_Xuất[Main SKU name_GOM]=$A11)*(Data_Xuất[[#Headers],[B1_MN]:[B4_DT]]='Xuất-2025-VayTron'!AZ$5)))</f>
        <v>24849.115525105692</v>
      </c>
      <c r="BA11" s="42" cm="1">
        <f t="array" ref="BA11">IF(BA$2="FY",SUMPRODUCT(Data_Xuất[[B1_MN]:[B4_DT]]*(Data_Xuất[Year]=BA$1)*(Data_Xuất[Main SKU name_GOM]=$A11)*(Data_Xuất[[#Headers],[B1_MN]:[B4_DT]]='Xuất-2025-VayTron'!BA$5)),SUMPRODUCT(Data_Xuất[[B1_MN]:[B4_DT]]*(Data_Xuất[Year]=BA$1)*(Data_Xuất[Month]=BA$2)*(Data_Xuất[Main SKU name_GOM]=$A11)*(Data_Xuất[[#Headers],[B1_MN]:[B4_DT]]='Xuất-2025-VayTron'!BA$5)))</f>
        <v>108402.67378365349</v>
      </c>
      <c r="BB11" s="42" cm="1">
        <f t="array" ref="BB11">IF(BB$2="FY",SUMPRODUCT(Data_Xuất[[B1_MN]:[B4_DT]]*(Data_Xuất[Year]=BB$1)*(Data_Xuất[Main SKU name_GOM]=$A11)*(Data_Xuất[[#Headers],[B1_MN]:[B4_DT]]='Xuất-2025-VayTron'!BB$5)),SUMPRODUCT(Data_Xuất[[B1_MN]:[B4_DT]]*(Data_Xuất[Year]=BB$1)*(Data_Xuất[Month]=BB$2)*(Data_Xuất[Main SKU name_GOM]=$A11)*(Data_Xuất[[#Headers],[B1_MN]:[B4_DT]]='Xuất-2025-VayTron'!BB$5)))</f>
        <v>114.89208633093524</v>
      </c>
      <c r="BC11" s="42" cm="1">
        <f t="array" ref="BC11">IF(BC$2="FY",SUMPRODUCT(Data_Xuất[[B1_MN]:[B4_DT]]*(Data_Xuất[Year]=BC$1)*(Data_Xuất[Main SKU name_GOM]=$A11)*(Data_Xuất[[#Headers],[B1_MN]:[B4_DT]]='Xuất-2025-VayTron'!BC$5)),SUMPRODUCT(Data_Xuất[[B1_MN]:[B4_DT]]*(Data_Xuất[Year]=BC$1)*(Data_Xuất[Month]=BC$2)*(Data_Xuất[Main SKU name_GOM]=$A11)*(Data_Xuất[[#Headers],[B1_MN]:[B4_DT]]='Xuất-2025-VayTron'!BC$5)))</f>
        <v>0</v>
      </c>
      <c r="BD11" s="42" cm="1">
        <f t="array" ref="BD11">IF(BD$2="FY",SUMPRODUCT(Data_Xuất[[B1_MN]:[B4_DT]]*(Data_Xuất[Year]=BD$1)*(Data_Xuất[Main SKU name_GOM]=$A11)*(Data_Xuất[[#Headers],[B1_MN]:[B4_DT]]='Xuất-2025-VayTron'!BD$5)),SUMPRODUCT(Data_Xuất[[B1_MN]:[B4_DT]]*(Data_Xuất[Year]=BD$1)*(Data_Xuất[Month]=BD$2)*(Data_Xuất[Main SKU name_GOM]=$A11)*(Data_Xuất[[#Headers],[B1_MN]:[B4_DT]]='Xuất-2025-VayTron'!BD$5)))</f>
        <v>0</v>
      </c>
      <c r="BE11" s="42" cm="1">
        <f t="array" ref="BE11">IF(BE$2="FY",SUMPRODUCT(Data_Xuất[[B1_MN]:[B4_DT]]*(Data_Xuất[Year]=BE$1)*(Data_Xuất[Main SKU name_GOM]=$A11)*(Data_Xuất[[#Headers],[B1_MN]:[B4_DT]]='Xuất-2025-VayTron'!BE$5)),SUMPRODUCT(Data_Xuất[[B1_MN]:[B4_DT]]*(Data_Xuất[Year]=BE$1)*(Data_Xuất[Month]=BE$2)*(Data_Xuất[Main SKU name_GOM]=$A11)*(Data_Xuất[[#Headers],[B1_MN]:[B4_DT]]='Xuất-2025-VayTron'!BE$5)))</f>
        <v>0</v>
      </c>
      <c r="BF11" s="42" cm="1">
        <f t="array" ref="BF11">IF(BF$2="FY",SUMPRODUCT(Data_Xuất[[B1_MN]:[B4_DT]]*(Data_Xuất[Year]=BF$1)*(Data_Xuất[Main SKU name_GOM]=$A11)*(Data_Xuất[[#Headers],[B1_MN]:[B4_DT]]='Xuất-2025-VayTron'!BF$5)),SUMPRODUCT(Data_Xuất[[B1_MN]:[B4_DT]]*(Data_Xuất[Year]=BF$1)*(Data_Xuất[Month]=BF$2)*(Data_Xuất[Main SKU name_GOM]=$A11)*(Data_Xuất[[#Headers],[B1_MN]:[B4_DT]]='Xuất-2025-VayTron'!BF$5)))</f>
        <v>479.60366758139878</v>
      </c>
      <c r="BG11" s="42" cm="1">
        <f t="array" ref="BG11">IF(BG$2="FY",SUMPRODUCT(Data_Xuất[[B1_MN]:[B4_DT]]*(Data_Xuất[Year]=BG$1)*(Data_Xuất[Main SKU name_GOM]=$A11)*(Data_Xuất[[#Headers],[B1_MN]:[B4_DT]]='Xuất-2025-VayTron'!BG$5)),SUMPRODUCT(Data_Xuất[[B1_MN]:[B4_DT]]*(Data_Xuất[Year]=BG$1)*(Data_Xuất[Month]=BG$2)*(Data_Xuất[Main SKU name_GOM]=$A11)*(Data_Xuất[[#Headers],[B1_MN]:[B4_DT]]='Xuất-2025-VayTron'!BG$5)))</f>
        <v>0</v>
      </c>
      <c r="BH11" s="42" cm="1">
        <f t="array" ref="BH11">IF(BH$2="FY",SUMPRODUCT(Data_Xuất[[B1_MN]:[B4_DT]]*(Data_Xuất[Year]=BH$1)*(Data_Xuất[Main SKU name_GOM]=$A11)*(Data_Xuất[[#Headers],[B1_MN]:[B4_DT]]='Xuất-2025-VayTron'!BH$5)),SUMPRODUCT(Data_Xuất[[B1_MN]:[B4_DT]]*(Data_Xuất[Year]=BH$1)*(Data_Xuất[Month]=BH$2)*(Data_Xuất[Main SKU name_GOM]=$A11)*(Data_Xuất[[#Headers],[B1_MN]:[B4_DT]]='Xuất-2025-VayTron'!BH$5)))</f>
        <v>104.31654676258994</v>
      </c>
      <c r="BI11" s="42" cm="1">
        <f t="array" ref="BI11">IF(BI$2="FY",SUMPRODUCT(Data_Xuất[[B1_MN]:[B4_DT]]*(Data_Xuất[Year]=BI$1)*(Data_Xuất[Main SKU name_GOM]=$A11)*(Data_Xuất[[#Headers],[B1_MN]:[B4_DT]]='Xuất-2025-VayTron'!BI$5)),SUMPRODUCT(Data_Xuất[[B1_MN]:[B4_DT]]*(Data_Xuất[Year]=BI$1)*(Data_Xuất[Month]=BI$2)*(Data_Xuất[Main SKU name_GOM]=$A11)*(Data_Xuất[[#Headers],[B1_MN]:[B4_DT]]='Xuất-2025-VayTron'!BI$5)))</f>
        <v>0</v>
      </c>
      <c r="BJ11" s="45">
        <f t="shared" si="15"/>
        <v>394647.99999999994</v>
      </c>
      <c r="BL11" s="42" cm="1">
        <f t="array" ref="BL11">IF(BL$2="FY",SUMPRODUCT(Data_Xuất[[B1_MN]:[B4_DT]]*(Data_Xuất[Year]=BL$1)*(Data_Xuất[Main SKU name_GOM]=$A11)*(Data_Xuất[[#Headers],[B1_MN]:[B4_DT]]='Xuất-2025-VayTron'!BL$5)),SUMPRODUCT(Data_Xuất[[B1_MN]:[B4_DT]]*(Data_Xuất[Year]=BL$1)*(Data_Xuất[Month]=BL$2)*(Data_Xuất[Main SKU name_GOM]=$A11)*(Data_Xuất[[#Headers],[B1_MN]:[B4_DT]]='Xuất-2025-VayTron'!BL$5)))</f>
        <v>1541.0528350515465</v>
      </c>
      <c r="BM11" s="42" cm="1">
        <f t="array" ref="BM11">IF(BM$2="FY",SUMPRODUCT(Data_Xuất[[B1_MN]:[B4_DT]]*(Data_Xuất[Year]=BM$1)*(Data_Xuất[Main SKU name_GOM]=$A11)*(Data_Xuất[[#Headers],[B1_MN]:[B4_DT]]='Xuất-2025-VayTron'!BM$5)),SUMPRODUCT(Data_Xuất[[B1_MN]:[B4_DT]]*(Data_Xuất[Year]=BM$1)*(Data_Xuất[Month]=BM$2)*(Data_Xuất[Main SKU name_GOM]=$A11)*(Data_Xuất[[#Headers],[B1_MN]:[B4_DT]]='Xuất-2025-VayTron'!BM$5)))</f>
        <v>0</v>
      </c>
      <c r="BN11" s="42" cm="1">
        <f t="array" ref="BN11">IF(BN$2="FY",SUMPRODUCT(Data_Xuất[[B1_MN]:[B4_DT]]*(Data_Xuất[Year]=BN$1)*(Data_Xuất[Main SKU name_GOM]=$A11)*(Data_Xuất[[#Headers],[B1_MN]:[B4_DT]]='Xuất-2025-VayTron'!BN$5)),SUMPRODUCT(Data_Xuất[[B1_MN]:[B4_DT]]*(Data_Xuất[Year]=BN$1)*(Data_Xuất[Month]=BN$2)*(Data_Xuất[Main SKU name_GOM]=$A11)*(Data_Xuất[[#Headers],[B1_MN]:[B4_DT]]='Xuất-2025-VayTron'!BN$5)))</f>
        <v>65219.733131721419</v>
      </c>
      <c r="BO11" s="42" cm="1">
        <f t="array" ref="BO11">IF(BO$2="FY",SUMPRODUCT(Data_Xuất[[B1_MN]:[B4_DT]]*(Data_Xuất[Year]=BO$1)*(Data_Xuất[Main SKU name_GOM]=$A11)*(Data_Xuất[[#Headers],[B1_MN]:[B4_DT]]='Xuất-2025-VayTron'!BO$5)),SUMPRODUCT(Data_Xuất[[B1_MN]:[B4_DT]]*(Data_Xuất[Year]=BO$1)*(Data_Xuất[Month]=BO$2)*(Data_Xuất[Main SKU name_GOM]=$A11)*(Data_Xuất[[#Headers],[B1_MN]:[B4_DT]]='Xuất-2025-VayTron'!BO$5)))</f>
        <v>16733.788594711859</v>
      </c>
      <c r="BP11" s="42" cm="1">
        <f t="array" ref="BP11">IF(BP$2="FY",SUMPRODUCT(Data_Xuất[[B1_MN]:[B4_DT]]*(Data_Xuất[Year]=BP$1)*(Data_Xuất[Main SKU name_GOM]=$A11)*(Data_Xuất[[#Headers],[B1_MN]:[B4_DT]]='Xuất-2025-VayTron'!BP$5)),SUMPRODUCT(Data_Xuất[[B1_MN]:[B4_DT]]*(Data_Xuất[Year]=BP$1)*(Data_Xuất[Month]=BP$2)*(Data_Xuất[Main SKU name_GOM]=$A11)*(Data_Xuất[[#Headers],[B1_MN]:[B4_DT]]='Xuất-2025-VayTron'!BP$5)))</f>
        <v>72298.37818456575</v>
      </c>
      <c r="BQ11" s="42" cm="1">
        <f t="array" ref="BQ11">IF(BQ$2="FY",SUMPRODUCT(Data_Xuất[[B1_MN]:[B4_DT]]*(Data_Xuất[Year]=BQ$1)*(Data_Xuất[Main SKU name_GOM]=$A11)*(Data_Xuất[[#Headers],[B1_MN]:[B4_DT]]='Xuất-2025-VayTron'!BQ$5)),SUMPRODUCT(Data_Xuất[[B1_MN]:[B4_DT]]*(Data_Xuất[Year]=BQ$1)*(Data_Xuất[Month]=BQ$2)*(Data_Xuất[Main SKU name_GOM]=$A11)*(Data_Xuất[[#Headers],[B1_MN]:[B4_DT]]='Xuất-2025-VayTron'!BQ$5)))</f>
        <v>22.978417266187048</v>
      </c>
      <c r="BR11" s="42" cm="1">
        <f t="array" ref="BR11">IF(BR$2="FY",SUMPRODUCT(Data_Xuất[[B1_MN]:[B4_DT]]*(Data_Xuất[Year]=BR$1)*(Data_Xuất[Main SKU name_GOM]=$A11)*(Data_Xuất[[#Headers],[B1_MN]:[B4_DT]]='Xuất-2025-VayTron'!BR$5)),SUMPRODUCT(Data_Xuất[[B1_MN]:[B4_DT]]*(Data_Xuất[Year]=BR$1)*(Data_Xuất[Month]=BR$2)*(Data_Xuất[Main SKU name_GOM]=$A11)*(Data_Xuất[[#Headers],[B1_MN]:[B4_DT]]='Xuất-2025-VayTron'!BR$5)))</f>
        <v>0</v>
      </c>
      <c r="BS11" s="42" cm="1">
        <f t="array" ref="BS11">IF(BS$2="FY",SUMPRODUCT(Data_Xuất[[B1_MN]:[B4_DT]]*(Data_Xuất[Year]=BS$1)*(Data_Xuất[Main SKU name_GOM]=$A11)*(Data_Xuất[[#Headers],[B1_MN]:[B4_DT]]='Xuất-2025-VayTron'!BS$5)),SUMPRODUCT(Data_Xuất[[B1_MN]:[B4_DT]]*(Data_Xuất[Year]=BS$1)*(Data_Xuất[Month]=BS$2)*(Data_Xuất[Main SKU name_GOM]=$A11)*(Data_Xuất[[#Headers],[B1_MN]:[B4_DT]]='Xuất-2025-VayTron'!BS$5)))</f>
        <v>0</v>
      </c>
      <c r="BT11" s="42" cm="1">
        <f t="array" ref="BT11">IF(BT$2="FY",SUMPRODUCT(Data_Xuất[[B1_MN]:[B4_DT]]*(Data_Xuất[Year]=BT$1)*(Data_Xuất[Main SKU name_GOM]=$A11)*(Data_Xuất[[#Headers],[B1_MN]:[B4_DT]]='Xuất-2025-VayTron'!BT$5)),SUMPRODUCT(Data_Xuất[[B1_MN]:[B4_DT]]*(Data_Xuất[Year]=BT$1)*(Data_Xuất[Month]=BT$2)*(Data_Xuất[Main SKU name_GOM]=$A11)*(Data_Xuất[[#Headers],[B1_MN]:[B4_DT]]='Xuất-2025-VayTron'!BT$5)))</f>
        <v>0</v>
      </c>
      <c r="BU11" s="42" cm="1">
        <f t="array" ref="BU11">IF(BU$2="FY",SUMPRODUCT(Data_Xuất[[B1_MN]:[B4_DT]]*(Data_Xuất[Year]=BU$1)*(Data_Xuất[Main SKU name_GOM]=$A11)*(Data_Xuất[[#Headers],[B1_MN]:[B4_DT]]='Xuất-2025-VayTron'!BU$5)),SUMPRODUCT(Data_Xuất[[B1_MN]:[B4_DT]]*(Data_Xuất[Year]=BU$1)*(Data_Xuất[Month]=BU$2)*(Data_Xuất[Main SKU name_GOM]=$A11)*(Data_Xuất[[#Headers],[B1_MN]:[B4_DT]]='Xuất-2025-VayTron'!BU$5)))</f>
        <v>136.20552733071275</v>
      </c>
      <c r="BV11" s="42" cm="1">
        <f t="array" ref="BV11">IF(BV$2="FY",SUMPRODUCT(Data_Xuất[[B1_MN]:[B4_DT]]*(Data_Xuất[Year]=BV$1)*(Data_Xuất[Main SKU name_GOM]=$A11)*(Data_Xuất[[#Headers],[B1_MN]:[B4_DT]]='Xuất-2025-VayTron'!BV$5)),SUMPRODUCT(Data_Xuất[[B1_MN]:[B4_DT]]*(Data_Xuất[Year]=BV$1)*(Data_Xuất[Month]=BV$2)*(Data_Xuất[Main SKU name_GOM]=$A11)*(Data_Xuất[[#Headers],[B1_MN]:[B4_DT]]='Xuất-2025-VayTron'!BV$5)))</f>
        <v>0</v>
      </c>
      <c r="BW11" s="42" cm="1">
        <f t="array" ref="BW11">IF(BW$2="FY",SUMPRODUCT(Data_Xuất[[B1_MN]:[B4_DT]]*(Data_Xuất[Year]=BW$1)*(Data_Xuất[Main SKU name_GOM]=$A11)*(Data_Xuất[[#Headers],[B1_MN]:[B4_DT]]='Xuất-2025-VayTron'!BW$5)),SUMPRODUCT(Data_Xuất[[B1_MN]:[B4_DT]]*(Data_Xuất[Year]=BW$1)*(Data_Xuất[Month]=BW$2)*(Data_Xuất[Main SKU name_GOM]=$A11)*(Data_Xuất[[#Headers],[B1_MN]:[B4_DT]]='Xuất-2025-VayTron'!BW$5)))</f>
        <v>20.863309352517987</v>
      </c>
      <c r="BX11" s="42" cm="1">
        <f t="array" ref="BX11">IF(BX$2="FY",SUMPRODUCT(Data_Xuất[[B1_MN]:[B4_DT]]*(Data_Xuất[Year]=BX$1)*(Data_Xuất[Main SKU name_GOM]=$A11)*(Data_Xuất[[#Headers],[B1_MN]:[B4_DT]]='Xuất-2025-VayTron'!BX$5)),SUMPRODUCT(Data_Xuất[[B1_MN]:[B4_DT]]*(Data_Xuất[Year]=BX$1)*(Data_Xuất[Month]=BX$2)*(Data_Xuất[Main SKU name_GOM]=$A11)*(Data_Xuất[[#Headers],[B1_MN]:[B4_DT]]='Xuất-2025-VayTron'!BX$5)))</f>
        <v>0</v>
      </c>
      <c r="BY11" s="45">
        <f t="shared" si="16"/>
        <v>155973</v>
      </c>
      <c r="CA11" s="42" cm="1">
        <f t="array" ref="CA11">IF(CA$2="FY",SUMPRODUCT(Data_Xuất[[B1_MN]:[B4_DT]]*(Data_Xuất[Year]=CA$1)*(Data_Xuất[Main SKU name_GOM]=$A11)*(Data_Xuất[[#Headers],[B1_MN]:[B4_DT]]='Xuất-2025-VayTron'!CA$5)),SUMPRODUCT(Data_Xuất[[B1_MN]:[B4_DT]]*(Data_Xuất[Year]=CA$1)*(Data_Xuất[Month]=CA$2)*(Data_Xuất[Main SKU name_GOM]=$A11)*(Data_Xuất[[#Headers],[B1_MN]:[B4_DT]]='Xuất-2025-VayTron'!CA$5)))</f>
        <v>434.51675257731961</v>
      </c>
      <c r="CB11" s="42" cm="1">
        <f t="array" ref="CB11">IF(CB$2="FY",SUMPRODUCT(Data_Xuất[[B1_MN]:[B4_DT]]*(Data_Xuất[Year]=CB$1)*(Data_Xuất[Main SKU name_GOM]=$A11)*(Data_Xuất[[#Headers],[B1_MN]:[B4_DT]]='Xuất-2025-VayTron'!CB$5)),SUMPRODUCT(Data_Xuất[[B1_MN]:[B4_DT]]*(Data_Xuất[Year]=CB$1)*(Data_Xuất[Month]=CB$2)*(Data_Xuất[Main SKU name_GOM]=$A11)*(Data_Xuất[[#Headers],[B1_MN]:[B4_DT]]='Xuất-2025-VayTron'!CB$5)))</f>
        <v>0</v>
      </c>
      <c r="CC11" s="42" cm="1">
        <f t="array" ref="CC11">IF(CC$2="FY",SUMPRODUCT(Data_Xuất[[B1_MN]:[B4_DT]]*(Data_Xuất[Year]=CC$1)*(Data_Xuất[Main SKU name_GOM]=$A11)*(Data_Xuất[[#Headers],[B1_MN]:[B4_DT]]='Xuất-2025-VayTron'!CC$5)),SUMPRODUCT(Data_Xuất[[B1_MN]:[B4_DT]]*(Data_Xuất[Year]=CC$1)*(Data_Xuất[Month]=CC$2)*(Data_Xuất[Main SKU name_GOM]=$A11)*(Data_Xuất[[#Headers],[B1_MN]:[B4_DT]]='Xuất-2025-VayTron'!CC$5)))</f>
        <v>12093.727749140893</v>
      </c>
      <c r="CD11" s="42" cm="1">
        <f t="array" ref="CD11">IF(CD$2="FY",SUMPRODUCT(Data_Xuất[[B1_MN]:[B4_DT]]*(Data_Xuất[Year]=CD$1)*(Data_Xuất[Main SKU name_GOM]=$A11)*(Data_Xuất[[#Headers],[B1_MN]:[B4_DT]]='Xuất-2025-VayTron'!CD$5)),SUMPRODUCT(Data_Xuất[[B1_MN]:[B4_DT]]*(Data_Xuất[Year]=CD$1)*(Data_Xuất[Month]=CD$2)*(Data_Xuất[Main SKU name_GOM]=$A11)*(Data_Xuất[[#Headers],[B1_MN]:[B4_DT]]='Xuất-2025-VayTron'!CD$5)))</f>
        <v>4699.5400773195879</v>
      </c>
      <c r="CE11" s="42" cm="1">
        <f t="array" ref="CE11">IF(CE$2="FY",SUMPRODUCT(Data_Xuất[[B1_MN]:[B4_DT]]*(Data_Xuất[Year]=CE$1)*(Data_Xuất[Main SKU name_GOM]=$A11)*(Data_Xuất[[#Headers],[B1_MN]:[B4_DT]]='Xuất-2025-VayTron'!CE$5)),SUMPRODUCT(Data_Xuất[[B1_MN]:[B4_DT]]*(Data_Xuất[Year]=CE$1)*(Data_Xuất[Month]=CE$2)*(Data_Xuất[Main SKU name_GOM]=$A11)*(Data_Xuất[[#Headers],[B1_MN]:[B4_DT]]='Xuất-2025-VayTron'!CE$5)))</f>
        <v>68966.122207903783</v>
      </c>
      <c r="CF11" s="42" cm="1">
        <f t="array" ref="CF11">IF(CF$2="FY",SUMPRODUCT(Data_Xuất[[B1_MN]:[B4_DT]]*(Data_Xuất[Year]=CF$1)*(Data_Xuất[Main SKU name_GOM]=$A11)*(Data_Xuất[[#Headers],[B1_MN]:[B4_DT]]='Xuất-2025-VayTron'!CF$5)),SUMPRODUCT(Data_Xuất[[B1_MN]:[B4_DT]]*(Data_Xuất[Year]=CF$1)*(Data_Xuất[Month]=CF$2)*(Data_Xuất[Main SKU name_GOM]=$A11)*(Data_Xuất[[#Headers],[B1_MN]:[B4_DT]]='Xuất-2025-VayTron'!CF$5)))</f>
        <v>0</v>
      </c>
      <c r="CG11" s="42" cm="1">
        <f t="array" ref="CG11">IF(CG$2="FY",SUMPRODUCT(Data_Xuất[[B1_MN]:[B4_DT]]*(Data_Xuất[Year]=CG$1)*(Data_Xuất[Main SKU name_GOM]=$A11)*(Data_Xuất[[#Headers],[B1_MN]:[B4_DT]]='Xuất-2025-VayTron'!CG$5)),SUMPRODUCT(Data_Xuất[[B1_MN]:[B4_DT]]*(Data_Xuất[Year]=CG$1)*(Data_Xuất[Month]=CG$2)*(Data_Xuất[Main SKU name_GOM]=$A11)*(Data_Xuất[[#Headers],[B1_MN]:[B4_DT]]='Xuất-2025-VayTron'!CG$5)))</f>
        <v>0</v>
      </c>
      <c r="CH11" s="42" cm="1">
        <f t="array" ref="CH11">IF(CH$2="FY",SUMPRODUCT(Data_Xuất[[B1_MN]:[B4_DT]]*(Data_Xuất[Year]=CH$1)*(Data_Xuất[Main SKU name_GOM]=$A11)*(Data_Xuất[[#Headers],[B1_MN]:[B4_DT]]='Xuất-2025-VayTron'!CH$5)),SUMPRODUCT(Data_Xuất[[B1_MN]:[B4_DT]]*(Data_Xuất[Year]=CH$1)*(Data_Xuất[Month]=CH$2)*(Data_Xuất[Main SKU name_GOM]=$A11)*(Data_Xuất[[#Headers],[B1_MN]:[B4_DT]]='Xuất-2025-VayTron'!CH$5)))</f>
        <v>0</v>
      </c>
      <c r="CI11" s="42" cm="1">
        <f t="array" ref="CI11">IF(CI$2="FY",SUMPRODUCT(Data_Xuất[[B1_MN]:[B4_DT]]*(Data_Xuất[Year]=CI$1)*(Data_Xuất[Main SKU name_GOM]=$A11)*(Data_Xuất[[#Headers],[B1_MN]:[B4_DT]]='Xuất-2025-VayTron'!CI$5)),SUMPRODUCT(Data_Xuất[[B1_MN]:[B4_DT]]*(Data_Xuất[Year]=CI$1)*(Data_Xuất[Month]=CI$2)*(Data_Xuất[Main SKU name_GOM]=$A11)*(Data_Xuất[[#Headers],[B1_MN]:[B4_DT]]='Xuất-2025-VayTron'!CI$5)))</f>
        <v>0</v>
      </c>
      <c r="CJ11" s="42" cm="1">
        <f t="array" ref="CJ11">IF(CJ$2="FY",SUMPRODUCT(Data_Xuất[[B1_MN]:[B4_DT]]*(Data_Xuất[Year]=CJ$1)*(Data_Xuất[Main SKU name_GOM]=$A11)*(Data_Xuất[[#Headers],[B1_MN]:[B4_DT]]='Xuất-2025-VayTron'!CJ$5)),SUMPRODUCT(Data_Xuất[[B1_MN]:[B4_DT]]*(Data_Xuất[Year]=CJ$1)*(Data_Xuất[Month]=CJ$2)*(Data_Xuất[Main SKU name_GOM]=$A11)*(Data_Xuất[[#Headers],[B1_MN]:[B4_DT]]='Xuất-2025-VayTron'!CJ$5)))</f>
        <v>16.093213058419245</v>
      </c>
      <c r="CK11" s="42" cm="1">
        <f t="array" ref="CK11">IF(CK$2="FY",SUMPRODUCT(Data_Xuất[[B1_MN]:[B4_DT]]*(Data_Xuất[Year]=CK$1)*(Data_Xuất[Main SKU name_GOM]=$A11)*(Data_Xuất[[#Headers],[B1_MN]:[B4_DT]]='Xuất-2025-VayTron'!CK$5)),SUMPRODUCT(Data_Xuất[[B1_MN]:[B4_DT]]*(Data_Xuất[Year]=CK$1)*(Data_Xuất[Month]=CK$2)*(Data_Xuất[Main SKU name_GOM]=$A11)*(Data_Xuất[[#Headers],[B1_MN]:[B4_DT]]='Xuất-2025-VayTron'!CK$5)))</f>
        <v>0</v>
      </c>
      <c r="CL11" s="42" cm="1">
        <f t="array" ref="CL11">IF(CL$2="FY",SUMPRODUCT(Data_Xuất[[B1_MN]:[B4_DT]]*(Data_Xuất[Year]=CL$1)*(Data_Xuất[Main SKU name_GOM]=$A11)*(Data_Xuất[[#Headers],[B1_MN]:[B4_DT]]='Xuất-2025-VayTron'!CL$5)),SUMPRODUCT(Data_Xuất[[B1_MN]:[B4_DT]]*(Data_Xuất[Year]=CL$1)*(Data_Xuất[Month]=CL$2)*(Data_Xuất[Main SKU name_GOM]=$A11)*(Data_Xuất[[#Headers],[B1_MN]:[B4_DT]]='Xuất-2025-VayTron'!CL$5)))</f>
        <v>0</v>
      </c>
      <c r="CM11" s="42" cm="1">
        <f t="array" ref="CM11">IF(CM$2="FY",SUMPRODUCT(Data_Xuất[[B1_MN]:[B4_DT]]*(Data_Xuất[Year]=CM$1)*(Data_Xuất[Main SKU name_GOM]=$A11)*(Data_Xuất[[#Headers],[B1_MN]:[B4_DT]]='Xuất-2025-VayTron'!CM$5)),SUMPRODUCT(Data_Xuất[[B1_MN]:[B4_DT]]*(Data_Xuất[Year]=CM$1)*(Data_Xuất[Month]=CM$2)*(Data_Xuất[Main SKU name_GOM]=$A11)*(Data_Xuất[[#Headers],[B1_MN]:[B4_DT]]='Xuất-2025-VayTron'!CM$5)))</f>
        <v>0</v>
      </c>
      <c r="CN11" s="45">
        <f t="shared" si="17"/>
        <v>86210.000000000015</v>
      </c>
      <c r="CP11" s="42" cm="1">
        <f t="array" ref="CP11">IF(CP$2="FY",SUMPRODUCT(Data_Xuất[[B1_MN]:[B4_DT]]*(Data_Xuất[Year]=CP$1)*(Data_Xuất[Main SKU name_GOM]=$A11)*(Data_Xuất[[#Headers],[B1_MN]:[B4_DT]]='Xuất-2025-VayTron'!CP$5)),SUMPRODUCT(Data_Xuất[[B1_MN]:[B4_DT]]*(Data_Xuất[Year]=CP$1)*(Data_Xuất[Month]=CP$2)*(Data_Xuất[Main SKU name_GOM]=$A11)*(Data_Xuất[[#Headers],[B1_MN]:[B4_DT]]='Xuất-2025-VayTron'!CP$5)))</f>
        <v>178.60824742268042</v>
      </c>
      <c r="CQ11" s="42" cm="1">
        <f t="array" ref="CQ11">IF(CQ$2="FY",SUMPRODUCT(Data_Xuất[[B1_MN]:[B4_DT]]*(Data_Xuất[Year]=CQ$1)*(Data_Xuất[Main SKU name_GOM]=$A11)*(Data_Xuất[[#Headers],[B1_MN]:[B4_DT]]='Xuất-2025-VayTron'!CQ$5)),SUMPRODUCT(Data_Xuất[[B1_MN]:[B4_DT]]*(Data_Xuất[Year]=CQ$1)*(Data_Xuất[Month]=CQ$2)*(Data_Xuất[Main SKU name_GOM]=$A11)*(Data_Xuất[[#Headers],[B1_MN]:[B4_DT]]='Xuất-2025-VayTron'!CQ$5)))</f>
        <v>0</v>
      </c>
      <c r="CR11" s="42" cm="1">
        <f t="array" ref="CR11">IF(CR$2="FY",SUMPRODUCT(Data_Xuất[[B1_MN]:[B4_DT]]*(Data_Xuất[Year]=CR$1)*(Data_Xuất[Main SKU name_GOM]=$A11)*(Data_Xuất[[#Headers],[B1_MN]:[B4_DT]]='Xuất-2025-VayTron'!CR$5)),SUMPRODUCT(Data_Xuất[[B1_MN]:[B4_DT]]*(Data_Xuất[Year]=CR$1)*(Data_Xuất[Month]=CR$2)*(Data_Xuất[Main SKU name_GOM]=$A11)*(Data_Xuất[[#Headers],[B1_MN]:[B4_DT]]='Xuất-2025-VayTron'!CR$5)))</f>
        <v>53885.249289228414</v>
      </c>
      <c r="CS11" s="42" cm="1">
        <f t="array" ref="CS11">IF(CS$2="FY",SUMPRODUCT(Data_Xuất[[B1_MN]:[B4_DT]]*(Data_Xuất[Year]=CS$1)*(Data_Xuất[Main SKU name_GOM]=$A11)*(Data_Xuất[[#Headers],[B1_MN]:[B4_DT]]='Xuất-2025-VayTron'!CS$5)),SUMPRODUCT(Data_Xuất[[B1_MN]:[B4_DT]]*(Data_Xuất[Year]=CS$1)*(Data_Xuất[Month]=CS$2)*(Data_Xuất[Main SKU name_GOM]=$A11)*(Data_Xuất[[#Headers],[B1_MN]:[B4_DT]]='Xuất-2025-VayTron'!CS$5)))</f>
        <v>1964.9704442631462</v>
      </c>
      <c r="CT11" s="42" cm="1">
        <f t="array" ref="CT11">IF(CT$2="FY",SUMPRODUCT(Data_Xuất[[B1_MN]:[B4_DT]]*(Data_Xuất[Year]=CT$1)*(Data_Xuất[Main SKU name_GOM]=$A11)*(Data_Xuất[[#Headers],[B1_MN]:[B4_DT]]='Xuất-2025-VayTron'!CT$5)),SUMPRODUCT(Data_Xuất[[B1_MN]:[B4_DT]]*(Data_Xuất[Year]=CT$1)*(Data_Xuất[Month]=CT$2)*(Data_Xuất[Main SKU name_GOM]=$A11)*(Data_Xuất[[#Headers],[B1_MN]:[B4_DT]]='Xuất-2025-VayTron'!CT$5)))</f>
        <v>12853.071287300056</v>
      </c>
      <c r="CU11" s="42" cm="1">
        <f t="array" ref="CU11">IF(CU$2="FY",SUMPRODUCT(Data_Xuất[[B1_MN]:[B4_DT]]*(Data_Xuất[Year]=CU$1)*(Data_Xuất[Main SKU name_GOM]=$A11)*(Data_Xuất[[#Headers],[B1_MN]:[B4_DT]]='Xuất-2025-VayTron'!CU$5)),SUMPRODUCT(Data_Xuất[[B1_MN]:[B4_DT]]*(Data_Xuất[Year]=CU$1)*(Data_Xuất[Month]=CU$2)*(Data_Xuất[Main SKU name_GOM]=$A11)*(Data_Xuất[[#Headers],[B1_MN]:[B4_DT]]='Xuất-2025-VayTron'!CU$5)))</f>
        <v>11.489208633093524</v>
      </c>
      <c r="CV11" s="42" cm="1">
        <f t="array" ref="CV11">IF(CV$2="FY",SUMPRODUCT(Data_Xuất[[B1_MN]:[B4_DT]]*(Data_Xuất[Year]=CV$1)*(Data_Xuất[Main SKU name_GOM]=$A11)*(Data_Xuất[[#Headers],[B1_MN]:[B4_DT]]='Xuất-2025-VayTron'!CV$5)),SUMPRODUCT(Data_Xuất[[B1_MN]:[B4_DT]]*(Data_Xuất[Year]=CV$1)*(Data_Xuất[Month]=CV$2)*(Data_Xuất[Main SKU name_GOM]=$A11)*(Data_Xuất[[#Headers],[B1_MN]:[B4_DT]]='Xuất-2025-VayTron'!CV$5)))</f>
        <v>0</v>
      </c>
      <c r="CW11" s="42" cm="1">
        <f t="array" ref="CW11">IF(CW$2="FY",SUMPRODUCT(Data_Xuất[[B1_MN]:[B4_DT]]*(Data_Xuất[Year]=CW$1)*(Data_Xuất[Main SKU name_GOM]=$A11)*(Data_Xuất[[#Headers],[B1_MN]:[B4_DT]]='Xuất-2025-VayTron'!CW$5)),SUMPRODUCT(Data_Xuất[[B1_MN]:[B4_DT]]*(Data_Xuất[Year]=CW$1)*(Data_Xuất[Month]=CW$2)*(Data_Xuất[Main SKU name_GOM]=$A11)*(Data_Xuất[[#Headers],[B1_MN]:[B4_DT]]='Xuất-2025-VayTron'!CW$5)))</f>
        <v>0</v>
      </c>
      <c r="CX11" s="42" cm="1">
        <f t="array" ref="CX11">IF(CX$2="FY",SUMPRODUCT(Data_Xuất[[B1_MN]:[B4_DT]]*(Data_Xuất[Year]=CX$1)*(Data_Xuất[Main SKU name_GOM]=$A11)*(Data_Xuất[[#Headers],[B1_MN]:[B4_DT]]='Xuất-2025-VayTron'!CX$5)),SUMPRODUCT(Data_Xuất[[B1_MN]:[B4_DT]]*(Data_Xuất[Year]=CX$1)*(Data_Xuất[Month]=CX$2)*(Data_Xuất[Main SKU name_GOM]=$A11)*(Data_Xuất[[#Headers],[B1_MN]:[B4_DT]]='Xuất-2025-VayTron'!CX$5)))</f>
        <v>0</v>
      </c>
      <c r="CY11" s="42" cm="1">
        <f t="array" ref="CY11">IF(CY$2="FY",SUMPRODUCT(Data_Xuất[[B1_MN]:[B4_DT]]*(Data_Xuất[Year]=CY$1)*(Data_Xuất[Main SKU name_GOM]=$A11)*(Data_Xuất[[#Headers],[B1_MN]:[B4_DT]]='Xuất-2025-VayTron'!CY$5)),SUMPRODUCT(Data_Xuất[[B1_MN]:[B4_DT]]*(Data_Xuất[Year]=CY$1)*(Data_Xuất[Month]=CY$2)*(Data_Xuất[Main SKU name_GOM]=$A11)*(Data_Xuất[[#Headers],[B1_MN]:[B4_DT]]='Xuất-2025-VayTron'!CY$5)))</f>
        <v>46.179868476352937</v>
      </c>
      <c r="CZ11" s="42" cm="1">
        <f t="array" ref="CZ11">IF(CZ$2="FY",SUMPRODUCT(Data_Xuất[[B1_MN]:[B4_DT]]*(Data_Xuất[Year]=CZ$1)*(Data_Xuất[Main SKU name_GOM]=$A11)*(Data_Xuất[[#Headers],[B1_MN]:[B4_DT]]='Xuất-2025-VayTron'!CZ$5)),SUMPRODUCT(Data_Xuất[[B1_MN]:[B4_DT]]*(Data_Xuất[Year]=CZ$1)*(Data_Xuất[Month]=CZ$2)*(Data_Xuất[Main SKU name_GOM]=$A11)*(Data_Xuất[[#Headers],[B1_MN]:[B4_DT]]='Xuất-2025-VayTron'!CZ$5)))</f>
        <v>0</v>
      </c>
      <c r="DA11" s="42" cm="1">
        <f t="array" ref="DA11">IF(DA$2="FY",SUMPRODUCT(Data_Xuất[[B1_MN]:[B4_DT]]*(Data_Xuất[Year]=DA$1)*(Data_Xuất[Main SKU name_GOM]=$A11)*(Data_Xuất[[#Headers],[B1_MN]:[B4_DT]]='Xuất-2025-VayTron'!DA$5)),SUMPRODUCT(Data_Xuất[[B1_MN]:[B4_DT]]*(Data_Xuất[Year]=DA$1)*(Data_Xuất[Month]=DA$2)*(Data_Xuất[Main SKU name_GOM]=$A11)*(Data_Xuất[[#Headers],[B1_MN]:[B4_DT]]='Xuất-2025-VayTron'!DA$5)))</f>
        <v>10.431654676258994</v>
      </c>
      <c r="DB11" s="42" cm="1">
        <f t="array" ref="DB11">IF(DB$2="FY",SUMPRODUCT(Data_Xuất[[B1_MN]:[B4_DT]]*(Data_Xuất[Year]=DB$1)*(Data_Xuất[Main SKU name_GOM]=$A11)*(Data_Xuất[[#Headers],[B1_MN]:[B4_DT]]='Xuất-2025-VayTron'!DB$5)),SUMPRODUCT(Data_Xuất[[B1_MN]:[B4_DT]]*(Data_Xuất[Year]=DB$1)*(Data_Xuất[Month]=DB$2)*(Data_Xuất[Main SKU name_GOM]=$A11)*(Data_Xuất[[#Headers],[B1_MN]:[B4_DT]]='Xuất-2025-VayTron'!DB$5)))</f>
        <v>0</v>
      </c>
      <c r="DC11" s="45">
        <f t="shared" si="18"/>
        <v>68950</v>
      </c>
      <c r="DE11" s="42" cm="1">
        <f t="array" ref="DE11">IF(DE$2="FY",SUMPRODUCT(Data_Xuất[[B1_MN]:[B4_DT]]*(Data_Xuất[Year]=DE$1)*(Data_Xuất[Main SKU name_GOM]=$A11)*(Data_Xuất[[#Headers],[B1_MN]:[B4_DT]]='Xuất-2025-VayTron'!DE$5)),SUMPRODUCT(Data_Xuất[[B1_MN]:[B4_DT]]*(Data_Xuất[Year]=DE$1)*(Data_Xuất[Month]=DE$2)*(Data_Xuất[Main SKU name_GOM]=$A11)*(Data_Xuất[[#Headers],[B1_MN]:[B4_DT]]='Xuất-2025-VayTron'!DE$5)))</f>
        <v>17750.567010309278</v>
      </c>
      <c r="DF11" s="42" cm="1">
        <f t="array" ref="DF11">IF(DF$2="FY",SUMPRODUCT(Data_Xuất[[B1_MN]:[B4_DT]]*(Data_Xuất[Year]=DF$1)*(Data_Xuất[Main SKU name_GOM]=$A11)*(Data_Xuất[[#Headers],[B1_MN]:[B4_DT]]='Xuất-2025-VayTron'!DF$5)),SUMPRODUCT(Data_Xuất[[B1_MN]:[B4_DT]]*(Data_Xuất[Year]=DF$1)*(Data_Xuất[Month]=DF$2)*(Data_Xuất[Main SKU name_GOM]=$A11)*(Data_Xuất[[#Headers],[B1_MN]:[B4_DT]]='Xuất-2025-VayTron'!DF$5)))</f>
        <v>0</v>
      </c>
      <c r="DG11" s="42" cm="1">
        <f t="array" ref="DG11">IF(DG$2="FY",SUMPRODUCT(Data_Xuất[[B1_MN]:[B4_DT]]*(Data_Xuất[Year]=DG$1)*(Data_Xuất[Main SKU name_GOM]=$A11)*(Data_Xuất[[#Headers],[B1_MN]:[B4_DT]]='Xuất-2025-VayTron'!DG$5)),SUMPRODUCT(Data_Xuất[[B1_MN]:[B4_DT]]*(Data_Xuất[Year]=DG$1)*(Data_Xuất[Month]=DG$2)*(Data_Xuất[Main SKU name_GOM]=$A11)*(Data_Xuất[[#Headers],[B1_MN]:[B4_DT]]='Xuất-2025-VayTron'!DG$5)))</f>
        <v>138133.70907809836</v>
      </c>
      <c r="DH11" s="42" cm="1">
        <f t="array" ref="DH11">IF(DH$2="FY",SUMPRODUCT(Data_Xuất[[B1_MN]:[B4_DT]]*(Data_Xuất[Year]=DH$1)*(Data_Xuất[Main SKU name_GOM]=$A11)*(Data_Xuất[[#Headers],[B1_MN]:[B4_DT]]='Xuất-2025-VayTron'!DH$5)),SUMPRODUCT(Data_Xuất[[B1_MN]:[B4_DT]]*(Data_Xuất[Year]=DH$1)*(Data_Xuất[Month]=DH$2)*(Data_Xuất[Main SKU name_GOM]=$A11)*(Data_Xuất[[#Headers],[B1_MN]:[B4_DT]]='Xuất-2025-VayTron'!DH$5)))</f>
        <v>7397.3592301416602</v>
      </c>
      <c r="DI11" s="42" cm="1">
        <f t="array" ref="DI11">IF(DI$2="FY",SUMPRODUCT(Data_Xuất[[B1_MN]:[B4_DT]]*(Data_Xuất[Year]=DI$1)*(Data_Xuất[Main SKU name_GOM]=$A11)*(Data_Xuất[[#Headers],[B1_MN]:[B4_DT]]='Xuất-2025-VayTron'!DI$5)),SUMPRODUCT(Data_Xuất[[B1_MN]:[B4_DT]]*(Data_Xuất[Year]=DI$1)*(Data_Xuất[Month]=DI$2)*(Data_Xuất[Main SKU name_GOM]=$A11)*(Data_Xuất[[#Headers],[B1_MN]:[B4_DT]]='Xuất-2025-VayTron'!DI$5)))</f>
        <v>75180.939071423287</v>
      </c>
      <c r="DJ11" s="42" cm="1">
        <f t="array" ref="DJ11">IF(DJ$2="FY",SUMPRODUCT(Data_Xuất[[B1_MN]:[B4_DT]]*(Data_Xuất[Year]=DJ$1)*(Data_Xuất[Main SKU name_GOM]=$A11)*(Data_Xuất[[#Headers],[B1_MN]:[B4_DT]]='Xuất-2025-VayTron'!DJ$5)),SUMPRODUCT(Data_Xuất[[B1_MN]:[B4_DT]]*(Data_Xuất[Year]=DJ$1)*(Data_Xuất[Month]=DJ$2)*(Data_Xuất[Main SKU name_GOM]=$A11)*(Data_Xuất[[#Headers],[B1_MN]:[B4_DT]]='Xuất-2025-VayTron'!DJ$5)))</f>
        <v>1022.5395683453237</v>
      </c>
      <c r="DK11" s="42" cm="1">
        <f t="array" ref="DK11">IF(DK$2="FY",SUMPRODUCT(Data_Xuất[[B1_MN]:[B4_DT]]*(Data_Xuất[Year]=DK$1)*(Data_Xuất[Main SKU name_GOM]=$A11)*(Data_Xuất[[#Headers],[B1_MN]:[B4_DT]]='Xuất-2025-VayTron'!DK$5)),SUMPRODUCT(Data_Xuất[[B1_MN]:[B4_DT]]*(Data_Xuất[Year]=DK$1)*(Data_Xuất[Month]=DK$2)*(Data_Xuất[Main SKU name_GOM]=$A11)*(Data_Xuất[[#Headers],[B1_MN]:[B4_DT]]='Xuất-2025-VayTron'!DK$5)))</f>
        <v>0</v>
      </c>
      <c r="DL11" s="42" cm="1">
        <f t="array" ref="DL11">IF(DL$2="FY",SUMPRODUCT(Data_Xuất[[B1_MN]:[B4_DT]]*(Data_Xuất[Year]=DL$1)*(Data_Xuất[Main SKU name_GOM]=$A11)*(Data_Xuất[[#Headers],[B1_MN]:[B4_DT]]='Xuất-2025-VayTron'!DL$5)),SUMPRODUCT(Data_Xuất[[B1_MN]:[B4_DT]]*(Data_Xuất[Year]=DL$1)*(Data_Xuất[Month]=DL$2)*(Data_Xuất[Main SKU name_GOM]=$A11)*(Data_Xuất[[#Headers],[B1_MN]:[B4_DT]]='Xuất-2025-VayTron'!DL$5)))</f>
        <v>0</v>
      </c>
      <c r="DM11" s="42" cm="1">
        <f t="array" ref="DM11">IF(DM$2="FY",SUMPRODUCT(Data_Xuất[[B1_MN]:[B4_DT]]*(Data_Xuất[Year]=DM$1)*(Data_Xuất[Main SKU name_GOM]=$A11)*(Data_Xuất[[#Headers],[B1_MN]:[B4_DT]]='Xuất-2025-VayTron'!DM$5)),SUMPRODUCT(Data_Xuất[[B1_MN]:[B4_DT]]*(Data_Xuất[Year]=DM$1)*(Data_Xuất[Month]=DM$2)*(Data_Xuất[Main SKU name_GOM]=$A11)*(Data_Xuất[[#Headers],[B1_MN]:[B4_DT]]='Xuất-2025-VayTron'!DM$5)))</f>
        <v>0</v>
      </c>
      <c r="DN11" s="42" cm="1">
        <f t="array" ref="DN11">IF(DN$2="FY",SUMPRODUCT(Data_Xuất[[B1_MN]:[B4_DT]]*(Data_Xuất[Year]=DN$1)*(Data_Xuất[Main SKU name_GOM]=$A11)*(Data_Xuất[[#Headers],[B1_MN]:[B4_DT]]='Xuất-2025-VayTron'!DN$5)),SUMPRODUCT(Data_Xuất[[B1_MN]:[B4_DT]]*(Data_Xuất[Year]=DN$1)*(Data_Xuất[Month]=DN$2)*(Data_Xuất[Main SKU name_GOM]=$A11)*(Data_Xuất[[#Headers],[B1_MN]:[B4_DT]]='Xuất-2025-VayTron'!DN$5)))</f>
        <v>3536.4687754950678</v>
      </c>
      <c r="DO11" s="42" cm="1">
        <f t="array" ref="DO11">IF(DO$2="FY",SUMPRODUCT(Data_Xuất[[B1_MN]:[B4_DT]]*(Data_Xuất[Year]=DO$1)*(Data_Xuất[Main SKU name_GOM]=$A11)*(Data_Xuất[[#Headers],[B1_MN]:[B4_DT]]='Xuất-2025-VayTron'!DO$5)),SUMPRODUCT(Data_Xuất[[B1_MN]:[B4_DT]]*(Data_Xuất[Year]=DO$1)*(Data_Xuất[Month]=DO$2)*(Data_Xuất[Main SKU name_GOM]=$A11)*(Data_Xuất[[#Headers],[B1_MN]:[B4_DT]]='Xuất-2025-VayTron'!DO$5)))</f>
        <v>0</v>
      </c>
      <c r="DP11" s="42" cm="1">
        <f t="array" ref="DP11">IF(DP$2="FY",SUMPRODUCT(Data_Xuất[[B1_MN]:[B4_DT]]*(Data_Xuất[Year]=DP$1)*(Data_Xuất[Main SKU name_GOM]=$A11)*(Data_Xuất[[#Headers],[B1_MN]:[B4_DT]]='Xuất-2025-VayTron'!DP$5)),SUMPRODUCT(Data_Xuất[[B1_MN]:[B4_DT]]*(Data_Xuất[Year]=DP$1)*(Data_Xuất[Month]=DP$2)*(Data_Xuất[Main SKU name_GOM]=$A11)*(Data_Xuất[[#Headers],[B1_MN]:[B4_DT]]='Xuất-2025-VayTron'!DP$5)))</f>
        <v>928.41726618705047</v>
      </c>
      <c r="DQ11" s="42" cm="1">
        <f t="array" ref="DQ11">IF(DQ$2="FY",SUMPRODUCT(Data_Xuất[[B1_MN]:[B4_DT]]*(Data_Xuất[Year]=DQ$1)*(Data_Xuất[Main SKU name_GOM]=$A11)*(Data_Xuất[[#Headers],[B1_MN]:[B4_DT]]='Xuất-2025-VayTron'!DQ$5)),SUMPRODUCT(Data_Xuất[[B1_MN]:[B4_DT]]*(Data_Xuất[Year]=DQ$1)*(Data_Xuất[Month]=DQ$2)*(Data_Xuất[Main SKU name_GOM]=$A11)*(Data_Xuất[[#Headers],[B1_MN]:[B4_DT]]='Xuất-2025-VayTron'!DQ$5)))</f>
        <v>0</v>
      </c>
      <c r="DR11" s="45">
        <f t="shared" si="19"/>
        <v>243950.00000000003</v>
      </c>
      <c r="DT11" s="42" cm="1">
        <f t="array" ref="DT11">IF(DT$2="FY",SUMPRODUCT(Data_Xuất[[B1_MN]:[B4_DT]]*(Data_Xuất[Year]=DT$1)*(Data_Xuất[Main SKU name_GOM]=$A11)*(Data_Xuất[[#Headers],[B1_MN]:[B4_DT]]='Xuất-2025-VayTron'!DT$5)),SUMPRODUCT(Data_Xuất[[B1_MN]:[B4_DT]]*(Data_Xuất[Year]=DT$1)*(Data_Xuất[Month]=DT$2)*(Data_Xuất[Main SKU name_GOM]=$A11)*(Data_Xuất[[#Headers],[B1_MN]:[B4_DT]]='Xuất-2025-VayTron'!DT$5)))</f>
        <v>6747.5263473512305</v>
      </c>
      <c r="DU11" s="42" cm="1">
        <f t="array" ref="DU11">IF(DU$2="FY",SUMPRODUCT(Data_Xuất[[B1_MN]:[B4_DT]]*(Data_Xuất[Year]=DU$1)*(Data_Xuất[Main SKU name_GOM]=$A11)*(Data_Xuất[[#Headers],[B1_MN]:[B4_DT]]='Xuất-2025-VayTron'!DU$5)),SUMPRODUCT(Data_Xuất[[B1_MN]:[B4_DT]]*(Data_Xuất[Year]=DU$1)*(Data_Xuất[Month]=DU$2)*(Data_Xuất[Main SKU name_GOM]=$A11)*(Data_Xuất[[#Headers],[B1_MN]:[B4_DT]]='Xuất-2025-VayTron'!DU$5)))</f>
        <v>1112.5742574257426</v>
      </c>
      <c r="DV11" s="42" cm="1">
        <f t="array" ref="DV11">IF(DV$2="FY",SUMPRODUCT(Data_Xuất[[B1_MN]:[B4_DT]]*(Data_Xuất[Year]=DV$1)*(Data_Xuất[Main SKU name_GOM]=$A11)*(Data_Xuất[[#Headers],[B1_MN]:[B4_DT]]='Xuất-2025-VayTron'!DV$5)),SUMPRODUCT(Data_Xuất[[B1_MN]:[B4_DT]]*(Data_Xuất[Year]=DV$1)*(Data_Xuất[Month]=DV$2)*(Data_Xuất[Main SKU name_GOM]=$A11)*(Data_Xuất[[#Headers],[B1_MN]:[B4_DT]]='Xuất-2025-VayTron'!DV$5)))</f>
        <v>221939.98515412636</v>
      </c>
      <c r="DW11" s="42" cm="1">
        <f t="array" ref="DW11">IF(DW$2="FY",SUMPRODUCT(Data_Xuất[[B1_MN]:[B4_DT]]*(Data_Xuất[Year]=DW$1)*(Data_Xuất[Main SKU name_GOM]=$A11)*(Data_Xuất[[#Headers],[B1_MN]:[B4_DT]]='Xuất-2025-VayTron'!DW$5)),SUMPRODUCT(Data_Xuất[[B1_MN]:[B4_DT]]*(Data_Xuất[Year]=DW$1)*(Data_Xuất[Month]=DW$2)*(Data_Xuất[Main SKU name_GOM]=$A11)*(Data_Xuất[[#Headers],[B1_MN]:[B4_DT]]='Xuất-2025-VayTron'!DW$5)))</f>
        <v>1344.0638739523845</v>
      </c>
      <c r="DX11" s="42" cm="1">
        <f t="array" ref="DX11">IF(DX$2="FY",SUMPRODUCT(Data_Xuất[[B1_MN]:[B4_DT]]*(Data_Xuất[Year]=DX$1)*(Data_Xuất[Main SKU name_GOM]=$A11)*(Data_Xuất[[#Headers],[B1_MN]:[B4_DT]]='Xuất-2025-VayTron'!DX$5)),SUMPRODUCT(Data_Xuất[[B1_MN]:[B4_DT]]*(Data_Xuất[Year]=DX$1)*(Data_Xuất[Month]=DX$2)*(Data_Xuất[Main SKU name_GOM]=$A11)*(Data_Xuất[[#Headers],[B1_MN]:[B4_DT]]='Xuất-2025-VayTron'!DX$5)))</f>
        <v>41332.641497014702</v>
      </c>
      <c r="DY11" s="42" cm="1">
        <f t="array" ref="DY11">IF(DY$2="FY",SUMPRODUCT(Data_Xuất[[B1_MN]:[B4_DT]]*(Data_Xuất[Year]=DY$1)*(Data_Xuất[Main SKU name_GOM]=$A11)*(Data_Xuất[[#Headers],[B1_MN]:[B4_DT]]='Xuất-2025-VayTron'!DY$5)),SUMPRODUCT(Data_Xuất[[B1_MN]:[B4_DT]]*(Data_Xuất[Year]=DY$1)*(Data_Xuất[Month]=DY$2)*(Data_Xuất[Main SKU name_GOM]=$A11)*(Data_Xuất[[#Headers],[B1_MN]:[B4_DT]]='Xuất-2025-VayTron'!DY$5)))</f>
        <v>608.83022295035266</v>
      </c>
      <c r="DZ11" s="42" cm="1">
        <f t="array" ref="DZ11">IF(DZ$2="FY",SUMPRODUCT(Data_Xuất[[B1_MN]:[B4_DT]]*(Data_Xuất[Year]=DZ$1)*(Data_Xuất[Main SKU name_GOM]=$A11)*(Data_Xuất[[#Headers],[B1_MN]:[B4_DT]]='Xuất-2025-VayTron'!DZ$5)),SUMPRODUCT(Data_Xuất[[B1_MN]:[B4_DT]]*(Data_Xuất[Year]=DZ$1)*(Data_Xuất[Month]=DZ$2)*(Data_Xuất[Main SKU name_GOM]=$A11)*(Data_Xuất[[#Headers],[B1_MN]:[B4_DT]]='Xuất-2025-VayTron'!DZ$5)))</f>
        <v>0</v>
      </c>
      <c r="EA11" s="42" cm="1">
        <f t="array" ref="EA11">IF(EA$2="FY",SUMPRODUCT(Data_Xuất[[B1_MN]:[B4_DT]]*(Data_Xuất[Year]=EA$1)*(Data_Xuất[Main SKU name_GOM]=$A11)*(Data_Xuất[[#Headers],[B1_MN]:[B4_DT]]='Xuất-2025-VayTron'!EA$5)),SUMPRODUCT(Data_Xuất[[B1_MN]:[B4_DT]]*(Data_Xuất[Year]=EA$1)*(Data_Xuất[Month]=EA$2)*(Data_Xuất[Main SKU name_GOM]=$A11)*(Data_Xuất[[#Headers],[B1_MN]:[B4_DT]]='Xuất-2025-VayTron'!EA$5)))</f>
        <v>94.059405940594061</v>
      </c>
      <c r="EB11" s="42" cm="1">
        <f t="array" ref="EB11">IF(EB$2="FY",SUMPRODUCT(Data_Xuất[[B1_MN]:[B4_DT]]*(Data_Xuất[Year]=EB$1)*(Data_Xuất[Main SKU name_GOM]=$A11)*(Data_Xuất[[#Headers],[B1_MN]:[B4_DT]]='Xuất-2025-VayTron'!EB$5)),SUMPRODUCT(Data_Xuất[[B1_MN]:[B4_DT]]*(Data_Xuất[Year]=EB$1)*(Data_Xuất[Month]=EB$2)*(Data_Xuất[Main SKU name_GOM]=$A11)*(Data_Xuất[[#Headers],[B1_MN]:[B4_DT]]='Xuất-2025-VayTron'!EB$5)))</f>
        <v>819.20792079207922</v>
      </c>
      <c r="EC11" s="42" cm="1">
        <f t="array" ref="EC11">IF(EC$2="FY",SUMPRODUCT(Data_Xuất[[B1_MN]:[B4_DT]]*(Data_Xuất[Year]=EC$1)*(Data_Xuất[Main SKU name_GOM]=$A11)*(Data_Xuất[[#Headers],[B1_MN]:[B4_DT]]='Xuất-2025-VayTron'!EC$5)),SUMPRODUCT(Data_Xuất[[B1_MN]:[B4_DT]]*(Data_Xuất[Year]=EC$1)*(Data_Xuất[Month]=EC$2)*(Data_Xuất[Main SKU name_GOM]=$A11)*(Data_Xuất[[#Headers],[B1_MN]:[B4_DT]]='Xuất-2025-VayTron'!EC$5)))</f>
        <v>17601.00340677749</v>
      </c>
      <c r="ED11" s="42" cm="1">
        <f t="array" ref="ED11">IF(ED$2="FY",SUMPRODUCT(Data_Xuất[[B1_MN]:[B4_DT]]*(Data_Xuất[Year]=ED$1)*(Data_Xuất[Main SKU name_GOM]=$A11)*(Data_Xuất[[#Headers],[B1_MN]:[B4_DT]]='Xuất-2025-VayTron'!ED$5)),SUMPRODUCT(Data_Xuất[[B1_MN]:[B4_DT]]*(Data_Xuất[Year]=ED$1)*(Data_Xuất[Month]=ED$2)*(Data_Xuất[Main SKU name_GOM]=$A11)*(Data_Xuất[[#Headers],[B1_MN]:[B4_DT]]='Xuất-2025-VayTron'!ED$5)))</f>
        <v>0</v>
      </c>
      <c r="EE11" s="42" cm="1">
        <f t="array" ref="EE11">IF(EE$2="FY",SUMPRODUCT(Data_Xuất[[B1_MN]:[B4_DT]]*(Data_Xuất[Year]=EE$1)*(Data_Xuất[Main SKU name_GOM]=$A11)*(Data_Xuất[[#Headers],[B1_MN]:[B4_DT]]='Xuất-2025-VayTron'!EE$5)),SUMPRODUCT(Data_Xuất[[B1_MN]:[B4_DT]]*(Data_Xuất[Year]=EE$1)*(Data_Xuất[Month]=EE$2)*(Data_Xuất[Main SKU name_GOM]=$A11)*(Data_Xuất[[#Headers],[B1_MN]:[B4_DT]]='Xuất-2025-VayTron'!EE$5)))</f>
        <v>365.10791366906477</v>
      </c>
      <c r="EF11" s="42" cm="1">
        <f t="array" ref="EF11">IF(EF$2="FY",SUMPRODUCT(Data_Xuất[[B1_MN]:[B4_DT]]*(Data_Xuất[Year]=EF$1)*(Data_Xuất[Main SKU name_GOM]=$A11)*(Data_Xuất[[#Headers],[B1_MN]:[B4_DT]]='Xuất-2025-VayTron'!EF$5)),SUMPRODUCT(Data_Xuất[[B1_MN]:[B4_DT]]*(Data_Xuất[Year]=EF$1)*(Data_Xuất[Month]=EF$2)*(Data_Xuất[Main SKU name_GOM]=$A11)*(Data_Xuất[[#Headers],[B1_MN]:[B4_DT]]='Xuất-2025-VayTron'!EF$5)))</f>
        <v>0</v>
      </c>
      <c r="EG11" s="45">
        <f t="shared" si="20"/>
        <v>291965.00000000006</v>
      </c>
      <c r="EI11" s="42" cm="1">
        <f t="array" ref="EI11">IF(EI$2="FY",SUMPRODUCT(Data_Xuất[[B1_MN]:[B4_DT]]*(Data_Xuất[Year]=EI$1)*(Data_Xuất[Main SKU name_GOM]=$A11)*(Data_Xuất[[#Headers],[B1_MN]:[B4_DT]]='Xuất-2025-VayTron'!EI$5)),SUMPRODUCT(Data_Xuất[[B1_MN]:[B4_DT]]*(Data_Xuất[Year]=EI$1)*(Data_Xuất[Month]=EI$2)*(Data_Xuất[Main SKU name_GOM]=$A11)*(Data_Xuất[[#Headers],[B1_MN]:[B4_DT]]='Xuất-2025-VayTron'!EI$5)))</f>
        <v>439.56185567010311</v>
      </c>
      <c r="EJ11" s="42" cm="1">
        <f t="array" ref="EJ11">IF(EJ$2="FY",SUMPRODUCT(Data_Xuất[[B1_MN]:[B4_DT]]*(Data_Xuất[Year]=EJ$1)*(Data_Xuất[Main SKU name_GOM]=$A11)*(Data_Xuất[[#Headers],[B1_MN]:[B4_DT]]='Xuất-2025-VayTron'!EJ$5)),SUMPRODUCT(Data_Xuất[[B1_MN]:[B4_DT]]*(Data_Xuất[Year]=EJ$1)*(Data_Xuất[Month]=EJ$2)*(Data_Xuất[Main SKU name_GOM]=$A11)*(Data_Xuất[[#Headers],[B1_MN]:[B4_DT]]='Xuất-2025-VayTron'!EJ$5)))</f>
        <v>0</v>
      </c>
      <c r="EK11" s="42" cm="1">
        <f t="array" ref="EK11">IF(EK$2="FY",SUMPRODUCT(Data_Xuất[[B1_MN]:[B4_DT]]*(Data_Xuất[Year]=EK$1)*(Data_Xuất[Main SKU name_GOM]=$A11)*(Data_Xuất[[#Headers],[B1_MN]:[B4_DT]]='Xuất-2025-VayTron'!EK$5)),SUMPRODUCT(Data_Xuất[[B1_MN]:[B4_DT]]*(Data_Xuất[Year]=EK$1)*(Data_Xuất[Month]=EK$2)*(Data_Xuất[Main SKU name_GOM]=$A11)*(Data_Xuất[[#Headers],[B1_MN]:[B4_DT]]='Xuất-2025-VayTron'!EK$5)))</f>
        <v>225650.19422769587</v>
      </c>
      <c r="EL11" s="42" cm="1">
        <f t="array" ref="EL11">IF(EL$2="FY",SUMPRODUCT(Data_Xuất[[B1_MN]:[B4_DT]]*(Data_Xuất[Year]=EL$1)*(Data_Xuất[Main SKU name_GOM]=$A11)*(Data_Xuất[[#Headers],[B1_MN]:[B4_DT]]='Xuất-2025-VayTron'!EL$5)),SUMPRODUCT(Data_Xuất[[B1_MN]:[B4_DT]]*(Data_Xuất[Year]=EL$1)*(Data_Xuất[Month]=EL$2)*(Data_Xuất[Main SKU name_GOM]=$A11)*(Data_Xuất[[#Headers],[B1_MN]:[B4_DT]]='Xuất-2025-VayTron'!EL$5)))</f>
        <v>5240.7897132685603</v>
      </c>
      <c r="EM11" s="42" cm="1">
        <f t="array" ref="EM11">IF(EM$2="FY",SUMPRODUCT(Data_Xuất[[B1_MN]:[B4_DT]]*(Data_Xuất[Year]=EM$1)*(Data_Xuất[Main SKU name_GOM]=$A11)*(Data_Xuất[[#Headers],[B1_MN]:[B4_DT]]='Xuất-2025-VayTron'!EM$5)),SUMPRODUCT(Data_Xuất[[B1_MN]:[B4_DT]]*(Data_Xuất[Year]=EM$1)*(Data_Xuất[Month]=EM$2)*(Data_Xuất[Main SKU name_GOM]=$A11)*(Data_Xuất[[#Headers],[B1_MN]:[B4_DT]]='Xuất-2025-VayTron'!EM$5)))</f>
        <v>93271.294681129308</v>
      </c>
      <c r="EN11" s="42" cm="1">
        <f t="array" ref="EN11">IF(EN$2="FY",SUMPRODUCT(Data_Xuất[[B1_MN]:[B4_DT]]*(Data_Xuất[Year]=EN$1)*(Data_Xuất[Main SKU name_GOM]=$A11)*(Data_Xuất[[#Headers],[B1_MN]:[B4_DT]]='Xuất-2025-VayTron'!EN$5)),SUMPRODUCT(Data_Xuất[[B1_MN]:[B4_DT]]*(Data_Xuất[Year]=EN$1)*(Data_Xuất[Month]=EN$2)*(Data_Xuất[Main SKU name_GOM]=$A11)*(Data_Xuất[[#Headers],[B1_MN]:[B4_DT]]='Xuất-2025-VayTron'!EN$5)))</f>
        <v>3016.3054172661869</v>
      </c>
      <c r="EO11" s="42" cm="1">
        <f t="array" ref="EO11">IF(EO$2="FY",SUMPRODUCT(Data_Xuất[[B1_MN]:[B4_DT]]*(Data_Xuất[Year]=EO$1)*(Data_Xuất[Main SKU name_GOM]=$A11)*(Data_Xuất[[#Headers],[B1_MN]:[B4_DT]]='Xuất-2025-VayTron'!EO$5)),SUMPRODUCT(Data_Xuất[[B1_MN]:[B4_DT]]*(Data_Xuất[Year]=EO$1)*(Data_Xuất[Month]=EO$2)*(Data_Xuất[Main SKU name_GOM]=$A11)*(Data_Xuất[[#Headers],[B1_MN]:[B4_DT]]='Xuất-2025-VayTron'!EO$5)))</f>
        <v>0</v>
      </c>
      <c r="EP11" s="42" cm="1">
        <f t="array" ref="EP11">IF(EP$2="FY",SUMPRODUCT(Data_Xuất[[B1_MN]:[B4_DT]]*(Data_Xuất[Year]=EP$1)*(Data_Xuất[Main SKU name_GOM]=$A11)*(Data_Xuất[[#Headers],[B1_MN]:[B4_DT]]='Xuất-2025-VayTron'!EP$5)),SUMPRODUCT(Data_Xuất[[B1_MN]:[B4_DT]]*(Data_Xuất[Year]=EP$1)*(Data_Xuất[Month]=EP$2)*(Data_Xuất[Main SKU name_GOM]=$A11)*(Data_Xuất[[#Headers],[B1_MN]:[B4_DT]]='Xuất-2025-VayTron'!EP$5)))</f>
        <v>0</v>
      </c>
      <c r="EQ11" s="42" cm="1">
        <f t="array" ref="EQ11">IF(EQ$2="FY",SUMPRODUCT(Data_Xuất[[B1_MN]:[B4_DT]]*(Data_Xuất[Year]=EQ$1)*(Data_Xuất[Main SKU name_GOM]=$A11)*(Data_Xuất[[#Headers],[B1_MN]:[B4_DT]]='Xuất-2025-VayTron'!EQ$5)),SUMPRODUCT(Data_Xuất[[B1_MN]:[B4_DT]]*(Data_Xuất[Year]=EQ$1)*(Data_Xuất[Month]=EQ$2)*(Data_Xuất[Main SKU name_GOM]=$A11)*(Data_Xuất[[#Headers],[B1_MN]:[B4_DT]]='Xuất-2025-VayTron'!EQ$5)))</f>
        <v>0</v>
      </c>
      <c r="ER11" s="42" cm="1">
        <f t="array" ref="ER11">IF(ER$2="FY",SUMPRODUCT(Data_Xuất[[B1_MN]:[B4_DT]]*(Data_Xuất[Year]=ER$1)*(Data_Xuất[Main SKU name_GOM]=$A11)*(Data_Xuất[[#Headers],[B1_MN]:[B4_DT]]='Xuất-2025-VayTron'!ER$5)),SUMPRODUCT(Data_Xuất[[B1_MN]:[B4_DT]]*(Data_Xuất[Year]=ER$1)*(Data_Xuất[Month]=ER$2)*(Data_Xuất[Main SKU name_GOM]=$A11)*(Data_Xuất[[#Headers],[B1_MN]:[B4_DT]]='Xuất-2025-VayTron'!ER$5)))</f>
        <v>18176.040795617409</v>
      </c>
      <c r="ES11" s="42" cm="1">
        <f t="array" ref="ES11">IF(ES$2="FY",SUMPRODUCT(Data_Xuất[[B1_MN]:[B4_DT]]*(Data_Xuất[Year]=ES$1)*(Data_Xuất[Main SKU name_GOM]=$A11)*(Data_Xuất[[#Headers],[B1_MN]:[B4_DT]]='Xuất-2025-VayTron'!ES$5)),SUMPRODUCT(Data_Xuất[[B1_MN]:[B4_DT]]*(Data_Xuất[Year]=ES$1)*(Data_Xuất[Month]=ES$2)*(Data_Xuất[Main SKU name_GOM]=$A11)*(Data_Xuất[[#Headers],[B1_MN]:[B4_DT]]='Xuất-2025-VayTron'!ES$5)))</f>
        <v>0</v>
      </c>
      <c r="ET11" s="42" cm="1">
        <f t="array" ref="ET11">IF(ET$2="FY",SUMPRODUCT(Data_Xuất[[B1_MN]:[B4_DT]]*(Data_Xuất[Year]=ET$1)*(Data_Xuất[Main SKU name_GOM]=$A11)*(Data_Xuất[[#Headers],[B1_MN]:[B4_DT]]='Xuất-2025-VayTron'!ET$5)),SUMPRODUCT(Data_Xuất[[B1_MN]:[B4_DT]]*(Data_Xuất[Year]=ET$1)*(Data_Xuất[Month]=ET$2)*(Data_Xuất[Main SKU name_GOM]=$A11)*(Data_Xuất[[#Headers],[B1_MN]:[B4_DT]]='Xuất-2025-VayTron'!ET$5)))</f>
        <v>152.81330935251799</v>
      </c>
      <c r="EU11" s="42" cm="1">
        <f t="array" ref="EU11">IF(EU$2="FY",SUMPRODUCT(Data_Xuất[[B1_MN]:[B4_DT]]*(Data_Xuất[Year]=EU$1)*(Data_Xuất[Main SKU name_GOM]=$A11)*(Data_Xuất[[#Headers],[B1_MN]:[B4_DT]]='Xuất-2025-VayTron'!EU$5)),SUMPRODUCT(Data_Xuất[[B1_MN]:[B4_DT]]*(Data_Xuất[Year]=EU$1)*(Data_Xuất[Month]=EU$2)*(Data_Xuất[Main SKU name_GOM]=$A11)*(Data_Xuất[[#Headers],[B1_MN]:[B4_DT]]='Xuất-2025-VayTron'!EU$5)))</f>
        <v>0</v>
      </c>
      <c r="EV11" s="45">
        <f t="shared" si="21"/>
        <v>345946.99999999988</v>
      </c>
      <c r="EX11" s="42" cm="1">
        <f t="array" ref="EX11">IF(EX$2="FY",SUMPRODUCT(Data_Xuất[[B1_MN]:[B4_DT]]*(Data_Xuất[Year]=EX$1)*(Data_Xuất[Main SKU name_GOM]=$A11)*(Data_Xuất[[#Headers],[B1_MN]:[B4_DT]]='Xuất-2025-VayTron'!EX$5)),SUMPRODUCT(Data_Xuất[[B1_MN]:[B4_DT]]*(Data_Xuất[Year]=EX$1)*(Data_Xuất[Month]=EX$2)*(Data_Xuất[Main SKU name_GOM]=$A11)*(Data_Xuất[[#Headers],[B1_MN]:[B4_DT]]='Xuất-2025-VayTron'!EX$5)))</f>
        <v>1796.0899029714978</v>
      </c>
      <c r="EY11" s="42" cm="1">
        <f t="array" ref="EY11">IF(EY$2="FY",SUMPRODUCT(Data_Xuất[[B1_MN]:[B4_DT]]*(Data_Xuất[Year]=EY$1)*(Data_Xuất[Main SKU name_GOM]=$A11)*(Data_Xuất[[#Headers],[B1_MN]:[B4_DT]]='Xuất-2025-VayTron'!EY$5)),SUMPRODUCT(Data_Xuất[[B1_MN]:[B4_DT]]*(Data_Xuất[Year]=EY$1)*(Data_Xuất[Month]=EY$2)*(Data_Xuất[Main SKU name_GOM]=$A11)*(Data_Xuất[[#Headers],[B1_MN]:[B4_DT]]='Xuất-2025-VayTron'!EY$5)))</f>
        <v>0</v>
      </c>
      <c r="EZ11" s="42" cm="1">
        <f t="array" ref="EZ11">IF(EZ$2="FY",SUMPRODUCT(Data_Xuất[[B1_MN]:[B4_DT]]*(Data_Xuất[Year]=EZ$1)*(Data_Xuất[Main SKU name_GOM]=$A11)*(Data_Xuất[[#Headers],[B1_MN]:[B4_DT]]='Xuất-2025-VayTron'!EZ$5)),SUMPRODUCT(Data_Xuất[[B1_MN]:[B4_DT]]*(Data_Xuất[Year]=EZ$1)*(Data_Xuất[Month]=EZ$2)*(Data_Xuất[Main SKU name_GOM]=$A11)*(Data_Xuất[[#Headers],[B1_MN]:[B4_DT]]='Xuất-2025-VayTron'!EZ$5)))</f>
        <v>227618.10134136127</v>
      </c>
      <c r="FA11" s="42" cm="1">
        <f t="array" ref="FA11">IF(FA$2="FY",SUMPRODUCT(Data_Xuất[[B1_MN]:[B4_DT]]*(Data_Xuất[Year]=FA$1)*(Data_Xuất[Main SKU name_GOM]=$A11)*(Data_Xuất[[#Headers],[B1_MN]:[B4_DT]]='Xuất-2025-VayTron'!FA$5)),SUMPRODUCT(Data_Xuất[[B1_MN]:[B4_DT]]*(Data_Xuất[Year]=FA$1)*(Data_Xuất[Month]=FA$2)*(Data_Xuất[Main SKU name_GOM]=$A11)*(Data_Xuất[[#Headers],[B1_MN]:[B4_DT]]='Xuất-2025-VayTron'!FA$5)))</f>
        <v>4622.3956185567013</v>
      </c>
      <c r="FB11" s="42" cm="1">
        <f t="array" ref="FB11">IF(FB$2="FY",SUMPRODUCT(Data_Xuất[[B1_MN]:[B4_DT]]*(Data_Xuất[Year]=FB$1)*(Data_Xuất[Main SKU name_GOM]=$A11)*(Data_Xuất[[#Headers],[B1_MN]:[B4_DT]]='Xuất-2025-VayTron'!FB$5)),SUMPRODUCT(Data_Xuất[[B1_MN]:[B4_DT]]*(Data_Xuất[Year]=FB$1)*(Data_Xuất[Month]=FB$2)*(Data_Xuất[Main SKU name_GOM]=$A11)*(Data_Xuất[[#Headers],[B1_MN]:[B4_DT]]='Xuất-2025-VayTron'!FB$5)))</f>
        <v>60887.185996563574</v>
      </c>
      <c r="FC11" s="42" cm="1">
        <f t="array" ref="FC11">IF(FC$2="FY",SUMPRODUCT(Data_Xuất[[B1_MN]:[B4_DT]]*(Data_Xuất[Year]=FC$1)*(Data_Xuất[Main SKU name_GOM]=$A11)*(Data_Xuất[[#Headers],[B1_MN]:[B4_DT]]='Xuất-2025-VayTron'!FC$5)),SUMPRODUCT(Data_Xuất[[B1_MN]:[B4_DT]]*(Data_Xuất[Year]=FC$1)*(Data_Xuất[Month]=FC$2)*(Data_Xuất[Main SKU name_GOM]=$A11)*(Data_Xuất[[#Headers],[B1_MN]:[B4_DT]]='Xuất-2025-VayTron'!FC$5)))</f>
        <v>3150</v>
      </c>
      <c r="FD11" s="42" cm="1">
        <f t="array" ref="FD11">IF(FD$2="FY",SUMPRODUCT(Data_Xuất[[B1_MN]:[B4_DT]]*(Data_Xuất[Year]=FD$1)*(Data_Xuất[Main SKU name_GOM]=$A11)*(Data_Xuất[[#Headers],[B1_MN]:[B4_DT]]='Xuất-2025-VayTron'!FD$5)),SUMPRODUCT(Data_Xuất[[B1_MN]:[B4_DT]]*(Data_Xuất[Year]=FD$1)*(Data_Xuất[Month]=FD$2)*(Data_Xuất[Main SKU name_GOM]=$A11)*(Data_Xuất[[#Headers],[B1_MN]:[B4_DT]]='Xuất-2025-VayTron'!FD$5)))</f>
        <v>0</v>
      </c>
      <c r="FE11" s="42" cm="1">
        <f t="array" ref="FE11">IF(FE$2="FY",SUMPRODUCT(Data_Xuất[[B1_MN]:[B4_DT]]*(Data_Xuất[Year]=FE$1)*(Data_Xuất[Main SKU name_GOM]=$A11)*(Data_Xuất[[#Headers],[B1_MN]:[B4_DT]]='Xuất-2025-VayTron'!FE$5)),SUMPRODUCT(Data_Xuất[[B1_MN]:[B4_DT]]*(Data_Xuất[Year]=FE$1)*(Data_Xuất[Month]=FE$2)*(Data_Xuất[Main SKU name_GOM]=$A11)*(Data_Xuất[[#Headers],[B1_MN]:[B4_DT]]='Xuất-2025-VayTron'!FE$5)))</f>
        <v>905.88235294117658</v>
      </c>
      <c r="FF11" s="42" cm="1">
        <f t="array" ref="FF11">IF(FF$2="FY",SUMPRODUCT(Data_Xuất[[B1_MN]:[B4_DT]]*(Data_Xuất[Year]=FF$1)*(Data_Xuất[Main SKU name_GOM]=$A11)*(Data_Xuất[[#Headers],[B1_MN]:[B4_DT]]='Xuất-2025-VayTron'!FF$5)),SUMPRODUCT(Data_Xuất[[B1_MN]:[B4_DT]]*(Data_Xuất[Year]=FF$1)*(Data_Xuất[Month]=FF$2)*(Data_Xuất[Main SKU name_GOM]=$A11)*(Data_Xuất[[#Headers],[B1_MN]:[B4_DT]]='Xuất-2025-VayTron'!FF$5)))</f>
        <v>0</v>
      </c>
      <c r="FG11" s="42" cm="1">
        <f t="array" ref="FG11">IF(FG$2="FY",SUMPRODUCT(Data_Xuất[[B1_MN]:[B4_DT]]*(Data_Xuất[Year]=FG$1)*(Data_Xuất[Main SKU name_GOM]=$A11)*(Data_Xuất[[#Headers],[B1_MN]:[B4_DT]]='Xuất-2025-VayTron'!FG$5)),SUMPRODUCT(Data_Xuất[[B1_MN]:[B4_DT]]*(Data_Xuất[Year]=FG$1)*(Data_Xuất[Month]=FG$2)*(Data_Xuất[Main SKU name_GOM]=$A11)*(Data_Xuất[[#Headers],[B1_MN]:[B4_DT]]='Xuất-2025-VayTron'!FG$5)))</f>
        <v>18588.344787605765</v>
      </c>
      <c r="FH11" s="42" cm="1">
        <f t="array" ref="FH11">IF(FH$2="FY",SUMPRODUCT(Data_Xuất[[B1_MN]:[B4_DT]]*(Data_Xuất[Year]=FH$1)*(Data_Xuất[Main SKU name_GOM]=$A11)*(Data_Xuất[[#Headers],[B1_MN]:[B4_DT]]='Xuất-2025-VayTron'!FH$5)),SUMPRODUCT(Data_Xuất[[B1_MN]:[B4_DT]]*(Data_Xuất[Year]=FH$1)*(Data_Xuất[Month]=FH$2)*(Data_Xuất[Main SKU name_GOM]=$A11)*(Data_Xuất[[#Headers],[B1_MN]:[B4_DT]]='Xuất-2025-VayTron'!FH$5)))</f>
        <v>0</v>
      </c>
      <c r="FI11" s="42" cm="1">
        <f t="array" ref="FI11">IF(FI$2="FY",SUMPRODUCT(Data_Xuất[[B1_MN]:[B4_DT]]*(Data_Xuất[Year]=FI$1)*(Data_Xuất[Main SKU name_GOM]=$A11)*(Data_Xuất[[#Headers],[B1_MN]:[B4_DT]]='Xuất-2025-VayTron'!FI$5)),SUMPRODUCT(Data_Xuất[[B1_MN]:[B4_DT]]*(Data_Xuất[Year]=FI$1)*(Data_Xuất[Month]=FI$2)*(Data_Xuất[Main SKU name_GOM]=$A11)*(Data_Xuất[[#Headers],[B1_MN]:[B4_DT]]='Xuất-2025-VayTron'!FI$5)))</f>
        <v>0</v>
      </c>
      <c r="FJ11" s="42" cm="1">
        <f t="array" ref="FJ11">IF(FJ$2="FY",SUMPRODUCT(Data_Xuất[[B1_MN]:[B4_DT]]*(Data_Xuất[Year]=FJ$1)*(Data_Xuất[Main SKU name_GOM]=$A11)*(Data_Xuất[[#Headers],[B1_MN]:[B4_DT]]='Xuất-2025-VayTron'!FJ$5)),SUMPRODUCT(Data_Xuất[[B1_MN]:[B4_DT]]*(Data_Xuất[Year]=FJ$1)*(Data_Xuất[Month]=FJ$2)*(Data_Xuất[Main SKU name_GOM]=$A11)*(Data_Xuất[[#Headers],[B1_MN]:[B4_DT]]='Xuất-2025-VayTron'!FJ$5)))</f>
        <v>0</v>
      </c>
      <c r="FK11" s="45">
        <f t="shared" si="22"/>
        <v>317568</v>
      </c>
      <c r="FM11" s="42" cm="1">
        <f t="array" ref="FM11">IF(FM$2="FY",SUMPRODUCT(Data_Xuất[[B1_MN]:[B4_DT]]*(Data_Xuất[Year]=FM$1)*(Data_Xuất[Main SKU name_GOM]=$A11)*(Data_Xuất[[#Headers],[B1_MN]:[B4_DT]]='Xuất-2025-VayTron'!FM$5)),SUMPRODUCT(Data_Xuất[[B1_MN]:[B4_DT]]*(Data_Xuất[Year]=FM$1)*(Data_Xuất[Month]=FM$2)*(Data_Xuất[Main SKU name_GOM]=$A11)*(Data_Xuất[[#Headers],[B1_MN]:[B4_DT]]='Xuất-2025-VayTron'!FM$5)))</f>
        <v>253.41494845360825</v>
      </c>
      <c r="FN11" s="42" cm="1">
        <f t="array" ref="FN11">IF(FN$2="FY",SUMPRODUCT(Data_Xuất[[B1_MN]:[B4_DT]]*(Data_Xuất[Year]=FN$1)*(Data_Xuất[Main SKU name_GOM]=$A11)*(Data_Xuất[[#Headers],[B1_MN]:[B4_DT]]='Xuất-2025-VayTron'!FN$5)),SUMPRODUCT(Data_Xuất[[B1_MN]:[B4_DT]]*(Data_Xuất[Year]=FN$1)*(Data_Xuất[Month]=FN$2)*(Data_Xuất[Main SKU name_GOM]=$A11)*(Data_Xuất[[#Headers],[B1_MN]:[B4_DT]]='Xuất-2025-VayTron'!FN$5)))</f>
        <v>0</v>
      </c>
      <c r="FO11" s="42" cm="1">
        <f t="array" ref="FO11">IF(FO$2="FY",SUMPRODUCT(Data_Xuất[[B1_MN]:[B4_DT]]*(Data_Xuất[Year]=FO$1)*(Data_Xuất[Main SKU name_GOM]=$A11)*(Data_Xuất[[#Headers],[B1_MN]:[B4_DT]]='Xuất-2025-VayTron'!FO$5)),SUMPRODUCT(Data_Xuất[[B1_MN]:[B4_DT]]*(Data_Xuất[Year]=FO$1)*(Data_Xuất[Month]=FO$2)*(Data_Xuất[Main SKU name_GOM]=$A11)*(Data_Xuất[[#Headers],[B1_MN]:[B4_DT]]='Xuất-2025-VayTron'!FO$5)))</f>
        <v>11196.840083456063</v>
      </c>
      <c r="FP11" s="42" cm="1">
        <f t="array" ref="FP11">IF(FP$2="FY",SUMPRODUCT(Data_Xuất[[B1_MN]:[B4_DT]]*(Data_Xuất[Year]=FP$1)*(Data_Xuất[Main SKU name_GOM]=$A11)*(Data_Xuất[[#Headers],[B1_MN]:[B4_DT]]='Xuất-2025-VayTron'!FP$5)),SUMPRODUCT(Data_Xuất[[B1_MN]:[B4_DT]]*(Data_Xuất[Year]=FP$1)*(Data_Xuất[Month]=FP$2)*(Data_Xuất[Main SKU name_GOM]=$A11)*(Data_Xuất[[#Headers],[B1_MN]:[B4_DT]]='Xuất-2025-VayTron'!FP$5)))</f>
        <v>2740.8234536082477</v>
      </c>
      <c r="FQ11" s="42" cm="1">
        <f t="array" ref="FQ11">IF(FQ$2="FY",SUMPRODUCT(Data_Xuất[[B1_MN]:[B4_DT]]*(Data_Xuất[Year]=FQ$1)*(Data_Xuất[Main SKU name_GOM]=$A11)*(Data_Xuất[[#Headers],[B1_MN]:[B4_DT]]='Xuất-2025-VayTron'!FQ$5)),SUMPRODUCT(Data_Xuất[[B1_MN]:[B4_DT]]*(Data_Xuất[Year]=FQ$1)*(Data_Xuất[Month]=FQ$2)*(Data_Xuất[Main SKU name_GOM]=$A11)*(Data_Xuất[[#Headers],[B1_MN]:[B4_DT]]='Xuất-2025-VayTron'!FQ$5)))</f>
        <v>11793.180841924397</v>
      </c>
      <c r="FR11" s="42" cm="1">
        <f t="array" ref="FR11">IF(FR$2="FY",SUMPRODUCT(Data_Xuất[[B1_MN]:[B4_DT]]*(Data_Xuất[Year]=FR$1)*(Data_Xuất[Main SKU name_GOM]=$A11)*(Data_Xuất[[#Headers],[B1_MN]:[B4_DT]]='Xuất-2025-VayTron'!FR$5)),SUMPRODUCT(Data_Xuất[[B1_MN]:[B4_DT]]*(Data_Xuất[Year]=FR$1)*(Data_Xuất[Month]=FR$2)*(Data_Xuất[Main SKU name_GOM]=$A11)*(Data_Xuất[[#Headers],[B1_MN]:[B4_DT]]='Xuất-2025-VayTron'!FR$5)))</f>
        <v>0</v>
      </c>
      <c r="FS11" s="42" cm="1">
        <f t="array" ref="FS11">IF(FS$2="FY",SUMPRODUCT(Data_Xuất[[B1_MN]:[B4_DT]]*(Data_Xuất[Year]=FS$1)*(Data_Xuất[Main SKU name_GOM]=$A11)*(Data_Xuất[[#Headers],[B1_MN]:[B4_DT]]='Xuất-2025-VayTron'!FS$5)),SUMPRODUCT(Data_Xuất[[B1_MN]:[B4_DT]]*(Data_Xuất[Year]=FS$1)*(Data_Xuất[Month]=FS$2)*(Data_Xuất[Main SKU name_GOM]=$A11)*(Data_Xuất[[#Headers],[B1_MN]:[B4_DT]]='Xuất-2025-VayTron'!FS$5)))</f>
        <v>0</v>
      </c>
      <c r="FT11" s="42" cm="1">
        <f t="array" ref="FT11">IF(FT$2="FY",SUMPRODUCT(Data_Xuất[[B1_MN]:[B4_DT]]*(Data_Xuất[Year]=FT$1)*(Data_Xuất[Main SKU name_GOM]=$A11)*(Data_Xuất[[#Headers],[B1_MN]:[B4_DT]]='Xuất-2025-VayTron'!FT$5)),SUMPRODUCT(Data_Xuất[[B1_MN]:[B4_DT]]*(Data_Xuất[Year]=FT$1)*(Data_Xuất[Month]=FT$2)*(Data_Xuất[Main SKU name_GOM]=$A11)*(Data_Xuất[[#Headers],[B1_MN]:[B4_DT]]='Xuất-2025-VayTron'!FT$5)))</f>
        <v>0</v>
      </c>
      <c r="FU11" s="42" cm="1">
        <f t="array" ref="FU11">IF(FU$2="FY",SUMPRODUCT(Data_Xuất[[B1_MN]:[B4_DT]]*(Data_Xuất[Year]=FU$1)*(Data_Xuất[Main SKU name_GOM]=$A11)*(Data_Xuất[[#Headers],[B1_MN]:[B4_DT]]='Xuất-2025-VayTron'!FU$5)),SUMPRODUCT(Data_Xuất[[B1_MN]:[B4_DT]]*(Data_Xuất[Year]=FU$1)*(Data_Xuất[Month]=FU$2)*(Data_Xuất[Main SKU name_GOM]=$A11)*(Data_Xuất[[#Headers],[B1_MN]:[B4_DT]]='Xuất-2025-VayTron'!FU$5)))</f>
        <v>0</v>
      </c>
      <c r="FV11" s="42" cm="1">
        <f t="array" ref="FV11">IF(FV$2="FY",SUMPRODUCT(Data_Xuất[[B1_MN]:[B4_DT]]*(Data_Xuất[Year]=FV$1)*(Data_Xuất[Main SKU name_GOM]=$A11)*(Data_Xuất[[#Headers],[B1_MN]:[B4_DT]]='Xuất-2025-VayTron'!FV$5)),SUMPRODUCT(Data_Xuất[[B1_MN]:[B4_DT]]*(Data_Xuất[Year]=FV$1)*(Data_Xuất[Month]=FV$2)*(Data_Xuất[Main SKU name_GOM]=$A11)*(Data_Xuất[[#Headers],[B1_MN]:[B4_DT]]='Xuất-2025-VayTron'!FV$5)))</f>
        <v>365.7406725576829</v>
      </c>
      <c r="FW11" s="42" cm="1">
        <f t="array" ref="FW11">IF(FW$2="FY",SUMPRODUCT(Data_Xuất[[B1_MN]:[B4_DT]]*(Data_Xuất[Year]=FW$1)*(Data_Xuất[Main SKU name_GOM]=$A11)*(Data_Xuất[[#Headers],[B1_MN]:[B4_DT]]='Xuất-2025-VayTron'!FW$5)),SUMPRODUCT(Data_Xuất[[B1_MN]:[B4_DT]]*(Data_Xuất[Year]=FW$1)*(Data_Xuất[Month]=FW$2)*(Data_Xuất[Main SKU name_GOM]=$A11)*(Data_Xuất[[#Headers],[B1_MN]:[B4_DT]]='Xuất-2025-VayTron'!FW$5)))</f>
        <v>0</v>
      </c>
      <c r="FX11" s="42" cm="1">
        <f t="array" ref="FX11">IF(FX$2="FY",SUMPRODUCT(Data_Xuất[[B1_MN]:[B4_DT]]*(Data_Xuất[Year]=FX$1)*(Data_Xuất[Main SKU name_GOM]=$A11)*(Data_Xuất[[#Headers],[B1_MN]:[B4_DT]]='Xuất-2025-VayTron'!FX$5)),SUMPRODUCT(Data_Xuất[[B1_MN]:[B4_DT]]*(Data_Xuất[Year]=FX$1)*(Data_Xuất[Month]=FX$2)*(Data_Xuất[Main SKU name_GOM]=$A11)*(Data_Xuất[[#Headers],[B1_MN]:[B4_DT]]='Xuất-2025-VayTron'!FX$5)))</f>
        <v>0</v>
      </c>
      <c r="FY11" s="42" cm="1">
        <f t="array" ref="FY11">IF(FY$2="FY",SUMPRODUCT(Data_Xuất[[B1_MN]:[B4_DT]]*(Data_Xuất[Year]=FY$1)*(Data_Xuất[Main SKU name_GOM]=$A11)*(Data_Xuất[[#Headers],[B1_MN]:[B4_DT]]='Xuất-2025-VayTron'!FY$5)),SUMPRODUCT(Data_Xuất[[B1_MN]:[B4_DT]]*(Data_Xuất[Year]=FY$1)*(Data_Xuất[Month]=FY$2)*(Data_Xuất[Main SKU name_GOM]=$A11)*(Data_Xuất[[#Headers],[B1_MN]:[B4_DT]]='Xuất-2025-VayTron'!FY$5)))</f>
        <v>0</v>
      </c>
      <c r="FZ11" s="45">
        <f t="shared" si="23"/>
        <v>26350</v>
      </c>
      <c r="GB11" s="42" cm="1">
        <f t="array" ref="GB11">IF(GB$2="FY",SUMPRODUCT(Data_Xuất[[B1_MN]:[B4_DT]]*(Data_Xuất[Year]=GB$1)*(Data_Xuất[Main SKU name_GOM]=$A11)*(Data_Xuất[[#Headers],[B1_MN]:[B4_DT]]='Xuất-2025-VayTron'!GB$5)),SUMPRODUCT(Data_Xuất[[B1_MN]:[B4_DT]]*(Data_Xuất[Year]=GB$1)*(Data_Xuất[Month]=GB$2)*(Data_Xuất[Main SKU name_GOM]=$A11)*(Data_Xuất[[#Headers],[B1_MN]:[B4_DT]]='Xuất-2025-VayTron'!GB$5)))</f>
        <v>115.97938144329898</v>
      </c>
      <c r="GC11" s="42" cm="1">
        <f t="array" ref="GC11">IF(GC$2="FY",SUMPRODUCT(Data_Xuất[[B1_MN]:[B4_DT]]*(Data_Xuất[Year]=GC$1)*(Data_Xuất[Main SKU name_GOM]=$A11)*(Data_Xuất[[#Headers],[B1_MN]:[B4_DT]]='Xuất-2025-VayTron'!GC$5)),SUMPRODUCT(Data_Xuất[[B1_MN]:[B4_DT]]*(Data_Xuất[Year]=GC$1)*(Data_Xuất[Month]=GC$2)*(Data_Xuất[Main SKU name_GOM]=$A11)*(Data_Xuất[[#Headers],[B1_MN]:[B4_DT]]='Xuất-2025-VayTron'!GC$5)))</f>
        <v>0</v>
      </c>
      <c r="GD11" s="42" cm="1">
        <f t="array" ref="GD11">IF(GD$2="FY",SUMPRODUCT(Data_Xuất[[B1_MN]:[B4_DT]]*(Data_Xuất[Year]=GD$1)*(Data_Xuất[Main SKU name_GOM]=$A11)*(Data_Xuất[[#Headers],[B1_MN]:[B4_DT]]='Xuất-2025-VayTron'!GD$5)),SUMPRODUCT(Data_Xuất[[B1_MN]:[B4_DT]]*(Data_Xuất[Year]=GD$1)*(Data_Xuất[Month]=GD$2)*(Data_Xuất[Main SKU name_GOM]=$A11)*(Data_Xuất[[#Headers],[B1_MN]:[B4_DT]]='Xuất-2025-VayTron'!GD$5)))</f>
        <v>3228.0068728522338</v>
      </c>
      <c r="GE11" s="42" cm="1">
        <f t="array" ref="GE11">IF(GE$2="FY",SUMPRODUCT(Data_Xuất[[B1_MN]:[B4_DT]]*(Data_Xuất[Year]=GE$1)*(Data_Xuất[Main SKU name_GOM]=$A11)*(Data_Xuất[[#Headers],[B1_MN]:[B4_DT]]='Xuất-2025-VayTron'!GE$5)),SUMPRODUCT(Data_Xuất[[B1_MN]:[B4_DT]]*(Data_Xuất[Year]=GE$1)*(Data_Xuất[Month]=GE$2)*(Data_Xuất[Main SKU name_GOM]=$A11)*(Data_Xuất[[#Headers],[B1_MN]:[B4_DT]]='Xuất-2025-VayTron'!GE$5)))</f>
        <v>1254.3814432989691</v>
      </c>
      <c r="GF11" s="42" cm="1">
        <f t="array" ref="GF11">IF(GF$2="FY",SUMPRODUCT(Data_Xuất[[B1_MN]:[B4_DT]]*(Data_Xuất[Year]=GF$1)*(Data_Xuất[Main SKU name_GOM]=$A11)*(Data_Xuất[[#Headers],[B1_MN]:[B4_DT]]='Xuất-2025-VayTron'!GF$5)),SUMPRODUCT(Data_Xuất[[B1_MN]:[B4_DT]]*(Data_Xuất[Year]=GF$1)*(Data_Xuất[Month]=GF$2)*(Data_Xuất[Main SKU name_GOM]=$A11)*(Data_Xuất[[#Headers],[B1_MN]:[B4_DT]]='Xuất-2025-VayTron'!GF$5)))</f>
        <v>5397.3367697594495</v>
      </c>
      <c r="GG11" s="42" cm="1">
        <f t="array" ref="GG11">IF(GG$2="FY",SUMPRODUCT(Data_Xuất[[B1_MN]:[B4_DT]]*(Data_Xuất[Year]=GG$1)*(Data_Xuất[Main SKU name_GOM]=$A11)*(Data_Xuất[[#Headers],[B1_MN]:[B4_DT]]='Xuất-2025-VayTron'!GG$5)),SUMPRODUCT(Data_Xuất[[B1_MN]:[B4_DT]]*(Data_Xuất[Year]=GG$1)*(Data_Xuất[Month]=GG$2)*(Data_Xuất[Main SKU name_GOM]=$A11)*(Data_Xuất[[#Headers],[B1_MN]:[B4_DT]]='Xuất-2025-VayTron'!GG$5)))</f>
        <v>0</v>
      </c>
      <c r="GH11" s="42" cm="1">
        <f t="array" ref="GH11">IF(GH$2="FY",SUMPRODUCT(Data_Xuất[[B1_MN]:[B4_DT]]*(Data_Xuất[Year]=GH$1)*(Data_Xuất[Main SKU name_GOM]=$A11)*(Data_Xuất[[#Headers],[B1_MN]:[B4_DT]]='Xuất-2025-VayTron'!GH$5)),SUMPRODUCT(Data_Xuất[[B1_MN]:[B4_DT]]*(Data_Xuất[Year]=GH$1)*(Data_Xuất[Month]=GH$2)*(Data_Xuất[Main SKU name_GOM]=$A11)*(Data_Xuất[[#Headers],[B1_MN]:[B4_DT]]='Xuất-2025-VayTron'!GH$5)))</f>
        <v>0</v>
      </c>
      <c r="GI11" s="42" cm="1">
        <f t="array" ref="GI11">IF(GI$2="FY",SUMPRODUCT(Data_Xuất[[B1_MN]:[B4_DT]]*(Data_Xuất[Year]=GI$1)*(Data_Xuất[Main SKU name_GOM]=$A11)*(Data_Xuất[[#Headers],[B1_MN]:[B4_DT]]='Xuất-2025-VayTron'!GI$5)),SUMPRODUCT(Data_Xuất[[B1_MN]:[B4_DT]]*(Data_Xuất[Year]=GI$1)*(Data_Xuất[Month]=GI$2)*(Data_Xuất[Main SKU name_GOM]=$A11)*(Data_Xuất[[#Headers],[B1_MN]:[B4_DT]]='Xuất-2025-VayTron'!GI$5)))</f>
        <v>0</v>
      </c>
      <c r="GJ11" s="42" cm="1">
        <f t="array" ref="GJ11">IF(GJ$2="FY",SUMPRODUCT(Data_Xuất[[B1_MN]:[B4_DT]]*(Data_Xuất[Year]=GJ$1)*(Data_Xuất[Main SKU name_GOM]=$A11)*(Data_Xuất[[#Headers],[B1_MN]:[B4_DT]]='Xuất-2025-VayTron'!GJ$5)),SUMPRODUCT(Data_Xuất[[B1_MN]:[B4_DT]]*(Data_Xuất[Year]=GJ$1)*(Data_Xuất[Month]=GJ$2)*(Data_Xuất[Main SKU name_GOM]=$A11)*(Data_Xuất[[#Headers],[B1_MN]:[B4_DT]]='Xuất-2025-VayTron'!GJ$5)))</f>
        <v>0</v>
      </c>
      <c r="GK11" s="42" cm="1">
        <f t="array" ref="GK11">IF(GK$2="FY",SUMPRODUCT(Data_Xuất[[B1_MN]:[B4_DT]]*(Data_Xuất[Year]=GK$1)*(Data_Xuất[Main SKU name_GOM]=$A11)*(Data_Xuất[[#Headers],[B1_MN]:[B4_DT]]='Xuất-2025-VayTron'!GK$5)),SUMPRODUCT(Data_Xuất[[B1_MN]:[B4_DT]]*(Data_Xuất[Year]=GK$1)*(Data_Xuất[Month]=GK$2)*(Data_Xuất[Main SKU name_GOM]=$A11)*(Data_Xuất[[#Headers],[B1_MN]:[B4_DT]]='Xuất-2025-VayTron'!GK$5)))</f>
        <v>4.2955326460481098</v>
      </c>
      <c r="GL11" s="42" cm="1">
        <f t="array" ref="GL11">IF(GL$2="FY",SUMPRODUCT(Data_Xuất[[B1_MN]:[B4_DT]]*(Data_Xuất[Year]=GL$1)*(Data_Xuất[Main SKU name_GOM]=$A11)*(Data_Xuất[[#Headers],[B1_MN]:[B4_DT]]='Xuất-2025-VayTron'!GL$5)),SUMPRODUCT(Data_Xuất[[B1_MN]:[B4_DT]]*(Data_Xuất[Year]=GL$1)*(Data_Xuất[Month]=GL$2)*(Data_Xuất[Main SKU name_GOM]=$A11)*(Data_Xuất[[#Headers],[B1_MN]:[B4_DT]]='Xuất-2025-VayTron'!GL$5)))</f>
        <v>0</v>
      </c>
      <c r="GM11" s="42" cm="1">
        <f t="array" ref="GM11">IF(GM$2="FY",SUMPRODUCT(Data_Xuất[[B1_MN]:[B4_DT]]*(Data_Xuất[Year]=GM$1)*(Data_Xuất[Main SKU name_GOM]=$A11)*(Data_Xuất[[#Headers],[B1_MN]:[B4_DT]]='Xuất-2025-VayTron'!GM$5)),SUMPRODUCT(Data_Xuất[[B1_MN]:[B4_DT]]*(Data_Xuất[Year]=GM$1)*(Data_Xuất[Month]=GM$2)*(Data_Xuất[Main SKU name_GOM]=$A11)*(Data_Xuất[[#Headers],[B1_MN]:[B4_DT]]='Xuất-2025-VayTron'!GM$5)))</f>
        <v>0</v>
      </c>
      <c r="GN11" s="42" cm="1">
        <f t="array" ref="GN11">IF(GN$2="FY",SUMPRODUCT(Data_Xuất[[B1_MN]:[B4_DT]]*(Data_Xuất[Year]=GN$1)*(Data_Xuất[Main SKU name_GOM]=$A11)*(Data_Xuất[[#Headers],[B1_MN]:[B4_DT]]='Xuất-2025-VayTron'!GN$5)),SUMPRODUCT(Data_Xuất[[B1_MN]:[B4_DT]]*(Data_Xuất[Year]=GN$1)*(Data_Xuất[Month]=GN$2)*(Data_Xuất[Main SKU name_GOM]=$A11)*(Data_Xuất[[#Headers],[B1_MN]:[B4_DT]]='Xuất-2025-VayTron'!GN$5)))</f>
        <v>0</v>
      </c>
      <c r="GO11" s="45">
        <f t="shared" si="24"/>
        <v>10000</v>
      </c>
    </row>
    <row r="12" spans="1:197" ht="15" thickBot="1" x14ac:dyDescent="0.4">
      <c r="A12" s="5" t="s">
        <v>76</v>
      </c>
      <c r="B12" s="25" t="s">
        <v>76</v>
      </c>
      <c r="D12" s="43" cm="1">
        <f t="array" ref="D12">IF(D$2="FY",SUMPRODUCT(Data_Xuất[[B1_MN]:[B4_DT]]*(Data_Xuất[Year]=D$1)*(Data_Xuất[Main SKU name_GOM]=$A12)*(Data_Xuất[[#Headers],[B1_MN]:[B4_DT]]='Xuất-2025-VayTron'!D$5)),SUMPRODUCT(Data_Xuất[[B1_MN]:[B4_DT]]*(Data_Xuất[Year]=D$1)*(Data_Xuất[Month]=D$2)*(Data_Xuất[Main SKU name_GOM]=$A12)*(Data_Xuất[[#Headers],[B1_MN]:[B4_DT]]='Xuất-2025-VayTron'!D$5)))</f>
        <v>0</v>
      </c>
      <c r="E12" s="43" cm="1">
        <f t="array" ref="E12">IF(E$2="FY",SUMPRODUCT(Data_Xuất[[B1_MN]:[B4_DT]]*(Data_Xuất[Year]=E$1)*(Data_Xuất[Main SKU name_GOM]=$A12)*(Data_Xuất[[#Headers],[B1_MN]:[B4_DT]]='Xuất-2025-VayTron'!E$5)),SUMPRODUCT(Data_Xuất[[B1_MN]:[B4_DT]]*(Data_Xuất[Year]=E$1)*(Data_Xuất[Month]=E$2)*(Data_Xuất[Main SKU name_GOM]=$A12)*(Data_Xuất[[#Headers],[B1_MN]:[B4_DT]]='Xuất-2025-VayTron'!E$5)))</f>
        <v>0</v>
      </c>
      <c r="F12" s="43" cm="1">
        <f t="array" ref="F12">IF(F$2="FY",SUMPRODUCT(Data_Xuất[[B1_MN]:[B4_DT]]*(Data_Xuất[Year]=F$1)*(Data_Xuất[Main SKU name_GOM]=$A12)*(Data_Xuất[[#Headers],[B1_MN]:[B4_DT]]='Xuất-2025-VayTron'!F$5)),SUMPRODUCT(Data_Xuất[[B1_MN]:[B4_DT]]*(Data_Xuất[Year]=F$1)*(Data_Xuất[Month]=F$2)*(Data_Xuất[Main SKU name_GOM]=$A12)*(Data_Xuất[[#Headers],[B1_MN]:[B4_DT]]='Xuất-2025-VayTron'!F$5)))</f>
        <v>0</v>
      </c>
      <c r="G12" s="43" cm="1">
        <f t="array" ref="G12">IF(G$2="FY",SUMPRODUCT(Data_Xuất[[B1_MN]:[B4_DT]]*(Data_Xuất[Year]=G$1)*(Data_Xuất[Main SKU name_GOM]=$A12)*(Data_Xuất[[#Headers],[B1_MN]:[B4_DT]]='Xuất-2025-VayTron'!G$5)),SUMPRODUCT(Data_Xuất[[B1_MN]:[B4_DT]]*(Data_Xuất[Year]=G$1)*(Data_Xuất[Month]=G$2)*(Data_Xuất[Main SKU name_GOM]=$A12)*(Data_Xuất[[#Headers],[B1_MN]:[B4_DT]]='Xuất-2025-VayTron'!G$5)))</f>
        <v>0</v>
      </c>
      <c r="H12" s="43" cm="1">
        <f t="array" ref="H12">IF(H$2="FY",SUMPRODUCT(Data_Xuất[[B1_MN]:[B4_DT]]*(Data_Xuất[Year]=H$1)*(Data_Xuất[Main SKU name_GOM]=$A12)*(Data_Xuất[[#Headers],[B1_MN]:[B4_DT]]='Xuất-2025-VayTron'!H$5)),SUMPRODUCT(Data_Xuất[[B1_MN]:[B4_DT]]*(Data_Xuất[Year]=H$1)*(Data_Xuất[Month]=H$2)*(Data_Xuất[Main SKU name_GOM]=$A12)*(Data_Xuất[[#Headers],[B1_MN]:[B4_DT]]='Xuất-2025-VayTron'!H$5)))</f>
        <v>0</v>
      </c>
      <c r="I12" s="43" cm="1">
        <f t="array" ref="I12">IF(I$2="FY",SUMPRODUCT(Data_Xuất[[B1_MN]:[B4_DT]]*(Data_Xuất[Year]=I$1)*(Data_Xuất[Main SKU name_GOM]=$A12)*(Data_Xuất[[#Headers],[B1_MN]:[B4_DT]]='Xuất-2025-VayTron'!I$5)),SUMPRODUCT(Data_Xuất[[B1_MN]:[B4_DT]]*(Data_Xuất[Year]=I$1)*(Data_Xuất[Month]=I$2)*(Data_Xuất[Main SKU name_GOM]=$A12)*(Data_Xuất[[#Headers],[B1_MN]:[B4_DT]]='Xuất-2025-VayTron'!I$5)))</f>
        <v>0</v>
      </c>
      <c r="J12" s="43" cm="1">
        <f t="array" ref="J12">IF(J$2="FY",SUMPRODUCT(Data_Xuất[[B1_MN]:[B4_DT]]*(Data_Xuất[Year]=J$1)*(Data_Xuất[Main SKU name_GOM]=$A12)*(Data_Xuất[[#Headers],[B1_MN]:[B4_DT]]='Xuất-2025-VayTron'!J$5)),SUMPRODUCT(Data_Xuất[[B1_MN]:[B4_DT]]*(Data_Xuất[Year]=J$1)*(Data_Xuất[Month]=J$2)*(Data_Xuất[Main SKU name_GOM]=$A12)*(Data_Xuất[[#Headers],[B1_MN]:[B4_DT]]='Xuất-2025-VayTron'!J$5)))</f>
        <v>0</v>
      </c>
      <c r="K12" s="43" cm="1">
        <f t="array" ref="K12">IF(K$2="FY",SUMPRODUCT(Data_Xuất[[B1_MN]:[B4_DT]]*(Data_Xuất[Year]=K$1)*(Data_Xuất[Main SKU name_GOM]=$A12)*(Data_Xuất[[#Headers],[B1_MN]:[B4_DT]]='Xuất-2025-VayTron'!K$5)),SUMPRODUCT(Data_Xuất[[B1_MN]:[B4_DT]]*(Data_Xuất[Year]=K$1)*(Data_Xuất[Month]=K$2)*(Data_Xuất[Main SKU name_GOM]=$A12)*(Data_Xuất[[#Headers],[B1_MN]:[B4_DT]]='Xuất-2025-VayTron'!K$5)))</f>
        <v>0</v>
      </c>
      <c r="L12" s="43" cm="1">
        <f t="array" ref="L12">IF(L$2="FY",SUMPRODUCT(Data_Xuất[[B1_MN]:[B4_DT]]*(Data_Xuất[Year]=L$1)*(Data_Xuất[Main SKU name_GOM]=$A12)*(Data_Xuất[[#Headers],[B1_MN]:[B4_DT]]='Xuất-2025-VayTron'!L$5)),SUMPRODUCT(Data_Xuất[[B1_MN]:[B4_DT]]*(Data_Xuất[Year]=L$1)*(Data_Xuất[Month]=L$2)*(Data_Xuất[Main SKU name_GOM]=$A12)*(Data_Xuất[[#Headers],[B1_MN]:[B4_DT]]='Xuất-2025-VayTron'!L$5)))</f>
        <v>0</v>
      </c>
      <c r="M12" s="43" cm="1">
        <f t="array" ref="M12">IF(M$2="FY",SUMPRODUCT(Data_Xuất[[B1_MN]:[B4_DT]]*(Data_Xuất[Year]=M$1)*(Data_Xuất[Main SKU name_GOM]=$A12)*(Data_Xuất[[#Headers],[B1_MN]:[B4_DT]]='Xuất-2025-VayTron'!M$5)),SUMPRODUCT(Data_Xuất[[B1_MN]:[B4_DT]]*(Data_Xuất[Year]=M$1)*(Data_Xuất[Month]=M$2)*(Data_Xuất[Main SKU name_GOM]=$A12)*(Data_Xuất[[#Headers],[B1_MN]:[B4_DT]]='Xuất-2025-VayTron'!M$5)))</f>
        <v>0</v>
      </c>
      <c r="N12" s="43" cm="1">
        <f t="array" ref="N12">IF(N$2="FY",SUMPRODUCT(Data_Xuất[[B1_MN]:[B4_DT]]*(Data_Xuất[Year]=N$1)*(Data_Xuất[Main SKU name_GOM]=$A12)*(Data_Xuất[[#Headers],[B1_MN]:[B4_DT]]='Xuất-2025-VayTron'!N$5)),SUMPRODUCT(Data_Xuất[[B1_MN]:[B4_DT]]*(Data_Xuất[Year]=N$1)*(Data_Xuất[Month]=N$2)*(Data_Xuất[Main SKU name_GOM]=$A12)*(Data_Xuất[[#Headers],[B1_MN]:[B4_DT]]='Xuất-2025-VayTron'!N$5)))</f>
        <v>24000</v>
      </c>
      <c r="O12" s="43" cm="1">
        <f t="array" ref="O12">IF(O$2="FY",SUMPRODUCT(Data_Xuất[[B1_MN]:[B4_DT]]*(Data_Xuất[Year]=O$1)*(Data_Xuất[Main SKU name_GOM]=$A12)*(Data_Xuất[[#Headers],[B1_MN]:[B4_DT]]='Xuất-2025-VayTron'!O$5)),SUMPRODUCT(Data_Xuất[[B1_MN]:[B4_DT]]*(Data_Xuất[Year]=O$1)*(Data_Xuất[Month]=O$2)*(Data_Xuất[Main SKU name_GOM]=$A12)*(Data_Xuất[[#Headers],[B1_MN]:[B4_DT]]='Xuất-2025-VayTron'!O$5)))</f>
        <v>0</v>
      </c>
      <c r="P12" s="43" cm="1">
        <f t="array" ref="P12">IF(P$2="FY",SUMPRODUCT(Data_Xuất[[B1_MN]:[B4_DT]]*(Data_Xuất[Year]=P$1)*(Data_Xuất[Main SKU name_GOM]=$A12)*(Data_Xuất[[#Headers],[B1_MN]:[B4_DT]]='Xuất-2025-VayTron'!P$5)),SUMPRODUCT(Data_Xuất[[B1_MN]:[B4_DT]]*(Data_Xuất[Year]=P$1)*(Data_Xuất[Month]=P$2)*(Data_Xuất[Main SKU name_GOM]=$A12)*(Data_Xuất[[#Headers],[B1_MN]:[B4_DT]]='Xuất-2025-VayTron'!P$5)))</f>
        <v>0</v>
      </c>
      <c r="Q12" s="43">
        <f t="shared" si="12"/>
        <v>24000</v>
      </c>
      <c r="S12" s="43" cm="1">
        <f t="array" ref="S12">IF(S$2="FY",SUMPRODUCT(Data_Xuất[[B1_MN]:[B4_DT]]*(Data_Xuất[Year]=S$1)*(Data_Xuất[Main SKU name_GOM]=$A12)*(Data_Xuất[[#Headers],[B1_MN]:[B4_DT]]='Xuất-2025-VayTron'!S$5)),SUMPRODUCT(Data_Xuất[[B1_MN]:[B4_DT]]*(Data_Xuất[Year]=S$1)*(Data_Xuất[Month]=S$2)*(Data_Xuất[Main SKU name_GOM]=$A12)*(Data_Xuất[[#Headers],[B1_MN]:[B4_DT]]='Xuất-2025-VayTron'!S$5)))</f>
        <v>0</v>
      </c>
      <c r="T12" s="43" cm="1">
        <f t="array" ref="T12">IF(T$2="FY",SUMPRODUCT(Data_Xuất[[B1_MN]:[B4_DT]]*(Data_Xuất[Year]=T$1)*(Data_Xuất[Main SKU name_GOM]=$A12)*(Data_Xuất[[#Headers],[B1_MN]:[B4_DT]]='Xuất-2025-VayTron'!T$5)),SUMPRODUCT(Data_Xuất[[B1_MN]:[B4_DT]]*(Data_Xuất[Year]=T$1)*(Data_Xuất[Month]=T$2)*(Data_Xuất[Main SKU name_GOM]=$A12)*(Data_Xuất[[#Headers],[B1_MN]:[B4_DT]]='Xuất-2025-VayTron'!T$5)))</f>
        <v>0</v>
      </c>
      <c r="U12" s="43" cm="1">
        <f t="array" ref="U12">IF(U$2="FY",SUMPRODUCT(Data_Xuất[[B1_MN]:[B4_DT]]*(Data_Xuất[Year]=U$1)*(Data_Xuất[Main SKU name_GOM]=$A12)*(Data_Xuất[[#Headers],[B1_MN]:[B4_DT]]='Xuất-2025-VayTron'!U$5)),SUMPRODUCT(Data_Xuất[[B1_MN]:[B4_DT]]*(Data_Xuất[Year]=U$1)*(Data_Xuất[Month]=U$2)*(Data_Xuất[Main SKU name_GOM]=$A12)*(Data_Xuất[[#Headers],[B1_MN]:[B4_DT]]='Xuất-2025-VayTron'!U$5)))</f>
        <v>0</v>
      </c>
      <c r="V12" s="43" cm="1">
        <f t="array" ref="V12">IF(V$2="FY",SUMPRODUCT(Data_Xuất[[B1_MN]:[B4_DT]]*(Data_Xuất[Year]=V$1)*(Data_Xuất[Main SKU name_GOM]=$A12)*(Data_Xuất[[#Headers],[B1_MN]:[B4_DT]]='Xuất-2025-VayTron'!V$5)),SUMPRODUCT(Data_Xuất[[B1_MN]:[B4_DT]]*(Data_Xuất[Year]=V$1)*(Data_Xuất[Month]=V$2)*(Data_Xuất[Main SKU name_GOM]=$A12)*(Data_Xuất[[#Headers],[B1_MN]:[B4_DT]]='Xuất-2025-VayTron'!V$5)))</f>
        <v>0</v>
      </c>
      <c r="W12" s="43" cm="1">
        <f t="array" ref="W12">IF(W$2="FY",SUMPRODUCT(Data_Xuất[[B1_MN]:[B4_DT]]*(Data_Xuất[Year]=W$1)*(Data_Xuất[Main SKU name_GOM]=$A12)*(Data_Xuất[[#Headers],[B1_MN]:[B4_DT]]='Xuất-2025-VayTron'!W$5)),SUMPRODUCT(Data_Xuất[[B1_MN]:[B4_DT]]*(Data_Xuất[Year]=W$1)*(Data_Xuất[Month]=W$2)*(Data_Xuất[Main SKU name_GOM]=$A12)*(Data_Xuất[[#Headers],[B1_MN]:[B4_DT]]='Xuất-2025-VayTron'!W$5)))</f>
        <v>0</v>
      </c>
      <c r="X12" s="43" cm="1">
        <f t="array" ref="X12">IF(X$2="FY",SUMPRODUCT(Data_Xuất[[B1_MN]:[B4_DT]]*(Data_Xuất[Year]=X$1)*(Data_Xuất[Main SKU name_GOM]=$A12)*(Data_Xuất[[#Headers],[B1_MN]:[B4_DT]]='Xuất-2025-VayTron'!X$5)),SUMPRODUCT(Data_Xuất[[B1_MN]:[B4_DT]]*(Data_Xuất[Year]=X$1)*(Data_Xuất[Month]=X$2)*(Data_Xuất[Main SKU name_GOM]=$A12)*(Data_Xuất[[#Headers],[B1_MN]:[B4_DT]]='Xuất-2025-VayTron'!X$5)))</f>
        <v>0</v>
      </c>
      <c r="Y12" s="43" cm="1">
        <f t="array" ref="Y12">IF(Y$2="FY",SUMPRODUCT(Data_Xuất[[B1_MN]:[B4_DT]]*(Data_Xuất[Year]=Y$1)*(Data_Xuất[Main SKU name_GOM]=$A12)*(Data_Xuất[[#Headers],[B1_MN]:[B4_DT]]='Xuất-2025-VayTron'!Y$5)),SUMPRODUCT(Data_Xuất[[B1_MN]:[B4_DT]]*(Data_Xuất[Year]=Y$1)*(Data_Xuất[Month]=Y$2)*(Data_Xuất[Main SKU name_GOM]=$A12)*(Data_Xuất[[#Headers],[B1_MN]:[B4_DT]]='Xuất-2025-VayTron'!Y$5)))</f>
        <v>0</v>
      </c>
      <c r="Z12" s="43" cm="1">
        <f t="array" ref="Z12">IF(Z$2="FY",SUMPRODUCT(Data_Xuất[[B1_MN]:[B4_DT]]*(Data_Xuất[Year]=Z$1)*(Data_Xuất[Main SKU name_GOM]=$A12)*(Data_Xuất[[#Headers],[B1_MN]:[B4_DT]]='Xuất-2025-VayTron'!Z$5)),SUMPRODUCT(Data_Xuất[[B1_MN]:[B4_DT]]*(Data_Xuất[Year]=Z$1)*(Data_Xuất[Month]=Z$2)*(Data_Xuất[Main SKU name_GOM]=$A12)*(Data_Xuất[[#Headers],[B1_MN]:[B4_DT]]='Xuất-2025-VayTron'!Z$5)))</f>
        <v>0</v>
      </c>
      <c r="AA12" s="43" cm="1">
        <f t="array" ref="AA12">IF(AA$2="FY",SUMPRODUCT(Data_Xuất[[B1_MN]:[B4_DT]]*(Data_Xuất[Year]=AA$1)*(Data_Xuất[Main SKU name_GOM]=$A12)*(Data_Xuất[[#Headers],[B1_MN]:[B4_DT]]='Xuất-2025-VayTron'!AA$5)),SUMPRODUCT(Data_Xuất[[B1_MN]:[B4_DT]]*(Data_Xuất[Year]=AA$1)*(Data_Xuất[Month]=AA$2)*(Data_Xuất[Main SKU name_GOM]=$A12)*(Data_Xuất[[#Headers],[B1_MN]:[B4_DT]]='Xuất-2025-VayTron'!AA$5)))</f>
        <v>0</v>
      </c>
      <c r="AB12" s="43" cm="1">
        <f t="array" ref="AB12">IF(AB$2="FY",SUMPRODUCT(Data_Xuất[[B1_MN]:[B4_DT]]*(Data_Xuất[Year]=AB$1)*(Data_Xuất[Main SKU name_GOM]=$A12)*(Data_Xuất[[#Headers],[B1_MN]:[B4_DT]]='Xuất-2025-VayTron'!AB$5)),SUMPRODUCT(Data_Xuất[[B1_MN]:[B4_DT]]*(Data_Xuất[Year]=AB$1)*(Data_Xuất[Month]=AB$2)*(Data_Xuất[Main SKU name_GOM]=$A12)*(Data_Xuất[[#Headers],[B1_MN]:[B4_DT]]='Xuất-2025-VayTron'!AB$5)))</f>
        <v>0</v>
      </c>
      <c r="AC12" s="43" cm="1">
        <f t="array" ref="AC12">IF(AC$2="FY",SUMPRODUCT(Data_Xuất[[B1_MN]:[B4_DT]]*(Data_Xuất[Year]=AC$1)*(Data_Xuất[Main SKU name_GOM]=$A12)*(Data_Xuất[[#Headers],[B1_MN]:[B4_DT]]='Xuất-2025-VayTron'!AC$5)),SUMPRODUCT(Data_Xuất[[B1_MN]:[B4_DT]]*(Data_Xuất[Year]=AC$1)*(Data_Xuất[Month]=AC$2)*(Data_Xuất[Main SKU name_GOM]=$A12)*(Data_Xuất[[#Headers],[B1_MN]:[B4_DT]]='Xuất-2025-VayTron'!AC$5)))</f>
        <v>0</v>
      </c>
      <c r="AD12" s="43" cm="1">
        <f t="array" ref="AD12">IF(AD$2="FY",SUMPRODUCT(Data_Xuất[[B1_MN]:[B4_DT]]*(Data_Xuất[Year]=AD$1)*(Data_Xuất[Main SKU name_GOM]=$A12)*(Data_Xuất[[#Headers],[B1_MN]:[B4_DT]]='Xuất-2025-VayTron'!AD$5)),SUMPRODUCT(Data_Xuất[[B1_MN]:[B4_DT]]*(Data_Xuất[Year]=AD$1)*(Data_Xuất[Month]=AD$2)*(Data_Xuất[Main SKU name_GOM]=$A12)*(Data_Xuất[[#Headers],[B1_MN]:[B4_DT]]='Xuất-2025-VayTron'!AD$5)))</f>
        <v>0</v>
      </c>
      <c r="AE12" s="43" cm="1">
        <f t="array" ref="AE12">IF(AE$2="FY",SUMPRODUCT(Data_Xuất[[B1_MN]:[B4_DT]]*(Data_Xuất[Year]=AE$1)*(Data_Xuất[Main SKU name_GOM]=$A12)*(Data_Xuất[[#Headers],[B1_MN]:[B4_DT]]='Xuất-2025-VayTron'!AE$5)),SUMPRODUCT(Data_Xuất[[B1_MN]:[B4_DT]]*(Data_Xuất[Year]=AE$1)*(Data_Xuất[Month]=AE$2)*(Data_Xuất[Main SKU name_GOM]=$A12)*(Data_Xuất[[#Headers],[B1_MN]:[B4_DT]]='Xuất-2025-VayTron'!AE$5)))</f>
        <v>0</v>
      </c>
      <c r="AF12" s="46">
        <f t="shared" si="13"/>
        <v>0</v>
      </c>
      <c r="AH12" s="43" cm="1">
        <f t="array" ref="AH12">IF(AH$2="FY",SUMPRODUCT(Data_Xuất[[B1_MN]:[B4_DT]]*(Data_Xuất[Year]=AH$1)*(Data_Xuất[Main SKU name_GOM]=$A12)*(Data_Xuất[[#Headers],[B1_MN]:[B4_DT]]='Xuất-2025-VayTron'!AH$5)),SUMPRODUCT(Data_Xuất[[B1_MN]:[B4_DT]]*(Data_Xuất[Year]=AH$1)*(Data_Xuất[Month]=AH$2)*(Data_Xuất[Main SKU name_GOM]=$A12)*(Data_Xuất[[#Headers],[B1_MN]:[B4_DT]]='Xuất-2025-VayTron'!AH$5)))</f>
        <v>0</v>
      </c>
      <c r="AI12" s="43" cm="1">
        <f t="array" ref="AI12">IF(AI$2="FY",SUMPRODUCT(Data_Xuất[[B1_MN]:[B4_DT]]*(Data_Xuất[Year]=AI$1)*(Data_Xuất[Main SKU name_GOM]=$A12)*(Data_Xuất[[#Headers],[B1_MN]:[B4_DT]]='Xuất-2025-VayTron'!AI$5)),SUMPRODUCT(Data_Xuất[[B1_MN]:[B4_DT]]*(Data_Xuất[Year]=AI$1)*(Data_Xuất[Month]=AI$2)*(Data_Xuất[Main SKU name_GOM]=$A12)*(Data_Xuất[[#Headers],[B1_MN]:[B4_DT]]='Xuất-2025-VayTron'!AI$5)))</f>
        <v>0</v>
      </c>
      <c r="AJ12" s="43" cm="1">
        <f t="array" ref="AJ12">IF(AJ$2="FY",SUMPRODUCT(Data_Xuất[[B1_MN]:[B4_DT]]*(Data_Xuất[Year]=AJ$1)*(Data_Xuất[Main SKU name_GOM]=$A12)*(Data_Xuất[[#Headers],[B1_MN]:[B4_DT]]='Xuất-2025-VayTron'!AJ$5)),SUMPRODUCT(Data_Xuất[[B1_MN]:[B4_DT]]*(Data_Xuất[Year]=AJ$1)*(Data_Xuất[Month]=AJ$2)*(Data_Xuất[Main SKU name_GOM]=$A12)*(Data_Xuất[[#Headers],[B1_MN]:[B4_DT]]='Xuất-2025-VayTron'!AJ$5)))</f>
        <v>0</v>
      </c>
      <c r="AK12" s="43" cm="1">
        <f t="array" ref="AK12">IF(AK$2="FY",SUMPRODUCT(Data_Xuất[[B1_MN]:[B4_DT]]*(Data_Xuất[Year]=AK$1)*(Data_Xuất[Main SKU name_GOM]=$A12)*(Data_Xuất[[#Headers],[B1_MN]:[B4_DT]]='Xuất-2025-VayTron'!AK$5)),SUMPRODUCT(Data_Xuất[[B1_MN]:[B4_DT]]*(Data_Xuất[Year]=AK$1)*(Data_Xuất[Month]=AK$2)*(Data_Xuất[Main SKU name_GOM]=$A12)*(Data_Xuất[[#Headers],[B1_MN]:[B4_DT]]='Xuất-2025-VayTron'!AK$5)))</f>
        <v>0</v>
      </c>
      <c r="AL12" s="43" cm="1">
        <f t="array" ref="AL12">IF(AL$2="FY",SUMPRODUCT(Data_Xuất[[B1_MN]:[B4_DT]]*(Data_Xuất[Year]=AL$1)*(Data_Xuất[Main SKU name_GOM]=$A12)*(Data_Xuất[[#Headers],[B1_MN]:[B4_DT]]='Xuất-2025-VayTron'!AL$5)),SUMPRODUCT(Data_Xuất[[B1_MN]:[B4_DT]]*(Data_Xuất[Year]=AL$1)*(Data_Xuất[Month]=AL$2)*(Data_Xuất[Main SKU name_GOM]=$A12)*(Data_Xuất[[#Headers],[B1_MN]:[B4_DT]]='Xuất-2025-VayTron'!AL$5)))</f>
        <v>0</v>
      </c>
      <c r="AM12" s="43" cm="1">
        <f t="array" ref="AM12">IF(AM$2="FY",SUMPRODUCT(Data_Xuất[[B1_MN]:[B4_DT]]*(Data_Xuất[Year]=AM$1)*(Data_Xuất[Main SKU name_GOM]=$A12)*(Data_Xuất[[#Headers],[B1_MN]:[B4_DT]]='Xuất-2025-VayTron'!AM$5)),SUMPRODUCT(Data_Xuất[[B1_MN]:[B4_DT]]*(Data_Xuất[Year]=AM$1)*(Data_Xuất[Month]=AM$2)*(Data_Xuất[Main SKU name_GOM]=$A12)*(Data_Xuất[[#Headers],[B1_MN]:[B4_DT]]='Xuất-2025-VayTron'!AM$5)))</f>
        <v>0</v>
      </c>
      <c r="AN12" s="43" cm="1">
        <f t="array" ref="AN12">IF(AN$2="FY",SUMPRODUCT(Data_Xuất[[B1_MN]:[B4_DT]]*(Data_Xuất[Year]=AN$1)*(Data_Xuất[Main SKU name_GOM]=$A12)*(Data_Xuất[[#Headers],[B1_MN]:[B4_DT]]='Xuất-2025-VayTron'!AN$5)),SUMPRODUCT(Data_Xuất[[B1_MN]:[B4_DT]]*(Data_Xuất[Year]=AN$1)*(Data_Xuất[Month]=AN$2)*(Data_Xuất[Main SKU name_GOM]=$A12)*(Data_Xuất[[#Headers],[B1_MN]:[B4_DT]]='Xuất-2025-VayTron'!AN$5)))</f>
        <v>0</v>
      </c>
      <c r="AO12" s="43" cm="1">
        <f t="array" ref="AO12">IF(AO$2="FY",SUMPRODUCT(Data_Xuất[[B1_MN]:[B4_DT]]*(Data_Xuất[Year]=AO$1)*(Data_Xuất[Main SKU name_GOM]=$A12)*(Data_Xuất[[#Headers],[B1_MN]:[B4_DT]]='Xuất-2025-VayTron'!AO$5)),SUMPRODUCT(Data_Xuất[[B1_MN]:[B4_DT]]*(Data_Xuất[Year]=AO$1)*(Data_Xuất[Month]=AO$2)*(Data_Xuất[Main SKU name_GOM]=$A12)*(Data_Xuất[[#Headers],[B1_MN]:[B4_DT]]='Xuất-2025-VayTron'!AO$5)))</f>
        <v>0</v>
      </c>
      <c r="AP12" s="43" cm="1">
        <f t="array" ref="AP12">IF(AP$2="FY",SUMPRODUCT(Data_Xuất[[B1_MN]:[B4_DT]]*(Data_Xuất[Year]=AP$1)*(Data_Xuất[Main SKU name_GOM]=$A12)*(Data_Xuất[[#Headers],[B1_MN]:[B4_DT]]='Xuất-2025-VayTron'!AP$5)),SUMPRODUCT(Data_Xuất[[B1_MN]:[B4_DT]]*(Data_Xuất[Year]=AP$1)*(Data_Xuất[Month]=AP$2)*(Data_Xuất[Main SKU name_GOM]=$A12)*(Data_Xuất[[#Headers],[B1_MN]:[B4_DT]]='Xuất-2025-VayTron'!AP$5)))</f>
        <v>0</v>
      </c>
      <c r="AQ12" s="43" cm="1">
        <f t="array" ref="AQ12">IF(AQ$2="FY",SUMPRODUCT(Data_Xuất[[B1_MN]:[B4_DT]]*(Data_Xuất[Year]=AQ$1)*(Data_Xuất[Main SKU name_GOM]=$A12)*(Data_Xuất[[#Headers],[B1_MN]:[B4_DT]]='Xuất-2025-VayTron'!AQ$5)),SUMPRODUCT(Data_Xuất[[B1_MN]:[B4_DT]]*(Data_Xuất[Year]=AQ$1)*(Data_Xuất[Month]=AQ$2)*(Data_Xuất[Main SKU name_GOM]=$A12)*(Data_Xuất[[#Headers],[B1_MN]:[B4_DT]]='Xuất-2025-VayTron'!AQ$5)))</f>
        <v>0</v>
      </c>
      <c r="AR12" s="43" cm="1">
        <f t="array" ref="AR12">IF(AR$2="FY",SUMPRODUCT(Data_Xuất[[B1_MN]:[B4_DT]]*(Data_Xuất[Year]=AR$1)*(Data_Xuất[Main SKU name_GOM]=$A12)*(Data_Xuất[[#Headers],[B1_MN]:[B4_DT]]='Xuất-2025-VayTron'!AR$5)),SUMPRODUCT(Data_Xuất[[B1_MN]:[B4_DT]]*(Data_Xuất[Year]=AR$1)*(Data_Xuất[Month]=AR$2)*(Data_Xuất[Main SKU name_GOM]=$A12)*(Data_Xuất[[#Headers],[B1_MN]:[B4_DT]]='Xuất-2025-VayTron'!AR$5)))</f>
        <v>0</v>
      </c>
      <c r="AS12" s="43" cm="1">
        <f t="array" ref="AS12">IF(AS$2="FY",SUMPRODUCT(Data_Xuất[[B1_MN]:[B4_DT]]*(Data_Xuất[Year]=AS$1)*(Data_Xuất[Main SKU name_GOM]=$A12)*(Data_Xuất[[#Headers],[B1_MN]:[B4_DT]]='Xuất-2025-VayTron'!AS$5)),SUMPRODUCT(Data_Xuất[[B1_MN]:[B4_DT]]*(Data_Xuất[Year]=AS$1)*(Data_Xuất[Month]=AS$2)*(Data_Xuất[Main SKU name_GOM]=$A12)*(Data_Xuất[[#Headers],[B1_MN]:[B4_DT]]='Xuất-2025-VayTron'!AS$5)))</f>
        <v>0</v>
      </c>
      <c r="AT12" s="43" cm="1">
        <f t="array" ref="AT12">IF(AT$2="FY",SUMPRODUCT(Data_Xuất[[B1_MN]:[B4_DT]]*(Data_Xuất[Year]=AT$1)*(Data_Xuất[Main SKU name_GOM]=$A12)*(Data_Xuất[[#Headers],[B1_MN]:[B4_DT]]='Xuất-2025-VayTron'!AT$5)),SUMPRODUCT(Data_Xuất[[B1_MN]:[B4_DT]]*(Data_Xuất[Year]=AT$1)*(Data_Xuất[Month]=AT$2)*(Data_Xuất[Main SKU name_GOM]=$A12)*(Data_Xuất[[#Headers],[B1_MN]:[B4_DT]]='Xuất-2025-VayTron'!AT$5)))</f>
        <v>0</v>
      </c>
      <c r="AU12" s="46">
        <f t="shared" si="14"/>
        <v>0</v>
      </c>
      <c r="AW12" s="43" cm="1">
        <f t="array" ref="AW12">IF(AW$2="FY",SUMPRODUCT(Data_Xuất[[B1_MN]:[B4_DT]]*(Data_Xuất[Year]=AW$1)*(Data_Xuất[Main SKU name_GOM]=$A12)*(Data_Xuất[[#Headers],[B1_MN]:[B4_DT]]='Xuất-2025-VayTron'!AW$5)),SUMPRODUCT(Data_Xuất[[B1_MN]:[B4_DT]]*(Data_Xuất[Year]=AW$1)*(Data_Xuất[Month]=AW$2)*(Data_Xuất[Main SKU name_GOM]=$A12)*(Data_Xuất[[#Headers],[B1_MN]:[B4_DT]]='Xuất-2025-VayTron'!AW$5)))</f>
        <v>0</v>
      </c>
      <c r="AX12" s="43" cm="1">
        <f t="array" ref="AX12">IF(AX$2="FY",SUMPRODUCT(Data_Xuất[[B1_MN]:[B4_DT]]*(Data_Xuất[Year]=AX$1)*(Data_Xuất[Main SKU name_GOM]=$A12)*(Data_Xuất[[#Headers],[B1_MN]:[B4_DT]]='Xuất-2025-VayTron'!AX$5)),SUMPRODUCT(Data_Xuất[[B1_MN]:[B4_DT]]*(Data_Xuất[Year]=AX$1)*(Data_Xuất[Month]=AX$2)*(Data_Xuất[Main SKU name_GOM]=$A12)*(Data_Xuất[[#Headers],[B1_MN]:[B4_DT]]='Xuất-2025-VayTron'!AX$5)))</f>
        <v>0</v>
      </c>
      <c r="AY12" s="43" cm="1">
        <f t="array" ref="AY12">IF(AY$2="FY",SUMPRODUCT(Data_Xuất[[B1_MN]:[B4_DT]]*(Data_Xuất[Year]=AY$1)*(Data_Xuất[Main SKU name_GOM]=$A12)*(Data_Xuất[[#Headers],[B1_MN]:[B4_DT]]='Xuất-2025-VayTron'!AY$5)),SUMPRODUCT(Data_Xuất[[B1_MN]:[B4_DT]]*(Data_Xuất[Year]=AY$1)*(Data_Xuất[Month]=AY$2)*(Data_Xuất[Main SKU name_GOM]=$A12)*(Data_Xuất[[#Headers],[B1_MN]:[B4_DT]]='Xuất-2025-VayTron'!AY$5)))</f>
        <v>0</v>
      </c>
      <c r="AZ12" s="43" cm="1">
        <f t="array" ref="AZ12">IF(AZ$2="FY",SUMPRODUCT(Data_Xuất[[B1_MN]:[B4_DT]]*(Data_Xuất[Year]=AZ$1)*(Data_Xuất[Main SKU name_GOM]=$A12)*(Data_Xuất[[#Headers],[B1_MN]:[B4_DT]]='Xuất-2025-VayTron'!AZ$5)),SUMPRODUCT(Data_Xuất[[B1_MN]:[B4_DT]]*(Data_Xuất[Year]=AZ$1)*(Data_Xuất[Month]=AZ$2)*(Data_Xuất[Main SKU name_GOM]=$A12)*(Data_Xuất[[#Headers],[B1_MN]:[B4_DT]]='Xuất-2025-VayTron'!AZ$5)))</f>
        <v>0</v>
      </c>
      <c r="BA12" s="43" cm="1">
        <f t="array" ref="BA12">IF(BA$2="FY",SUMPRODUCT(Data_Xuất[[B1_MN]:[B4_DT]]*(Data_Xuất[Year]=BA$1)*(Data_Xuất[Main SKU name_GOM]=$A12)*(Data_Xuất[[#Headers],[B1_MN]:[B4_DT]]='Xuất-2025-VayTron'!BA$5)),SUMPRODUCT(Data_Xuất[[B1_MN]:[B4_DT]]*(Data_Xuất[Year]=BA$1)*(Data_Xuất[Month]=BA$2)*(Data_Xuất[Main SKU name_GOM]=$A12)*(Data_Xuất[[#Headers],[B1_MN]:[B4_DT]]='Xuất-2025-VayTron'!BA$5)))</f>
        <v>0</v>
      </c>
      <c r="BB12" s="43" cm="1">
        <f t="array" ref="BB12">IF(BB$2="FY",SUMPRODUCT(Data_Xuất[[B1_MN]:[B4_DT]]*(Data_Xuất[Year]=BB$1)*(Data_Xuất[Main SKU name_GOM]=$A12)*(Data_Xuất[[#Headers],[B1_MN]:[B4_DT]]='Xuất-2025-VayTron'!BB$5)),SUMPRODUCT(Data_Xuất[[B1_MN]:[B4_DT]]*(Data_Xuất[Year]=BB$1)*(Data_Xuất[Month]=BB$2)*(Data_Xuất[Main SKU name_GOM]=$A12)*(Data_Xuất[[#Headers],[B1_MN]:[B4_DT]]='Xuất-2025-VayTron'!BB$5)))</f>
        <v>0</v>
      </c>
      <c r="BC12" s="43" cm="1">
        <f t="array" ref="BC12">IF(BC$2="FY",SUMPRODUCT(Data_Xuất[[B1_MN]:[B4_DT]]*(Data_Xuất[Year]=BC$1)*(Data_Xuất[Main SKU name_GOM]=$A12)*(Data_Xuất[[#Headers],[B1_MN]:[B4_DT]]='Xuất-2025-VayTron'!BC$5)),SUMPRODUCT(Data_Xuất[[B1_MN]:[B4_DT]]*(Data_Xuất[Year]=BC$1)*(Data_Xuất[Month]=BC$2)*(Data_Xuất[Main SKU name_GOM]=$A12)*(Data_Xuất[[#Headers],[B1_MN]:[B4_DT]]='Xuất-2025-VayTron'!BC$5)))</f>
        <v>0</v>
      </c>
      <c r="BD12" s="43" cm="1">
        <f t="array" ref="BD12">IF(BD$2="FY",SUMPRODUCT(Data_Xuất[[B1_MN]:[B4_DT]]*(Data_Xuất[Year]=BD$1)*(Data_Xuất[Main SKU name_GOM]=$A12)*(Data_Xuất[[#Headers],[B1_MN]:[B4_DT]]='Xuất-2025-VayTron'!BD$5)),SUMPRODUCT(Data_Xuất[[B1_MN]:[B4_DT]]*(Data_Xuất[Year]=BD$1)*(Data_Xuất[Month]=BD$2)*(Data_Xuất[Main SKU name_GOM]=$A12)*(Data_Xuất[[#Headers],[B1_MN]:[B4_DT]]='Xuất-2025-VayTron'!BD$5)))</f>
        <v>0</v>
      </c>
      <c r="BE12" s="43" cm="1">
        <f t="array" ref="BE12">IF(BE$2="FY",SUMPRODUCT(Data_Xuất[[B1_MN]:[B4_DT]]*(Data_Xuất[Year]=BE$1)*(Data_Xuất[Main SKU name_GOM]=$A12)*(Data_Xuất[[#Headers],[B1_MN]:[B4_DT]]='Xuất-2025-VayTron'!BE$5)),SUMPRODUCT(Data_Xuất[[B1_MN]:[B4_DT]]*(Data_Xuất[Year]=BE$1)*(Data_Xuất[Month]=BE$2)*(Data_Xuất[Main SKU name_GOM]=$A12)*(Data_Xuất[[#Headers],[B1_MN]:[B4_DT]]='Xuất-2025-VayTron'!BE$5)))</f>
        <v>0</v>
      </c>
      <c r="BF12" s="43" cm="1">
        <f t="array" ref="BF12">IF(BF$2="FY",SUMPRODUCT(Data_Xuất[[B1_MN]:[B4_DT]]*(Data_Xuất[Year]=BF$1)*(Data_Xuất[Main SKU name_GOM]=$A12)*(Data_Xuất[[#Headers],[B1_MN]:[B4_DT]]='Xuất-2025-VayTron'!BF$5)),SUMPRODUCT(Data_Xuất[[B1_MN]:[B4_DT]]*(Data_Xuất[Year]=BF$1)*(Data_Xuất[Month]=BF$2)*(Data_Xuất[Main SKU name_GOM]=$A12)*(Data_Xuất[[#Headers],[B1_MN]:[B4_DT]]='Xuất-2025-VayTron'!BF$5)))</f>
        <v>0</v>
      </c>
      <c r="BG12" s="43" cm="1">
        <f t="array" ref="BG12">IF(BG$2="FY",SUMPRODUCT(Data_Xuất[[B1_MN]:[B4_DT]]*(Data_Xuất[Year]=BG$1)*(Data_Xuất[Main SKU name_GOM]=$A12)*(Data_Xuất[[#Headers],[B1_MN]:[B4_DT]]='Xuất-2025-VayTron'!BG$5)),SUMPRODUCT(Data_Xuất[[B1_MN]:[B4_DT]]*(Data_Xuất[Year]=BG$1)*(Data_Xuất[Month]=BG$2)*(Data_Xuất[Main SKU name_GOM]=$A12)*(Data_Xuất[[#Headers],[B1_MN]:[B4_DT]]='Xuất-2025-VayTron'!BG$5)))</f>
        <v>0</v>
      </c>
      <c r="BH12" s="43" cm="1">
        <f t="array" ref="BH12">IF(BH$2="FY",SUMPRODUCT(Data_Xuất[[B1_MN]:[B4_DT]]*(Data_Xuất[Year]=BH$1)*(Data_Xuất[Main SKU name_GOM]=$A12)*(Data_Xuất[[#Headers],[B1_MN]:[B4_DT]]='Xuất-2025-VayTron'!BH$5)),SUMPRODUCT(Data_Xuất[[B1_MN]:[B4_DT]]*(Data_Xuất[Year]=BH$1)*(Data_Xuất[Month]=BH$2)*(Data_Xuất[Main SKU name_GOM]=$A12)*(Data_Xuất[[#Headers],[B1_MN]:[B4_DT]]='Xuất-2025-VayTron'!BH$5)))</f>
        <v>0</v>
      </c>
      <c r="BI12" s="43" cm="1">
        <f t="array" ref="BI12">IF(BI$2="FY",SUMPRODUCT(Data_Xuất[[B1_MN]:[B4_DT]]*(Data_Xuất[Year]=BI$1)*(Data_Xuất[Main SKU name_GOM]=$A12)*(Data_Xuất[[#Headers],[B1_MN]:[B4_DT]]='Xuất-2025-VayTron'!BI$5)),SUMPRODUCT(Data_Xuất[[B1_MN]:[B4_DT]]*(Data_Xuất[Year]=BI$1)*(Data_Xuất[Month]=BI$2)*(Data_Xuất[Main SKU name_GOM]=$A12)*(Data_Xuất[[#Headers],[B1_MN]:[B4_DT]]='Xuất-2025-VayTron'!BI$5)))</f>
        <v>0</v>
      </c>
      <c r="BJ12" s="46">
        <f t="shared" si="15"/>
        <v>0</v>
      </c>
      <c r="BL12" s="43" cm="1">
        <f t="array" ref="BL12">IF(BL$2="FY",SUMPRODUCT(Data_Xuất[[B1_MN]:[B4_DT]]*(Data_Xuất[Year]=BL$1)*(Data_Xuất[Main SKU name_GOM]=$A12)*(Data_Xuất[[#Headers],[B1_MN]:[B4_DT]]='Xuất-2025-VayTron'!BL$5)),SUMPRODUCT(Data_Xuất[[B1_MN]:[B4_DT]]*(Data_Xuất[Year]=BL$1)*(Data_Xuất[Month]=BL$2)*(Data_Xuất[Main SKU name_GOM]=$A12)*(Data_Xuất[[#Headers],[B1_MN]:[B4_DT]]='Xuất-2025-VayTron'!BL$5)))</f>
        <v>0</v>
      </c>
      <c r="BM12" s="43" cm="1">
        <f t="array" ref="BM12">IF(BM$2="FY",SUMPRODUCT(Data_Xuất[[B1_MN]:[B4_DT]]*(Data_Xuất[Year]=BM$1)*(Data_Xuất[Main SKU name_GOM]=$A12)*(Data_Xuất[[#Headers],[B1_MN]:[B4_DT]]='Xuất-2025-VayTron'!BM$5)),SUMPRODUCT(Data_Xuất[[B1_MN]:[B4_DT]]*(Data_Xuất[Year]=BM$1)*(Data_Xuất[Month]=BM$2)*(Data_Xuất[Main SKU name_GOM]=$A12)*(Data_Xuất[[#Headers],[B1_MN]:[B4_DT]]='Xuất-2025-VayTron'!BM$5)))</f>
        <v>0</v>
      </c>
      <c r="BN12" s="43" cm="1">
        <f t="array" ref="BN12">IF(BN$2="FY",SUMPRODUCT(Data_Xuất[[B1_MN]:[B4_DT]]*(Data_Xuất[Year]=BN$1)*(Data_Xuất[Main SKU name_GOM]=$A12)*(Data_Xuất[[#Headers],[B1_MN]:[B4_DT]]='Xuất-2025-VayTron'!BN$5)),SUMPRODUCT(Data_Xuất[[B1_MN]:[B4_DT]]*(Data_Xuất[Year]=BN$1)*(Data_Xuất[Month]=BN$2)*(Data_Xuất[Main SKU name_GOM]=$A12)*(Data_Xuất[[#Headers],[B1_MN]:[B4_DT]]='Xuất-2025-VayTron'!BN$5)))</f>
        <v>0</v>
      </c>
      <c r="BO12" s="43" cm="1">
        <f t="array" ref="BO12">IF(BO$2="FY",SUMPRODUCT(Data_Xuất[[B1_MN]:[B4_DT]]*(Data_Xuất[Year]=BO$1)*(Data_Xuất[Main SKU name_GOM]=$A12)*(Data_Xuất[[#Headers],[B1_MN]:[B4_DT]]='Xuất-2025-VayTron'!BO$5)),SUMPRODUCT(Data_Xuất[[B1_MN]:[B4_DT]]*(Data_Xuất[Year]=BO$1)*(Data_Xuất[Month]=BO$2)*(Data_Xuất[Main SKU name_GOM]=$A12)*(Data_Xuất[[#Headers],[B1_MN]:[B4_DT]]='Xuất-2025-VayTron'!BO$5)))</f>
        <v>0</v>
      </c>
      <c r="BP12" s="43" cm="1">
        <f t="array" ref="BP12">IF(BP$2="FY",SUMPRODUCT(Data_Xuất[[B1_MN]:[B4_DT]]*(Data_Xuất[Year]=BP$1)*(Data_Xuất[Main SKU name_GOM]=$A12)*(Data_Xuất[[#Headers],[B1_MN]:[B4_DT]]='Xuất-2025-VayTron'!BP$5)),SUMPRODUCT(Data_Xuất[[B1_MN]:[B4_DT]]*(Data_Xuất[Year]=BP$1)*(Data_Xuất[Month]=BP$2)*(Data_Xuất[Main SKU name_GOM]=$A12)*(Data_Xuất[[#Headers],[B1_MN]:[B4_DT]]='Xuất-2025-VayTron'!BP$5)))</f>
        <v>0</v>
      </c>
      <c r="BQ12" s="43" cm="1">
        <f t="array" ref="BQ12">IF(BQ$2="FY",SUMPRODUCT(Data_Xuất[[B1_MN]:[B4_DT]]*(Data_Xuất[Year]=BQ$1)*(Data_Xuất[Main SKU name_GOM]=$A12)*(Data_Xuất[[#Headers],[B1_MN]:[B4_DT]]='Xuất-2025-VayTron'!BQ$5)),SUMPRODUCT(Data_Xuất[[B1_MN]:[B4_DT]]*(Data_Xuất[Year]=BQ$1)*(Data_Xuất[Month]=BQ$2)*(Data_Xuất[Main SKU name_GOM]=$A12)*(Data_Xuất[[#Headers],[B1_MN]:[B4_DT]]='Xuất-2025-VayTron'!BQ$5)))</f>
        <v>0</v>
      </c>
      <c r="BR12" s="43" cm="1">
        <f t="array" ref="BR12">IF(BR$2="FY",SUMPRODUCT(Data_Xuất[[B1_MN]:[B4_DT]]*(Data_Xuất[Year]=BR$1)*(Data_Xuất[Main SKU name_GOM]=$A12)*(Data_Xuất[[#Headers],[B1_MN]:[B4_DT]]='Xuất-2025-VayTron'!BR$5)),SUMPRODUCT(Data_Xuất[[B1_MN]:[B4_DT]]*(Data_Xuất[Year]=BR$1)*(Data_Xuất[Month]=BR$2)*(Data_Xuất[Main SKU name_GOM]=$A12)*(Data_Xuất[[#Headers],[B1_MN]:[B4_DT]]='Xuất-2025-VayTron'!BR$5)))</f>
        <v>0</v>
      </c>
      <c r="BS12" s="43" cm="1">
        <f t="array" ref="BS12">IF(BS$2="FY",SUMPRODUCT(Data_Xuất[[B1_MN]:[B4_DT]]*(Data_Xuất[Year]=BS$1)*(Data_Xuất[Main SKU name_GOM]=$A12)*(Data_Xuất[[#Headers],[B1_MN]:[B4_DT]]='Xuất-2025-VayTron'!BS$5)),SUMPRODUCT(Data_Xuất[[B1_MN]:[B4_DT]]*(Data_Xuất[Year]=BS$1)*(Data_Xuất[Month]=BS$2)*(Data_Xuất[Main SKU name_GOM]=$A12)*(Data_Xuất[[#Headers],[B1_MN]:[B4_DT]]='Xuất-2025-VayTron'!BS$5)))</f>
        <v>0</v>
      </c>
      <c r="BT12" s="43" cm="1">
        <f t="array" ref="BT12">IF(BT$2="FY",SUMPRODUCT(Data_Xuất[[B1_MN]:[B4_DT]]*(Data_Xuất[Year]=BT$1)*(Data_Xuất[Main SKU name_GOM]=$A12)*(Data_Xuất[[#Headers],[B1_MN]:[B4_DT]]='Xuất-2025-VayTron'!BT$5)),SUMPRODUCT(Data_Xuất[[B1_MN]:[B4_DT]]*(Data_Xuất[Year]=BT$1)*(Data_Xuất[Month]=BT$2)*(Data_Xuất[Main SKU name_GOM]=$A12)*(Data_Xuất[[#Headers],[B1_MN]:[B4_DT]]='Xuất-2025-VayTron'!BT$5)))</f>
        <v>0</v>
      </c>
      <c r="BU12" s="43" cm="1">
        <f t="array" ref="BU12">IF(BU$2="FY",SUMPRODUCT(Data_Xuất[[B1_MN]:[B4_DT]]*(Data_Xuất[Year]=BU$1)*(Data_Xuất[Main SKU name_GOM]=$A12)*(Data_Xuất[[#Headers],[B1_MN]:[B4_DT]]='Xuất-2025-VayTron'!BU$5)),SUMPRODUCT(Data_Xuất[[B1_MN]:[B4_DT]]*(Data_Xuất[Year]=BU$1)*(Data_Xuất[Month]=BU$2)*(Data_Xuất[Main SKU name_GOM]=$A12)*(Data_Xuất[[#Headers],[B1_MN]:[B4_DT]]='Xuất-2025-VayTron'!BU$5)))</f>
        <v>0</v>
      </c>
      <c r="BV12" s="43" cm="1">
        <f t="array" ref="BV12">IF(BV$2="FY",SUMPRODUCT(Data_Xuất[[B1_MN]:[B4_DT]]*(Data_Xuất[Year]=BV$1)*(Data_Xuất[Main SKU name_GOM]=$A12)*(Data_Xuất[[#Headers],[B1_MN]:[B4_DT]]='Xuất-2025-VayTron'!BV$5)),SUMPRODUCT(Data_Xuất[[B1_MN]:[B4_DT]]*(Data_Xuất[Year]=BV$1)*(Data_Xuất[Month]=BV$2)*(Data_Xuất[Main SKU name_GOM]=$A12)*(Data_Xuất[[#Headers],[B1_MN]:[B4_DT]]='Xuất-2025-VayTron'!BV$5)))</f>
        <v>0</v>
      </c>
      <c r="BW12" s="43" cm="1">
        <f t="array" ref="BW12">IF(BW$2="FY",SUMPRODUCT(Data_Xuất[[B1_MN]:[B4_DT]]*(Data_Xuất[Year]=BW$1)*(Data_Xuất[Main SKU name_GOM]=$A12)*(Data_Xuất[[#Headers],[B1_MN]:[B4_DT]]='Xuất-2025-VayTron'!BW$5)),SUMPRODUCT(Data_Xuất[[B1_MN]:[B4_DT]]*(Data_Xuất[Year]=BW$1)*(Data_Xuất[Month]=BW$2)*(Data_Xuất[Main SKU name_GOM]=$A12)*(Data_Xuất[[#Headers],[B1_MN]:[B4_DT]]='Xuất-2025-VayTron'!BW$5)))</f>
        <v>0</v>
      </c>
      <c r="BX12" s="43" cm="1">
        <f t="array" ref="BX12">IF(BX$2="FY",SUMPRODUCT(Data_Xuất[[B1_MN]:[B4_DT]]*(Data_Xuất[Year]=BX$1)*(Data_Xuất[Main SKU name_GOM]=$A12)*(Data_Xuất[[#Headers],[B1_MN]:[B4_DT]]='Xuất-2025-VayTron'!BX$5)),SUMPRODUCT(Data_Xuất[[B1_MN]:[B4_DT]]*(Data_Xuất[Year]=BX$1)*(Data_Xuất[Month]=BX$2)*(Data_Xuất[Main SKU name_GOM]=$A12)*(Data_Xuất[[#Headers],[B1_MN]:[B4_DT]]='Xuất-2025-VayTron'!BX$5)))</f>
        <v>0</v>
      </c>
      <c r="BY12" s="46">
        <f t="shared" si="16"/>
        <v>0</v>
      </c>
      <c r="CA12" s="43" cm="1">
        <f t="array" ref="CA12">IF(CA$2="FY",SUMPRODUCT(Data_Xuất[[B1_MN]:[B4_DT]]*(Data_Xuất[Year]=CA$1)*(Data_Xuất[Main SKU name_GOM]=$A12)*(Data_Xuất[[#Headers],[B1_MN]:[B4_DT]]='Xuất-2025-VayTron'!CA$5)),SUMPRODUCT(Data_Xuất[[B1_MN]:[B4_DT]]*(Data_Xuất[Year]=CA$1)*(Data_Xuất[Month]=CA$2)*(Data_Xuất[Main SKU name_GOM]=$A12)*(Data_Xuất[[#Headers],[B1_MN]:[B4_DT]]='Xuất-2025-VayTron'!CA$5)))</f>
        <v>0</v>
      </c>
      <c r="CB12" s="43" cm="1">
        <f t="array" ref="CB12">IF(CB$2="FY",SUMPRODUCT(Data_Xuất[[B1_MN]:[B4_DT]]*(Data_Xuất[Year]=CB$1)*(Data_Xuất[Main SKU name_GOM]=$A12)*(Data_Xuất[[#Headers],[B1_MN]:[B4_DT]]='Xuất-2025-VayTron'!CB$5)),SUMPRODUCT(Data_Xuất[[B1_MN]:[B4_DT]]*(Data_Xuất[Year]=CB$1)*(Data_Xuất[Month]=CB$2)*(Data_Xuất[Main SKU name_GOM]=$A12)*(Data_Xuất[[#Headers],[B1_MN]:[B4_DT]]='Xuất-2025-VayTron'!CB$5)))</f>
        <v>0</v>
      </c>
      <c r="CC12" s="43" cm="1">
        <f t="array" ref="CC12">IF(CC$2="FY",SUMPRODUCT(Data_Xuất[[B1_MN]:[B4_DT]]*(Data_Xuất[Year]=CC$1)*(Data_Xuất[Main SKU name_GOM]=$A12)*(Data_Xuất[[#Headers],[B1_MN]:[B4_DT]]='Xuất-2025-VayTron'!CC$5)),SUMPRODUCT(Data_Xuất[[B1_MN]:[B4_DT]]*(Data_Xuất[Year]=CC$1)*(Data_Xuất[Month]=CC$2)*(Data_Xuất[Main SKU name_GOM]=$A12)*(Data_Xuất[[#Headers],[B1_MN]:[B4_DT]]='Xuất-2025-VayTron'!CC$5)))</f>
        <v>0</v>
      </c>
      <c r="CD12" s="43" cm="1">
        <f t="array" ref="CD12">IF(CD$2="FY",SUMPRODUCT(Data_Xuất[[B1_MN]:[B4_DT]]*(Data_Xuất[Year]=CD$1)*(Data_Xuất[Main SKU name_GOM]=$A12)*(Data_Xuất[[#Headers],[B1_MN]:[B4_DT]]='Xuất-2025-VayTron'!CD$5)),SUMPRODUCT(Data_Xuất[[B1_MN]:[B4_DT]]*(Data_Xuất[Year]=CD$1)*(Data_Xuất[Month]=CD$2)*(Data_Xuất[Main SKU name_GOM]=$A12)*(Data_Xuất[[#Headers],[B1_MN]:[B4_DT]]='Xuất-2025-VayTron'!CD$5)))</f>
        <v>0</v>
      </c>
      <c r="CE12" s="43" cm="1">
        <f t="array" ref="CE12">IF(CE$2="FY",SUMPRODUCT(Data_Xuất[[B1_MN]:[B4_DT]]*(Data_Xuất[Year]=CE$1)*(Data_Xuất[Main SKU name_GOM]=$A12)*(Data_Xuất[[#Headers],[B1_MN]:[B4_DT]]='Xuất-2025-VayTron'!CE$5)),SUMPRODUCT(Data_Xuất[[B1_MN]:[B4_DT]]*(Data_Xuất[Year]=CE$1)*(Data_Xuất[Month]=CE$2)*(Data_Xuất[Main SKU name_GOM]=$A12)*(Data_Xuất[[#Headers],[B1_MN]:[B4_DT]]='Xuất-2025-VayTron'!CE$5)))</f>
        <v>0</v>
      </c>
      <c r="CF12" s="43" cm="1">
        <f t="array" ref="CF12">IF(CF$2="FY",SUMPRODUCT(Data_Xuất[[B1_MN]:[B4_DT]]*(Data_Xuất[Year]=CF$1)*(Data_Xuất[Main SKU name_GOM]=$A12)*(Data_Xuất[[#Headers],[B1_MN]:[B4_DT]]='Xuất-2025-VayTron'!CF$5)),SUMPRODUCT(Data_Xuất[[B1_MN]:[B4_DT]]*(Data_Xuất[Year]=CF$1)*(Data_Xuất[Month]=CF$2)*(Data_Xuất[Main SKU name_GOM]=$A12)*(Data_Xuất[[#Headers],[B1_MN]:[B4_DT]]='Xuất-2025-VayTron'!CF$5)))</f>
        <v>0</v>
      </c>
      <c r="CG12" s="43" cm="1">
        <f t="array" ref="CG12">IF(CG$2="FY",SUMPRODUCT(Data_Xuất[[B1_MN]:[B4_DT]]*(Data_Xuất[Year]=CG$1)*(Data_Xuất[Main SKU name_GOM]=$A12)*(Data_Xuất[[#Headers],[B1_MN]:[B4_DT]]='Xuất-2025-VayTron'!CG$5)),SUMPRODUCT(Data_Xuất[[B1_MN]:[B4_DT]]*(Data_Xuất[Year]=CG$1)*(Data_Xuất[Month]=CG$2)*(Data_Xuất[Main SKU name_GOM]=$A12)*(Data_Xuất[[#Headers],[B1_MN]:[B4_DT]]='Xuất-2025-VayTron'!CG$5)))</f>
        <v>0</v>
      </c>
      <c r="CH12" s="43" cm="1">
        <f t="array" ref="CH12">IF(CH$2="FY",SUMPRODUCT(Data_Xuất[[B1_MN]:[B4_DT]]*(Data_Xuất[Year]=CH$1)*(Data_Xuất[Main SKU name_GOM]=$A12)*(Data_Xuất[[#Headers],[B1_MN]:[B4_DT]]='Xuất-2025-VayTron'!CH$5)),SUMPRODUCT(Data_Xuất[[B1_MN]:[B4_DT]]*(Data_Xuất[Year]=CH$1)*(Data_Xuất[Month]=CH$2)*(Data_Xuất[Main SKU name_GOM]=$A12)*(Data_Xuất[[#Headers],[B1_MN]:[B4_DT]]='Xuất-2025-VayTron'!CH$5)))</f>
        <v>0</v>
      </c>
      <c r="CI12" s="43" cm="1">
        <f t="array" ref="CI12">IF(CI$2="FY",SUMPRODUCT(Data_Xuất[[B1_MN]:[B4_DT]]*(Data_Xuất[Year]=CI$1)*(Data_Xuất[Main SKU name_GOM]=$A12)*(Data_Xuất[[#Headers],[B1_MN]:[B4_DT]]='Xuất-2025-VayTron'!CI$5)),SUMPRODUCT(Data_Xuất[[B1_MN]:[B4_DT]]*(Data_Xuất[Year]=CI$1)*(Data_Xuất[Month]=CI$2)*(Data_Xuất[Main SKU name_GOM]=$A12)*(Data_Xuất[[#Headers],[B1_MN]:[B4_DT]]='Xuất-2025-VayTron'!CI$5)))</f>
        <v>0</v>
      </c>
      <c r="CJ12" s="43" cm="1">
        <f t="array" ref="CJ12">IF(CJ$2="FY",SUMPRODUCT(Data_Xuất[[B1_MN]:[B4_DT]]*(Data_Xuất[Year]=CJ$1)*(Data_Xuất[Main SKU name_GOM]=$A12)*(Data_Xuất[[#Headers],[B1_MN]:[B4_DT]]='Xuất-2025-VayTron'!CJ$5)),SUMPRODUCT(Data_Xuất[[B1_MN]:[B4_DT]]*(Data_Xuất[Year]=CJ$1)*(Data_Xuất[Month]=CJ$2)*(Data_Xuất[Main SKU name_GOM]=$A12)*(Data_Xuất[[#Headers],[B1_MN]:[B4_DT]]='Xuất-2025-VayTron'!CJ$5)))</f>
        <v>0</v>
      </c>
      <c r="CK12" s="43" cm="1">
        <f t="array" ref="CK12">IF(CK$2="FY",SUMPRODUCT(Data_Xuất[[B1_MN]:[B4_DT]]*(Data_Xuất[Year]=CK$1)*(Data_Xuất[Main SKU name_GOM]=$A12)*(Data_Xuất[[#Headers],[B1_MN]:[B4_DT]]='Xuất-2025-VayTron'!CK$5)),SUMPRODUCT(Data_Xuất[[B1_MN]:[B4_DT]]*(Data_Xuất[Year]=CK$1)*(Data_Xuất[Month]=CK$2)*(Data_Xuất[Main SKU name_GOM]=$A12)*(Data_Xuất[[#Headers],[B1_MN]:[B4_DT]]='Xuất-2025-VayTron'!CK$5)))</f>
        <v>0</v>
      </c>
      <c r="CL12" s="43" cm="1">
        <f t="array" ref="CL12">IF(CL$2="FY",SUMPRODUCT(Data_Xuất[[B1_MN]:[B4_DT]]*(Data_Xuất[Year]=CL$1)*(Data_Xuất[Main SKU name_GOM]=$A12)*(Data_Xuất[[#Headers],[B1_MN]:[B4_DT]]='Xuất-2025-VayTron'!CL$5)),SUMPRODUCT(Data_Xuất[[B1_MN]:[B4_DT]]*(Data_Xuất[Year]=CL$1)*(Data_Xuất[Month]=CL$2)*(Data_Xuất[Main SKU name_GOM]=$A12)*(Data_Xuất[[#Headers],[B1_MN]:[B4_DT]]='Xuất-2025-VayTron'!CL$5)))</f>
        <v>0</v>
      </c>
      <c r="CM12" s="43" cm="1">
        <f t="array" ref="CM12">IF(CM$2="FY",SUMPRODUCT(Data_Xuất[[B1_MN]:[B4_DT]]*(Data_Xuất[Year]=CM$1)*(Data_Xuất[Main SKU name_GOM]=$A12)*(Data_Xuất[[#Headers],[B1_MN]:[B4_DT]]='Xuất-2025-VayTron'!CM$5)),SUMPRODUCT(Data_Xuất[[B1_MN]:[B4_DT]]*(Data_Xuất[Year]=CM$1)*(Data_Xuất[Month]=CM$2)*(Data_Xuất[Main SKU name_GOM]=$A12)*(Data_Xuất[[#Headers],[B1_MN]:[B4_DT]]='Xuất-2025-VayTron'!CM$5)))</f>
        <v>0</v>
      </c>
      <c r="CN12" s="46">
        <f t="shared" si="17"/>
        <v>0</v>
      </c>
      <c r="CP12" s="43" cm="1">
        <f t="array" ref="CP12">IF(CP$2="FY",SUMPRODUCT(Data_Xuất[[B1_MN]:[B4_DT]]*(Data_Xuất[Year]=CP$1)*(Data_Xuất[Main SKU name_GOM]=$A12)*(Data_Xuất[[#Headers],[B1_MN]:[B4_DT]]='Xuất-2025-VayTron'!CP$5)),SUMPRODUCT(Data_Xuất[[B1_MN]:[B4_DT]]*(Data_Xuất[Year]=CP$1)*(Data_Xuất[Month]=CP$2)*(Data_Xuất[Main SKU name_GOM]=$A12)*(Data_Xuất[[#Headers],[B1_MN]:[B4_DT]]='Xuất-2025-VayTron'!CP$5)))</f>
        <v>0</v>
      </c>
      <c r="CQ12" s="43" cm="1">
        <f t="array" ref="CQ12">IF(CQ$2="FY",SUMPRODUCT(Data_Xuất[[B1_MN]:[B4_DT]]*(Data_Xuất[Year]=CQ$1)*(Data_Xuất[Main SKU name_GOM]=$A12)*(Data_Xuất[[#Headers],[B1_MN]:[B4_DT]]='Xuất-2025-VayTron'!CQ$5)),SUMPRODUCT(Data_Xuất[[B1_MN]:[B4_DT]]*(Data_Xuất[Year]=CQ$1)*(Data_Xuất[Month]=CQ$2)*(Data_Xuất[Main SKU name_GOM]=$A12)*(Data_Xuất[[#Headers],[B1_MN]:[B4_DT]]='Xuất-2025-VayTron'!CQ$5)))</f>
        <v>0</v>
      </c>
      <c r="CR12" s="43" cm="1">
        <f t="array" ref="CR12">IF(CR$2="FY",SUMPRODUCT(Data_Xuất[[B1_MN]:[B4_DT]]*(Data_Xuất[Year]=CR$1)*(Data_Xuất[Main SKU name_GOM]=$A12)*(Data_Xuất[[#Headers],[B1_MN]:[B4_DT]]='Xuất-2025-VayTron'!CR$5)),SUMPRODUCT(Data_Xuất[[B1_MN]:[B4_DT]]*(Data_Xuất[Year]=CR$1)*(Data_Xuất[Month]=CR$2)*(Data_Xuất[Main SKU name_GOM]=$A12)*(Data_Xuất[[#Headers],[B1_MN]:[B4_DT]]='Xuất-2025-VayTron'!CR$5)))</f>
        <v>0</v>
      </c>
      <c r="CS12" s="43" cm="1">
        <f t="array" ref="CS12">IF(CS$2="FY",SUMPRODUCT(Data_Xuất[[B1_MN]:[B4_DT]]*(Data_Xuất[Year]=CS$1)*(Data_Xuất[Main SKU name_GOM]=$A12)*(Data_Xuất[[#Headers],[B1_MN]:[B4_DT]]='Xuất-2025-VayTron'!CS$5)),SUMPRODUCT(Data_Xuất[[B1_MN]:[B4_DT]]*(Data_Xuất[Year]=CS$1)*(Data_Xuất[Month]=CS$2)*(Data_Xuất[Main SKU name_GOM]=$A12)*(Data_Xuất[[#Headers],[B1_MN]:[B4_DT]]='Xuất-2025-VayTron'!CS$5)))</f>
        <v>0</v>
      </c>
      <c r="CT12" s="43" cm="1">
        <f t="array" ref="CT12">IF(CT$2="FY",SUMPRODUCT(Data_Xuất[[B1_MN]:[B4_DT]]*(Data_Xuất[Year]=CT$1)*(Data_Xuất[Main SKU name_GOM]=$A12)*(Data_Xuất[[#Headers],[B1_MN]:[B4_DT]]='Xuất-2025-VayTron'!CT$5)),SUMPRODUCT(Data_Xuất[[B1_MN]:[B4_DT]]*(Data_Xuất[Year]=CT$1)*(Data_Xuất[Month]=CT$2)*(Data_Xuất[Main SKU name_GOM]=$A12)*(Data_Xuất[[#Headers],[B1_MN]:[B4_DT]]='Xuất-2025-VayTron'!CT$5)))</f>
        <v>0</v>
      </c>
      <c r="CU12" s="43" cm="1">
        <f t="array" ref="CU12">IF(CU$2="FY",SUMPRODUCT(Data_Xuất[[B1_MN]:[B4_DT]]*(Data_Xuất[Year]=CU$1)*(Data_Xuất[Main SKU name_GOM]=$A12)*(Data_Xuất[[#Headers],[B1_MN]:[B4_DT]]='Xuất-2025-VayTron'!CU$5)),SUMPRODUCT(Data_Xuất[[B1_MN]:[B4_DT]]*(Data_Xuất[Year]=CU$1)*(Data_Xuất[Month]=CU$2)*(Data_Xuất[Main SKU name_GOM]=$A12)*(Data_Xuất[[#Headers],[B1_MN]:[B4_DT]]='Xuất-2025-VayTron'!CU$5)))</f>
        <v>0</v>
      </c>
      <c r="CV12" s="43" cm="1">
        <f t="array" ref="CV12">IF(CV$2="FY",SUMPRODUCT(Data_Xuất[[B1_MN]:[B4_DT]]*(Data_Xuất[Year]=CV$1)*(Data_Xuất[Main SKU name_GOM]=$A12)*(Data_Xuất[[#Headers],[B1_MN]:[B4_DT]]='Xuất-2025-VayTron'!CV$5)),SUMPRODUCT(Data_Xuất[[B1_MN]:[B4_DT]]*(Data_Xuất[Year]=CV$1)*(Data_Xuất[Month]=CV$2)*(Data_Xuất[Main SKU name_GOM]=$A12)*(Data_Xuất[[#Headers],[B1_MN]:[B4_DT]]='Xuất-2025-VayTron'!CV$5)))</f>
        <v>0</v>
      </c>
      <c r="CW12" s="43" cm="1">
        <f t="array" ref="CW12">IF(CW$2="FY",SUMPRODUCT(Data_Xuất[[B1_MN]:[B4_DT]]*(Data_Xuất[Year]=CW$1)*(Data_Xuất[Main SKU name_GOM]=$A12)*(Data_Xuất[[#Headers],[B1_MN]:[B4_DT]]='Xuất-2025-VayTron'!CW$5)),SUMPRODUCT(Data_Xuất[[B1_MN]:[B4_DT]]*(Data_Xuất[Year]=CW$1)*(Data_Xuất[Month]=CW$2)*(Data_Xuất[Main SKU name_GOM]=$A12)*(Data_Xuất[[#Headers],[B1_MN]:[B4_DT]]='Xuất-2025-VayTron'!CW$5)))</f>
        <v>0</v>
      </c>
      <c r="CX12" s="43" cm="1">
        <f t="array" ref="CX12">IF(CX$2="FY",SUMPRODUCT(Data_Xuất[[B1_MN]:[B4_DT]]*(Data_Xuất[Year]=CX$1)*(Data_Xuất[Main SKU name_GOM]=$A12)*(Data_Xuất[[#Headers],[B1_MN]:[B4_DT]]='Xuất-2025-VayTron'!CX$5)),SUMPRODUCT(Data_Xuất[[B1_MN]:[B4_DT]]*(Data_Xuất[Year]=CX$1)*(Data_Xuất[Month]=CX$2)*(Data_Xuất[Main SKU name_GOM]=$A12)*(Data_Xuất[[#Headers],[B1_MN]:[B4_DT]]='Xuất-2025-VayTron'!CX$5)))</f>
        <v>0</v>
      </c>
      <c r="CY12" s="43" cm="1">
        <f t="array" ref="CY12">IF(CY$2="FY",SUMPRODUCT(Data_Xuất[[B1_MN]:[B4_DT]]*(Data_Xuất[Year]=CY$1)*(Data_Xuất[Main SKU name_GOM]=$A12)*(Data_Xuất[[#Headers],[B1_MN]:[B4_DT]]='Xuất-2025-VayTron'!CY$5)),SUMPRODUCT(Data_Xuất[[B1_MN]:[B4_DT]]*(Data_Xuất[Year]=CY$1)*(Data_Xuất[Month]=CY$2)*(Data_Xuất[Main SKU name_GOM]=$A12)*(Data_Xuất[[#Headers],[B1_MN]:[B4_DT]]='Xuất-2025-VayTron'!CY$5)))</f>
        <v>0</v>
      </c>
      <c r="CZ12" s="43" cm="1">
        <f t="array" ref="CZ12">IF(CZ$2="FY",SUMPRODUCT(Data_Xuất[[B1_MN]:[B4_DT]]*(Data_Xuất[Year]=CZ$1)*(Data_Xuất[Main SKU name_GOM]=$A12)*(Data_Xuất[[#Headers],[B1_MN]:[B4_DT]]='Xuất-2025-VayTron'!CZ$5)),SUMPRODUCT(Data_Xuất[[B1_MN]:[B4_DT]]*(Data_Xuất[Year]=CZ$1)*(Data_Xuất[Month]=CZ$2)*(Data_Xuất[Main SKU name_GOM]=$A12)*(Data_Xuất[[#Headers],[B1_MN]:[B4_DT]]='Xuất-2025-VayTron'!CZ$5)))</f>
        <v>0</v>
      </c>
      <c r="DA12" s="43" cm="1">
        <f t="array" ref="DA12">IF(DA$2="FY",SUMPRODUCT(Data_Xuất[[B1_MN]:[B4_DT]]*(Data_Xuất[Year]=DA$1)*(Data_Xuất[Main SKU name_GOM]=$A12)*(Data_Xuất[[#Headers],[B1_MN]:[B4_DT]]='Xuất-2025-VayTron'!DA$5)),SUMPRODUCT(Data_Xuất[[B1_MN]:[B4_DT]]*(Data_Xuất[Year]=DA$1)*(Data_Xuất[Month]=DA$2)*(Data_Xuất[Main SKU name_GOM]=$A12)*(Data_Xuất[[#Headers],[B1_MN]:[B4_DT]]='Xuất-2025-VayTron'!DA$5)))</f>
        <v>0</v>
      </c>
      <c r="DB12" s="43" cm="1">
        <f t="array" ref="DB12">IF(DB$2="FY",SUMPRODUCT(Data_Xuất[[B1_MN]:[B4_DT]]*(Data_Xuất[Year]=DB$1)*(Data_Xuất[Main SKU name_GOM]=$A12)*(Data_Xuất[[#Headers],[B1_MN]:[B4_DT]]='Xuất-2025-VayTron'!DB$5)),SUMPRODUCT(Data_Xuất[[B1_MN]:[B4_DT]]*(Data_Xuất[Year]=DB$1)*(Data_Xuất[Month]=DB$2)*(Data_Xuất[Main SKU name_GOM]=$A12)*(Data_Xuất[[#Headers],[B1_MN]:[B4_DT]]='Xuất-2025-VayTron'!DB$5)))</f>
        <v>0</v>
      </c>
      <c r="DC12" s="46">
        <f t="shared" si="18"/>
        <v>0</v>
      </c>
      <c r="DE12" s="43" cm="1">
        <f t="array" ref="DE12">IF(DE$2="FY",SUMPRODUCT(Data_Xuất[[B1_MN]:[B4_DT]]*(Data_Xuất[Year]=DE$1)*(Data_Xuất[Main SKU name_GOM]=$A12)*(Data_Xuất[[#Headers],[B1_MN]:[B4_DT]]='Xuất-2025-VayTron'!DE$5)),SUMPRODUCT(Data_Xuất[[B1_MN]:[B4_DT]]*(Data_Xuất[Year]=DE$1)*(Data_Xuất[Month]=DE$2)*(Data_Xuất[Main SKU name_GOM]=$A12)*(Data_Xuất[[#Headers],[B1_MN]:[B4_DT]]='Xuất-2025-VayTron'!DE$5)))</f>
        <v>0</v>
      </c>
      <c r="DF12" s="43" cm="1">
        <f t="array" ref="DF12">IF(DF$2="FY",SUMPRODUCT(Data_Xuất[[B1_MN]:[B4_DT]]*(Data_Xuất[Year]=DF$1)*(Data_Xuất[Main SKU name_GOM]=$A12)*(Data_Xuất[[#Headers],[B1_MN]:[B4_DT]]='Xuất-2025-VayTron'!DF$5)),SUMPRODUCT(Data_Xuất[[B1_MN]:[B4_DT]]*(Data_Xuất[Year]=DF$1)*(Data_Xuất[Month]=DF$2)*(Data_Xuất[Main SKU name_GOM]=$A12)*(Data_Xuất[[#Headers],[B1_MN]:[B4_DT]]='Xuất-2025-VayTron'!DF$5)))</f>
        <v>0</v>
      </c>
      <c r="DG12" s="43" cm="1">
        <f t="array" ref="DG12">IF(DG$2="FY",SUMPRODUCT(Data_Xuất[[B1_MN]:[B4_DT]]*(Data_Xuất[Year]=DG$1)*(Data_Xuất[Main SKU name_GOM]=$A12)*(Data_Xuất[[#Headers],[B1_MN]:[B4_DT]]='Xuất-2025-VayTron'!DG$5)),SUMPRODUCT(Data_Xuất[[B1_MN]:[B4_DT]]*(Data_Xuất[Year]=DG$1)*(Data_Xuất[Month]=DG$2)*(Data_Xuất[Main SKU name_GOM]=$A12)*(Data_Xuất[[#Headers],[B1_MN]:[B4_DT]]='Xuất-2025-VayTron'!DG$5)))</f>
        <v>0</v>
      </c>
      <c r="DH12" s="43" cm="1">
        <f t="array" ref="DH12">IF(DH$2="FY",SUMPRODUCT(Data_Xuất[[B1_MN]:[B4_DT]]*(Data_Xuất[Year]=DH$1)*(Data_Xuất[Main SKU name_GOM]=$A12)*(Data_Xuất[[#Headers],[B1_MN]:[B4_DT]]='Xuất-2025-VayTron'!DH$5)),SUMPRODUCT(Data_Xuất[[B1_MN]:[B4_DT]]*(Data_Xuất[Year]=DH$1)*(Data_Xuất[Month]=DH$2)*(Data_Xuất[Main SKU name_GOM]=$A12)*(Data_Xuất[[#Headers],[B1_MN]:[B4_DT]]='Xuất-2025-VayTron'!DH$5)))</f>
        <v>0</v>
      </c>
      <c r="DI12" s="43" cm="1">
        <f t="array" ref="DI12">IF(DI$2="FY",SUMPRODUCT(Data_Xuất[[B1_MN]:[B4_DT]]*(Data_Xuất[Year]=DI$1)*(Data_Xuất[Main SKU name_GOM]=$A12)*(Data_Xuất[[#Headers],[B1_MN]:[B4_DT]]='Xuất-2025-VayTron'!DI$5)),SUMPRODUCT(Data_Xuất[[B1_MN]:[B4_DT]]*(Data_Xuất[Year]=DI$1)*(Data_Xuất[Month]=DI$2)*(Data_Xuất[Main SKU name_GOM]=$A12)*(Data_Xuất[[#Headers],[B1_MN]:[B4_DT]]='Xuất-2025-VayTron'!DI$5)))</f>
        <v>0</v>
      </c>
      <c r="DJ12" s="43" cm="1">
        <f t="array" ref="DJ12">IF(DJ$2="FY",SUMPRODUCT(Data_Xuất[[B1_MN]:[B4_DT]]*(Data_Xuất[Year]=DJ$1)*(Data_Xuất[Main SKU name_GOM]=$A12)*(Data_Xuất[[#Headers],[B1_MN]:[B4_DT]]='Xuất-2025-VayTron'!DJ$5)),SUMPRODUCT(Data_Xuất[[B1_MN]:[B4_DT]]*(Data_Xuất[Year]=DJ$1)*(Data_Xuất[Month]=DJ$2)*(Data_Xuất[Main SKU name_GOM]=$A12)*(Data_Xuất[[#Headers],[B1_MN]:[B4_DT]]='Xuất-2025-VayTron'!DJ$5)))</f>
        <v>0</v>
      </c>
      <c r="DK12" s="43" cm="1">
        <f t="array" ref="DK12">IF(DK$2="FY",SUMPRODUCT(Data_Xuất[[B1_MN]:[B4_DT]]*(Data_Xuất[Year]=DK$1)*(Data_Xuất[Main SKU name_GOM]=$A12)*(Data_Xuất[[#Headers],[B1_MN]:[B4_DT]]='Xuất-2025-VayTron'!DK$5)),SUMPRODUCT(Data_Xuất[[B1_MN]:[B4_DT]]*(Data_Xuất[Year]=DK$1)*(Data_Xuất[Month]=DK$2)*(Data_Xuất[Main SKU name_GOM]=$A12)*(Data_Xuất[[#Headers],[B1_MN]:[B4_DT]]='Xuất-2025-VayTron'!DK$5)))</f>
        <v>0</v>
      </c>
      <c r="DL12" s="43" cm="1">
        <f t="array" ref="DL12">IF(DL$2="FY",SUMPRODUCT(Data_Xuất[[B1_MN]:[B4_DT]]*(Data_Xuất[Year]=DL$1)*(Data_Xuất[Main SKU name_GOM]=$A12)*(Data_Xuất[[#Headers],[B1_MN]:[B4_DT]]='Xuất-2025-VayTron'!DL$5)),SUMPRODUCT(Data_Xuất[[B1_MN]:[B4_DT]]*(Data_Xuất[Year]=DL$1)*(Data_Xuất[Month]=DL$2)*(Data_Xuất[Main SKU name_GOM]=$A12)*(Data_Xuất[[#Headers],[B1_MN]:[B4_DT]]='Xuất-2025-VayTron'!DL$5)))</f>
        <v>0</v>
      </c>
      <c r="DM12" s="43" cm="1">
        <f t="array" ref="DM12">IF(DM$2="FY",SUMPRODUCT(Data_Xuất[[B1_MN]:[B4_DT]]*(Data_Xuất[Year]=DM$1)*(Data_Xuất[Main SKU name_GOM]=$A12)*(Data_Xuất[[#Headers],[B1_MN]:[B4_DT]]='Xuất-2025-VayTron'!DM$5)),SUMPRODUCT(Data_Xuất[[B1_MN]:[B4_DT]]*(Data_Xuất[Year]=DM$1)*(Data_Xuất[Month]=DM$2)*(Data_Xuất[Main SKU name_GOM]=$A12)*(Data_Xuất[[#Headers],[B1_MN]:[B4_DT]]='Xuất-2025-VayTron'!DM$5)))</f>
        <v>0</v>
      </c>
      <c r="DN12" s="43" cm="1">
        <f t="array" ref="DN12">IF(DN$2="FY",SUMPRODUCT(Data_Xuất[[B1_MN]:[B4_DT]]*(Data_Xuất[Year]=DN$1)*(Data_Xuất[Main SKU name_GOM]=$A12)*(Data_Xuất[[#Headers],[B1_MN]:[B4_DT]]='Xuất-2025-VayTron'!DN$5)),SUMPRODUCT(Data_Xuất[[B1_MN]:[B4_DT]]*(Data_Xuất[Year]=DN$1)*(Data_Xuất[Month]=DN$2)*(Data_Xuất[Main SKU name_GOM]=$A12)*(Data_Xuất[[#Headers],[B1_MN]:[B4_DT]]='Xuất-2025-VayTron'!DN$5)))</f>
        <v>0</v>
      </c>
      <c r="DO12" s="43" cm="1">
        <f t="array" ref="DO12">IF(DO$2="FY",SUMPRODUCT(Data_Xuất[[B1_MN]:[B4_DT]]*(Data_Xuất[Year]=DO$1)*(Data_Xuất[Main SKU name_GOM]=$A12)*(Data_Xuất[[#Headers],[B1_MN]:[B4_DT]]='Xuất-2025-VayTron'!DO$5)),SUMPRODUCT(Data_Xuất[[B1_MN]:[B4_DT]]*(Data_Xuất[Year]=DO$1)*(Data_Xuất[Month]=DO$2)*(Data_Xuất[Main SKU name_GOM]=$A12)*(Data_Xuất[[#Headers],[B1_MN]:[B4_DT]]='Xuất-2025-VayTron'!DO$5)))</f>
        <v>0</v>
      </c>
      <c r="DP12" s="43" cm="1">
        <f t="array" ref="DP12">IF(DP$2="FY",SUMPRODUCT(Data_Xuất[[B1_MN]:[B4_DT]]*(Data_Xuất[Year]=DP$1)*(Data_Xuất[Main SKU name_GOM]=$A12)*(Data_Xuất[[#Headers],[B1_MN]:[B4_DT]]='Xuất-2025-VayTron'!DP$5)),SUMPRODUCT(Data_Xuất[[B1_MN]:[B4_DT]]*(Data_Xuất[Year]=DP$1)*(Data_Xuất[Month]=DP$2)*(Data_Xuất[Main SKU name_GOM]=$A12)*(Data_Xuất[[#Headers],[B1_MN]:[B4_DT]]='Xuất-2025-VayTron'!DP$5)))</f>
        <v>0</v>
      </c>
      <c r="DQ12" s="43" cm="1">
        <f t="array" ref="DQ12">IF(DQ$2="FY",SUMPRODUCT(Data_Xuất[[B1_MN]:[B4_DT]]*(Data_Xuất[Year]=DQ$1)*(Data_Xuất[Main SKU name_GOM]=$A12)*(Data_Xuất[[#Headers],[B1_MN]:[B4_DT]]='Xuất-2025-VayTron'!DQ$5)),SUMPRODUCT(Data_Xuất[[B1_MN]:[B4_DT]]*(Data_Xuất[Year]=DQ$1)*(Data_Xuất[Month]=DQ$2)*(Data_Xuất[Main SKU name_GOM]=$A12)*(Data_Xuất[[#Headers],[B1_MN]:[B4_DT]]='Xuất-2025-VayTron'!DQ$5)))</f>
        <v>0</v>
      </c>
      <c r="DR12" s="46">
        <f t="shared" si="19"/>
        <v>0</v>
      </c>
      <c r="DT12" s="43" cm="1">
        <f t="array" ref="DT12">IF(DT$2="FY",SUMPRODUCT(Data_Xuất[[B1_MN]:[B4_DT]]*(Data_Xuất[Year]=DT$1)*(Data_Xuất[Main SKU name_GOM]=$A12)*(Data_Xuất[[#Headers],[B1_MN]:[B4_DT]]='Xuất-2025-VayTron'!DT$5)),SUMPRODUCT(Data_Xuất[[B1_MN]:[B4_DT]]*(Data_Xuất[Year]=DT$1)*(Data_Xuất[Month]=DT$2)*(Data_Xuất[Main SKU name_GOM]=$A12)*(Data_Xuất[[#Headers],[B1_MN]:[B4_DT]]='Xuất-2025-VayTron'!DT$5)))</f>
        <v>0</v>
      </c>
      <c r="DU12" s="43" cm="1">
        <f t="array" ref="DU12">IF(DU$2="FY",SUMPRODUCT(Data_Xuất[[B1_MN]:[B4_DT]]*(Data_Xuất[Year]=DU$1)*(Data_Xuất[Main SKU name_GOM]=$A12)*(Data_Xuất[[#Headers],[B1_MN]:[B4_DT]]='Xuất-2025-VayTron'!DU$5)),SUMPRODUCT(Data_Xuất[[B1_MN]:[B4_DT]]*(Data_Xuất[Year]=DU$1)*(Data_Xuất[Month]=DU$2)*(Data_Xuất[Main SKU name_GOM]=$A12)*(Data_Xuất[[#Headers],[B1_MN]:[B4_DT]]='Xuất-2025-VayTron'!DU$5)))</f>
        <v>0</v>
      </c>
      <c r="DV12" s="43" cm="1">
        <f t="array" ref="DV12">IF(DV$2="FY",SUMPRODUCT(Data_Xuất[[B1_MN]:[B4_DT]]*(Data_Xuất[Year]=DV$1)*(Data_Xuất[Main SKU name_GOM]=$A12)*(Data_Xuất[[#Headers],[B1_MN]:[B4_DT]]='Xuất-2025-VayTron'!DV$5)),SUMPRODUCT(Data_Xuất[[B1_MN]:[B4_DT]]*(Data_Xuất[Year]=DV$1)*(Data_Xuất[Month]=DV$2)*(Data_Xuất[Main SKU name_GOM]=$A12)*(Data_Xuất[[#Headers],[B1_MN]:[B4_DT]]='Xuất-2025-VayTron'!DV$5)))</f>
        <v>0</v>
      </c>
      <c r="DW12" s="43" cm="1">
        <f t="array" ref="DW12">IF(DW$2="FY",SUMPRODUCT(Data_Xuất[[B1_MN]:[B4_DT]]*(Data_Xuất[Year]=DW$1)*(Data_Xuất[Main SKU name_GOM]=$A12)*(Data_Xuất[[#Headers],[B1_MN]:[B4_DT]]='Xuất-2025-VayTron'!DW$5)),SUMPRODUCT(Data_Xuất[[B1_MN]:[B4_DT]]*(Data_Xuất[Year]=DW$1)*(Data_Xuất[Month]=DW$2)*(Data_Xuất[Main SKU name_GOM]=$A12)*(Data_Xuất[[#Headers],[B1_MN]:[B4_DT]]='Xuất-2025-VayTron'!DW$5)))</f>
        <v>0</v>
      </c>
      <c r="DX12" s="43" cm="1">
        <f t="array" ref="DX12">IF(DX$2="FY",SUMPRODUCT(Data_Xuất[[B1_MN]:[B4_DT]]*(Data_Xuất[Year]=DX$1)*(Data_Xuất[Main SKU name_GOM]=$A12)*(Data_Xuất[[#Headers],[B1_MN]:[B4_DT]]='Xuất-2025-VayTron'!DX$5)),SUMPRODUCT(Data_Xuất[[B1_MN]:[B4_DT]]*(Data_Xuất[Year]=DX$1)*(Data_Xuất[Month]=DX$2)*(Data_Xuất[Main SKU name_GOM]=$A12)*(Data_Xuất[[#Headers],[B1_MN]:[B4_DT]]='Xuất-2025-VayTron'!DX$5)))</f>
        <v>0</v>
      </c>
      <c r="DY12" s="43" cm="1">
        <f t="array" ref="DY12">IF(DY$2="FY",SUMPRODUCT(Data_Xuất[[B1_MN]:[B4_DT]]*(Data_Xuất[Year]=DY$1)*(Data_Xuất[Main SKU name_GOM]=$A12)*(Data_Xuất[[#Headers],[B1_MN]:[B4_DT]]='Xuất-2025-VayTron'!DY$5)),SUMPRODUCT(Data_Xuất[[B1_MN]:[B4_DT]]*(Data_Xuất[Year]=DY$1)*(Data_Xuất[Month]=DY$2)*(Data_Xuất[Main SKU name_GOM]=$A12)*(Data_Xuất[[#Headers],[B1_MN]:[B4_DT]]='Xuất-2025-VayTron'!DY$5)))</f>
        <v>0</v>
      </c>
      <c r="DZ12" s="43" cm="1">
        <f t="array" ref="DZ12">IF(DZ$2="FY",SUMPRODUCT(Data_Xuất[[B1_MN]:[B4_DT]]*(Data_Xuất[Year]=DZ$1)*(Data_Xuất[Main SKU name_GOM]=$A12)*(Data_Xuất[[#Headers],[B1_MN]:[B4_DT]]='Xuất-2025-VayTron'!DZ$5)),SUMPRODUCT(Data_Xuất[[B1_MN]:[B4_DT]]*(Data_Xuất[Year]=DZ$1)*(Data_Xuất[Month]=DZ$2)*(Data_Xuất[Main SKU name_GOM]=$A12)*(Data_Xuất[[#Headers],[B1_MN]:[B4_DT]]='Xuất-2025-VayTron'!DZ$5)))</f>
        <v>0</v>
      </c>
      <c r="EA12" s="43" cm="1">
        <f t="array" ref="EA12">IF(EA$2="FY",SUMPRODUCT(Data_Xuất[[B1_MN]:[B4_DT]]*(Data_Xuất[Year]=EA$1)*(Data_Xuất[Main SKU name_GOM]=$A12)*(Data_Xuất[[#Headers],[B1_MN]:[B4_DT]]='Xuất-2025-VayTron'!EA$5)),SUMPRODUCT(Data_Xuất[[B1_MN]:[B4_DT]]*(Data_Xuất[Year]=EA$1)*(Data_Xuất[Month]=EA$2)*(Data_Xuất[Main SKU name_GOM]=$A12)*(Data_Xuất[[#Headers],[B1_MN]:[B4_DT]]='Xuất-2025-VayTron'!EA$5)))</f>
        <v>0</v>
      </c>
      <c r="EB12" s="43" cm="1">
        <f t="array" ref="EB12">IF(EB$2="FY",SUMPRODUCT(Data_Xuất[[B1_MN]:[B4_DT]]*(Data_Xuất[Year]=EB$1)*(Data_Xuất[Main SKU name_GOM]=$A12)*(Data_Xuất[[#Headers],[B1_MN]:[B4_DT]]='Xuất-2025-VayTron'!EB$5)),SUMPRODUCT(Data_Xuất[[B1_MN]:[B4_DT]]*(Data_Xuất[Year]=EB$1)*(Data_Xuất[Month]=EB$2)*(Data_Xuất[Main SKU name_GOM]=$A12)*(Data_Xuất[[#Headers],[B1_MN]:[B4_DT]]='Xuất-2025-VayTron'!EB$5)))</f>
        <v>0</v>
      </c>
      <c r="EC12" s="43" cm="1">
        <f t="array" ref="EC12">IF(EC$2="FY",SUMPRODUCT(Data_Xuất[[B1_MN]:[B4_DT]]*(Data_Xuất[Year]=EC$1)*(Data_Xuất[Main SKU name_GOM]=$A12)*(Data_Xuất[[#Headers],[B1_MN]:[B4_DT]]='Xuất-2025-VayTron'!EC$5)),SUMPRODUCT(Data_Xuất[[B1_MN]:[B4_DT]]*(Data_Xuất[Year]=EC$1)*(Data_Xuất[Month]=EC$2)*(Data_Xuất[Main SKU name_GOM]=$A12)*(Data_Xuất[[#Headers],[B1_MN]:[B4_DT]]='Xuất-2025-VayTron'!EC$5)))</f>
        <v>0</v>
      </c>
      <c r="ED12" s="43" cm="1">
        <f t="array" ref="ED12">IF(ED$2="FY",SUMPRODUCT(Data_Xuất[[B1_MN]:[B4_DT]]*(Data_Xuất[Year]=ED$1)*(Data_Xuất[Main SKU name_GOM]=$A12)*(Data_Xuất[[#Headers],[B1_MN]:[B4_DT]]='Xuất-2025-VayTron'!ED$5)),SUMPRODUCT(Data_Xuất[[B1_MN]:[B4_DT]]*(Data_Xuất[Year]=ED$1)*(Data_Xuất[Month]=ED$2)*(Data_Xuất[Main SKU name_GOM]=$A12)*(Data_Xuất[[#Headers],[B1_MN]:[B4_DT]]='Xuất-2025-VayTron'!ED$5)))</f>
        <v>0</v>
      </c>
      <c r="EE12" s="43" cm="1">
        <f t="array" ref="EE12">IF(EE$2="FY",SUMPRODUCT(Data_Xuất[[B1_MN]:[B4_DT]]*(Data_Xuất[Year]=EE$1)*(Data_Xuất[Main SKU name_GOM]=$A12)*(Data_Xuất[[#Headers],[B1_MN]:[B4_DT]]='Xuất-2025-VayTron'!EE$5)),SUMPRODUCT(Data_Xuất[[B1_MN]:[B4_DT]]*(Data_Xuất[Year]=EE$1)*(Data_Xuất[Month]=EE$2)*(Data_Xuất[Main SKU name_GOM]=$A12)*(Data_Xuất[[#Headers],[B1_MN]:[B4_DT]]='Xuất-2025-VayTron'!EE$5)))</f>
        <v>0</v>
      </c>
      <c r="EF12" s="43" cm="1">
        <f t="array" ref="EF12">IF(EF$2="FY",SUMPRODUCT(Data_Xuất[[B1_MN]:[B4_DT]]*(Data_Xuất[Year]=EF$1)*(Data_Xuất[Main SKU name_GOM]=$A12)*(Data_Xuất[[#Headers],[B1_MN]:[B4_DT]]='Xuất-2025-VayTron'!EF$5)),SUMPRODUCT(Data_Xuất[[B1_MN]:[B4_DT]]*(Data_Xuất[Year]=EF$1)*(Data_Xuất[Month]=EF$2)*(Data_Xuất[Main SKU name_GOM]=$A12)*(Data_Xuất[[#Headers],[B1_MN]:[B4_DT]]='Xuất-2025-VayTron'!EF$5)))</f>
        <v>0</v>
      </c>
      <c r="EG12" s="46">
        <f t="shared" si="20"/>
        <v>0</v>
      </c>
      <c r="EI12" s="43" cm="1">
        <f t="array" ref="EI12">IF(EI$2="FY",SUMPRODUCT(Data_Xuất[[B1_MN]:[B4_DT]]*(Data_Xuất[Year]=EI$1)*(Data_Xuất[Main SKU name_GOM]=$A12)*(Data_Xuất[[#Headers],[B1_MN]:[B4_DT]]='Xuất-2025-VayTron'!EI$5)),SUMPRODUCT(Data_Xuất[[B1_MN]:[B4_DT]]*(Data_Xuất[Year]=EI$1)*(Data_Xuất[Month]=EI$2)*(Data_Xuất[Main SKU name_GOM]=$A12)*(Data_Xuất[[#Headers],[B1_MN]:[B4_DT]]='Xuất-2025-VayTron'!EI$5)))</f>
        <v>0</v>
      </c>
      <c r="EJ12" s="43" cm="1">
        <f t="array" ref="EJ12">IF(EJ$2="FY",SUMPRODUCT(Data_Xuất[[B1_MN]:[B4_DT]]*(Data_Xuất[Year]=EJ$1)*(Data_Xuất[Main SKU name_GOM]=$A12)*(Data_Xuất[[#Headers],[B1_MN]:[B4_DT]]='Xuất-2025-VayTron'!EJ$5)),SUMPRODUCT(Data_Xuất[[B1_MN]:[B4_DT]]*(Data_Xuất[Year]=EJ$1)*(Data_Xuất[Month]=EJ$2)*(Data_Xuất[Main SKU name_GOM]=$A12)*(Data_Xuất[[#Headers],[B1_MN]:[B4_DT]]='Xuất-2025-VayTron'!EJ$5)))</f>
        <v>0</v>
      </c>
      <c r="EK12" s="43" cm="1">
        <f t="array" ref="EK12">IF(EK$2="FY",SUMPRODUCT(Data_Xuất[[B1_MN]:[B4_DT]]*(Data_Xuất[Year]=EK$1)*(Data_Xuất[Main SKU name_GOM]=$A12)*(Data_Xuất[[#Headers],[B1_MN]:[B4_DT]]='Xuất-2025-VayTron'!EK$5)),SUMPRODUCT(Data_Xuất[[B1_MN]:[B4_DT]]*(Data_Xuất[Year]=EK$1)*(Data_Xuất[Month]=EK$2)*(Data_Xuất[Main SKU name_GOM]=$A12)*(Data_Xuất[[#Headers],[B1_MN]:[B4_DT]]='Xuất-2025-VayTron'!EK$5)))</f>
        <v>0</v>
      </c>
      <c r="EL12" s="43" cm="1">
        <f t="array" ref="EL12">IF(EL$2="FY",SUMPRODUCT(Data_Xuất[[B1_MN]:[B4_DT]]*(Data_Xuất[Year]=EL$1)*(Data_Xuất[Main SKU name_GOM]=$A12)*(Data_Xuất[[#Headers],[B1_MN]:[B4_DT]]='Xuất-2025-VayTron'!EL$5)),SUMPRODUCT(Data_Xuất[[B1_MN]:[B4_DT]]*(Data_Xuất[Year]=EL$1)*(Data_Xuất[Month]=EL$2)*(Data_Xuất[Main SKU name_GOM]=$A12)*(Data_Xuất[[#Headers],[B1_MN]:[B4_DT]]='Xuất-2025-VayTron'!EL$5)))</f>
        <v>0</v>
      </c>
      <c r="EM12" s="43" cm="1">
        <f t="array" ref="EM12">IF(EM$2="FY",SUMPRODUCT(Data_Xuất[[B1_MN]:[B4_DT]]*(Data_Xuất[Year]=EM$1)*(Data_Xuất[Main SKU name_GOM]=$A12)*(Data_Xuất[[#Headers],[B1_MN]:[B4_DT]]='Xuất-2025-VayTron'!EM$5)),SUMPRODUCT(Data_Xuất[[B1_MN]:[B4_DT]]*(Data_Xuất[Year]=EM$1)*(Data_Xuất[Month]=EM$2)*(Data_Xuất[Main SKU name_GOM]=$A12)*(Data_Xuất[[#Headers],[B1_MN]:[B4_DT]]='Xuất-2025-VayTron'!EM$5)))</f>
        <v>0</v>
      </c>
      <c r="EN12" s="43" cm="1">
        <f t="array" ref="EN12">IF(EN$2="FY",SUMPRODUCT(Data_Xuất[[B1_MN]:[B4_DT]]*(Data_Xuất[Year]=EN$1)*(Data_Xuất[Main SKU name_GOM]=$A12)*(Data_Xuất[[#Headers],[B1_MN]:[B4_DT]]='Xuất-2025-VayTron'!EN$5)),SUMPRODUCT(Data_Xuất[[B1_MN]:[B4_DT]]*(Data_Xuất[Year]=EN$1)*(Data_Xuất[Month]=EN$2)*(Data_Xuất[Main SKU name_GOM]=$A12)*(Data_Xuất[[#Headers],[B1_MN]:[B4_DT]]='Xuất-2025-VayTron'!EN$5)))</f>
        <v>0</v>
      </c>
      <c r="EO12" s="43" cm="1">
        <f t="array" ref="EO12">IF(EO$2="FY",SUMPRODUCT(Data_Xuất[[B1_MN]:[B4_DT]]*(Data_Xuất[Year]=EO$1)*(Data_Xuất[Main SKU name_GOM]=$A12)*(Data_Xuất[[#Headers],[B1_MN]:[B4_DT]]='Xuất-2025-VayTron'!EO$5)),SUMPRODUCT(Data_Xuất[[B1_MN]:[B4_DT]]*(Data_Xuất[Year]=EO$1)*(Data_Xuất[Month]=EO$2)*(Data_Xuất[Main SKU name_GOM]=$A12)*(Data_Xuất[[#Headers],[B1_MN]:[B4_DT]]='Xuất-2025-VayTron'!EO$5)))</f>
        <v>0</v>
      </c>
      <c r="EP12" s="43" cm="1">
        <f t="array" ref="EP12">IF(EP$2="FY",SUMPRODUCT(Data_Xuất[[B1_MN]:[B4_DT]]*(Data_Xuất[Year]=EP$1)*(Data_Xuất[Main SKU name_GOM]=$A12)*(Data_Xuất[[#Headers],[B1_MN]:[B4_DT]]='Xuất-2025-VayTron'!EP$5)),SUMPRODUCT(Data_Xuất[[B1_MN]:[B4_DT]]*(Data_Xuất[Year]=EP$1)*(Data_Xuất[Month]=EP$2)*(Data_Xuất[Main SKU name_GOM]=$A12)*(Data_Xuất[[#Headers],[B1_MN]:[B4_DT]]='Xuất-2025-VayTron'!EP$5)))</f>
        <v>0</v>
      </c>
      <c r="EQ12" s="43" cm="1">
        <f t="array" ref="EQ12">IF(EQ$2="FY",SUMPRODUCT(Data_Xuất[[B1_MN]:[B4_DT]]*(Data_Xuất[Year]=EQ$1)*(Data_Xuất[Main SKU name_GOM]=$A12)*(Data_Xuất[[#Headers],[B1_MN]:[B4_DT]]='Xuất-2025-VayTron'!EQ$5)),SUMPRODUCT(Data_Xuất[[B1_MN]:[B4_DT]]*(Data_Xuất[Year]=EQ$1)*(Data_Xuất[Month]=EQ$2)*(Data_Xuất[Main SKU name_GOM]=$A12)*(Data_Xuất[[#Headers],[B1_MN]:[B4_DT]]='Xuất-2025-VayTron'!EQ$5)))</f>
        <v>0</v>
      </c>
      <c r="ER12" s="43" cm="1">
        <f t="array" ref="ER12">IF(ER$2="FY",SUMPRODUCT(Data_Xuất[[B1_MN]:[B4_DT]]*(Data_Xuất[Year]=ER$1)*(Data_Xuất[Main SKU name_GOM]=$A12)*(Data_Xuất[[#Headers],[B1_MN]:[B4_DT]]='Xuất-2025-VayTron'!ER$5)),SUMPRODUCT(Data_Xuất[[B1_MN]:[B4_DT]]*(Data_Xuất[Year]=ER$1)*(Data_Xuất[Month]=ER$2)*(Data_Xuất[Main SKU name_GOM]=$A12)*(Data_Xuất[[#Headers],[B1_MN]:[B4_DT]]='Xuất-2025-VayTron'!ER$5)))</f>
        <v>0</v>
      </c>
      <c r="ES12" s="43" cm="1">
        <f t="array" ref="ES12">IF(ES$2="FY",SUMPRODUCT(Data_Xuất[[B1_MN]:[B4_DT]]*(Data_Xuất[Year]=ES$1)*(Data_Xuất[Main SKU name_GOM]=$A12)*(Data_Xuất[[#Headers],[B1_MN]:[B4_DT]]='Xuất-2025-VayTron'!ES$5)),SUMPRODUCT(Data_Xuất[[B1_MN]:[B4_DT]]*(Data_Xuất[Year]=ES$1)*(Data_Xuất[Month]=ES$2)*(Data_Xuất[Main SKU name_GOM]=$A12)*(Data_Xuất[[#Headers],[B1_MN]:[B4_DT]]='Xuất-2025-VayTron'!ES$5)))</f>
        <v>22000</v>
      </c>
      <c r="ET12" s="43" cm="1">
        <f t="array" ref="ET12">IF(ET$2="FY",SUMPRODUCT(Data_Xuất[[B1_MN]:[B4_DT]]*(Data_Xuất[Year]=ET$1)*(Data_Xuất[Main SKU name_GOM]=$A12)*(Data_Xuất[[#Headers],[B1_MN]:[B4_DT]]='Xuất-2025-VayTron'!ET$5)),SUMPRODUCT(Data_Xuất[[B1_MN]:[B4_DT]]*(Data_Xuất[Year]=ET$1)*(Data_Xuất[Month]=ET$2)*(Data_Xuất[Main SKU name_GOM]=$A12)*(Data_Xuất[[#Headers],[B1_MN]:[B4_DT]]='Xuất-2025-VayTron'!ET$5)))</f>
        <v>0</v>
      </c>
      <c r="EU12" s="43" cm="1">
        <f t="array" ref="EU12">IF(EU$2="FY",SUMPRODUCT(Data_Xuất[[B1_MN]:[B4_DT]]*(Data_Xuất[Year]=EU$1)*(Data_Xuất[Main SKU name_GOM]=$A12)*(Data_Xuất[[#Headers],[B1_MN]:[B4_DT]]='Xuất-2025-VayTron'!EU$5)),SUMPRODUCT(Data_Xuất[[B1_MN]:[B4_DT]]*(Data_Xuất[Year]=EU$1)*(Data_Xuất[Month]=EU$2)*(Data_Xuất[Main SKU name_GOM]=$A12)*(Data_Xuất[[#Headers],[B1_MN]:[B4_DT]]='Xuất-2025-VayTron'!EU$5)))</f>
        <v>0</v>
      </c>
      <c r="EV12" s="46">
        <f t="shared" si="21"/>
        <v>22000</v>
      </c>
      <c r="EX12" s="43" cm="1">
        <f t="array" ref="EX12">IF(EX$2="FY",SUMPRODUCT(Data_Xuất[[B1_MN]:[B4_DT]]*(Data_Xuất[Year]=EX$1)*(Data_Xuất[Main SKU name_GOM]=$A12)*(Data_Xuất[[#Headers],[B1_MN]:[B4_DT]]='Xuất-2025-VayTron'!EX$5)),SUMPRODUCT(Data_Xuất[[B1_MN]:[B4_DT]]*(Data_Xuất[Year]=EX$1)*(Data_Xuất[Month]=EX$2)*(Data_Xuất[Main SKU name_GOM]=$A12)*(Data_Xuất[[#Headers],[B1_MN]:[B4_DT]]='Xuất-2025-VayTron'!EX$5)))</f>
        <v>0</v>
      </c>
      <c r="EY12" s="43" cm="1">
        <f t="array" ref="EY12">IF(EY$2="FY",SUMPRODUCT(Data_Xuất[[B1_MN]:[B4_DT]]*(Data_Xuất[Year]=EY$1)*(Data_Xuất[Main SKU name_GOM]=$A12)*(Data_Xuất[[#Headers],[B1_MN]:[B4_DT]]='Xuất-2025-VayTron'!EY$5)),SUMPRODUCT(Data_Xuất[[B1_MN]:[B4_DT]]*(Data_Xuất[Year]=EY$1)*(Data_Xuất[Month]=EY$2)*(Data_Xuất[Main SKU name_GOM]=$A12)*(Data_Xuất[[#Headers],[B1_MN]:[B4_DT]]='Xuất-2025-VayTron'!EY$5)))</f>
        <v>0</v>
      </c>
      <c r="EZ12" s="43" cm="1">
        <f t="array" ref="EZ12">IF(EZ$2="FY",SUMPRODUCT(Data_Xuất[[B1_MN]:[B4_DT]]*(Data_Xuất[Year]=EZ$1)*(Data_Xuất[Main SKU name_GOM]=$A12)*(Data_Xuất[[#Headers],[B1_MN]:[B4_DT]]='Xuất-2025-VayTron'!EZ$5)),SUMPRODUCT(Data_Xuất[[B1_MN]:[B4_DT]]*(Data_Xuất[Year]=EZ$1)*(Data_Xuất[Month]=EZ$2)*(Data_Xuất[Main SKU name_GOM]=$A12)*(Data_Xuất[[#Headers],[B1_MN]:[B4_DT]]='Xuất-2025-VayTron'!EZ$5)))</f>
        <v>0</v>
      </c>
      <c r="FA12" s="43" cm="1">
        <f t="array" ref="FA12">IF(FA$2="FY",SUMPRODUCT(Data_Xuất[[B1_MN]:[B4_DT]]*(Data_Xuất[Year]=FA$1)*(Data_Xuất[Main SKU name_GOM]=$A12)*(Data_Xuất[[#Headers],[B1_MN]:[B4_DT]]='Xuất-2025-VayTron'!FA$5)),SUMPRODUCT(Data_Xuất[[B1_MN]:[B4_DT]]*(Data_Xuất[Year]=FA$1)*(Data_Xuất[Month]=FA$2)*(Data_Xuất[Main SKU name_GOM]=$A12)*(Data_Xuất[[#Headers],[B1_MN]:[B4_DT]]='Xuất-2025-VayTron'!FA$5)))</f>
        <v>0</v>
      </c>
      <c r="FB12" s="43" cm="1">
        <f t="array" ref="FB12">IF(FB$2="FY",SUMPRODUCT(Data_Xuất[[B1_MN]:[B4_DT]]*(Data_Xuất[Year]=FB$1)*(Data_Xuất[Main SKU name_GOM]=$A12)*(Data_Xuất[[#Headers],[B1_MN]:[B4_DT]]='Xuất-2025-VayTron'!FB$5)),SUMPRODUCT(Data_Xuất[[B1_MN]:[B4_DT]]*(Data_Xuất[Year]=FB$1)*(Data_Xuất[Month]=FB$2)*(Data_Xuất[Main SKU name_GOM]=$A12)*(Data_Xuất[[#Headers],[B1_MN]:[B4_DT]]='Xuất-2025-VayTron'!FB$5)))</f>
        <v>0</v>
      </c>
      <c r="FC12" s="43" cm="1">
        <f t="array" ref="FC12">IF(FC$2="FY",SUMPRODUCT(Data_Xuất[[B1_MN]:[B4_DT]]*(Data_Xuất[Year]=FC$1)*(Data_Xuất[Main SKU name_GOM]=$A12)*(Data_Xuất[[#Headers],[B1_MN]:[B4_DT]]='Xuất-2025-VayTron'!FC$5)),SUMPRODUCT(Data_Xuất[[B1_MN]:[B4_DT]]*(Data_Xuất[Year]=FC$1)*(Data_Xuất[Month]=FC$2)*(Data_Xuất[Main SKU name_GOM]=$A12)*(Data_Xuất[[#Headers],[B1_MN]:[B4_DT]]='Xuất-2025-VayTron'!FC$5)))</f>
        <v>0</v>
      </c>
      <c r="FD12" s="43" cm="1">
        <f t="array" ref="FD12">IF(FD$2="FY",SUMPRODUCT(Data_Xuất[[B1_MN]:[B4_DT]]*(Data_Xuất[Year]=FD$1)*(Data_Xuất[Main SKU name_GOM]=$A12)*(Data_Xuất[[#Headers],[B1_MN]:[B4_DT]]='Xuất-2025-VayTron'!FD$5)),SUMPRODUCT(Data_Xuất[[B1_MN]:[B4_DT]]*(Data_Xuất[Year]=FD$1)*(Data_Xuất[Month]=FD$2)*(Data_Xuất[Main SKU name_GOM]=$A12)*(Data_Xuất[[#Headers],[B1_MN]:[B4_DT]]='Xuất-2025-VayTron'!FD$5)))</f>
        <v>0</v>
      </c>
      <c r="FE12" s="43" cm="1">
        <f t="array" ref="FE12">IF(FE$2="FY",SUMPRODUCT(Data_Xuất[[B1_MN]:[B4_DT]]*(Data_Xuất[Year]=FE$1)*(Data_Xuất[Main SKU name_GOM]=$A12)*(Data_Xuất[[#Headers],[B1_MN]:[B4_DT]]='Xuất-2025-VayTron'!FE$5)),SUMPRODUCT(Data_Xuất[[B1_MN]:[B4_DT]]*(Data_Xuất[Year]=FE$1)*(Data_Xuất[Month]=FE$2)*(Data_Xuất[Main SKU name_GOM]=$A12)*(Data_Xuất[[#Headers],[B1_MN]:[B4_DT]]='Xuất-2025-VayTron'!FE$5)))</f>
        <v>0</v>
      </c>
      <c r="FF12" s="43" cm="1">
        <f t="array" ref="FF12">IF(FF$2="FY",SUMPRODUCT(Data_Xuất[[B1_MN]:[B4_DT]]*(Data_Xuất[Year]=FF$1)*(Data_Xuất[Main SKU name_GOM]=$A12)*(Data_Xuất[[#Headers],[B1_MN]:[B4_DT]]='Xuất-2025-VayTron'!FF$5)),SUMPRODUCT(Data_Xuất[[B1_MN]:[B4_DT]]*(Data_Xuất[Year]=FF$1)*(Data_Xuất[Month]=FF$2)*(Data_Xuất[Main SKU name_GOM]=$A12)*(Data_Xuất[[#Headers],[B1_MN]:[B4_DT]]='Xuất-2025-VayTron'!FF$5)))</f>
        <v>0</v>
      </c>
      <c r="FG12" s="43" cm="1">
        <f t="array" ref="FG12">IF(FG$2="FY",SUMPRODUCT(Data_Xuất[[B1_MN]:[B4_DT]]*(Data_Xuất[Year]=FG$1)*(Data_Xuất[Main SKU name_GOM]=$A12)*(Data_Xuất[[#Headers],[B1_MN]:[B4_DT]]='Xuất-2025-VayTron'!FG$5)),SUMPRODUCT(Data_Xuất[[B1_MN]:[B4_DT]]*(Data_Xuất[Year]=FG$1)*(Data_Xuất[Month]=FG$2)*(Data_Xuất[Main SKU name_GOM]=$A12)*(Data_Xuất[[#Headers],[B1_MN]:[B4_DT]]='Xuất-2025-VayTron'!FG$5)))</f>
        <v>0</v>
      </c>
      <c r="FH12" s="43" cm="1">
        <f t="array" ref="FH12">IF(FH$2="FY",SUMPRODUCT(Data_Xuất[[B1_MN]:[B4_DT]]*(Data_Xuất[Year]=FH$1)*(Data_Xuất[Main SKU name_GOM]=$A12)*(Data_Xuất[[#Headers],[B1_MN]:[B4_DT]]='Xuất-2025-VayTron'!FH$5)),SUMPRODUCT(Data_Xuất[[B1_MN]:[B4_DT]]*(Data_Xuất[Year]=FH$1)*(Data_Xuất[Month]=FH$2)*(Data_Xuất[Main SKU name_GOM]=$A12)*(Data_Xuất[[#Headers],[B1_MN]:[B4_DT]]='Xuất-2025-VayTron'!FH$5)))</f>
        <v>2000</v>
      </c>
      <c r="FI12" s="43" cm="1">
        <f t="array" ref="FI12">IF(FI$2="FY",SUMPRODUCT(Data_Xuất[[B1_MN]:[B4_DT]]*(Data_Xuất[Year]=FI$1)*(Data_Xuất[Main SKU name_GOM]=$A12)*(Data_Xuất[[#Headers],[B1_MN]:[B4_DT]]='Xuất-2025-VayTron'!FI$5)),SUMPRODUCT(Data_Xuất[[B1_MN]:[B4_DT]]*(Data_Xuất[Year]=FI$1)*(Data_Xuất[Month]=FI$2)*(Data_Xuất[Main SKU name_GOM]=$A12)*(Data_Xuất[[#Headers],[B1_MN]:[B4_DT]]='Xuất-2025-VayTron'!FI$5)))</f>
        <v>0</v>
      </c>
      <c r="FJ12" s="43" cm="1">
        <f t="array" ref="FJ12">IF(FJ$2="FY",SUMPRODUCT(Data_Xuất[[B1_MN]:[B4_DT]]*(Data_Xuất[Year]=FJ$1)*(Data_Xuất[Main SKU name_GOM]=$A12)*(Data_Xuất[[#Headers],[B1_MN]:[B4_DT]]='Xuất-2025-VayTron'!FJ$5)),SUMPRODUCT(Data_Xuất[[B1_MN]:[B4_DT]]*(Data_Xuất[Year]=FJ$1)*(Data_Xuất[Month]=FJ$2)*(Data_Xuất[Main SKU name_GOM]=$A12)*(Data_Xuất[[#Headers],[B1_MN]:[B4_DT]]='Xuất-2025-VayTron'!FJ$5)))</f>
        <v>0</v>
      </c>
      <c r="FK12" s="46">
        <f t="shared" si="22"/>
        <v>2000</v>
      </c>
      <c r="FM12" s="43" cm="1">
        <f t="array" ref="FM12">IF(FM$2="FY",SUMPRODUCT(Data_Xuất[[B1_MN]:[B4_DT]]*(Data_Xuất[Year]=FM$1)*(Data_Xuất[Main SKU name_GOM]=$A12)*(Data_Xuất[[#Headers],[B1_MN]:[B4_DT]]='Xuất-2025-VayTron'!FM$5)),SUMPRODUCT(Data_Xuất[[B1_MN]:[B4_DT]]*(Data_Xuất[Year]=FM$1)*(Data_Xuất[Month]=FM$2)*(Data_Xuất[Main SKU name_GOM]=$A12)*(Data_Xuất[[#Headers],[B1_MN]:[B4_DT]]='Xuất-2025-VayTron'!FM$5)))</f>
        <v>0</v>
      </c>
      <c r="FN12" s="43" cm="1">
        <f t="array" ref="FN12">IF(FN$2="FY",SUMPRODUCT(Data_Xuất[[B1_MN]:[B4_DT]]*(Data_Xuất[Year]=FN$1)*(Data_Xuất[Main SKU name_GOM]=$A12)*(Data_Xuất[[#Headers],[B1_MN]:[B4_DT]]='Xuất-2025-VayTron'!FN$5)),SUMPRODUCT(Data_Xuất[[B1_MN]:[B4_DT]]*(Data_Xuất[Year]=FN$1)*(Data_Xuất[Month]=FN$2)*(Data_Xuất[Main SKU name_GOM]=$A12)*(Data_Xuất[[#Headers],[B1_MN]:[B4_DT]]='Xuất-2025-VayTron'!FN$5)))</f>
        <v>0</v>
      </c>
      <c r="FO12" s="43" cm="1">
        <f t="array" ref="FO12">IF(FO$2="FY",SUMPRODUCT(Data_Xuất[[B1_MN]:[B4_DT]]*(Data_Xuất[Year]=FO$1)*(Data_Xuất[Main SKU name_GOM]=$A12)*(Data_Xuất[[#Headers],[B1_MN]:[B4_DT]]='Xuất-2025-VayTron'!FO$5)),SUMPRODUCT(Data_Xuất[[B1_MN]:[B4_DT]]*(Data_Xuất[Year]=FO$1)*(Data_Xuất[Month]=FO$2)*(Data_Xuất[Main SKU name_GOM]=$A12)*(Data_Xuất[[#Headers],[B1_MN]:[B4_DT]]='Xuất-2025-VayTron'!FO$5)))</f>
        <v>0</v>
      </c>
      <c r="FP12" s="43" cm="1">
        <f t="array" ref="FP12">IF(FP$2="FY",SUMPRODUCT(Data_Xuất[[B1_MN]:[B4_DT]]*(Data_Xuất[Year]=FP$1)*(Data_Xuất[Main SKU name_GOM]=$A12)*(Data_Xuất[[#Headers],[B1_MN]:[B4_DT]]='Xuất-2025-VayTron'!FP$5)),SUMPRODUCT(Data_Xuất[[B1_MN]:[B4_DT]]*(Data_Xuất[Year]=FP$1)*(Data_Xuất[Month]=FP$2)*(Data_Xuất[Main SKU name_GOM]=$A12)*(Data_Xuất[[#Headers],[B1_MN]:[B4_DT]]='Xuất-2025-VayTron'!FP$5)))</f>
        <v>0</v>
      </c>
      <c r="FQ12" s="43" cm="1">
        <f t="array" ref="FQ12">IF(FQ$2="FY",SUMPRODUCT(Data_Xuất[[B1_MN]:[B4_DT]]*(Data_Xuất[Year]=FQ$1)*(Data_Xuất[Main SKU name_GOM]=$A12)*(Data_Xuất[[#Headers],[B1_MN]:[B4_DT]]='Xuất-2025-VayTron'!FQ$5)),SUMPRODUCT(Data_Xuất[[B1_MN]:[B4_DT]]*(Data_Xuất[Year]=FQ$1)*(Data_Xuất[Month]=FQ$2)*(Data_Xuất[Main SKU name_GOM]=$A12)*(Data_Xuất[[#Headers],[B1_MN]:[B4_DT]]='Xuất-2025-VayTron'!FQ$5)))</f>
        <v>0</v>
      </c>
      <c r="FR12" s="43" cm="1">
        <f t="array" ref="FR12">IF(FR$2="FY",SUMPRODUCT(Data_Xuất[[B1_MN]:[B4_DT]]*(Data_Xuất[Year]=FR$1)*(Data_Xuất[Main SKU name_GOM]=$A12)*(Data_Xuất[[#Headers],[B1_MN]:[B4_DT]]='Xuất-2025-VayTron'!FR$5)),SUMPRODUCT(Data_Xuất[[B1_MN]:[B4_DT]]*(Data_Xuất[Year]=FR$1)*(Data_Xuất[Month]=FR$2)*(Data_Xuất[Main SKU name_GOM]=$A12)*(Data_Xuất[[#Headers],[B1_MN]:[B4_DT]]='Xuất-2025-VayTron'!FR$5)))</f>
        <v>0</v>
      </c>
      <c r="FS12" s="43" cm="1">
        <f t="array" ref="FS12">IF(FS$2="FY",SUMPRODUCT(Data_Xuất[[B1_MN]:[B4_DT]]*(Data_Xuất[Year]=FS$1)*(Data_Xuất[Main SKU name_GOM]=$A12)*(Data_Xuất[[#Headers],[B1_MN]:[B4_DT]]='Xuất-2025-VayTron'!FS$5)),SUMPRODUCT(Data_Xuất[[B1_MN]:[B4_DT]]*(Data_Xuất[Year]=FS$1)*(Data_Xuất[Month]=FS$2)*(Data_Xuất[Main SKU name_GOM]=$A12)*(Data_Xuất[[#Headers],[B1_MN]:[B4_DT]]='Xuất-2025-VayTron'!FS$5)))</f>
        <v>0</v>
      </c>
      <c r="FT12" s="43" cm="1">
        <f t="array" ref="FT12">IF(FT$2="FY",SUMPRODUCT(Data_Xuất[[B1_MN]:[B4_DT]]*(Data_Xuất[Year]=FT$1)*(Data_Xuất[Main SKU name_GOM]=$A12)*(Data_Xuất[[#Headers],[B1_MN]:[B4_DT]]='Xuất-2025-VayTron'!FT$5)),SUMPRODUCT(Data_Xuất[[B1_MN]:[B4_DT]]*(Data_Xuất[Year]=FT$1)*(Data_Xuất[Month]=FT$2)*(Data_Xuất[Main SKU name_GOM]=$A12)*(Data_Xuất[[#Headers],[B1_MN]:[B4_DT]]='Xuất-2025-VayTron'!FT$5)))</f>
        <v>0</v>
      </c>
      <c r="FU12" s="43" cm="1">
        <f t="array" ref="FU12">IF(FU$2="FY",SUMPRODUCT(Data_Xuất[[B1_MN]:[B4_DT]]*(Data_Xuất[Year]=FU$1)*(Data_Xuất[Main SKU name_GOM]=$A12)*(Data_Xuất[[#Headers],[B1_MN]:[B4_DT]]='Xuất-2025-VayTron'!FU$5)),SUMPRODUCT(Data_Xuất[[B1_MN]:[B4_DT]]*(Data_Xuất[Year]=FU$1)*(Data_Xuất[Month]=FU$2)*(Data_Xuất[Main SKU name_GOM]=$A12)*(Data_Xuất[[#Headers],[B1_MN]:[B4_DT]]='Xuất-2025-VayTron'!FU$5)))</f>
        <v>0</v>
      </c>
      <c r="FV12" s="43" cm="1">
        <f t="array" ref="FV12">IF(FV$2="FY",SUMPRODUCT(Data_Xuất[[B1_MN]:[B4_DT]]*(Data_Xuất[Year]=FV$1)*(Data_Xuất[Main SKU name_GOM]=$A12)*(Data_Xuất[[#Headers],[B1_MN]:[B4_DT]]='Xuất-2025-VayTron'!FV$5)),SUMPRODUCT(Data_Xuất[[B1_MN]:[B4_DT]]*(Data_Xuất[Year]=FV$1)*(Data_Xuất[Month]=FV$2)*(Data_Xuất[Main SKU name_GOM]=$A12)*(Data_Xuất[[#Headers],[B1_MN]:[B4_DT]]='Xuất-2025-VayTron'!FV$5)))</f>
        <v>0</v>
      </c>
      <c r="FW12" s="43" cm="1">
        <f t="array" ref="FW12">IF(FW$2="FY",SUMPRODUCT(Data_Xuất[[B1_MN]:[B4_DT]]*(Data_Xuất[Year]=FW$1)*(Data_Xuất[Main SKU name_GOM]=$A12)*(Data_Xuất[[#Headers],[B1_MN]:[B4_DT]]='Xuất-2025-VayTron'!FW$5)),SUMPRODUCT(Data_Xuất[[B1_MN]:[B4_DT]]*(Data_Xuất[Year]=FW$1)*(Data_Xuất[Month]=FW$2)*(Data_Xuất[Main SKU name_GOM]=$A12)*(Data_Xuất[[#Headers],[B1_MN]:[B4_DT]]='Xuất-2025-VayTron'!FW$5)))</f>
        <v>0</v>
      </c>
      <c r="FX12" s="43" cm="1">
        <f t="array" ref="FX12">IF(FX$2="FY",SUMPRODUCT(Data_Xuất[[B1_MN]:[B4_DT]]*(Data_Xuất[Year]=FX$1)*(Data_Xuất[Main SKU name_GOM]=$A12)*(Data_Xuất[[#Headers],[B1_MN]:[B4_DT]]='Xuất-2025-VayTron'!FX$5)),SUMPRODUCT(Data_Xuất[[B1_MN]:[B4_DT]]*(Data_Xuất[Year]=FX$1)*(Data_Xuất[Month]=FX$2)*(Data_Xuất[Main SKU name_GOM]=$A12)*(Data_Xuất[[#Headers],[B1_MN]:[B4_DT]]='Xuất-2025-VayTron'!FX$5)))</f>
        <v>0</v>
      </c>
      <c r="FY12" s="43" cm="1">
        <f t="array" ref="FY12">IF(FY$2="FY",SUMPRODUCT(Data_Xuất[[B1_MN]:[B4_DT]]*(Data_Xuất[Year]=FY$1)*(Data_Xuất[Main SKU name_GOM]=$A12)*(Data_Xuất[[#Headers],[B1_MN]:[B4_DT]]='Xuất-2025-VayTron'!FY$5)),SUMPRODUCT(Data_Xuất[[B1_MN]:[B4_DT]]*(Data_Xuất[Year]=FY$1)*(Data_Xuất[Month]=FY$2)*(Data_Xuất[Main SKU name_GOM]=$A12)*(Data_Xuất[[#Headers],[B1_MN]:[B4_DT]]='Xuất-2025-VayTron'!FY$5)))</f>
        <v>0</v>
      </c>
      <c r="FZ12" s="46">
        <f t="shared" si="23"/>
        <v>0</v>
      </c>
      <c r="GB12" s="43" cm="1">
        <f t="array" ref="GB12">IF(GB$2="FY",SUMPRODUCT(Data_Xuất[[B1_MN]:[B4_DT]]*(Data_Xuất[Year]=GB$1)*(Data_Xuất[Main SKU name_GOM]=$A12)*(Data_Xuất[[#Headers],[B1_MN]:[B4_DT]]='Xuất-2025-VayTron'!GB$5)),SUMPRODUCT(Data_Xuất[[B1_MN]:[B4_DT]]*(Data_Xuất[Year]=GB$1)*(Data_Xuất[Month]=GB$2)*(Data_Xuất[Main SKU name_GOM]=$A12)*(Data_Xuất[[#Headers],[B1_MN]:[B4_DT]]='Xuất-2025-VayTron'!GB$5)))</f>
        <v>0</v>
      </c>
      <c r="GC12" s="43" cm="1">
        <f t="array" ref="GC12">IF(GC$2="FY",SUMPRODUCT(Data_Xuất[[B1_MN]:[B4_DT]]*(Data_Xuất[Year]=GC$1)*(Data_Xuất[Main SKU name_GOM]=$A12)*(Data_Xuất[[#Headers],[B1_MN]:[B4_DT]]='Xuất-2025-VayTron'!GC$5)),SUMPRODUCT(Data_Xuất[[B1_MN]:[B4_DT]]*(Data_Xuất[Year]=GC$1)*(Data_Xuất[Month]=GC$2)*(Data_Xuất[Main SKU name_GOM]=$A12)*(Data_Xuất[[#Headers],[B1_MN]:[B4_DT]]='Xuất-2025-VayTron'!GC$5)))</f>
        <v>0</v>
      </c>
      <c r="GD12" s="43" cm="1">
        <f t="array" ref="GD12">IF(GD$2="FY",SUMPRODUCT(Data_Xuất[[B1_MN]:[B4_DT]]*(Data_Xuất[Year]=GD$1)*(Data_Xuất[Main SKU name_GOM]=$A12)*(Data_Xuất[[#Headers],[B1_MN]:[B4_DT]]='Xuất-2025-VayTron'!GD$5)),SUMPRODUCT(Data_Xuất[[B1_MN]:[B4_DT]]*(Data_Xuất[Year]=GD$1)*(Data_Xuất[Month]=GD$2)*(Data_Xuất[Main SKU name_GOM]=$A12)*(Data_Xuất[[#Headers],[B1_MN]:[B4_DT]]='Xuất-2025-VayTron'!GD$5)))</f>
        <v>0</v>
      </c>
      <c r="GE12" s="43" cm="1">
        <f t="array" ref="GE12">IF(GE$2="FY",SUMPRODUCT(Data_Xuất[[B1_MN]:[B4_DT]]*(Data_Xuất[Year]=GE$1)*(Data_Xuất[Main SKU name_GOM]=$A12)*(Data_Xuất[[#Headers],[B1_MN]:[B4_DT]]='Xuất-2025-VayTron'!GE$5)),SUMPRODUCT(Data_Xuất[[B1_MN]:[B4_DT]]*(Data_Xuất[Year]=GE$1)*(Data_Xuất[Month]=GE$2)*(Data_Xuất[Main SKU name_GOM]=$A12)*(Data_Xuất[[#Headers],[B1_MN]:[B4_DT]]='Xuất-2025-VayTron'!GE$5)))</f>
        <v>0</v>
      </c>
      <c r="GF12" s="43" cm="1">
        <f t="array" ref="GF12">IF(GF$2="FY",SUMPRODUCT(Data_Xuất[[B1_MN]:[B4_DT]]*(Data_Xuất[Year]=GF$1)*(Data_Xuất[Main SKU name_GOM]=$A12)*(Data_Xuất[[#Headers],[B1_MN]:[B4_DT]]='Xuất-2025-VayTron'!GF$5)),SUMPRODUCT(Data_Xuất[[B1_MN]:[B4_DT]]*(Data_Xuất[Year]=GF$1)*(Data_Xuất[Month]=GF$2)*(Data_Xuất[Main SKU name_GOM]=$A12)*(Data_Xuất[[#Headers],[B1_MN]:[B4_DT]]='Xuất-2025-VayTron'!GF$5)))</f>
        <v>0</v>
      </c>
      <c r="GG12" s="43" cm="1">
        <f t="array" ref="GG12">IF(GG$2="FY",SUMPRODUCT(Data_Xuất[[B1_MN]:[B4_DT]]*(Data_Xuất[Year]=GG$1)*(Data_Xuất[Main SKU name_GOM]=$A12)*(Data_Xuất[[#Headers],[B1_MN]:[B4_DT]]='Xuất-2025-VayTron'!GG$5)),SUMPRODUCT(Data_Xuất[[B1_MN]:[B4_DT]]*(Data_Xuất[Year]=GG$1)*(Data_Xuất[Month]=GG$2)*(Data_Xuất[Main SKU name_GOM]=$A12)*(Data_Xuất[[#Headers],[B1_MN]:[B4_DT]]='Xuất-2025-VayTron'!GG$5)))</f>
        <v>0</v>
      </c>
      <c r="GH12" s="43" cm="1">
        <f t="array" ref="GH12">IF(GH$2="FY",SUMPRODUCT(Data_Xuất[[B1_MN]:[B4_DT]]*(Data_Xuất[Year]=GH$1)*(Data_Xuất[Main SKU name_GOM]=$A12)*(Data_Xuất[[#Headers],[B1_MN]:[B4_DT]]='Xuất-2025-VayTron'!GH$5)),SUMPRODUCT(Data_Xuất[[B1_MN]:[B4_DT]]*(Data_Xuất[Year]=GH$1)*(Data_Xuất[Month]=GH$2)*(Data_Xuất[Main SKU name_GOM]=$A12)*(Data_Xuất[[#Headers],[B1_MN]:[B4_DT]]='Xuất-2025-VayTron'!GH$5)))</f>
        <v>0</v>
      </c>
      <c r="GI12" s="43" cm="1">
        <f t="array" ref="GI12">IF(GI$2="FY",SUMPRODUCT(Data_Xuất[[B1_MN]:[B4_DT]]*(Data_Xuất[Year]=GI$1)*(Data_Xuất[Main SKU name_GOM]=$A12)*(Data_Xuất[[#Headers],[B1_MN]:[B4_DT]]='Xuất-2025-VayTron'!GI$5)),SUMPRODUCT(Data_Xuất[[B1_MN]:[B4_DT]]*(Data_Xuất[Year]=GI$1)*(Data_Xuất[Month]=GI$2)*(Data_Xuất[Main SKU name_GOM]=$A12)*(Data_Xuất[[#Headers],[B1_MN]:[B4_DT]]='Xuất-2025-VayTron'!GI$5)))</f>
        <v>0</v>
      </c>
      <c r="GJ12" s="43" cm="1">
        <f t="array" ref="GJ12">IF(GJ$2="FY",SUMPRODUCT(Data_Xuất[[B1_MN]:[B4_DT]]*(Data_Xuất[Year]=GJ$1)*(Data_Xuất[Main SKU name_GOM]=$A12)*(Data_Xuất[[#Headers],[B1_MN]:[B4_DT]]='Xuất-2025-VayTron'!GJ$5)),SUMPRODUCT(Data_Xuất[[B1_MN]:[B4_DT]]*(Data_Xuất[Year]=GJ$1)*(Data_Xuất[Month]=GJ$2)*(Data_Xuất[Main SKU name_GOM]=$A12)*(Data_Xuất[[#Headers],[B1_MN]:[B4_DT]]='Xuất-2025-VayTron'!GJ$5)))</f>
        <v>0</v>
      </c>
      <c r="GK12" s="43" cm="1">
        <f t="array" ref="GK12">IF(GK$2="FY",SUMPRODUCT(Data_Xuất[[B1_MN]:[B4_DT]]*(Data_Xuất[Year]=GK$1)*(Data_Xuất[Main SKU name_GOM]=$A12)*(Data_Xuất[[#Headers],[B1_MN]:[B4_DT]]='Xuất-2025-VayTron'!GK$5)),SUMPRODUCT(Data_Xuất[[B1_MN]:[B4_DT]]*(Data_Xuất[Year]=GK$1)*(Data_Xuất[Month]=GK$2)*(Data_Xuất[Main SKU name_GOM]=$A12)*(Data_Xuất[[#Headers],[B1_MN]:[B4_DT]]='Xuất-2025-VayTron'!GK$5)))</f>
        <v>0</v>
      </c>
      <c r="GL12" s="43" cm="1">
        <f t="array" ref="GL12">IF(GL$2="FY",SUMPRODUCT(Data_Xuất[[B1_MN]:[B4_DT]]*(Data_Xuất[Year]=GL$1)*(Data_Xuất[Main SKU name_GOM]=$A12)*(Data_Xuất[[#Headers],[B1_MN]:[B4_DT]]='Xuất-2025-VayTron'!GL$5)),SUMPRODUCT(Data_Xuất[[B1_MN]:[B4_DT]]*(Data_Xuất[Year]=GL$1)*(Data_Xuất[Month]=GL$2)*(Data_Xuất[Main SKU name_GOM]=$A12)*(Data_Xuất[[#Headers],[B1_MN]:[B4_DT]]='Xuất-2025-VayTron'!GL$5)))</f>
        <v>0</v>
      </c>
      <c r="GM12" s="43" cm="1">
        <f t="array" ref="GM12">IF(GM$2="FY",SUMPRODUCT(Data_Xuất[[B1_MN]:[B4_DT]]*(Data_Xuất[Year]=GM$1)*(Data_Xuất[Main SKU name_GOM]=$A12)*(Data_Xuất[[#Headers],[B1_MN]:[B4_DT]]='Xuất-2025-VayTron'!GM$5)),SUMPRODUCT(Data_Xuất[[B1_MN]:[B4_DT]]*(Data_Xuất[Year]=GM$1)*(Data_Xuất[Month]=GM$2)*(Data_Xuất[Main SKU name_GOM]=$A12)*(Data_Xuất[[#Headers],[B1_MN]:[B4_DT]]='Xuất-2025-VayTron'!GM$5)))</f>
        <v>0</v>
      </c>
      <c r="GN12" s="43" cm="1">
        <f t="array" ref="GN12">IF(GN$2="FY",SUMPRODUCT(Data_Xuất[[B1_MN]:[B4_DT]]*(Data_Xuất[Year]=GN$1)*(Data_Xuất[Main SKU name_GOM]=$A12)*(Data_Xuất[[#Headers],[B1_MN]:[B4_DT]]='Xuất-2025-VayTron'!GN$5)),SUMPRODUCT(Data_Xuất[[B1_MN]:[B4_DT]]*(Data_Xuất[Year]=GN$1)*(Data_Xuất[Month]=GN$2)*(Data_Xuất[Main SKU name_GOM]=$A12)*(Data_Xuất[[#Headers],[B1_MN]:[B4_DT]]='Xuất-2025-VayTron'!GN$5)))</f>
        <v>0</v>
      </c>
      <c r="GO12" s="46">
        <f t="shared" si="24"/>
        <v>0</v>
      </c>
    </row>
    <row r="13" spans="1:197" s="1" customFormat="1" ht="15" thickBot="1" x14ac:dyDescent="0.4">
      <c r="A13" s="6"/>
      <c r="B13" s="7" t="s">
        <v>78</v>
      </c>
      <c r="D13" s="47">
        <f>SUM(D6:D12)</f>
        <v>22403867.670677431</v>
      </c>
      <c r="E13" s="47">
        <f t="shared" ref="E13:Q13" si="25">SUM(E6:E12)</f>
        <v>13938492.843521236</v>
      </c>
      <c r="F13" s="47">
        <f t="shared" si="25"/>
        <v>3477368.6236392241</v>
      </c>
      <c r="G13" s="47">
        <f t="shared" si="25"/>
        <v>1291890.2605420563</v>
      </c>
      <c r="H13" s="47">
        <f t="shared" si="25"/>
        <v>1089215.114620408</v>
      </c>
      <c r="I13" s="47">
        <f t="shared" si="25"/>
        <v>192733.73909792403</v>
      </c>
      <c r="J13" s="47">
        <f t="shared" si="25"/>
        <v>72000</v>
      </c>
      <c r="K13" s="47">
        <f t="shared" si="25"/>
        <v>484388.51077752234</v>
      </c>
      <c r="L13" s="47">
        <f t="shared" si="25"/>
        <v>16302.237623762379</v>
      </c>
      <c r="M13" s="47">
        <f t="shared" si="25"/>
        <v>87666.884032814603</v>
      </c>
      <c r="N13" s="47">
        <f t="shared" si="25"/>
        <v>25500</v>
      </c>
      <c r="O13" s="47">
        <f t="shared" si="25"/>
        <v>2625.1154676258993</v>
      </c>
      <c r="P13" s="47">
        <f t="shared" si="25"/>
        <v>0</v>
      </c>
      <c r="Q13" s="47">
        <f t="shared" si="25"/>
        <v>43082051</v>
      </c>
      <c r="S13" s="47">
        <f>SUM(S6:S12)</f>
        <v>1279004.7877056317</v>
      </c>
      <c r="T13" s="47">
        <f t="shared" ref="T13:AF13" si="26">SUM(T6:T12)</f>
        <v>561081.57233618852</v>
      </c>
      <c r="U13" s="47">
        <f t="shared" si="26"/>
        <v>37975.714010235111</v>
      </c>
      <c r="V13" s="47">
        <f t="shared" si="26"/>
        <v>104212.5556256026</v>
      </c>
      <c r="W13" s="47">
        <f t="shared" si="26"/>
        <v>64054.89657346288</v>
      </c>
      <c r="X13" s="47">
        <f t="shared" si="26"/>
        <v>206.80575539568343</v>
      </c>
      <c r="Y13" s="47">
        <f t="shared" si="26"/>
        <v>36000</v>
      </c>
      <c r="Z13" s="47">
        <f t="shared" si="26"/>
        <v>14575.352519605929</v>
      </c>
      <c r="AA13" s="47">
        <f t="shared" si="26"/>
        <v>0</v>
      </c>
      <c r="AB13" s="47">
        <f t="shared" si="26"/>
        <v>1813.5456897051624</v>
      </c>
      <c r="AC13" s="47">
        <f t="shared" si="26"/>
        <v>0</v>
      </c>
      <c r="AD13" s="47">
        <f t="shared" si="26"/>
        <v>187.76978417266187</v>
      </c>
      <c r="AE13" s="47">
        <f t="shared" si="26"/>
        <v>0</v>
      </c>
      <c r="AF13" s="47">
        <f t="shared" si="26"/>
        <v>2099113.0000000005</v>
      </c>
      <c r="AH13" s="47">
        <f>SUM(AH6:AH12)</f>
        <v>1086471.8250228637</v>
      </c>
      <c r="AI13" s="47">
        <f t="shared" ref="AI13:AU13" si="27">SUM(AI6:AI12)</f>
        <v>964427.26847567665</v>
      </c>
      <c r="AJ13" s="47">
        <f t="shared" si="27"/>
        <v>230944.6441608021</v>
      </c>
      <c r="AK13" s="47">
        <f t="shared" si="27"/>
        <v>61281.471917910094</v>
      </c>
      <c r="AL13" s="47">
        <f t="shared" si="27"/>
        <v>53872.591588890238</v>
      </c>
      <c r="AM13" s="47">
        <f t="shared" si="27"/>
        <v>6455.4109287748261</v>
      </c>
      <c r="AN13" s="47">
        <f t="shared" si="27"/>
        <v>9500</v>
      </c>
      <c r="AO13" s="47">
        <f t="shared" si="27"/>
        <v>11971.758256525358</v>
      </c>
      <c r="AP13" s="47">
        <f t="shared" si="27"/>
        <v>409.60396039603961</v>
      </c>
      <c r="AQ13" s="47">
        <f t="shared" si="27"/>
        <v>4510.0300047079754</v>
      </c>
      <c r="AR13" s="47">
        <f t="shared" si="27"/>
        <v>0</v>
      </c>
      <c r="AS13" s="47">
        <f t="shared" si="27"/>
        <v>855.39568345323733</v>
      </c>
      <c r="AT13" s="47">
        <f t="shared" si="27"/>
        <v>0</v>
      </c>
      <c r="AU13" s="47">
        <f t="shared" si="27"/>
        <v>2430700</v>
      </c>
      <c r="AW13" s="47">
        <f>SUM(AW6:AW12)</f>
        <v>1762365.6392499856</v>
      </c>
      <c r="AX13" s="47">
        <f t="shared" ref="AX13:BJ13" si="28">SUM(AX6:AX12)</f>
        <v>1001747.7743369583</v>
      </c>
      <c r="AY13" s="47">
        <f t="shared" si="28"/>
        <v>500896.48442863149</v>
      </c>
      <c r="AZ13" s="47">
        <f t="shared" si="28"/>
        <v>230117.9436588317</v>
      </c>
      <c r="BA13" s="47">
        <f t="shared" si="28"/>
        <v>117351.27544234022</v>
      </c>
      <c r="BB13" s="47">
        <f t="shared" si="28"/>
        <v>11469.606350083171</v>
      </c>
      <c r="BC13" s="47">
        <f t="shared" si="28"/>
        <v>0</v>
      </c>
      <c r="BD13" s="47">
        <f t="shared" si="28"/>
        <v>48522.48841111693</v>
      </c>
      <c r="BE13" s="47">
        <f t="shared" si="28"/>
        <v>0</v>
      </c>
      <c r="BF13" s="47">
        <f t="shared" si="28"/>
        <v>573.47157528984133</v>
      </c>
      <c r="BG13" s="47">
        <f t="shared" si="28"/>
        <v>0</v>
      </c>
      <c r="BH13" s="47">
        <f t="shared" si="28"/>
        <v>104.31654676258994</v>
      </c>
      <c r="BI13" s="47">
        <f t="shared" si="28"/>
        <v>0</v>
      </c>
      <c r="BJ13" s="47">
        <f t="shared" si="28"/>
        <v>3673149</v>
      </c>
      <c r="BL13" s="47">
        <f>SUM(BL6:BL12)</f>
        <v>3045234.951159636</v>
      </c>
      <c r="BM13" s="47">
        <f t="shared" ref="BM13:BY13" si="29">SUM(BM6:BM12)</f>
        <v>1313510.6638941318</v>
      </c>
      <c r="BN13" s="47">
        <f t="shared" si="29"/>
        <v>242003.48203297183</v>
      </c>
      <c r="BO13" s="47">
        <f t="shared" si="29"/>
        <v>116371.60577037121</v>
      </c>
      <c r="BP13" s="47">
        <f t="shared" si="29"/>
        <v>166561.24658765056</v>
      </c>
      <c r="BQ13" s="47">
        <f t="shared" si="29"/>
        <v>19149.217733407102</v>
      </c>
      <c r="BR13" s="47">
        <f t="shared" si="29"/>
        <v>9000.0000000000018</v>
      </c>
      <c r="BS13" s="47">
        <f t="shared" si="29"/>
        <v>61836.692805490238</v>
      </c>
      <c r="BT13" s="47">
        <f t="shared" si="29"/>
        <v>819.20792079207922</v>
      </c>
      <c r="BU13" s="47">
        <f t="shared" si="29"/>
        <v>1825.5687861965607</v>
      </c>
      <c r="BV13" s="47">
        <f t="shared" si="29"/>
        <v>0</v>
      </c>
      <c r="BW13" s="47">
        <f t="shared" si="29"/>
        <v>20.863309352517987</v>
      </c>
      <c r="BX13" s="47">
        <f t="shared" si="29"/>
        <v>0</v>
      </c>
      <c r="BY13" s="47">
        <f t="shared" si="29"/>
        <v>4976333.5</v>
      </c>
      <c r="CA13" s="47">
        <f>SUM(CA6:CA12)</f>
        <v>2530191.3913674718</v>
      </c>
      <c r="CB13" s="47">
        <f t="shared" ref="CB13:CN13" si="30">SUM(CB6:CB12)</f>
        <v>931966.90329446539</v>
      </c>
      <c r="CC13" s="47">
        <f t="shared" si="30"/>
        <v>84626.372805120511</v>
      </c>
      <c r="CD13" s="47">
        <f t="shared" si="30"/>
        <v>95355.980082267633</v>
      </c>
      <c r="CE13" s="47">
        <f t="shared" si="30"/>
        <v>111997.87593818514</v>
      </c>
      <c r="CF13" s="47">
        <f t="shared" si="30"/>
        <v>25904.796334734579</v>
      </c>
      <c r="CG13" s="47">
        <f t="shared" si="30"/>
        <v>0</v>
      </c>
      <c r="CH13" s="47">
        <f t="shared" si="30"/>
        <v>15972.474746553278</v>
      </c>
      <c r="CI13" s="47">
        <f t="shared" si="30"/>
        <v>0</v>
      </c>
      <c r="CJ13" s="47">
        <f t="shared" si="30"/>
        <v>330.70543120210039</v>
      </c>
      <c r="CK13" s="47">
        <f t="shared" si="30"/>
        <v>0</v>
      </c>
      <c r="CL13" s="47">
        <f t="shared" si="30"/>
        <v>0</v>
      </c>
      <c r="CM13" s="47">
        <f t="shared" si="30"/>
        <v>0</v>
      </c>
      <c r="CN13" s="47">
        <f t="shared" si="30"/>
        <v>3796346.5</v>
      </c>
      <c r="CP13" s="47">
        <f>SUM(CP6:CP12)</f>
        <v>2592746.8197525232</v>
      </c>
      <c r="CQ13" s="47">
        <f t="shared" ref="CQ13:DC13" si="31">SUM(CQ6:CQ12)</f>
        <v>1196471.1447383608</v>
      </c>
      <c r="CR13" s="47">
        <f t="shared" si="31"/>
        <v>252755.39712725446</v>
      </c>
      <c r="CS13" s="47">
        <f t="shared" si="31"/>
        <v>109157.80023149718</v>
      </c>
      <c r="CT13" s="47">
        <f t="shared" si="31"/>
        <v>69981.486200666404</v>
      </c>
      <c r="CU13" s="47">
        <f t="shared" si="31"/>
        <v>46005.546453524228</v>
      </c>
      <c r="CV13" s="47">
        <f t="shared" si="31"/>
        <v>0</v>
      </c>
      <c r="CW13" s="47">
        <f t="shared" si="31"/>
        <v>30871.642249781493</v>
      </c>
      <c r="CX13" s="47">
        <f t="shared" si="31"/>
        <v>6635.5841584158434</v>
      </c>
      <c r="CY13" s="47">
        <f t="shared" si="31"/>
        <v>1944.3974333000617</v>
      </c>
      <c r="CZ13" s="47">
        <f t="shared" si="31"/>
        <v>0</v>
      </c>
      <c r="DA13" s="47">
        <f t="shared" si="31"/>
        <v>10.431654676258994</v>
      </c>
      <c r="DB13" s="47">
        <f t="shared" si="31"/>
        <v>0</v>
      </c>
      <c r="DC13" s="47">
        <f t="shared" si="31"/>
        <v>4306580.25</v>
      </c>
      <c r="DE13" s="47">
        <f>SUM(DE6:DE12)</f>
        <v>2211063.512215341</v>
      </c>
      <c r="DF13" s="47">
        <f t="shared" ref="DF13:DR13" si="32">SUM(DF6:DF12)</f>
        <v>1314277.1299190491</v>
      </c>
      <c r="DG13" s="47">
        <f t="shared" si="32"/>
        <v>442037.70194342703</v>
      </c>
      <c r="DH13" s="47">
        <f t="shared" si="32"/>
        <v>68401.891577989256</v>
      </c>
      <c r="DI13" s="47">
        <f t="shared" si="32"/>
        <v>81269.988154607548</v>
      </c>
      <c r="DJ13" s="47">
        <f t="shared" si="32"/>
        <v>40165.129808133126</v>
      </c>
      <c r="DK13" s="47">
        <f t="shared" si="32"/>
        <v>0</v>
      </c>
      <c r="DL13" s="47">
        <f t="shared" si="32"/>
        <v>78120.714352879892</v>
      </c>
      <c r="DM13" s="47">
        <f t="shared" si="32"/>
        <v>0</v>
      </c>
      <c r="DN13" s="47">
        <f t="shared" si="32"/>
        <v>6956.0147623854718</v>
      </c>
      <c r="DO13" s="47">
        <f t="shared" si="32"/>
        <v>0</v>
      </c>
      <c r="DP13" s="47">
        <f t="shared" si="32"/>
        <v>928.41726618705047</v>
      </c>
      <c r="DQ13" s="47">
        <f t="shared" si="32"/>
        <v>0</v>
      </c>
      <c r="DR13" s="47">
        <f t="shared" si="32"/>
        <v>4243220.5</v>
      </c>
      <c r="DT13" s="47">
        <f>SUM(DT6:DT12)</f>
        <v>1985919.5963984961</v>
      </c>
      <c r="DU13" s="47">
        <f t="shared" ref="DU13:EG13" si="33">SUM(DU6:DU12)</f>
        <v>1740663.0047585946</v>
      </c>
      <c r="DV13" s="47">
        <f t="shared" si="33"/>
        <v>566436.11746735778</v>
      </c>
      <c r="DW13" s="47">
        <f t="shared" si="33"/>
        <v>111451.06387395239</v>
      </c>
      <c r="DX13" s="47">
        <f t="shared" si="33"/>
        <v>42877.961028967897</v>
      </c>
      <c r="DY13" s="47">
        <f t="shared" si="33"/>
        <v>815.53814374243188</v>
      </c>
      <c r="DZ13" s="47">
        <f t="shared" si="33"/>
        <v>0</v>
      </c>
      <c r="EA13" s="47">
        <f t="shared" si="33"/>
        <v>21145.261302704472</v>
      </c>
      <c r="EB13" s="47">
        <f t="shared" si="33"/>
        <v>1638.4158415841584</v>
      </c>
      <c r="EC13" s="47">
        <f t="shared" si="33"/>
        <v>20087.183270930924</v>
      </c>
      <c r="ED13" s="47">
        <f t="shared" si="33"/>
        <v>0</v>
      </c>
      <c r="EE13" s="47">
        <f t="shared" si="33"/>
        <v>365.10791366906477</v>
      </c>
      <c r="EF13" s="47">
        <f t="shared" si="33"/>
        <v>0</v>
      </c>
      <c r="EG13" s="47">
        <f t="shared" si="33"/>
        <v>4491399.2499999991</v>
      </c>
      <c r="EI13" s="47">
        <f>SUM(EI6:EI12)</f>
        <v>1754675.0969169384</v>
      </c>
      <c r="EJ13" s="47">
        <f t="shared" ref="EJ13:EV13" si="34">SUM(EJ6:EJ12)</f>
        <v>866668.49465373217</v>
      </c>
      <c r="EK13" s="47">
        <f t="shared" si="34"/>
        <v>539182.98519343499</v>
      </c>
      <c r="EL13" s="47">
        <f t="shared" si="34"/>
        <v>125017.16010140425</v>
      </c>
      <c r="EM13" s="47">
        <f t="shared" si="34"/>
        <v>193384.26497815899</v>
      </c>
      <c r="EN13" s="47">
        <f t="shared" si="34"/>
        <v>4731.9811598404449</v>
      </c>
      <c r="EO13" s="47">
        <f t="shared" si="34"/>
        <v>0</v>
      </c>
      <c r="EP13" s="47">
        <f t="shared" si="34"/>
        <v>40431.988397343659</v>
      </c>
      <c r="EQ13" s="47">
        <f t="shared" si="34"/>
        <v>6799.425742574258</v>
      </c>
      <c r="ER13" s="47">
        <f t="shared" si="34"/>
        <v>22229.789547220415</v>
      </c>
      <c r="ES13" s="47">
        <f t="shared" si="34"/>
        <v>23500</v>
      </c>
      <c r="ET13" s="47">
        <f t="shared" si="34"/>
        <v>152.81330935251799</v>
      </c>
      <c r="EU13" s="47">
        <f t="shared" si="34"/>
        <v>0</v>
      </c>
      <c r="EV13" s="47">
        <f t="shared" si="34"/>
        <v>3576774</v>
      </c>
      <c r="EX13" s="47">
        <f>SUM(EX6:EX12)</f>
        <v>1284803.4692110966</v>
      </c>
      <c r="EY13" s="47">
        <f t="shared" ref="EY13:FK13" si="35">SUM(EY6:EY12)</f>
        <v>2505891.4666486508</v>
      </c>
      <c r="EZ13" s="47">
        <f t="shared" si="35"/>
        <v>267308.73460458242</v>
      </c>
      <c r="FA13" s="47">
        <f t="shared" si="35"/>
        <v>78490.395618556722</v>
      </c>
      <c r="FB13" s="47">
        <f t="shared" si="35"/>
        <v>124380.01051579435</v>
      </c>
      <c r="FC13" s="47">
        <f t="shared" si="35"/>
        <v>3729.7064302884614</v>
      </c>
      <c r="FD13" s="47">
        <f t="shared" si="35"/>
        <v>0</v>
      </c>
      <c r="FE13" s="47">
        <f t="shared" si="35"/>
        <v>79664.407241107096</v>
      </c>
      <c r="FF13" s="47">
        <f t="shared" si="35"/>
        <v>0</v>
      </c>
      <c r="FG13" s="47">
        <f t="shared" si="35"/>
        <v>23023.809729923541</v>
      </c>
      <c r="FH13" s="47">
        <f t="shared" si="35"/>
        <v>2000</v>
      </c>
      <c r="FI13" s="47">
        <f t="shared" si="35"/>
        <v>0</v>
      </c>
      <c r="FJ13" s="47">
        <f t="shared" si="35"/>
        <v>0</v>
      </c>
      <c r="FK13" s="47">
        <f t="shared" si="35"/>
        <v>4369292</v>
      </c>
      <c r="FM13" s="47">
        <f>SUM(FM6:FM12)</f>
        <v>885799.44274079753</v>
      </c>
      <c r="FN13" s="47">
        <f t="shared" ref="FN13:FZ13" si="36">SUM(FN6:FN12)</f>
        <v>782101.64310707327</v>
      </c>
      <c r="FO13" s="47">
        <f t="shared" si="36"/>
        <v>11196.840083456063</v>
      </c>
      <c r="FP13" s="47">
        <f t="shared" si="36"/>
        <v>29540.823453608249</v>
      </c>
      <c r="FQ13" s="47">
        <f t="shared" si="36"/>
        <v>13086.180841924397</v>
      </c>
      <c r="FR13" s="47">
        <f t="shared" si="36"/>
        <v>30800</v>
      </c>
      <c r="FS13" s="47">
        <f t="shared" si="36"/>
        <v>17500</v>
      </c>
      <c r="FT13" s="47">
        <f t="shared" si="36"/>
        <v>48073.471022449572</v>
      </c>
      <c r="FU13" s="47">
        <f t="shared" si="36"/>
        <v>0</v>
      </c>
      <c r="FV13" s="47">
        <f t="shared" si="36"/>
        <v>1799.5987506908764</v>
      </c>
      <c r="FW13" s="47">
        <f t="shared" si="36"/>
        <v>0</v>
      </c>
      <c r="FX13" s="47">
        <f t="shared" si="36"/>
        <v>0</v>
      </c>
      <c r="FY13" s="47">
        <f t="shared" si="36"/>
        <v>0</v>
      </c>
      <c r="FZ13" s="47">
        <f t="shared" si="36"/>
        <v>1819898</v>
      </c>
      <c r="GB13" s="47">
        <f>SUM(GB6:GB12)</f>
        <v>1985591.1389366428</v>
      </c>
      <c r="GC13" s="47">
        <f t="shared" ref="GC13:GO13" si="37">SUM(GC6:GC12)</f>
        <v>759685.77735835605</v>
      </c>
      <c r="GD13" s="47">
        <f t="shared" si="37"/>
        <v>302004.14978195046</v>
      </c>
      <c r="GE13" s="47">
        <f t="shared" si="37"/>
        <v>162491.56863006481</v>
      </c>
      <c r="GF13" s="47">
        <f t="shared" si="37"/>
        <v>50397.336769759451</v>
      </c>
      <c r="GG13" s="47">
        <f t="shared" si="37"/>
        <v>3300.0000000000005</v>
      </c>
      <c r="GH13" s="47">
        <f t="shared" si="37"/>
        <v>0</v>
      </c>
      <c r="GI13" s="47">
        <f t="shared" si="37"/>
        <v>33202.259471964353</v>
      </c>
      <c r="GJ13" s="47">
        <f t="shared" si="37"/>
        <v>0</v>
      </c>
      <c r="GK13" s="47">
        <f t="shared" si="37"/>
        <v>2572.769051261675</v>
      </c>
      <c r="GL13" s="47">
        <f t="shared" si="37"/>
        <v>0</v>
      </c>
      <c r="GM13" s="47">
        <f t="shared" si="37"/>
        <v>0</v>
      </c>
      <c r="GN13" s="47">
        <f t="shared" si="37"/>
        <v>0</v>
      </c>
      <c r="GO13" s="47">
        <f t="shared" si="37"/>
        <v>3299245</v>
      </c>
    </row>
    <row r="15" spans="1:197" s="51" customFormat="1" ht="15" thickBot="1" x14ac:dyDescent="0.4">
      <c r="B15" s="12" t="s">
        <v>307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52">
        <f t="shared" ref="D16:D22" si="38">IFERROR(D6/Q6,0)</f>
        <v>0.37669168887405718</v>
      </c>
      <c r="E16" s="52">
        <f t="shared" ref="E16:E22" si="39">IFERROR(E6/Q6,0)</f>
        <v>0.61581352264844469</v>
      </c>
      <c r="F16" s="52">
        <f t="shared" ref="F16:F22" si="40">IFERROR(F6/Q6,0)</f>
        <v>0</v>
      </c>
      <c r="G16" s="52">
        <f t="shared" ref="G16:G22" si="41">IFERROR(G6/Q6,0)</f>
        <v>0</v>
      </c>
      <c r="H16" s="52">
        <f t="shared" ref="H16:H22" si="42">IFERROR(H6/Q6,0)</f>
        <v>0</v>
      </c>
      <c r="I16" s="52">
        <f t="shared" ref="I16:I22" si="43">IFERROR(I6/Q6,0)</f>
        <v>4.493339499517841E-3</v>
      </c>
      <c r="J16" s="52">
        <f t="shared" ref="J16:J22" si="44">IFERROR(J6/Q6,0)</f>
        <v>2.5530338065442278E-3</v>
      </c>
      <c r="K16" s="52">
        <f t="shared" ref="K16:K22" si="45">IFERROR(K6/Q6,0)</f>
        <v>4.0326956231907633E-4</v>
      </c>
      <c r="L16" s="52">
        <f t="shared" ref="L16:L22" si="46">IFERROR(L6/Q6,0)</f>
        <v>0</v>
      </c>
      <c r="M16" s="52">
        <f t="shared" ref="M16:M22" si="47">IFERROR(M6/Q6,0)</f>
        <v>4.5145609116965921E-5</v>
      </c>
      <c r="N16" s="52">
        <f t="shared" ref="N16:N22" si="48">IFERROR(N6/Q6,0)</f>
        <v>0</v>
      </c>
      <c r="O16" s="52">
        <f t="shared" ref="O16:O22" si="49">IFERROR(O6/Q6,0)</f>
        <v>0</v>
      </c>
      <c r="P16" s="52">
        <f t="shared" ref="P16:P22" si="50">IFERROR(P6/Q6,0)</f>
        <v>0</v>
      </c>
      <c r="Q16" s="53">
        <f t="shared" ref="Q16:Q22" si="51">IFERROR(Q6/Q6,0)</f>
        <v>1</v>
      </c>
      <c r="S16" s="52">
        <f t="shared" ref="S16:S22" si="52">IFERROR(S6/AF6,0)</f>
        <v>7.5719333669863706E-2</v>
      </c>
      <c r="T16" s="52">
        <f t="shared" ref="T16:T22" si="53">IFERROR(T6/AF6,0)</f>
        <v>0.92428066633013628</v>
      </c>
      <c r="U16" s="52">
        <f t="shared" ref="U16:U22" si="54">IFERROR(U6/AF6,0)</f>
        <v>0</v>
      </c>
      <c r="V16" s="52">
        <f t="shared" ref="V16:V22" si="55">IFERROR(V6/AF6,0)</f>
        <v>0</v>
      </c>
      <c r="W16" s="52">
        <f t="shared" ref="W16:W22" si="56">IFERROR(W6/AF6,0)</f>
        <v>0</v>
      </c>
      <c r="X16" s="52">
        <f t="shared" ref="X16:X22" si="57">IFERROR(X6/AF6,0)</f>
        <v>0</v>
      </c>
      <c r="Y16" s="52">
        <f t="shared" ref="Y16:Y22" si="58">IFERROR(Y6/AF6,0)</f>
        <v>0</v>
      </c>
      <c r="Z16" s="52">
        <f t="shared" ref="Z16:Z22" si="59">IFERROR(Z6/AF6,0)</f>
        <v>0</v>
      </c>
      <c r="AA16" s="52">
        <f t="shared" ref="AA16:AA22" si="60">IFERROR(AA6/AF6,0)</f>
        <v>0</v>
      </c>
      <c r="AB16" s="52">
        <f t="shared" ref="AB16:AB22" si="61">IFERROR(AB6/AF6,0)</f>
        <v>0</v>
      </c>
      <c r="AC16" s="52">
        <f t="shared" ref="AC16:AC22" si="62">IFERROR(AC6/AF6,0)</f>
        <v>0</v>
      </c>
      <c r="AD16" s="52">
        <f t="shared" ref="AD16:AD22" si="63">IFERROR(AD6/AF6,0)</f>
        <v>0</v>
      </c>
      <c r="AE16" s="52">
        <f t="shared" ref="AE16:AE22" si="64">IFERROR(AE6/AF6,0)</f>
        <v>0</v>
      </c>
      <c r="AF16" s="53">
        <f t="shared" ref="AF16:AF22" si="65">IFERROR(AF6/AF6,0)</f>
        <v>1</v>
      </c>
      <c r="AH16" s="52">
        <f t="shared" ref="AH16:AH22" si="66">IFERROR(AH6/AU6,0)</f>
        <v>0.30371352785145894</v>
      </c>
      <c r="AI16" s="52">
        <f t="shared" ref="AI16:AI22" si="67">IFERROR(AI6/AU6,0)</f>
        <v>0.69628647214854111</v>
      </c>
      <c r="AJ16" s="52">
        <f t="shared" ref="AJ16:AJ22" si="68">IFERROR(AJ6/AU6,0)</f>
        <v>0</v>
      </c>
      <c r="AK16" s="52">
        <f t="shared" ref="AK16:AK22" si="69">IFERROR(AK6/AU6,0)</f>
        <v>0</v>
      </c>
      <c r="AL16" s="52">
        <f t="shared" ref="AL16:AL22" si="70">IFERROR(AL6/AU6,0)</f>
        <v>0</v>
      </c>
      <c r="AM16" s="52">
        <f t="shared" ref="AM16:AM22" si="71">IFERROR(AM6/AU6,0)</f>
        <v>0</v>
      </c>
      <c r="AN16" s="52">
        <f t="shared" ref="AN16:AN22" si="72">IFERROR(AN6/AU6,0)</f>
        <v>0</v>
      </c>
      <c r="AO16" s="52">
        <f t="shared" ref="AO16:AO22" si="73">IFERROR(AO6/AU6,0)</f>
        <v>0</v>
      </c>
      <c r="AP16" s="52">
        <f t="shared" ref="AP16:AP22" si="74">IFERROR(AP6/AU6,0)</f>
        <v>0</v>
      </c>
      <c r="AQ16" s="52">
        <f t="shared" ref="AQ16:AQ22" si="75">IFERROR(AQ6/AU6,0)</f>
        <v>0</v>
      </c>
      <c r="AR16" s="52">
        <f t="shared" ref="AR16:AR22" si="76">IFERROR(AR6/AU6,0)</f>
        <v>0</v>
      </c>
      <c r="AS16" s="52">
        <f t="shared" ref="AS16:AS22" si="77">IFERROR(AS6/AU6,0)</f>
        <v>0</v>
      </c>
      <c r="AT16" s="52">
        <f t="shared" ref="AT16:AT22" si="78">IFERROR(AT6/AU6,0)</f>
        <v>0</v>
      </c>
      <c r="AU16" s="53">
        <f t="shared" ref="AU16:AU22" si="79">IFERROR(AU6/AU6,0)</f>
        <v>1</v>
      </c>
      <c r="AW16" s="52">
        <f t="shared" ref="AW16:AW22" si="80">IFERROR(AW6/BJ6,0)</f>
        <v>0</v>
      </c>
      <c r="AX16" s="52">
        <f t="shared" ref="AX16:AX22" si="81">IFERROR(AX6/BJ6,0)</f>
        <v>0</v>
      </c>
      <c r="AY16" s="52">
        <f t="shared" ref="AY16:AY22" si="82">IFERROR(AY6/BJ6,0)</f>
        <v>0</v>
      </c>
      <c r="AZ16" s="52">
        <f t="shared" ref="AZ16:AZ22" si="83">IFERROR(AZ6/BJ6,0)</f>
        <v>0</v>
      </c>
      <c r="BA16" s="52">
        <f t="shared" ref="BA16:BA22" si="84">IFERROR(BA6/BJ6,0)</f>
        <v>0</v>
      </c>
      <c r="BB16" s="52">
        <f t="shared" ref="BB16:BB22" si="85">IFERROR(BB6/BJ6,0)</f>
        <v>0</v>
      </c>
      <c r="BC16" s="52">
        <f t="shared" ref="BC16:BC22" si="86">IFERROR(BC6/BJ6,0)</f>
        <v>0</v>
      </c>
      <c r="BD16" s="52">
        <f t="shared" ref="BD16:BD22" si="87">IFERROR(BD6/BJ6,0)</f>
        <v>0</v>
      </c>
      <c r="BE16" s="52">
        <f t="shared" ref="BE16:BE22" si="88">IFERROR(BE6/BJ6,0)</f>
        <v>0</v>
      </c>
      <c r="BF16" s="52">
        <f t="shared" ref="BF16:BF22" si="89">IFERROR(BF6/BJ6,0)</f>
        <v>0</v>
      </c>
      <c r="BG16" s="52">
        <f t="shared" ref="BG16:BG22" si="90">IFERROR(BG6/BJ6,0)</f>
        <v>0</v>
      </c>
      <c r="BH16" s="52">
        <f t="shared" ref="BH16:BH22" si="91">IFERROR(BH6/BJ6,0)</f>
        <v>0</v>
      </c>
      <c r="BI16" s="52">
        <f t="shared" ref="BI16:BI22" si="92">IFERROR(BI6/BJ6,0)</f>
        <v>0</v>
      </c>
      <c r="BJ16" s="53">
        <f t="shared" ref="BJ16:BJ22" si="93">IFERROR(BJ6/BJ6,0)</f>
        <v>0</v>
      </c>
      <c r="BL16" s="52">
        <f t="shared" ref="BL16:BL22" si="94">IFERROR(BL6/BY6,0)</f>
        <v>0</v>
      </c>
      <c r="BM16" s="52">
        <f t="shared" ref="BM16:BM22" si="95">IFERROR(BM6/BY6,0)</f>
        <v>1</v>
      </c>
      <c r="BN16" s="52">
        <f t="shared" ref="BN16:BN22" si="96">IFERROR(BN6/BY6,0)</f>
        <v>0</v>
      </c>
      <c r="BO16" s="52">
        <f t="shared" ref="BO16:BO22" si="97">IFERROR(BO6/BY6,0)</f>
        <v>0</v>
      </c>
      <c r="BP16" s="52">
        <f t="shared" ref="BP16:BP22" si="98">IFERROR(BP6/BY6,0)</f>
        <v>0</v>
      </c>
      <c r="BQ16" s="52">
        <f t="shared" ref="BQ16:BQ22" si="99">IFERROR(BQ6/BY6,0)</f>
        <v>0</v>
      </c>
      <c r="BR16" s="52">
        <f t="shared" ref="BR16:BR22" si="100">IFERROR(BR6/BY6,0)</f>
        <v>0</v>
      </c>
      <c r="BS16" s="52">
        <f t="shared" ref="BS16:BS22" si="101">IFERROR(BS6/BY6,0)</f>
        <v>0</v>
      </c>
      <c r="BT16" s="52">
        <f t="shared" ref="BT16:BT22" si="102">IFERROR(BT6/BY6,0)</f>
        <v>0</v>
      </c>
      <c r="BU16" s="52">
        <f t="shared" ref="BU16:BU22" si="103">IFERROR(BU6/BY6,0)</f>
        <v>0</v>
      </c>
      <c r="BV16" s="52">
        <f t="shared" ref="BV16:BV22" si="104">IFERROR(BV6/BY6,0)</f>
        <v>0</v>
      </c>
      <c r="BW16" s="52">
        <f t="shared" ref="BW16:BW22" si="105">IFERROR(BW6/BY6,0)</f>
        <v>0</v>
      </c>
      <c r="BX16" s="52">
        <f t="shared" ref="BX16:BX22" si="106">IFERROR(BX6/BY6,0)</f>
        <v>0</v>
      </c>
      <c r="BY16" s="53">
        <f t="shared" ref="BY16:BY22" si="107">IFERROR(BY6/BY6,0)</f>
        <v>1</v>
      </c>
      <c r="CA16" s="52">
        <f t="shared" ref="CA16:CA22" si="108">IFERROR(CA6/CN6,0)</f>
        <v>0.27995039211026618</v>
      </c>
      <c r="CB16" s="52">
        <f t="shared" ref="CB16:CB22" si="109">IFERROR(CB6/CN6,0)</f>
        <v>0.72004960788973382</v>
      </c>
      <c r="CC16" s="52">
        <f t="shared" ref="CC16:CC22" si="110">IFERROR(CC6/CN6,0)</f>
        <v>0</v>
      </c>
      <c r="CD16" s="52">
        <f t="shared" ref="CD16:CD22" si="111">IFERROR(CD6/CN6,0)</f>
        <v>0</v>
      </c>
      <c r="CE16" s="52">
        <f t="shared" ref="CE16:CE22" si="112">IFERROR(CE6/CN6,0)</f>
        <v>0</v>
      </c>
      <c r="CF16" s="52">
        <f t="shared" ref="CF16:CF22" si="113">IFERROR(CF6/CN6,0)</f>
        <v>0</v>
      </c>
      <c r="CG16" s="52">
        <f t="shared" ref="CG16:CG22" si="114">IFERROR(CG6/CN6,0)</f>
        <v>0</v>
      </c>
      <c r="CH16" s="52">
        <f t="shared" ref="CH16:CH22" si="115">IFERROR(CH6/CN6,0)</f>
        <v>0</v>
      </c>
      <c r="CI16" s="52">
        <f t="shared" ref="CI16:CI22" si="116">IFERROR(CI6/CN6,0)</f>
        <v>0</v>
      </c>
      <c r="CJ16" s="52">
        <f t="shared" ref="CJ16:CJ22" si="117">IFERROR(CJ6/CN6,0)</f>
        <v>0</v>
      </c>
      <c r="CK16" s="52">
        <f t="shared" ref="CK16:CK22" si="118">IFERROR(CK6/CN6,0)</f>
        <v>0</v>
      </c>
      <c r="CL16" s="52">
        <f t="shared" ref="CL16:CL22" si="119">IFERROR(CL6/CN6,0)</f>
        <v>0</v>
      </c>
      <c r="CM16" s="52">
        <f t="shared" ref="CM16:CM22" si="120">IFERROR(CM6/CN6,0)</f>
        <v>0</v>
      </c>
      <c r="CN16" s="53">
        <f t="shared" ref="CN16:CN22" si="121">IFERROR(CN6/CN6,0)</f>
        <v>1</v>
      </c>
      <c r="CP16" s="52">
        <f t="shared" ref="CP16:CP22" si="122">IFERROR(CP6/DC6,0)</f>
        <v>0.45428790199081165</v>
      </c>
      <c r="CQ16" s="52">
        <f t="shared" ref="CQ16:CQ22" si="123">IFERROR(CQ6/DC6,0)</f>
        <v>0.54571209800918841</v>
      </c>
      <c r="CR16" s="52">
        <f t="shared" ref="CR16:CR22" si="124">IFERROR(CR6/DC6,0)</f>
        <v>0</v>
      </c>
      <c r="CS16" s="52">
        <f t="shared" ref="CS16:CS22" si="125">IFERROR(CS6/DC6,0)</f>
        <v>0</v>
      </c>
      <c r="CT16" s="52">
        <f t="shared" ref="CT16:CT22" si="126">IFERROR(CT6/DC6,0)</f>
        <v>0</v>
      </c>
      <c r="CU16" s="52">
        <f t="shared" ref="CU16:CU22" si="127">IFERROR(CU6/DC6,0)</f>
        <v>0</v>
      </c>
      <c r="CV16" s="52">
        <f t="shared" ref="CV16:CV22" si="128">IFERROR(CV6/DC6,0)</f>
        <v>0</v>
      </c>
      <c r="CW16" s="52">
        <f t="shared" ref="CW16:CW22" si="129">IFERROR(CW6/DC6,0)</f>
        <v>0</v>
      </c>
      <c r="CX16" s="52">
        <f t="shared" ref="CX16:CX22" si="130">IFERROR(CX6/DC6,0)</f>
        <v>0</v>
      </c>
      <c r="CY16" s="52">
        <f t="shared" ref="CY16:CY22" si="131">IFERROR(CY6/DC6,0)</f>
        <v>0</v>
      </c>
      <c r="CZ16" s="52">
        <f t="shared" ref="CZ16:CZ22" si="132">IFERROR(CZ6/DC6,0)</f>
        <v>0</v>
      </c>
      <c r="DA16" s="52">
        <f t="shared" ref="DA16:DA22" si="133">IFERROR(DA6/DC6,0)</f>
        <v>0</v>
      </c>
      <c r="DB16" s="52">
        <f t="shared" ref="DB16:DB22" si="134">IFERROR(DB6/DC6,0)</f>
        <v>0</v>
      </c>
      <c r="DC16" s="53">
        <f t="shared" ref="DC16:DC22" si="135">IFERROR(DC6/DC6,0)</f>
        <v>1</v>
      </c>
      <c r="DE16" s="52">
        <f t="shared" ref="DE16:DE22" si="136">IFERROR(DE6/DR6,0)</f>
        <v>0.44270786217734159</v>
      </c>
      <c r="DF16" s="52">
        <f t="shared" ref="DF16:DF22" si="137">IFERROR(DF6/DR6,0)</f>
        <v>0.5572921378226583</v>
      </c>
      <c r="DG16" s="52">
        <f t="shared" ref="DG16:DG22" si="138">IFERROR(DG6/DR6,0)</f>
        <v>0</v>
      </c>
      <c r="DH16" s="52">
        <f t="shared" ref="DH16:DH22" si="139">IFERROR(DH6/DR6,0)</f>
        <v>0</v>
      </c>
      <c r="DI16" s="52">
        <f t="shared" ref="DI16:DI22" si="140">IFERROR(DI6/DR6,0)</f>
        <v>0</v>
      </c>
      <c r="DJ16" s="52">
        <f t="shared" ref="DJ16:DJ22" si="141">IFERROR(DJ6/DR6,0)</f>
        <v>0</v>
      </c>
      <c r="DK16" s="52">
        <f t="shared" ref="DK16:DK22" si="142">IFERROR(DK6/DR6,0)</f>
        <v>0</v>
      </c>
      <c r="DL16" s="52">
        <f t="shared" ref="DL16:DL22" si="143">IFERROR(DL6/DR6,0)</f>
        <v>0</v>
      </c>
      <c r="DM16" s="52">
        <f t="shared" ref="DM16:DM22" si="144">IFERROR(DM6/DR6,0)</f>
        <v>0</v>
      </c>
      <c r="DN16" s="52">
        <f t="shared" ref="DN16:DN22" si="145">IFERROR(DN6/DR6,0)</f>
        <v>0</v>
      </c>
      <c r="DO16" s="52">
        <f t="shared" ref="DO16:DO22" si="146">IFERROR(DO6/DR6,0)</f>
        <v>0</v>
      </c>
      <c r="DP16" s="52">
        <f t="shared" ref="DP16:DP22" si="147">IFERROR(DP6/DR6,0)</f>
        <v>0</v>
      </c>
      <c r="DQ16" s="52">
        <f t="shared" ref="DQ16:DQ22" si="148">IFERROR(DQ6/DR6,0)</f>
        <v>0</v>
      </c>
      <c r="DR16" s="53">
        <f t="shared" ref="DR16:DR22" si="149">IFERROR(DR6/DR6,0)</f>
        <v>1</v>
      </c>
      <c r="DT16" s="52">
        <f t="shared" ref="DT16:DT22" si="150">IFERROR(DT6/EG6,0)</f>
        <v>0.29326927160815364</v>
      </c>
      <c r="DU16" s="52">
        <f t="shared" ref="DU16:DU22" si="151">IFERROR(DU6/EG6,0)</f>
        <v>0.70264917147360906</v>
      </c>
      <c r="DV16" s="52">
        <f t="shared" ref="DV16:DV22" si="152">IFERROR(DV6/EG6,0)</f>
        <v>0</v>
      </c>
      <c r="DW16" s="52">
        <f t="shared" ref="DW16:DW22" si="153">IFERROR(DW6/EG6,0)</f>
        <v>0</v>
      </c>
      <c r="DX16" s="52">
        <f t="shared" ref="DX16:DX22" si="154">IFERROR(DX6/EG6,0)</f>
        <v>0</v>
      </c>
      <c r="DY16" s="52">
        <f t="shared" ref="DY16:DY22" si="155">IFERROR(DY6/EG6,0)</f>
        <v>0</v>
      </c>
      <c r="DZ16" s="52">
        <f t="shared" ref="DZ16:DZ22" si="156">IFERROR(DZ6/EG6,0)</f>
        <v>0</v>
      </c>
      <c r="EA16" s="52">
        <f t="shared" ref="EA16:EA22" si="157">IFERROR(EA6/EG6,0)</f>
        <v>3.6706333256448826E-3</v>
      </c>
      <c r="EB16" s="52">
        <f t="shared" ref="EB16:EB22" si="158">IFERROR(EB6/EG6,0)</f>
        <v>0</v>
      </c>
      <c r="EC16" s="52">
        <f t="shared" ref="EC16:EC22" si="159">IFERROR(EC6/EG6,0)</f>
        <v>4.1092359259228335E-4</v>
      </c>
      <c r="ED16" s="52">
        <f t="shared" ref="ED16:ED22" si="160">IFERROR(ED6/EG6,0)</f>
        <v>0</v>
      </c>
      <c r="EE16" s="52">
        <f t="shared" ref="EE16:EE22" si="161">IFERROR(EE6/EG6,0)</f>
        <v>0</v>
      </c>
      <c r="EF16" s="52">
        <f t="shared" ref="EF16:EF22" si="162">IFERROR(EF6/EG6,0)</f>
        <v>0</v>
      </c>
      <c r="EG16" s="53">
        <f t="shared" ref="EG16:EG22" si="163">IFERROR(EG6/EG6,0)</f>
        <v>1</v>
      </c>
      <c r="EI16" s="52">
        <f t="shared" ref="EI16:EI22" si="164">IFERROR(EI6/EV6,0)</f>
        <v>0.50000000000000011</v>
      </c>
      <c r="EJ16" s="52">
        <f t="shared" ref="EJ16:EJ22" si="165">IFERROR(EJ6/EV6,0)</f>
        <v>0.5</v>
      </c>
      <c r="EK16" s="52">
        <f t="shared" ref="EK16:EK22" si="166">IFERROR(EK6/EV6,0)</f>
        <v>0</v>
      </c>
      <c r="EL16" s="52">
        <f t="shared" ref="EL16:EL22" si="167">IFERROR(EL6/EV6,0)</f>
        <v>0</v>
      </c>
      <c r="EM16" s="52">
        <f t="shared" ref="EM16:EM22" si="168">IFERROR(EM6/EV6,0)</f>
        <v>0</v>
      </c>
      <c r="EN16" s="52">
        <f t="shared" ref="EN16:EN22" si="169">IFERROR(EN6/EV6,0)</f>
        <v>0</v>
      </c>
      <c r="EO16" s="52">
        <f t="shared" ref="EO16:EO22" si="170">IFERROR(EO6/EV6,0)</f>
        <v>0</v>
      </c>
      <c r="EP16" s="52">
        <f t="shared" ref="EP16:EP22" si="171">IFERROR(EP6/EV6,0)</f>
        <v>0</v>
      </c>
      <c r="EQ16" s="52">
        <f t="shared" ref="EQ16:EQ22" si="172">IFERROR(EQ6/EV6,0)</f>
        <v>0</v>
      </c>
      <c r="ER16" s="52">
        <f t="shared" ref="ER16:ER22" si="173">IFERROR(ER6/EV6,0)</f>
        <v>0</v>
      </c>
      <c r="ES16" s="52">
        <f t="shared" ref="ES16:ES22" si="174">IFERROR(ES6/EV6,0)</f>
        <v>0</v>
      </c>
      <c r="ET16" s="52">
        <f t="shared" ref="ET16:ET22" si="175">IFERROR(ET6/EV6,0)</f>
        <v>0</v>
      </c>
      <c r="EU16" s="52">
        <f t="shared" ref="EU16:EU22" si="176">IFERROR(EU6/EV6,0)</f>
        <v>0</v>
      </c>
      <c r="EV16" s="53">
        <f t="shared" ref="EV16:EV22" si="177">IFERROR(EV6/EV6,0)</f>
        <v>1</v>
      </c>
      <c r="EX16" s="52">
        <f t="shared" ref="EX16:EX22" si="178">IFERROR(EX6/FK6,0)</f>
        <v>7.880504302006705E-2</v>
      </c>
      <c r="EY16" s="52">
        <f t="shared" ref="EY16:EY22" si="179">IFERROR(EY6/FK6,0)</f>
        <v>0.92119495697993303</v>
      </c>
      <c r="EZ16" s="52">
        <f t="shared" ref="EZ16:EZ22" si="180">IFERROR(EZ6/FK6,0)</f>
        <v>0</v>
      </c>
      <c r="FA16" s="52">
        <f t="shared" ref="FA16:FA22" si="181">IFERROR(FA6/FK6,0)</f>
        <v>0</v>
      </c>
      <c r="FB16" s="52">
        <f t="shared" ref="FB16:FB22" si="182">IFERROR(FB6/FK6,0)</f>
        <v>0</v>
      </c>
      <c r="FC16" s="52">
        <f t="shared" ref="FC16:FC22" si="183">IFERROR(FC6/FK6,0)</f>
        <v>0</v>
      </c>
      <c r="FD16" s="52">
        <f t="shared" ref="FD16:FD22" si="184">IFERROR(FD6/FK6,0)</f>
        <v>0</v>
      </c>
      <c r="FE16" s="52">
        <f t="shared" ref="FE16:FE22" si="185">IFERROR(FE6/FK6,0)</f>
        <v>0</v>
      </c>
      <c r="FF16" s="52">
        <f t="shared" ref="FF16:FF22" si="186">IFERROR(FF6/FK6,0)</f>
        <v>0</v>
      </c>
      <c r="FG16" s="52">
        <f t="shared" ref="FG16:FG22" si="187">IFERROR(FG6/FK6,0)</f>
        <v>0</v>
      </c>
      <c r="FH16" s="52">
        <f t="shared" ref="FH16:FH22" si="188">IFERROR(FH6/FK6,0)</f>
        <v>0</v>
      </c>
      <c r="FI16" s="52">
        <f t="shared" ref="FI16:FI22" si="189">IFERROR(FI6/FK6,0)</f>
        <v>0</v>
      </c>
      <c r="FJ16" s="52">
        <f t="shared" ref="FJ16:FJ22" si="190">IFERROR(FJ6/FK6,0)</f>
        <v>0</v>
      </c>
      <c r="FK16" s="53">
        <f t="shared" ref="FK16:FK22" si="191">IFERROR(FK6/FK6,0)</f>
        <v>1</v>
      </c>
      <c r="FM16" s="52">
        <f t="shared" ref="FM16:FM22" si="192">IFERROR(FM6/FZ6,0)</f>
        <v>0.51325564828007331</v>
      </c>
      <c r="FN16" s="52">
        <f t="shared" ref="FN16:FN22" si="193">IFERROR(FN6/FZ6,0)</f>
        <v>0.4457815998371667</v>
      </c>
      <c r="FO16" s="52">
        <f t="shared" ref="FO16:FO22" si="194">IFERROR(FO6/FZ6,0)</f>
        <v>0</v>
      </c>
      <c r="FP16" s="52">
        <f t="shared" ref="FP16:FP22" si="195">IFERROR(FP6/FZ6,0)</f>
        <v>0</v>
      </c>
      <c r="FQ16" s="52">
        <f t="shared" ref="FQ16:FQ22" si="196">IFERROR(FQ6/FZ6,0)</f>
        <v>0</v>
      </c>
      <c r="FR16" s="52">
        <f t="shared" ref="FR16:FR22" si="197">IFERROR(FR6/FZ6,0)</f>
        <v>2.6121175113644073E-2</v>
      </c>
      <c r="FS16" s="52">
        <f t="shared" ref="FS16:FS22" si="198">IFERROR(FS6/FZ6,0)</f>
        <v>1.484157676911595E-2</v>
      </c>
      <c r="FT16" s="52">
        <f t="shared" ref="FT16:FT22" si="199">IFERROR(FT6/FZ6,0)</f>
        <v>0</v>
      </c>
      <c r="FU16" s="52">
        <f t="shared" ref="FU16:FU22" si="200">IFERROR(FU6/FZ6,0)</f>
        <v>0</v>
      </c>
      <c r="FV16" s="52">
        <f t="shared" ref="FV16:FV22" si="201">IFERROR(FV6/FZ6,0)</f>
        <v>0</v>
      </c>
      <c r="FW16" s="52">
        <f t="shared" ref="FW16:FW22" si="202">IFERROR(FW6/FZ6,0)</f>
        <v>0</v>
      </c>
      <c r="FX16" s="52">
        <f t="shared" ref="FX16:FX22" si="203">IFERROR(FX6/FZ6,0)</f>
        <v>0</v>
      </c>
      <c r="FY16" s="52">
        <f t="shared" ref="FY16:FY22" si="204">IFERROR(FY6/FZ6,0)</f>
        <v>0</v>
      </c>
      <c r="FZ16" s="53">
        <f t="shared" ref="FZ16:FZ22" si="205">IFERROR(FZ6/FZ6,0)</f>
        <v>1</v>
      </c>
      <c r="GB16" s="52">
        <f t="shared" ref="GB16:GB22" si="206">IFERROR(GB6/GO6,0)</f>
        <v>0.69867711905928465</v>
      </c>
      <c r="GC16" s="52">
        <f t="shared" ref="GC16:GC22" si="207">IFERROR(GC6/GO6,0)</f>
        <v>0.30132288094071535</v>
      </c>
      <c r="GD16" s="52">
        <f t="shared" ref="GD16:GD22" si="208">IFERROR(GD6/GO6,0)</f>
        <v>0</v>
      </c>
      <c r="GE16" s="52">
        <f t="shared" ref="GE16:GE22" si="209">IFERROR(GE6/GO6,0)</f>
        <v>0</v>
      </c>
      <c r="GF16" s="52">
        <f t="shared" ref="GF16:GF22" si="210">IFERROR(GF6/GO6,0)</f>
        <v>0</v>
      </c>
      <c r="GG16" s="52">
        <f t="shared" ref="GG16:GG22" si="211">IFERROR(GG6/GO6,0)</f>
        <v>0</v>
      </c>
      <c r="GH16" s="52">
        <f t="shared" ref="GH16:GH22" si="212">IFERROR(GH6/GO6,0)</f>
        <v>0</v>
      </c>
      <c r="GI16" s="52">
        <f t="shared" ref="GI16:GI22" si="213">IFERROR(GI6/GO6,0)</f>
        <v>0</v>
      </c>
      <c r="GJ16" s="52">
        <f t="shared" ref="GJ16:GJ22" si="214">IFERROR(GJ6/GO6,0)</f>
        <v>0</v>
      </c>
      <c r="GK16" s="52">
        <f t="shared" ref="GK16:GK22" si="215">IFERROR(GK6/GO6,0)</f>
        <v>0</v>
      </c>
      <c r="GL16" s="52">
        <f t="shared" ref="GL16:GL22" si="216">IFERROR(GL6/GO6,0)</f>
        <v>0</v>
      </c>
      <c r="GM16" s="52">
        <f t="shared" ref="GM16:GM22" si="217">IFERROR(GM6/GO6,0)</f>
        <v>0</v>
      </c>
      <c r="GN16" s="52">
        <f t="shared" ref="GN16:GN22" si="218">IFERROR(GN6/GO6,0)</f>
        <v>0</v>
      </c>
      <c r="GO16" s="53">
        <f t="shared" ref="GO16:GO22" si="219">IFERROR(GO6/GO6,0)</f>
        <v>1</v>
      </c>
    </row>
    <row r="17" spans="2:197" s="11" customFormat="1" x14ac:dyDescent="0.35">
      <c r="B17" s="11" t="s">
        <v>69</v>
      </c>
      <c r="D17" s="52">
        <f t="shared" si="38"/>
        <v>0.59192760117422016</v>
      </c>
      <c r="E17" s="52">
        <f t="shared" si="39"/>
        <v>0.24687497972732839</v>
      </c>
      <c r="F17" s="52">
        <f t="shared" si="40"/>
        <v>0.11784802908477024</v>
      </c>
      <c r="G17" s="52">
        <f t="shared" si="41"/>
        <v>3.6388852734001594E-3</v>
      </c>
      <c r="H17" s="52">
        <f t="shared" si="42"/>
        <v>1.9876946371059055E-2</v>
      </c>
      <c r="I17" s="52">
        <f t="shared" si="43"/>
        <v>5.3633184663109687E-3</v>
      </c>
      <c r="J17" s="52">
        <f t="shared" si="44"/>
        <v>4.8406227190230791E-3</v>
      </c>
      <c r="K17" s="52">
        <f t="shared" si="45"/>
        <v>8.0576969907310784E-3</v>
      </c>
      <c r="L17" s="52">
        <f t="shared" si="46"/>
        <v>1.3024225480094934E-3</v>
      </c>
      <c r="M17" s="52">
        <f t="shared" si="47"/>
        <v>2.6949764514749196E-4</v>
      </c>
      <c r="N17" s="52">
        <f t="shared" si="48"/>
        <v>0</v>
      </c>
      <c r="O17" s="52">
        <f t="shared" si="49"/>
        <v>0</v>
      </c>
      <c r="P17" s="52">
        <f t="shared" si="50"/>
        <v>0</v>
      </c>
      <c r="Q17" s="53">
        <f t="shared" si="51"/>
        <v>1</v>
      </c>
      <c r="S17" s="52">
        <f t="shared" si="52"/>
        <v>0.46610169491525422</v>
      </c>
      <c r="T17" s="52">
        <f t="shared" si="53"/>
        <v>0.38135593220338987</v>
      </c>
      <c r="U17" s="52">
        <f t="shared" si="54"/>
        <v>0</v>
      </c>
      <c r="V17" s="52">
        <f t="shared" si="55"/>
        <v>0</v>
      </c>
      <c r="W17" s="52">
        <f t="shared" si="56"/>
        <v>0</v>
      </c>
      <c r="X17" s="52">
        <f t="shared" si="57"/>
        <v>0</v>
      </c>
      <c r="Y17" s="52">
        <f t="shared" si="58"/>
        <v>0.15254237288135591</v>
      </c>
      <c r="Z17" s="52">
        <f t="shared" si="59"/>
        <v>0</v>
      </c>
      <c r="AA17" s="52">
        <f t="shared" si="60"/>
        <v>0</v>
      </c>
      <c r="AB17" s="52">
        <f t="shared" si="61"/>
        <v>0</v>
      </c>
      <c r="AC17" s="52">
        <f t="shared" si="62"/>
        <v>0</v>
      </c>
      <c r="AD17" s="52">
        <f t="shared" si="63"/>
        <v>0</v>
      </c>
      <c r="AE17" s="52">
        <f t="shared" si="64"/>
        <v>0</v>
      </c>
      <c r="AF17" s="53">
        <f t="shared" si="65"/>
        <v>1</v>
      </c>
      <c r="AH17" s="52">
        <f t="shared" si="66"/>
        <v>0.46402833338222105</v>
      </c>
      <c r="AI17" s="52">
        <f t="shared" si="67"/>
        <v>0.49152844446208194</v>
      </c>
      <c r="AJ17" s="52">
        <f t="shared" si="68"/>
        <v>4.1261550496332925E-3</v>
      </c>
      <c r="AK17" s="52">
        <f t="shared" si="69"/>
        <v>1.7173430293564995E-2</v>
      </c>
      <c r="AL17" s="52">
        <f t="shared" si="70"/>
        <v>9.6722237532836097E-3</v>
      </c>
      <c r="AM17" s="52">
        <f t="shared" si="71"/>
        <v>1.7812435176019618E-3</v>
      </c>
      <c r="AN17" s="52">
        <f t="shared" si="72"/>
        <v>1.1076133846333217E-2</v>
      </c>
      <c r="AO17" s="52">
        <f t="shared" si="73"/>
        <v>5.4832345773926818E-5</v>
      </c>
      <c r="AP17" s="52">
        <f t="shared" si="74"/>
        <v>4.7756087256154789E-4</v>
      </c>
      <c r="AQ17" s="52">
        <f t="shared" si="75"/>
        <v>8.1642476944441557E-5</v>
      </c>
      <c r="AR17" s="52">
        <f t="shared" si="76"/>
        <v>0</v>
      </c>
      <c r="AS17" s="52">
        <f t="shared" si="77"/>
        <v>0</v>
      </c>
      <c r="AT17" s="52">
        <f t="shared" si="78"/>
        <v>0</v>
      </c>
      <c r="AU17" s="53">
        <f t="shared" si="79"/>
        <v>1</v>
      </c>
      <c r="AW17" s="52">
        <f t="shared" si="80"/>
        <v>0.59549321928047527</v>
      </c>
      <c r="AX17" s="52">
        <f t="shared" si="81"/>
        <v>0.33248689120418751</v>
      </c>
      <c r="AY17" s="52">
        <f t="shared" si="82"/>
        <v>1.9096536159239993E-2</v>
      </c>
      <c r="AZ17" s="52">
        <f t="shared" si="83"/>
        <v>1.1217659163085359E-2</v>
      </c>
      <c r="BA17" s="52">
        <f t="shared" si="84"/>
        <v>4.3091238939773685E-3</v>
      </c>
      <c r="BB17" s="52">
        <f t="shared" si="85"/>
        <v>2.7087618756695163E-4</v>
      </c>
      <c r="BC17" s="52">
        <f t="shared" si="86"/>
        <v>0</v>
      </c>
      <c r="BD17" s="52">
        <f t="shared" si="87"/>
        <v>3.7054012243628275E-2</v>
      </c>
      <c r="BE17" s="52">
        <f t="shared" si="88"/>
        <v>0</v>
      </c>
      <c r="BF17" s="52">
        <f t="shared" si="89"/>
        <v>7.1681867839150593E-5</v>
      </c>
      <c r="BG17" s="52">
        <f t="shared" si="90"/>
        <v>0</v>
      </c>
      <c r="BH17" s="52">
        <f t="shared" si="91"/>
        <v>0</v>
      </c>
      <c r="BI17" s="52">
        <f t="shared" si="92"/>
        <v>0</v>
      </c>
      <c r="BJ17" s="53">
        <f t="shared" si="93"/>
        <v>1</v>
      </c>
      <c r="BL17" s="52">
        <f t="shared" si="94"/>
        <v>0.62735024622524882</v>
      </c>
      <c r="BM17" s="52">
        <f t="shared" si="95"/>
        <v>0.22679586597922952</v>
      </c>
      <c r="BN17" s="52">
        <f t="shared" si="96"/>
        <v>7.1041387827370586E-2</v>
      </c>
      <c r="BO17" s="52">
        <f t="shared" si="97"/>
        <v>0</v>
      </c>
      <c r="BP17" s="52">
        <f t="shared" si="98"/>
        <v>5.3056800954514462E-2</v>
      </c>
      <c r="BQ17" s="52">
        <f t="shared" si="99"/>
        <v>0</v>
      </c>
      <c r="BR17" s="52">
        <f t="shared" si="100"/>
        <v>5.1800260497754458E-3</v>
      </c>
      <c r="BS17" s="52">
        <f t="shared" si="101"/>
        <v>1.6326175202109449E-2</v>
      </c>
      <c r="BT17" s="52">
        <f t="shared" si="102"/>
        <v>0</v>
      </c>
      <c r="BU17" s="52">
        <f t="shared" si="103"/>
        <v>2.4949776175171238E-4</v>
      </c>
      <c r="BV17" s="52">
        <f t="shared" si="104"/>
        <v>0</v>
      </c>
      <c r="BW17" s="52">
        <f t="shared" si="105"/>
        <v>0</v>
      </c>
      <c r="BX17" s="52">
        <f t="shared" si="106"/>
        <v>0</v>
      </c>
      <c r="BY17" s="53">
        <f t="shared" si="107"/>
        <v>1</v>
      </c>
      <c r="CA17" s="52">
        <f t="shared" si="108"/>
        <v>0.76129616856445981</v>
      </c>
      <c r="CB17" s="52">
        <f t="shared" si="109"/>
        <v>0.1369587614188903</v>
      </c>
      <c r="CC17" s="52">
        <f t="shared" si="110"/>
        <v>4.978051188119248E-2</v>
      </c>
      <c r="CD17" s="52">
        <f t="shared" si="111"/>
        <v>3.8954673545355612E-3</v>
      </c>
      <c r="CE17" s="52">
        <f t="shared" si="112"/>
        <v>2.9533498001976154E-2</v>
      </c>
      <c r="CF17" s="52">
        <f t="shared" si="113"/>
        <v>1.0915104015757179E-2</v>
      </c>
      <c r="CG17" s="52">
        <f t="shared" si="114"/>
        <v>0</v>
      </c>
      <c r="CH17" s="52">
        <f t="shared" si="115"/>
        <v>7.6204887631884004E-3</v>
      </c>
      <c r="CI17" s="52">
        <f t="shared" si="116"/>
        <v>0</v>
      </c>
      <c r="CJ17" s="52">
        <f t="shared" si="117"/>
        <v>0</v>
      </c>
      <c r="CK17" s="52">
        <f t="shared" si="118"/>
        <v>0</v>
      </c>
      <c r="CL17" s="52">
        <f t="shared" si="119"/>
        <v>0</v>
      </c>
      <c r="CM17" s="52">
        <f t="shared" si="120"/>
        <v>0</v>
      </c>
      <c r="CN17" s="53">
        <f t="shared" si="121"/>
        <v>1</v>
      </c>
      <c r="CP17" s="52">
        <f t="shared" si="122"/>
        <v>0.62263521784167919</v>
      </c>
      <c r="CQ17" s="52">
        <f t="shared" si="123"/>
        <v>0.23687760375559702</v>
      </c>
      <c r="CR17" s="52">
        <f t="shared" si="124"/>
        <v>9.093594430492094E-2</v>
      </c>
      <c r="CS17" s="52">
        <f t="shared" si="125"/>
        <v>2.2548026290980954E-3</v>
      </c>
      <c r="CT17" s="52">
        <f t="shared" si="126"/>
        <v>2.7005366555960971E-2</v>
      </c>
      <c r="CU17" s="52">
        <f t="shared" si="127"/>
        <v>1.5763817977323069E-2</v>
      </c>
      <c r="CV17" s="52">
        <f t="shared" si="128"/>
        <v>0</v>
      </c>
      <c r="CW17" s="52">
        <f t="shared" si="129"/>
        <v>8.5427093235412247E-4</v>
      </c>
      <c r="CX17" s="52">
        <f t="shared" si="130"/>
        <v>3.1367294678610286E-3</v>
      </c>
      <c r="CY17" s="52">
        <f t="shared" si="131"/>
        <v>5.3624653520539334E-4</v>
      </c>
      <c r="CZ17" s="52">
        <f t="shared" si="132"/>
        <v>0</v>
      </c>
      <c r="DA17" s="52">
        <f t="shared" si="133"/>
        <v>0</v>
      </c>
      <c r="DB17" s="52">
        <f t="shared" si="134"/>
        <v>0</v>
      </c>
      <c r="DC17" s="53">
        <f t="shared" si="135"/>
        <v>1</v>
      </c>
      <c r="DE17" s="52">
        <f t="shared" si="136"/>
        <v>0.68599617192904694</v>
      </c>
      <c r="DF17" s="52">
        <f t="shared" si="137"/>
        <v>6.4749045760304436E-2</v>
      </c>
      <c r="DG17" s="52">
        <f t="shared" si="138"/>
        <v>0.23822109531639785</v>
      </c>
      <c r="DH17" s="52">
        <f t="shared" si="139"/>
        <v>8.7422691678389422E-4</v>
      </c>
      <c r="DI17" s="52">
        <f t="shared" si="140"/>
        <v>4.8185894309886526E-3</v>
      </c>
      <c r="DJ17" s="52">
        <f t="shared" si="141"/>
        <v>5.3408706464781611E-3</v>
      </c>
      <c r="DK17" s="52">
        <f t="shared" si="142"/>
        <v>0</v>
      </c>
      <c r="DL17" s="52">
        <f t="shared" si="143"/>
        <v>0</v>
      </c>
      <c r="DM17" s="52">
        <f t="shared" si="144"/>
        <v>0</v>
      </c>
      <c r="DN17" s="52">
        <f t="shared" si="145"/>
        <v>0</v>
      </c>
      <c r="DO17" s="52">
        <f t="shared" si="146"/>
        <v>0</v>
      </c>
      <c r="DP17" s="52">
        <f t="shared" si="147"/>
        <v>0</v>
      </c>
      <c r="DQ17" s="52">
        <f t="shared" si="148"/>
        <v>0</v>
      </c>
      <c r="DR17" s="53">
        <f t="shared" si="149"/>
        <v>1</v>
      </c>
      <c r="DT17" s="52">
        <f t="shared" si="150"/>
        <v>0.38391854820822136</v>
      </c>
      <c r="DU17" s="52">
        <f t="shared" si="151"/>
        <v>0.32283578224678278</v>
      </c>
      <c r="DV17" s="52">
        <f t="shared" si="152"/>
        <v>0.29087696362686821</v>
      </c>
      <c r="DW17" s="52">
        <f t="shared" si="153"/>
        <v>0</v>
      </c>
      <c r="DX17" s="52">
        <f t="shared" si="154"/>
        <v>1.304797967598472E-3</v>
      </c>
      <c r="DY17" s="52">
        <f t="shared" si="155"/>
        <v>1.7453482555488723E-4</v>
      </c>
      <c r="DZ17" s="52">
        <f t="shared" si="156"/>
        <v>0</v>
      </c>
      <c r="EA17" s="52">
        <f t="shared" si="157"/>
        <v>7.941951108951879E-5</v>
      </c>
      <c r="EB17" s="52">
        <f t="shared" si="158"/>
        <v>6.9170214184702998E-4</v>
      </c>
      <c r="EC17" s="52">
        <f t="shared" si="159"/>
        <v>1.182514720380256E-4</v>
      </c>
      <c r="ED17" s="52">
        <f t="shared" si="160"/>
        <v>0</v>
      </c>
      <c r="EE17" s="52">
        <f t="shared" si="161"/>
        <v>0</v>
      </c>
      <c r="EF17" s="52">
        <f t="shared" si="162"/>
        <v>0</v>
      </c>
      <c r="EG17" s="53">
        <f t="shared" si="163"/>
        <v>1</v>
      </c>
      <c r="EI17" s="52">
        <f t="shared" si="164"/>
        <v>0.53005447134882344</v>
      </c>
      <c r="EJ17" s="52">
        <f t="shared" si="165"/>
        <v>0.19712867814315629</v>
      </c>
      <c r="EK17" s="52">
        <f t="shared" si="166"/>
        <v>0.25025035950505908</v>
      </c>
      <c r="EL17" s="52">
        <f t="shared" si="167"/>
        <v>0</v>
      </c>
      <c r="EM17" s="52">
        <f t="shared" si="168"/>
        <v>1.0921225409107027E-2</v>
      </c>
      <c r="EN17" s="52">
        <f t="shared" si="169"/>
        <v>1.9104137702440887E-3</v>
      </c>
      <c r="EO17" s="52">
        <f t="shared" si="170"/>
        <v>0</v>
      </c>
      <c r="EP17" s="52">
        <f t="shared" si="171"/>
        <v>8.6930575103910147E-4</v>
      </c>
      <c r="EQ17" s="52">
        <f t="shared" si="172"/>
        <v>7.5711955622079228E-3</v>
      </c>
      <c r="ER17" s="52">
        <f t="shared" si="173"/>
        <v>1.2943505103629569E-3</v>
      </c>
      <c r="ES17" s="52">
        <f t="shared" si="174"/>
        <v>0</v>
      </c>
      <c r="ET17" s="52">
        <f t="shared" si="175"/>
        <v>0</v>
      </c>
      <c r="EU17" s="52">
        <f t="shared" si="176"/>
        <v>0</v>
      </c>
      <c r="EV17" s="53">
        <f t="shared" si="177"/>
        <v>1</v>
      </c>
      <c r="EX17" s="52">
        <f t="shared" si="178"/>
        <v>0.45572813227373743</v>
      </c>
      <c r="EY17" s="52">
        <f t="shared" si="179"/>
        <v>0.25100364513514539</v>
      </c>
      <c r="EZ17" s="52">
        <f t="shared" si="180"/>
        <v>0.28856051577439817</v>
      </c>
      <c r="FA17" s="52">
        <f t="shared" si="181"/>
        <v>0</v>
      </c>
      <c r="FB17" s="52">
        <f t="shared" si="182"/>
        <v>4.9310067999134275E-4</v>
      </c>
      <c r="FC17" s="52">
        <f t="shared" si="183"/>
        <v>4.2146061367275296E-3</v>
      </c>
      <c r="FD17" s="52">
        <f t="shared" si="184"/>
        <v>0</v>
      </c>
      <c r="FE17" s="52">
        <f t="shared" si="185"/>
        <v>0</v>
      </c>
      <c r="FF17" s="52">
        <f t="shared" si="186"/>
        <v>0</v>
      </c>
      <c r="FG17" s="52">
        <f t="shared" si="187"/>
        <v>0</v>
      </c>
      <c r="FH17" s="52">
        <f t="shared" si="188"/>
        <v>0</v>
      </c>
      <c r="FI17" s="52">
        <f t="shared" si="189"/>
        <v>0</v>
      </c>
      <c r="FJ17" s="52">
        <f t="shared" si="190"/>
        <v>0</v>
      </c>
      <c r="FK17" s="53">
        <f t="shared" si="191"/>
        <v>1</v>
      </c>
      <c r="FM17" s="52">
        <f t="shared" si="192"/>
        <v>0</v>
      </c>
      <c r="FN17" s="52">
        <f t="shared" si="193"/>
        <v>1</v>
      </c>
      <c r="FO17" s="52">
        <f t="shared" si="194"/>
        <v>0</v>
      </c>
      <c r="FP17" s="52">
        <f t="shared" si="195"/>
        <v>0</v>
      </c>
      <c r="FQ17" s="52">
        <f t="shared" si="196"/>
        <v>0</v>
      </c>
      <c r="FR17" s="52">
        <f t="shared" si="197"/>
        <v>0</v>
      </c>
      <c r="FS17" s="52">
        <f t="shared" si="198"/>
        <v>0</v>
      </c>
      <c r="FT17" s="52">
        <f t="shared" si="199"/>
        <v>0</v>
      </c>
      <c r="FU17" s="52">
        <f t="shared" si="200"/>
        <v>0</v>
      </c>
      <c r="FV17" s="52">
        <f t="shared" si="201"/>
        <v>0</v>
      </c>
      <c r="FW17" s="52">
        <f t="shared" si="202"/>
        <v>0</v>
      </c>
      <c r="FX17" s="52">
        <f t="shared" si="203"/>
        <v>0</v>
      </c>
      <c r="FY17" s="52">
        <f t="shared" si="204"/>
        <v>0</v>
      </c>
      <c r="FZ17" s="53">
        <f t="shared" si="205"/>
        <v>1</v>
      </c>
      <c r="GB17" s="52">
        <f t="shared" si="206"/>
        <v>0</v>
      </c>
      <c r="GC17" s="52">
        <f t="shared" si="207"/>
        <v>1</v>
      </c>
      <c r="GD17" s="52">
        <f t="shared" si="208"/>
        <v>0</v>
      </c>
      <c r="GE17" s="52">
        <f t="shared" si="209"/>
        <v>0</v>
      </c>
      <c r="GF17" s="52">
        <f t="shared" si="210"/>
        <v>0</v>
      </c>
      <c r="GG17" s="52">
        <f t="shared" si="211"/>
        <v>0</v>
      </c>
      <c r="GH17" s="52">
        <f t="shared" si="212"/>
        <v>0</v>
      </c>
      <c r="GI17" s="52">
        <f t="shared" si="213"/>
        <v>0</v>
      </c>
      <c r="GJ17" s="52">
        <f t="shared" si="214"/>
        <v>0</v>
      </c>
      <c r="GK17" s="52">
        <f t="shared" si="215"/>
        <v>0</v>
      </c>
      <c r="GL17" s="52">
        <f t="shared" si="216"/>
        <v>0</v>
      </c>
      <c r="GM17" s="52">
        <f t="shared" si="217"/>
        <v>0</v>
      </c>
      <c r="GN17" s="52">
        <f t="shared" si="218"/>
        <v>0</v>
      </c>
      <c r="GO17" s="53">
        <f t="shared" si="219"/>
        <v>1</v>
      </c>
    </row>
    <row r="18" spans="2:197" s="11" customFormat="1" x14ac:dyDescent="0.35">
      <c r="B18" s="11" t="s">
        <v>70</v>
      </c>
      <c r="D18" s="52">
        <f t="shared" si="38"/>
        <v>0.5972009898745807</v>
      </c>
      <c r="E18" s="52">
        <f t="shared" si="39"/>
        <v>0.32335888764377474</v>
      </c>
      <c r="F18" s="52">
        <f t="shared" si="40"/>
        <v>9.2147377876448792E-4</v>
      </c>
      <c r="G18" s="52">
        <f t="shared" si="41"/>
        <v>4.5838134715625874E-2</v>
      </c>
      <c r="H18" s="52">
        <f t="shared" si="42"/>
        <v>1.0406472877290627E-2</v>
      </c>
      <c r="I18" s="52">
        <f t="shared" si="43"/>
        <v>2.9313450575222479E-3</v>
      </c>
      <c r="J18" s="52">
        <f t="shared" si="44"/>
        <v>0</v>
      </c>
      <c r="K18" s="52">
        <f t="shared" si="45"/>
        <v>1.8300891614401231E-2</v>
      </c>
      <c r="L18" s="52">
        <f t="shared" si="46"/>
        <v>3.8451127376063983E-5</v>
      </c>
      <c r="M18" s="52">
        <f t="shared" si="47"/>
        <v>1.0033533106640221E-3</v>
      </c>
      <c r="N18" s="52">
        <f t="shared" si="48"/>
        <v>0</v>
      </c>
      <c r="O18" s="52">
        <f t="shared" si="49"/>
        <v>0</v>
      </c>
      <c r="P18" s="52">
        <f t="shared" si="50"/>
        <v>0</v>
      </c>
      <c r="Q18" s="53">
        <f t="shared" si="51"/>
        <v>1</v>
      </c>
      <c r="S18" s="52">
        <f t="shared" si="52"/>
        <v>0.8419224492657793</v>
      </c>
      <c r="T18" s="52">
        <f t="shared" si="53"/>
        <v>7.7591598465198225E-2</v>
      </c>
      <c r="U18" s="52">
        <f t="shared" si="54"/>
        <v>0</v>
      </c>
      <c r="V18" s="52">
        <f t="shared" si="55"/>
        <v>6.8914777027371907E-2</v>
      </c>
      <c r="W18" s="52">
        <f t="shared" si="56"/>
        <v>0</v>
      </c>
      <c r="X18" s="52">
        <f t="shared" si="57"/>
        <v>0</v>
      </c>
      <c r="Y18" s="52">
        <f t="shared" si="58"/>
        <v>0</v>
      </c>
      <c r="Z18" s="52">
        <f t="shared" si="59"/>
        <v>1.078287515146035E-2</v>
      </c>
      <c r="AA18" s="52">
        <f t="shared" si="60"/>
        <v>0</v>
      </c>
      <c r="AB18" s="52">
        <f t="shared" si="61"/>
        <v>7.8830009019016721E-4</v>
      </c>
      <c r="AC18" s="52">
        <f t="shared" si="62"/>
        <v>0</v>
      </c>
      <c r="AD18" s="52">
        <f t="shared" si="63"/>
        <v>0</v>
      </c>
      <c r="AE18" s="52">
        <f t="shared" si="64"/>
        <v>0</v>
      </c>
      <c r="AF18" s="53">
        <f t="shared" si="65"/>
        <v>1</v>
      </c>
      <c r="AH18" s="52">
        <f t="shared" si="66"/>
        <v>0.71082498845508912</v>
      </c>
      <c r="AI18" s="52">
        <f t="shared" si="67"/>
        <v>0.17329494479382404</v>
      </c>
      <c r="AJ18" s="52">
        <f t="shared" si="68"/>
        <v>1.035263588913775E-2</v>
      </c>
      <c r="AK18" s="52">
        <f t="shared" si="69"/>
        <v>5.8285340055845528E-2</v>
      </c>
      <c r="AL18" s="52">
        <f t="shared" si="70"/>
        <v>2.3056470417986339E-2</v>
      </c>
      <c r="AM18" s="52">
        <f t="shared" si="71"/>
        <v>5.6364350951972194E-3</v>
      </c>
      <c r="AN18" s="52">
        <f t="shared" si="72"/>
        <v>0</v>
      </c>
      <c r="AO18" s="52">
        <f t="shared" si="73"/>
        <v>1.6864274577223955E-2</v>
      </c>
      <c r="AP18" s="52">
        <f t="shared" si="74"/>
        <v>0</v>
      </c>
      <c r="AQ18" s="52">
        <f t="shared" si="75"/>
        <v>1.684910715696074E-3</v>
      </c>
      <c r="AR18" s="52">
        <f t="shared" si="76"/>
        <v>0</v>
      </c>
      <c r="AS18" s="52">
        <f t="shared" si="77"/>
        <v>0</v>
      </c>
      <c r="AT18" s="52">
        <f t="shared" si="78"/>
        <v>0</v>
      </c>
      <c r="AU18" s="53">
        <f t="shared" si="79"/>
        <v>1</v>
      </c>
      <c r="AW18" s="52">
        <f t="shared" si="80"/>
        <v>0.55922826204837672</v>
      </c>
      <c r="AX18" s="52">
        <f t="shared" si="81"/>
        <v>0.35564276652586163</v>
      </c>
      <c r="AY18" s="52">
        <f t="shared" si="82"/>
        <v>5.1763613670104511E-5</v>
      </c>
      <c r="AZ18" s="52">
        <f t="shared" si="83"/>
        <v>8.2928500208645617E-2</v>
      </c>
      <c r="BA18" s="52">
        <f t="shared" si="84"/>
        <v>2.1487076034460381E-3</v>
      </c>
      <c r="BB18" s="52">
        <f t="shared" si="85"/>
        <v>0</v>
      </c>
      <c r="BC18" s="52">
        <f t="shared" si="86"/>
        <v>0</v>
      </c>
      <c r="BD18" s="52">
        <f t="shared" si="87"/>
        <v>0</v>
      </c>
      <c r="BE18" s="52">
        <f t="shared" si="88"/>
        <v>0</v>
      </c>
      <c r="BF18" s="52">
        <f t="shared" si="89"/>
        <v>0</v>
      </c>
      <c r="BG18" s="52">
        <f t="shared" si="90"/>
        <v>0</v>
      </c>
      <c r="BH18" s="52">
        <f t="shared" si="91"/>
        <v>0</v>
      </c>
      <c r="BI18" s="52">
        <f t="shared" si="92"/>
        <v>0</v>
      </c>
      <c r="BJ18" s="53">
        <f t="shared" si="93"/>
        <v>1</v>
      </c>
      <c r="BL18" s="52">
        <f t="shared" si="94"/>
        <v>0.65017613239734073</v>
      </c>
      <c r="BM18" s="52">
        <f t="shared" si="95"/>
        <v>0.30752470465174753</v>
      </c>
      <c r="BN18" s="52">
        <f t="shared" si="96"/>
        <v>7.2829693975308472E-4</v>
      </c>
      <c r="BO18" s="52">
        <f t="shared" si="97"/>
        <v>2.8729858752487968E-2</v>
      </c>
      <c r="BP18" s="52">
        <f t="shared" si="98"/>
        <v>7.0181628912587511E-4</v>
      </c>
      <c r="BQ18" s="52">
        <f t="shared" si="99"/>
        <v>1.4383880071403758E-4</v>
      </c>
      <c r="BR18" s="52">
        <f t="shared" si="100"/>
        <v>0</v>
      </c>
      <c r="BS18" s="52">
        <f t="shared" si="101"/>
        <v>1.1295094251386443E-2</v>
      </c>
      <c r="BT18" s="52">
        <f t="shared" si="102"/>
        <v>2.7645006079921681E-4</v>
      </c>
      <c r="BU18" s="52">
        <f t="shared" si="103"/>
        <v>4.2380785664511162E-4</v>
      </c>
      <c r="BV18" s="52">
        <f t="shared" si="104"/>
        <v>0</v>
      </c>
      <c r="BW18" s="52">
        <f t="shared" si="105"/>
        <v>0</v>
      </c>
      <c r="BX18" s="52">
        <f t="shared" si="106"/>
        <v>0</v>
      </c>
      <c r="BY18" s="53">
        <f t="shared" si="107"/>
        <v>1</v>
      </c>
      <c r="CA18" s="52">
        <f t="shared" si="108"/>
        <v>0.72318874206337636</v>
      </c>
      <c r="CB18" s="52">
        <f t="shared" si="109"/>
        <v>0.22059526994479017</v>
      </c>
      <c r="CC18" s="52">
        <f t="shared" si="110"/>
        <v>0</v>
      </c>
      <c r="CD18" s="52">
        <f t="shared" si="111"/>
        <v>4.7693881799014841E-2</v>
      </c>
      <c r="CE18" s="52">
        <f t="shared" si="112"/>
        <v>0</v>
      </c>
      <c r="CF18" s="52">
        <f t="shared" si="113"/>
        <v>5.6128648855265049E-3</v>
      </c>
      <c r="CG18" s="52">
        <f t="shared" si="114"/>
        <v>0</v>
      </c>
      <c r="CH18" s="52">
        <f t="shared" si="115"/>
        <v>2.7326705816243823E-3</v>
      </c>
      <c r="CI18" s="52">
        <f t="shared" si="116"/>
        <v>0</v>
      </c>
      <c r="CJ18" s="52">
        <f t="shared" si="117"/>
        <v>1.7657072566777939E-4</v>
      </c>
      <c r="CK18" s="52">
        <f t="shared" si="118"/>
        <v>0</v>
      </c>
      <c r="CL18" s="52">
        <f t="shared" si="119"/>
        <v>0</v>
      </c>
      <c r="CM18" s="52">
        <f t="shared" si="120"/>
        <v>0</v>
      </c>
      <c r="CN18" s="53">
        <f t="shared" si="121"/>
        <v>1</v>
      </c>
      <c r="CP18" s="52">
        <f t="shared" si="122"/>
        <v>0.64901986390380273</v>
      </c>
      <c r="CQ18" s="52">
        <f t="shared" si="123"/>
        <v>0.25651354810837079</v>
      </c>
      <c r="CR18" s="52">
        <f t="shared" si="124"/>
        <v>4.0638118492625922E-3</v>
      </c>
      <c r="CS18" s="52">
        <f t="shared" si="125"/>
        <v>6.4034993104722271E-2</v>
      </c>
      <c r="CT18" s="52">
        <f t="shared" si="126"/>
        <v>0</v>
      </c>
      <c r="CU18" s="52">
        <f t="shared" si="127"/>
        <v>7.7190791509705913E-3</v>
      </c>
      <c r="CV18" s="52">
        <f t="shared" si="128"/>
        <v>0</v>
      </c>
      <c r="CW18" s="52">
        <f t="shared" si="129"/>
        <v>1.8171164367943467E-2</v>
      </c>
      <c r="CX18" s="52">
        <f t="shared" si="130"/>
        <v>0</v>
      </c>
      <c r="CY18" s="52">
        <f t="shared" si="131"/>
        <v>4.7753951492759928E-4</v>
      </c>
      <c r="CZ18" s="52">
        <f t="shared" si="132"/>
        <v>0</v>
      </c>
      <c r="DA18" s="52">
        <f t="shared" si="133"/>
        <v>0</v>
      </c>
      <c r="DB18" s="52">
        <f t="shared" si="134"/>
        <v>0</v>
      </c>
      <c r="DC18" s="53">
        <f t="shared" si="135"/>
        <v>1</v>
      </c>
      <c r="DE18" s="52">
        <f t="shared" si="136"/>
        <v>0.49182897866999586</v>
      </c>
      <c r="DF18" s="52">
        <f t="shared" si="137"/>
        <v>0.43293497141799553</v>
      </c>
      <c r="DG18" s="52">
        <f t="shared" si="138"/>
        <v>1.2236506898788463E-3</v>
      </c>
      <c r="DH18" s="52">
        <f t="shared" si="139"/>
        <v>2.5503285319294831E-2</v>
      </c>
      <c r="DI18" s="52">
        <f t="shared" si="140"/>
        <v>0</v>
      </c>
      <c r="DJ18" s="52">
        <f t="shared" si="141"/>
        <v>1.3792065949578059E-2</v>
      </c>
      <c r="DK18" s="52">
        <f t="shared" si="142"/>
        <v>0</v>
      </c>
      <c r="DL18" s="52">
        <f t="shared" si="143"/>
        <v>3.3261122481464782E-2</v>
      </c>
      <c r="DM18" s="52">
        <f t="shared" si="144"/>
        <v>0</v>
      </c>
      <c r="DN18" s="52">
        <f t="shared" si="145"/>
        <v>1.4559254717922349E-3</v>
      </c>
      <c r="DO18" s="52">
        <f t="shared" si="146"/>
        <v>0</v>
      </c>
      <c r="DP18" s="52">
        <f t="shared" si="147"/>
        <v>0</v>
      </c>
      <c r="DQ18" s="52">
        <f t="shared" si="148"/>
        <v>0</v>
      </c>
      <c r="DR18" s="53">
        <f t="shared" si="149"/>
        <v>1</v>
      </c>
      <c r="DT18" s="52">
        <f t="shared" si="150"/>
        <v>0.57631090730639045</v>
      </c>
      <c r="DU18" s="52">
        <f t="shared" si="151"/>
        <v>0.3660697226772251</v>
      </c>
      <c r="DV18" s="52">
        <f t="shared" si="152"/>
        <v>0</v>
      </c>
      <c r="DW18" s="52">
        <f t="shared" si="153"/>
        <v>4.8676253643303115E-2</v>
      </c>
      <c r="DX18" s="52">
        <f t="shared" si="154"/>
        <v>0</v>
      </c>
      <c r="DY18" s="52">
        <f t="shared" si="155"/>
        <v>0</v>
      </c>
      <c r="DZ18" s="52">
        <f t="shared" si="156"/>
        <v>0</v>
      </c>
      <c r="EA18" s="52">
        <f t="shared" si="157"/>
        <v>8.0427399768643656E-3</v>
      </c>
      <c r="EB18" s="52">
        <f t="shared" si="158"/>
        <v>0</v>
      </c>
      <c r="EC18" s="52">
        <f t="shared" si="159"/>
        <v>9.0037639621714225E-4</v>
      </c>
      <c r="ED18" s="52">
        <f t="shared" si="160"/>
        <v>0</v>
      </c>
      <c r="EE18" s="52">
        <f t="shared" si="161"/>
        <v>0</v>
      </c>
      <c r="EF18" s="52">
        <f t="shared" si="162"/>
        <v>0</v>
      </c>
      <c r="EG18" s="53">
        <f t="shared" si="163"/>
        <v>1</v>
      </c>
      <c r="EI18" s="52">
        <f t="shared" si="164"/>
        <v>0.59193385328496073</v>
      </c>
      <c r="EJ18" s="52">
        <f t="shared" si="165"/>
        <v>0.27731894207184232</v>
      </c>
      <c r="EK18" s="52">
        <f t="shared" si="166"/>
        <v>0</v>
      </c>
      <c r="EL18" s="52">
        <f t="shared" si="167"/>
        <v>5.4388423377181735E-2</v>
      </c>
      <c r="EM18" s="52">
        <f t="shared" si="168"/>
        <v>5.1905928443908483E-2</v>
      </c>
      <c r="EN18" s="52">
        <f t="shared" si="169"/>
        <v>0</v>
      </c>
      <c r="EO18" s="52">
        <f t="shared" si="170"/>
        <v>0</v>
      </c>
      <c r="EP18" s="52">
        <f t="shared" si="171"/>
        <v>2.2790956181887576E-2</v>
      </c>
      <c r="EQ18" s="52">
        <f t="shared" si="172"/>
        <v>0</v>
      </c>
      <c r="ER18" s="52">
        <f t="shared" si="173"/>
        <v>1.6618966402192324E-3</v>
      </c>
      <c r="ES18" s="52">
        <f t="shared" si="174"/>
        <v>0</v>
      </c>
      <c r="ET18" s="52">
        <f t="shared" si="175"/>
        <v>0</v>
      </c>
      <c r="EU18" s="52">
        <f t="shared" si="176"/>
        <v>0</v>
      </c>
      <c r="EV18" s="53">
        <f t="shared" si="177"/>
        <v>1</v>
      </c>
      <c r="EX18" s="52">
        <f t="shared" si="178"/>
        <v>0.39610919949526874</v>
      </c>
      <c r="EY18" s="52">
        <f t="shared" si="179"/>
        <v>0.52395097469664464</v>
      </c>
      <c r="EZ18" s="52">
        <f t="shared" si="180"/>
        <v>0</v>
      </c>
      <c r="FA18" s="52">
        <f t="shared" si="181"/>
        <v>2.6781603111057296E-2</v>
      </c>
      <c r="FB18" s="52">
        <f t="shared" si="182"/>
        <v>2.2995386057816765E-2</v>
      </c>
      <c r="FC18" s="52">
        <f t="shared" si="183"/>
        <v>0</v>
      </c>
      <c r="FD18" s="52">
        <f t="shared" si="184"/>
        <v>0</v>
      </c>
      <c r="FE18" s="52">
        <f t="shared" si="185"/>
        <v>2.8554713206898622E-2</v>
      </c>
      <c r="FF18" s="52">
        <f t="shared" si="186"/>
        <v>0</v>
      </c>
      <c r="FG18" s="52">
        <f t="shared" si="187"/>
        <v>1.6081234323139018E-3</v>
      </c>
      <c r="FH18" s="52">
        <f t="shared" si="188"/>
        <v>0</v>
      </c>
      <c r="FI18" s="52">
        <f t="shared" si="189"/>
        <v>0</v>
      </c>
      <c r="FJ18" s="52">
        <f t="shared" si="190"/>
        <v>0</v>
      </c>
      <c r="FK18" s="53">
        <f t="shared" si="191"/>
        <v>1</v>
      </c>
      <c r="FM18" s="52">
        <f t="shared" si="192"/>
        <v>0.47305300606511108</v>
      </c>
      <c r="FN18" s="52">
        <f t="shared" si="193"/>
        <v>0.39241058933469475</v>
      </c>
      <c r="FO18" s="52">
        <f t="shared" si="194"/>
        <v>0</v>
      </c>
      <c r="FP18" s="52">
        <f t="shared" si="195"/>
        <v>4.646340659988419E-2</v>
      </c>
      <c r="FQ18" s="52">
        <f t="shared" si="196"/>
        <v>2.2416859975242635E-3</v>
      </c>
      <c r="FR18" s="52">
        <f t="shared" si="197"/>
        <v>0</v>
      </c>
      <c r="FS18" s="52">
        <f t="shared" si="198"/>
        <v>0</v>
      </c>
      <c r="FT18" s="52">
        <f t="shared" si="199"/>
        <v>8.3345419059097939E-2</v>
      </c>
      <c r="FU18" s="52">
        <f t="shared" si="200"/>
        <v>0</v>
      </c>
      <c r="FV18" s="52">
        <f t="shared" si="201"/>
        <v>2.4858929436877269E-3</v>
      </c>
      <c r="FW18" s="52">
        <f t="shared" si="202"/>
        <v>0</v>
      </c>
      <c r="FX18" s="52">
        <f t="shared" si="203"/>
        <v>0</v>
      </c>
      <c r="FY18" s="52">
        <f t="shared" si="204"/>
        <v>0</v>
      </c>
      <c r="FZ18" s="53">
        <f t="shared" si="205"/>
        <v>1</v>
      </c>
      <c r="GB18" s="52">
        <f t="shared" si="206"/>
        <v>0.66460637311095394</v>
      </c>
      <c r="GC18" s="52">
        <f t="shared" si="207"/>
        <v>0.23909446549282487</v>
      </c>
      <c r="GD18" s="52">
        <f t="shared" si="208"/>
        <v>4.1721301704613197E-4</v>
      </c>
      <c r="GE18" s="52">
        <f t="shared" si="209"/>
        <v>4.5774228155918473E-2</v>
      </c>
      <c r="GF18" s="52">
        <f t="shared" si="210"/>
        <v>2.6820836810108478E-2</v>
      </c>
      <c r="GG18" s="52">
        <f t="shared" si="211"/>
        <v>1.9668613660746219E-3</v>
      </c>
      <c r="GH18" s="52">
        <f t="shared" si="212"/>
        <v>0</v>
      </c>
      <c r="GI18" s="52">
        <f t="shared" si="213"/>
        <v>1.9789164067209652E-2</v>
      </c>
      <c r="GJ18" s="52">
        <f t="shared" si="214"/>
        <v>0</v>
      </c>
      <c r="GK18" s="52">
        <f t="shared" si="215"/>
        <v>1.5308579798638856E-3</v>
      </c>
      <c r="GL18" s="52">
        <f t="shared" si="216"/>
        <v>0</v>
      </c>
      <c r="GM18" s="52">
        <f t="shared" si="217"/>
        <v>0</v>
      </c>
      <c r="GN18" s="52">
        <f t="shared" si="218"/>
        <v>0</v>
      </c>
      <c r="GO18" s="53">
        <f t="shared" si="219"/>
        <v>1</v>
      </c>
    </row>
    <row r="19" spans="2:197" s="11" customFormat="1" x14ac:dyDescent="0.35">
      <c r="B19" s="11" t="s">
        <v>71</v>
      </c>
      <c r="D19" s="52">
        <f t="shared" si="38"/>
        <v>0.29666118459159951</v>
      </c>
      <c r="E19" s="52">
        <f t="shared" si="39"/>
        <v>3.2205851807650933E-2</v>
      </c>
      <c r="F19" s="52">
        <f t="shared" si="40"/>
        <v>0.50437419980796194</v>
      </c>
      <c r="G19" s="52">
        <f t="shared" si="41"/>
        <v>0.14287603934256415</v>
      </c>
      <c r="H19" s="52">
        <f t="shared" si="42"/>
        <v>0</v>
      </c>
      <c r="I19" s="52">
        <f t="shared" si="43"/>
        <v>2.274545185735569E-2</v>
      </c>
      <c r="J19" s="52">
        <f t="shared" si="44"/>
        <v>0</v>
      </c>
      <c r="K19" s="52">
        <f t="shared" si="45"/>
        <v>0</v>
      </c>
      <c r="L19" s="52">
        <f t="shared" si="46"/>
        <v>0</v>
      </c>
      <c r="M19" s="52">
        <f t="shared" si="47"/>
        <v>0</v>
      </c>
      <c r="N19" s="52">
        <f t="shared" si="48"/>
        <v>1.1372725928677845E-3</v>
      </c>
      <c r="O19" s="52">
        <f t="shared" si="49"/>
        <v>0</v>
      </c>
      <c r="P19" s="52">
        <f t="shared" si="50"/>
        <v>0</v>
      </c>
      <c r="Q19" s="53">
        <f t="shared" si="51"/>
        <v>1</v>
      </c>
      <c r="S19" s="52">
        <f t="shared" si="52"/>
        <v>0</v>
      </c>
      <c r="T19" s="52">
        <f t="shared" si="53"/>
        <v>0</v>
      </c>
      <c r="U19" s="52">
        <f t="shared" si="54"/>
        <v>0</v>
      </c>
      <c r="V19" s="52">
        <f t="shared" si="55"/>
        <v>0</v>
      </c>
      <c r="W19" s="52">
        <f t="shared" si="56"/>
        <v>0</v>
      </c>
      <c r="X19" s="52">
        <f t="shared" si="57"/>
        <v>0</v>
      </c>
      <c r="Y19" s="52">
        <f t="shared" si="58"/>
        <v>0</v>
      </c>
      <c r="Z19" s="52">
        <f t="shared" si="59"/>
        <v>0</v>
      </c>
      <c r="AA19" s="52">
        <f t="shared" si="60"/>
        <v>0</v>
      </c>
      <c r="AB19" s="52">
        <f t="shared" si="61"/>
        <v>0</v>
      </c>
      <c r="AC19" s="52">
        <f t="shared" si="62"/>
        <v>0</v>
      </c>
      <c r="AD19" s="52">
        <f t="shared" si="63"/>
        <v>0</v>
      </c>
      <c r="AE19" s="52">
        <f t="shared" si="64"/>
        <v>0</v>
      </c>
      <c r="AF19" s="53">
        <f t="shared" si="65"/>
        <v>0</v>
      </c>
      <c r="AH19" s="52">
        <f t="shared" si="66"/>
        <v>0.28159941809952921</v>
      </c>
      <c r="AI19" s="52">
        <f t="shared" si="67"/>
        <v>3.4051799648435133E-2</v>
      </c>
      <c r="AJ19" s="52">
        <f t="shared" si="68"/>
        <v>0.53328349463560498</v>
      </c>
      <c r="AK19" s="52">
        <f t="shared" si="69"/>
        <v>0.15106528761643062</v>
      </c>
      <c r="AL19" s="52">
        <f t="shared" si="70"/>
        <v>0</v>
      </c>
      <c r="AM19" s="52">
        <f t="shared" si="71"/>
        <v>0</v>
      </c>
      <c r="AN19" s="52">
        <f t="shared" si="72"/>
        <v>0</v>
      </c>
      <c r="AO19" s="52">
        <f t="shared" si="73"/>
        <v>0</v>
      </c>
      <c r="AP19" s="52">
        <f t="shared" si="74"/>
        <v>0</v>
      </c>
      <c r="AQ19" s="52">
        <f t="shared" si="75"/>
        <v>0</v>
      </c>
      <c r="AR19" s="52">
        <f t="shared" si="76"/>
        <v>0</v>
      </c>
      <c r="AS19" s="52">
        <f t="shared" si="77"/>
        <v>0</v>
      </c>
      <c r="AT19" s="52">
        <f t="shared" si="78"/>
        <v>0</v>
      </c>
      <c r="AU19" s="53">
        <f t="shared" si="79"/>
        <v>1</v>
      </c>
      <c r="AW19" s="52">
        <f t="shared" si="80"/>
        <v>0.27436204987734508</v>
      </c>
      <c r="AX19" s="52">
        <f t="shared" si="81"/>
        <v>3.317663657335853E-2</v>
      </c>
      <c r="AY19" s="52">
        <f t="shared" si="82"/>
        <v>0.51957761042768058</v>
      </c>
      <c r="AZ19" s="52">
        <f t="shared" si="83"/>
        <v>0.1471827685421766</v>
      </c>
      <c r="BA19" s="52">
        <f t="shared" si="84"/>
        <v>0</v>
      </c>
      <c r="BB19" s="52">
        <f t="shared" si="85"/>
        <v>2.5700934579439255E-2</v>
      </c>
      <c r="BC19" s="52">
        <f t="shared" si="86"/>
        <v>0</v>
      </c>
      <c r="BD19" s="52">
        <f t="shared" si="87"/>
        <v>0</v>
      </c>
      <c r="BE19" s="52">
        <f t="shared" si="88"/>
        <v>0</v>
      </c>
      <c r="BF19" s="52">
        <f t="shared" si="89"/>
        <v>0</v>
      </c>
      <c r="BG19" s="52">
        <f t="shared" si="90"/>
        <v>0</v>
      </c>
      <c r="BH19" s="52">
        <f t="shared" si="91"/>
        <v>0</v>
      </c>
      <c r="BI19" s="52">
        <f t="shared" si="92"/>
        <v>0</v>
      </c>
      <c r="BJ19" s="53">
        <f t="shared" si="93"/>
        <v>1</v>
      </c>
      <c r="BL19" s="52">
        <f t="shared" si="94"/>
        <v>0.23568913807807151</v>
      </c>
      <c r="BM19" s="52">
        <f t="shared" si="95"/>
        <v>2.8500198485176743E-2</v>
      </c>
      <c r="BN19" s="52">
        <f t="shared" si="96"/>
        <v>0.44634015244130848</v>
      </c>
      <c r="BO19" s="52">
        <f t="shared" si="97"/>
        <v>0.12643650925176408</v>
      </c>
      <c r="BP19" s="52">
        <f t="shared" si="98"/>
        <v>0</v>
      </c>
      <c r="BQ19" s="52">
        <f t="shared" si="99"/>
        <v>0.16303400174367916</v>
      </c>
      <c r="BR19" s="52">
        <f t="shared" si="100"/>
        <v>0</v>
      </c>
      <c r="BS19" s="52">
        <f t="shared" si="101"/>
        <v>0</v>
      </c>
      <c r="BT19" s="52">
        <f t="shared" si="102"/>
        <v>0</v>
      </c>
      <c r="BU19" s="52">
        <f t="shared" si="103"/>
        <v>0</v>
      </c>
      <c r="BV19" s="52">
        <f t="shared" si="104"/>
        <v>0</v>
      </c>
      <c r="BW19" s="52">
        <f t="shared" si="105"/>
        <v>0</v>
      </c>
      <c r="BX19" s="52">
        <f t="shared" si="106"/>
        <v>0</v>
      </c>
      <c r="BY19" s="53">
        <f t="shared" si="107"/>
        <v>1</v>
      </c>
      <c r="CA19" s="52">
        <f t="shared" si="108"/>
        <v>0</v>
      </c>
      <c r="CB19" s="52">
        <f t="shared" si="109"/>
        <v>0</v>
      </c>
      <c r="CC19" s="52">
        <f t="shared" si="110"/>
        <v>0</v>
      </c>
      <c r="CD19" s="52">
        <f t="shared" si="111"/>
        <v>0</v>
      </c>
      <c r="CE19" s="52">
        <f t="shared" si="112"/>
        <v>0</v>
      </c>
      <c r="CF19" s="52">
        <f t="shared" si="113"/>
        <v>0</v>
      </c>
      <c r="CG19" s="52">
        <f t="shared" si="114"/>
        <v>0</v>
      </c>
      <c r="CH19" s="52">
        <f t="shared" si="115"/>
        <v>0</v>
      </c>
      <c r="CI19" s="52">
        <f t="shared" si="116"/>
        <v>0</v>
      </c>
      <c r="CJ19" s="52">
        <f t="shared" si="117"/>
        <v>0</v>
      </c>
      <c r="CK19" s="52">
        <f t="shared" si="118"/>
        <v>0</v>
      </c>
      <c r="CL19" s="52">
        <f t="shared" si="119"/>
        <v>0</v>
      </c>
      <c r="CM19" s="52">
        <f t="shared" si="120"/>
        <v>0</v>
      </c>
      <c r="CN19" s="53">
        <f t="shared" si="121"/>
        <v>0</v>
      </c>
      <c r="CP19" s="52">
        <f t="shared" si="122"/>
        <v>0</v>
      </c>
      <c r="CQ19" s="52">
        <f t="shared" si="123"/>
        <v>0</v>
      </c>
      <c r="CR19" s="52">
        <f t="shared" si="124"/>
        <v>0</v>
      </c>
      <c r="CS19" s="52">
        <f t="shared" si="125"/>
        <v>0</v>
      </c>
      <c r="CT19" s="52">
        <f t="shared" si="126"/>
        <v>0</v>
      </c>
      <c r="CU19" s="52">
        <f t="shared" si="127"/>
        <v>1</v>
      </c>
      <c r="CV19" s="52">
        <f t="shared" si="128"/>
        <v>0</v>
      </c>
      <c r="CW19" s="52">
        <f t="shared" si="129"/>
        <v>0</v>
      </c>
      <c r="CX19" s="52">
        <f t="shared" si="130"/>
        <v>0</v>
      </c>
      <c r="CY19" s="52">
        <f t="shared" si="131"/>
        <v>0</v>
      </c>
      <c r="CZ19" s="52">
        <f t="shared" si="132"/>
        <v>0</v>
      </c>
      <c r="DA19" s="52">
        <f t="shared" si="133"/>
        <v>0</v>
      </c>
      <c r="DB19" s="52">
        <f t="shared" si="134"/>
        <v>0</v>
      </c>
      <c r="DC19" s="53">
        <f t="shared" si="135"/>
        <v>1</v>
      </c>
      <c r="DE19" s="52">
        <f t="shared" si="136"/>
        <v>0</v>
      </c>
      <c r="DF19" s="52">
        <f t="shared" si="137"/>
        <v>0</v>
      </c>
      <c r="DG19" s="52">
        <f t="shared" si="138"/>
        <v>0</v>
      </c>
      <c r="DH19" s="52">
        <f t="shared" si="139"/>
        <v>0</v>
      </c>
      <c r="DI19" s="52">
        <f t="shared" si="140"/>
        <v>0</v>
      </c>
      <c r="DJ19" s="52">
        <f t="shared" si="141"/>
        <v>0</v>
      </c>
      <c r="DK19" s="52">
        <f t="shared" si="142"/>
        <v>0</v>
      </c>
      <c r="DL19" s="52">
        <f t="shared" si="143"/>
        <v>0</v>
      </c>
      <c r="DM19" s="52">
        <f t="shared" si="144"/>
        <v>0</v>
      </c>
      <c r="DN19" s="52">
        <f t="shared" si="145"/>
        <v>0</v>
      </c>
      <c r="DO19" s="52">
        <f t="shared" si="146"/>
        <v>0</v>
      </c>
      <c r="DP19" s="52">
        <f t="shared" si="147"/>
        <v>0</v>
      </c>
      <c r="DQ19" s="52">
        <f t="shared" si="148"/>
        <v>0</v>
      </c>
      <c r="DR19" s="53">
        <f t="shared" si="149"/>
        <v>0</v>
      </c>
      <c r="DT19" s="52">
        <f t="shared" si="150"/>
        <v>0</v>
      </c>
      <c r="DU19" s="52">
        <f t="shared" si="151"/>
        <v>0</v>
      </c>
      <c r="DV19" s="52">
        <f t="shared" si="152"/>
        <v>0</v>
      </c>
      <c r="DW19" s="52">
        <f t="shared" si="153"/>
        <v>0</v>
      </c>
      <c r="DX19" s="52">
        <f t="shared" si="154"/>
        <v>0</v>
      </c>
      <c r="DY19" s="52">
        <f t="shared" si="155"/>
        <v>0</v>
      </c>
      <c r="DZ19" s="52">
        <f t="shared" si="156"/>
        <v>0</v>
      </c>
      <c r="EA19" s="52">
        <f t="shared" si="157"/>
        <v>0</v>
      </c>
      <c r="EB19" s="52">
        <f t="shared" si="158"/>
        <v>0</v>
      </c>
      <c r="EC19" s="52">
        <f t="shared" si="159"/>
        <v>0</v>
      </c>
      <c r="ED19" s="52">
        <f t="shared" si="160"/>
        <v>0</v>
      </c>
      <c r="EE19" s="52">
        <f t="shared" si="161"/>
        <v>0</v>
      </c>
      <c r="EF19" s="52">
        <f t="shared" si="162"/>
        <v>0</v>
      </c>
      <c r="EG19" s="53">
        <f t="shared" si="163"/>
        <v>0</v>
      </c>
      <c r="EI19" s="52">
        <f t="shared" si="164"/>
        <v>0.2790851375807834</v>
      </c>
      <c r="EJ19" s="52">
        <f t="shared" si="165"/>
        <v>3.3747765723002678E-2</v>
      </c>
      <c r="EK19" s="52">
        <f t="shared" si="166"/>
        <v>0.52852203486207283</v>
      </c>
      <c r="EL19" s="52">
        <f t="shared" si="167"/>
        <v>0.14971649040556964</v>
      </c>
      <c r="EM19" s="52">
        <f t="shared" si="168"/>
        <v>0</v>
      </c>
      <c r="EN19" s="52">
        <f t="shared" si="169"/>
        <v>0</v>
      </c>
      <c r="EO19" s="52">
        <f t="shared" si="170"/>
        <v>0</v>
      </c>
      <c r="EP19" s="52">
        <f t="shared" si="171"/>
        <v>0</v>
      </c>
      <c r="EQ19" s="52">
        <f t="shared" si="172"/>
        <v>0</v>
      </c>
      <c r="ER19" s="52">
        <f t="shared" si="173"/>
        <v>0</v>
      </c>
      <c r="ES19" s="52">
        <f t="shared" si="174"/>
        <v>8.9285714285714281E-3</v>
      </c>
      <c r="ET19" s="52">
        <f t="shared" si="175"/>
        <v>0</v>
      </c>
      <c r="EU19" s="52">
        <f t="shared" si="176"/>
        <v>0</v>
      </c>
      <c r="EV19" s="53">
        <f t="shared" si="177"/>
        <v>1</v>
      </c>
      <c r="EX19" s="52">
        <f t="shared" si="178"/>
        <v>1</v>
      </c>
      <c r="EY19" s="52">
        <f t="shared" si="179"/>
        <v>0</v>
      </c>
      <c r="EZ19" s="52">
        <f t="shared" si="180"/>
        <v>0</v>
      </c>
      <c r="FA19" s="52">
        <f t="shared" si="181"/>
        <v>0</v>
      </c>
      <c r="FB19" s="52">
        <f t="shared" si="182"/>
        <v>0</v>
      </c>
      <c r="FC19" s="52">
        <f t="shared" si="183"/>
        <v>0</v>
      </c>
      <c r="FD19" s="52">
        <f t="shared" si="184"/>
        <v>0</v>
      </c>
      <c r="FE19" s="52">
        <f t="shared" si="185"/>
        <v>0</v>
      </c>
      <c r="FF19" s="52">
        <f t="shared" si="186"/>
        <v>0</v>
      </c>
      <c r="FG19" s="52">
        <f t="shared" si="187"/>
        <v>0</v>
      </c>
      <c r="FH19" s="52">
        <f t="shared" si="188"/>
        <v>0</v>
      </c>
      <c r="FI19" s="52">
        <f t="shared" si="189"/>
        <v>0</v>
      </c>
      <c r="FJ19" s="52">
        <f t="shared" si="190"/>
        <v>0</v>
      </c>
      <c r="FK19" s="53">
        <f t="shared" si="191"/>
        <v>1</v>
      </c>
      <c r="FM19" s="52">
        <f t="shared" si="192"/>
        <v>0</v>
      </c>
      <c r="FN19" s="52">
        <f t="shared" si="193"/>
        <v>0</v>
      </c>
      <c r="FO19" s="52">
        <f t="shared" si="194"/>
        <v>0</v>
      </c>
      <c r="FP19" s="52">
        <f t="shared" si="195"/>
        <v>0</v>
      </c>
      <c r="FQ19" s="52">
        <f t="shared" si="196"/>
        <v>0</v>
      </c>
      <c r="FR19" s="52">
        <f t="shared" si="197"/>
        <v>0</v>
      </c>
      <c r="FS19" s="52">
        <f t="shared" si="198"/>
        <v>0</v>
      </c>
      <c r="FT19" s="52">
        <f t="shared" si="199"/>
        <v>0</v>
      </c>
      <c r="FU19" s="52">
        <f t="shared" si="200"/>
        <v>0</v>
      </c>
      <c r="FV19" s="52">
        <f t="shared" si="201"/>
        <v>0</v>
      </c>
      <c r="FW19" s="52">
        <f t="shared" si="202"/>
        <v>0</v>
      </c>
      <c r="FX19" s="52">
        <f t="shared" si="203"/>
        <v>0</v>
      </c>
      <c r="FY19" s="52">
        <f t="shared" si="204"/>
        <v>0</v>
      </c>
      <c r="FZ19" s="53">
        <f t="shared" si="205"/>
        <v>0</v>
      </c>
      <c r="GB19" s="52">
        <f t="shared" si="206"/>
        <v>0.28159941809952921</v>
      </c>
      <c r="GC19" s="52">
        <f t="shared" si="207"/>
        <v>3.4051799648435133E-2</v>
      </c>
      <c r="GD19" s="52">
        <f t="shared" si="208"/>
        <v>0.53328349463560498</v>
      </c>
      <c r="GE19" s="52">
        <f t="shared" si="209"/>
        <v>0.15106528761643062</v>
      </c>
      <c r="GF19" s="52">
        <f t="shared" si="210"/>
        <v>0</v>
      </c>
      <c r="GG19" s="52">
        <f t="shared" si="211"/>
        <v>0</v>
      </c>
      <c r="GH19" s="52">
        <f t="shared" si="212"/>
        <v>0</v>
      </c>
      <c r="GI19" s="52">
        <f t="shared" si="213"/>
        <v>0</v>
      </c>
      <c r="GJ19" s="52">
        <f t="shared" si="214"/>
        <v>0</v>
      </c>
      <c r="GK19" s="52">
        <f t="shared" si="215"/>
        <v>0</v>
      </c>
      <c r="GL19" s="52">
        <f t="shared" si="216"/>
        <v>0</v>
      </c>
      <c r="GM19" s="52">
        <f t="shared" si="217"/>
        <v>0</v>
      </c>
      <c r="GN19" s="52">
        <f t="shared" si="218"/>
        <v>0</v>
      </c>
      <c r="GO19" s="53">
        <f t="shared" si="219"/>
        <v>1</v>
      </c>
    </row>
    <row r="20" spans="2:197" s="11" customFormat="1" x14ac:dyDescent="0.35">
      <c r="B20" s="11" t="s">
        <v>148</v>
      </c>
      <c r="D20" s="52">
        <f t="shared" si="38"/>
        <v>1</v>
      </c>
      <c r="E20" s="52">
        <f t="shared" si="39"/>
        <v>0</v>
      </c>
      <c r="F20" s="52">
        <f t="shared" si="40"/>
        <v>0</v>
      </c>
      <c r="G20" s="52">
        <f t="shared" si="41"/>
        <v>0</v>
      </c>
      <c r="H20" s="52">
        <f t="shared" si="42"/>
        <v>0</v>
      </c>
      <c r="I20" s="52">
        <f t="shared" si="43"/>
        <v>0</v>
      </c>
      <c r="J20" s="52">
        <f t="shared" si="44"/>
        <v>0</v>
      </c>
      <c r="K20" s="52">
        <f t="shared" si="45"/>
        <v>0</v>
      </c>
      <c r="L20" s="52">
        <f t="shared" si="46"/>
        <v>0</v>
      </c>
      <c r="M20" s="52">
        <f t="shared" si="47"/>
        <v>0</v>
      </c>
      <c r="N20" s="52">
        <f t="shared" si="48"/>
        <v>0</v>
      </c>
      <c r="O20" s="52">
        <f t="shared" si="49"/>
        <v>0</v>
      </c>
      <c r="P20" s="52">
        <f t="shared" si="50"/>
        <v>0</v>
      </c>
      <c r="Q20" s="53">
        <f t="shared" si="51"/>
        <v>1</v>
      </c>
      <c r="S20" s="52">
        <f t="shared" si="52"/>
        <v>0</v>
      </c>
      <c r="T20" s="52">
        <f t="shared" si="53"/>
        <v>0</v>
      </c>
      <c r="U20" s="52">
        <f t="shared" si="54"/>
        <v>0</v>
      </c>
      <c r="V20" s="52">
        <f t="shared" si="55"/>
        <v>0</v>
      </c>
      <c r="W20" s="52">
        <f t="shared" si="56"/>
        <v>0</v>
      </c>
      <c r="X20" s="52">
        <f t="shared" si="57"/>
        <v>0</v>
      </c>
      <c r="Y20" s="52">
        <f t="shared" si="58"/>
        <v>0</v>
      </c>
      <c r="Z20" s="52">
        <f t="shared" si="59"/>
        <v>0</v>
      </c>
      <c r="AA20" s="52">
        <f t="shared" si="60"/>
        <v>0</v>
      </c>
      <c r="AB20" s="52">
        <f t="shared" si="61"/>
        <v>0</v>
      </c>
      <c r="AC20" s="52">
        <f t="shared" si="62"/>
        <v>0</v>
      </c>
      <c r="AD20" s="52">
        <f t="shared" si="63"/>
        <v>0</v>
      </c>
      <c r="AE20" s="52">
        <f t="shared" si="64"/>
        <v>0</v>
      </c>
      <c r="AF20" s="53">
        <f t="shared" si="65"/>
        <v>0</v>
      </c>
      <c r="AH20" s="52">
        <f t="shared" si="66"/>
        <v>0</v>
      </c>
      <c r="AI20" s="52">
        <f t="shared" si="67"/>
        <v>0</v>
      </c>
      <c r="AJ20" s="52">
        <f t="shared" si="68"/>
        <v>0</v>
      </c>
      <c r="AK20" s="52">
        <f t="shared" si="69"/>
        <v>0</v>
      </c>
      <c r="AL20" s="52">
        <f t="shared" si="70"/>
        <v>0</v>
      </c>
      <c r="AM20" s="52">
        <f t="shared" si="71"/>
        <v>0</v>
      </c>
      <c r="AN20" s="52">
        <f t="shared" si="72"/>
        <v>0</v>
      </c>
      <c r="AO20" s="52">
        <f t="shared" si="73"/>
        <v>0</v>
      </c>
      <c r="AP20" s="52">
        <f t="shared" si="74"/>
        <v>0</v>
      </c>
      <c r="AQ20" s="52">
        <f t="shared" si="75"/>
        <v>0</v>
      </c>
      <c r="AR20" s="52">
        <f t="shared" si="76"/>
        <v>0</v>
      </c>
      <c r="AS20" s="52">
        <f t="shared" si="77"/>
        <v>0</v>
      </c>
      <c r="AT20" s="52">
        <f t="shared" si="78"/>
        <v>0</v>
      </c>
      <c r="AU20" s="53">
        <f t="shared" si="79"/>
        <v>0</v>
      </c>
      <c r="AW20" s="52">
        <f t="shared" si="80"/>
        <v>1</v>
      </c>
      <c r="AX20" s="52">
        <f t="shared" si="81"/>
        <v>0</v>
      </c>
      <c r="AY20" s="52">
        <f t="shared" si="82"/>
        <v>0</v>
      </c>
      <c r="AZ20" s="52">
        <f t="shared" si="83"/>
        <v>0</v>
      </c>
      <c r="BA20" s="52">
        <f t="shared" si="84"/>
        <v>0</v>
      </c>
      <c r="BB20" s="52">
        <f t="shared" si="85"/>
        <v>0</v>
      </c>
      <c r="BC20" s="52">
        <f t="shared" si="86"/>
        <v>0</v>
      </c>
      <c r="BD20" s="52">
        <f t="shared" si="87"/>
        <v>0</v>
      </c>
      <c r="BE20" s="52">
        <f t="shared" si="88"/>
        <v>0</v>
      </c>
      <c r="BF20" s="52">
        <f t="shared" si="89"/>
        <v>0</v>
      </c>
      <c r="BG20" s="52">
        <f t="shared" si="90"/>
        <v>0</v>
      </c>
      <c r="BH20" s="52">
        <f t="shared" si="91"/>
        <v>0</v>
      </c>
      <c r="BI20" s="52">
        <f t="shared" si="92"/>
        <v>0</v>
      </c>
      <c r="BJ20" s="53">
        <f t="shared" si="93"/>
        <v>1</v>
      </c>
      <c r="BL20" s="52">
        <f t="shared" si="94"/>
        <v>0</v>
      </c>
      <c r="BM20" s="52">
        <f t="shared" si="95"/>
        <v>0</v>
      </c>
      <c r="BN20" s="52">
        <f t="shared" si="96"/>
        <v>0</v>
      </c>
      <c r="BO20" s="52">
        <f t="shared" si="97"/>
        <v>0</v>
      </c>
      <c r="BP20" s="52">
        <f t="shared" si="98"/>
        <v>0</v>
      </c>
      <c r="BQ20" s="52">
        <f t="shared" si="99"/>
        <v>0</v>
      </c>
      <c r="BR20" s="52">
        <f t="shared" si="100"/>
        <v>0</v>
      </c>
      <c r="BS20" s="52">
        <f t="shared" si="101"/>
        <v>0</v>
      </c>
      <c r="BT20" s="52">
        <f t="shared" si="102"/>
        <v>0</v>
      </c>
      <c r="BU20" s="52">
        <f t="shared" si="103"/>
        <v>0</v>
      </c>
      <c r="BV20" s="52">
        <f t="shared" si="104"/>
        <v>0</v>
      </c>
      <c r="BW20" s="52">
        <f t="shared" si="105"/>
        <v>0</v>
      </c>
      <c r="BX20" s="52">
        <f t="shared" si="106"/>
        <v>0</v>
      </c>
      <c r="BY20" s="53">
        <f t="shared" si="107"/>
        <v>0</v>
      </c>
      <c r="CA20" s="52">
        <f t="shared" si="108"/>
        <v>0</v>
      </c>
      <c r="CB20" s="52">
        <f t="shared" si="109"/>
        <v>0</v>
      </c>
      <c r="CC20" s="52">
        <f t="shared" si="110"/>
        <v>0</v>
      </c>
      <c r="CD20" s="52">
        <f t="shared" si="111"/>
        <v>0</v>
      </c>
      <c r="CE20" s="52">
        <f t="shared" si="112"/>
        <v>0</v>
      </c>
      <c r="CF20" s="52">
        <f t="shared" si="113"/>
        <v>0</v>
      </c>
      <c r="CG20" s="52">
        <f t="shared" si="114"/>
        <v>0</v>
      </c>
      <c r="CH20" s="52">
        <f t="shared" si="115"/>
        <v>0</v>
      </c>
      <c r="CI20" s="52">
        <f t="shared" si="116"/>
        <v>0</v>
      </c>
      <c r="CJ20" s="52">
        <f t="shared" si="117"/>
        <v>0</v>
      </c>
      <c r="CK20" s="52">
        <f t="shared" si="118"/>
        <v>0</v>
      </c>
      <c r="CL20" s="52">
        <f t="shared" si="119"/>
        <v>0</v>
      </c>
      <c r="CM20" s="52">
        <f t="shared" si="120"/>
        <v>0</v>
      </c>
      <c r="CN20" s="53">
        <f t="shared" si="121"/>
        <v>0</v>
      </c>
      <c r="CP20" s="52">
        <f t="shared" si="122"/>
        <v>0</v>
      </c>
      <c r="CQ20" s="52">
        <f t="shared" si="123"/>
        <v>0</v>
      </c>
      <c r="CR20" s="52">
        <f t="shared" si="124"/>
        <v>0</v>
      </c>
      <c r="CS20" s="52">
        <f t="shared" si="125"/>
        <v>0</v>
      </c>
      <c r="CT20" s="52">
        <f t="shared" si="126"/>
        <v>0</v>
      </c>
      <c r="CU20" s="52">
        <f t="shared" si="127"/>
        <v>0</v>
      </c>
      <c r="CV20" s="52">
        <f t="shared" si="128"/>
        <v>0</v>
      </c>
      <c r="CW20" s="52">
        <f t="shared" si="129"/>
        <v>0</v>
      </c>
      <c r="CX20" s="52">
        <f t="shared" si="130"/>
        <v>0</v>
      </c>
      <c r="CY20" s="52">
        <f t="shared" si="131"/>
        <v>0</v>
      </c>
      <c r="CZ20" s="52">
        <f t="shared" si="132"/>
        <v>0</v>
      </c>
      <c r="DA20" s="52">
        <f t="shared" si="133"/>
        <v>0</v>
      </c>
      <c r="DB20" s="52">
        <f t="shared" si="134"/>
        <v>0</v>
      </c>
      <c r="DC20" s="53">
        <f t="shared" si="135"/>
        <v>0</v>
      </c>
      <c r="DE20" s="52">
        <f t="shared" si="136"/>
        <v>0</v>
      </c>
      <c r="DF20" s="52">
        <f t="shared" si="137"/>
        <v>0</v>
      </c>
      <c r="DG20" s="52">
        <f t="shared" si="138"/>
        <v>0</v>
      </c>
      <c r="DH20" s="52">
        <f t="shared" si="139"/>
        <v>0</v>
      </c>
      <c r="DI20" s="52">
        <f t="shared" si="140"/>
        <v>0</v>
      </c>
      <c r="DJ20" s="52">
        <f t="shared" si="141"/>
        <v>0</v>
      </c>
      <c r="DK20" s="52">
        <f t="shared" si="142"/>
        <v>0</v>
      </c>
      <c r="DL20" s="52">
        <f t="shared" si="143"/>
        <v>0</v>
      </c>
      <c r="DM20" s="52">
        <f t="shared" si="144"/>
        <v>0</v>
      </c>
      <c r="DN20" s="52">
        <f t="shared" si="145"/>
        <v>0</v>
      </c>
      <c r="DO20" s="52">
        <f t="shared" si="146"/>
        <v>0</v>
      </c>
      <c r="DP20" s="52">
        <f t="shared" si="147"/>
        <v>0</v>
      </c>
      <c r="DQ20" s="52">
        <f t="shared" si="148"/>
        <v>0</v>
      </c>
      <c r="DR20" s="53">
        <f t="shared" si="149"/>
        <v>0</v>
      </c>
      <c r="DT20" s="52">
        <f t="shared" si="150"/>
        <v>0</v>
      </c>
      <c r="DU20" s="52">
        <f t="shared" si="151"/>
        <v>0</v>
      </c>
      <c r="DV20" s="52">
        <f t="shared" si="152"/>
        <v>0</v>
      </c>
      <c r="DW20" s="52">
        <f t="shared" si="153"/>
        <v>0</v>
      </c>
      <c r="DX20" s="52">
        <f t="shared" si="154"/>
        <v>0</v>
      </c>
      <c r="DY20" s="52">
        <f t="shared" si="155"/>
        <v>0</v>
      </c>
      <c r="DZ20" s="52">
        <f t="shared" si="156"/>
        <v>0</v>
      </c>
      <c r="EA20" s="52">
        <f t="shared" si="157"/>
        <v>0</v>
      </c>
      <c r="EB20" s="52">
        <f t="shared" si="158"/>
        <v>0</v>
      </c>
      <c r="EC20" s="52">
        <f t="shared" si="159"/>
        <v>0</v>
      </c>
      <c r="ED20" s="52">
        <f t="shared" si="160"/>
        <v>0</v>
      </c>
      <c r="EE20" s="52">
        <f t="shared" si="161"/>
        <v>0</v>
      </c>
      <c r="EF20" s="52">
        <f t="shared" si="162"/>
        <v>0</v>
      </c>
      <c r="EG20" s="53">
        <f t="shared" si="163"/>
        <v>0</v>
      </c>
      <c r="EI20" s="52">
        <f t="shared" si="164"/>
        <v>0</v>
      </c>
      <c r="EJ20" s="52">
        <f t="shared" si="165"/>
        <v>0</v>
      </c>
      <c r="EK20" s="52">
        <f t="shared" si="166"/>
        <v>0</v>
      </c>
      <c r="EL20" s="52">
        <f t="shared" si="167"/>
        <v>0</v>
      </c>
      <c r="EM20" s="52">
        <f t="shared" si="168"/>
        <v>0</v>
      </c>
      <c r="EN20" s="52">
        <f t="shared" si="169"/>
        <v>0</v>
      </c>
      <c r="EO20" s="52">
        <f t="shared" si="170"/>
        <v>0</v>
      </c>
      <c r="EP20" s="52">
        <f t="shared" si="171"/>
        <v>0</v>
      </c>
      <c r="EQ20" s="52">
        <f t="shared" si="172"/>
        <v>0</v>
      </c>
      <c r="ER20" s="52">
        <f t="shared" si="173"/>
        <v>0</v>
      </c>
      <c r="ES20" s="52">
        <f t="shared" si="174"/>
        <v>0</v>
      </c>
      <c r="ET20" s="52">
        <f t="shared" si="175"/>
        <v>0</v>
      </c>
      <c r="EU20" s="52">
        <f t="shared" si="176"/>
        <v>0</v>
      </c>
      <c r="EV20" s="53">
        <f t="shared" si="177"/>
        <v>0</v>
      </c>
      <c r="EX20" s="52">
        <f t="shared" si="178"/>
        <v>0</v>
      </c>
      <c r="EY20" s="52">
        <f t="shared" si="179"/>
        <v>0</v>
      </c>
      <c r="EZ20" s="52">
        <f t="shared" si="180"/>
        <v>0</v>
      </c>
      <c r="FA20" s="52">
        <f t="shared" si="181"/>
        <v>0</v>
      </c>
      <c r="FB20" s="52">
        <f t="shared" si="182"/>
        <v>0</v>
      </c>
      <c r="FC20" s="52">
        <f t="shared" si="183"/>
        <v>0</v>
      </c>
      <c r="FD20" s="52">
        <f t="shared" si="184"/>
        <v>0</v>
      </c>
      <c r="FE20" s="52">
        <f t="shared" si="185"/>
        <v>0</v>
      </c>
      <c r="FF20" s="52">
        <f t="shared" si="186"/>
        <v>0</v>
      </c>
      <c r="FG20" s="52">
        <f t="shared" si="187"/>
        <v>0</v>
      </c>
      <c r="FH20" s="52">
        <f t="shared" si="188"/>
        <v>0</v>
      </c>
      <c r="FI20" s="52">
        <f t="shared" si="189"/>
        <v>0</v>
      </c>
      <c r="FJ20" s="52">
        <f t="shared" si="190"/>
        <v>0</v>
      </c>
      <c r="FK20" s="53">
        <f t="shared" si="191"/>
        <v>0</v>
      </c>
      <c r="FM20" s="52">
        <f t="shared" si="192"/>
        <v>1</v>
      </c>
      <c r="FN20" s="52">
        <f t="shared" si="193"/>
        <v>0</v>
      </c>
      <c r="FO20" s="52">
        <f t="shared" si="194"/>
        <v>0</v>
      </c>
      <c r="FP20" s="52">
        <f t="shared" si="195"/>
        <v>0</v>
      </c>
      <c r="FQ20" s="52">
        <f t="shared" si="196"/>
        <v>0</v>
      </c>
      <c r="FR20" s="52">
        <f t="shared" si="197"/>
        <v>0</v>
      </c>
      <c r="FS20" s="52">
        <f t="shared" si="198"/>
        <v>0</v>
      </c>
      <c r="FT20" s="52">
        <f t="shared" si="199"/>
        <v>0</v>
      </c>
      <c r="FU20" s="52">
        <f t="shared" si="200"/>
        <v>0</v>
      </c>
      <c r="FV20" s="52">
        <f t="shared" si="201"/>
        <v>0</v>
      </c>
      <c r="FW20" s="52">
        <f t="shared" si="202"/>
        <v>0</v>
      </c>
      <c r="FX20" s="52">
        <f t="shared" si="203"/>
        <v>0</v>
      </c>
      <c r="FY20" s="52">
        <f t="shared" si="204"/>
        <v>0</v>
      </c>
      <c r="FZ20" s="53">
        <f t="shared" si="205"/>
        <v>1</v>
      </c>
      <c r="GB20" s="52">
        <f t="shared" si="206"/>
        <v>0</v>
      </c>
      <c r="GC20" s="52">
        <f t="shared" si="207"/>
        <v>0</v>
      </c>
      <c r="GD20" s="52">
        <f t="shared" si="208"/>
        <v>0</v>
      </c>
      <c r="GE20" s="52">
        <f t="shared" si="209"/>
        <v>0</v>
      </c>
      <c r="GF20" s="52">
        <f t="shared" si="210"/>
        <v>0</v>
      </c>
      <c r="GG20" s="52">
        <f t="shared" si="211"/>
        <v>0</v>
      </c>
      <c r="GH20" s="52">
        <f t="shared" si="212"/>
        <v>0</v>
      </c>
      <c r="GI20" s="52">
        <f t="shared" si="213"/>
        <v>0</v>
      </c>
      <c r="GJ20" s="52">
        <f t="shared" si="214"/>
        <v>0</v>
      </c>
      <c r="GK20" s="52">
        <f t="shared" si="215"/>
        <v>0</v>
      </c>
      <c r="GL20" s="52">
        <f t="shared" si="216"/>
        <v>0</v>
      </c>
      <c r="GM20" s="52">
        <f t="shared" si="217"/>
        <v>0</v>
      </c>
      <c r="GN20" s="52">
        <f t="shared" si="218"/>
        <v>0</v>
      </c>
      <c r="GO20" s="53">
        <f t="shared" si="219"/>
        <v>0</v>
      </c>
    </row>
    <row r="21" spans="2:197" s="11" customFormat="1" x14ac:dyDescent="0.35">
      <c r="B21" s="11" t="s">
        <v>147</v>
      </c>
      <c r="D21" s="52">
        <f t="shared" si="38"/>
        <v>1.4112933182702608E-2</v>
      </c>
      <c r="E21" s="52">
        <f t="shared" si="39"/>
        <v>2.6456080658473539E-3</v>
      </c>
      <c r="F21" s="52">
        <f t="shared" si="40"/>
        <v>0.63435720533866391</v>
      </c>
      <c r="G21" s="52">
        <f t="shared" si="41"/>
        <v>3.7172431308259514E-2</v>
      </c>
      <c r="H21" s="52">
        <f t="shared" si="42"/>
        <v>0.2786072631989206</v>
      </c>
      <c r="I21" s="52">
        <f t="shared" si="43"/>
        <v>3.9368575293421658E-3</v>
      </c>
      <c r="J21" s="52">
        <f t="shared" si="44"/>
        <v>0</v>
      </c>
      <c r="K21" s="52">
        <f t="shared" si="45"/>
        <v>4.3278884987964336E-4</v>
      </c>
      <c r="L21" s="52">
        <f t="shared" si="46"/>
        <v>3.545647040967492E-4</v>
      </c>
      <c r="M21" s="52">
        <f t="shared" si="47"/>
        <v>2.7244160945458208E-2</v>
      </c>
      <c r="N21" s="52">
        <f t="shared" si="48"/>
        <v>0</v>
      </c>
      <c r="O21" s="52">
        <f t="shared" si="49"/>
        <v>1.1361868768292992E-3</v>
      </c>
      <c r="P21" s="52">
        <f t="shared" si="50"/>
        <v>0</v>
      </c>
      <c r="Q21" s="53">
        <f t="shared" si="51"/>
        <v>1</v>
      </c>
      <c r="S21" s="52">
        <f t="shared" si="52"/>
        <v>8.3964239690721663E-3</v>
      </c>
      <c r="T21" s="52">
        <f t="shared" si="53"/>
        <v>0</v>
      </c>
      <c r="U21" s="52">
        <f t="shared" si="54"/>
        <v>0.32965029522773537</v>
      </c>
      <c r="V21" s="52">
        <f t="shared" si="55"/>
        <v>9.6003087027800429E-2</v>
      </c>
      <c r="W21" s="52">
        <f t="shared" si="56"/>
        <v>0.55603208831130968</v>
      </c>
      <c r="X21" s="52">
        <f t="shared" si="57"/>
        <v>1.7951888489208632E-3</v>
      </c>
      <c r="Y21" s="52">
        <f t="shared" si="58"/>
        <v>0</v>
      </c>
      <c r="Z21" s="52">
        <f t="shared" si="59"/>
        <v>0</v>
      </c>
      <c r="AA21" s="52">
        <f t="shared" si="60"/>
        <v>0</v>
      </c>
      <c r="AB21" s="52">
        <f t="shared" si="61"/>
        <v>6.492970571996012E-3</v>
      </c>
      <c r="AC21" s="52">
        <f t="shared" si="62"/>
        <v>0</v>
      </c>
      <c r="AD21" s="52">
        <f t="shared" si="63"/>
        <v>1.6299460431654677E-3</v>
      </c>
      <c r="AE21" s="52">
        <f t="shared" si="64"/>
        <v>0</v>
      </c>
      <c r="AF21" s="53">
        <f t="shared" si="65"/>
        <v>1</v>
      </c>
      <c r="AH21" s="52">
        <f t="shared" si="66"/>
        <v>4.5715168089593603E-4</v>
      </c>
      <c r="AI21" s="52">
        <f t="shared" si="67"/>
        <v>0</v>
      </c>
      <c r="AJ21" s="52">
        <f t="shared" si="68"/>
        <v>0.84858392071660171</v>
      </c>
      <c r="AK21" s="52">
        <f t="shared" si="69"/>
        <v>1.5682574746090423E-2</v>
      </c>
      <c r="AL21" s="52">
        <f t="shared" si="70"/>
        <v>0.11538626347316019</v>
      </c>
      <c r="AM21" s="52">
        <f t="shared" si="71"/>
        <v>3.7135006224425257E-3</v>
      </c>
      <c r="AN21" s="52">
        <f t="shared" si="72"/>
        <v>0</v>
      </c>
      <c r="AO21" s="52">
        <f t="shared" si="73"/>
        <v>0</v>
      </c>
      <c r="AP21" s="52">
        <f t="shared" si="74"/>
        <v>0</v>
      </c>
      <c r="AQ21" s="52">
        <f t="shared" si="75"/>
        <v>1.28049069182658E-2</v>
      </c>
      <c r="AR21" s="52">
        <f t="shared" si="76"/>
        <v>0</v>
      </c>
      <c r="AS21" s="52">
        <f t="shared" si="77"/>
        <v>3.3716818425433082E-3</v>
      </c>
      <c r="AT21" s="52">
        <f t="shared" si="78"/>
        <v>0</v>
      </c>
      <c r="AU21" s="53">
        <f t="shared" si="79"/>
        <v>1</v>
      </c>
      <c r="AW21" s="52">
        <f t="shared" si="80"/>
        <v>5.7438958522766587E-3</v>
      </c>
      <c r="AX21" s="52">
        <f t="shared" si="81"/>
        <v>1.2669518152885612E-2</v>
      </c>
      <c r="AY21" s="52">
        <f t="shared" si="82"/>
        <v>0.64216867025870306</v>
      </c>
      <c r="AZ21" s="52">
        <f t="shared" si="83"/>
        <v>6.2965264045695649E-2</v>
      </c>
      <c r="BA21" s="52">
        <f t="shared" si="84"/>
        <v>0.27468192866466701</v>
      </c>
      <c r="BB21" s="52">
        <f t="shared" si="85"/>
        <v>2.9112547467853697E-4</v>
      </c>
      <c r="BC21" s="52">
        <f t="shared" si="86"/>
        <v>0</v>
      </c>
      <c r="BD21" s="52">
        <f t="shared" si="87"/>
        <v>0</v>
      </c>
      <c r="BE21" s="52">
        <f t="shared" si="88"/>
        <v>0</v>
      </c>
      <c r="BF21" s="52">
        <f t="shared" si="89"/>
        <v>1.2152694745226097E-3</v>
      </c>
      <c r="BG21" s="52">
        <f t="shared" si="90"/>
        <v>0</v>
      </c>
      <c r="BH21" s="52">
        <f t="shared" si="91"/>
        <v>2.6432807657099481E-4</v>
      </c>
      <c r="BI21" s="52">
        <f t="shared" si="92"/>
        <v>0</v>
      </c>
      <c r="BJ21" s="53">
        <f t="shared" si="93"/>
        <v>1</v>
      </c>
      <c r="BL21" s="52">
        <f t="shared" si="94"/>
        <v>9.880253858370016E-3</v>
      </c>
      <c r="BM21" s="52">
        <f t="shared" si="95"/>
        <v>0</v>
      </c>
      <c r="BN21" s="52">
        <f t="shared" si="96"/>
        <v>0.41814758408007424</v>
      </c>
      <c r="BO21" s="52">
        <f t="shared" si="97"/>
        <v>0.10728644441481448</v>
      </c>
      <c r="BP21" s="52">
        <f t="shared" si="98"/>
        <v>0.46353136879181495</v>
      </c>
      <c r="BQ21" s="52">
        <f t="shared" si="99"/>
        <v>1.4732304479741397E-4</v>
      </c>
      <c r="BR21" s="52">
        <f t="shared" si="100"/>
        <v>0</v>
      </c>
      <c r="BS21" s="52">
        <f t="shared" si="101"/>
        <v>0</v>
      </c>
      <c r="BT21" s="52">
        <f t="shared" si="102"/>
        <v>0</v>
      </c>
      <c r="BU21" s="52">
        <f t="shared" si="103"/>
        <v>8.7326349644305593E-4</v>
      </c>
      <c r="BV21" s="52">
        <f t="shared" si="104"/>
        <v>0</v>
      </c>
      <c r="BW21" s="52">
        <f t="shared" si="105"/>
        <v>1.3376231368581734E-4</v>
      </c>
      <c r="BX21" s="52">
        <f t="shared" si="106"/>
        <v>0</v>
      </c>
      <c r="BY21" s="53">
        <f t="shared" si="107"/>
        <v>1</v>
      </c>
      <c r="CA21" s="52">
        <f t="shared" si="108"/>
        <v>5.0402128822331464E-3</v>
      </c>
      <c r="CB21" s="52">
        <f t="shared" si="109"/>
        <v>0</v>
      </c>
      <c r="CC21" s="52">
        <f t="shared" si="110"/>
        <v>0.14028219173113202</v>
      </c>
      <c r="CD21" s="52">
        <f t="shared" si="111"/>
        <v>5.4512702439619386E-2</v>
      </c>
      <c r="CE21" s="52">
        <f t="shared" si="112"/>
        <v>0.79997821839582151</v>
      </c>
      <c r="CF21" s="52">
        <f t="shared" si="113"/>
        <v>0</v>
      </c>
      <c r="CG21" s="52">
        <f t="shared" si="114"/>
        <v>0</v>
      </c>
      <c r="CH21" s="52">
        <f t="shared" si="115"/>
        <v>0</v>
      </c>
      <c r="CI21" s="52">
        <f t="shared" si="116"/>
        <v>0</v>
      </c>
      <c r="CJ21" s="52">
        <f t="shared" si="117"/>
        <v>1.8667455119382022E-4</v>
      </c>
      <c r="CK21" s="52">
        <f t="shared" si="118"/>
        <v>0</v>
      </c>
      <c r="CL21" s="52">
        <f t="shared" si="119"/>
        <v>0</v>
      </c>
      <c r="CM21" s="52">
        <f t="shared" si="120"/>
        <v>0</v>
      </c>
      <c r="CN21" s="53">
        <f t="shared" si="121"/>
        <v>1</v>
      </c>
      <c r="CP21" s="52">
        <f t="shared" si="122"/>
        <v>2.5904024281752057E-3</v>
      </c>
      <c r="CQ21" s="52">
        <f t="shared" si="123"/>
        <v>0</v>
      </c>
      <c r="CR21" s="52">
        <f t="shared" si="124"/>
        <v>0.78151195488366088</v>
      </c>
      <c r="CS21" s="52">
        <f t="shared" si="125"/>
        <v>2.8498483600625759E-2</v>
      </c>
      <c r="CT21" s="52">
        <f t="shared" si="126"/>
        <v>0.18641147624800661</v>
      </c>
      <c r="CU21" s="52">
        <f t="shared" si="127"/>
        <v>1.6663101715871681E-4</v>
      </c>
      <c r="CV21" s="52">
        <f t="shared" si="128"/>
        <v>0</v>
      </c>
      <c r="CW21" s="52">
        <f t="shared" si="129"/>
        <v>0</v>
      </c>
      <c r="CX21" s="52">
        <f t="shared" si="130"/>
        <v>0</v>
      </c>
      <c r="CY21" s="52">
        <f t="shared" si="131"/>
        <v>6.6975878863456033E-4</v>
      </c>
      <c r="CZ21" s="52">
        <f t="shared" si="132"/>
        <v>0</v>
      </c>
      <c r="DA21" s="52">
        <f t="shared" si="133"/>
        <v>1.5129303373834652E-4</v>
      </c>
      <c r="DB21" s="52">
        <f t="shared" si="134"/>
        <v>0</v>
      </c>
      <c r="DC21" s="53">
        <f t="shared" si="135"/>
        <v>1</v>
      </c>
      <c r="DE21" s="52">
        <f t="shared" si="136"/>
        <v>7.276313593076153E-2</v>
      </c>
      <c r="DF21" s="52">
        <f t="shared" si="137"/>
        <v>0</v>
      </c>
      <c r="DG21" s="52">
        <f t="shared" si="138"/>
        <v>0.56623779085098724</v>
      </c>
      <c r="DH21" s="52">
        <f t="shared" si="139"/>
        <v>3.0323259807918258E-2</v>
      </c>
      <c r="DI21" s="52">
        <f t="shared" si="140"/>
        <v>0.30818175475065906</v>
      </c>
      <c r="DJ21" s="52">
        <f t="shared" si="141"/>
        <v>4.1915948692163299E-3</v>
      </c>
      <c r="DK21" s="52">
        <f t="shared" si="142"/>
        <v>0</v>
      </c>
      <c r="DL21" s="52">
        <f t="shared" si="143"/>
        <v>0</v>
      </c>
      <c r="DM21" s="52">
        <f t="shared" si="144"/>
        <v>0</v>
      </c>
      <c r="DN21" s="52">
        <f t="shared" si="145"/>
        <v>1.4496695123980601E-2</v>
      </c>
      <c r="DO21" s="52">
        <f t="shared" si="146"/>
        <v>0</v>
      </c>
      <c r="DP21" s="52">
        <f t="shared" si="147"/>
        <v>3.8057686664769437E-3</v>
      </c>
      <c r="DQ21" s="52">
        <f t="shared" si="148"/>
        <v>0</v>
      </c>
      <c r="DR21" s="53">
        <f t="shared" si="149"/>
        <v>1</v>
      </c>
      <c r="DT21" s="52">
        <f t="shared" si="150"/>
        <v>2.3110737065577137E-2</v>
      </c>
      <c r="DU21" s="52">
        <f t="shared" si="151"/>
        <v>3.810642568204211E-3</v>
      </c>
      <c r="DV21" s="52">
        <f t="shared" si="152"/>
        <v>0.76015955732408447</v>
      </c>
      <c r="DW21" s="52">
        <f t="shared" si="153"/>
        <v>4.6035102630533941E-3</v>
      </c>
      <c r="DX21" s="52">
        <f t="shared" si="154"/>
        <v>0.14156711077360196</v>
      </c>
      <c r="DY21" s="52">
        <f t="shared" si="155"/>
        <v>2.0852849586435107E-3</v>
      </c>
      <c r="DZ21" s="52">
        <f t="shared" si="156"/>
        <v>0</v>
      </c>
      <c r="EA21" s="52">
        <f t="shared" si="157"/>
        <v>3.2215986827391655E-4</v>
      </c>
      <c r="EB21" s="52">
        <f t="shared" si="158"/>
        <v>2.8058428948404056E-3</v>
      </c>
      <c r="EC21" s="52">
        <f t="shared" si="159"/>
        <v>6.0284634825330044E-2</v>
      </c>
      <c r="ED21" s="52">
        <f t="shared" si="160"/>
        <v>0</v>
      </c>
      <c r="EE21" s="52">
        <f t="shared" si="161"/>
        <v>1.2505194583907822E-3</v>
      </c>
      <c r="EF21" s="52">
        <f t="shared" si="162"/>
        <v>0</v>
      </c>
      <c r="EG21" s="53">
        <f t="shared" si="163"/>
        <v>1</v>
      </c>
      <c r="EI21" s="52">
        <f t="shared" si="164"/>
        <v>1.2706046176729478E-3</v>
      </c>
      <c r="EJ21" s="52">
        <f t="shared" si="165"/>
        <v>0</v>
      </c>
      <c r="EK21" s="52">
        <f t="shared" si="166"/>
        <v>0.65226810531005019</v>
      </c>
      <c r="EL21" s="52">
        <f t="shared" si="167"/>
        <v>1.5149111607467508E-2</v>
      </c>
      <c r="EM21" s="52">
        <f t="shared" si="168"/>
        <v>0.26961151471505562</v>
      </c>
      <c r="EN21" s="52">
        <f t="shared" si="169"/>
        <v>8.7189812811389825E-3</v>
      </c>
      <c r="EO21" s="52">
        <f t="shared" si="170"/>
        <v>0</v>
      </c>
      <c r="EP21" s="52">
        <f t="shared" si="171"/>
        <v>0</v>
      </c>
      <c r="EQ21" s="52">
        <f t="shared" si="172"/>
        <v>0</v>
      </c>
      <c r="ER21" s="52">
        <f t="shared" si="173"/>
        <v>5.2539957842147544E-2</v>
      </c>
      <c r="ES21" s="52">
        <f t="shared" si="174"/>
        <v>0</v>
      </c>
      <c r="ET21" s="52">
        <f t="shared" si="175"/>
        <v>4.4172462646740118E-4</v>
      </c>
      <c r="EU21" s="52">
        <f t="shared" si="176"/>
        <v>0</v>
      </c>
      <c r="EV21" s="53">
        <f t="shared" si="177"/>
        <v>1</v>
      </c>
      <c r="EX21" s="52">
        <f t="shared" si="178"/>
        <v>5.655764758953981E-3</v>
      </c>
      <c r="EY21" s="52">
        <f t="shared" si="179"/>
        <v>0</v>
      </c>
      <c r="EZ21" s="52">
        <f t="shared" si="180"/>
        <v>0.71675389630366182</v>
      </c>
      <c r="FA21" s="52">
        <f t="shared" si="181"/>
        <v>1.4555608935902551E-2</v>
      </c>
      <c r="FB21" s="52">
        <f t="shared" si="182"/>
        <v>0.19172960120844534</v>
      </c>
      <c r="FC21" s="52">
        <f t="shared" si="183"/>
        <v>9.9191354292623938E-3</v>
      </c>
      <c r="FD21" s="52">
        <f t="shared" si="184"/>
        <v>0</v>
      </c>
      <c r="FE21" s="52">
        <f t="shared" si="185"/>
        <v>2.8525618227944142E-3</v>
      </c>
      <c r="FF21" s="52">
        <f t="shared" si="186"/>
        <v>0</v>
      </c>
      <c r="FG21" s="52">
        <f t="shared" si="187"/>
        <v>5.8533431540979459E-2</v>
      </c>
      <c r="FH21" s="52">
        <f t="shared" si="188"/>
        <v>0</v>
      </c>
      <c r="FI21" s="52">
        <f t="shared" si="189"/>
        <v>0</v>
      </c>
      <c r="FJ21" s="52">
        <f t="shared" si="190"/>
        <v>0</v>
      </c>
      <c r="FK21" s="53">
        <f t="shared" si="191"/>
        <v>1</v>
      </c>
      <c r="FM21" s="52">
        <f t="shared" si="192"/>
        <v>9.6172655959623626E-3</v>
      </c>
      <c r="FN21" s="52">
        <f t="shared" si="193"/>
        <v>0</v>
      </c>
      <c r="FO21" s="52">
        <f t="shared" si="194"/>
        <v>0.4249275173987121</v>
      </c>
      <c r="FP21" s="52">
        <f t="shared" si="195"/>
        <v>0.10401607034566406</v>
      </c>
      <c r="FQ21" s="52">
        <f t="shared" si="196"/>
        <v>0.44755904523432249</v>
      </c>
      <c r="FR21" s="52">
        <f t="shared" si="197"/>
        <v>0</v>
      </c>
      <c r="FS21" s="52">
        <f t="shared" si="198"/>
        <v>0</v>
      </c>
      <c r="FT21" s="52">
        <f t="shared" si="199"/>
        <v>0</v>
      </c>
      <c r="FU21" s="52">
        <f t="shared" si="200"/>
        <v>0</v>
      </c>
      <c r="FV21" s="52">
        <f t="shared" si="201"/>
        <v>1.3880101425339009E-2</v>
      </c>
      <c r="FW21" s="52">
        <f t="shared" si="202"/>
        <v>0</v>
      </c>
      <c r="FX21" s="52">
        <f t="shared" si="203"/>
        <v>0</v>
      </c>
      <c r="FY21" s="52">
        <f t="shared" si="204"/>
        <v>0</v>
      </c>
      <c r="FZ21" s="53">
        <f t="shared" si="205"/>
        <v>1</v>
      </c>
      <c r="GB21" s="52">
        <f t="shared" si="206"/>
        <v>1.1597938144329897E-2</v>
      </c>
      <c r="GC21" s="52">
        <f t="shared" si="207"/>
        <v>0</v>
      </c>
      <c r="GD21" s="52">
        <f t="shared" si="208"/>
        <v>0.32280068728522338</v>
      </c>
      <c r="GE21" s="52">
        <f t="shared" si="209"/>
        <v>0.12543814432989692</v>
      </c>
      <c r="GF21" s="52">
        <f t="shared" si="210"/>
        <v>0.53973367697594499</v>
      </c>
      <c r="GG21" s="52">
        <f t="shared" si="211"/>
        <v>0</v>
      </c>
      <c r="GH21" s="52">
        <f t="shared" si="212"/>
        <v>0</v>
      </c>
      <c r="GI21" s="52">
        <f t="shared" si="213"/>
        <v>0</v>
      </c>
      <c r="GJ21" s="52">
        <f t="shared" si="214"/>
        <v>0</v>
      </c>
      <c r="GK21" s="52">
        <f t="shared" si="215"/>
        <v>4.2955326460481099E-4</v>
      </c>
      <c r="GL21" s="52">
        <f t="shared" si="216"/>
        <v>0</v>
      </c>
      <c r="GM21" s="52">
        <f t="shared" si="217"/>
        <v>0</v>
      </c>
      <c r="GN21" s="52">
        <f t="shared" si="218"/>
        <v>0</v>
      </c>
      <c r="GO21" s="53">
        <f t="shared" si="219"/>
        <v>1</v>
      </c>
    </row>
    <row r="22" spans="2:197" s="11" customFormat="1" x14ac:dyDescent="0.35">
      <c r="B22" s="11" t="s">
        <v>76</v>
      </c>
      <c r="D22" s="52">
        <f t="shared" si="38"/>
        <v>0</v>
      </c>
      <c r="E22" s="52">
        <f t="shared" si="39"/>
        <v>0</v>
      </c>
      <c r="F22" s="52">
        <f t="shared" si="40"/>
        <v>0</v>
      </c>
      <c r="G22" s="52">
        <f t="shared" si="41"/>
        <v>0</v>
      </c>
      <c r="H22" s="52">
        <f t="shared" si="42"/>
        <v>0</v>
      </c>
      <c r="I22" s="52">
        <f t="shared" si="43"/>
        <v>0</v>
      </c>
      <c r="J22" s="52">
        <f t="shared" si="44"/>
        <v>0</v>
      </c>
      <c r="K22" s="52">
        <f t="shared" si="45"/>
        <v>0</v>
      </c>
      <c r="L22" s="52">
        <f t="shared" si="46"/>
        <v>0</v>
      </c>
      <c r="M22" s="52">
        <f t="shared" si="47"/>
        <v>0</v>
      </c>
      <c r="N22" s="52">
        <f t="shared" si="48"/>
        <v>1</v>
      </c>
      <c r="O22" s="52">
        <f t="shared" si="49"/>
        <v>0</v>
      </c>
      <c r="P22" s="52">
        <f t="shared" si="50"/>
        <v>0</v>
      </c>
      <c r="Q22" s="53">
        <f t="shared" si="51"/>
        <v>1</v>
      </c>
      <c r="S22" s="52">
        <f t="shared" si="52"/>
        <v>0</v>
      </c>
      <c r="T22" s="52">
        <f t="shared" si="53"/>
        <v>0</v>
      </c>
      <c r="U22" s="52">
        <f t="shared" si="54"/>
        <v>0</v>
      </c>
      <c r="V22" s="52">
        <f t="shared" si="55"/>
        <v>0</v>
      </c>
      <c r="W22" s="52">
        <f t="shared" si="56"/>
        <v>0</v>
      </c>
      <c r="X22" s="52">
        <f t="shared" si="57"/>
        <v>0</v>
      </c>
      <c r="Y22" s="52">
        <f t="shared" si="58"/>
        <v>0</v>
      </c>
      <c r="Z22" s="52">
        <f t="shared" si="59"/>
        <v>0</v>
      </c>
      <c r="AA22" s="52">
        <f t="shared" si="60"/>
        <v>0</v>
      </c>
      <c r="AB22" s="52">
        <f t="shared" si="61"/>
        <v>0</v>
      </c>
      <c r="AC22" s="52">
        <f t="shared" si="62"/>
        <v>0</v>
      </c>
      <c r="AD22" s="52">
        <f t="shared" si="63"/>
        <v>0</v>
      </c>
      <c r="AE22" s="52">
        <f t="shared" si="64"/>
        <v>0</v>
      </c>
      <c r="AF22" s="53">
        <f t="shared" si="65"/>
        <v>0</v>
      </c>
      <c r="AH22" s="52">
        <f t="shared" si="66"/>
        <v>0</v>
      </c>
      <c r="AI22" s="52">
        <f t="shared" si="67"/>
        <v>0</v>
      </c>
      <c r="AJ22" s="52">
        <f t="shared" si="68"/>
        <v>0</v>
      </c>
      <c r="AK22" s="52">
        <f t="shared" si="69"/>
        <v>0</v>
      </c>
      <c r="AL22" s="52">
        <f t="shared" si="70"/>
        <v>0</v>
      </c>
      <c r="AM22" s="52">
        <f t="shared" si="71"/>
        <v>0</v>
      </c>
      <c r="AN22" s="52">
        <f t="shared" si="72"/>
        <v>0</v>
      </c>
      <c r="AO22" s="52">
        <f t="shared" si="73"/>
        <v>0</v>
      </c>
      <c r="AP22" s="52">
        <f t="shared" si="74"/>
        <v>0</v>
      </c>
      <c r="AQ22" s="52">
        <f t="shared" si="75"/>
        <v>0</v>
      </c>
      <c r="AR22" s="52">
        <f t="shared" si="76"/>
        <v>0</v>
      </c>
      <c r="AS22" s="52">
        <f t="shared" si="77"/>
        <v>0</v>
      </c>
      <c r="AT22" s="52">
        <f t="shared" si="78"/>
        <v>0</v>
      </c>
      <c r="AU22" s="53">
        <f t="shared" si="79"/>
        <v>0</v>
      </c>
      <c r="AW22" s="52">
        <f t="shared" si="80"/>
        <v>0</v>
      </c>
      <c r="AX22" s="52">
        <f t="shared" si="81"/>
        <v>0</v>
      </c>
      <c r="AY22" s="52">
        <f t="shared" si="82"/>
        <v>0</v>
      </c>
      <c r="AZ22" s="52">
        <f t="shared" si="83"/>
        <v>0</v>
      </c>
      <c r="BA22" s="52">
        <f t="shared" si="84"/>
        <v>0</v>
      </c>
      <c r="BB22" s="52">
        <f t="shared" si="85"/>
        <v>0</v>
      </c>
      <c r="BC22" s="52">
        <f t="shared" si="86"/>
        <v>0</v>
      </c>
      <c r="BD22" s="52">
        <f t="shared" si="87"/>
        <v>0</v>
      </c>
      <c r="BE22" s="52">
        <f t="shared" si="88"/>
        <v>0</v>
      </c>
      <c r="BF22" s="52">
        <f t="shared" si="89"/>
        <v>0</v>
      </c>
      <c r="BG22" s="52">
        <f t="shared" si="90"/>
        <v>0</v>
      </c>
      <c r="BH22" s="52">
        <f t="shared" si="91"/>
        <v>0</v>
      </c>
      <c r="BI22" s="52">
        <f t="shared" si="92"/>
        <v>0</v>
      </c>
      <c r="BJ22" s="53">
        <f t="shared" si="93"/>
        <v>0</v>
      </c>
      <c r="BL22" s="52">
        <f t="shared" si="94"/>
        <v>0</v>
      </c>
      <c r="BM22" s="52">
        <f t="shared" si="95"/>
        <v>0</v>
      </c>
      <c r="BN22" s="52">
        <f t="shared" si="96"/>
        <v>0</v>
      </c>
      <c r="BO22" s="52">
        <f t="shared" si="97"/>
        <v>0</v>
      </c>
      <c r="BP22" s="52">
        <f t="shared" si="98"/>
        <v>0</v>
      </c>
      <c r="BQ22" s="52">
        <f t="shared" si="99"/>
        <v>0</v>
      </c>
      <c r="BR22" s="52">
        <f t="shared" si="100"/>
        <v>0</v>
      </c>
      <c r="BS22" s="52">
        <f t="shared" si="101"/>
        <v>0</v>
      </c>
      <c r="BT22" s="52">
        <f t="shared" si="102"/>
        <v>0</v>
      </c>
      <c r="BU22" s="52">
        <f t="shared" si="103"/>
        <v>0</v>
      </c>
      <c r="BV22" s="52">
        <f t="shared" si="104"/>
        <v>0</v>
      </c>
      <c r="BW22" s="52">
        <f t="shared" si="105"/>
        <v>0</v>
      </c>
      <c r="BX22" s="52">
        <f t="shared" si="106"/>
        <v>0</v>
      </c>
      <c r="BY22" s="53">
        <f t="shared" si="107"/>
        <v>0</v>
      </c>
      <c r="CA22" s="52">
        <f t="shared" si="108"/>
        <v>0</v>
      </c>
      <c r="CB22" s="52">
        <f t="shared" si="109"/>
        <v>0</v>
      </c>
      <c r="CC22" s="52">
        <f t="shared" si="110"/>
        <v>0</v>
      </c>
      <c r="CD22" s="52">
        <f t="shared" si="111"/>
        <v>0</v>
      </c>
      <c r="CE22" s="52">
        <f t="shared" si="112"/>
        <v>0</v>
      </c>
      <c r="CF22" s="52">
        <f t="shared" si="113"/>
        <v>0</v>
      </c>
      <c r="CG22" s="52">
        <f t="shared" si="114"/>
        <v>0</v>
      </c>
      <c r="CH22" s="52">
        <f t="shared" si="115"/>
        <v>0</v>
      </c>
      <c r="CI22" s="52">
        <f t="shared" si="116"/>
        <v>0</v>
      </c>
      <c r="CJ22" s="52">
        <f t="shared" si="117"/>
        <v>0</v>
      </c>
      <c r="CK22" s="52">
        <f t="shared" si="118"/>
        <v>0</v>
      </c>
      <c r="CL22" s="52">
        <f t="shared" si="119"/>
        <v>0</v>
      </c>
      <c r="CM22" s="52">
        <f t="shared" si="120"/>
        <v>0</v>
      </c>
      <c r="CN22" s="53">
        <f t="shared" si="121"/>
        <v>0</v>
      </c>
      <c r="CP22" s="52">
        <f t="shared" si="122"/>
        <v>0</v>
      </c>
      <c r="CQ22" s="52">
        <f t="shared" si="123"/>
        <v>0</v>
      </c>
      <c r="CR22" s="52">
        <f t="shared" si="124"/>
        <v>0</v>
      </c>
      <c r="CS22" s="52">
        <f t="shared" si="125"/>
        <v>0</v>
      </c>
      <c r="CT22" s="52">
        <f t="shared" si="126"/>
        <v>0</v>
      </c>
      <c r="CU22" s="52">
        <f t="shared" si="127"/>
        <v>0</v>
      </c>
      <c r="CV22" s="52">
        <f t="shared" si="128"/>
        <v>0</v>
      </c>
      <c r="CW22" s="52">
        <f t="shared" si="129"/>
        <v>0</v>
      </c>
      <c r="CX22" s="52">
        <f t="shared" si="130"/>
        <v>0</v>
      </c>
      <c r="CY22" s="52">
        <f t="shared" si="131"/>
        <v>0</v>
      </c>
      <c r="CZ22" s="52">
        <f t="shared" si="132"/>
        <v>0</v>
      </c>
      <c r="DA22" s="52">
        <f t="shared" si="133"/>
        <v>0</v>
      </c>
      <c r="DB22" s="52">
        <f t="shared" si="134"/>
        <v>0</v>
      </c>
      <c r="DC22" s="53">
        <f t="shared" si="135"/>
        <v>0</v>
      </c>
      <c r="DE22" s="52">
        <f t="shared" si="136"/>
        <v>0</v>
      </c>
      <c r="DF22" s="52">
        <f t="shared" si="137"/>
        <v>0</v>
      </c>
      <c r="DG22" s="52">
        <f t="shared" si="138"/>
        <v>0</v>
      </c>
      <c r="DH22" s="52">
        <f t="shared" si="139"/>
        <v>0</v>
      </c>
      <c r="DI22" s="52">
        <f t="shared" si="140"/>
        <v>0</v>
      </c>
      <c r="DJ22" s="52">
        <f t="shared" si="141"/>
        <v>0</v>
      </c>
      <c r="DK22" s="52">
        <f t="shared" si="142"/>
        <v>0</v>
      </c>
      <c r="DL22" s="52">
        <f t="shared" si="143"/>
        <v>0</v>
      </c>
      <c r="DM22" s="52">
        <f t="shared" si="144"/>
        <v>0</v>
      </c>
      <c r="DN22" s="52">
        <f t="shared" si="145"/>
        <v>0</v>
      </c>
      <c r="DO22" s="52">
        <f t="shared" si="146"/>
        <v>0</v>
      </c>
      <c r="DP22" s="52">
        <f t="shared" si="147"/>
        <v>0</v>
      </c>
      <c r="DQ22" s="52">
        <f t="shared" si="148"/>
        <v>0</v>
      </c>
      <c r="DR22" s="53">
        <f t="shared" si="149"/>
        <v>0</v>
      </c>
      <c r="DT22" s="52">
        <f t="shared" si="150"/>
        <v>0</v>
      </c>
      <c r="DU22" s="52">
        <f t="shared" si="151"/>
        <v>0</v>
      </c>
      <c r="DV22" s="52">
        <f t="shared" si="152"/>
        <v>0</v>
      </c>
      <c r="DW22" s="52">
        <f t="shared" si="153"/>
        <v>0</v>
      </c>
      <c r="DX22" s="52">
        <f t="shared" si="154"/>
        <v>0</v>
      </c>
      <c r="DY22" s="52">
        <f t="shared" si="155"/>
        <v>0</v>
      </c>
      <c r="DZ22" s="52">
        <f t="shared" si="156"/>
        <v>0</v>
      </c>
      <c r="EA22" s="52">
        <f t="shared" si="157"/>
        <v>0</v>
      </c>
      <c r="EB22" s="52">
        <f t="shared" si="158"/>
        <v>0</v>
      </c>
      <c r="EC22" s="52">
        <f t="shared" si="159"/>
        <v>0</v>
      </c>
      <c r="ED22" s="52">
        <f t="shared" si="160"/>
        <v>0</v>
      </c>
      <c r="EE22" s="52">
        <f t="shared" si="161"/>
        <v>0</v>
      </c>
      <c r="EF22" s="52">
        <f t="shared" si="162"/>
        <v>0</v>
      </c>
      <c r="EG22" s="53">
        <f t="shared" si="163"/>
        <v>0</v>
      </c>
      <c r="EI22" s="52">
        <f t="shared" si="164"/>
        <v>0</v>
      </c>
      <c r="EJ22" s="52">
        <f t="shared" si="165"/>
        <v>0</v>
      </c>
      <c r="EK22" s="52">
        <f t="shared" si="166"/>
        <v>0</v>
      </c>
      <c r="EL22" s="52">
        <f t="shared" si="167"/>
        <v>0</v>
      </c>
      <c r="EM22" s="52">
        <f t="shared" si="168"/>
        <v>0</v>
      </c>
      <c r="EN22" s="52">
        <f t="shared" si="169"/>
        <v>0</v>
      </c>
      <c r="EO22" s="52">
        <f t="shared" si="170"/>
        <v>0</v>
      </c>
      <c r="EP22" s="52">
        <f t="shared" si="171"/>
        <v>0</v>
      </c>
      <c r="EQ22" s="52">
        <f t="shared" si="172"/>
        <v>0</v>
      </c>
      <c r="ER22" s="52">
        <f t="shared" si="173"/>
        <v>0</v>
      </c>
      <c r="ES22" s="52">
        <f t="shared" si="174"/>
        <v>1</v>
      </c>
      <c r="ET22" s="52">
        <f t="shared" si="175"/>
        <v>0</v>
      </c>
      <c r="EU22" s="52">
        <f t="shared" si="176"/>
        <v>0</v>
      </c>
      <c r="EV22" s="53">
        <f t="shared" si="177"/>
        <v>1</v>
      </c>
      <c r="EX22" s="52">
        <f t="shared" si="178"/>
        <v>0</v>
      </c>
      <c r="EY22" s="52">
        <f t="shared" si="179"/>
        <v>0</v>
      </c>
      <c r="EZ22" s="52">
        <f t="shared" si="180"/>
        <v>0</v>
      </c>
      <c r="FA22" s="52">
        <f t="shared" si="181"/>
        <v>0</v>
      </c>
      <c r="FB22" s="52">
        <f t="shared" si="182"/>
        <v>0</v>
      </c>
      <c r="FC22" s="52">
        <f t="shared" si="183"/>
        <v>0</v>
      </c>
      <c r="FD22" s="52">
        <f t="shared" si="184"/>
        <v>0</v>
      </c>
      <c r="FE22" s="52">
        <f t="shared" si="185"/>
        <v>0</v>
      </c>
      <c r="FF22" s="52">
        <f t="shared" si="186"/>
        <v>0</v>
      </c>
      <c r="FG22" s="52">
        <f t="shared" si="187"/>
        <v>0</v>
      </c>
      <c r="FH22" s="52">
        <f t="shared" si="188"/>
        <v>1</v>
      </c>
      <c r="FI22" s="52">
        <f t="shared" si="189"/>
        <v>0</v>
      </c>
      <c r="FJ22" s="52">
        <f t="shared" si="190"/>
        <v>0</v>
      </c>
      <c r="FK22" s="53">
        <f t="shared" si="191"/>
        <v>1</v>
      </c>
      <c r="FM22" s="52">
        <f t="shared" si="192"/>
        <v>0</v>
      </c>
      <c r="FN22" s="52">
        <f t="shared" si="193"/>
        <v>0</v>
      </c>
      <c r="FO22" s="52">
        <f t="shared" si="194"/>
        <v>0</v>
      </c>
      <c r="FP22" s="52">
        <f t="shared" si="195"/>
        <v>0</v>
      </c>
      <c r="FQ22" s="52">
        <f t="shared" si="196"/>
        <v>0</v>
      </c>
      <c r="FR22" s="52">
        <f t="shared" si="197"/>
        <v>0</v>
      </c>
      <c r="FS22" s="52">
        <f t="shared" si="198"/>
        <v>0</v>
      </c>
      <c r="FT22" s="52">
        <f t="shared" si="199"/>
        <v>0</v>
      </c>
      <c r="FU22" s="52">
        <f t="shared" si="200"/>
        <v>0</v>
      </c>
      <c r="FV22" s="52">
        <f t="shared" si="201"/>
        <v>0</v>
      </c>
      <c r="FW22" s="52">
        <f t="shared" si="202"/>
        <v>0</v>
      </c>
      <c r="FX22" s="52">
        <f t="shared" si="203"/>
        <v>0</v>
      </c>
      <c r="FY22" s="52">
        <f t="shared" si="204"/>
        <v>0</v>
      </c>
      <c r="FZ22" s="53">
        <f t="shared" si="205"/>
        <v>0</v>
      </c>
      <c r="GB22" s="52">
        <f t="shared" si="206"/>
        <v>0</v>
      </c>
      <c r="GC22" s="52">
        <f t="shared" si="207"/>
        <v>0</v>
      </c>
      <c r="GD22" s="52">
        <f t="shared" si="208"/>
        <v>0</v>
      </c>
      <c r="GE22" s="52">
        <f t="shared" si="209"/>
        <v>0</v>
      </c>
      <c r="GF22" s="52">
        <f t="shared" si="210"/>
        <v>0</v>
      </c>
      <c r="GG22" s="52">
        <f t="shared" si="211"/>
        <v>0</v>
      </c>
      <c r="GH22" s="52">
        <f t="shared" si="212"/>
        <v>0</v>
      </c>
      <c r="GI22" s="52">
        <f t="shared" si="213"/>
        <v>0</v>
      </c>
      <c r="GJ22" s="52">
        <f t="shared" si="214"/>
        <v>0</v>
      </c>
      <c r="GK22" s="52">
        <f t="shared" si="215"/>
        <v>0</v>
      </c>
      <c r="GL22" s="52">
        <f t="shared" si="216"/>
        <v>0</v>
      </c>
      <c r="GM22" s="52">
        <f t="shared" si="217"/>
        <v>0</v>
      </c>
      <c r="GN22" s="52">
        <f t="shared" si="218"/>
        <v>0</v>
      </c>
      <c r="GO22" s="53">
        <f t="shared" si="219"/>
        <v>0</v>
      </c>
    </row>
    <row r="24" spans="2:197" x14ac:dyDescent="0.35">
      <c r="E24" s="52"/>
    </row>
    <row r="25" spans="2:197" x14ac:dyDescent="0.35">
      <c r="E25" s="52"/>
    </row>
    <row r="26" spans="2:197" x14ac:dyDescent="0.35">
      <c r="E26" s="52"/>
    </row>
    <row r="27" spans="2:197" x14ac:dyDescent="0.35">
      <c r="E27" s="52"/>
    </row>
    <row r="28" spans="2:197" x14ac:dyDescent="0.35">
      <c r="E28" s="52"/>
    </row>
    <row r="29" spans="2:197" x14ac:dyDescent="0.35">
      <c r="E29" s="52"/>
    </row>
    <row r="30" spans="2:197" x14ac:dyDescent="0.35">
      <c r="E30" s="52"/>
    </row>
    <row r="31" spans="2:197" x14ac:dyDescent="0.35">
      <c r="E31" s="52"/>
    </row>
    <row r="32" spans="2:197" x14ac:dyDescent="0.35">
      <c r="E32" s="52"/>
    </row>
    <row r="33" spans="5:5" x14ac:dyDescent="0.35">
      <c r="E33" s="52"/>
    </row>
    <row r="34" spans="5:5" x14ac:dyDescent="0.35">
      <c r="E34" s="52"/>
    </row>
    <row r="35" spans="5:5" x14ac:dyDescent="0.35">
      <c r="E35" s="52"/>
    </row>
    <row r="36" spans="5:5" x14ac:dyDescent="0.35">
      <c r="E36" s="52"/>
    </row>
    <row r="37" spans="5:5" x14ac:dyDescent="0.35">
      <c r="E37" s="52"/>
    </row>
  </sheetData>
  <mergeCells count="14">
    <mergeCell ref="FM4:FZ4"/>
    <mergeCell ref="GB4:GO4"/>
    <mergeCell ref="CA4:CN4"/>
    <mergeCell ref="CP4:DC4"/>
    <mergeCell ref="DE4:DR4"/>
    <mergeCell ref="DT4:EG4"/>
    <mergeCell ref="EI4:EV4"/>
    <mergeCell ref="EX4:FK4"/>
    <mergeCell ref="BL4:BY4"/>
    <mergeCell ref="B4:B5"/>
    <mergeCell ref="D4:Q4"/>
    <mergeCell ref="S4:AF4"/>
    <mergeCell ref="AH4:AU4"/>
    <mergeCell ref="AW4:B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205C-DA03-4332-ACB5-5F0C32BB7F34}">
  <dimension ref="A1:GO37"/>
  <sheetViews>
    <sheetView showGridLines="0" zoomScaleNormal="100" workbookViewId="0">
      <pane xSplit="3" ySplit="5" topLeftCell="BS6" activePane="bottomRight" state="frozen"/>
      <selection activeCell="S1" sqref="S1:AE1048576"/>
      <selection pane="topRight" activeCell="S1" sqref="S1:AE1048576"/>
      <selection pane="bottomLeft" activeCell="S1" sqref="S1:AE1048576"/>
      <selection pane="bottomRight" activeCell="BS12" sqref="BS12"/>
    </sheetView>
  </sheetViews>
  <sheetFormatPr defaultRowHeight="14.5" outlineLevelCol="1" x14ac:dyDescent="0.35"/>
  <cols>
    <col min="1" max="1" width="4.5" style="5" customWidth="1"/>
    <col min="2" max="2" width="16.5" customWidth="1"/>
    <col min="3" max="3" width="0.33203125" customWidth="1"/>
    <col min="4" max="4" width="11.08203125" bestFit="1" customWidth="1" outlineLevel="1"/>
    <col min="5" max="6" width="10.08203125" bestFit="1" customWidth="1" outlineLevel="1"/>
    <col min="7" max="7" width="8.58203125" bestFit="1" customWidth="1" outlineLevel="1"/>
    <col min="8" max="8" width="10.08203125" bestFit="1" customWidth="1" outlineLevel="1"/>
    <col min="9" max="11" width="8.58203125" bestFit="1" customWidth="1" outlineLevel="1"/>
    <col min="12" max="12" width="8.58203125" customWidth="1" outlineLevel="1"/>
    <col min="13" max="13" width="8.58203125" bestFit="1" customWidth="1" outlineLevel="1"/>
    <col min="14" max="14" width="5" bestFit="1" customWidth="1" outlineLevel="1"/>
    <col min="15" max="15" width="8.58203125" bestFit="1" customWidth="1" outlineLevel="1"/>
    <col min="16" max="16" width="6.58203125" bestFit="1" customWidth="1" outlineLevel="1"/>
    <col min="17" max="17" width="11.25" bestFit="1" customWidth="1"/>
    <col min="18" max="18" width="1" customWidth="1"/>
    <col min="19" max="19" width="10" customWidth="1" outlineLevel="1"/>
    <col min="20" max="31" width="9.83203125" customWidth="1" outlineLevel="1"/>
    <col min="32" max="32" width="10.75" bestFit="1" customWidth="1"/>
    <col min="33" max="33" width="1" customWidth="1"/>
    <col min="34" max="34" width="10" customWidth="1" outlineLevel="1"/>
    <col min="35" max="46" width="9.83203125" customWidth="1" outlineLevel="1"/>
    <col min="47" max="47" width="10.75" bestFit="1" customWidth="1"/>
    <col min="48" max="48" width="1" customWidth="1"/>
    <col min="49" max="49" width="10" customWidth="1" outlineLevel="1"/>
    <col min="50" max="61" width="9.83203125" customWidth="1" outlineLevel="1"/>
    <col min="62" max="62" width="10.75" bestFit="1" customWidth="1"/>
    <col min="63" max="63" width="1" customWidth="1"/>
    <col min="64" max="64" width="10" customWidth="1" outlineLevel="1"/>
    <col min="65" max="76" width="9.83203125" customWidth="1" outlineLevel="1"/>
    <col min="77" max="77" width="10.75" bestFit="1" customWidth="1"/>
    <col min="78" max="78" width="1" customWidth="1"/>
    <col min="79" max="79" width="10" customWidth="1" outlineLevel="1"/>
    <col min="80" max="91" width="9.83203125" customWidth="1" outlineLevel="1"/>
    <col min="92" max="92" width="10.75" bestFit="1" customWidth="1"/>
    <col min="93" max="93" width="1" customWidth="1"/>
    <col min="94" max="94" width="10" customWidth="1" outlineLevel="1"/>
    <col min="95" max="106" width="9.83203125" customWidth="1" outlineLevel="1"/>
    <col min="107" max="107" width="10.75" bestFit="1" customWidth="1"/>
    <col min="108" max="108" width="1" customWidth="1"/>
    <col min="109" max="109" width="10" customWidth="1" outlineLevel="1"/>
    <col min="110" max="121" width="9.83203125" customWidth="1" outlineLevel="1"/>
    <col min="122" max="122" width="10.75" bestFit="1" customWidth="1"/>
    <col min="123" max="123" width="1" customWidth="1"/>
    <col min="124" max="124" width="10" customWidth="1" outlineLevel="1"/>
    <col min="125" max="136" width="9.83203125" customWidth="1" outlineLevel="1"/>
    <col min="137" max="137" width="10.75" bestFit="1" customWidth="1"/>
    <col min="138" max="138" width="1" customWidth="1"/>
    <col min="139" max="139" width="10" customWidth="1" outlineLevel="1"/>
    <col min="140" max="151" width="9.83203125" customWidth="1" outlineLevel="1"/>
    <col min="152" max="152" width="10.75" bestFit="1" customWidth="1"/>
    <col min="153" max="153" width="1" customWidth="1"/>
    <col min="154" max="154" width="10" customWidth="1" outlineLevel="1"/>
    <col min="155" max="166" width="9.83203125" customWidth="1" outlineLevel="1"/>
    <col min="167" max="167" width="10.75" bestFit="1" customWidth="1"/>
    <col min="168" max="168" width="1" customWidth="1"/>
    <col min="169" max="169" width="10" customWidth="1" outlineLevel="1"/>
    <col min="170" max="181" width="9.83203125" customWidth="1" outlineLevel="1"/>
    <col min="182" max="182" width="10.75" bestFit="1" customWidth="1"/>
    <col min="183" max="183" width="1" customWidth="1"/>
    <col min="184" max="184" width="10" customWidth="1" outlineLevel="1"/>
    <col min="185" max="196" width="9.83203125" customWidth="1" outlineLevel="1"/>
    <col min="197" max="197" width="10.75" bestFit="1" customWidth="1"/>
  </cols>
  <sheetData>
    <row r="1" spans="1:197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/>
      <c r="S1" s="5">
        <v>2024</v>
      </c>
      <c r="T1" s="5">
        <v>2024</v>
      </c>
      <c r="U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/>
      <c r="AH1" s="5">
        <v>2024</v>
      </c>
      <c r="AI1" s="5">
        <v>2024</v>
      </c>
      <c r="AJ1" s="5">
        <v>2024</v>
      </c>
      <c r="AK1" s="5">
        <v>2024</v>
      </c>
      <c r="AL1" s="5">
        <v>2024</v>
      </c>
      <c r="AM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/>
      <c r="AW1" s="5">
        <v>2024</v>
      </c>
      <c r="AX1" s="5">
        <v>2024</v>
      </c>
      <c r="AY1" s="5">
        <v>2024</v>
      </c>
      <c r="AZ1" s="5">
        <v>2024</v>
      </c>
      <c r="BA1" s="5">
        <v>2024</v>
      </c>
      <c r="BB1" s="5">
        <v>2024</v>
      </c>
      <c r="BC1" s="5">
        <v>2024</v>
      </c>
      <c r="BD1" s="5">
        <v>2024</v>
      </c>
      <c r="BE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/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V1" s="5">
        <v>2024</v>
      </c>
      <c r="BW1" s="5">
        <v>2024</v>
      </c>
      <c r="BX1" s="5">
        <v>2024</v>
      </c>
      <c r="BY1" s="5">
        <v>2024</v>
      </c>
      <c r="BZ1" s="5"/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N1" s="5">
        <v>2024</v>
      </c>
      <c r="CO1" s="5"/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/>
      <c r="DE1" s="5">
        <v>2024</v>
      </c>
      <c r="DF1" s="5">
        <v>2024</v>
      </c>
      <c r="DG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/>
      <c r="DT1" s="5">
        <v>2024</v>
      </c>
      <c r="DU1" s="5">
        <v>2024</v>
      </c>
      <c r="DV1" s="5">
        <v>2024</v>
      </c>
      <c r="DW1" s="5">
        <v>2024</v>
      </c>
      <c r="DX1" s="5">
        <v>2024</v>
      </c>
      <c r="DY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/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P1" s="5">
        <v>2024</v>
      </c>
      <c r="EQ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/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H1" s="5">
        <v>2024</v>
      </c>
      <c r="FI1" s="5">
        <v>2024</v>
      </c>
      <c r="FJ1" s="5">
        <v>2024</v>
      </c>
      <c r="FK1" s="5">
        <v>2024</v>
      </c>
      <c r="FL1" s="5"/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FZ1" s="5">
        <v>2024</v>
      </c>
      <c r="GA1" s="5"/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</row>
    <row r="2" spans="1:197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/>
      <c r="S2" s="5">
        <v>1</v>
      </c>
      <c r="T2" s="5">
        <f>S2</f>
        <v>1</v>
      </c>
      <c r="U2" s="5">
        <f t="shared" ref="U2:AF2" si="0">T2</f>
        <v>1</v>
      </c>
      <c r="V2" s="5">
        <f t="shared" si="0"/>
        <v>1</v>
      </c>
      <c r="W2" s="5">
        <f t="shared" si="0"/>
        <v>1</v>
      </c>
      <c r="X2" s="5">
        <f t="shared" si="0"/>
        <v>1</v>
      </c>
      <c r="Y2" s="5">
        <f t="shared" si="0"/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/>
      <c r="AH2" s="5">
        <f>S2+1</f>
        <v>2</v>
      </c>
      <c r="AI2" s="5">
        <f>AH2</f>
        <v>2</v>
      </c>
      <c r="AJ2" s="5">
        <f t="shared" ref="AJ2:AU2" si="1">AI2</f>
        <v>2</v>
      </c>
      <c r="AK2" s="5">
        <f t="shared" si="1"/>
        <v>2</v>
      </c>
      <c r="AL2" s="5">
        <f t="shared" si="1"/>
        <v>2</v>
      </c>
      <c r="AM2" s="5">
        <f t="shared" si="1"/>
        <v>2</v>
      </c>
      <c r="AN2" s="5">
        <f t="shared" si="1"/>
        <v>2</v>
      </c>
      <c r="AO2" s="5">
        <f t="shared" si="1"/>
        <v>2</v>
      </c>
      <c r="AP2" s="5">
        <f t="shared" si="1"/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/>
      <c r="AW2" s="5">
        <f>AH2+1</f>
        <v>3</v>
      </c>
      <c r="AX2" s="5">
        <f>AW2</f>
        <v>3</v>
      </c>
      <c r="AY2" s="5">
        <f t="shared" ref="AY2:BJ2" si="2">AX2</f>
        <v>3</v>
      </c>
      <c r="AZ2" s="5">
        <f t="shared" si="2"/>
        <v>3</v>
      </c>
      <c r="BA2" s="5">
        <f t="shared" si="2"/>
        <v>3</v>
      </c>
      <c r="BB2" s="5">
        <f t="shared" si="2"/>
        <v>3</v>
      </c>
      <c r="BC2" s="5">
        <f t="shared" si="2"/>
        <v>3</v>
      </c>
      <c r="BD2" s="5">
        <f t="shared" si="2"/>
        <v>3</v>
      </c>
      <c r="BE2" s="5">
        <f t="shared" si="2"/>
        <v>3</v>
      </c>
      <c r="BF2" s="5">
        <f t="shared" si="2"/>
        <v>3</v>
      </c>
      <c r="BG2" s="5">
        <f t="shared" si="2"/>
        <v>3</v>
      </c>
      <c r="BH2" s="5">
        <f t="shared" si="2"/>
        <v>3</v>
      </c>
      <c r="BI2" s="5">
        <f t="shared" si="2"/>
        <v>3</v>
      </c>
      <c r="BJ2" s="5">
        <f t="shared" si="2"/>
        <v>3</v>
      </c>
      <c r="BK2" s="5"/>
      <c r="BL2" s="5">
        <f>AW2+1</f>
        <v>4</v>
      </c>
      <c r="BM2" s="5">
        <f>BL2</f>
        <v>4</v>
      </c>
      <c r="BN2" s="5">
        <f t="shared" ref="BN2:BY2" si="3">BM2</f>
        <v>4</v>
      </c>
      <c r="BO2" s="5">
        <f t="shared" si="3"/>
        <v>4</v>
      </c>
      <c r="BP2" s="5">
        <f t="shared" si="3"/>
        <v>4</v>
      </c>
      <c r="BQ2" s="5">
        <f t="shared" si="3"/>
        <v>4</v>
      </c>
      <c r="BR2" s="5">
        <f t="shared" si="3"/>
        <v>4</v>
      </c>
      <c r="BS2" s="5">
        <f t="shared" si="3"/>
        <v>4</v>
      </c>
      <c r="BT2" s="5">
        <f t="shared" si="3"/>
        <v>4</v>
      </c>
      <c r="BU2" s="5">
        <f t="shared" si="3"/>
        <v>4</v>
      </c>
      <c r="BV2" s="5">
        <f t="shared" si="3"/>
        <v>4</v>
      </c>
      <c r="BW2" s="5">
        <f t="shared" si="3"/>
        <v>4</v>
      </c>
      <c r="BX2" s="5">
        <f t="shared" si="3"/>
        <v>4</v>
      </c>
      <c r="BY2" s="5">
        <f t="shared" si="3"/>
        <v>4</v>
      </c>
      <c r="BZ2" s="5"/>
      <c r="CA2" s="5">
        <f>BL2+1</f>
        <v>5</v>
      </c>
      <c r="CB2" s="5">
        <f>CA2</f>
        <v>5</v>
      </c>
      <c r="CC2" s="5">
        <f t="shared" ref="CC2:CN2" si="4">CB2</f>
        <v>5</v>
      </c>
      <c r="CD2" s="5">
        <f t="shared" si="4"/>
        <v>5</v>
      </c>
      <c r="CE2" s="5">
        <f t="shared" si="4"/>
        <v>5</v>
      </c>
      <c r="CF2" s="5">
        <f t="shared" si="4"/>
        <v>5</v>
      </c>
      <c r="CG2" s="5">
        <f t="shared" si="4"/>
        <v>5</v>
      </c>
      <c r="CH2" s="5">
        <f t="shared" si="4"/>
        <v>5</v>
      </c>
      <c r="CI2" s="5">
        <f t="shared" si="4"/>
        <v>5</v>
      </c>
      <c r="CJ2" s="5">
        <f t="shared" si="4"/>
        <v>5</v>
      </c>
      <c r="CK2" s="5">
        <f t="shared" si="4"/>
        <v>5</v>
      </c>
      <c r="CL2" s="5">
        <f t="shared" si="4"/>
        <v>5</v>
      </c>
      <c r="CM2" s="5">
        <f t="shared" si="4"/>
        <v>5</v>
      </c>
      <c r="CN2" s="5">
        <f t="shared" si="4"/>
        <v>5</v>
      </c>
      <c r="CO2" s="5"/>
      <c r="CP2" s="5">
        <f>CA2+1</f>
        <v>6</v>
      </c>
      <c r="CQ2" s="5">
        <f>CP2</f>
        <v>6</v>
      </c>
      <c r="CR2" s="5">
        <f t="shared" ref="CR2:DC2" si="5">CQ2</f>
        <v>6</v>
      </c>
      <c r="CS2" s="5">
        <f t="shared" si="5"/>
        <v>6</v>
      </c>
      <c r="CT2" s="5">
        <f t="shared" si="5"/>
        <v>6</v>
      </c>
      <c r="CU2" s="5">
        <f t="shared" si="5"/>
        <v>6</v>
      </c>
      <c r="CV2" s="5">
        <f t="shared" si="5"/>
        <v>6</v>
      </c>
      <c r="CW2" s="5">
        <f t="shared" si="5"/>
        <v>6</v>
      </c>
      <c r="CX2" s="5">
        <f t="shared" si="5"/>
        <v>6</v>
      </c>
      <c r="CY2" s="5">
        <f t="shared" si="5"/>
        <v>6</v>
      </c>
      <c r="CZ2" s="5">
        <f t="shared" si="5"/>
        <v>6</v>
      </c>
      <c r="DA2" s="5">
        <f t="shared" si="5"/>
        <v>6</v>
      </c>
      <c r="DB2" s="5">
        <f t="shared" si="5"/>
        <v>6</v>
      </c>
      <c r="DC2" s="5">
        <f t="shared" si="5"/>
        <v>6</v>
      </c>
      <c r="DD2" s="5"/>
      <c r="DE2" s="5">
        <f>CP2+1</f>
        <v>7</v>
      </c>
      <c r="DF2" s="5">
        <f>DE2</f>
        <v>7</v>
      </c>
      <c r="DG2" s="5">
        <f t="shared" ref="DG2:DR2" si="6">DF2</f>
        <v>7</v>
      </c>
      <c r="DH2" s="5">
        <f t="shared" si="6"/>
        <v>7</v>
      </c>
      <c r="DI2" s="5">
        <f t="shared" si="6"/>
        <v>7</v>
      </c>
      <c r="DJ2" s="5">
        <f t="shared" si="6"/>
        <v>7</v>
      </c>
      <c r="DK2" s="5">
        <f t="shared" si="6"/>
        <v>7</v>
      </c>
      <c r="DL2" s="5">
        <f t="shared" si="6"/>
        <v>7</v>
      </c>
      <c r="DM2" s="5">
        <f t="shared" si="6"/>
        <v>7</v>
      </c>
      <c r="DN2" s="5">
        <f t="shared" si="6"/>
        <v>7</v>
      </c>
      <c r="DO2" s="5">
        <f t="shared" si="6"/>
        <v>7</v>
      </c>
      <c r="DP2" s="5">
        <f t="shared" si="6"/>
        <v>7</v>
      </c>
      <c r="DQ2" s="5">
        <f t="shared" si="6"/>
        <v>7</v>
      </c>
      <c r="DR2" s="5">
        <f t="shared" si="6"/>
        <v>7</v>
      </c>
      <c r="DS2" s="5"/>
      <c r="DT2" s="5">
        <f>DE2+1</f>
        <v>8</v>
      </c>
      <c r="DU2" s="5">
        <f>DT2</f>
        <v>8</v>
      </c>
      <c r="DV2" s="5">
        <f t="shared" ref="DV2:EG2" si="7">DU2</f>
        <v>8</v>
      </c>
      <c r="DW2" s="5">
        <f t="shared" si="7"/>
        <v>8</v>
      </c>
      <c r="DX2" s="5">
        <f t="shared" si="7"/>
        <v>8</v>
      </c>
      <c r="DY2" s="5">
        <f t="shared" si="7"/>
        <v>8</v>
      </c>
      <c r="DZ2" s="5">
        <f t="shared" si="7"/>
        <v>8</v>
      </c>
      <c r="EA2" s="5">
        <f t="shared" si="7"/>
        <v>8</v>
      </c>
      <c r="EB2" s="5">
        <f t="shared" si="7"/>
        <v>8</v>
      </c>
      <c r="EC2" s="5">
        <f t="shared" si="7"/>
        <v>8</v>
      </c>
      <c r="ED2" s="5">
        <f t="shared" si="7"/>
        <v>8</v>
      </c>
      <c r="EE2" s="5">
        <f t="shared" si="7"/>
        <v>8</v>
      </c>
      <c r="EF2" s="5">
        <f t="shared" si="7"/>
        <v>8</v>
      </c>
      <c r="EG2" s="5">
        <f t="shared" si="7"/>
        <v>8</v>
      </c>
      <c r="EH2" s="5"/>
      <c r="EI2" s="5">
        <f>DT2+1</f>
        <v>9</v>
      </c>
      <c r="EJ2" s="5">
        <f>EI2</f>
        <v>9</v>
      </c>
      <c r="EK2" s="5">
        <f t="shared" ref="EK2:EV2" si="8">EJ2</f>
        <v>9</v>
      </c>
      <c r="EL2" s="5">
        <f t="shared" si="8"/>
        <v>9</v>
      </c>
      <c r="EM2" s="5">
        <f t="shared" si="8"/>
        <v>9</v>
      </c>
      <c r="EN2" s="5">
        <f t="shared" si="8"/>
        <v>9</v>
      </c>
      <c r="EO2" s="5">
        <f t="shared" si="8"/>
        <v>9</v>
      </c>
      <c r="EP2" s="5">
        <f t="shared" si="8"/>
        <v>9</v>
      </c>
      <c r="EQ2" s="5">
        <f t="shared" si="8"/>
        <v>9</v>
      </c>
      <c r="ER2" s="5">
        <f t="shared" si="8"/>
        <v>9</v>
      </c>
      <c r="ES2" s="5">
        <f t="shared" si="8"/>
        <v>9</v>
      </c>
      <c r="ET2" s="5">
        <f t="shared" si="8"/>
        <v>9</v>
      </c>
      <c r="EU2" s="5">
        <f t="shared" si="8"/>
        <v>9</v>
      </c>
      <c r="EV2" s="5">
        <f t="shared" si="8"/>
        <v>9</v>
      </c>
      <c r="EW2" s="5"/>
      <c r="EX2" s="5">
        <f>EI2+1</f>
        <v>10</v>
      </c>
      <c r="EY2" s="5">
        <f>EX2</f>
        <v>10</v>
      </c>
      <c r="EZ2" s="5">
        <f t="shared" ref="EZ2:FK2" si="9">EY2</f>
        <v>10</v>
      </c>
      <c r="FA2" s="5">
        <f t="shared" si="9"/>
        <v>10</v>
      </c>
      <c r="FB2" s="5">
        <f t="shared" si="9"/>
        <v>10</v>
      </c>
      <c r="FC2" s="5">
        <f t="shared" si="9"/>
        <v>10</v>
      </c>
      <c r="FD2" s="5">
        <f t="shared" si="9"/>
        <v>10</v>
      </c>
      <c r="FE2" s="5">
        <f t="shared" si="9"/>
        <v>10</v>
      </c>
      <c r="FF2" s="5">
        <f t="shared" si="9"/>
        <v>10</v>
      </c>
      <c r="FG2" s="5">
        <f t="shared" si="9"/>
        <v>10</v>
      </c>
      <c r="FH2" s="5">
        <f t="shared" si="9"/>
        <v>10</v>
      </c>
      <c r="FI2" s="5">
        <f t="shared" si="9"/>
        <v>10</v>
      </c>
      <c r="FJ2" s="5">
        <f t="shared" si="9"/>
        <v>10</v>
      </c>
      <c r="FK2" s="5">
        <f t="shared" si="9"/>
        <v>10</v>
      </c>
      <c r="FL2" s="5"/>
      <c r="FM2" s="5">
        <f>EX2+1</f>
        <v>11</v>
      </c>
      <c r="FN2" s="5">
        <f>FM2</f>
        <v>11</v>
      </c>
      <c r="FO2" s="5">
        <f t="shared" ref="FO2:FZ2" si="10">FN2</f>
        <v>11</v>
      </c>
      <c r="FP2" s="5">
        <f t="shared" si="10"/>
        <v>11</v>
      </c>
      <c r="FQ2" s="5">
        <f t="shared" si="10"/>
        <v>11</v>
      </c>
      <c r="FR2" s="5">
        <f t="shared" si="10"/>
        <v>11</v>
      </c>
      <c r="FS2" s="5">
        <f t="shared" si="10"/>
        <v>11</v>
      </c>
      <c r="FT2" s="5">
        <f t="shared" si="10"/>
        <v>11</v>
      </c>
      <c r="FU2" s="5">
        <f t="shared" si="10"/>
        <v>11</v>
      </c>
      <c r="FV2" s="5">
        <f t="shared" si="10"/>
        <v>11</v>
      </c>
      <c r="FW2" s="5">
        <f t="shared" si="10"/>
        <v>11</v>
      </c>
      <c r="FX2" s="5">
        <f t="shared" si="10"/>
        <v>11</v>
      </c>
      <c r="FY2" s="5">
        <f t="shared" si="10"/>
        <v>11</v>
      </c>
      <c r="FZ2" s="5">
        <f t="shared" si="10"/>
        <v>11</v>
      </c>
      <c r="GA2" s="5"/>
      <c r="GB2" s="5">
        <f>FM2+1</f>
        <v>12</v>
      </c>
      <c r="GC2" s="5">
        <f>GB2</f>
        <v>12</v>
      </c>
      <c r="GD2" s="5">
        <f t="shared" ref="GD2:GO2" si="11">GC2</f>
        <v>12</v>
      </c>
      <c r="GE2" s="5">
        <f t="shared" si="11"/>
        <v>12</v>
      </c>
      <c r="GF2" s="5">
        <f t="shared" si="11"/>
        <v>12</v>
      </c>
      <c r="GG2" s="5">
        <f t="shared" si="11"/>
        <v>12</v>
      </c>
      <c r="GH2" s="5">
        <f t="shared" si="11"/>
        <v>12</v>
      </c>
      <c r="GI2" s="5">
        <f t="shared" si="11"/>
        <v>12</v>
      </c>
      <c r="GJ2" s="5">
        <f t="shared" si="11"/>
        <v>12</v>
      </c>
      <c r="GK2" s="5">
        <f t="shared" si="11"/>
        <v>12</v>
      </c>
      <c r="GL2" s="5">
        <f t="shared" si="11"/>
        <v>12</v>
      </c>
      <c r="GM2" s="5">
        <f t="shared" si="11"/>
        <v>12</v>
      </c>
      <c r="GN2" s="5">
        <f t="shared" si="11"/>
        <v>12</v>
      </c>
      <c r="GO2" s="5">
        <f t="shared" si="11"/>
        <v>12</v>
      </c>
    </row>
    <row r="4" spans="1:197" ht="15" customHeight="1" x14ac:dyDescent="0.35">
      <c r="B4" s="74" t="s">
        <v>79</v>
      </c>
      <c r="D4" s="76" t="s">
        <v>306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S4" s="77" t="str">
        <f>"THÁNG "&amp;S2&amp;"-XUẤT"</f>
        <v>THÁNG 1-XUẤT</v>
      </c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H4" s="77" t="str">
        <f>"THÁNG "&amp;AH2&amp;"-XUẤT"</f>
        <v>THÁNG 2-XUẤT</v>
      </c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W4" s="77" t="str">
        <f>"THÁNG "&amp;AW2&amp;"-XUẤT"</f>
        <v>THÁNG 3-XUẤT</v>
      </c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L4" s="77" t="str">
        <f>"THÁNG "&amp;BL2&amp;"-XUẤT"</f>
        <v>THÁNG 4-XUẤT</v>
      </c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CA4" s="77" t="str">
        <f>"THÁNG "&amp;CA2&amp;"-XUẤT"</f>
        <v>THÁNG 5-XUẤT</v>
      </c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P4" s="77" t="str">
        <f>"THÁNG "&amp;CP2&amp;"-XUẤT"</f>
        <v>THÁNG 6-XUẤT</v>
      </c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E4" s="77" t="str">
        <f>"THÁNG "&amp;DE2&amp;"-XUẤT"</f>
        <v>THÁNG 7-XUẤT</v>
      </c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T4" s="77" t="str">
        <f>"THÁNG "&amp;DT2&amp;"-XUẤT"</f>
        <v>THÁNG 8-XUẤT</v>
      </c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I4" s="77" t="str">
        <f>"THÁNG "&amp;EI2&amp;"-XUẤT"</f>
        <v>THÁNG 9-XUẤT</v>
      </c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X4" s="77" t="str">
        <f>"THÁNG "&amp;EX2&amp;"-XUẤT"</f>
        <v>THÁNG 10-XUẤT</v>
      </c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M4" s="77" t="str">
        <f>"THÁNG "&amp;FM2&amp;"-XUẤT"</f>
        <v>THÁNG 11-XUẤT</v>
      </c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B4" s="77" t="str">
        <f>"THÁNG "&amp;GB2&amp;"-XUẤT"</f>
        <v>THÁNG 12-XUẤT</v>
      </c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</row>
    <row r="5" spans="1:197" s="1" customFormat="1" x14ac:dyDescent="0.35">
      <c r="A5" s="6"/>
      <c r="B5" s="75"/>
      <c r="D5" s="48" t="s">
        <v>293</v>
      </c>
      <c r="E5" s="48" t="s">
        <v>292</v>
      </c>
      <c r="F5" s="48" t="s">
        <v>373</v>
      </c>
      <c r="G5" s="48" t="s">
        <v>305</v>
      </c>
      <c r="H5" s="48" t="s">
        <v>146</v>
      </c>
      <c r="I5" s="48" t="s">
        <v>290</v>
      </c>
      <c r="J5" s="48" t="s">
        <v>291</v>
      </c>
      <c r="K5" s="48" t="s">
        <v>372</v>
      </c>
      <c r="L5" s="48" t="s">
        <v>297</v>
      </c>
      <c r="M5" s="48" t="s">
        <v>295</v>
      </c>
      <c r="N5" s="48" t="s">
        <v>76</v>
      </c>
      <c r="O5" s="48" t="s">
        <v>374</v>
      </c>
      <c r="P5" s="48" t="s">
        <v>296</v>
      </c>
      <c r="Q5" s="48" t="s">
        <v>153</v>
      </c>
      <c r="R5" s="49"/>
      <c r="S5" s="50" t="s">
        <v>293</v>
      </c>
      <c r="T5" s="50" t="s">
        <v>292</v>
      </c>
      <c r="U5" s="50" t="s">
        <v>373</v>
      </c>
      <c r="V5" s="50" t="s">
        <v>305</v>
      </c>
      <c r="W5" s="50" t="s">
        <v>146</v>
      </c>
      <c r="X5" s="50" t="s">
        <v>290</v>
      </c>
      <c r="Y5" s="50" t="s">
        <v>291</v>
      </c>
      <c r="Z5" s="50" t="s">
        <v>372</v>
      </c>
      <c r="AA5" s="50" t="s">
        <v>297</v>
      </c>
      <c r="AB5" s="50" t="s">
        <v>295</v>
      </c>
      <c r="AC5" s="50" t="s">
        <v>76</v>
      </c>
      <c r="AD5" s="50" t="s">
        <v>374</v>
      </c>
      <c r="AE5" s="50" t="s">
        <v>296</v>
      </c>
      <c r="AF5" s="50" t="s">
        <v>153</v>
      </c>
      <c r="AG5" s="49"/>
      <c r="AH5" s="50" t="s">
        <v>293</v>
      </c>
      <c r="AI5" s="50" t="s">
        <v>292</v>
      </c>
      <c r="AJ5" s="50" t="s">
        <v>373</v>
      </c>
      <c r="AK5" s="50" t="s">
        <v>305</v>
      </c>
      <c r="AL5" s="50" t="s">
        <v>146</v>
      </c>
      <c r="AM5" s="50" t="s">
        <v>290</v>
      </c>
      <c r="AN5" s="50" t="s">
        <v>291</v>
      </c>
      <c r="AO5" s="50" t="s">
        <v>372</v>
      </c>
      <c r="AP5" s="50" t="s">
        <v>297</v>
      </c>
      <c r="AQ5" s="50" t="s">
        <v>295</v>
      </c>
      <c r="AR5" s="50" t="s">
        <v>76</v>
      </c>
      <c r="AS5" s="50" t="s">
        <v>374</v>
      </c>
      <c r="AT5" s="50" t="s">
        <v>296</v>
      </c>
      <c r="AU5" s="50" t="s">
        <v>153</v>
      </c>
      <c r="AV5" s="49"/>
      <c r="AW5" s="50" t="s">
        <v>293</v>
      </c>
      <c r="AX5" s="50" t="s">
        <v>292</v>
      </c>
      <c r="AY5" s="50" t="s">
        <v>373</v>
      </c>
      <c r="AZ5" s="50" t="s">
        <v>305</v>
      </c>
      <c r="BA5" s="50" t="s">
        <v>146</v>
      </c>
      <c r="BB5" s="50" t="s">
        <v>290</v>
      </c>
      <c r="BC5" s="50" t="s">
        <v>291</v>
      </c>
      <c r="BD5" s="50" t="s">
        <v>372</v>
      </c>
      <c r="BE5" s="50" t="s">
        <v>297</v>
      </c>
      <c r="BF5" s="50" t="s">
        <v>295</v>
      </c>
      <c r="BG5" s="50" t="s">
        <v>76</v>
      </c>
      <c r="BH5" s="50" t="s">
        <v>374</v>
      </c>
      <c r="BI5" s="50" t="s">
        <v>296</v>
      </c>
      <c r="BJ5" s="50" t="s">
        <v>153</v>
      </c>
      <c r="BK5" s="49"/>
      <c r="BL5" s="50" t="s">
        <v>293</v>
      </c>
      <c r="BM5" s="50" t="s">
        <v>292</v>
      </c>
      <c r="BN5" s="50" t="s">
        <v>373</v>
      </c>
      <c r="BO5" s="50" t="s">
        <v>305</v>
      </c>
      <c r="BP5" s="50" t="s">
        <v>146</v>
      </c>
      <c r="BQ5" s="50" t="s">
        <v>290</v>
      </c>
      <c r="BR5" s="50" t="s">
        <v>291</v>
      </c>
      <c r="BS5" s="50" t="s">
        <v>372</v>
      </c>
      <c r="BT5" s="50" t="s">
        <v>297</v>
      </c>
      <c r="BU5" s="50" t="s">
        <v>295</v>
      </c>
      <c r="BV5" s="50" t="s">
        <v>76</v>
      </c>
      <c r="BW5" s="50" t="s">
        <v>374</v>
      </c>
      <c r="BX5" s="50" t="s">
        <v>296</v>
      </c>
      <c r="BY5" s="50" t="s">
        <v>153</v>
      </c>
      <c r="BZ5" s="49"/>
      <c r="CA5" s="50" t="s">
        <v>293</v>
      </c>
      <c r="CB5" s="50" t="s">
        <v>292</v>
      </c>
      <c r="CC5" s="50" t="s">
        <v>373</v>
      </c>
      <c r="CD5" s="50" t="s">
        <v>305</v>
      </c>
      <c r="CE5" s="50" t="s">
        <v>146</v>
      </c>
      <c r="CF5" s="50" t="s">
        <v>290</v>
      </c>
      <c r="CG5" s="50" t="s">
        <v>291</v>
      </c>
      <c r="CH5" s="50" t="s">
        <v>372</v>
      </c>
      <c r="CI5" s="50" t="s">
        <v>297</v>
      </c>
      <c r="CJ5" s="50" t="s">
        <v>295</v>
      </c>
      <c r="CK5" s="50" t="s">
        <v>76</v>
      </c>
      <c r="CL5" s="50" t="s">
        <v>374</v>
      </c>
      <c r="CM5" s="50" t="s">
        <v>296</v>
      </c>
      <c r="CN5" s="50" t="s">
        <v>153</v>
      </c>
      <c r="CO5" s="49"/>
      <c r="CP5" s="50" t="s">
        <v>293</v>
      </c>
      <c r="CQ5" s="50" t="s">
        <v>292</v>
      </c>
      <c r="CR5" s="50" t="s">
        <v>373</v>
      </c>
      <c r="CS5" s="50" t="s">
        <v>305</v>
      </c>
      <c r="CT5" s="50" t="s">
        <v>146</v>
      </c>
      <c r="CU5" s="50" t="s">
        <v>290</v>
      </c>
      <c r="CV5" s="50" t="s">
        <v>291</v>
      </c>
      <c r="CW5" s="50" t="s">
        <v>372</v>
      </c>
      <c r="CX5" s="50" t="s">
        <v>297</v>
      </c>
      <c r="CY5" s="50" t="s">
        <v>295</v>
      </c>
      <c r="CZ5" s="50" t="s">
        <v>76</v>
      </c>
      <c r="DA5" s="50" t="s">
        <v>374</v>
      </c>
      <c r="DB5" s="50" t="s">
        <v>296</v>
      </c>
      <c r="DC5" s="50" t="s">
        <v>153</v>
      </c>
      <c r="DD5" s="49"/>
      <c r="DE5" s="50" t="s">
        <v>293</v>
      </c>
      <c r="DF5" s="50" t="s">
        <v>292</v>
      </c>
      <c r="DG5" s="50" t="s">
        <v>373</v>
      </c>
      <c r="DH5" s="50" t="s">
        <v>305</v>
      </c>
      <c r="DI5" s="50" t="s">
        <v>146</v>
      </c>
      <c r="DJ5" s="50" t="s">
        <v>290</v>
      </c>
      <c r="DK5" s="50" t="s">
        <v>291</v>
      </c>
      <c r="DL5" s="50" t="s">
        <v>372</v>
      </c>
      <c r="DM5" s="50" t="s">
        <v>297</v>
      </c>
      <c r="DN5" s="50" t="s">
        <v>295</v>
      </c>
      <c r="DO5" s="50" t="s">
        <v>76</v>
      </c>
      <c r="DP5" s="50" t="s">
        <v>374</v>
      </c>
      <c r="DQ5" s="50" t="s">
        <v>296</v>
      </c>
      <c r="DR5" s="50" t="s">
        <v>153</v>
      </c>
      <c r="DS5" s="49"/>
      <c r="DT5" s="50" t="s">
        <v>293</v>
      </c>
      <c r="DU5" s="50" t="s">
        <v>292</v>
      </c>
      <c r="DV5" s="50" t="s">
        <v>373</v>
      </c>
      <c r="DW5" s="50" t="s">
        <v>305</v>
      </c>
      <c r="DX5" s="50" t="s">
        <v>146</v>
      </c>
      <c r="DY5" s="50" t="s">
        <v>290</v>
      </c>
      <c r="DZ5" s="50" t="s">
        <v>291</v>
      </c>
      <c r="EA5" s="50" t="s">
        <v>372</v>
      </c>
      <c r="EB5" s="50" t="s">
        <v>297</v>
      </c>
      <c r="EC5" s="50" t="s">
        <v>295</v>
      </c>
      <c r="ED5" s="50" t="s">
        <v>76</v>
      </c>
      <c r="EE5" s="50" t="s">
        <v>374</v>
      </c>
      <c r="EF5" s="50" t="s">
        <v>296</v>
      </c>
      <c r="EG5" s="50" t="s">
        <v>153</v>
      </c>
      <c r="EH5" s="49"/>
      <c r="EI5" s="50" t="s">
        <v>293</v>
      </c>
      <c r="EJ5" s="50" t="s">
        <v>292</v>
      </c>
      <c r="EK5" s="50" t="s">
        <v>373</v>
      </c>
      <c r="EL5" s="50" t="s">
        <v>305</v>
      </c>
      <c r="EM5" s="50" t="s">
        <v>146</v>
      </c>
      <c r="EN5" s="50" t="s">
        <v>290</v>
      </c>
      <c r="EO5" s="50" t="s">
        <v>291</v>
      </c>
      <c r="EP5" s="50" t="s">
        <v>372</v>
      </c>
      <c r="EQ5" s="50" t="s">
        <v>297</v>
      </c>
      <c r="ER5" s="50" t="s">
        <v>295</v>
      </c>
      <c r="ES5" s="50" t="s">
        <v>76</v>
      </c>
      <c r="ET5" s="50" t="s">
        <v>374</v>
      </c>
      <c r="EU5" s="50" t="s">
        <v>296</v>
      </c>
      <c r="EV5" s="50" t="s">
        <v>153</v>
      </c>
      <c r="EW5" s="49"/>
      <c r="EX5" s="50" t="s">
        <v>293</v>
      </c>
      <c r="EY5" s="50" t="s">
        <v>292</v>
      </c>
      <c r="EZ5" s="50" t="s">
        <v>373</v>
      </c>
      <c r="FA5" s="50" t="s">
        <v>305</v>
      </c>
      <c r="FB5" s="50" t="s">
        <v>146</v>
      </c>
      <c r="FC5" s="50" t="s">
        <v>290</v>
      </c>
      <c r="FD5" s="50" t="s">
        <v>291</v>
      </c>
      <c r="FE5" s="50" t="s">
        <v>372</v>
      </c>
      <c r="FF5" s="50" t="s">
        <v>297</v>
      </c>
      <c r="FG5" s="50" t="s">
        <v>295</v>
      </c>
      <c r="FH5" s="50" t="s">
        <v>76</v>
      </c>
      <c r="FI5" s="50" t="s">
        <v>374</v>
      </c>
      <c r="FJ5" s="50" t="s">
        <v>296</v>
      </c>
      <c r="FK5" s="50" t="s">
        <v>153</v>
      </c>
      <c r="FL5" s="49"/>
      <c r="FM5" s="50" t="s">
        <v>293</v>
      </c>
      <c r="FN5" s="50" t="s">
        <v>292</v>
      </c>
      <c r="FO5" s="50" t="s">
        <v>373</v>
      </c>
      <c r="FP5" s="50" t="s">
        <v>305</v>
      </c>
      <c r="FQ5" s="50" t="s">
        <v>146</v>
      </c>
      <c r="FR5" s="50" t="s">
        <v>290</v>
      </c>
      <c r="FS5" s="50" t="s">
        <v>291</v>
      </c>
      <c r="FT5" s="50" t="s">
        <v>372</v>
      </c>
      <c r="FU5" s="50" t="s">
        <v>297</v>
      </c>
      <c r="FV5" s="50" t="s">
        <v>295</v>
      </c>
      <c r="FW5" s="50" t="s">
        <v>76</v>
      </c>
      <c r="FX5" s="50" t="s">
        <v>374</v>
      </c>
      <c r="FY5" s="50" t="s">
        <v>296</v>
      </c>
      <c r="FZ5" s="50" t="s">
        <v>153</v>
      </c>
      <c r="GA5" s="49"/>
      <c r="GB5" s="50" t="s">
        <v>293</v>
      </c>
      <c r="GC5" s="50" t="s">
        <v>292</v>
      </c>
      <c r="GD5" s="50" t="s">
        <v>373</v>
      </c>
      <c r="GE5" s="50" t="s">
        <v>305</v>
      </c>
      <c r="GF5" s="50" t="s">
        <v>146</v>
      </c>
      <c r="GG5" s="50" t="s">
        <v>290</v>
      </c>
      <c r="GH5" s="50" t="s">
        <v>291</v>
      </c>
      <c r="GI5" s="50" t="s">
        <v>372</v>
      </c>
      <c r="GJ5" s="50" t="s">
        <v>297</v>
      </c>
      <c r="GK5" s="50" t="s">
        <v>295</v>
      </c>
      <c r="GL5" s="50" t="s">
        <v>76</v>
      </c>
      <c r="GM5" s="50" t="s">
        <v>374</v>
      </c>
      <c r="GN5" s="50" t="s">
        <v>296</v>
      </c>
      <c r="GO5" s="50" t="s">
        <v>153</v>
      </c>
    </row>
    <row r="6" spans="1:197" x14ac:dyDescent="0.35">
      <c r="A6" s="5" t="s">
        <v>68</v>
      </c>
      <c r="B6" s="30" t="s">
        <v>68</v>
      </c>
      <c r="D6" s="41" cm="1">
        <f t="array" ref="D6">IF(D$2="FY",SUMPRODUCT(Data_Xuất[[B1_MN]:[B4_DT]]*(Data_Xuất[Year]=D$1)*(Data_Xuất[Main SKU name_GOM]=$A6)*(Data_Xuất[[#Headers],[B1_MN]:[B4_DT]]='Xuất-2024-VayTron'!D$5)),SUMPRODUCT(Data_Xuất[[B1_MN]:[B4_DT]]*(Data_Xuất[Year]=D$1)*(Data_Xuất[Month]=D$2)*(Data_Xuất[Main SKU name_GOM]=$A6)*(Data_Xuất[[#Headers],[B1_MN]:[B4_DT]]='Xuất-2024-VayTron'!D$5)))</f>
        <v>4264608.2070000004</v>
      </c>
      <c r="E6" s="41" cm="1">
        <f t="array" ref="E6">IF(E$2="FY",SUMPRODUCT(Data_Xuất[[B1_MN]:[B4_DT]]*(Data_Xuất[Year]=E$1)*(Data_Xuất[Main SKU name_GOM]=$A6)*(Data_Xuất[[#Headers],[B1_MN]:[B4_DT]]='Xuất-2024-VayTron'!E$5)),SUMPRODUCT(Data_Xuất[[B1_MN]:[B4_DT]]*(Data_Xuất[Year]=E$1)*(Data_Xuất[Month]=E$2)*(Data_Xuất[Main SKU name_GOM]=$A6)*(Data_Xuất[[#Headers],[B1_MN]:[B4_DT]]='Xuất-2024-VayTron'!E$5)))</f>
        <v>1913795.8000000003</v>
      </c>
      <c r="F6" s="41" cm="1">
        <f t="array" ref="F6">IF(F$2="FY",SUMPRODUCT(Data_Xuất[[B1_MN]:[B4_DT]]*(Data_Xuất[Year]=F$1)*(Data_Xuất[Main SKU name_GOM]=$A6)*(Data_Xuất[[#Headers],[B1_MN]:[B4_DT]]='Xuất-2024-VayTron'!F$5)),SUMPRODUCT(Data_Xuất[[B1_MN]:[B4_DT]]*(Data_Xuất[Year]=F$1)*(Data_Xuất[Month]=F$2)*(Data_Xuất[Main SKU name_GOM]=$A6)*(Data_Xuất[[#Headers],[B1_MN]:[B4_DT]]='Xuất-2024-VayTron'!F$5)))</f>
        <v>0</v>
      </c>
      <c r="G6" s="41" cm="1">
        <f t="array" ref="G6">IF(G$2="FY",SUMPRODUCT(Data_Xuất[[B1_MN]:[B4_DT]]*(Data_Xuất[Year]=G$1)*(Data_Xuất[Main SKU name_GOM]=$A6)*(Data_Xuất[[#Headers],[B1_MN]:[B4_DT]]='Xuất-2024-VayTron'!G$5)),SUMPRODUCT(Data_Xuất[[B1_MN]:[B4_DT]]*(Data_Xuất[Year]=G$1)*(Data_Xuất[Month]=G$2)*(Data_Xuất[Main SKU name_GOM]=$A6)*(Data_Xuất[[#Headers],[B1_MN]:[B4_DT]]='Xuất-2024-VayTron'!G$5)))</f>
        <v>0</v>
      </c>
      <c r="H6" s="41" cm="1">
        <f t="array" ref="H6">IF(H$2="FY",SUMPRODUCT(Data_Xuất[[B1_MN]:[B4_DT]]*(Data_Xuất[Year]=H$1)*(Data_Xuất[Main SKU name_GOM]=$A6)*(Data_Xuất[[#Headers],[B1_MN]:[B4_DT]]='Xuất-2024-VayTron'!H$5)),SUMPRODUCT(Data_Xuất[[B1_MN]:[B4_DT]]*(Data_Xuất[Year]=H$1)*(Data_Xuất[Month]=H$2)*(Data_Xuất[Main SKU name_GOM]=$A6)*(Data_Xuất[[#Headers],[B1_MN]:[B4_DT]]='Xuất-2024-VayTron'!H$5)))</f>
        <v>514</v>
      </c>
      <c r="I6" s="41" cm="1">
        <f t="array" ref="I6">IF(I$2="FY",SUMPRODUCT(Data_Xuất[[B1_MN]:[B4_DT]]*(Data_Xuất[Year]=I$1)*(Data_Xuất[Main SKU name_GOM]=$A6)*(Data_Xuất[[#Headers],[B1_MN]:[B4_DT]]='Xuất-2024-VayTron'!I$5)),SUMPRODUCT(Data_Xuất[[B1_MN]:[B4_DT]]*(Data_Xuất[Year]=I$1)*(Data_Xuất[Month]=I$2)*(Data_Xuất[Main SKU name_GOM]=$A6)*(Data_Xuất[[#Headers],[B1_MN]:[B4_DT]]='Xuất-2024-VayTron'!I$5)))</f>
        <v>0</v>
      </c>
      <c r="J6" s="41" cm="1">
        <f t="array" ref="J6">IF(J$2="FY",SUMPRODUCT(Data_Xuất[[B1_MN]:[B4_DT]]*(Data_Xuất[Year]=J$1)*(Data_Xuất[Main SKU name_GOM]=$A6)*(Data_Xuất[[#Headers],[B1_MN]:[B4_DT]]='Xuất-2024-VayTron'!J$5)),SUMPRODUCT(Data_Xuất[[B1_MN]:[B4_DT]]*(Data_Xuất[Year]=J$1)*(Data_Xuất[Month]=J$2)*(Data_Xuất[Main SKU name_GOM]=$A6)*(Data_Xuất[[#Headers],[B1_MN]:[B4_DT]]='Xuất-2024-VayTron'!J$5)))</f>
        <v>429500</v>
      </c>
      <c r="K6" s="41" cm="1">
        <f t="array" ref="K6">IF(K$2="FY",SUMPRODUCT(Data_Xuất[[B1_MN]:[B4_DT]]*(Data_Xuất[Year]=K$1)*(Data_Xuất[Main SKU name_GOM]=$A6)*(Data_Xuất[[#Headers],[B1_MN]:[B4_DT]]='Xuất-2024-VayTron'!K$5)),SUMPRODUCT(Data_Xuất[[B1_MN]:[B4_DT]]*(Data_Xuất[Year]=K$1)*(Data_Xuất[Month]=K$2)*(Data_Xuất[Main SKU name_GOM]=$A6)*(Data_Xuất[[#Headers],[B1_MN]:[B4_DT]]='Xuất-2024-VayTron'!K$5)))</f>
        <v>0</v>
      </c>
      <c r="L6" s="41" cm="1">
        <f t="array" ref="L6">IF(L$2="FY",SUMPRODUCT(Data_Xuất[[B1_MN]:[B4_DT]]*(Data_Xuất[Year]=L$1)*(Data_Xuất[Main SKU name_GOM]=$A6)*(Data_Xuất[[#Headers],[B1_MN]:[B4_DT]]='Xuất-2024-VayTron'!L$5)),SUMPRODUCT(Data_Xuất[[B1_MN]:[B4_DT]]*(Data_Xuất[Year]=L$1)*(Data_Xuất[Month]=L$2)*(Data_Xuất[Main SKU name_GOM]=$A6)*(Data_Xuất[[#Headers],[B1_MN]:[B4_DT]]='Xuất-2024-VayTron'!L$5)))</f>
        <v>103000</v>
      </c>
      <c r="M6" s="41" cm="1">
        <f t="array" ref="M6">IF(M$2="FY",SUMPRODUCT(Data_Xuất[[B1_MN]:[B4_DT]]*(Data_Xuất[Year]=M$1)*(Data_Xuất[Main SKU name_GOM]=$A6)*(Data_Xuất[[#Headers],[B1_MN]:[B4_DT]]='Xuất-2024-VayTron'!M$5)),SUMPRODUCT(Data_Xuất[[B1_MN]:[B4_DT]]*(Data_Xuất[Year]=M$1)*(Data_Xuất[Month]=M$2)*(Data_Xuất[Main SKU name_GOM]=$A6)*(Data_Xuất[[#Headers],[B1_MN]:[B4_DT]]='Xuất-2024-VayTron'!M$5)))</f>
        <v>0</v>
      </c>
      <c r="N6" s="41" cm="1">
        <f t="array" ref="N6">IF(N$2="FY",SUMPRODUCT(Data_Xuất[[B1_MN]:[B4_DT]]*(Data_Xuất[Year]=N$1)*(Data_Xuất[Main SKU name_GOM]=$A6)*(Data_Xuất[[#Headers],[B1_MN]:[B4_DT]]='Xuất-2024-VayTron'!N$5)),SUMPRODUCT(Data_Xuất[[B1_MN]:[B4_DT]]*(Data_Xuất[Year]=N$1)*(Data_Xuất[Month]=N$2)*(Data_Xuất[Main SKU name_GOM]=$A6)*(Data_Xuất[[#Headers],[B1_MN]:[B4_DT]]='Xuất-2024-VayTron'!N$5)))</f>
        <v>0</v>
      </c>
      <c r="O6" s="41" cm="1">
        <f t="array" ref="O6">IF(O$2="FY",SUMPRODUCT(Data_Xuất[[B1_MN]:[B4_DT]]*(Data_Xuất[Year]=O$1)*(Data_Xuất[Main SKU name_GOM]=$A6)*(Data_Xuất[[#Headers],[B1_MN]:[B4_DT]]='Xuất-2024-VayTron'!O$5)),SUMPRODUCT(Data_Xuất[[B1_MN]:[B4_DT]]*(Data_Xuất[Year]=O$1)*(Data_Xuất[Month]=O$2)*(Data_Xuất[Main SKU name_GOM]=$A6)*(Data_Xuất[[#Headers],[B1_MN]:[B4_DT]]='Xuất-2024-VayTron'!O$5)))</f>
        <v>0</v>
      </c>
      <c r="P6" s="41" cm="1">
        <f t="array" ref="P6">IF(P$2="FY",SUMPRODUCT(Data_Xuất[[B1_MN]:[B4_DT]]*(Data_Xuất[Year]=P$1)*(Data_Xuất[Main SKU name_GOM]=$A6)*(Data_Xuất[[#Headers],[B1_MN]:[B4_DT]]='Xuất-2024-VayTron'!P$5)),SUMPRODUCT(Data_Xuất[[B1_MN]:[B4_DT]]*(Data_Xuất[Year]=P$1)*(Data_Xuất[Month]=P$2)*(Data_Xuất[Main SKU name_GOM]=$A6)*(Data_Xuất[[#Headers],[B1_MN]:[B4_DT]]='Xuất-2024-VayTron'!P$5)))</f>
        <v>0</v>
      </c>
      <c r="Q6" s="41">
        <f t="shared" ref="Q6:Q12" si="12">SUM(D6:P6)</f>
        <v>6711418.0070000011</v>
      </c>
      <c r="S6" s="41" cm="1">
        <f t="array" ref="S6">IF(S$2="FY",SUMPRODUCT(Data_Xuất[[B1_MN]:[B4_DT]]*(Data_Xuất[Year]=S$1)*(Data_Xuất[Main SKU name_GOM]=$A6)*(Data_Xuất[[#Headers],[B1_MN]:[B4_DT]]='Xuất-2024-VayTron'!S$5)),SUMPRODUCT(Data_Xuất[[B1_MN]:[B4_DT]]*(Data_Xuất[Year]=S$1)*(Data_Xuất[Month]=S$2)*(Data_Xuất[Main SKU name_GOM]=$A6)*(Data_Xuất[[#Headers],[B1_MN]:[B4_DT]]='Xuất-2024-VayTron'!S$5)))</f>
        <v>84000</v>
      </c>
      <c r="T6" s="41" cm="1">
        <f t="array" ref="T6">IF(T$2="FY",SUMPRODUCT(Data_Xuất[[B1_MN]:[B4_DT]]*(Data_Xuất[Year]=T$1)*(Data_Xuất[Main SKU name_GOM]=$A6)*(Data_Xuất[[#Headers],[B1_MN]:[B4_DT]]='Xuất-2024-VayTron'!T$5)),SUMPRODUCT(Data_Xuất[[B1_MN]:[B4_DT]]*(Data_Xuất[Year]=T$1)*(Data_Xuất[Month]=T$2)*(Data_Xuất[Main SKU name_GOM]=$A6)*(Data_Xuất[[#Headers],[B1_MN]:[B4_DT]]='Xuất-2024-VayTron'!T$5)))</f>
        <v>32500</v>
      </c>
      <c r="U6" s="41" cm="1">
        <f t="array" ref="U6">IF(U$2="FY",SUMPRODUCT(Data_Xuất[[B1_MN]:[B4_DT]]*(Data_Xuất[Year]=U$1)*(Data_Xuất[Main SKU name_GOM]=$A6)*(Data_Xuất[[#Headers],[B1_MN]:[B4_DT]]='Xuất-2024-VayTron'!U$5)),SUMPRODUCT(Data_Xuất[[B1_MN]:[B4_DT]]*(Data_Xuất[Year]=U$1)*(Data_Xuất[Month]=U$2)*(Data_Xuất[Main SKU name_GOM]=$A6)*(Data_Xuất[[#Headers],[B1_MN]:[B4_DT]]='Xuất-2024-VayTron'!U$5)))</f>
        <v>0</v>
      </c>
      <c r="V6" s="41" cm="1">
        <f t="array" ref="V6">IF(V$2="FY",SUMPRODUCT(Data_Xuất[[B1_MN]:[B4_DT]]*(Data_Xuất[Year]=V$1)*(Data_Xuất[Main SKU name_GOM]=$A6)*(Data_Xuất[[#Headers],[B1_MN]:[B4_DT]]='Xuất-2024-VayTron'!V$5)),SUMPRODUCT(Data_Xuất[[B1_MN]:[B4_DT]]*(Data_Xuất[Year]=V$1)*(Data_Xuất[Month]=V$2)*(Data_Xuất[Main SKU name_GOM]=$A6)*(Data_Xuất[[#Headers],[B1_MN]:[B4_DT]]='Xuất-2024-VayTron'!V$5)))</f>
        <v>0</v>
      </c>
      <c r="W6" s="41" cm="1">
        <f t="array" ref="W6">IF(W$2="FY",SUMPRODUCT(Data_Xuất[[B1_MN]:[B4_DT]]*(Data_Xuất[Year]=W$1)*(Data_Xuất[Main SKU name_GOM]=$A6)*(Data_Xuất[[#Headers],[B1_MN]:[B4_DT]]='Xuất-2024-VayTron'!W$5)),SUMPRODUCT(Data_Xuất[[B1_MN]:[B4_DT]]*(Data_Xuất[Year]=W$1)*(Data_Xuất[Month]=W$2)*(Data_Xuất[Main SKU name_GOM]=$A6)*(Data_Xuất[[#Headers],[B1_MN]:[B4_DT]]='Xuất-2024-VayTron'!W$5)))</f>
        <v>514</v>
      </c>
      <c r="X6" s="41" cm="1">
        <f t="array" ref="X6">IF(X$2="FY",SUMPRODUCT(Data_Xuất[[B1_MN]:[B4_DT]]*(Data_Xuất[Year]=X$1)*(Data_Xuất[Main SKU name_GOM]=$A6)*(Data_Xuất[[#Headers],[B1_MN]:[B4_DT]]='Xuất-2024-VayTron'!X$5)),SUMPRODUCT(Data_Xuất[[B1_MN]:[B4_DT]]*(Data_Xuất[Year]=X$1)*(Data_Xuất[Month]=X$2)*(Data_Xuất[Main SKU name_GOM]=$A6)*(Data_Xuất[[#Headers],[B1_MN]:[B4_DT]]='Xuất-2024-VayTron'!X$5)))</f>
        <v>0</v>
      </c>
      <c r="Y6" s="41" cm="1">
        <f t="array" ref="Y6">IF(Y$2="FY",SUMPRODUCT(Data_Xuất[[B1_MN]:[B4_DT]]*(Data_Xuất[Year]=Y$1)*(Data_Xuất[Main SKU name_GOM]=$A6)*(Data_Xuất[[#Headers],[B1_MN]:[B4_DT]]='Xuất-2024-VayTron'!Y$5)),SUMPRODUCT(Data_Xuất[[B1_MN]:[B4_DT]]*(Data_Xuất[Year]=Y$1)*(Data_Xuất[Month]=Y$2)*(Data_Xuất[Main SKU name_GOM]=$A6)*(Data_Xuất[[#Headers],[B1_MN]:[B4_DT]]='Xuất-2024-VayTron'!Y$5)))</f>
        <v>138000</v>
      </c>
      <c r="Z6" s="41" cm="1">
        <f t="array" ref="Z6">IF(Z$2="FY",SUMPRODUCT(Data_Xuất[[B1_MN]:[B4_DT]]*(Data_Xuất[Year]=Z$1)*(Data_Xuất[Main SKU name_GOM]=$A6)*(Data_Xuất[[#Headers],[B1_MN]:[B4_DT]]='Xuất-2024-VayTron'!Z$5)),SUMPRODUCT(Data_Xuất[[B1_MN]:[B4_DT]]*(Data_Xuất[Year]=Z$1)*(Data_Xuất[Month]=Z$2)*(Data_Xuất[Main SKU name_GOM]=$A6)*(Data_Xuất[[#Headers],[B1_MN]:[B4_DT]]='Xuất-2024-VayTron'!Z$5)))</f>
        <v>0</v>
      </c>
      <c r="AA6" s="41" cm="1">
        <f t="array" ref="AA6">IF(AA$2="FY",SUMPRODUCT(Data_Xuất[[B1_MN]:[B4_DT]]*(Data_Xuất[Year]=AA$1)*(Data_Xuất[Main SKU name_GOM]=$A6)*(Data_Xuất[[#Headers],[B1_MN]:[B4_DT]]='Xuất-2024-VayTron'!AA$5)),SUMPRODUCT(Data_Xuất[[B1_MN]:[B4_DT]]*(Data_Xuất[Year]=AA$1)*(Data_Xuất[Month]=AA$2)*(Data_Xuất[Main SKU name_GOM]=$A6)*(Data_Xuất[[#Headers],[B1_MN]:[B4_DT]]='Xuất-2024-VayTron'!AA$5)))</f>
        <v>3000</v>
      </c>
      <c r="AB6" s="41" cm="1">
        <f t="array" ref="AB6">IF(AB$2="FY",SUMPRODUCT(Data_Xuất[[B1_MN]:[B4_DT]]*(Data_Xuất[Year]=AB$1)*(Data_Xuất[Main SKU name_GOM]=$A6)*(Data_Xuất[[#Headers],[B1_MN]:[B4_DT]]='Xuất-2024-VayTron'!AB$5)),SUMPRODUCT(Data_Xuất[[B1_MN]:[B4_DT]]*(Data_Xuất[Year]=AB$1)*(Data_Xuất[Month]=AB$2)*(Data_Xuất[Main SKU name_GOM]=$A6)*(Data_Xuất[[#Headers],[B1_MN]:[B4_DT]]='Xuất-2024-VayTron'!AB$5)))</f>
        <v>0</v>
      </c>
      <c r="AC6" s="41" cm="1">
        <f t="array" ref="AC6">IF(AC$2="FY",SUMPRODUCT(Data_Xuất[[B1_MN]:[B4_DT]]*(Data_Xuất[Year]=AC$1)*(Data_Xuất[Main SKU name_GOM]=$A6)*(Data_Xuất[[#Headers],[B1_MN]:[B4_DT]]='Xuất-2024-VayTron'!AC$5)),SUMPRODUCT(Data_Xuất[[B1_MN]:[B4_DT]]*(Data_Xuất[Year]=AC$1)*(Data_Xuất[Month]=AC$2)*(Data_Xuất[Main SKU name_GOM]=$A6)*(Data_Xuất[[#Headers],[B1_MN]:[B4_DT]]='Xuất-2024-VayTron'!AC$5)))</f>
        <v>0</v>
      </c>
      <c r="AD6" s="41" cm="1">
        <f t="array" ref="AD6">IF(AD$2="FY",SUMPRODUCT(Data_Xuất[[B1_MN]:[B4_DT]]*(Data_Xuất[Year]=AD$1)*(Data_Xuất[Main SKU name_GOM]=$A6)*(Data_Xuất[[#Headers],[B1_MN]:[B4_DT]]='Xuất-2024-VayTron'!AD$5)),SUMPRODUCT(Data_Xuất[[B1_MN]:[B4_DT]]*(Data_Xuất[Year]=AD$1)*(Data_Xuất[Month]=AD$2)*(Data_Xuất[Main SKU name_GOM]=$A6)*(Data_Xuất[[#Headers],[B1_MN]:[B4_DT]]='Xuất-2024-VayTron'!AD$5)))</f>
        <v>0</v>
      </c>
      <c r="AE6" s="41" cm="1">
        <f t="array" ref="AE6">IF(AE$2="FY",SUMPRODUCT(Data_Xuất[[B1_MN]:[B4_DT]]*(Data_Xuất[Year]=AE$1)*(Data_Xuất[Main SKU name_GOM]=$A6)*(Data_Xuất[[#Headers],[B1_MN]:[B4_DT]]='Xuất-2024-VayTron'!AE$5)),SUMPRODUCT(Data_Xuất[[B1_MN]:[B4_DT]]*(Data_Xuất[Year]=AE$1)*(Data_Xuất[Month]=AE$2)*(Data_Xuất[Main SKU name_GOM]=$A6)*(Data_Xuất[[#Headers],[B1_MN]:[B4_DT]]='Xuất-2024-VayTron'!AE$5)))</f>
        <v>0</v>
      </c>
      <c r="AF6" s="44">
        <f t="shared" ref="AF6:AF12" si="13">SUM(S6:AE6)</f>
        <v>258014</v>
      </c>
      <c r="AH6" s="41" cm="1">
        <f t="array" ref="AH6">IF(AH$2="FY",SUMPRODUCT(Data_Xuất[[B1_MN]:[B4_DT]]*(Data_Xuất[Year]=AH$1)*(Data_Xuất[Main SKU name_GOM]=$A6)*(Data_Xuất[[#Headers],[B1_MN]:[B4_DT]]='Xuất-2024-VayTron'!AH$5)),SUMPRODUCT(Data_Xuất[[B1_MN]:[B4_DT]]*(Data_Xuất[Year]=AH$1)*(Data_Xuất[Month]=AH$2)*(Data_Xuất[Main SKU name_GOM]=$A6)*(Data_Xuất[[#Headers],[B1_MN]:[B4_DT]]='Xuất-2024-VayTron'!AH$5)))</f>
        <v>0</v>
      </c>
      <c r="AI6" s="41" cm="1">
        <f t="array" ref="AI6">IF(AI$2="FY",SUMPRODUCT(Data_Xuất[[B1_MN]:[B4_DT]]*(Data_Xuất[Year]=AI$1)*(Data_Xuất[Main SKU name_GOM]=$A6)*(Data_Xuất[[#Headers],[B1_MN]:[B4_DT]]='Xuất-2024-VayTron'!AI$5)),SUMPRODUCT(Data_Xuất[[B1_MN]:[B4_DT]]*(Data_Xuất[Year]=AI$1)*(Data_Xuất[Month]=AI$2)*(Data_Xuất[Main SKU name_GOM]=$A6)*(Data_Xuất[[#Headers],[B1_MN]:[B4_DT]]='Xuất-2024-VayTron'!AI$5)))</f>
        <v>0</v>
      </c>
      <c r="AJ6" s="41" cm="1">
        <f t="array" ref="AJ6">IF(AJ$2="FY",SUMPRODUCT(Data_Xuất[[B1_MN]:[B4_DT]]*(Data_Xuất[Year]=AJ$1)*(Data_Xuất[Main SKU name_GOM]=$A6)*(Data_Xuất[[#Headers],[B1_MN]:[B4_DT]]='Xuất-2024-VayTron'!AJ$5)),SUMPRODUCT(Data_Xuất[[B1_MN]:[B4_DT]]*(Data_Xuất[Year]=AJ$1)*(Data_Xuất[Month]=AJ$2)*(Data_Xuất[Main SKU name_GOM]=$A6)*(Data_Xuất[[#Headers],[B1_MN]:[B4_DT]]='Xuất-2024-VayTron'!AJ$5)))</f>
        <v>0</v>
      </c>
      <c r="AK6" s="41" cm="1">
        <f t="array" ref="AK6">IF(AK$2="FY",SUMPRODUCT(Data_Xuất[[B1_MN]:[B4_DT]]*(Data_Xuất[Year]=AK$1)*(Data_Xuất[Main SKU name_GOM]=$A6)*(Data_Xuất[[#Headers],[B1_MN]:[B4_DT]]='Xuất-2024-VayTron'!AK$5)),SUMPRODUCT(Data_Xuất[[B1_MN]:[B4_DT]]*(Data_Xuất[Year]=AK$1)*(Data_Xuất[Month]=AK$2)*(Data_Xuất[Main SKU name_GOM]=$A6)*(Data_Xuất[[#Headers],[B1_MN]:[B4_DT]]='Xuất-2024-VayTron'!AK$5)))</f>
        <v>0</v>
      </c>
      <c r="AL6" s="41" cm="1">
        <f t="array" ref="AL6">IF(AL$2="FY",SUMPRODUCT(Data_Xuất[[B1_MN]:[B4_DT]]*(Data_Xuất[Year]=AL$1)*(Data_Xuất[Main SKU name_GOM]=$A6)*(Data_Xuất[[#Headers],[B1_MN]:[B4_DT]]='Xuất-2024-VayTron'!AL$5)),SUMPRODUCT(Data_Xuất[[B1_MN]:[B4_DT]]*(Data_Xuất[Year]=AL$1)*(Data_Xuất[Month]=AL$2)*(Data_Xuất[Main SKU name_GOM]=$A6)*(Data_Xuất[[#Headers],[B1_MN]:[B4_DT]]='Xuất-2024-VayTron'!AL$5)))</f>
        <v>0</v>
      </c>
      <c r="AM6" s="41" cm="1">
        <f t="array" ref="AM6">IF(AM$2="FY",SUMPRODUCT(Data_Xuất[[B1_MN]:[B4_DT]]*(Data_Xuất[Year]=AM$1)*(Data_Xuất[Main SKU name_GOM]=$A6)*(Data_Xuất[[#Headers],[B1_MN]:[B4_DT]]='Xuất-2024-VayTron'!AM$5)),SUMPRODUCT(Data_Xuất[[B1_MN]:[B4_DT]]*(Data_Xuất[Year]=AM$1)*(Data_Xuất[Month]=AM$2)*(Data_Xuất[Main SKU name_GOM]=$A6)*(Data_Xuất[[#Headers],[B1_MN]:[B4_DT]]='Xuất-2024-VayTron'!AM$5)))</f>
        <v>0</v>
      </c>
      <c r="AN6" s="41" cm="1">
        <f t="array" ref="AN6">IF(AN$2="FY",SUMPRODUCT(Data_Xuất[[B1_MN]:[B4_DT]]*(Data_Xuất[Year]=AN$1)*(Data_Xuất[Main SKU name_GOM]=$A6)*(Data_Xuất[[#Headers],[B1_MN]:[B4_DT]]='Xuất-2024-VayTron'!AN$5)),SUMPRODUCT(Data_Xuất[[B1_MN]:[B4_DT]]*(Data_Xuất[Year]=AN$1)*(Data_Xuất[Month]=AN$2)*(Data_Xuất[Main SKU name_GOM]=$A6)*(Data_Xuất[[#Headers],[B1_MN]:[B4_DT]]='Xuất-2024-VayTron'!AN$5)))</f>
        <v>194999.99999999997</v>
      </c>
      <c r="AO6" s="41" cm="1">
        <f t="array" ref="AO6">IF(AO$2="FY",SUMPRODUCT(Data_Xuất[[B1_MN]:[B4_DT]]*(Data_Xuất[Year]=AO$1)*(Data_Xuất[Main SKU name_GOM]=$A6)*(Data_Xuất[[#Headers],[B1_MN]:[B4_DT]]='Xuất-2024-VayTron'!AO$5)),SUMPRODUCT(Data_Xuất[[B1_MN]:[B4_DT]]*(Data_Xuất[Year]=AO$1)*(Data_Xuất[Month]=AO$2)*(Data_Xuất[Main SKU name_GOM]=$A6)*(Data_Xuất[[#Headers],[B1_MN]:[B4_DT]]='Xuất-2024-VayTron'!AO$5)))</f>
        <v>0</v>
      </c>
      <c r="AP6" s="41" cm="1">
        <f t="array" ref="AP6">IF(AP$2="FY",SUMPRODUCT(Data_Xuất[[B1_MN]:[B4_DT]]*(Data_Xuất[Year]=AP$1)*(Data_Xuất[Main SKU name_GOM]=$A6)*(Data_Xuất[[#Headers],[B1_MN]:[B4_DT]]='Xuất-2024-VayTron'!AP$5)),SUMPRODUCT(Data_Xuất[[B1_MN]:[B4_DT]]*(Data_Xuất[Year]=AP$1)*(Data_Xuất[Month]=AP$2)*(Data_Xuất[Main SKU name_GOM]=$A6)*(Data_Xuất[[#Headers],[B1_MN]:[B4_DT]]='Xuất-2024-VayTron'!AP$5)))</f>
        <v>100000</v>
      </c>
      <c r="AQ6" s="41" cm="1">
        <f t="array" ref="AQ6">IF(AQ$2="FY",SUMPRODUCT(Data_Xuất[[B1_MN]:[B4_DT]]*(Data_Xuất[Year]=AQ$1)*(Data_Xuất[Main SKU name_GOM]=$A6)*(Data_Xuất[[#Headers],[B1_MN]:[B4_DT]]='Xuất-2024-VayTron'!AQ$5)),SUMPRODUCT(Data_Xuất[[B1_MN]:[B4_DT]]*(Data_Xuất[Year]=AQ$1)*(Data_Xuất[Month]=AQ$2)*(Data_Xuất[Main SKU name_GOM]=$A6)*(Data_Xuất[[#Headers],[B1_MN]:[B4_DT]]='Xuất-2024-VayTron'!AQ$5)))</f>
        <v>0</v>
      </c>
      <c r="AR6" s="41" cm="1">
        <f t="array" ref="AR6">IF(AR$2="FY",SUMPRODUCT(Data_Xuất[[B1_MN]:[B4_DT]]*(Data_Xuất[Year]=AR$1)*(Data_Xuất[Main SKU name_GOM]=$A6)*(Data_Xuất[[#Headers],[B1_MN]:[B4_DT]]='Xuất-2024-VayTron'!AR$5)),SUMPRODUCT(Data_Xuất[[B1_MN]:[B4_DT]]*(Data_Xuất[Year]=AR$1)*(Data_Xuất[Month]=AR$2)*(Data_Xuất[Main SKU name_GOM]=$A6)*(Data_Xuất[[#Headers],[B1_MN]:[B4_DT]]='Xuất-2024-VayTron'!AR$5)))</f>
        <v>0</v>
      </c>
      <c r="AS6" s="41" cm="1">
        <f t="array" ref="AS6">IF(AS$2="FY",SUMPRODUCT(Data_Xuất[[B1_MN]:[B4_DT]]*(Data_Xuất[Year]=AS$1)*(Data_Xuất[Main SKU name_GOM]=$A6)*(Data_Xuất[[#Headers],[B1_MN]:[B4_DT]]='Xuất-2024-VayTron'!AS$5)),SUMPRODUCT(Data_Xuất[[B1_MN]:[B4_DT]]*(Data_Xuất[Year]=AS$1)*(Data_Xuất[Month]=AS$2)*(Data_Xuất[Main SKU name_GOM]=$A6)*(Data_Xuất[[#Headers],[B1_MN]:[B4_DT]]='Xuất-2024-VayTron'!AS$5)))</f>
        <v>0</v>
      </c>
      <c r="AT6" s="41" cm="1">
        <f t="array" ref="AT6">IF(AT$2="FY",SUMPRODUCT(Data_Xuất[[B1_MN]:[B4_DT]]*(Data_Xuất[Year]=AT$1)*(Data_Xuất[Main SKU name_GOM]=$A6)*(Data_Xuất[[#Headers],[B1_MN]:[B4_DT]]='Xuất-2024-VayTron'!AT$5)),SUMPRODUCT(Data_Xuất[[B1_MN]:[B4_DT]]*(Data_Xuất[Year]=AT$1)*(Data_Xuất[Month]=AT$2)*(Data_Xuất[Main SKU name_GOM]=$A6)*(Data_Xuất[[#Headers],[B1_MN]:[B4_DT]]='Xuất-2024-VayTron'!AT$5)))</f>
        <v>0</v>
      </c>
      <c r="AU6" s="44">
        <f t="shared" ref="AU6:AU12" si="14">SUM(AH6:AT6)</f>
        <v>295000</v>
      </c>
      <c r="AW6" s="41" cm="1">
        <f t="array" ref="AW6">IF(AW$2="FY",SUMPRODUCT(Data_Xuất[[B1_MN]:[B4_DT]]*(Data_Xuất[Year]=AW$1)*(Data_Xuất[Main SKU name_GOM]=$A6)*(Data_Xuất[[#Headers],[B1_MN]:[B4_DT]]='Xuất-2024-VayTron'!AW$5)),SUMPRODUCT(Data_Xuất[[B1_MN]:[B4_DT]]*(Data_Xuất[Year]=AW$1)*(Data_Xuất[Month]=AW$2)*(Data_Xuất[Main SKU name_GOM]=$A6)*(Data_Xuất[[#Headers],[B1_MN]:[B4_DT]]='Xuất-2024-VayTron'!AW$5)))</f>
        <v>0</v>
      </c>
      <c r="AX6" s="41" cm="1">
        <f t="array" ref="AX6">IF(AX$2="FY",SUMPRODUCT(Data_Xuất[[B1_MN]:[B4_DT]]*(Data_Xuất[Year]=AX$1)*(Data_Xuất[Main SKU name_GOM]=$A6)*(Data_Xuất[[#Headers],[B1_MN]:[B4_DT]]='Xuất-2024-VayTron'!AX$5)),SUMPRODUCT(Data_Xuất[[B1_MN]:[B4_DT]]*(Data_Xuất[Year]=AX$1)*(Data_Xuất[Month]=AX$2)*(Data_Xuất[Main SKU name_GOM]=$A6)*(Data_Xuất[[#Headers],[B1_MN]:[B4_DT]]='Xuất-2024-VayTron'!AX$5)))</f>
        <v>0</v>
      </c>
      <c r="AY6" s="41" cm="1">
        <f t="array" ref="AY6">IF(AY$2="FY",SUMPRODUCT(Data_Xuất[[B1_MN]:[B4_DT]]*(Data_Xuất[Year]=AY$1)*(Data_Xuất[Main SKU name_GOM]=$A6)*(Data_Xuất[[#Headers],[B1_MN]:[B4_DT]]='Xuất-2024-VayTron'!AY$5)),SUMPRODUCT(Data_Xuất[[B1_MN]:[B4_DT]]*(Data_Xuất[Year]=AY$1)*(Data_Xuất[Month]=AY$2)*(Data_Xuất[Main SKU name_GOM]=$A6)*(Data_Xuất[[#Headers],[B1_MN]:[B4_DT]]='Xuất-2024-VayTron'!AY$5)))</f>
        <v>0</v>
      </c>
      <c r="AZ6" s="41" cm="1">
        <f t="array" ref="AZ6">IF(AZ$2="FY",SUMPRODUCT(Data_Xuất[[B1_MN]:[B4_DT]]*(Data_Xuất[Year]=AZ$1)*(Data_Xuất[Main SKU name_GOM]=$A6)*(Data_Xuất[[#Headers],[B1_MN]:[B4_DT]]='Xuất-2024-VayTron'!AZ$5)),SUMPRODUCT(Data_Xuất[[B1_MN]:[B4_DT]]*(Data_Xuất[Year]=AZ$1)*(Data_Xuất[Month]=AZ$2)*(Data_Xuất[Main SKU name_GOM]=$A6)*(Data_Xuất[[#Headers],[B1_MN]:[B4_DT]]='Xuất-2024-VayTron'!AZ$5)))</f>
        <v>0</v>
      </c>
      <c r="BA6" s="41" cm="1">
        <f t="array" ref="BA6">IF(BA$2="FY",SUMPRODUCT(Data_Xuất[[B1_MN]:[B4_DT]]*(Data_Xuất[Year]=BA$1)*(Data_Xuất[Main SKU name_GOM]=$A6)*(Data_Xuất[[#Headers],[B1_MN]:[B4_DT]]='Xuất-2024-VayTron'!BA$5)),SUMPRODUCT(Data_Xuất[[B1_MN]:[B4_DT]]*(Data_Xuất[Year]=BA$1)*(Data_Xuất[Month]=BA$2)*(Data_Xuất[Main SKU name_GOM]=$A6)*(Data_Xuất[[#Headers],[B1_MN]:[B4_DT]]='Xuất-2024-VayTron'!BA$5)))</f>
        <v>0</v>
      </c>
      <c r="BB6" s="41" cm="1">
        <f t="array" ref="BB6">IF(BB$2="FY",SUMPRODUCT(Data_Xuất[[B1_MN]:[B4_DT]]*(Data_Xuất[Year]=BB$1)*(Data_Xuất[Main SKU name_GOM]=$A6)*(Data_Xuất[[#Headers],[B1_MN]:[B4_DT]]='Xuất-2024-VayTron'!BB$5)),SUMPRODUCT(Data_Xuất[[B1_MN]:[B4_DT]]*(Data_Xuất[Year]=BB$1)*(Data_Xuất[Month]=BB$2)*(Data_Xuất[Main SKU name_GOM]=$A6)*(Data_Xuất[[#Headers],[B1_MN]:[B4_DT]]='Xuất-2024-VayTron'!BB$5)))</f>
        <v>0</v>
      </c>
      <c r="BC6" s="41" cm="1">
        <f t="array" ref="BC6">IF(BC$2="FY",SUMPRODUCT(Data_Xuất[[B1_MN]:[B4_DT]]*(Data_Xuất[Year]=BC$1)*(Data_Xuất[Main SKU name_GOM]=$A6)*(Data_Xuất[[#Headers],[B1_MN]:[B4_DT]]='Xuất-2024-VayTron'!BC$5)),SUMPRODUCT(Data_Xuất[[B1_MN]:[B4_DT]]*(Data_Xuất[Year]=BC$1)*(Data_Xuất[Month]=BC$2)*(Data_Xuất[Main SKU name_GOM]=$A6)*(Data_Xuất[[#Headers],[B1_MN]:[B4_DT]]='Xuất-2024-VayTron'!BC$5)))</f>
        <v>42000</v>
      </c>
      <c r="BD6" s="41" cm="1">
        <f t="array" ref="BD6">IF(BD$2="FY",SUMPRODUCT(Data_Xuất[[B1_MN]:[B4_DT]]*(Data_Xuất[Year]=BD$1)*(Data_Xuất[Main SKU name_GOM]=$A6)*(Data_Xuất[[#Headers],[B1_MN]:[B4_DT]]='Xuất-2024-VayTron'!BD$5)),SUMPRODUCT(Data_Xuất[[B1_MN]:[B4_DT]]*(Data_Xuất[Year]=BD$1)*(Data_Xuất[Month]=BD$2)*(Data_Xuất[Main SKU name_GOM]=$A6)*(Data_Xuất[[#Headers],[B1_MN]:[B4_DT]]='Xuất-2024-VayTron'!BD$5)))</f>
        <v>0</v>
      </c>
      <c r="BE6" s="41" cm="1">
        <f t="array" ref="BE6">IF(BE$2="FY",SUMPRODUCT(Data_Xuất[[B1_MN]:[B4_DT]]*(Data_Xuất[Year]=BE$1)*(Data_Xuất[Main SKU name_GOM]=$A6)*(Data_Xuất[[#Headers],[B1_MN]:[B4_DT]]='Xuất-2024-VayTron'!BE$5)),SUMPRODUCT(Data_Xuất[[B1_MN]:[B4_DT]]*(Data_Xuất[Year]=BE$1)*(Data_Xuất[Month]=BE$2)*(Data_Xuất[Main SKU name_GOM]=$A6)*(Data_Xuất[[#Headers],[B1_MN]:[B4_DT]]='Xuất-2024-VayTron'!BE$5)))</f>
        <v>0</v>
      </c>
      <c r="BF6" s="41" cm="1">
        <f t="array" ref="BF6">IF(BF$2="FY",SUMPRODUCT(Data_Xuất[[B1_MN]:[B4_DT]]*(Data_Xuất[Year]=BF$1)*(Data_Xuất[Main SKU name_GOM]=$A6)*(Data_Xuất[[#Headers],[B1_MN]:[B4_DT]]='Xuất-2024-VayTron'!BF$5)),SUMPRODUCT(Data_Xuất[[B1_MN]:[B4_DT]]*(Data_Xuất[Year]=BF$1)*(Data_Xuất[Month]=BF$2)*(Data_Xuất[Main SKU name_GOM]=$A6)*(Data_Xuất[[#Headers],[B1_MN]:[B4_DT]]='Xuất-2024-VayTron'!BF$5)))</f>
        <v>0</v>
      </c>
      <c r="BG6" s="41" cm="1">
        <f t="array" ref="BG6">IF(BG$2="FY",SUMPRODUCT(Data_Xuất[[B1_MN]:[B4_DT]]*(Data_Xuất[Year]=BG$1)*(Data_Xuất[Main SKU name_GOM]=$A6)*(Data_Xuất[[#Headers],[B1_MN]:[B4_DT]]='Xuất-2024-VayTron'!BG$5)),SUMPRODUCT(Data_Xuất[[B1_MN]:[B4_DT]]*(Data_Xuất[Year]=BG$1)*(Data_Xuất[Month]=BG$2)*(Data_Xuất[Main SKU name_GOM]=$A6)*(Data_Xuất[[#Headers],[B1_MN]:[B4_DT]]='Xuất-2024-VayTron'!BG$5)))</f>
        <v>0</v>
      </c>
      <c r="BH6" s="41" cm="1">
        <f t="array" ref="BH6">IF(BH$2="FY",SUMPRODUCT(Data_Xuất[[B1_MN]:[B4_DT]]*(Data_Xuất[Year]=BH$1)*(Data_Xuất[Main SKU name_GOM]=$A6)*(Data_Xuất[[#Headers],[B1_MN]:[B4_DT]]='Xuất-2024-VayTron'!BH$5)),SUMPRODUCT(Data_Xuất[[B1_MN]:[B4_DT]]*(Data_Xuất[Year]=BH$1)*(Data_Xuất[Month]=BH$2)*(Data_Xuất[Main SKU name_GOM]=$A6)*(Data_Xuất[[#Headers],[B1_MN]:[B4_DT]]='Xuất-2024-VayTron'!BH$5)))</f>
        <v>0</v>
      </c>
      <c r="BI6" s="41" cm="1">
        <f t="array" ref="BI6">IF(BI$2="FY",SUMPRODUCT(Data_Xuất[[B1_MN]:[B4_DT]]*(Data_Xuất[Year]=BI$1)*(Data_Xuất[Main SKU name_GOM]=$A6)*(Data_Xuất[[#Headers],[B1_MN]:[B4_DT]]='Xuất-2024-VayTron'!BI$5)),SUMPRODUCT(Data_Xuất[[B1_MN]:[B4_DT]]*(Data_Xuất[Year]=BI$1)*(Data_Xuất[Month]=BI$2)*(Data_Xuất[Main SKU name_GOM]=$A6)*(Data_Xuất[[#Headers],[B1_MN]:[B4_DT]]='Xuất-2024-VayTron'!BI$5)))</f>
        <v>0</v>
      </c>
      <c r="BJ6" s="44">
        <f t="shared" ref="BJ6:BJ12" si="15">SUM(AW6:BI6)</f>
        <v>42000</v>
      </c>
      <c r="BL6" s="41" cm="1">
        <f t="array" ref="BL6">IF(BL$2="FY",SUMPRODUCT(Data_Xuất[[B1_MN]:[B4_DT]]*(Data_Xuất[Year]=BL$1)*(Data_Xuất[Main SKU name_GOM]=$A6)*(Data_Xuất[[#Headers],[B1_MN]:[B4_DT]]='Xuất-2024-VayTron'!BL$5)),SUMPRODUCT(Data_Xuất[[B1_MN]:[B4_DT]]*(Data_Xuất[Year]=BL$1)*(Data_Xuất[Month]=BL$2)*(Data_Xuất[Main SKU name_GOM]=$A6)*(Data_Xuất[[#Headers],[B1_MN]:[B4_DT]]='Xuất-2024-VayTron'!BL$5)))</f>
        <v>80900</v>
      </c>
      <c r="BM6" s="41" cm="1">
        <f t="array" ref="BM6">IF(BM$2="FY",SUMPRODUCT(Data_Xuất[[B1_MN]:[B4_DT]]*(Data_Xuất[Year]=BM$1)*(Data_Xuất[Main SKU name_GOM]=$A6)*(Data_Xuất[[#Headers],[B1_MN]:[B4_DT]]='Xuất-2024-VayTron'!BM$5)),SUMPRODUCT(Data_Xuất[[B1_MN]:[B4_DT]]*(Data_Xuất[Year]=BM$1)*(Data_Xuất[Month]=BM$2)*(Data_Xuất[Main SKU name_GOM]=$A6)*(Data_Xuất[[#Headers],[B1_MN]:[B4_DT]]='Xuất-2024-VayTron'!BM$5)))</f>
        <v>46000</v>
      </c>
      <c r="BN6" s="41" cm="1">
        <f t="array" ref="BN6">IF(BN$2="FY",SUMPRODUCT(Data_Xuất[[B1_MN]:[B4_DT]]*(Data_Xuất[Year]=BN$1)*(Data_Xuất[Main SKU name_GOM]=$A6)*(Data_Xuất[[#Headers],[B1_MN]:[B4_DT]]='Xuất-2024-VayTron'!BN$5)),SUMPRODUCT(Data_Xuất[[B1_MN]:[B4_DT]]*(Data_Xuất[Year]=BN$1)*(Data_Xuất[Month]=BN$2)*(Data_Xuất[Main SKU name_GOM]=$A6)*(Data_Xuất[[#Headers],[B1_MN]:[B4_DT]]='Xuất-2024-VayTron'!BN$5)))</f>
        <v>0</v>
      </c>
      <c r="BO6" s="41" cm="1">
        <f t="array" ref="BO6">IF(BO$2="FY",SUMPRODUCT(Data_Xuất[[B1_MN]:[B4_DT]]*(Data_Xuất[Year]=BO$1)*(Data_Xuất[Main SKU name_GOM]=$A6)*(Data_Xuất[[#Headers],[B1_MN]:[B4_DT]]='Xuất-2024-VayTron'!BO$5)),SUMPRODUCT(Data_Xuất[[B1_MN]:[B4_DT]]*(Data_Xuất[Year]=BO$1)*(Data_Xuất[Month]=BO$2)*(Data_Xuất[Main SKU name_GOM]=$A6)*(Data_Xuất[[#Headers],[B1_MN]:[B4_DT]]='Xuất-2024-VayTron'!BO$5)))</f>
        <v>0</v>
      </c>
      <c r="BP6" s="41" cm="1">
        <f t="array" ref="BP6">IF(BP$2="FY",SUMPRODUCT(Data_Xuất[[B1_MN]:[B4_DT]]*(Data_Xuất[Year]=BP$1)*(Data_Xuất[Main SKU name_GOM]=$A6)*(Data_Xuất[[#Headers],[B1_MN]:[B4_DT]]='Xuất-2024-VayTron'!BP$5)),SUMPRODUCT(Data_Xuất[[B1_MN]:[B4_DT]]*(Data_Xuất[Year]=BP$1)*(Data_Xuất[Month]=BP$2)*(Data_Xuất[Main SKU name_GOM]=$A6)*(Data_Xuất[[#Headers],[B1_MN]:[B4_DT]]='Xuất-2024-VayTron'!BP$5)))</f>
        <v>0</v>
      </c>
      <c r="BQ6" s="41" cm="1">
        <f t="array" ref="BQ6">IF(BQ$2="FY",SUMPRODUCT(Data_Xuất[[B1_MN]:[B4_DT]]*(Data_Xuất[Year]=BQ$1)*(Data_Xuất[Main SKU name_GOM]=$A6)*(Data_Xuất[[#Headers],[B1_MN]:[B4_DT]]='Xuất-2024-VayTron'!BQ$5)),SUMPRODUCT(Data_Xuất[[B1_MN]:[B4_DT]]*(Data_Xuất[Year]=BQ$1)*(Data_Xuất[Month]=BQ$2)*(Data_Xuất[Main SKU name_GOM]=$A6)*(Data_Xuất[[#Headers],[B1_MN]:[B4_DT]]='Xuất-2024-VayTron'!BQ$5)))</f>
        <v>0</v>
      </c>
      <c r="BR6" s="41" cm="1">
        <f t="array" ref="BR6">IF(BR$2="FY",SUMPRODUCT(Data_Xuất[[B1_MN]:[B4_DT]]*(Data_Xuất[Year]=BR$1)*(Data_Xuất[Main SKU name_GOM]=$A6)*(Data_Xuất[[#Headers],[B1_MN]:[B4_DT]]='Xuất-2024-VayTron'!BR$5)),SUMPRODUCT(Data_Xuất[[B1_MN]:[B4_DT]]*(Data_Xuất[Year]=BR$1)*(Data_Xuất[Month]=BR$2)*(Data_Xuất[Main SKU name_GOM]=$A6)*(Data_Xuất[[#Headers],[B1_MN]:[B4_DT]]='Xuất-2024-VayTron'!BR$5)))</f>
        <v>15500</v>
      </c>
      <c r="BS6" s="41" cm="1">
        <f t="array" ref="BS6">IF(BS$2="FY",SUMPRODUCT(Data_Xuất[[B1_MN]:[B4_DT]]*(Data_Xuất[Year]=BS$1)*(Data_Xuất[Main SKU name_GOM]=$A6)*(Data_Xuất[[#Headers],[B1_MN]:[B4_DT]]='Xuất-2024-VayTron'!BS$5)),SUMPRODUCT(Data_Xuất[[B1_MN]:[B4_DT]]*(Data_Xuất[Year]=BS$1)*(Data_Xuất[Month]=BS$2)*(Data_Xuất[Main SKU name_GOM]=$A6)*(Data_Xuất[[#Headers],[B1_MN]:[B4_DT]]='Xuất-2024-VayTron'!BS$5)))</f>
        <v>0</v>
      </c>
      <c r="BT6" s="41" cm="1">
        <f t="array" ref="BT6">IF(BT$2="FY",SUMPRODUCT(Data_Xuất[[B1_MN]:[B4_DT]]*(Data_Xuất[Year]=BT$1)*(Data_Xuất[Main SKU name_GOM]=$A6)*(Data_Xuất[[#Headers],[B1_MN]:[B4_DT]]='Xuất-2024-VayTron'!BT$5)),SUMPRODUCT(Data_Xuất[[B1_MN]:[B4_DT]]*(Data_Xuất[Year]=BT$1)*(Data_Xuất[Month]=BT$2)*(Data_Xuất[Main SKU name_GOM]=$A6)*(Data_Xuất[[#Headers],[B1_MN]:[B4_DT]]='Xuất-2024-VayTron'!BT$5)))</f>
        <v>0</v>
      </c>
      <c r="BU6" s="41" cm="1">
        <f t="array" ref="BU6">IF(BU$2="FY",SUMPRODUCT(Data_Xuất[[B1_MN]:[B4_DT]]*(Data_Xuất[Year]=BU$1)*(Data_Xuất[Main SKU name_GOM]=$A6)*(Data_Xuất[[#Headers],[B1_MN]:[B4_DT]]='Xuất-2024-VayTron'!BU$5)),SUMPRODUCT(Data_Xuất[[B1_MN]:[B4_DT]]*(Data_Xuất[Year]=BU$1)*(Data_Xuất[Month]=BU$2)*(Data_Xuất[Main SKU name_GOM]=$A6)*(Data_Xuất[[#Headers],[B1_MN]:[B4_DT]]='Xuất-2024-VayTron'!BU$5)))</f>
        <v>0</v>
      </c>
      <c r="BV6" s="41" cm="1">
        <f t="array" ref="BV6">IF(BV$2="FY",SUMPRODUCT(Data_Xuất[[B1_MN]:[B4_DT]]*(Data_Xuất[Year]=BV$1)*(Data_Xuất[Main SKU name_GOM]=$A6)*(Data_Xuất[[#Headers],[B1_MN]:[B4_DT]]='Xuất-2024-VayTron'!BV$5)),SUMPRODUCT(Data_Xuất[[B1_MN]:[B4_DT]]*(Data_Xuất[Year]=BV$1)*(Data_Xuất[Month]=BV$2)*(Data_Xuất[Main SKU name_GOM]=$A6)*(Data_Xuất[[#Headers],[B1_MN]:[B4_DT]]='Xuất-2024-VayTron'!BV$5)))</f>
        <v>0</v>
      </c>
      <c r="BW6" s="41" cm="1">
        <f t="array" ref="BW6">IF(BW$2="FY",SUMPRODUCT(Data_Xuất[[B1_MN]:[B4_DT]]*(Data_Xuất[Year]=BW$1)*(Data_Xuất[Main SKU name_GOM]=$A6)*(Data_Xuất[[#Headers],[B1_MN]:[B4_DT]]='Xuất-2024-VayTron'!BW$5)),SUMPRODUCT(Data_Xuất[[B1_MN]:[B4_DT]]*(Data_Xuất[Year]=BW$1)*(Data_Xuất[Month]=BW$2)*(Data_Xuất[Main SKU name_GOM]=$A6)*(Data_Xuất[[#Headers],[B1_MN]:[B4_DT]]='Xuất-2024-VayTron'!BW$5)))</f>
        <v>0</v>
      </c>
      <c r="BX6" s="41" cm="1">
        <f t="array" ref="BX6">IF(BX$2="FY",SUMPRODUCT(Data_Xuất[[B1_MN]:[B4_DT]]*(Data_Xuất[Year]=BX$1)*(Data_Xuất[Main SKU name_GOM]=$A6)*(Data_Xuất[[#Headers],[B1_MN]:[B4_DT]]='Xuất-2024-VayTron'!BX$5)),SUMPRODUCT(Data_Xuất[[B1_MN]:[B4_DT]]*(Data_Xuất[Year]=BX$1)*(Data_Xuất[Month]=BX$2)*(Data_Xuất[Main SKU name_GOM]=$A6)*(Data_Xuất[[#Headers],[B1_MN]:[B4_DT]]='Xuất-2024-VayTron'!BX$5)))</f>
        <v>0</v>
      </c>
      <c r="BY6" s="44">
        <f t="shared" ref="BY6:BY12" si="16">SUM(BL6:BX6)</f>
        <v>142400</v>
      </c>
      <c r="CA6" s="41" cm="1">
        <f t="array" ref="CA6">IF(CA$2="FY",SUMPRODUCT(Data_Xuất[[B1_MN]:[B4_DT]]*(Data_Xuất[Year]=CA$1)*(Data_Xuất[Main SKU name_GOM]=$A6)*(Data_Xuất[[#Headers],[B1_MN]:[B4_DT]]='Xuất-2024-VayTron'!CA$5)),SUMPRODUCT(Data_Xuất[[B1_MN]:[B4_DT]]*(Data_Xuất[Year]=CA$1)*(Data_Xuất[Month]=CA$2)*(Data_Xuất[Main SKU name_GOM]=$A6)*(Data_Xuất[[#Headers],[B1_MN]:[B4_DT]]='Xuất-2024-VayTron'!CA$5)))</f>
        <v>218299.99999999997</v>
      </c>
      <c r="CB6" s="41" cm="1">
        <f t="array" ref="CB6">IF(CB$2="FY",SUMPRODUCT(Data_Xuất[[B1_MN]:[B4_DT]]*(Data_Xuất[Year]=CB$1)*(Data_Xuất[Main SKU name_GOM]=$A6)*(Data_Xuất[[#Headers],[B1_MN]:[B4_DT]]='Xuất-2024-VayTron'!CB$5)),SUMPRODUCT(Data_Xuất[[B1_MN]:[B4_DT]]*(Data_Xuất[Year]=CB$1)*(Data_Xuất[Month]=CB$2)*(Data_Xuất[Main SKU name_GOM]=$A6)*(Data_Xuất[[#Headers],[B1_MN]:[B4_DT]]='Xuất-2024-VayTron'!CB$5)))</f>
        <v>3499.9999999999995</v>
      </c>
      <c r="CC6" s="41" cm="1">
        <f t="array" ref="CC6">IF(CC$2="FY",SUMPRODUCT(Data_Xuất[[B1_MN]:[B4_DT]]*(Data_Xuất[Year]=CC$1)*(Data_Xuất[Main SKU name_GOM]=$A6)*(Data_Xuất[[#Headers],[B1_MN]:[B4_DT]]='Xuất-2024-VayTron'!CC$5)),SUMPRODUCT(Data_Xuất[[B1_MN]:[B4_DT]]*(Data_Xuất[Year]=CC$1)*(Data_Xuất[Month]=CC$2)*(Data_Xuất[Main SKU name_GOM]=$A6)*(Data_Xuất[[#Headers],[B1_MN]:[B4_DT]]='Xuất-2024-VayTron'!CC$5)))</f>
        <v>0</v>
      </c>
      <c r="CD6" s="41" cm="1">
        <f t="array" ref="CD6">IF(CD$2="FY",SUMPRODUCT(Data_Xuất[[B1_MN]:[B4_DT]]*(Data_Xuất[Year]=CD$1)*(Data_Xuất[Main SKU name_GOM]=$A6)*(Data_Xuất[[#Headers],[B1_MN]:[B4_DT]]='Xuất-2024-VayTron'!CD$5)),SUMPRODUCT(Data_Xuất[[B1_MN]:[B4_DT]]*(Data_Xuất[Year]=CD$1)*(Data_Xuất[Month]=CD$2)*(Data_Xuất[Main SKU name_GOM]=$A6)*(Data_Xuất[[#Headers],[B1_MN]:[B4_DT]]='Xuất-2024-VayTron'!CD$5)))</f>
        <v>0</v>
      </c>
      <c r="CE6" s="41" cm="1">
        <f t="array" ref="CE6">IF(CE$2="FY",SUMPRODUCT(Data_Xuất[[B1_MN]:[B4_DT]]*(Data_Xuất[Year]=CE$1)*(Data_Xuất[Main SKU name_GOM]=$A6)*(Data_Xuất[[#Headers],[B1_MN]:[B4_DT]]='Xuất-2024-VayTron'!CE$5)),SUMPRODUCT(Data_Xuất[[B1_MN]:[B4_DT]]*(Data_Xuất[Year]=CE$1)*(Data_Xuất[Month]=CE$2)*(Data_Xuất[Main SKU name_GOM]=$A6)*(Data_Xuất[[#Headers],[B1_MN]:[B4_DT]]='Xuất-2024-VayTron'!CE$5)))</f>
        <v>0</v>
      </c>
      <c r="CF6" s="41" cm="1">
        <f t="array" ref="CF6">IF(CF$2="FY",SUMPRODUCT(Data_Xuất[[B1_MN]:[B4_DT]]*(Data_Xuất[Year]=CF$1)*(Data_Xuất[Main SKU name_GOM]=$A6)*(Data_Xuất[[#Headers],[B1_MN]:[B4_DT]]='Xuất-2024-VayTron'!CF$5)),SUMPRODUCT(Data_Xuất[[B1_MN]:[B4_DT]]*(Data_Xuất[Year]=CF$1)*(Data_Xuất[Month]=CF$2)*(Data_Xuất[Main SKU name_GOM]=$A6)*(Data_Xuất[[#Headers],[B1_MN]:[B4_DT]]='Xuất-2024-VayTron'!CF$5)))</f>
        <v>0</v>
      </c>
      <c r="CG6" s="41" cm="1">
        <f t="array" ref="CG6">IF(CG$2="FY",SUMPRODUCT(Data_Xuất[[B1_MN]:[B4_DT]]*(Data_Xuất[Year]=CG$1)*(Data_Xuất[Main SKU name_GOM]=$A6)*(Data_Xuất[[#Headers],[B1_MN]:[B4_DT]]='Xuất-2024-VayTron'!CG$5)),SUMPRODUCT(Data_Xuất[[B1_MN]:[B4_DT]]*(Data_Xuất[Year]=CG$1)*(Data_Xuất[Month]=CG$2)*(Data_Xuất[Main SKU name_GOM]=$A6)*(Data_Xuất[[#Headers],[B1_MN]:[B4_DT]]='Xuất-2024-VayTron'!CG$5)))</f>
        <v>39000</v>
      </c>
      <c r="CH6" s="41" cm="1">
        <f t="array" ref="CH6">IF(CH$2="FY",SUMPRODUCT(Data_Xuất[[B1_MN]:[B4_DT]]*(Data_Xuất[Year]=CH$1)*(Data_Xuất[Main SKU name_GOM]=$A6)*(Data_Xuất[[#Headers],[B1_MN]:[B4_DT]]='Xuất-2024-VayTron'!CH$5)),SUMPRODUCT(Data_Xuất[[B1_MN]:[B4_DT]]*(Data_Xuất[Year]=CH$1)*(Data_Xuất[Month]=CH$2)*(Data_Xuất[Main SKU name_GOM]=$A6)*(Data_Xuất[[#Headers],[B1_MN]:[B4_DT]]='Xuất-2024-VayTron'!CH$5)))</f>
        <v>0</v>
      </c>
      <c r="CI6" s="41" cm="1">
        <f t="array" ref="CI6">IF(CI$2="FY",SUMPRODUCT(Data_Xuất[[B1_MN]:[B4_DT]]*(Data_Xuất[Year]=CI$1)*(Data_Xuất[Main SKU name_GOM]=$A6)*(Data_Xuất[[#Headers],[B1_MN]:[B4_DT]]='Xuất-2024-VayTron'!CI$5)),SUMPRODUCT(Data_Xuất[[B1_MN]:[B4_DT]]*(Data_Xuất[Year]=CI$1)*(Data_Xuất[Month]=CI$2)*(Data_Xuất[Main SKU name_GOM]=$A6)*(Data_Xuất[[#Headers],[B1_MN]:[B4_DT]]='Xuất-2024-VayTron'!CI$5)))</f>
        <v>0</v>
      </c>
      <c r="CJ6" s="41" cm="1">
        <f t="array" ref="CJ6">IF(CJ$2="FY",SUMPRODUCT(Data_Xuất[[B1_MN]:[B4_DT]]*(Data_Xuất[Year]=CJ$1)*(Data_Xuất[Main SKU name_GOM]=$A6)*(Data_Xuất[[#Headers],[B1_MN]:[B4_DT]]='Xuất-2024-VayTron'!CJ$5)),SUMPRODUCT(Data_Xuất[[B1_MN]:[B4_DT]]*(Data_Xuất[Year]=CJ$1)*(Data_Xuất[Month]=CJ$2)*(Data_Xuất[Main SKU name_GOM]=$A6)*(Data_Xuất[[#Headers],[B1_MN]:[B4_DT]]='Xuất-2024-VayTron'!CJ$5)))</f>
        <v>0</v>
      </c>
      <c r="CK6" s="41" cm="1">
        <f t="array" ref="CK6">IF(CK$2="FY",SUMPRODUCT(Data_Xuất[[B1_MN]:[B4_DT]]*(Data_Xuất[Year]=CK$1)*(Data_Xuất[Main SKU name_GOM]=$A6)*(Data_Xuất[[#Headers],[B1_MN]:[B4_DT]]='Xuất-2024-VayTron'!CK$5)),SUMPRODUCT(Data_Xuất[[B1_MN]:[B4_DT]]*(Data_Xuất[Year]=CK$1)*(Data_Xuất[Month]=CK$2)*(Data_Xuất[Main SKU name_GOM]=$A6)*(Data_Xuất[[#Headers],[B1_MN]:[B4_DT]]='Xuất-2024-VayTron'!CK$5)))</f>
        <v>0</v>
      </c>
      <c r="CL6" s="41" cm="1">
        <f t="array" ref="CL6">IF(CL$2="FY",SUMPRODUCT(Data_Xuất[[B1_MN]:[B4_DT]]*(Data_Xuất[Year]=CL$1)*(Data_Xuất[Main SKU name_GOM]=$A6)*(Data_Xuất[[#Headers],[B1_MN]:[B4_DT]]='Xuất-2024-VayTron'!CL$5)),SUMPRODUCT(Data_Xuất[[B1_MN]:[B4_DT]]*(Data_Xuất[Year]=CL$1)*(Data_Xuất[Month]=CL$2)*(Data_Xuất[Main SKU name_GOM]=$A6)*(Data_Xuất[[#Headers],[B1_MN]:[B4_DT]]='Xuất-2024-VayTron'!CL$5)))</f>
        <v>0</v>
      </c>
      <c r="CM6" s="41" cm="1">
        <f t="array" ref="CM6">IF(CM$2="FY",SUMPRODUCT(Data_Xuất[[B1_MN]:[B4_DT]]*(Data_Xuất[Year]=CM$1)*(Data_Xuất[Main SKU name_GOM]=$A6)*(Data_Xuất[[#Headers],[B1_MN]:[B4_DT]]='Xuất-2024-VayTron'!CM$5)),SUMPRODUCT(Data_Xuất[[B1_MN]:[B4_DT]]*(Data_Xuất[Year]=CM$1)*(Data_Xuất[Month]=CM$2)*(Data_Xuất[Main SKU name_GOM]=$A6)*(Data_Xuất[[#Headers],[B1_MN]:[B4_DT]]='Xuất-2024-VayTron'!CM$5)))</f>
        <v>0</v>
      </c>
      <c r="CN6" s="44">
        <f t="shared" ref="CN6:CN12" si="17">SUM(CA6:CM6)</f>
        <v>260799.99999999997</v>
      </c>
      <c r="CP6" s="41" cm="1">
        <f t="array" ref="CP6">IF(CP$2="FY",SUMPRODUCT(Data_Xuất[[B1_MN]:[B4_DT]]*(Data_Xuất[Year]=CP$1)*(Data_Xuất[Main SKU name_GOM]=$A6)*(Data_Xuất[[#Headers],[B1_MN]:[B4_DT]]='Xuất-2024-VayTron'!CP$5)),SUMPRODUCT(Data_Xuất[[B1_MN]:[B4_DT]]*(Data_Xuất[Year]=CP$1)*(Data_Xuất[Month]=CP$2)*(Data_Xuất[Main SKU name_GOM]=$A6)*(Data_Xuất[[#Headers],[B1_MN]:[B4_DT]]='Xuất-2024-VayTron'!CP$5)))</f>
        <v>157300</v>
      </c>
      <c r="CQ6" s="41" cm="1">
        <f t="array" ref="CQ6">IF(CQ$2="FY",SUMPRODUCT(Data_Xuất[[B1_MN]:[B4_DT]]*(Data_Xuất[Year]=CQ$1)*(Data_Xuất[Main SKU name_GOM]=$A6)*(Data_Xuất[[#Headers],[B1_MN]:[B4_DT]]='Xuất-2024-VayTron'!CQ$5)),SUMPRODUCT(Data_Xuất[[B1_MN]:[B4_DT]]*(Data_Xuất[Year]=CQ$1)*(Data_Xuất[Month]=CQ$2)*(Data_Xuất[Main SKU name_GOM]=$A6)*(Data_Xuất[[#Headers],[B1_MN]:[B4_DT]]='Xuất-2024-VayTron'!CQ$5)))</f>
        <v>90883</v>
      </c>
      <c r="CR6" s="41" cm="1">
        <f t="array" ref="CR6">IF(CR$2="FY",SUMPRODUCT(Data_Xuất[[B1_MN]:[B4_DT]]*(Data_Xuất[Year]=CR$1)*(Data_Xuất[Main SKU name_GOM]=$A6)*(Data_Xuất[[#Headers],[B1_MN]:[B4_DT]]='Xuất-2024-VayTron'!CR$5)),SUMPRODUCT(Data_Xuất[[B1_MN]:[B4_DT]]*(Data_Xuất[Year]=CR$1)*(Data_Xuất[Month]=CR$2)*(Data_Xuất[Main SKU name_GOM]=$A6)*(Data_Xuất[[#Headers],[B1_MN]:[B4_DT]]='Xuất-2024-VayTron'!CR$5)))</f>
        <v>0</v>
      </c>
      <c r="CS6" s="41" cm="1">
        <f t="array" ref="CS6">IF(CS$2="FY",SUMPRODUCT(Data_Xuất[[B1_MN]:[B4_DT]]*(Data_Xuất[Year]=CS$1)*(Data_Xuất[Main SKU name_GOM]=$A6)*(Data_Xuất[[#Headers],[B1_MN]:[B4_DT]]='Xuất-2024-VayTron'!CS$5)),SUMPRODUCT(Data_Xuất[[B1_MN]:[B4_DT]]*(Data_Xuất[Year]=CS$1)*(Data_Xuất[Month]=CS$2)*(Data_Xuất[Main SKU name_GOM]=$A6)*(Data_Xuất[[#Headers],[B1_MN]:[B4_DT]]='Xuất-2024-VayTron'!CS$5)))</f>
        <v>0</v>
      </c>
      <c r="CT6" s="41" cm="1">
        <f t="array" ref="CT6">IF(CT$2="FY",SUMPRODUCT(Data_Xuất[[B1_MN]:[B4_DT]]*(Data_Xuất[Year]=CT$1)*(Data_Xuất[Main SKU name_GOM]=$A6)*(Data_Xuất[[#Headers],[B1_MN]:[B4_DT]]='Xuất-2024-VayTron'!CT$5)),SUMPRODUCT(Data_Xuất[[B1_MN]:[B4_DT]]*(Data_Xuất[Year]=CT$1)*(Data_Xuất[Month]=CT$2)*(Data_Xuất[Main SKU name_GOM]=$A6)*(Data_Xuất[[#Headers],[B1_MN]:[B4_DT]]='Xuất-2024-VayTron'!CT$5)))</f>
        <v>0</v>
      </c>
      <c r="CU6" s="41" cm="1">
        <f t="array" ref="CU6">IF(CU$2="FY",SUMPRODUCT(Data_Xuất[[B1_MN]:[B4_DT]]*(Data_Xuất[Year]=CU$1)*(Data_Xuất[Main SKU name_GOM]=$A6)*(Data_Xuất[[#Headers],[B1_MN]:[B4_DT]]='Xuất-2024-VayTron'!CU$5)),SUMPRODUCT(Data_Xuất[[B1_MN]:[B4_DT]]*(Data_Xuất[Year]=CU$1)*(Data_Xuất[Month]=CU$2)*(Data_Xuất[Main SKU name_GOM]=$A6)*(Data_Xuất[[#Headers],[B1_MN]:[B4_DT]]='Xuất-2024-VayTron'!CU$5)))</f>
        <v>0</v>
      </c>
      <c r="CV6" s="41" cm="1">
        <f t="array" ref="CV6">IF(CV$2="FY",SUMPRODUCT(Data_Xuất[[B1_MN]:[B4_DT]]*(Data_Xuất[Year]=CV$1)*(Data_Xuất[Main SKU name_GOM]=$A6)*(Data_Xuất[[#Headers],[B1_MN]:[B4_DT]]='Xuất-2024-VayTron'!CV$5)),SUMPRODUCT(Data_Xuất[[B1_MN]:[B4_DT]]*(Data_Xuất[Year]=CV$1)*(Data_Xuất[Month]=CV$2)*(Data_Xuất[Main SKU name_GOM]=$A6)*(Data_Xuất[[#Headers],[B1_MN]:[B4_DT]]='Xuất-2024-VayTron'!CV$5)))</f>
        <v>0</v>
      </c>
      <c r="CW6" s="41" cm="1">
        <f t="array" ref="CW6">IF(CW$2="FY",SUMPRODUCT(Data_Xuất[[B1_MN]:[B4_DT]]*(Data_Xuất[Year]=CW$1)*(Data_Xuất[Main SKU name_GOM]=$A6)*(Data_Xuất[[#Headers],[B1_MN]:[B4_DT]]='Xuất-2024-VayTron'!CW$5)),SUMPRODUCT(Data_Xuất[[B1_MN]:[B4_DT]]*(Data_Xuất[Year]=CW$1)*(Data_Xuất[Month]=CW$2)*(Data_Xuất[Main SKU name_GOM]=$A6)*(Data_Xuất[[#Headers],[B1_MN]:[B4_DT]]='Xuất-2024-VayTron'!CW$5)))</f>
        <v>0</v>
      </c>
      <c r="CX6" s="41" cm="1">
        <f t="array" ref="CX6">IF(CX$2="FY",SUMPRODUCT(Data_Xuất[[B1_MN]:[B4_DT]]*(Data_Xuất[Year]=CX$1)*(Data_Xuất[Main SKU name_GOM]=$A6)*(Data_Xuất[[#Headers],[B1_MN]:[B4_DT]]='Xuất-2024-VayTron'!CX$5)),SUMPRODUCT(Data_Xuất[[B1_MN]:[B4_DT]]*(Data_Xuất[Year]=CX$1)*(Data_Xuất[Month]=CX$2)*(Data_Xuất[Main SKU name_GOM]=$A6)*(Data_Xuất[[#Headers],[B1_MN]:[B4_DT]]='Xuất-2024-VayTron'!CX$5)))</f>
        <v>0</v>
      </c>
      <c r="CY6" s="41" cm="1">
        <f t="array" ref="CY6">IF(CY$2="FY",SUMPRODUCT(Data_Xuất[[B1_MN]:[B4_DT]]*(Data_Xuất[Year]=CY$1)*(Data_Xuất[Main SKU name_GOM]=$A6)*(Data_Xuất[[#Headers],[B1_MN]:[B4_DT]]='Xuất-2024-VayTron'!CY$5)),SUMPRODUCT(Data_Xuất[[B1_MN]:[B4_DT]]*(Data_Xuất[Year]=CY$1)*(Data_Xuất[Month]=CY$2)*(Data_Xuất[Main SKU name_GOM]=$A6)*(Data_Xuất[[#Headers],[B1_MN]:[B4_DT]]='Xuất-2024-VayTron'!CY$5)))</f>
        <v>0</v>
      </c>
      <c r="CZ6" s="41" cm="1">
        <f t="array" ref="CZ6">IF(CZ$2="FY",SUMPRODUCT(Data_Xuất[[B1_MN]:[B4_DT]]*(Data_Xuất[Year]=CZ$1)*(Data_Xuất[Main SKU name_GOM]=$A6)*(Data_Xuất[[#Headers],[B1_MN]:[B4_DT]]='Xuất-2024-VayTron'!CZ$5)),SUMPRODUCT(Data_Xuất[[B1_MN]:[B4_DT]]*(Data_Xuất[Year]=CZ$1)*(Data_Xuất[Month]=CZ$2)*(Data_Xuất[Main SKU name_GOM]=$A6)*(Data_Xuất[[#Headers],[B1_MN]:[B4_DT]]='Xuất-2024-VayTron'!CZ$5)))</f>
        <v>0</v>
      </c>
      <c r="DA6" s="41" cm="1">
        <f t="array" ref="DA6">IF(DA$2="FY",SUMPRODUCT(Data_Xuất[[B1_MN]:[B4_DT]]*(Data_Xuất[Year]=DA$1)*(Data_Xuất[Main SKU name_GOM]=$A6)*(Data_Xuất[[#Headers],[B1_MN]:[B4_DT]]='Xuất-2024-VayTron'!DA$5)),SUMPRODUCT(Data_Xuất[[B1_MN]:[B4_DT]]*(Data_Xuất[Year]=DA$1)*(Data_Xuất[Month]=DA$2)*(Data_Xuất[Main SKU name_GOM]=$A6)*(Data_Xuất[[#Headers],[B1_MN]:[B4_DT]]='Xuất-2024-VayTron'!DA$5)))</f>
        <v>0</v>
      </c>
      <c r="DB6" s="41" cm="1">
        <f t="array" ref="DB6">IF(DB$2="FY",SUMPRODUCT(Data_Xuất[[B1_MN]:[B4_DT]]*(Data_Xuất[Year]=DB$1)*(Data_Xuất[Main SKU name_GOM]=$A6)*(Data_Xuất[[#Headers],[B1_MN]:[B4_DT]]='Xuất-2024-VayTron'!DB$5)),SUMPRODUCT(Data_Xuất[[B1_MN]:[B4_DT]]*(Data_Xuất[Year]=DB$1)*(Data_Xuất[Month]=DB$2)*(Data_Xuất[Main SKU name_GOM]=$A6)*(Data_Xuất[[#Headers],[B1_MN]:[B4_DT]]='Xuất-2024-VayTron'!DB$5)))</f>
        <v>0</v>
      </c>
      <c r="DC6" s="44">
        <f t="shared" ref="DC6:DC12" si="18">SUM(CP6:DB6)</f>
        <v>248183</v>
      </c>
      <c r="DE6" s="41" cm="1">
        <f t="array" ref="DE6">IF(DE$2="FY",SUMPRODUCT(Data_Xuất[[B1_MN]:[B4_DT]]*(Data_Xuất[Year]=DE$1)*(Data_Xuất[Main SKU name_GOM]=$A6)*(Data_Xuất[[#Headers],[B1_MN]:[B4_DT]]='Xuất-2024-VayTron'!DE$5)),SUMPRODUCT(Data_Xuất[[B1_MN]:[B4_DT]]*(Data_Xuất[Year]=DE$1)*(Data_Xuất[Month]=DE$2)*(Data_Xuất[Main SKU name_GOM]=$A6)*(Data_Xuất[[#Headers],[B1_MN]:[B4_DT]]='Xuất-2024-VayTron'!DE$5)))</f>
        <v>347056.67899999995</v>
      </c>
      <c r="DF6" s="41" cm="1">
        <f t="array" ref="DF6">IF(DF$2="FY",SUMPRODUCT(Data_Xuất[[B1_MN]:[B4_DT]]*(Data_Xuất[Year]=DF$1)*(Data_Xuất[Main SKU name_GOM]=$A6)*(Data_Xuất[[#Headers],[B1_MN]:[B4_DT]]='Xuất-2024-VayTron'!DF$5)),SUMPRODUCT(Data_Xuất[[B1_MN]:[B4_DT]]*(Data_Xuất[Year]=DF$1)*(Data_Xuất[Month]=DF$2)*(Data_Xuất[Main SKU name_GOM]=$A6)*(Data_Xuất[[#Headers],[B1_MN]:[B4_DT]]='Xuất-2024-VayTron'!DF$5)))</f>
        <v>114495.00000000001</v>
      </c>
      <c r="DG6" s="41" cm="1">
        <f t="array" ref="DG6">IF(DG$2="FY",SUMPRODUCT(Data_Xuất[[B1_MN]:[B4_DT]]*(Data_Xuất[Year]=DG$1)*(Data_Xuất[Main SKU name_GOM]=$A6)*(Data_Xuất[[#Headers],[B1_MN]:[B4_DT]]='Xuất-2024-VayTron'!DG$5)),SUMPRODUCT(Data_Xuất[[B1_MN]:[B4_DT]]*(Data_Xuất[Year]=DG$1)*(Data_Xuất[Month]=DG$2)*(Data_Xuất[Main SKU name_GOM]=$A6)*(Data_Xuất[[#Headers],[B1_MN]:[B4_DT]]='Xuất-2024-VayTron'!DG$5)))</f>
        <v>0</v>
      </c>
      <c r="DH6" s="41" cm="1">
        <f t="array" ref="DH6">IF(DH$2="FY",SUMPRODUCT(Data_Xuất[[B1_MN]:[B4_DT]]*(Data_Xuất[Year]=DH$1)*(Data_Xuất[Main SKU name_GOM]=$A6)*(Data_Xuất[[#Headers],[B1_MN]:[B4_DT]]='Xuất-2024-VayTron'!DH$5)),SUMPRODUCT(Data_Xuất[[B1_MN]:[B4_DT]]*(Data_Xuất[Year]=DH$1)*(Data_Xuất[Month]=DH$2)*(Data_Xuất[Main SKU name_GOM]=$A6)*(Data_Xuất[[#Headers],[B1_MN]:[B4_DT]]='Xuất-2024-VayTron'!DH$5)))</f>
        <v>0</v>
      </c>
      <c r="DI6" s="41" cm="1">
        <f t="array" ref="DI6">IF(DI$2="FY",SUMPRODUCT(Data_Xuất[[B1_MN]:[B4_DT]]*(Data_Xuất[Year]=DI$1)*(Data_Xuất[Main SKU name_GOM]=$A6)*(Data_Xuất[[#Headers],[B1_MN]:[B4_DT]]='Xuất-2024-VayTron'!DI$5)),SUMPRODUCT(Data_Xuất[[B1_MN]:[B4_DT]]*(Data_Xuất[Year]=DI$1)*(Data_Xuất[Month]=DI$2)*(Data_Xuất[Main SKU name_GOM]=$A6)*(Data_Xuất[[#Headers],[B1_MN]:[B4_DT]]='Xuất-2024-VayTron'!DI$5)))</f>
        <v>0</v>
      </c>
      <c r="DJ6" s="41" cm="1">
        <f t="array" ref="DJ6">IF(DJ$2="FY",SUMPRODUCT(Data_Xuất[[B1_MN]:[B4_DT]]*(Data_Xuất[Year]=DJ$1)*(Data_Xuất[Main SKU name_GOM]=$A6)*(Data_Xuất[[#Headers],[B1_MN]:[B4_DT]]='Xuất-2024-VayTron'!DJ$5)),SUMPRODUCT(Data_Xuất[[B1_MN]:[B4_DT]]*(Data_Xuất[Year]=DJ$1)*(Data_Xuất[Month]=DJ$2)*(Data_Xuất[Main SKU name_GOM]=$A6)*(Data_Xuất[[#Headers],[B1_MN]:[B4_DT]]='Xuất-2024-VayTron'!DJ$5)))</f>
        <v>0</v>
      </c>
      <c r="DK6" s="41" cm="1">
        <f t="array" ref="DK6">IF(DK$2="FY",SUMPRODUCT(Data_Xuất[[B1_MN]:[B4_DT]]*(Data_Xuất[Year]=DK$1)*(Data_Xuất[Main SKU name_GOM]=$A6)*(Data_Xuất[[#Headers],[B1_MN]:[B4_DT]]='Xuất-2024-VayTron'!DK$5)),SUMPRODUCT(Data_Xuất[[B1_MN]:[B4_DT]]*(Data_Xuất[Year]=DK$1)*(Data_Xuất[Month]=DK$2)*(Data_Xuất[Main SKU name_GOM]=$A6)*(Data_Xuất[[#Headers],[B1_MN]:[B4_DT]]='Xuất-2024-VayTron'!DK$5)))</f>
        <v>0</v>
      </c>
      <c r="DL6" s="41" cm="1">
        <f t="array" ref="DL6">IF(DL$2="FY",SUMPRODUCT(Data_Xuất[[B1_MN]:[B4_DT]]*(Data_Xuất[Year]=DL$1)*(Data_Xuất[Main SKU name_GOM]=$A6)*(Data_Xuất[[#Headers],[B1_MN]:[B4_DT]]='Xuất-2024-VayTron'!DL$5)),SUMPRODUCT(Data_Xuất[[B1_MN]:[B4_DT]]*(Data_Xuất[Year]=DL$1)*(Data_Xuất[Month]=DL$2)*(Data_Xuất[Main SKU name_GOM]=$A6)*(Data_Xuất[[#Headers],[B1_MN]:[B4_DT]]='Xuất-2024-VayTron'!DL$5)))</f>
        <v>0</v>
      </c>
      <c r="DM6" s="41" cm="1">
        <f t="array" ref="DM6">IF(DM$2="FY",SUMPRODUCT(Data_Xuất[[B1_MN]:[B4_DT]]*(Data_Xuất[Year]=DM$1)*(Data_Xuất[Main SKU name_GOM]=$A6)*(Data_Xuất[[#Headers],[B1_MN]:[B4_DT]]='Xuất-2024-VayTron'!DM$5)),SUMPRODUCT(Data_Xuất[[B1_MN]:[B4_DT]]*(Data_Xuất[Year]=DM$1)*(Data_Xuất[Month]=DM$2)*(Data_Xuất[Main SKU name_GOM]=$A6)*(Data_Xuất[[#Headers],[B1_MN]:[B4_DT]]='Xuất-2024-VayTron'!DM$5)))</f>
        <v>0</v>
      </c>
      <c r="DN6" s="41" cm="1">
        <f t="array" ref="DN6">IF(DN$2="FY",SUMPRODUCT(Data_Xuất[[B1_MN]:[B4_DT]]*(Data_Xuất[Year]=DN$1)*(Data_Xuất[Main SKU name_GOM]=$A6)*(Data_Xuất[[#Headers],[B1_MN]:[B4_DT]]='Xuất-2024-VayTron'!DN$5)),SUMPRODUCT(Data_Xuất[[B1_MN]:[B4_DT]]*(Data_Xuất[Year]=DN$1)*(Data_Xuất[Month]=DN$2)*(Data_Xuất[Main SKU name_GOM]=$A6)*(Data_Xuất[[#Headers],[B1_MN]:[B4_DT]]='Xuất-2024-VayTron'!DN$5)))</f>
        <v>0</v>
      </c>
      <c r="DO6" s="41" cm="1">
        <f t="array" ref="DO6">IF(DO$2="FY",SUMPRODUCT(Data_Xuất[[B1_MN]:[B4_DT]]*(Data_Xuất[Year]=DO$1)*(Data_Xuất[Main SKU name_GOM]=$A6)*(Data_Xuất[[#Headers],[B1_MN]:[B4_DT]]='Xuất-2024-VayTron'!DO$5)),SUMPRODUCT(Data_Xuất[[B1_MN]:[B4_DT]]*(Data_Xuất[Year]=DO$1)*(Data_Xuất[Month]=DO$2)*(Data_Xuất[Main SKU name_GOM]=$A6)*(Data_Xuất[[#Headers],[B1_MN]:[B4_DT]]='Xuất-2024-VayTron'!DO$5)))</f>
        <v>0</v>
      </c>
      <c r="DP6" s="41" cm="1">
        <f t="array" ref="DP6">IF(DP$2="FY",SUMPRODUCT(Data_Xuất[[B1_MN]:[B4_DT]]*(Data_Xuất[Year]=DP$1)*(Data_Xuất[Main SKU name_GOM]=$A6)*(Data_Xuất[[#Headers],[B1_MN]:[B4_DT]]='Xuất-2024-VayTron'!DP$5)),SUMPRODUCT(Data_Xuất[[B1_MN]:[B4_DT]]*(Data_Xuất[Year]=DP$1)*(Data_Xuất[Month]=DP$2)*(Data_Xuất[Main SKU name_GOM]=$A6)*(Data_Xuất[[#Headers],[B1_MN]:[B4_DT]]='Xuất-2024-VayTron'!DP$5)))</f>
        <v>0</v>
      </c>
      <c r="DQ6" s="41" cm="1">
        <f t="array" ref="DQ6">IF(DQ$2="FY",SUMPRODUCT(Data_Xuất[[B1_MN]:[B4_DT]]*(Data_Xuất[Year]=DQ$1)*(Data_Xuất[Main SKU name_GOM]=$A6)*(Data_Xuất[[#Headers],[B1_MN]:[B4_DT]]='Xuất-2024-VayTron'!DQ$5)),SUMPRODUCT(Data_Xuất[[B1_MN]:[B4_DT]]*(Data_Xuất[Year]=DQ$1)*(Data_Xuất[Month]=DQ$2)*(Data_Xuất[Main SKU name_GOM]=$A6)*(Data_Xuất[[#Headers],[B1_MN]:[B4_DT]]='Xuất-2024-VayTron'!DQ$5)))</f>
        <v>0</v>
      </c>
      <c r="DR6" s="44">
        <f t="shared" ref="DR6:DR12" si="19">SUM(DE6:DQ6)</f>
        <v>461551.67899999995</v>
      </c>
      <c r="DT6" s="41" cm="1">
        <f t="array" ref="DT6">IF(DT$2="FY",SUMPRODUCT(Data_Xuất[[B1_MN]:[B4_DT]]*(Data_Xuất[Year]=DT$1)*(Data_Xuất[Main SKU name_GOM]=$A6)*(Data_Xuất[[#Headers],[B1_MN]:[B4_DT]]='Xuất-2024-VayTron'!DT$5)),SUMPRODUCT(Data_Xuất[[B1_MN]:[B4_DT]]*(Data_Xuất[Year]=DT$1)*(Data_Xuất[Month]=DT$2)*(Data_Xuất[Main SKU name_GOM]=$A6)*(Data_Xuất[[#Headers],[B1_MN]:[B4_DT]]='Xuất-2024-VayTron'!DT$5)))</f>
        <v>430883.87700000004</v>
      </c>
      <c r="DU6" s="41" cm="1">
        <f t="array" ref="DU6">IF(DU$2="FY",SUMPRODUCT(Data_Xuất[[B1_MN]:[B4_DT]]*(Data_Xuất[Year]=DU$1)*(Data_Xuất[Main SKU name_GOM]=$A6)*(Data_Xuất[[#Headers],[B1_MN]:[B4_DT]]='Xuất-2024-VayTron'!DU$5)),SUMPRODUCT(Data_Xuất[[B1_MN]:[B4_DT]]*(Data_Xuất[Year]=DU$1)*(Data_Xuất[Month]=DU$2)*(Data_Xuất[Main SKU name_GOM]=$A6)*(Data_Xuất[[#Headers],[B1_MN]:[B4_DT]]='Xuất-2024-VayTron'!DU$5)))</f>
        <v>117561.045</v>
      </c>
      <c r="DV6" s="41" cm="1">
        <f t="array" ref="DV6">IF(DV$2="FY",SUMPRODUCT(Data_Xuất[[B1_MN]:[B4_DT]]*(Data_Xuất[Year]=DV$1)*(Data_Xuất[Main SKU name_GOM]=$A6)*(Data_Xuất[[#Headers],[B1_MN]:[B4_DT]]='Xuất-2024-VayTron'!DV$5)),SUMPRODUCT(Data_Xuất[[B1_MN]:[B4_DT]]*(Data_Xuất[Year]=DV$1)*(Data_Xuất[Month]=DV$2)*(Data_Xuất[Main SKU name_GOM]=$A6)*(Data_Xuất[[#Headers],[B1_MN]:[B4_DT]]='Xuất-2024-VayTron'!DV$5)))</f>
        <v>0</v>
      </c>
      <c r="DW6" s="41" cm="1">
        <f t="array" ref="DW6">IF(DW$2="FY",SUMPRODUCT(Data_Xuất[[B1_MN]:[B4_DT]]*(Data_Xuất[Year]=DW$1)*(Data_Xuất[Main SKU name_GOM]=$A6)*(Data_Xuất[[#Headers],[B1_MN]:[B4_DT]]='Xuất-2024-VayTron'!DW$5)),SUMPRODUCT(Data_Xuất[[B1_MN]:[B4_DT]]*(Data_Xuất[Year]=DW$1)*(Data_Xuất[Month]=DW$2)*(Data_Xuất[Main SKU name_GOM]=$A6)*(Data_Xuất[[#Headers],[B1_MN]:[B4_DT]]='Xuất-2024-VayTron'!DW$5)))</f>
        <v>0</v>
      </c>
      <c r="DX6" s="41" cm="1">
        <f t="array" ref="DX6">IF(DX$2="FY",SUMPRODUCT(Data_Xuất[[B1_MN]:[B4_DT]]*(Data_Xuất[Year]=DX$1)*(Data_Xuất[Main SKU name_GOM]=$A6)*(Data_Xuất[[#Headers],[B1_MN]:[B4_DT]]='Xuất-2024-VayTron'!DX$5)),SUMPRODUCT(Data_Xuất[[B1_MN]:[B4_DT]]*(Data_Xuất[Year]=DX$1)*(Data_Xuất[Month]=DX$2)*(Data_Xuất[Main SKU name_GOM]=$A6)*(Data_Xuất[[#Headers],[B1_MN]:[B4_DT]]='Xuất-2024-VayTron'!DX$5)))</f>
        <v>0</v>
      </c>
      <c r="DY6" s="41" cm="1">
        <f t="array" ref="DY6">IF(DY$2="FY",SUMPRODUCT(Data_Xuất[[B1_MN]:[B4_DT]]*(Data_Xuất[Year]=DY$1)*(Data_Xuất[Main SKU name_GOM]=$A6)*(Data_Xuất[[#Headers],[B1_MN]:[B4_DT]]='Xuất-2024-VayTron'!DY$5)),SUMPRODUCT(Data_Xuất[[B1_MN]:[B4_DT]]*(Data_Xuất[Year]=DY$1)*(Data_Xuất[Month]=DY$2)*(Data_Xuất[Main SKU name_GOM]=$A6)*(Data_Xuất[[#Headers],[B1_MN]:[B4_DT]]='Xuất-2024-VayTron'!DY$5)))</f>
        <v>0</v>
      </c>
      <c r="DZ6" s="41" cm="1">
        <f t="array" ref="DZ6">IF(DZ$2="FY",SUMPRODUCT(Data_Xuất[[B1_MN]:[B4_DT]]*(Data_Xuất[Year]=DZ$1)*(Data_Xuất[Main SKU name_GOM]=$A6)*(Data_Xuất[[#Headers],[B1_MN]:[B4_DT]]='Xuất-2024-VayTron'!DZ$5)),SUMPRODUCT(Data_Xuất[[B1_MN]:[B4_DT]]*(Data_Xuất[Year]=DZ$1)*(Data_Xuất[Month]=DZ$2)*(Data_Xuất[Main SKU name_GOM]=$A6)*(Data_Xuất[[#Headers],[B1_MN]:[B4_DT]]='Xuất-2024-VayTron'!DZ$5)))</f>
        <v>0</v>
      </c>
      <c r="EA6" s="41" cm="1">
        <f t="array" ref="EA6">IF(EA$2="FY",SUMPRODUCT(Data_Xuất[[B1_MN]:[B4_DT]]*(Data_Xuất[Year]=EA$1)*(Data_Xuất[Main SKU name_GOM]=$A6)*(Data_Xuất[[#Headers],[B1_MN]:[B4_DT]]='Xuất-2024-VayTron'!EA$5)),SUMPRODUCT(Data_Xuất[[B1_MN]:[B4_DT]]*(Data_Xuất[Year]=EA$1)*(Data_Xuất[Month]=EA$2)*(Data_Xuất[Main SKU name_GOM]=$A6)*(Data_Xuất[[#Headers],[B1_MN]:[B4_DT]]='Xuất-2024-VayTron'!EA$5)))</f>
        <v>0</v>
      </c>
      <c r="EB6" s="41" cm="1">
        <f t="array" ref="EB6">IF(EB$2="FY",SUMPRODUCT(Data_Xuất[[B1_MN]:[B4_DT]]*(Data_Xuất[Year]=EB$1)*(Data_Xuất[Main SKU name_GOM]=$A6)*(Data_Xuất[[#Headers],[B1_MN]:[B4_DT]]='Xuất-2024-VayTron'!EB$5)),SUMPRODUCT(Data_Xuất[[B1_MN]:[B4_DT]]*(Data_Xuất[Year]=EB$1)*(Data_Xuất[Month]=EB$2)*(Data_Xuất[Main SKU name_GOM]=$A6)*(Data_Xuất[[#Headers],[B1_MN]:[B4_DT]]='Xuất-2024-VayTron'!EB$5)))</f>
        <v>0</v>
      </c>
      <c r="EC6" s="41" cm="1">
        <f t="array" ref="EC6">IF(EC$2="FY",SUMPRODUCT(Data_Xuất[[B1_MN]:[B4_DT]]*(Data_Xuất[Year]=EC$1)*(Data_Xuất[Main SKU name_GOM]=$A6)*(Data_Xuất[[#Headers],[B1_MN]:[B4_DT]]='Xuất-2024-VayTron'!EC$5)),SUMPRODUCT(Data_Xuất[[B1_MN]:[B4_DT]]*(Data_Xuất[Year]=EC$1)*(Data_Xuất[Month]=EC$2)*(Data_Xuất[Main SKU name_GOM]=$A6)*(Data_Xuất[[#Headers],[B1_MN]:[B4_DT]]='Xuất-2024-VayTron'!EC$5)))</f>
        <v>0</v>
      </c>
      <c r="ED6" s="41" cm="1">
        <f t="array" ref="ED6">IF(ED$2="FY",SUMPRODUCT(Data_Xuất[[B1_MN]:[B4_DT]]*(Data_Xuất[Year]=ED$1)*(Data_Xuất[Main SKU name_GOM]=$A6)*(Data_Xuất[[#Headers],[B1_MN]:[B4_DT]]='Xuất-2024-VayTron'!ED$5)),SUMPRODUCT(Data_Xuất[[B1_MN]:[B4_DT]]*(Data_Xuất[Year]=ED$1)*(Data_Xuất[Month]=ED$2)*(Data_Xuất[Main SKU name_GOM]=$A6)*(Data_Xuất[[#Headers],[B1_MN]:[B4_DT]]='Xuất-2024-VayTron'!ED$5)))</f>
        <v>0</v>
      </c>
      <c r="EE6" s="41" cm="1">
        <f t="array" ref="EE6">IF(EE$2="FY",SUMPRODUCT(Data_Xuất[[B1_MN]:[B4_DT]]*(Data_Xuất[Year]=EE$1)*(Data_Xuất[Main SKU name_GOM]=$A6)*(Data_Xuất[[#Headers],[B1_MN]:[B4_DT]]='Xuất-2024-VayTron'!EE$5)),SUMPRODUCT(Data_Xuất[[B1_MN]:[B4_DT]]*(Data_Xuất[Year]=EE$1)*(Data_Xuất[Month]=EE$2)*(Data_Xuất[Main SKU name_GOM]=$A6)*(Data_Xuất[[#Headers],[B1_MN]:[B4_DT]]='Xuất-2024-VayTron'!EE$5)))</f>
        <v>0</v>
      </c>
      <c r="EF6" s="41" cm="1">
        <f t="array" ref="EF6">IF(EF$2="FY",SUMPRODUCT(Data_Xuất[[B1_MN]:[B4_DT]]*(Data_Xuất[Year]=EF$1)*(Data_Xuất[Main SKU name_GOM]=$A6)*(Data_Xuất[[#Headers],[B1_MN]:[B4_DT]]='Xuất-2024-VayTron'!EF$5)),SUMPRODUCT(Data_Xuất[[B1_MN]:[B4_DT]]*(Data_Xuất[Year]=EF$1)*(Data_Xuất[Month]=EF$2)*(Data_Xuất[Main SKU name_GOM]=$A6)*(Data_Xuất[[#Headers],[B1_MN]:[B4_DT]]='Xuất-2024-VayTron'!EF$5)))</f>
        <v>0</v>
      </c>
      <c r="EG6" s="44">
        <f t="shared" ref="EG6:EG12" si="20">SUM(DT6:EF6)</f>
        <v>548444.92200000002</v>
      </c>
      <c r="EI6" s="41" cm="1">
        <f t="array" ref="EI6">IF(EI$2="FY",SUMPRODUCT(Data_Xuất[[B1_MN]:[B4_DT]]*(Data_Xuất[Year]=EI$1)*(Data_Xuất[Main SKU name_GOM]=$A6)*(Data_Xuất[[#Headers],[B1_MN]:[B4_DT]]='Xuất-2024-VayTron'!EI$5)),SUMPRODUCT(Data_Xuất[[B1_MN]:[B4_DT]]*(Data_Xuất[Year]=EI$1)*(Data_Xuất[Month]=EI$2)*(Data_Xuất[Main SKU name_GOM]=$A6)*(Data_Xuất[[#Headers],[B1_MN]:[B4_DT]]='Xuất-2024-VayTron'!EI$5)))</f>
        <v>933726.65099999995</v>
      </c>
      <c r="EJ6" s="41" cm="1">
        <f t="array" ref="EJ6">IF(EJ$2="FY",SUMPRODUCT(Data_Xuất[[B1_MN]:[B4_DT]]*(Data_Xuất[Year]=EJ$1)*(Data_Xuất[Main SKU name_GOM]=$A6)*(Data_Xuất[[#Headers],[B1_MN]:[B4_DT]]='Xuất-2024-VayTron'!EJ$5)),SUMPRODUCT(Data_Xuất[[B1_MN]:[B4_DT]]*(Data_Xuất[Year]=EJ$1)*(Data_Xuất[Month]=EJ$2)*(Data_Xuất[Main SKU name_GOM]=$A6)*(Data_Xuất[[#Headers],[B1_MN]:[B4_DT]]='Xuất-2024-VayTron'!EJ$5)))</f>
        <v>557687</v>
      </c>
      <c r="EK6" s="41" cm="1">
        <f t="array" ref="EK6">IF(EK$2="FY",SUMPRODUCT(Data_Xuất[[B1_MN]:[B4_DT]]*(Data_Xuất[Year]=EK$1)*(Data_Xuất[Main SKU name_GOM]=$A6)*(Data_Xuất[[#Headers],[B1_MN]:[B4_DT]]='Xuất-2024-VayTron'!EK$5)),SUMPRODUCT(Data_Xuất[[B1_MN]:[B4_DT]]*(Data_Xuất[Year]=EK$1)*(Data_Xuất[Month]=EK$2)*(Data_Xuất[Main SKU name_GOM]=$A6)*(Data_Xuất[[#Headers],[B1_MN]:[B4_DT]]='Xuất-2024-VayTron'!EK$5)))</f>
        <v>0</v>
      </c>
      <c r="EL6" s="41" cm="1">
        <f t="array" ref="EL6">IF(EL$2="FY",SUMPRODUCT(Data_Xuất[[B1_MN]:[B4_DT]]*(Data_Xuất[Year]=EL$1)*(Data_Xuất[Main SKU name_GOM]=$A6)*(Data_Xuất[[#Headers],[B1_MN]:[B4_DT]]='Xuất-2024-VayTron'!EL$5)),SUMPRODUCT(Data_Xuất[[B1_MN]:[B4_DT]]*(Data_Xuất[Year]=EL$1)*(Data_Xuất[Month]=EL$2)*(Data_Xuất[Main SKU name_GOM]=$A6)*(Data_Xuất[[#Headers],[B1_MN]:[B4_DT]]='Xuất-2024-VayTron'!EL$5)))</f>
        <v>0</v>
      </c>
      <c r="EM6" s="41" cm="1">
        <f t="array" ref="EM6">IF(EM$2="FY",SUMPRODUCT(Data_Xuất[[B1_MN]:[B4_DT]]*(Data_Xuất[Year]=EM$1)*(Data_Xuất[Main SKU name_GOM]=$A6)*(Data_Xuất[[#Headers],[B1_MN]:[B4_DT]]='Xuất-2024-VayTron'!EM$5)),SUMPRODUCT(Data_Xuất[[B1_MN]:[B4_DT]]*(Data_Xuất[Year]=EM$1)*(Data_Xuất[Month]=EM$2)*(Data_Xuất[Main SKU name_GOM]=$A6)*(Data_Xuất[[#Headers],[B1_MN]:[B4_DT]]='Xuất-2024-VayTron'!EM$5)))</f>
        <v>0</v>
      </c>
      <c r="EN6" s="41" cm="1">
        <f t="array" ref="EN6">IF(EN$2="FY",SUMPRODUCT(Data_Xuất[[B1_MN]:[B4_DT]]*(Data_Xuất[Year]=EN$1)*(Data_Xuất[Main SKU name_GOM]=$A6)*(Data_Xuất[[#Headers],[B1_MN]:[B4_DT]]='Xuất-2024-VayTron'!EN$5)),SUMPRODUCT(Data_Xuất[[B1_MN]:[B4_DT]]*(Data_Xuất[Year]=EN$1)*(Data_Xuất[Month]=EN$2)*(Data_Xuất[Main SKU name_GOM]=$A6)*(Data_Xuất[[#Headers],[B1_MN]:[B4_DT]]='Xuất-2024-VayTron'!EN$5)))</f>
        <v>0</v>
      </c>
      <c r="EO6" s="41" cm="1">
        <f t="array" ref="EO6">IF(EO$2="FY",SUMPRODUCT(Data_Xuất[[B1_MN]:[B4_DT]]*(Data_Xuất[Year]=EO$1)*(Data_Xuất[Main SKU name_GOM]=$A6)*(Data_Xuất[[#Headers],[B1_MN]:[B4_DT]]='Xuất-2024-VayTron'!EO$5)),SUMPRODUCT(Data_Xuất[[B1_MN]:[B4_DT]]*(Data_Xuất[Year]=EO$1)*(Data_Xuất[Month]=EO$2)*(Data_Xuất[Main SKU name_GOM]=$A6)*(Data_Xuất[[#Headers],[B1_MN]:[B4_DT]]='Xuất-2024-VayTron'!EO$5)))</f>
        <v>0</v>
      </c>
      <c r="EP6" s="41" cm="1">
        <f t="array" ref="EP6">IF(EP$2="FY",SUMPRODUCT(Data_Xuất[[B1_MN]:[B4_DT]]*(Data_Xuất[Year]=EP$1)*(Data_Xuất[Main SKU name_GOM]=$A6)*(Data_Xuất[[#Headers],[B1_MN]:[B4_DT]]='Xuất-2024-VayTron'!EP$5)),SUMPRODUCT(Data_Xuất[[B1_MN]:[B4_DT]]*(Data_Xuất[Year]=EP$1)*(Data_Xuất[Month]=EP$2)*(Data_Xuất[Main SKU name_GOM]=$A6)*(Data_Xuất[[#Headers],[B1_MN]:[B4_DT]]='Xuất-2024-VayTron'!EP$5)))</f>
        <v>0</v>
      </c>
      <c r="EQ6" s="41" cm="1">
        <f t="array" ref="EQ6">IF(EQ$2="FY",SUMPRODUCT(Data_Xuất[[B1_MN]:[B4_DT]]*(Data_Xuất[Year]=EQ$1)*(Data_Xuất[Main SKU name_GOM]=$A6)*(Data_Xuất[[#Headers],[B1_MN]:[B4_DT]]='Xuất-2024-VayTron'!EQ$5)),SUMPRODUCT(Data_Xuất[[B1_MN]:[B4_DT]]*(Data_Xuất[Year]=EQ$1)*(Data_Xuất[Month]=EQ$2)*(Data_Xuất[Main SKU name_GOM]=$A6)*(Data_Xuất[[#Headers],[B1_MN]:[B4_DT]]='Xuất-2024-VayTron'!EQ$5)))</f>
        <v>0</v>
      </c>
      <c r="ER6" s="41" cm="1">
        <f t="array" ref="ER6">IF(ER$2="FY",SUMPRODUCT(Data_Xuất[[B1_MN]:[B4_DT]]*(Data_Xuất[Year]=ER$1)*(Data_Xuất[Main SKU name_GOM]=$A6)*(Data_Xuất[[#Headers],[B1_MN]:[B4_DT]]='Xuất-2024-VayTron'!ER$5)),SUMPRODUCT(Data_Xuất[[B1_MN]:[B4_DT]]*(Data_Xuất[Year]=ER$1)*(Data_Xuất[Month]=ER$2)*(Data_Xuất[Main SKU name_GOM]=$A6)*(Data_Xuất[[#Headers],[B1_MN]:[B4_DT]]='Xuất-2024-VayTron'!ER$5)))</f>
        <v>0</v>
      </c>
      <c r="ES6" s="41" cm="1">
        <f t="array" ref="ES6">IF(ES$2="FY",SUMPRODUCT(Data_Xuất[[B1_MN]:[B4_DT]]*(Data_Xuất[Year]=ES$1)*(Data_Xuất[Main SKU name_GOM]=$A6)*(Data_Xuất[[#Headers],[B1_MN]:[B4_DT]]='Xuất-2024-VayTron'!ES$5)),SUMPRODUCT(Data_Xuất[[B1_MN]:[B4_DT]]*(Data_Xuất[Year]=ES$1)*(Data_Xuất[Month]=ES$2)*(Data_Xuất[Main SKU name_GOM]=$A6)*(Data_Xuất[[#Headers],[B1_MN]:[B4_DT]]='Xuất-2024-VayTron'!ES$5)))</f>
        <v>0</v>
      </c>
      <c r="ET6" s="41" cm="1">
        <f t="array" ref="ET6">IF(ET$2="FY",SUMPRODUCT(Data_Xuất[[B1_MN]:[B4_DT]]*(Data_Xuất[Year]=ET$1)*(Data_Xuất[Main SKU name_GOM]=$A6)*(Data_Xuất[[#Headers],[B1_MN]:[B4_DT]]='Xuất-2024-VayTron'!ET$5)),SUMPRODUCT(Data_Xuất[[B1_MN]:[B4_DT]]*(Data_Xuất[Year]=ET$1)*(Data_Xuất[Month]=ET$2)*(Data_Xuất[Main SKU name_GOM]=$A6)*(Data_Xuất[[#Headers],[B1_MN]:[B4_DT]]='Xuất-2024-VayTron'!ET$5)))</f>
        <v>0</v>
      </c>
      <c r="EU6" s="41" cm="1">
        <f t="array" ref="EU6">IF(EU$2="FY",SUMPRODUCT(Data_Xuất[[B1_MN]:[B4_DT]]*(Data_Xuất[Year]=EU$1)*(Data_Xuất[Main SKU name_GOM]=$A6)*(Data_Xuất[[#Headers],[B1_MN]:[B4_DT]]='Xuất-2024-VayTron'!EU$5)),SUMPRODUCT(Data_Xuất[[B1_MN]:[B4_DT]]*(Data_Xuất[Year]=EU$1)*(Data_Xuất[Month]=EU$2)*(Data_Xuất[Main SKU name_GOM]=$A6)*(Data_Xuất[[#Headers],[B1_MN]:[B4_DT]]='Xuất-2024-VayTron'!EU$5)))</f>
        <v>0</v>
      </c>
      <c r="EV6" s="44">
        <f t="shared" ref="EV6:EV12" si="21">SUM(EI6:EU6)</f>
        <v>1491413.6510000001</v>
      </c>
      <c r="EX6" s="41" cm="1">
        <f t="array" ref="EX6">IF(EX$2="FY",SUMPRODUCT(Data_Xuất[[B1_MN]:[B4_DT]]*(Data_Xuất[Year]=EX$1)*(Data_Xuất[Main SKU name_GOM]=$A6)*(Data_Xuất[[#Headers],[B1_MN]:[B4_DT]]='Xuất-2024-VayTron'!EX$5)),SUMPRODUCT(Data_Xuất[[B1_MN]:[B4_DT]]*(Data_Xuất[Year]=EX$1)*(Data_Xuất[Month]=EX$2)*(Data_Xuất[Main SKU name_GOM]=$A6)*(Data_Xuất[[#Headers],[B1_MN]:[B4_DT]]='Xuất-2024-VayTron'!EX$5)))</f>
        <v>687940.99999999988</v>
      </c>
      <c r="EY6" s="41" cm="1">
        <f t="array" ref="EY6">IF(EY$2="FY",SUMPRODUCT(Data_Xuất[[B1_MN]:[B4_DT]]*(Data_Xuất[Year]=EY$1)*(Data_Xuất[Main SKU name_GOM]=$A6)*(Data_Xuất[[#Headers],[B1_MN]:[B4_DT]]='Xuất-2024-VayTron'!EY$5)),SUMPRODUCT(Data_Xuất[[B1_MN]:[B4_DT]]*(Data_Xuất[Year]=EY$1)*(Data_Xuất[Month]=EY$2)*(Data_Xuất[Main SKU name_GOM]=$A6)*(Data_Xuất[[#Headers],[B1_MN]:[B4_DT]]='Xuất-2024-VayTron'!EY$5)))</f>
        <v>202824.00000000003</v>
      </c>
      <c r="EZ6" s="41" cm="1">
        <f t="array" ref="EZ6">IF(EZ$2="FY",SUMPRODUCT(Data_Xuất[[B1_MN]:[B4_DT]]*(Data_Xuất[Year]=EZ$1)*(Data_Xuất[Main SKU name_GOM]=$A6)*(Data_Xuất[[#Headers],[B1_MN]:[B4_DT]]='Xuất-2024-VayTron'!EZ$5)),SUMPRODUCT(Data_Xuất[[B1_MN]:[B4_DT]]*(Data_Xuất[Year]=EZ$1)*(Data_Xuất[Month]=EZ$2)*(Data_Xuất[Main SKU name_GOM]=$A6)*(Data_Xuất[[#Headers],[B1_MN]:[B4_DT]]='Xuất-2024-VayTron'!EZ$5)))</f>
        <v>0</v>
      </c>
      <c r="FA6" s="41" cm="1">
        <f t="array" ref="FA6">IF(FA$2="FY",SUMPRODUCT(Data_Xuất[[B1_MN]:[B4_DT]]*(Data_Xuất[Year]=FA$1)*(Data_Xuất[Main SKU name_GOM]=$A6)*(Data_Xuất[[#Headers],[B1_MN]:[B4_DT]]='Xuất-2024-VayTron'!FA$5)),SUMPRODUCT(Data_Xuất[[B1_MN]:[B4_DT]]*(Data_Xuất[Year]=FA$1)*(Data_Xuất[Month]=FA$2)*(Data_Xuất[Main SKU name_GOM]=$A6)*(Data_Xuất[[#Headers],[B1_MN]:[B4_DT]]='Xuất-2024-VayTron'!FA$5)))</f>
        <v>0</v>
      </c>
      <c r="FB6" s="41" cm="1">
        <f t="array" ref="FB6">IF(FB$2="FY",SUMPRODUCT(Data_Xuất[[B1_MN]:[B4_DT]]*(Data_Xuất[Year]=FB$1)*(Data_Xuất[Main SKU name_GOM]=$A6)*(Data_Xuất[[#Headers],[B1_MN]:[B4_DT]]='Xuất-2024-VayTron'!FB$5)),SUMPRODUCT(Data_Xuất[[B1_MN]:[B4_DT]]*(Data_Xuất[Year]=FB$1)*(Data_Xuất[Month]=FB$2)*(Data_Xuất[Main SKU name_GOM]=$A6)*(Data_Xuất[[#Headers],[B1_MN]:[B4_DT]]='Xuất-2024-VayTron'!FB$5)))</f>
        <v>0</v>
      </c>
      <c r="FC6" s="41" cm="1">
        <f t="array" ref="FC6">IF(FC$2="FY",SUMPRODUCT(Data_Xuất[[B1_MN]:[B4_DT]]*(Data_Xuất[Year]=FC$1)*(Data_Xuất[Main SKU name_GOM]=$A6)*(Data_Xuất[[#Headers],[B1_MN]:[B4_DT]]='Xuất-2024-VayTron'!FC$5)),SUMPRODUCT(Data_Xuất[[B1_MN]:[B4_DT]]*(Data_Xuất[Year]=FC$1)*(Data_Xuất[Month]=FC$2)*(Data_Xuất[Main SKU name_GOM]=$A6)*(Data_Xuất[[#Headers],[B1_MN]:[B4_DT]]='Xuất-2024-VayTron'!FC$5)))</f>
        <v>0</v>
      </c>
      <c r="FD6" s="41" cm="1">
        <f t="array" ref="FD6">IF(FD$2="FY",SUMPRODUCT(Data_Xuất[[B1_MN]:[B4_DT]]*(Data_Xuất[Year]=FD$1)*(Data_Xuất[Main SKU name_GOM]=$A6)*(Data_Xuất[[#Headers],[B1_MN]:[B4_DT]]='Xuất-2024-VayTron'!FD$5)),SUMPRODUCT(Data_Xuất[[B1_MN]:[B4_DT]]*(Data_Xuất[Year]=FD$1)*(Data_Xuất[Month]=FD$2)*(Data_Xuất[Main SKU name_GOM]=$A6)*(Data_Xuất[[#Headers],[B1_MN]:[B4_DT]]='Xuất-2024-VayTron'!FD$5)))</f>
        <v>0</v>
      </c>
      <c r="FE6" s="41" cm="1">
        <f t="array" ref="FE6">IF(FE$2="FY",SUMPRODUCT(Data_Xuất[[B1_MN]:[B4_DT]]*(Data_Xuất[Year]=FE$1)*(Data_Xuất[Main SKU name_GOM]=$A6)*(Data_Xuất[[#Headers],[B1_MN]:[B4_DT]]='Xuất-2024-VayTron'!FE$5)),SUMPRODUCT(Data_Xuất[[B1_MN]:[B4_DT]]*(Data_Xuất[Year]=FE$1)*(Data_Xuất[Month]=FE$2)*(Data_Xuất[Main SKU name_GOM]=$A6)*(Data_Xuất[[#Headers],[B1_MN]:[B4_DT]]='Xuất-2024-VayTron'!FE$5)))</f>
        <v>0</v>
      </c>
      <c r="FF6" s="41" cm="1">
        <f t="array" ref="FF6">IF(FF$2="FY",SUMPRODUCT(Data_Xuất[[B1_MN]:[B4_DT]]*(Data_Xuất[Year]=FF$1)*(Data_Xuất[Main SKU name_GOM]=$A6)*(Data_Xuất[[#Headers],[B1_MN]:[B4_DT]]='Xuất-2024-VayTron'!FF$5)),SUMPRODUCT(Data_Xuất[[B1_MN]:[B4_DT]]*(Data_Xuất[Year]=FF$1)*(Data_Xuất[Month]=FF$2)*(Data_Xuất[Main SKU name_GOM]=$A6)*(Data_Xuất[[#Headers],[B1_MN]:[B4_DT]]='Xuất-2024-VayTron'!FF$5)))</f>
        <v>0</v>
      </c>
      <c r="FG6" s="41" cm="1">
        <f t="array" ref="FG6">IF(FG$2="FY",SUMPRODUCT(Data_Xuất[[B1_MN]:[B4_DT]]*(Data_Xuất[Year]=FG$1)*(Data_Xuất[Main SKU name_GOM]=$A6)*(Data_Xuất[[#Headers],[B1_MN]:[B4_DT]]='Xuất-2024-VayTron'!FG$5)),SUMPRODUCT(Data_Xuất[[B1_MN]:[B4_DT]]*(Data_Xuất[Year]=FG$1)*(Data_Xuất[Month]=FG$2)*(Data_Xuất[Main SKU name_GOM]=$A6)*(Data_Xuất[[#Headers],[B1_MN]:[B4_DT]]='Xuất-2024-VayTron'!FG$5)))</f>
        <v>0</v>
      </c>
      <c r="FH6" s="41" cm="1">
        <f t="array" ref="FH6">IF(FH$2="FY",SUMPRODUCT(Data_Xuất[[B1_MN]:[B4_DT]]*(Data_Xuất[Year]=FH$1)*(Data_Xuất[Main SKU name_GOM]=$A6)*(Data_Xuất[[#Headers],[B1_MN]:[B4_DT]]='Xuất-2024-VayTron'!FH$5)),SUMPRODUCT(Data_Xuất[[B1_MN]:[B4_DT]]*(Data_Xuất[Year]=FH$1)*(Data_Xuất[Month]=FH$2)*(Data_Xuất[Main SKU name_GOM]=$A6)*(Data_Xuất[[#Headers],[B1_MN]:[B4_DT]]='Xuất-2024-VayTron'!FH$5)))</f>
        <v>0</v>
      </c>
      <c r="FI6" s="41" cm="1">
        <f t="array" ref="FI6">IF(FI$2="FY",SUMPRODUCT(Data_Xuất[[B1_MN]:[B4_DT]]*(Data_Xuất[Year]=FI$1)*(Data_Xuất[Main SKU name_GOM]=$A6)*(Data_Xuất[[#Headers],[B1_MN]:[B4_DT]]='Xuất-2024-VayTron'!FI$5)),SUMPRODUCT(Data_Xuất[[B1_MN]:[B4_DT]]*(Data_Xuất[Year]=FI$1)*(Data_Xuất[Month]=FI$2)*(Data_Xuất[Main SKU name_GOM]=$A6)*(Data_Xuất[[#Headers],[B1_MN]:[B4_DT]]='Xuất-2024-VayTron'!FI$5)))</f>
        <v>0</v>
      </c>
      <c r="FJ6" s="41" cm="1">
        <f t="array" ref="FJ6">IF(FJ$2="FY",SUMPRODUCT(Data_Xuất[[B1_MN]:[B4_DT]]*(Data_Xuất[Year]=FJ$1)*(Data_Xuất[Main SKU name_GOM]=$A6)*(Data_Xuất[[#Headers],[B1_MN]:[B4_DT]]='Xuất-2024-VayTron'!FJ$5)),SUMPRODUCT(Data_Xuất[[B1_MN]:[B4_DT]]*(Data_Xuất[Year]=FJ$1)*(Data_Xuất[Month]=FJ$2)*(Data_Xuất[Main SKU name_GOM]=$A6)*(Data_Xuất[[#Headers],[B1_MN]:[B4_DT]]='Xuất-2024-VayTron'!FJ$5)))</f>
        <v>0</v>
      </c>
      <c r="FK6" s="44">
        <f t="shared" ref="FK6:FK12" si="22">SUM(EX6:FJ6)</f>
        <v>890764.99999999988</v>
      </c>
      <c r="FM6" s="41" cm="1">
        <f t="array" ref="FM6">IF(FM$2="FY",SUMPRODUCT(Data_Xuất[[B1_MN]:[B4_DT]]*(Data_Xuất[Year]=FM$1)*(Data_Xuất[Main SKU name_GOM]=$A6)*(Data_Xuất[[#Headers],[B1_MN]:[B4_DT]]='Xuất-2024-VayTron'!FM$5)),SUMPRODUCT(Data_Xuất[[B1_MN]:[B4_DT]]*(Data_Xuất[Year]=FM$1)*(Data_Xuất[Month]=FM$2)*(Data_Xuất[Main SKU name_GOM]=$A6)*(Data_Xuất[[#Headers],[B1_MN]:[B4_DT]]='Xuất-2024-VayTron'!FM$5)))</f>
        <v>713799.99999999988</v>
      </c>
      <c r="FN6" s="41" cm="1">
        <f t="array" ref="FN6">IF(FN$2="FY",SUMPRODUCT(Data_Xuất[[B1_MN]:[B4_DT]]*(Data_Xuất[Year]=FN$1)*(Data_Xuất[Main SKU name_GOM]=$A6)*(Data_Xuất[[#Headers],[B1_MN]:[B4_DT]]='Xuất-2024-VayTron'!FN$5)),SUMPRODUCT(Data_Xuất[[B1_MN]:[B4_DT]]*(Data_Xuất[Year]=FN$1)*(Data_Xuất[Month]=FN$2)*(Data_Xuất[Main SKU name_GOM]=$A6)*(Data_Xuất[[#Headers],[B1_MN]:[B4_DT]]='Xuất-2024-VayTron'!FN$5)))</f>
        <v>309645.755</v>
      </c>
      <c r="FO6" s="41" cm="1">
        <f t="array" ref="FO6">IF(FO$2="FY",SUMPRODUCT(Data_Xuất[[B1_MN]:[B4_DT]]*(Data_Xuất[Year]=FO$1)*(Data_Xuất[Main SKU name_GOM]=$A6)*(Data_Xuất[[#Headers],[B1_MN]:[B4_DT]]='Xuất-2024-VayTron'!FO$5)),SUMPRODUCT(Data_Xuất[[B1_MN]:[B4_DT]]*(Data_Xuất[Year]=FO$1)*(Data_Xuất[Month]=FO$2)*(Data_Xuất[Main SKU name_GOM]=$A6)*(Data_Xuất[[#Headers],[B1_MN]:[B4_DT]]='Xuất-2024-VayTron'!FO$5)))</f>
        <v>0</v>
      </c>
      <c r="FP6" s="41" cm="1">
        <f t="array" ref="FP6">IF(FP$2="FY",SUMPRODUCT(Data_Xuất[[B1_MN]:[B4_DT]]*(Data_Xuất[Year]=FP$1)*(Data_Xuất[Main SKU name_GOM]=$A6)*(Data_Xuất[[#Headers],[B1_MN]:[B4_DT]]='Xuất-2024-VayTron'!FP$5)),SUMPRODUCT(Data_Xuất[[B1_MN]:[B4_DT]]*(Data_Xuất[Year]=FP$1)*(Data_Xuất[Month]=FP$2)*(Data_Xuất[Main SKU name_GOM]=$A6)*(Data_Xuất[[#Headers],[B1_MN]:[B4_DT]]='Xuất-2024-VayTron'!FP$5)))</f>
        <v>0</v>
      </c>
      <c r="FQ6" s="41" cm="1">
        <f t="array" ref="FQ6">IF(FQ$2="FY",SUMPRODUCT(Data_Xuất[[B1_MN]:[B4_DT]]*(Data_Xuất[Year]=FQ$1)*(Data_Xuất[Main SKU name_GOM]=$A6)*(Data_Xuất[[#Headers],[B1_MN]:[B4_DT]]='Xuất-2024-VayTron'!FQ$5)),SUMPRODUCT(Data_Xuất[[B1_MN]:[B4_DT]]*(Data_Xuất[Year]=FQ$1)*(Data_Xuất[Month]=FQ$2)*(Data_Xuất[Main SKU name_GOM]=$A6)*(Data_Xuất[[#Headers],[B1_MN]:[B4_DT]]='Xuất-2024-VayTron'!FQ$5)))</f>
        <v>0</v>
      </c>
      <c r="FR6" s="41" cm="1">
        <f t="array" ref="FR6">IF(FR$2="FY",SUMPRODUCT(Data_Xuất[[B1_MN]:[B4_DT]]*(Data_Xuất[Year]=FR$1)*(Data_Xuất[Main SKU name_GOM]=$A6)*(Data_Xuất[[#Headers],[B1_MN]:[B4_DT]]='Xuất-2024-VayTron'!FR$5)),SUMPRODUCT(Data_Xuất[[B1_MN]:[B4_DT]]*(Data_Xuất[Year]=FR$1)*(Data_Xuất[Month]=FR$2)*(Data_Xuất[Main SKU name_GOM]=$A6)*(Data_Xuất[[#Headers],[B1_MN]:[B4_DT]]='Xuất-2024-VayTron'!FR$5)))</f>
        <v>0</v>
      </c>
      <c r="FS6" s="41" cm="1">
        <f t="array" ref="FS6">IF(FS$2="FY",SUMPRODUCT(Data_Xuất[[B1_MN]:[B4_DT]]*(Data_Xuất[Year]=FS$1)*(Data_Xuất[Main SKU name_GOM]=$A6)*(Data_Xuất[[#Headers],[B1_MN]:[B4_DT]]='Xuất-2024-VayTron'!FS$5)),SUMPRODUCT(Data_Xuất[[B1_MN]:[B4_DT]]*(Data_Xuất[Year]=FS$1)*(Data_Xuất[Month]=FS$2)*(Data_Xuất[Main SKU name_GOM]=$A6)*(Data_Xuất[[#Headers],[B1_MN]:[B4_DT]]='Xuất-2024-VayTron'!FS$5)))</f>
        <v>0</v>
      </c>
      <c r="FT6" s="41" cm="1">
        <f t="array" ref="FT6">IF(FT$2="FY",SUMPRODUCT(Data_Xuất[[B1_MN]:[B4_DT]]*(Data_Xuất[Year]=FT$1)*(Data_Xuất[Main SKU name_GOM]=$A6)*(Data_Xuất[[#Headers],[B1_MN]:[B4_DT]]='Xuất-2024-VayTron'!FT$5)),SUMPRODUCT(Data_Xuất[[B1_MN]:[B4_DT]]*(Data_Xuất[Year]=FT$1)*(Data_Xuất[Month]=FT$2)*(Data_Xuất[Main SKU name_GOM]=$A6)*(Data_Xuất[[#Headers],[B1_MN]:[B4_DT]]='Xuất-2024-VayTron'!FT$5)))</f>
        <v>0</v>
      </c>
      <c r="FU6" s="41" cm="1">
        <f t="array" ref="FU6">IF(FU$2="FY",SUMPRODUCT(Data_Xuất[[B1_MN]:[B4_DT]]*(Data_Xuất[Year]=FU$1)*(Data_Xuất[Main SKU name_GOM]=$A6)*(Data_Xuất[[#Headers],[B1_MN]:[B4_DT]]='Xuất-2024-VayTron'!FU$5)),SUMPRODUCT(Data_Xuất[[B1_MN]:[B4_DT]]*(Data_Xuất[Year]=FU$1)*(Data_Xuất[Month]=FU$2)*(Data_Xuất[Main SKU name_GOM]=$A6)*(Data_Xuất[[#Headers],[B1_MN]:[B4_DT]]='Xuất-2024-VayTron'!FU$5)))</f>
        <v>0</v>
      </c>
      <c r="FV6" s="41" cm="1">
        <f t="array" ref="FV6">IF(FV$2="FY",SUMPRODUCT(Data_Xuất[[B1_MN]:[B4_DT]]*(Data_Xuất[Year]=FV$1)*(Data_Xuất[Main SKU name_GOM]=$A6)*(Data_Xuất[[#Headers],[B1_MN]:[B4_DT]]='Xuất-2024-VayTron'!FV$5)),SUMPRODUCT(Data_Xuất[[B1_MN]:[B4_DT]]*(Data_Xuất[Year]=FV$1)*(Data_Xuất[Month]=FV$2)*(Data_Xuất[Main SKU name_GOM]=$A6)*(Data_Xuất[[#Headers],[B1_MN]:[B4_DT]]='Xuất-2024-VayTron'!FV$5)))</f>
        <v>0</v>
      </c>
      <c r="FW6" s="41" cm="1">
        <f t="array" ref="FW6">IF(FW$2="FY",SUMPRODUCT(Data_Xuất[[B1_MN]:[B4_DT]]*(Data_Xuất[Year]=FW$1)*(Data_Xuất[Main SKU name_GOM]=$A6)*(Data_Xuất[[#Headers],[B1_MN]:[B4_DT]]='Xuất-2024-VayTron'!FW$5)),SUMPRODUCT(Data_Xuất[[B1_MN]:[B4_DT]]*(Data_Xuất[Year]=FW$1)*(Data_Xuất[Month]=FW$2)*(Data_Xuất[Main SKU name_GOM]=$A6)*(Data_Xuất[[#Headers],[B1_MN]:[B4_DT]]='Xuất-2024-VayTron'!FW$5)))</f>
        <v>0</v>
      </c>
      <c r="FX6" s="41" cm="1">
        <f t="array" ref="FX6">IF(FX$2="FY",SUMPRODUCT(Data_Xuất[[B1_MN]:[B4_DT]]*(Data_Xuất[Year]=FX$1)*(Data_Xuất[Main SKU name_GOM]=$A6)*(Data_Xuất[[#Headers],[B1_MN]:[B4_DT]]='Xuất-2024-VayTron'!FX$5)),SUMPRODUCT(Data_Xuất[[B1_MN]:[B4_DT]]*(Data_Xuất[Year]=FX$1)*(Data_Xuất[Month]=FX$2)*(Data_Xuất[Main SKU name_GOM]=$A6)*(Data_Xuất[[#Headers],[B1_MN]:[B4_DT]]='Xuất-2024-VayTron'!FX$5)))</f>
        <v>0</v>
      </c>
      <c r="FY6" s="41" cm="1">
        <f t="array" ref="FY6">IF(FY$2="FY",SUMPRODUCT(Data_Xuất[[B1_MN]:[B4_DT]]*(Data_Xuất[Year]=FY$1)*(Data_Xuất[Main SKU name_GOM]=$A6)*(Data_Xuất[[#Headers],[B1_MN]:[B4_DT]]='Xuất-2024-VayTron'!FY$5)),SUMPRODUCT(Data_Xuất[[B1_MN]:[B4_DT]]*(Data_Xuất[Year]=FY$1)*(Data_Xuất[Month]=FY$2)*(Data_Xuất[Main SKU name_GOM]=$A6)*(Data_Xuất[[#Headers],[B1_MN]:[B4_DT]]='Xuất-2024-VayTron'!FY$5)))</f>
        <v>0</v>
      </c>
      <c r="FZ6" s="44">
        <f t="shared" ref="FZ6:FZ12" si="23">SUM(FM6:FY6)</f>
        <v>1023445.7549999999</v>
      </c>
      <c r="GB6" s="41" cm="1">
        <f t="array" ref="GB6">IF(GB$2="FY",SUMPRODUCT(Data_Xuất[[B1_MN]:[B4_DT]]*(Data_Xuất[Year]=GB$1)*(Data_Xuất[Main SKU name_GOM]=$A6)*(Data_Xuất[[#Headers],[B1_MN]:[B4_DT]]='Xuất-2024-VayTron'!GB$5)),SUMPRODUCT(Data_Xuất[[B1_MN]:[B4_DT]]*(Data_Xuất[Year]=GB$1)*(Data_Xuất[Month]=GB$2)*(Data_Xuất[Main SKU name_GOM]=$A6)*(Data_Xuất[[#Headers],[B1_MN]:[B4_DT]]='Xuất-2024-VayTron'!GB$5)))</f>
        <v>610700.00000000012</v>
      </c>
      <c r="GC6" s="41" cm="1">
        <f t="array" ref="GC6">IF(GC$2="FY",SUMPRODUCT(Data_Xuất[[B1_MN]:[B4_DT]]*(Data_Xuất[Year]=GC$1)*(Data_Xuất[Main SKU name_GOM]=$A6)*(Data_Xuất[[#Headers],[B1_MN]:[B4_DT]]='Xuất-2024-VayTron'!GC$5)),SUMPRODUCT(Data_Xuất[[B1_MN]:[B4_DT]]*(Data_Xuất[Year]=GC$1)*(Data_Xuất[Month]=GC$2)*(Data_Xuất[Main SKU name_GOM]=$A6)*(Data_Xuất[[#Headers],[B1_MN]:[B4_DT]]='Xuất-2024-VayTron'!GC$5)))</f>
        <v>438700.00000000006</v>
      </c>
      <c r="GD6" s="41" cm="1">
        <f t="array" ref="GD6">IF(GD$2="FY",SUMPRODUCT(Data_Xuất[[B1_MN]:[B4_DT]]*(Data_Xuất[Year]=GD$1)*(Data_Xuất[Main SKU name_GOM]=$A6)*(Data_Xuất[[#Headers],[B1_MN]:[B4_DT]]='Xuất-2024-VayTron'!GD$5)),SUMPRODUCT(Data_Xuất[[B1_MN]:[B4_DT]]*(Data_Xuất[Year]=GD$1)*(Data_Xuất[Month]=GD$2)*(Data_Xuất[Main SKU name_GOM]=$A6)*(Data_Xuất[[#Headers],[B1_MN]:[B4_DT]]='Xuất-2024-VayTron'!GD$5)))</f>
        <v>0</v>
      </c>
      <c r="GE6" s="41" cm="1">
        <f t="array" ref="GE6">IF(GE$2="FY",SUMPRODUCT(Data_Xuất[[B1_MN]:[B4_DT]]*(Data_Xuất[Year]=GE$1)*(Data_Xuất[Main SKU name_GOM]=$A6)*(Data_Xuất[[#Headers],[B1_MN]:[B4_DT]]='Xuất-2024-VayTron'!GE$5)),SUMPRODUCT(Data_Xuất[[B1_MN]:[B4_DT]]*(Data_Xuất[Year]=GE$1)*(Data_Xuất[Month]=GE$2)*(Data_Xuất[Main SKU name_GOM]=$A6)*(Data_Xuất[[#Headers],[B1_MN]:[B4_DT]]='Xuất-2024-VayTron'!GE$5)))</f>
        <v>0</v>
      </c>
      <c r="GF6" s="41" cm="1">
        <f t="array" ref="GF6">IF(GF$2="FY",SUMPRODUCT(Data_Xuất[[B1_MN]:[B4_DT]]*(Data_Xuất[Year]=GF$1)*(Data_Xuất[Main SKU name_GOM]=$A6)*(Data_Xuất[[#Headers],[B1_MN]:[B4_DT]]='Xuất-2024-VayTron'!GF$5)),SUMPRODUCT(Data_Xuất[[B1_MN]:[B4_DT]]*(Data_Xuất[Year]=GF$1)*(Data_Xuất[Month]=GF$2)*(Data_Xuất[Main SKU name_GOM]=$A6)*(Data_Xuất[[#Headers],[B1_MN]:[B4_DT]]='Xuất-2024-VayTron'!GF$5)))</f>
        <v>0</v>
      </c>
      <c r="GG6" s="41" cm="1">
        <f t="array" ref="GG6">IF(GG$2="FY",SUMPRODUCT(Data_Xuất[[B1_MN]:[B4_DT]]*(Data_Xuất[Year]=GG$1)*(Data_Xuất[Main SKU name_GOM]=$A6)*(Data_Xuất[[#Headers],[B1_MN]:[B4_DT]]='Xuất-2024-VayTron'!GG$5)),SUMPRODUCT(Data_Xuất[[B1_MN]:[B4_DT]]*(Data_Xuất[Year]=GG$1)*(Data_Xuất[Month]=GG$2)*(Data_Xuất[Main SKU name_GOM]=$A6)*(Data_Xuất[[#Headers],[B1_MN]:[B4_DT]]='Xuất-2024-VayTron'!GG$5)))</f>
        <v>0</v>
      </c>
      <c r="GH6" s="41" cm="1">
        <f t="array" ref="GH6">IF(GH$2="FY",SUMPRODUCT(Data_Xuất[[B1_MN]:[B4_DT]]*(Data_Xuất[Year]=GH$1)*(Data_Xuất[Main SKU name_GOM]=$A6)*(Data_Xuất[[#Headers],[B1_MN]:[B4_DT]]='Xuất-2024-VayTron'!GH$5)),SUMPRODUCT(Data_Xuất[[B1_MN]:[B4_DT]]*(Data_Xuất[Year]=GH$1)*(Data_Xuất[Month]=GH$2)*(Data_Xuất[Main SKU name_GOM]=$A6)*(Data_Xuất[[#Headers],[B1_MN]:[B4_DT]]='Xuất-2024-VayTron'!GH$5)))</f>
        <v>0</v>
      </c>
      <c r="GI6" s="41" cm="1">
        <f t="array" ref="GI6">IF(GI$2="FY",SUMPRODUCT(Data_Xuất[[B1_MN]:[B4_DT]]*(Data_Xuất[Year]=GI$1)*(Data_Xuất[Main SKU name_GOM]=$A6)*(Data_Xuất[[#Headers],[B1_MN]:[B4_DT]]='Xuất-2024-VayTron'!GI$5)),SUMPRODUCT(Data_Xuất[[B1_MN]:[B4_DT]]*(Data_Xuất[Year]=GI$1)*(Data_Xuất[Month]=GI$2)*(Data_Xuất[Main SKU name_GOM]=$A6)*(Data_Xuất[[#Headers],[B1_MN]:[B4_DT]]='Xuất-2024-VayTron'!GI$5)))</f>
        <v>0</v>
      </c>
      <c r="GJ6" s="41" cm="1">
        <f t="array" ref="GJ6">IF(GJ$2="FY",SUMPRODUCT(Data_Xuất[[B1_MN]:[B4_DT]]*(Data_Xuất[Year]=GJ$1)*(Data_Xuất[Main SKU name_GOM]=$A6)*(Data_Xuất[[#Headers],[B1_MN]:[B4_DT]]='Xuất-2024-VayTron'!GJ$5)),SUMPRODUCT(Data_Xuất[[B1_MN]:[B4_DT]]*(Data_Xuất[Year]=GJ$1)*(Data_Xuất[Month]=GJ$2)*(Data_Xuất[Main SKU name_GOM]=$A6)*(Data_Xuất[[#Headers],[B1_MN]:[B4_DT]]='Xuất-2024-VayTron'!GJ$5)))</f>
        <v>0</v>
      </c>
      <c r="GK6" s="41" cm="1">
        <f t="array" ref="GK6">IF(GK$2="FY",SUMPRODUCT(Data_Xuất[[B1_MN]:[B4_DT]]*(Data_Xuất[Year]=GK$1)*(Data_Xuất[Main SKU name_GOM]=$A6)*(Data_Xuất[[#Headers],[B1_MN]:[B4_DT]]='Xuất-2024-VayTron'!GK$5)),SUMPRODUCT(Data_Xuất[[B1_MN]:[B4_DT]]*(Data_Xuất[Year]=GK$1)*(Data_Xuất[Month]=GK$2)*(Data_Xuất[Main SKU name_GOM]=$A6)*(Data_Xuất[[#Headers],[B1_MN]:[B4_DT]]='Xuất-2024-VayTron'!GK$5)))</f>
        <v>0</v>
      </c>
      <c r="GL6" s="41" cm="1">
        <f t="array" ref="GL6">IF(GL$2="FY",SUMPRODUCT(Data_Xuất[[B1_MN]:[B4_DT]]*(Data_Xuất[Year]=GL$1)*(Data_Xuất[Main SKU name_GOM]=$A6)*(Data_Xuất[[#Headers],[B1_MN]:[B4_DT]]='Xuất-2024-VayTron'!GL$5)),SUMPRODUCT(Data_Xuất[[B1_MN]:[B4_DT]]*(Data_Xuất[Year]=GL$1)*(Data_Xuất[Month]=GL$2)*(Data_Xuất[Main SKU name_GOM]=$A6)*(Data_Xuất[[#Headers],[B1_MN]:[B4_DT]]='Xuất-2024-VayTron'!GL$5)))</f>
        <v>0</v>
      </c>
      <c r="GM6" s="41" cm="1">
        <f t="array" ref="GM6">IF(GM$2="FY",SUMPRODUCT(Data_Xuất[[B1_MN]:[B4_DT]]*(Data_Xuất[Year]=GM$1)*(Data_Xuất[Main SKU name_GOM]=$A6)*(Data_Xuất[[#Headers],[B1_MN]:[B4_DT]]='Xuất-2024-VayTron'!GM$5)),SUMPRODUCT(Data_Xuất[[B1_MN]:[B4_DT]]*(Data_Xuất[Year]=GM$1)*(Data_Xuất[Month]=GM$2)*(Data_Xuất[Main SKU name_GOM]=$A6)*(Data_Xuất[[#Headers],[B1_MN]:[B4_DT]]='Xuất-2024-VayTron'!GM$5)))</f>
        <v>0</v>
      </c>
      <c r="GN6" s="41" cm="1">
        <f t="array" ref="GN6">IF(GN$2="FY",SUMPRODUCT(Data_Xuất[[B1_MN]:[B4_DT]]*(Data_Xuất[Year]=GN$1)*(Data_Xuất[Main SKU name_GOM]=$A6)*(Data_Xuất[[#Headers],[B1_MN]:[B4_DT]]='Xuất-2024-VayTron'!GN$5)),SUMPRODUCT(Data_Xuất[[B1_MN]:[B4_DT]]*(Data_Xuất[Year]=GN$1)*(Data_Xuất[Month]=GN$2)*(Data_Xuất[Main SKU name_GOM]=$A6)*(Data_Xuất[[#Headers],[B1_MN]:[B4_DT]]='Xuất-2024-VayTron'!GN$5)))</f>
        <v>0</v>
      </c>
      <c r="GO6" s="44">
        <f t="shared" ref="GO6:GO12" si="24">SUM(GB6:GN6)</f>
        <v>1049400.0000000002</v>
      </c>
    </row>
    <row r="7" spans="1:197" x14ac:dyDescent="0.35">
      <c r="A7" s="5" t="s">
        <v>69</v>
      </c>
      <c r="B7" s="24" t="s">
        <v>69</v>
      </c>
      <c r="D7" s="42" cm="1">
        <f t="array" ref="D7">IF(D$2="FY",SUMPRODUCT(Data_Xuất[[B1_MN]:[B4_DT]]*(Data_Xuất[Year]=D$1)*(Data_Xuất[Main SKU name_GOM]=$A7)*(Data_Xuất[[#Headers],[B1_MN]:[B4_DT]]='Xuất-2024-VayTron'!D$5)),SUMPRODUCT(Data_Xuất[[B1_MN]:[B4_DT]]*(Data_Xuất[Year]=D$1)*(Data_Xuất[Month]=D$2)*(Data_Xuất[Main SKU name_GOM]=$A7)*(Data_Xuất[[#Headers],[B1_MN]:[B4_DT]]='Xuất-2024-VayTron'!D$5)))</f>
        <v>2115383.5634293547</v>
      </c>
      <c r="E7" s="42" cm="1">
        <f t="array" ref="E7">IF(E$2="FY",SUMPRODUCT(Data_Xuất[[B1_MN]:[B4_DT]]*(Data_Xuất[Year]=E$1)*(Data_Xuất[Main SKU name_GOM]=$A7)*(Data_Xuất[[#Headers],[B1_MN]:[B4_DT]]='Xuất-2024-VayTron'!E$5)),SUMPRODUCT(Data_Xuất[[B1_MN]:[B4_DT]]*(Data_Xuất[Year]=E$1)*(Data_Xuất[Month]=E$2)*(Data_Xuất[Main SKU name_GOM]=$A7)*(Data_Xuất[[#Headers],[B1_MN]:[B4_DT]]='Xuất-2024-VayTron'!E$5)))</f>
        <v>336652.21831854893</v>
      </c>
      <c r="F7" s="42" cm="1">
        <f t="array" ref="F7">IF(F$2="FY",SUMPRODUCT(Data_Xuất[[B1_MN]:[B4_DT]]*(Data_Xuất[Year]=F$1)*(Data_Xuất[Main SKU name_GOM]=$A7)*(Data_Xuất[[#Headers],[B1_MN]:[B4_DT]]='Xuất-2024-VayTron'!F$5)),SUMPRODUCT(Data_Xuất[[B1_MN]:[B4_DT]]*(Data_Xuất[Year]=F$1)*(Data_Xuất[Month]=F$2)*(Data_Xuất[Main SKU name_GOM]=$A7)*(Data_Xuất[[#Headers],[B1_MN]:[B4_DT]]='Xuất-2024-VayTron'!F$5)))</f>
        <v>84565.754435368188</v>
      </c>
      <c r="G7" s="42" cm="1">
        <f t="array" ref="G7">IF(G$2="FY",SUMPRODUCT(Data_Xuất[[B1_MN]:[B4_DT]]*(Data_Xuất[Year]=G$1)*(Data_Xuất[Main SKU name_GOM]=$A7)*(Data_Xuất[[#Headers],[B1_MN]:[B4_DT]]='Xuất-2024-VayTron'!G$5)),SUMPRODUCT(Data_Xuất[[B1_MN]:[B4_DT]]*(Data_Xuất[Year]=G$1)*(Data_Xuất[Month]=G$2)*(Data_Xuất[Main SKU name_GOM]=$A7)*(Data_Xuất[[#Headers],[B1_MN]:[B4_DT]]='Xuất-2024-VayTron'!G$5)))</f>
        <v>9273.8917719314777</v>
      </c>
      <c r="H7" s="42" cm="1">
        <f t="array" ref="H7">IF(H$2="FY",SUMPRODUCT(Data_Xuất[[B1_MN]:[B4_DT]]*(Data_Xuất[Year]=H$1)*(Data_Xuất[Main SKU name_GOM]=$A7)*(Data_Xuất[[#Headers],[B1_MN]:[B4_DT]]='Xuất-2024-VayTron'!H$5)),SUMPRODUCT(Data_Xuất[[B1_MN]:[B4_DT]]*(Data_Xuất[Year]=H$1)*(Data_Xuất[Month]=H$2)*(Data_Xuất[Main SKU name_GOM]=$A7)*(Data_Xuất[[#Headers],[B1_MN]:[B4_DT]]='Xuất-2024-VayTron'!H$5)))</f>
        <v>193575.59444072508</v>
      </c>
      <c r="I7" s="42" cm="1">
        <f t="array" ref="I7">IF(I$2="FY",SUMPRODUCT(Data_Xuất[[B1_MN]:[B4_DT]]*(Data_Xuất[Year]=I$1)*(Data_Xuất[Main SKU name_GOM]=$A7)*(Data_Xuất[[#Headers],[B1_MN]:[B4_DT]]='Xuất-2024-VayTron'!I$5)),SUMPRODUCT(Data_Xuất[[B1_MN]:[B4_DT]]*(Data_Xuất[Year]=I$1)*(Data_Xuất[Month]=I$2)*(Data_Xuất[Main SKU name_GOM]=$A7)*(Data_Xuất[[#Headers],[B1_MN]:[B4_DT]]='Xuất-2024-VayTron'!I$5)))</f>
        <v>10806.073704576535</v>
      </c>
      <c r="J7" s="42" cm="1">
        <f t="array" ref="J7">IF(J$2="FY",SUMPRODUCT(Data_Xuất[[B1_MN]:[B4_DT]]*(Data_Xuất[Year]=J$1)*(Data_Xuất[Main SKU name_GOM]=$A7)*(Data_Xuất[[#Headers],[B1_MN]:[B4_DT]]='Xuất-2024-VayTron'!J$5)),SUMPRODUCT(Data_Xuất[[B1_MN]:[B4_DT]]*(Data_Xuất[Year]=J$1)*(Data_Xuất[Month]=J$2)*(Data_Xuất[Main SKU name_GOM]=$A7)*(Data_Xuất[[#Headers],[B1_MN]:[B4_DT]]='Xuất-2024-VayTron'!J$5)))</f>
        <v>67000</v>
      </c>
      <c r="K7" s="42" cm="1">
        <f t="array" ref="K7">IF(K$2="FY",SUMPRODUCT(Data_Xuất[[B1_MN]:[B4_DT]]*(Data_Xuất[Year]=K$1)*(Data_Xuất[Main SKU name_GOM]=$A7)*(Data_Xuất[[#Headers],[B1_MN]:[B4_DT]]='Xuất-2024-VayTron'!K$5)),SUMPRODUCT(Data_Xuất[[B1_MN]:[B4_DT]]*(Data_Xuất[Year]=K$1)*(Data_Xuất[Month]=K$2)*(Data_Xuất[Main SKU name_GOM]=$A7)*(Data_Xuất[[#Headers],[B1_MN]:[B4_DT]]='Xuất-2024-VayTron'!K$5)))</f>
        <v>62427.938551924999</v>
      </c>
      <c r="L7" s="42" cm="1">
        <f t="array" ref="L7">IF(L$2="FY",SUMPRODUCT(Data_Xuất[[B1_MN]:[B4_DT]]*(Data_Xuất[Year]=L$1)*(Data_Xuất[Main SKU name_GOM]=$A7)*(Data_Xuất[[#Headers],[B1_MN]:[B4_DT]]='Xuất-2024-VayTron'!L$5)),SUMPRODUCT(Data_Xuất[[B1_MN]:[B4_DT]]*(Data_Xuất[Year]=L$1)*(Data_Xuất[Month]=L$2)*(Data_Xuất[Main SKU name_GOM]=$A7)*(Data_Xuất[[#Headers],[B1_MN]:[B4_DT]]='Xuất-2024-VayTron'!L$5)))</f>
        <v>5064.1458474004048</v>
      </c>
      <c r="M7" s="42" cm="1">
        <f t="array" ref="M7">IF(M$2="FY",SUMPRODUCT(Data_Xuất[[B1_MN]:[B4_DT]]*(Data_Xuất[Year]=M$1)*(Data_Xuất[Main SKU name_GOM]=$A7)*(Data_Xuất[[#Headers],[B1_MN]:[B4_DT]]='Xuất-2024-VayTron'!M$5)),SUMPRODUCT(Data_Xuất[[B1_MN]:[B4_DT]]*(Data_Xuất[Year]=M$1)*(Data_Xuất[Month]=M$2)*(Data_Xuất[Main SKU name_GOM]=$A7)*(Data_Xuất[[#Headers],[B1_MN]:[B4_DT]]='Xuất-2024-VayTron'!M$5)))</f>
        <v>40833.694269244566</v>
      </c>
      <c r="N7" s="42" cm="1">
        <f t="array" ref="N7">IF(N$2="FY",SUMPRODUCT(Data_Xuất[[B1_MN]:[B4_DT]]*(Data_Xuất[Year]=N$1)*(Data_Xuất[Main SKU name_GOM]=$A7)*(Data_Xuất[[#Headers],[B1_MN]:[B4_DT]]='Xuất-2024-VayTron'!N$5)),SUMPRODUCT(Data_Xuất[[B1_MN]:[B4_DT]]*(Data_Xuất[Year]=N$1)*(Data_Xuất[Month]=N$2)*(Data_Xuất[Main SKU name_GOM]=$A7)*(Data_Xuất[[#Headers],[B1_MN]:[B4_DT]]='Xuất-2024-VayTron'!N$5)))</f>
        <v>0</v>
      </c>
      <c r="O7" s="42" cm="1">
        <f t="array" ref="O7">IF(O$2="FY",SUMPRODUCT(Data_Xuất[[B1_MN]:[B4_DT]]*(Data_Xuất[Year]=O$1)*(Data_Xuất[Main SKU name_GOM]=$A7)*(Data_Xuất[[#Headers],[B1_MN]:[B4_DT]]='Xuất-2024-VayTron'!O$5)),SUMPRODUCT(Data_Xuất[[B1_MN]:[B4_DT]]*(Data_Xuất[Year]=O$1)*(Data_Xuất[Month]=O$2)*(Data_Xuất[Main SKU name_GOM]=$A7)*(Data_Xuất[[#Headers],[B1_MN]:[B4_DT]]='Xuất-2024-VayTron'!O$5)))</f>
        <v>34333.018230925052</v>
      </c>
      <c r="P7" s="42" cm="1">
        <f t="array" ref="P7">IF(P$2="FY",SUMPRODUCT(Data_Xuất[[B1_MN]:[B4_DT]]*(Data_Xuất[Year]=P$1)*(Data_Xuất[Main SKU name_GOM]=$A7)*(Data_Xuất[[#Headers],[B1_MN]:[B4_DT]]='Xuất-2024-VayTron'!P$5)),SUMPRODUCT(Data_Xuất[[B1_MN]:[B4_DT]]*(Data_Xuất[Year]=P$1)*(Data_Xuất[Month]=P$2)*(Data_Xuất[Main SKU name_GOM]=$A7)*(Data_Xuất[[#Headers],[B1_MN]:[B4_DT]]='Xuất-2024-VayTron'!P$5)))</f>
        <v>0</v>
      </c>
      <c r="Q7" s="42">
        <f t="shared" si="12"/>
        <v>2959915.8930000002</v>
      </c>
      <c r="S7" s="42" cm="1">
        <f t="array" ref="S7">IF(S$2="FY",SUMPRODUCT(Data_Xuất[[B1_MN]:[B4_DT]]*(Data_Xuất[Year]=S$1)*(Data_Xuất[Main SKU name_GOM]=$A7)*(Data_Xuất[[#Headers],[B1_MN]:[B4_DT]]='Xuất-2024-VayTron'!S$5)),SUMPRODUCT(Data_Xuất[[B1_MN]:[B4_DT]]*(Data_Xuất[Year]=S$1)*(Data_Xuất[Month]=S$2)*(Data_Xuất[Main SKU name_GOM]=$A7)*(Data_Xuất[[#Headers],[B1_MN]:[B4_DT]]='Xuất-2024-VayTron'!S$5)))</f>
        <v>174997.16407832544</v>
      </c>
      <c r="T7" s="42" cm="1">
        <f t="array" ref="T7">IF(T$2="FY",SUMPRODUCT(Data_Xuất[[B1_MN]:[B4_DT]]*(Data_Xuất[Year]=T$1)*(Data_Xuất[Main SKU name_GOM]=$A7)*(Data_Xuất[[#Headers],[B1_MN]:[B4_DT]]='Xuất-2024-VayTron'!T$5)),SUMPRODUCT(Data_Xuất[[B1_MN]:[B4_DT]]*(Data_Xuất[Year]=T$1)*(Data_Xuất[Month]=T$2)*(Data_Xuất[Main SKU name_GOM]=$A7)*(Data_Xuất[[#Headers],[B1_MN]:[B4_DT]]='Xuất-2024-VayTron'!T$5)))</f>
        <v>80932.478055367974</v>
      </c>
      <c r="U7" s="42" cm="1">
        <f t="array" ref="U7">IF(U$2="FY",SUMPRODUCT(Data_Xuất[[B1_MN]:[B4_DT]]*(Data_Xuất[Year]=U$1)*(Data_Xuất[Main SKU name_GOM]=$A7)*(Data_Xuất[[#Headers],[B1_MN]:[B4_DT]]='Xuất-2024-VayTron'!U$5)),SUMPRODUCT(Data_Xuất[[B1_MN]:[B4_DT]]*(Data_Xuất[Year]=U$1)*(Data_Xuất[Month]=U$2)*(Data_Xuất[Main SKU name_GOM]=$A7)*(Data_Xuất[[#Headers],[B1_MN]:[B4_DT]]='Xuất-2024-VayTron'!U$5)))</f>
        <v>1971.6407832545576</v>
      </c>
      <c r="V7" s="42" cm="1">
        <f t="array" ref="V7">IF(V$2="FY",SUMPRODUCT(Data_Xuất[[B1_MN]:[B4_DT]]*(Data_Xuất[Year]=V$1)*(Data_Xuất[Main SKU name_GOM]=$A7)*(Data_Xuất[[#Headers],[B1_MN]:[B4_DT]]='Xuất-2024-VayTron'!V$5)),SUMPRODUCT(Data_Xuất[[B1_MN]:[B4_DT]]*(Data_Xuất[Year]=V$1)*(Data_Xuất[Month]=V$2)*(Data_Xuất[Main SKU name_GOM]=$A7)*(Data_Xuất[[#Headers],[B1_MN]:[B4_DT]]='Xuất-2024-VayTron'!V$5)))</f>
        <v>0</v>
      </c>
      <c r="W7" s="42" cm="1">
        <f t="array" ref="W7">IF(W$2="FY",SUMPRODUCT(Data_Xuất[[B1_MN]:[B4_DT]]*(Data_Xuất[Year]=W$1)*(Data_Xuất[Main SKU name_GOM]=$A7)*(Data_Xuất[[#Headers],[B1_MN]:[B4_DT]]='Xuất-2024-VayTron'!W$5)),SUMPRODUCT(Data_Xuất[[B1_MN]:[B4_DT]]*(Data_Xuất[Year]=W$1)*(Data_Xuất[Month]=W$2)*(Data_Xuất[Main SKU name_GOM]=$A7)*(Data_Xuất[[#Headers],[B1_MN]:[B4_DT]]='Xuất-2024-VayTron'!W$5)))</f>
        <v>0</v>
      </c>
      <c r="X7" s="42" cm="1">
        <f t="array" ref="X7">IF(X$2="FY",SUMPRODUCT(Data_Xuất[[B1_MN]:[B4_DT]]*(Data_Xuất[Year]=X$1)*(Data_Xuất[Main SKU name_GOM]=$A7)*(Data_Xuất[[#Headers],[B1_MN]:[B4_DT]]='Xuất-2024-VayTron'!X$5)),SUMPRODUCT(Data_Xuất[[B1_MN]:[B4_DT]]*(Data_Xuất[Year]=X$1)*(Data_Xuất[Month]=X$2)*(Data_Xuất[Main SKU name_GOM]=$A7)*(Data_Xuất[[#Headers],[B1_MN]:[B4_DT]]='Xuất-2024-VayTron'!X$5)))</f>
        <v>0</v>
      </c>
      <c r="Y7" s="42" cm="1">
        <f t="array" ref="Y7">IF(Y$2="FY",SUMPRODUCT(Data_Xuất[[B1_MN]:[B4_DT]]*(Data_Xuất[Year]=Y$1)*(Data_Xuất[Main SKU name_GOM]=$A7)*(Data_Xuất[[#Headers],[B1_MN]:[B4_DT]]='Xuất-2024-VayTron'!Y$5)),SUMPRODUCT(Data_Xuất[[B1_MN]:[B4_DT]]*(Data_Xuất[Year]=Y$1)*(Data_Xuất[Month]=Y$2)*(Data_Xuất[Main SKU name_GOM]=$A7)*(Data_Xuất[[#Headers],[B1_MN]:[B4_DT]]='Xuất-2024-VayTron'!Y$5)))</f>
        <v>0</v>
      </c>
      <c r="Z7" s="42" cm="1">
        <f t="array" ref="Z7">IF(Z$2="FY",SUMPRODUCT(Data_Xuất[[B1_MN]:[B4_DT]]*(Data_Xuất[Year]=Z$1)*(Data_Xuất[Main SKU name_GOM]=$A7)*(Data_Xuất[[#Headers],[B1_MN]:[B4_DT]]='Xuất-2024-VayTron'!Z$5)),SUMPRODUCT(Data_Xuất[[B1_MN]:[B4_DT]]*(Data_Xuất[Year]=Z$1)*(Data_Xuất[Month]=Z$2)*(Data_Xuất[Main SKU name_GOM]=$A7)*(Data_Xuất[[#Headers],[B1_MN]:[B4_DT]]='Xuất-2024-VayTron'!Z$5)))</f>
        <v>1363.9432815665091</v>
      </c>
      <c r="AA7" s="42" cm="1">
        <f t="array" ref="AA7">IF(AA$2="FY",SUMPRODUCT(Data_Xuất[[B1_MN]:[B4_DT]]*(Data_Xuất[Year]=AA$1)*(Data_Xuất[Main SKU name_GOM]=$A7)*(Data_Xuất[[#Headers],[B1_MN]:[B4_DT]]='Xuất-2024-VayTron'!AA$5)),SUMPRODUCT(Data_Xuất[[B1_MN]:[B4_DT]]*(Data_Xuất[Year]=AA$1)*(Data_Xuất[Month]=AA$2)*(Data_Xuất[Main SKU name_GOM]=$A7)*(Data_Xuất[[#Headers],[B1_MN]:[B4_DT]]='Xuất-2024-VayTron'!AA$5)))</f>
        <v>5064.1458474004048</v>
      </c>
      <c r="AB7" s="42" cm="1">
        <f t="array" ref="AB7">IF(AB$2="FY",SUMPRODUCT(Data_Xuất[[B1_MN]:[B4_DT]]*(Data_Xuất[Year]=AB$1)*(Data_Xuất[Main SKU name_GOM]=$A7)*(Data_Xuất[[#Headers],[B1_MN]:[B4_DT]]='Xuất-2024-VayTron'!AB$5)),SUMPRODUCT(Data_Xuất[[B1_MN]:[B4_DT]]*(Data_Xuất[Year]=AB$1)*(Data_Xuất[Month]=AB$2)*(Data_Xuất[Main SKU name_GOM]=$A7)*(Data_Xuất[[#Headers],[B1_MN]:[B4_DT]]='Xuất-2024-VayTron'!AB$5)))</f>
        <v>337.60972316002699</v>
      </c>
      <c r="AC7" s="42" cm="1">
        <f t="array" ref="AC7">IF(AC$2="FY",SUMPRODUCT(Data_Xuất[[B1_MN]:[B4_DT]]*(Data_Xuất[Year]=AC$1)*(Data_Xuất[Main SKU name_GOM]=$A7)*(Data_Xuất[[#Headers],[B1_MN]:[B4_DT]]='Xuất-2024-VayTron'!AC$5)),SUMPRODUCT(Data_Xuất[[B1_MN]:[B4_DT]]*(Data_Xuất[Year]=AC$1)*(Data_Xuất[Month]=AC$2)*(Data_Xuất[Main SKU name_GOM]=$A7)*(Data_Xuất[[#Headers],[B1_MN]:[B4_DT]]='Xuất-2024-VayTron'!AC$5)))</f>
        <v>0</v>
      </c>
      <c r="AD7" s="42" cm="1">
        <f t="array" ref="AD7">IF(AD$2="FY",SUMPRODUCT(Data_Xuất[[B1_MN]:[B4_DT]]*(Data_Xuất[Year]=AD$1)*(Data_Xuất[Main SKU name_GOM]=$A7)*(Data_Xuất[[#Headers],[B1_MN]:[B4_DT]]='Xuất-2024-VayTron'!AD$5)),SUMPRODUCT(Data_Xuất[[B1_MN]:[B4_DT]]*(Data_Xuất[Year]=AD$1)*(Data_Xuất[Month]=AD$2)*(Data_Xuất[Main SKU name_GOM]=$A7)*(Data_Xuất[[#Headers],[B1_MN]:[B4_DT]]='Xuất-2024-VayTron'!AD$5)))</f>
        <v>34333.018230925052</v>
      </c>
      <c r="AE7" s="42" cm="1">
        <f t="array" ref="AE7">IF(AE$2="FY",SUMPRODUCT(Data_Xuất[[B1_MN]:[B4_DT]]*(Data_Xuất[Year]=AE$1)*(Data_Xuất[Main SKU name_GOM]=$A7)*(Data_Xuất[[#Headers],[B1_MN]:[B4_DT]]='Xuất-2024-VayTron'!AE$5)),SUMPRODUCT(Data_Xuất[[B1_MN]:[B4_DT]]*(Data_Xuất[Year]=AE$1)*(Data_Xuất[Month]=AE$2)*(Data_Xuất[Main SKU name_GOM]=$A7)*(Data_Xuất[[#Headers],[B1_MN]:[B4_DT]]='Xuất-2024-VayTron'!AE$5)))</f>
        <v>0</v>
      </c>
      <c r="AF7" s="45">
        <f t="shared" si="13"/>
        <v>299000</v>
      </c>
      <c r="AH7" s="42" cm="1">
        <f t="array" ref="AH7">IF(AH$2="FY",SUMPRODUCT(Data_Xuất[[B1_MN]:[B4_DT]]*(Data_Xuất[Year]=AH$1)*(Data_Xuất[Main SKU name_GOM]=$A7)*(Data_Xuất[[#Headers],[B1_MN]:[B4_DT]]='Xuất-2024-VayTron'!AH$5)),SUMPRODUCT(Data_Xuất[[B1_MN]:[B4_DT]]*(Data_Xuất[Year]=AH$1)*(Data_Xuất[Month]=AH$2)*(Data_Xuất[Main SKU name_GOM]=$A7)*(Data_Xuất[[#Headers],[B1_MN]:[B4_DT]]='Xuất-2024-VayTron'!AH$5)))</f>
        <v>0</v>
      </c>
      <c r="AI7" s="42" cm="1">
        <f t="array" ref="AI7">IF(AI$2="FY",SUMPRODUCT(Data_Xuất[[B1_MN]:[B4_DT]]*(Data_Xuất[Year]=AI$1)*(Data_Xuất[Main SKU name_GOM]=$A7)*(Data_Xuất[[#Headers],[B1_MN]:[B4_DT]]='Xuất-2024-VayTron'!AI$5)),SUMPRODUCT(Data_Xuất[[B1_MN]:[B4_DT]]*(Data_Xuất[Year]=AI$1)*(Data_Xuất[Month]=AI$2)*(Data_Xuất[Main SKU name_GOM]=$A7)*(Data_Xuất[[#Headers],[B1_MN]:[B4_DT]]='Xuất-2024-VayTron'!AI$5)))</f>
        <v>0</v>
      </c>
      <c r="AJ7" s="42" cm="1">
        <f t="array" ref="AJ7">IF(AJ$2="FY",SUMPRODUCT(Data_Xuất[[B1_MN]:[B4_DT]]*(Data_Xuất[Year]=AJ$1)*(Data_Xuất[Main SKU name_GOM]=$A7)*(Data_Xuất[[#Headers],[B1_MN]:[B4_DT]]='Xuất-2024-VayTron'!AJ$5)),SUMPRODUCT(Data_Xuất[[B1_MN]:[B4_DT]]*(Data_Xuất[Year]=AJ$1)*(Data_Xuất[Month]=AJ$2)*(Data_Xuất[Main SKU name_GOM]=$A7)*(Data_Xuất[[#Headers],[B1_MN]:[B4_DT]]='Xuất-2024-VayTron'!AJ$5)))</f>
        <v>0</v>
      </c>
      <c r="AK7" s="42" cm="1">
        <f t="array" ref="AK7">IF(AK$2="FY",SUMPRODUCT(Data_Xuất[[B1_MN]:[B4_DT]]*(Data_Xuất[Year]=AK$1)*(Data_Xuất[Main SKU name_GOM]=$A7)*(Data_Xuất[[#Headers],[B1_MN]:[B4_DT]]='Xuất-2024-VayTron'!AK$5)),SUMPRODUCT(Data_Xuất[[B1_MN]:[B4_DT]]*(Data_Xuất[Year]=AK$1)*(Data_Xuất[Month]=AK$2)*(Data_Xuất[Main SKU name_GOM]=$A7)*(Data_Xuất[[#Headers],[B1_MN]:[B4_DT]]='Xuất-2024-VayTron'!AK$5)))</f>
        <v>0</v>
      </c>
      <c r="AL7" s="42" cm="1">
        <f t="array" ref="AL7">IF(AL$2="FY",SUMPRODUCT(Data_Xuất[[B1_MN]:[B4_DT]]*(Data_Xuất[Year]=AL$1)*(Data_Xuất[Main SKU name_GOM]=$A7)*(Data_Xuất[[#Headers],[B1_MN]:[B4_DT]]='Xuất-2024-VayTron'!AL$5)),SUMPRODUCT(Data_Xuất[[B1_MN]:[B4_DT]]*(Data_Xuất[Year]=AL$1)*(Data_Xuất[Month]=AL$2)*(Data_Xuất[Main SKU name_GOM]=$A7)*(Data_Xuất[[#Headers],[B1_MN]:[B4_DT]]='Xuất-2024-VayTron'!AL$5)))</f>
        <v>0</v>
      </c>
      <c r="AM7" s="42" cm="1">
        <f t="array" ref="AM7">IF(AM$2="FY",SUMPRODUCT(Data_Xuất[[B1_MN]:[B4_DT]]*(Data_Xuất[Year]=AM$1)*(Data_Xuất[Main SKU name_GOM]=$A7)*(Data_Xuất[[#Headers],[B1_MN]:[B4_DT]]='Xuất-2024-VayTron'!AM$5)),SUMPRODUCT(Data_Xuất[[B1_MN]:[B4_DT]]*(Data_Xuất[Year]=AM$1)*(Data_Xuất[Month]=AM$2)*(Data_Xuất[Main SKU name_GOM]=$A7)*(Data_Xuất[[#Headers],[B1_MN]:[B4_DT]]='Xuất-2024-VayTron'!AM$5)))</f>
        <v>0</v>
      </c>
      <c r="AN7" s="42" cm="1">
        <f t="array" ref="AN7">IF(AN$2="FY",SUMPRODUCT(Data_Xuất[[B1_MN]:[B4_DT]]*(Data_Xuất[Year]=AN$1)*(Data_Xuất[Main SKU name_GOM]=$A7)*(Data_Xuất[[#Headers],[B1_MN]:[B4_DT]]='Xuất-2024-VayTron'!AN$5)),SUMPRODUCT(Data_Xuất[[B1_MN]:[B4_DT]]*(Data_Xuất[Year]=AN$1)*(Data_Xuất[Month]=AN$2)*(Data_Xuất[Main SKU name_GOM]=$A7)*(Data_Xuất[[#Headers],[B1_MN]:[B4_DT]]='Xuất-2024-VayTron'!AN$5)))</f>
        <v>0</v>
      </c>
      <c r="AO7" s="42" cm="1">
        <f t="array" ref="AO7">IF(AO$2="FY",SUMPRODUCT(Data_Xuất[[B1_MN]:[B4_DT]]*(Data_Xuất[Year]=AO$1)*(Data_Xuất[Main SKU name_GOM]=$A7)*(Data_Xuất[[#Headers],[B1_MN]:[B4_DT]]='Xuất-2024-VayTron'!AO$5)),SUMPRODUCT(Data_Xuất[[B1_MN]:[B4_DT]]*(Data_Xuất[Year]=AO$1)*(Data_Xuất[Month]=AO$2)*(Data_Xuất[Main SKU name_GOM]=$A7)*(Data_Xuất[[#Headers],[B1_MN]:[B4_DT]]='Xuất-2024-VayTron'!AO$5)))</f>
        <v>0</v>
      </c>
      <c r="AP7" s="42" cm="1">
        <f t="array" ref="AP7">IF(AP$2="FY",SUMPRODUCT(Data_Xuất[[B1_MN]:[B4_DT]]*(Data_Xuất[Year]=AP$1)*(Data_Xuất[Main SKU name_GOM]=$A7)*(Data_Xuất[[#Headers],[B1_MN]:[B4_DT]]='Xuất-2024-VayTron'!AP$5)),SUMPRODUCT(Data_Xuất[[B1_MN]:[B4_DT]]*(Data_Xuất[Year]=AP$1)*(Data_Xuất[Month]=AP$2)*(Data_Xuất[Main SKU name_GOM]=$A7)*(Data_Xuất[[#Headers],[B1_MN]:[B4_DT]]='Xuất-2024-VayTron'!AP$5)))</f>
        <v>0</v>
      </c>
      <c r="AQ7" s="42" cm="1">
        <f t="array" ref="AQ7">IF(AQ$2="FY",SUMPRODUCT(Data_Xuất[[B1_MN]:[B4_DT]]*(Data_Xuất[Year]=AQ$1)*(Data_Xuất[Main SKU name_GOM]=$A7)*(Data_Xuất[[#Headers],[B1_MN]:[B4_DT]]='Xuất-2024-VayTron'!AQ$5)),SUMPRODUCT(Data_Xuất[[B1_MN]:[B4_DT]]*(Data_Xuất[Year]=AQ$1)*(Data_Xuất[Month]=AQ$2)*(Data_Xuất[Main SKU name_GOM]=$A7)*(Data_Xuất[[#Headers],[B1_MN]:[B4_DT]]='Xuất-2024-VayTron'!AQ$5)))</f>
        <v>0</v>
      </c>
      <c r="AR7" s="42" cm="1">
        <f t="array" ref="AR7">IF(AR$2="FY",SUMPRODUCT(Data_Xuất[[B1_MN]:[B4_DT]]*(Data_Xuất[Year]=AR$1)*(Data_Xuất[Main SKU name_GOM]=$A7)*(Data_Xuất[[#Headers],[B1_MN]:[B4_DT]]='Xuất-2024-VayTron'!AR$5)),SUMPRODUCT(Data_Xuất[[B1_MN]:[B4_DT]]*(Data_Xuất[Year]=AR$1)*(Data_Xuất[Month]=AR$2)*(Data_Xuất[Main SKU name_GOM]=$A7)*(Data_Xuất[[#Headers],[B1_MN]:[B4_DT]]='Xuất-2024-VayTron'!AR$5)))</f>
        <v>0</v>
      </c>
      <c r="AS7" s="42" cm="1">
        <f t="array" ref="AS7">IF(AS$2="FY",SUMPRODUCT(Data_Xuất[[B1_MN]:[B4_DT]]*(Data_Xuất[Year]=AS$1)*(Data_Xuất[Main SKU name_GOM]=$A7)*(Data_Xuất[[#Headers],[B1_MN]:[B4_DT]]='Xuất-2024-VayTron'!AS$5)),SUMPRODUCT(Data_Xuất[[B1_MN]:[B4_DT]]*(Data_Xuất[Year]=AS$1)*(Data_Xuất[Month]=AS$2)*(Data_Xuất[Main SKU name_GOM]=$A7)*(Data_Xuất[[#Headers],[B1_MN]:[B4_DT]]='Xuất-2024-VayTron'!AS$5)))</f>
        <v>0</v>
      </c>
      <c r="AT7" s="42" cm="1">
        <f t="array" ref="AT7">IF(AT$2="FY",SUMPRODUCT(Data_Xuất[[B1_MN]:[B4_DT]]*(Data_Xuất[Year]=AT$1)*(Data_Xuất[Main SKU name_GOM]=$A7)*(Data_Xuất[[#Headers],[B1_MN]:[B4_DT]]='Xuất-2024-VayTron'!AT$5)),SUMPRODUCT(Data_Xuất[[B1_MN]:[B4_DT]]*(Data_Xuất[Year]=AT$1)*(Data_Xuất[Month]=AT$2)*(Data_Xuất[Main SKU name_GOM]=$A7)*(Data_Xuất[[#Headers],[B1_MN]:[B4_DT]]='Xuất-2024-VayTron'!AT$5)))</f>
        <v>0</v>
      </c>
      <c r="AU7" s="45">
        <f t="shared" si="14"/>
        <v>0</v>
      </c>
      <c r="AW7" s="42" cm="1">
        <f t="array" ref="AW7">IF(AW$2="FY",SUMPRODUCT(Data_Xuất[[B1_MN]:[B4_DT]]*(Data_Xuất[Year]=AW$1)*(Data_Xuất[Main SKU name_GOM]=$A7)*(Data_Xuất[[#Headers],[B1_MN]:[B4_DT]]='Xuất-2024-VayTron'!AW$5)),SUMPRODUCT(Data_Xuất[[B1_MN]:[B4_DT]]*(Data_Xuất[Year]=AW$1)*(Data_Xuất[Month]=AW$2)*(Data_Xuất[Main SKU name_GOM]=$A7)*(Data_Xuất[[#Headers],[B1_MN]:[B4_DT]]='Xuất-2024-VayTron'!AW$5)))</f>
        <v>0</v>
      </c>
      <c r="AX7" s="42" cm="1">
        <f t="array" ref="AX7">IF(AX$2="FY",SUMPRODUCT(Data_Xuất[[B1_MN]:[B4_DT]]*(Data_Xuất[Year]=AX$1)*(Data_Xuất[Main SKU name_GOM]=$A7)*(Data_Xuất[[#Headers],[B1_MN]:[B4_DT]]='Xuất-2024-VayTron'!AX$5)),SUMPRODUCT(Data_Xuất[[B1_MN]:[B4_DT]]*(Data_Xuất[Year]=AX$1)*(Data_Xuất[Month]=AX$2)*(Data_Xuất[Main SKU name_GOM]=$A7)*(Data_Xuất[[#Headers],[B1_MN]:[B4_DT]]='Xuất-2024-VayTron'!AX$5)))</f>
        <v>0</v>
      </c>
      <c r="AY7" s="42" cm="1">
        <f t="array" ref="AY7">IF(AY$2="FY",SUMPRODUCT(Data_Xuất[[B1_MN]:[B4_DT]]*(Data_Xuất[Year]=AY$1)*(Data_Xuất[Main SKU name_GOM]=$A7)*(Data_Xuất[[#Headers],[B1_MN]:[B4_DT]]='Xuất-2024-VayTron'!AY$5)),SUMPRODUCT(Data_Xuất[[B1_MN]:[B4_DT]]*(Data_Xuất[Year]=AY$1)*(Data_Xuất[Month]=AY$2)*(Data_Xuất[Main SKU name_GOM]=$A7)*(Data_Xuất[[#Headers],[B1_MN]:[B4_DT]]='Xuất-2024-VayTron'!AY$5)))</f>
        <v>0</v>
      </c>
      <c r="AZ7" s="42" cm="1">
        <f t="array" ref="AZ7">IF(AZ$2="FY",SUMPRODUCT(Data_Xuất[[B1_MN]:[B4_DT]]*(Data_Xuất[Year]=AZ$1)*(Data_Xuất[Main SKU name_GOM]=$A7)*(Data_Xuất[[#Headers],[B1_MN]:[B4_DT]]='Xuất-2024-VayTron'!AZ$5)),SUMPRODUCT(Data_Xuất[[B1_MN]:[B4_DT]]*(Data_Xuất[Year]=AZ$1)*(Data_Xuất[Month]=AZ$2)*(Data_Xuất[Main SKU name_GOM]=$A7)*(Data_Xuất[[#Headers],[B1_MN]:[B4_DT]]='Xuất-2024-VayTron'!AZ$5)))</f>
        <v>0</v>
      </c>
      <c r="BA7" s="42" cm="1">
        <f t="array" ref="BA7">IF(BA$2="FY",SUMPRODUCT(Data_Xuất[[B1_MN]:[B4_DT]]*(Data_Xuất[Year]=BA$1)*(Data_Xuất[Main SKU name_GOM]=$A7)*(Data_Xuất[[#Headers],[B1_MN]:[B4_DT]]='Xuất-2024-VayTron'!BA$5)),SUMPRODUCT(Data_Xuất[[B1_MN]:[B4_DT]]*(Data_Xuất[Year]=BA$1)*(Data_Xuất[Month]=BA$2)*(Data_Xuất[Main SKU name_GOM]=$A7)*(Data_Xuất[[#Headers],[B1_MN]:[B4_DT]]='Xuất-2024-VayTron'!BA$5)))</f>
        <v>0</v>
      </c>
      <c r="BB7" s="42" cm="1">
        <f t="array" ref="BB7">IF(BB$2="FY",SUMPRODUCT(Data_Xuất[[B1_MN]:[B4_DT]]*(Data_Xuất[Year]=BB$1)*(Data_Xuất[Main SKU name_GOM]=$A7)*(Data_Xuất[[#Headers],[B1_MN]:[B4_DT]]='Xuất-2024-VayTron'!BB$5)),SUMPRODUCT(Data_Xuất[[B1_MN]:[B4_DT]]*(Data_Xuất[Year]=BB$1)*(Data_Xuất[Month]=BB$2)*(Data_Xuất[Main SKU name_GOM]=$A7)*(Data_Xuất[[#Headers],[B1_MN]:[B4_DT]]='Xuất-2024-VayTron'!BB$5)))</f>
        <v>0</v>
      </c>
      <c r="BC7" s="42" cm="1">
        <f t="array" ref="BC7">IF(BC$2="FY",SUMPRODUCT(Data_Xuất[[B1_MN]:[B4_DT]]*(Data_Xuất[Year]=BC$1)*(Data_Xuất[Main SKU name_GOM]=$A7)*(Data_Xuất[[#Headers],[B1_MN]:[B4_DT]]='Xuất-2024-VayTron'!BC$5)),SUMPRODUCT(Data_Xuất[[B1_MN]:[B4_DT]]*(Data_Xuất[Year]=BC$1)*(Data_Xuất[Month]=BC$2)*(Data_Xuất[Main SKU name_GOM]=$A7)*(Data_Xuất[[#Headers],[B1_MN]:[B4_DT]]='Xuất-2024-VayTron'!BC$5)))</f>
        <v>0</v>
      </c>
      <c r="BD7" s="42" cm="1">
        <f t="array" ref="BD7">IF(BD$2="FY",SUMPRODUCT(Data_Xuất[[B1_MN]:[B4_DT]]*(Data_Xuất[Year]=BD$1)*(Data_Xuất[Main SKU name_GOM]=$A7)*(Data_Xuất[[#Headers],[B1_MN]:[B4_DT]]='Xuất-2024-VayTron'!BD$5)),SUMPRODUCT(Data_Xuất[[B1_MN]:[B4_DT]]*(Data_Xuất[Year]=BD$1)*(Data_Xuất[Month]=BD$2)*(Data_Xuất[Main SKU name_GOM]=$A7)*(Data_Xuất[[#Headers],[B1_MN]:[B4_DT]]='Xuất-2024-VayTron'!BD$5)))</f>
        <v>0</v>
      </c>
      <c r="BE7" s="42" cm="1">
        <f t="array" ref="BE7">IF(BE$2="FY",SUMPRODUCT(Data_Xuất[[B1_MN]:[B4_DT]]*(Data_Xuất[Year]=BE$1)*(Data_Xuất[Main SKU name_GOM]=$A7)*(Data_Xuất[[#Headers],[B1_MN]:[B4_DT]]='Xuất-2024-VayTron'!BE$5)),SUMPRODUCT(Data_Xuất[[B1_MN]:[B4_DT]]*(Data_Xuất[Year]=BE$1)*(Data_Xuất[Month]=BE$2)*(Data_Xuất[Main SKU name_GOM]=$A7)*(Data_Xuất[[#Headers],[B1_MN]:[B4_DT]]='Xuất-2024-VayTron'!BE$5)))</f>
        <v>0</v>
      </c>
      <c r="BF7" s="42" cm="1">
        <f t="array" ref="BF7">IF(BF$2="FY",SUMPRODUCT(Data_Xuất[[B1_MN]:[B4_DT]]*(Data_Xuất[Year]=BF$1)*(Data_Xuất[Main SKU name_GOM]=$A7)*(Data_Xuất[[#Headers],[B1_MN]:[B4_DT]]='Xuất-2024-VayTron'!BF$5)),SUMPRODUCT(Data_Xuất[[B1_MN]:[B4_DT]]*(Data_Xuất[Year]=BF$1)*(Data_Xuất[Month]=BF$2)*(Data_Xuất[Main SKU name_GOM]=$A7)*(Data_Xuất[[#Headers],[B1_MN]:[B4_DT]]='Xuất-2024-VayTron'!BF$5)))</f>
        <v>0</v>
      </c>
      <c r="BG7" s="42" cm="1">
        <f t="array" ref="BG7">IF(BG$2="FY",SUMPRODUCT(Data_Xuất[[B1_MN]:[B4_DT]]*(Data_Xuất[Year]=BG$1)*(Data_Xuất[Main SKU name_GOM]=$A7)*(Data_Xuất[[#Headers],[B1_MN]:[B4_DT]]='Xuất-2024-VayTron'!BG$5)),SUMPRODUCT(Data_Xuất[[B1_MN]:[B4_DT]]*(Data_Xuất[Year]=BG$1)*(Data_Xuất[Month]=BG$2)*(Data_Xuất[Main SKU name_GOM]=$A7)*(Data_Xuất[[#Headers],[B1_MN]:[B4_DT]]='Xuất-2024-VayTron'!BG$5)))</f>
        <v>0</v>
      </c>
      <c r="BH7" s="42" cm="1">
        <f t="array" ref="BH7">IF(BH$2="FY",SUMPRODUCT(Data_Xuất[[B1_MN]:[B4_DT]]*(Data_Xuất[Year]=BH$1)*(Data_Xuất[Main SKU name_GOM]=$A7)*(Data_Xuất[[#Headers],[B1_MN]:[B4_DT]]='Xuất-2024-VayTron'!BH$5)),SUMPRODUCT(Data_Xuất[[B1_MN]:[B4_DT]]*(Data_Xuất[Year]=BH$1)*(Data_Xuất[Month]=BH$2)*(Data_Xuất[Main SKU name_GOM]=$A7)*(Data_Xuất[[#Headers],[B1_MN]:[B4_DT]]='Xuất-2024-VayTron'!BH$5)))</f>
        <v>0</v>
      </c>
      <c r="BI7" s="42" cm="1">
        <f t="array" ref="BI7">IF(BI$2="FY",SUMPRODUCT(Data_Xuất[[B1_MN]:[B4_DT]]*(Data_Xuất[Year]=BI$1)*(Data_Xuất[Main SKU name_GOM]=$A7)*(Data_Xuất[[#Headers],[B1_MN]:[B4_DT]]='Xuất-2024-VayTron'!BI$5)),SUMPRODUCT(Data_Xuất[[B1_MN]:[B4_DT]]*(Data_Xuất[Year]=BI$1)*(Data_Xuất[Month]=BI$2)*(Data_Xuất[Main SKU name_GOM]=$A7)*(Data_Xuất[[#Headers],[B1_MN]:[B4_DT]]='Xuất-2024-VayTron'!BI$5)))</f>
        <v>0</v>
      </c>
      <c r="BJ7" s="45">
        <f t="shared" si="15"/>
        <v>0</v>
      </c>
      <c r="BL7" s="42" cm="1">
        <f t="array" ref="BL7">IF(BL$2="FY",SUMPRODUCT(Data_Xuất[[B1_MN]:[B4_DT]]*(Data_Xuất[Year]=BL$1)*(Data_Xuất[Main SKU name_GOM]=$A7)*(Data_Xuất[[#Headers],[B1_MN]:[B4_DT]]='Xuất-2024-VayTron'!BL$5)),SUMPRODUCT(Data_Xuất[[B1_MN]:[B4_DT]]*(Data_Xuất[Year]=BL$1)*(Data_Xuất[Month]=BL$2)*(Data_Xuất[Main SKU name_GOM]=$A7)*(Data_Xuất[[#Headers],[B1_MN]:[B4_DT]]='Xuất-2024-VayTron'!BL$5)))</f>
        <v>0</v>
      </c>
      <c r="BM7" s="42" cm="1">
        <f t="array" ref="BM7">IF(BM$2="FY",SUMPRODUCT(Data_Xuất[[B1_MN]:[B4_DT]]*(Data_Xuất[Year]=BM$1)*(Data_Xuất[Main SKU name_GOM]=$A7)*(Data_Xuất[[#Headers],[B1_MN]:[B4_DT]]='Xuất-2024-VayTron'!BM$5)),SUMPRODUCT(Data_Xuất[[B1_MN]:[B4_DT]]*(Data_Xuất[Year]=BM$1)*(Data_Xuất[Month]=BM$2)*(Data_Xuất[Main SKU name_GOM]=$A7)*(Data_Xuất[[#Headers],[B1_MN]:[B4_DT]]='Xuất-2024-VayTron'!BM$5)))</f>
        <v>0</v>
      </c>
      <c r="BN7" s="42" cm="1">
        <f t="array" ref="BN7">IF(BN$2="FY",SUMPRODUCT(Data_Xuất[[B1_MN]:[B4_DT]]*(Data_Xuất[Year]=BN$1)*(Data_Xuất[Main SKU name_GOM]=$A7)*(Data_Xuất[[#Headers],[B1_MN]:[B4_DT]]='Xuất-2024-VayTron'!BN$5)),SUMPRODUCT(Data_Xuất[[B1_MN]:[B4_DT]]*(Data_Xuất[Year]=BN$1)*(Data_Xuất[Month]=BN$2)*(Data_Xuất[Main SKU name_GOM]=$A7)*(Data_Xuất[[#Headers],[B1_MN]:[B4_DT]]='Xuất-2024-VayTron'!BN$5)))</f>
        <v>0</v>
      </c>
      <c r="BO7" s="42" cm="1">
        <f t="array" ref="BO7">IF(BO$2="FY",SUMPRODUCT(Data_Xuất[[B1_MN]:[B4_DT]]*(Data_Xuất[Year]=BO$1)*(Data_Xuất[Main SKU name_GOM]=$A7)*(Data_Xuất[[#Headers],[B1_MN]:[B4_DT]]='Xuất-2024-VayTron'!BO$5)),SUMPRODUCT(Data_Xuất[[B1_MN]:[B4_DT]]*(Data_Xuất[Year]=BO$1)*(Data_Xuất[Month]=BO$2)*(Data_Xuất[Main SKU name_GOM]=$A7)*(Data_Xuất[[#Headers],[B1_MN]:[B4_DT]]='Xuất-2024-VayTron'!BO$5)))</f>
        <v>0</v>
      </c>
      <c r="BP7" s="42" cm="1">
        <f t="array" ref="BP7">IF(BP$2="FY",SUMPRODUCT(Data_Xuất[[B1_MN]:[B4_DT]]*(Data_Xuất[Year]=BP$1)*(Data_Xuất[Main SKU name_GOM]=$A7)*(Data_Xuất[[#Headers],[B1_MN]:[B4_DT]]='Xuất-2024-VayTron'!BP$5)),SUMPRODUCT(Data_Xuất[[B1_MN]:[B4_DT]]*(Data_Xuất[Year]=BP$1)*(Data_Xuất[Month]=BP$2)*(Data_Xuất[Main SKU name_GOM]=$A7)*(Data_Xuất[[#Headers],[B1_MN]:[B4_DT]]='Xuất-2024-VayTron'!BP$5)))</f>
        <v>0</v>
      </c>
      <c r="BQ7" s="42" cm="1">
        <f t="array" ref="BQ7">IF(BQ$2="FY",SUMPRODUCT(Data_Xuất[[B1_MN]:[B4_DT]]*(Data_Xuất[Year]=BQ$1)*(Data_Xuất[Main SKU name_GOM]=$A7)*(Data_Xuất[[#Headers],[B1_MN]:[B4_DT]]='Xuất-2024-VayTron'!BQ$5)),SUMPRODUCT(Data_Xuất[[B1_MN]:[B4_DT]]*(Data_Xuất[Year]=BQ$1)*(Data_Xuất[Month]=BQ$2)*(Data_Xuất[Main SKU name_GOM]=$A7)*(Data_Xuất[[#Headers],[B1_MN]:[B4_DT]]='Xuất-2024-VayTron'!BQ$5)))</f>
        <v>0</v>
      </c>
      <c r="BR7" s="42" cm="1">
        <f t="array" ref="BR7">IF(BR$2="FY",SUMPRODUCT(Data_Xuất[[B1_MN]:[B4_DT]]*(Data_Xuất[Year]=BR$1)*(Data_Xuất[Main SKU name_GOM]=$A7)*(Data_Xuất[[#Headers],[B1_MN]:[B4_DT]]='Xuất-2024-VayTron'!BR$5)),SUMPRODUCT(Data_Xuất[[B1_MN]:[B4_DT]]*(Data_Xuất[Year]=BR$1)*(Data_Xuất[Month]=BR$2)*(Data_Xuất[Main SKU name_GOM]=$A7)*(Data_Xuất[[#Headers],[B1_MN]:[B4_DT]]='Xuất-2024-VayTron'!BR$5)))</f>
        <v>0</v>
      </c>
      <c r="BS7" s="42" cm="1">
        <f t="array" ref="BS7">IF(BS$2="FY",SUMPRODUCT(Data_Xuất[[B1_MN]:[B4_DT]]*(Data_Xuất[Year]=BS$1)*(Data_Xuất[Main SKU name_GOM]=$A7)*(Data_Xuất[[#Headers],[B1_MN]:[B4_DT]]='Xuất-2024-VayTron'!BS$5)),SUMPRODUCT(Data_Xuất[[B1_MN]:[B4_DT]]*(Data_Xuất[Year]=BS$1)*(Data_Xuất[Month]=BS$2)*(Data_Xuất[Main SKU name_GOM]=$A7)*(Data_Xuất[[#Headers],[B1_MN]:[B4_DT]]='Xuất-2024-VayTron'!BS$5)))</f>
        <v>0</v>
      </c>
      <c r="BT7" s="42" cm="1">
        <f t="array" ref="BT7">IF(BT$2="FY",SUMPRODUCT(Data_Xuất[[B1_MN]:[B4_DT]]*(Data_Xuất[Year]=BT$1)*(Data_Xuất[Main SKU name_GOM]=$A7)*(Data_Xuất[[#Headers],[B1_MN]:[B4_DT]]='Xuất-2024-VayTron'!BT$5)),SUMPRODUCT(Data_Xuất[[B1_MN]:[B4_DT]]*(Data_Xuất[Year]=BT$1)*(Data_Xuất[Month]=BT$2)*(Data_Xuất[Main SKU name_GOM]=$A7)*(Data_Xuất[[#Headers],[B1_MN]:[B4_DT]]='Xuất-2024-VayTron'!BT$5)))</f>
        <v>0</v>
      </c>
      <c r="BU7" s="42" cm="1">
        <f t="array" ref="BU7">IF(BU$2="FY",SUMPRODUCT(Data_Xuất[[B1_MN]:[B4_DT]]*(Data_Xuất[Year]=BU$1)*(Data_Xuất[Main SKU name_GOM]=$A7)*(Data_Xuất[[#Headers],[B1_MN]:[B4_DT]]='Xuất-2024-VayTron'!BU$5)),SUMPRODUCT(Data_Xuất[[B1_MN]:[B4_DT]]*(Data_Xuất[Year]=BU$1)*(Data_Xuất[Month]=BU$2)*(Data_Xuất[Main SKU name_GOM]=$A7)*(Data_Xuất[[#Headers],[B1_MN]:[B4_DT]]='Xuất-2024-VayTron'!BU$5)))</f>
        <v>0</v>
      </c>
      <c r="BV7" s="42" cm="1">
        <f t="array" ref="BV7">IF(BV$2="FY",SUMPRODUCT(Data_Xuất[[B1_MN]:[B4_DT]]*(Data_Xuất[Year]=BV$1)*(Data_Xuất[Main SKU name_GOM]=$A7)*(Data_Xuất[[#Headers],[B1_MN]:[B4_DT]]='Xuất-2024-VayTron'!BV$5)),SUMPRODUCT(Data_Xuất[[B1_MN]:[B4_DT]]*(Data_Xuất[Year]=BV$1)*(Data_Xuất[Month]=BV$2)*(Data_Xuất[Main SKU name_GOM]=$A7)*(Data_Xuất[[#Headers],[B1_MN]:[B4_DT]]='Xuất-2024-VayTron'!BV$5)))</f>
        <v>0</v>
      </c>
      <c r="BW7" s="42" cm="1">
        <f t="array" ref="BW7">IF(BW$2="FY",SUMPRODUCT(Data_Xuất[[B1_MN]:[B4_DT]]*(Data_Xuất[Year]=BW$1)*(Data_Xuất[Main SKU name_GOM]=$A7)*(Data_Xuất[[#Headers],[B1_MN]:[B4_DT]]='Xuất-2024-VayTron'!BW$5)),SUMPRODUCT(Data_Xuất[[B1_MN]:[B4_DT]]*(Data_Xuất[Year]=BW$1)*(Data_Xuất[Month]=BW$2)*(Data_Xuất[Main SKU name_GOM]=$A7)*(Data_Xuất[[#Headers],[B1_MN]:[B4_DT]]='Xuất-2024-VayTron'!BW$5)))</f>
        <v>0</v>
      </c>
      <c r="BX7" s="42" cm="1">
        <f t="array" ref="BX7">IF(BX$2="FY",SUMPRODUCT(Data_Xuất[[B1_MN]:[B4_DT]]*(Data_Xuất[Year]=BX$1)*(Data_Xuất[Main SKU name_GOM]=$A7)*(Data_Xuất[[#Headers],[B1_MN]:[B4_DT]]='Xuất-2024-VayTron'!BX$5)),SUMPRODUCT(Data_Xuất[[B1_MN]:[B4_DT]]*(Data_Xuất[Year]=BX$1)*(Data_Xuất[Month]=BX$2)*(Data_Xuất[Main SKU name_GOM]=$A7)*(Data_Xuất[[#Headers],[B1_MN]:[B4_DT]]='Xuất-2024-VayTron'!BX$5)))</f>
        <v>0</v>
      </c>
      <c r="BY7" s="45">
        <f t="shared" si="16"/>
        <v>0</v>
      </c>
      <c r="CA7" s="42" cm="1">
        <f t="array" ref="CA7">IF(CA$2="FY",SUMPRODUCT(Data_Xuất[[B1_MN]:[B4_DT]]*(Data_Xuất[Year]=CA$1)*(Data_Xuất[Main SKU name_GOM]=$A7)*(Data_Xuất[[#Headers],[B1_MN]:[B4_DT]]='Xuất-2024-VayTron'!CA$5)),SUMPRODUCT(Data_Xuất[[B1_MN]:[B4_DT]]*(Data_Xuất[Year]=CA$1)*(Data_Xuất[Month]=CA$2)*(Data_Xuất[Main SKU name_GOM]=$A7)*(Data_Xuất[[#Headers],[B1_MN]:[B4_DT]]='Xuất-2024-VayTron'!CA$5)))</f>
        <v>0</v>
      </c>
      <c r="CB7" s="42" cm="1">
        <f t="array" ref="CB7">IF(CB$2="FY",SUMPRODUCT(Data_Xuất[[B1_MN]:[B4_DT]]*(Data_Xuất[Year]=CB$1)*(Data_Xuất[Main SKU name_GOM]=$A7)*(Data_Xuất[[#Headers],[B1_MN]:[B4_DT]]='Xuất-2024-VayTron'!CB$5)),SUMPRODUCT(Data_Xuất[[B1_MN]:[B4_DT]]*(Data_Xuất[Year]=CB$1)*(Data_Xuất[Month]=CB$2)*(Data_Xuất[Main SKU name_GOM]=$A7)*(Data_Xuất[[#Headers],[B1_MN]:[B4_DT]]='Xuất-2024-VayTron'!CB$5)))</f>
        <v>0</v>
      </c>
      <c r="CC7" s="42" cm="1">
        <f t="array" ref="CC7">IF(CC$2="FY",SUMPRODUCT(Data_Xuất[[B1_MN]:[B4_DT]]*(Data_Xuất[Year]=CC$1)*(Data_Xuất[Main SKU name_GOM]=$A7)*(Data_Xuất[[#Headers],[B1_MN]:[B4_DT]]='Xuất-2024-VayTron'!CC$5)),SUMPRODUCT(Data_Xuất[[B1_MN]:[B4_DT]]*(Data_Xuất[Year]=CC$1)*(Data_Xuất[Month]=CC$2)*(Data_Xuất[Main SKU name_GOM]=$A7)*(Data_Xuất[[#Headers],[B1_MN]:[B4_DT]]='Xuất-2024-VayTron'!CC$5)))</f>
        <v>0</v>
      </c>
      <c r="CD7" s="42" cm="1">
        <f t="array" ref="CD7">IF(CD$2="FY",SUMPRODUCT(Data_Xuất[[B1_MN]:[B4_DT]]*(Data_Xuất[Year]=CD$1)*(Data_Xuất[Main SKU name_GOM]=$A7)*(Data_Xuất[[#Headers],[B1_MN]:[B4_DT]]='Xuất-2024-VayTron'!CD$5)),SUMPRODUCT(Data_Xuất[[B1_MN]:[B4_DT]]*(Data_Xuất[Year]=CD$1)*(Data_Xuất[Month]=CD$2)*(Data_Xuất[Main SKU name_GOM]=$A7)*(Data_Xuất[[#Headers],[B1_MN]:[B4_DT]]='Xuất-2024-VayTron'!CD$5)))</f>
        <v>0</v>
      </c>
      <c r="CE7" s="42" cm="1">
        <f t="array" ref="CE7">IF(CE$2="FY",SUMPRODUCT(Data_Xuất[[B1_MN]:[B4_DT]]*(Data_Xuất[Year]=CE$1)*(Data_Xuất[Main SKU name_GOM]=$A7)*(Data_Xuất[[#Headers],[B1_MN]:[B4_DT]]='Xuất-2024-VayTron'!CE$5)),SUMPRODUCT(Data_Xuất[[B1_MN]:[B4_DT]]*(Data_Xuất[Year]=CE$1)*(Data_Xuất[Month]=CE$2)*(Data_Xuất[Main SKU name_GOM]=$A7)*(Data_Xuất[[#Headers],[B1_MN]:[B4_DT]]='Xuất-2024-VayTron'!CE$5)))</f>
        <v>0</v>
      </c>
      <c r="CF7" s="42" cm="1">
        <f t="array" ref="CF7">IF(CF$2="FY",SUMPRODUCT(Data_Xuất[[B1_MN]:[B4_DT]]*(Data_Xuất[Year]=CF$1)*(Data_Xuất[Main SKU name_GOM]=$A7)*(Data_Xuất[[#Headers],[B1_MN]:[B4_DT]]='Xuất-2024-VayTron'!CF$5)),SUMPRODUCT(Data_Xuất[[B1_MN]:[B4_DT]]*(Data_Xuất[Year]=CF$1)*(Data_Xuất[Month]=CF$2)*(Data_Xuất[Main SKU name_GOM]=$A7)*(Data_Xuất[[#Headers],[B1_MN]:[B4_DT]]='Xuất-2024-VayTron'!CF$5)))</f>
        <v>0</v>
      </c>
      <c r="CG7" s="42" cm="1">
        <f t="array" ref="CG7">IF(CG$2="FY",SUMPRODUCT(Data_Xuất[[B1_MN]:[B4_DT]]*(Data_Xuất[Year]=CG$1)*(Data_Xuất[Main SKU name_GOM]=$A7)*(Data_Xuất[[#Headers],[B1_MN]:[B4_DT]]='Xuất-2024-VayTron'!CG$5)),SUMPRODUCT(Data_Xuất[[B1_MN]:[B4_DT]]*(Data_Xuất[Year]=CG$1)*(Data_Xuất[Month]=CG$2)*(Data_Xuất[Main SKU name_GOM]=$A7)*(Data_Xuất[[#Headers],[B1_MN]:[B4_DT]]='Xuất-2024-VayTron'!CG$5)))</f>
        <v>0</v>
      </c>
      <c r="CH7" s="42" cm="1">
        <f t="array" ref="CH7">IF(CH$2="FY",SUMPRODUCT(Data_Xuất[[B1_MN]:[B4_DT]]*(Data_Xuất[Year]=CH$1)*(Data_Xuất[Main SKU name_GOM]=$A7)*(Data_Xuất[[#Headers],[B1_MN]:[B4_DT]]='Xuất-2024-VayTron'!CH$5)),SUMPRODUCT(Data_Xuất[[B1_MN]:[B4_DT]]*(Data_Xuất[Year]=CH$1)*(Data_Xuất[Month]=CH$2)*(Data_Xuất[Main SKU name_GOM]=$A7)*(Data_Xuất[[#Headers],[B1_MN]:[B4_DT]]='Xuất-2024-VayTron'!CH$5)))</f>
        <v>0</v>
      </c>
      <c r="CI7" s="42" cm="1">
        <f t="array" ref="CI7">IF(CI$2="FY",SUMPRODUCT(Data_Xuất[[B1_MN]:[B4_DT]]*(Data_Xuất[Year]=CI$1)*(Data_Xuất[Main SKU name_GOM]=$A7)*(Data_Xuất[[#Headers],[B1_MN]:[B4_DT]]='Xuất-2024-VayTron'!CI$5)),SUMPRODUCT(Data_Xuất[[B1_MN]:[B4_DT]]*(Data_Xuất[Year]=CI$1)*(Data_Xuất[Month]=CI$2)*(Data_Xuất[Main SKU name_GOM]=$A7)*(Data_Xuất[[#Headers],[B1_MN]:[B4_DT]]='Xuất-2024-VayTron'!CI$5)))</f>
        <v>0</v>
      </c>
      <c r="CJ7" s="42" cm="1">
        <f t="array" ref="CJ7">IF(CJ$2="FY",SUMPRODUCT(Data_Xuất[[B1_MN]:[B4_DT]]*(Data_Xuất[Year]=CJ$1)*(Data_Xuất[Main SKU name_GOM]=$A7)*(Data_Xuất[[#Headers],[B1_MN]:[B4_DT]]='Xuất-2024-VayTron'!CJ$5)),SUMPRODUCT(Data_Xuất[[B1_MN]:[B4_DT]]*(Data_Xuất[Year]=CJ$1)*(Data_Xuất[Month]=CJ$2)*(Data_Xuất[Main SKU name_GOM]=$A7)*(Data_Xuất[[#Headers],[B1_MN]:[B4_DT]]='Xuất-2024-VayTron'!CJ$5)))</f>
        <v>0</v>
      </c>
      <c r="CK7" s="42" cm="1">
        <f t="array" ref="CK7">IF(CK$2="FY",SUMPRODUCT(Data_Xuất[[B1_MN]:[B4_DT]]*(Data_Xuất[Year]=CK$1)*(Data_Xuất[Main SKU name_GOM]=$A7)*(Data_Xuất[[#Headers],[B1_MN]:[B4_DT]]='Xuất-2024-VayTron'!CK$5)),SUMPRODUCT(Data_Xuất[[B1_MN]:[B4_DT]]*(Data_Xuất[Year]=CK$1)*(Data_Xuất[Month]=CK$2)*(Data_Xuất[Main SKU name_GOM]=$A7)*(Data_Xuất[[#Headers],[B1_MN]:[B4_DT]]='Xuất-2024-VayTron'!CK$5)))</f>
        <v>0</v>
      </c>
      <c r="CL7" s="42" cm="1">
        <f t="array" ref="CL7">IF(CL$2="FY",SUMPRODUCT(Data_Xuất[[B1_MN]:[B4_DT]]*(Data_Xuất[Year]=CL$1)*(Data_Xuất[Main SKU name_GOM]=$A7)*(Data_Xuất[[#Headers],[B1_MN]:[B4_DT]]='Xuất-2024-VayTron'!CL$5)),SUMPRODUCT(Data_Xuất[[B1_MN]:[B4_DT]]*(Data_Xuất[Year]=CL$1)*(Data_Xuất[Month]=CL$2)*(Data_Xuất[Main SKU name_GOM]=$A7)*(Data_Xuất[[#Headers],[B1_MN]:[B4_DT]]='Xuất-2024-VayTron'!CL$5)))</f>
        <v>0</v>
      </c>
      <c r="CM7" s="42" cm="1">
        <f t="array" ref="CM7">IF(CM$2="FY",SUMPRODUCT(Data_Xuất[[B1_MN]:[B4_DT]]*(Data_Xuất[Year]=CM$1)*(Data_Xuất[Main SKU name_GOM]=$A7)*(Data_Xuất[[#Headers],[B1_MN]:[B4_DT]]='Xuất-2024-VayTron'!CM$5)),SUMPRODUCT(Data_Xuất[[B1_MN]:[B4_DT]]*(Data_Xuất[Year]=CM$1)*(Data_Xuất[Month]=CM$2)*(Data_Xuất[Main SKU name_GOM]=$A7)*(Data_Xuất[[#Headers],[B1_MN]:[B4_DT]]='Xuất-2024-VayTron'!CM$5)))</f>
        <v>0</v>
      </c>
      <c r="CN7" s="45">
        <f t="shared" si="17"/>
        <v>0</v>
      </c>
      <c r="CP7" s="42" cm="1">
        <f t="array" ref="CP7">IF(CP$2="FY",SUMPRODUCT(Data_Xuất[[B1_MN]:[B4_DT]]*(Data_Xuất[Year]=CP$1)*(Data_Xuất[Main SKU name_GOM]=$A7)*(Data_Xuất[[#Headers],[B1_MN]:[B4_DT]]='Xuất-2024-VayTron'!CP$5)),SUMPRODUCT(Data_Xuất[[B1_MN]:[B4_DT]]*(Data_Xuất[Year]=CP$1)*(Data_Xuất[Month]=CP$2)*(Data_Xuất[Main SKU name_GOM]=$A7)*(Data_Xuất[[#Headers],[B1_MN]:[B4_DT]]='Xuất-2024-VayTron'!CP$5)))</f>
        <v>0</v>
      </c>
      <c r="CQ7" s="42" cm="1">
        <f t="array" ref="CQ7">IF(CQ$2="FY",SUMPRODUCT(Data_Xuất[[B1_MN]:[B4_DT]]*(Data_Xuất[Year]=CQ$1)*(Data_Xuất[Main SKU name_GOM]=$A7)*(Data_Xuất[[#Headers],[B1_MN]:[B4_DT]]='Xuất-2024-VayTron'!CQ$5)),SUMPRODUCT(Data_Xuất[[B1_MN]:[B4_DT]]*(Data_Xuất[Year]=CQ$1)*(Data_Xuất[Month]=CQ$2)*(Data_Xuất[Main SKU name_GOM]=$A7)*(Data_Xuất[[#Headers],[B1_MN]:[B4_DT]]='Xuất-2024-VayTron'!CQ$5)))</f>
        <v>0</v>
      </c>
      <c r="CR7" s="42" cm="1">
        <f t="array" ref="CR7">IF(CR$2="FY",SUMPRODUCT(Data_Xuất[[B1_MN]:[B4_DT]]*(Data_Xuất[Year]=CR$1)*(Data_Xuất[Main SKU name_GOM]=$A7)*(Data_Xuất[[#Headers],[B1_MN]:[B4_DT]]='Xuất-2024-VayTron'!CR$5)),SUMPRODUCT(Data_Xuất[[B1_MN]:[B4_DT]]*(Data_Xuất[Year]=CR$1)*(Data_Xuất[Month]=CR$2)*(Data_Xuất[Main SKU name_GOM]=$A7)*(Data_Xuất[[#Headers],[B1_MN]:[B4_DT]]='Xuất-2024-VayTron'!CR$5)))</f>
        <v>0</v>
      </c>
      <c r="CS7" s="42" cm="1">
        <f t="array" ref="CS7">IF(CS$2="FY",SUMPRODUCT(Data_Xuất[[B1_MN]:[B4_DT]]*(Data_Xuất[Year]=CS$1)*(Data_Xuất[Main SKU name_GOM]=$A7)*(Data_Xuất[[#Headers],[B1_MN]:[B4_DT]]='Xuất-2024-VayTron'!CS$5)),SUMPRODUCT(Data_Xuất[[B1_MN]:[B4_DT]]*(Data_Xuất[Year]=CS$1)*(Data_Xuất[Month]=CS$2)*(Data_Xuất[Main SKU name_GOM]=$A7)*(Data_Xuất[[#Headers],[B1_MN]:[B4_DT]]='Xuất-2024-VayTron'!CS$5)))</f>
        <v>0</v>
      </c>
      <c r="CT7" s="42" cm="1">
        <f t="array" ref="CT7">IF(CT$2="FY",SUMPRODUCT(Data_Xuất[[B1_MN]:[B4_DT]]*(Data_Xuất[Year]=CT$1)*(Data_Xuất[Main SKU name_GOM]=$A7)*(Data_Xuất[[#Headers],[B1_MN]:[B4_DT]]='Xuất-2024-VayTron'!CT$5)),SUMPRODUCT(Data_Xuất[[B1_MN]:[B4_DT]]*(Data_Xuất[Year]=CT$1)*(Data_Xuất[Month]=CT$2)*(Data_Xuất[Main SKU name_GOM]=$A7)*(Data_Xuất[[#Headers],[B1_MN]:[B4_DT]]='Xuất-2024-VayTron'!CT$5)))</f>
        <v>0</v>
      </c>
      <c r="CU7" s="42" cm="1">
        <f t="array" ref="CU7">IF(CU$2="FY",SUMPRODUCT(Data_Xuất[[B1_MN]:[B4_DT]]*(Data_Xuất[Year]=CU$1)*(Data_Xuất[Main SKU name_GOM]=$A7)*(Data_Xuất[[#Headers],[B1_MN]:[B4_DT]]='Xuất-2024-VayTron'!CU$5)),SUMPRODUCT(Data_Xuất[[B1_MN]:[B4_DT]]*(Data_Xuất[Year]=CU$1)*(Data_Xuất[Month]=CU$2)*(Data_Xuất[Main SKU name_GOM]=$A7)*(Data_Xuất[[#Headers],[B1_MN]:[B4_DT]]='Xuất-2024-VayTron'!CU$5)))</f>
        <v>0</v>
      </c>
      <c r="CV7" s="42" cm="1">
        <f t="array" ref="CV7">IF(CV$2="FY",SUMPRODUCT(Data_Xuất[[B1_MN]:[B4_DT]]*(Data_Xuất[Year]=CV$1)*(Data_Xuất[Main SKU name_GOM]=$A7)*(Data_Xuất[[#Headers],[B1_MN]:[B4_DT]]='Xuất-2024-VayTron'!CV$5)),SUMPRODUCT(Data_Xuất[[B1_MN]:[B4_DT]]*(Data_Xuất[Year]=CV$1)*(Data_Xuất[Month]=CV$2)*(Data_Xuất[Main SKU name_GOM]=$A7)*(Data_Xuất[[#Headers],[B1_MN]:[B4_DT]]='Xuất-2024-VayTron'!CV$5)))</f>
        <v>0</v>
      </c>
      <c r="CW7" s="42" cm="1">
        <f t="array" ref="CW7">IF(CW$2="FY",SUMPRODUCT(Data_Xuất[[B1_MN]:[B4_DT]]*(Data_Xuất[Year]=CW$1)*(Data_Xuất[Main SKU name_GOM]=$A7)*(Data_Xuất[[#Headers],[B1_MN]:[B4_DT]]='Xuất-2024-VayTron'!CW$5)),SUMPRODUCT(Data_Xuất[[B1_MN]:[B4_DT]]*(Data_Xuất[Year]=CW$1)*(Data_Xuất[Month]=CW$2)*(Data_Xuất[Main SKU name_GOM]=$A7)*(Data_Xuất[[#Headers],[B1_MN]:[B4_DT]]='Xuất-2024-VayTron'!CW$5)))</f>
        <v>0</v>
      </c>
      <c r="CX7" s="42" cm="1">
        <f t="array" ref="CX7">IF(CX$2="FY",SUMPRODUCT(Data_Xuất[[B1_MN]:[B4_DT]]*(Data_Xuất[Year]=CX$1)*(Data_Xuất[Main SKU name_GOM]=$A7)*(Data_Xuất[[#Headers],[B1_MN]:[B4_DT]]='Xuất-2024-VayTron'!CX$5)),SUMPRODUCT(Data_Xuất[[B1_MN]:[B4_DT]]*(Data_Xuất[Year]=CX$1)*(Data_Xuất[Month]=CX$2)*(Data_Xuất[Main SKU name_GOM]=$A7)*(Data_Xuất[[#Headers],[B1_MN]:[B4_DT]]='Xuất-2024-VayTron'!CX$5)))</f>
        <v>0</v>
      </c>
      <c r="CY7" s="42" cm="1">
        <f t="array" ref="CY7">IF(CY$2="FY",SUMPRODUCT(Data_Xuất[[B1_MN]:[B4_DT]]*(Data_Xuất[Year]=CY$1)*(Data_Xuất[Main SKU name_GOM]=$A7)*(Data_Xuất[[#Headers],[B1_MN]:[B4_DT]]='Xuất-2024-VayTron'!CY$5)),SUMPRODUCT(Data_Xuất[[B1_MN]:[B4_DT]]*(Data_Xuất[Year]=CY$1)*(Data_Xuất[Month]=CY$2)*(Data_Xuất[Main SKU name_GOM]=$A7)*(Data_Xuất[[#Headers],[B1_MN]:[B4_DT]]='Xuất-2024-VayTron'!CY$5)))</f>
        <v>0</v>
      </c>
      <c r="CZ7" s="42" cm="1">
        <f t="array" ref="CZ7">IF(CZ$2="FY",SUMPRODUCT(Data_Xuất[[B1_MN]:[B4_DT]]*(Data_Xuất[Year]=CZ$1)*(Data_Xuất[Main SKU name_GOM]=$A7)*(Data_Xuất[[#Headers],[B1_MN]:[B4_DT]]='Xuất-2024-VayTron'!CZ$5)),SUMPRODUCT(Data_Xuất[[B1_MN]:[B4_DT]]*(Data_Xuất[Year]=CZ$1)*(Data_Xuất[Month]=CZ$2)*(Data_Xuất[Main SKU name_GOM]=$A7)*(Data_Xuất[[#Headers],[B1_MN]:[B4_DT]]='Xuất-2024-VayTron'!CZ$5)))</f>
        <v>0</v>
      </c>
      <c r="DA7" s="42" cm="1">
        <f t="array" ref="DA7">IF(DA$2="FY",SUMPRODUCT(Data_Xuất[[B1_MN]:[B4_DT]]*(Data_Xuất[Year]=DA$1)*(Data_Xuất[Main SKU name_GOM]=$A7)*(Data_Xuất[[#Headers],[B1_MN]:[B4_DT]]='Xuất-2024-VayTron'!DA$5)),SUMPRODUCT(Data_Xuất[[B1_MN]:[B4_DT]]*(Data_Xuất[Year]=DA$1)*(Data_Xuất[Month]=DA$2)*(Data_Xuất[Main SKU name_GOM]=$A7)*(Data_Xuất[[#Headers],[B1_MN]:[B4_DT]]='Xuất-2024-VayTron'!DA$5)))</f>
        <v>0</v>
      </c>
      <c r="DB7" s="42" cm="1">
        <f t="array" ref="DB7">IF(DB$2="FY",SUMPRODUCT(Data_Xuất[[B1_MN]:[B4_DT]]*(Data_Xuất[Year]=DB$1)*(Data_Xuất[Main SKU name_GOM]=$A7)*(Data_Xuất[[#Headers],[B1_MN]:[B4_DT]]='Xuất-2024-VayTron'!DB$5)),SUMPRODUCT(Data_Xuất[[B1_MN]:[B4_DT]]*(Data_Xuất[Year]=DB$1)*(Data_Xuất[Month]=DB$2)*(Data_Xuất[Main SKU name_GOM]=$A7)*(Data_Xuất[[#Headers],[B1_MN]:[B4_DT]]='Xuất-2024-VayTron'!DB$5)))</f>
        <v>0</v>
      </c>
      <c r="DC7" s="45">
        <f t="shared" si="18"/>
        <v>0</v>
      </c>
      <c r="DE7" s="42" cm="1">
        <f t="array" ref="DE7">IF(DE$2="FY",SUMPRODUCT(Data_Xuất[[B1_MN]:[B4_DT]]*(Data_Xuất[Year]=DE$1)*(Data_Xuất[Main SKU name_GOM]=$A7)*(Data_Xuất[[#Headers],[B1_MN]:[B4_DT]]='Xuất-2024-VayTron'!DE$5)),SUMPRODUCT(Data_Xuất[[B1_MN]:[B4_DT]]*(Data_Xuất[Year]=DE$1)*(Data_Xuất[Month]=DE$2)*(Data_Xuất[Main SKU name_GOM]=$A7)*(Data_Xuất[[#Headers],[B1_MN]:[B4_DT]]='Xuất-2024-VayTron'!DE$5)))</f>
        <v>116709.79000000001</v>
      </c>
      <c r="DF7" s="42" cm="1">
        <f t="array" ref="DF7">IF(DF$2="FY",SUMPRODUCT(Data_Xuất[[B1_MN]:[B4_DT]]*(Data_Xuất[Year]=DF$1)*(Data_Xuất[Main SKU name_GOM]=$A7)*(Data_Xuất[[#Headers],[B1_MN]:[B4_DT]]='Xuất-2024-VayTron'!DF$5)),SUMPRODUCT(Data_Xuất[[B1_MN]:[B4_DT]]*(Data_Xuất[Year]=DF$1)*(Data_Xuất[Month]=DF$2)*(Data_Xuất[Main SKU name_GOM]=$A7)*(Data_Xuất[[#Headers],[B1_MN]:[B4_DT]]='Xuất-2024-VayTron'!DF$5)))</f>
        <v>233250</v>
      </c>
      <c r="DG7" s="42" cm="1">
        <f t="array" ref="DG7">IF(DG$2="FY",SUMPRODUCT(Data_Xuất[[B1_MN]:[B4_DT]]*(Data_Xuất[Year]=DG$1)*(Data_Xuất[Main SKU name_GOM]=$A7)*(Data_Xuất[[#Headers],[B1_MN]:[B4_DT]]='Xuất-2024-VayTron'!DG$5)),SUMPRODUCT(Data_Xuất[[B1_MN]:[B4_DT]]*(Data_Xuất[Year]=DG$1)*(Data_Xuất[Month]=DG$2)*(Data_Xuất[Main SKU name_GOM]=$A7)*(Data_Xuất[[#Headers],[B1_MN]:[B4_DT]]='Xuất-2024-VayTron'!DG$5)))</f>
        <v>0</v>
      </c>
      <c r="DH7" s="42" cm="1">
        <f t="array" ref="DH7">IF(DH$2="FY",SUMPRODUCT(Data_Xuất[[B1_MN]:[B4_DT]]*(Data_Xuất[Year]=DH$1)*(Data_Xuất[Main SKU name_GOM]=$A7)*(Data_Xuất[[#Headers],[B1_MN]:[B4_DT]]='Xuất-2024-VayTron'!DH$5)),SUMPRODUCT(Data_Xuất[[B1_MN]:[B4_DT]]*(Data_Xuất[Year]=DH$1)*(Data_Xuất[Month]=DH$2)*(Data_Xuất[Main SKU name_GOM]=$A7)*(Data_Xuất[[#Headers],[B1_MN]:[B4_DT]]='Xuất-2024-VayTron'!DH$5)))</f>
        <v>0</v>
      </c>
      <c r="DI7" s="42" cm="1">
        <f t="array" ref="DI7">IF(DI$2="FY",SUMPRODUCT(Data_Xuất[[B1_MN]:[B4_DT]]*(Data_Xuất[Year]=DI$1)*(Data_Xuất[Main SKU name_GOM]=$A7)*(Data_Xuất[[#Headers],[B1_MN]:[B4_DT]]='Xuất-2024-VayTron'!DI$5)),SUMPRODUCT(Data_Xuất[[B1_MN]:[B4_DT]]*(Data_Xuất[Year]=DI$1)*(Data_Xuất[Month]=DI$2)*(Data_Xuất[Main SKU name_GOM]=$A7)*(Data_Xuất[[#Headers],[B1_MN]:[B4_DT]]='Xuất-2024-VayTron'!DI$5)))</f>
        <v>0</v>
      </c>
      <c r="DJ7" s="42" cm="1">
        <f t="array" ref="DJ7">IF(DJ$2="FY",SUMPRODUCT(Data_Xuất[[B1_MN]:[B4_DT]]*(Data_Xuất[Year]=DJ$1)*(Data_Xuất[Main SKU name_GOM]=$A7)*(Data_Xuất[[#Headers],[B1_MN]:[B4_DT]]='Xuất-2024-VayTron'!DJ$5)),SUMPRODUCT(Data_Xuất[[B1_MN]:[B4_DT]]*(Data_Xuất[Year]=DJ$1)*(Data_Xuất[Month]=DJ$2)*(Data_Xuất[Main SKU name_GOM]=$A7)*(Data_Xuất[[#Headers],[B1_MN]:[B4_DT]]='Xuất-2024-VayTron'!DJ$5)))</f>
        <v>0</v>
      </c>
      <c r="DK7" s="42" cm="1">
        <f t="array" ref="DK7">IF(DK$2="FY",SUMPRODUCT(Data_Xuất[[B1_MN]:[B4_DT]]*(Data_Xuất[Year]=DK$1)*(Data_Xuất[Main SKU name_GOM]=$A7)*(Data_Xuất[[#Headers],[B1_MN]:[B4_DT]]='Xuất-2024-VayTron'!DK$5)),SUMPRODUCT(Data_Xuất[[B1_MN]:[B4_DT]]*(Data_Xuất[Year]=DK$1)*(Data_Xuất[Month]=DK$2)*(Data_Xuất[Main SKU name_GOM]=$A7)*(Data_Xuất[[#Headers],[B1_MN]:[B4_DT]]='Xuất-2024-VayTron'!DK$5)))</f>
        <v>0</v>
      </c>
      <c r="DL7" s="42" cm="1">
        <f t="array" ref="DL7">IF(DL$2="FY",SUMPRODUCT(Data_Xuất[[B1_MN]:[B4_DT]]*(Data_Xuất[Year]=DL$1)*(Data_Xuất[Main SKU name_GOM]=$A7)*(Data_Xuất[[#Headers],[B1_MN]:[B4_DT]]='Xuất-2024-VayTron'!DL$5)),SUMPRODUCT(Data_Xuất[[B1_MN]:[B4_DT]]*(Data_Xuất[Year]=DL$1)*(Data_Xuất[Month]=DL$2)*(Data_Xuất[Main SKU name_GOM]=$A7)*(Data_Xuất[[#Headers],[B1_MN]:[B4_DT]]='Xuất-2024-VayTron'!DL$5)))</f>
        <v>0</v>
      </c>
      <c r="DM7" s="42" cm="1">
        <f t="array" ref="DM7">IF(DM$2="FY",SUMPRODUCT(Data_Xuất[[B1_MN]:[B4_DT]]*(Data_Xuất[Year]=DM$1)*(Data_Xuất[Main SKU name_GOM]=$A7)*(Data_Xuất[[#Headers],[B1_MN]:[B4_DT]]='Xuất-2024-VayTron'!DM$5)),SUMPRODUCT(Data_Xuất[[B1_MN]:[B4_DT]]*(Data_Xuất[Year]=DM$1)*(Data_Xuất[Month]=DM$2)*(Data_Xuất[Main SKU name_GOM]=$A7)*(Data_Xuất[[#Headers],[B1_MN]:[B4_DT]]='Xuất-2024-VayTron'!DM$5)))</f>
        <v>0</v>
      </c>
      <c r="DN7" s="42" cm="1">
        <f t="array" ref="DN7">IF(DN$2="FY",SUMPRODUCT(Data_Xuất[[B1_MN]:[B4_DT]]*(Data_Xuất[Year]=DN$1)*(Data_Xuất[Main SKU name_GOM]=$A7)*(Data_Xuất[[#Headers],[B1_MN]:[B4_DT]]='Xuất-2024-VayTron'!DN$5)),SUMPRODUCT(Data_Xuất[[B1_MN]:[B4_DT]]*(Data_Xuất[Year]=DN$1)*(Data_Xuất[Month]=DN$2)*(Data_Xuất[Main SKU name_GOM]=$A7)*(Data_Xuất[[#Headers],[B1_MN]:[B4_DT]]='Xuất-2024-VayTron'!DN$5)))</f>
        <v>0</v>
      </c>
      <c r="DO7" s="42" cm="1">
        <f t="array" ref="DO7">IF(DO$2="FY",SUMPRODUCT(Data_Xuất[[B1_MN]:[B4_DT]]*(Data_Xuất[Year]=DO$1)*(Data_Xuất[Main SKU name_GOM]=$A7)*(Data_Xuất[[#Headers],[B1_MN]:[B4_DT]]='Xuất-2024-VayTron'!DO$5)),SUMPRODUCT(Data_Xuất[[B1_MN]:[B4_DT]]*(Data_Xuất[Year]=DO$1)*(Data_Xuất[Month]=DO$2)*(Data_Xuất[Main SKU name_GOM]=$A7)*(Data_Xuất[[#Headers],[B1_MN]:[B4_DT]]='Xuất-2024-VayTron'!DO$5)))</f>
        <v>0</v>
      </c>
      <c r="DP7" s="42" cm="1">
        <f t="array" ref="DP7">IF(DP$2="FY",SUMPRODUCT(Data_Xuất[[B1_MN]:[B4_DT]]*(Data_Xuất[Year]=DP$1)*(Data_Xuất[Main SKU name_GOM]=$A7)*(Data_Xuất[[#Headers],[B1_MN]:[B4_DT]]='Xuất-2024-VayTron'!DP$5)),SUMPRODUCT(Data_Xuất[[B1_MN]:[B4_DT]]*(Data_Xuất[Year]=DP$1)*(Data_Xuất[Month]=DP$2)*(Data_Xuất[Main SKU name_GOM]=$A7)*(Data_Xuất[[#Headers],[B1_MN]:[B4_DT]]='Xuất-2024-VayTron'!DP$5)))</f>
        <v>0</v>
      </c>
      <c r="DQ7" s="42" cm="1">
        <f t="array" ref="DQ7">IF(DQ$2="FY",SUMPRODUCT(Data_Xuất[[B1_MN]:[B4_DT]]*(Data_Xuất[Year]=DQ$1)*(Data_Xuất[Main SKU name_GOM]=$A7)*(Data_Xuất[[#Headers],[B1_MN]:[B4_DT]]='Xuất-2024-VayTron'!DQ$5)),SUMPRODUCT(Data_Xuất[[B1_MN]:[B4_DT]]*(Data_Xuất[Year]=DQ$1)*(Data_Xuất[Month]=DQ$2)*(Data_Xuất[Main SKU name_GOM]=$A7)*(Data_Xuất[[#Headers],[B1_MN]:[B4_DT]]='Xuất-2024-VayTron'!DQ$5)))</f>
        <v>0</v>
      </c>
      <c r="DR7" s="45">
        <f t="shared" si="19"/>
        <v>349959.79000000004</v>
      </c>
      <c r="DT7" s="42" cm="1">
        <f t="array" ref="DT7">IF(DT$2="FY",SUMPRODUCT(Data_Xuất[[B1_MN]:[B4_DT]]*(Data_Xuất[Year]=DT$1)*(Data_Xuất[Main SKU name_GOM]=$A7)*(Data_Xuất[[#Headers],[B1_MN]:[B4_DT]]='Xuất-2024-VayTron'!DT$5)),SUMPRODUCT(Data_Xuất[[B1_MN]:[B4_DT]]*(Data_Xuất[Year]=DT$1)*(Data_Xuất[Month]=DT$2)*(Data_Xuất[Main SKU name_GOM]=$A7)*(Data_Xuất[[#Headers],[B1_MN]:[B4_DT]]='Xuất-2024-VayTron'!DT$5)))</f>
        <v>217804.60299999997</v>
      </c>
      <c r="DU7" s="42" cm="1">
        <f t="array" ref="DU7">IF(DU$2="FY",SUMPRODUCT(Data_Xuất[[B1_MN]:[B4_DT]]*(Data_Xuất[Year]=DU$1)*(Data_Xuất[Main SKU name_GOM]=$A7)*(Data_Xuất[[#Headers],[B1_MN]:[B4_DT]]='Xuất-2024-VayTron'!DU$5)),SUMPRODUCT(Data_Xuất[[B1_MN]:[B4_DT]]*(Data_Xuất[Year]=DU$1)*(Data_Xuất[Month]=DU$2)*(Data_Xuất[Main SKU name_GOM]=$A7)*(Data_Xuất[[#Headers],[B1_MN]:[B4_DT]]='Xuất-2024-VayTron'!DU$5)))</f>
        <v>0</v>
      </c>
      <c r="DV7" s="42" cm="1">
        <f t="array" ref="DV7">IF(DV$2="FY",SUMPRODUCT(Data_Xuất[[B1_MN]:[B4_DT]]*(Data_Xuất[Year]=DV$1)*(Data_Xuất[Main SKU name_GOM]=$A7)*(Data_Xuất[[#Headers],[B1_MN]:[B4_DT]]='Xuất-2024-VayTron'!DV$5)),SUMPRODUCT(Data_Xuất[[B1_MN]:[B4_DT]]*(Data_Xuất[Year]=DV$1)*(Data_Xuất[Month]=DV$2)*(Data_Xuất[Main SKU name_GOM]=$A7)*(Data_Xuất[[#Headers],[B1_MN]:[B4_DT]]='Xuất-2024-VayTron'!DV$5)))</f>
        <v>0</v>
      </c>
      <c r="DW7" s="42" cm="1">
        <f t="array" ref="DW7">IF(DW$2="FY",SUMPRODUCT(Data_Xuất[[B1_MN]:[B4_DT]]*(Data_Xuất[Year]=DW$1)*(Data_Xuất[Main SKU name_GOM]=$A7)*(Data_Xuất[[#Headers],[B1_MN]:[B4_DT]]='Xuất-2024-VayTron'!DW$5)),SUMPRODUCT(Data_Xuất[[B1_MN]:[B4_DT]]*(Data_Xuất[Year]=DW$1)*(Data_Xuất[Month]=DW$2)*(Data_Xuất[Main SKU name_GOM]=$A7)*(Data_Xuất[[#Headers],[B1_MN]:[B4_DT]]='Xuất-2024-VayTron'!DW$5)))</f>
        <v>0</v>
      </c>
      <c r="DX7" s="42" cm="1">
        <f t="array" ref="DX7">IF(DX$2="FY",SUMPRODUCT(Data_Xuất[[B1_MN]:[B4_DT]]*(Data_Xuất[Year]=DX$1)*(Data_Xuất[Main SKU name_GOM]=$A7)*(Data_Xuất[[#Headers],[B1_MN]:[B4_DT]]='Xuất-2024-VayTron'!DX$5)),SUMPRODUCT(Data_Xuất[[B1_MN]:[B4_DT]]*(Data_Xuất[Year]=DX$1)*(Data_Xuất[Month]=DX$2)*(Data_Xuất[Main SKU name_GOM]=$A7)*(Data_Xuất[[#Headers],[B1_MN]:[B4_DT]]='Xuất-2024-VayTron'!DX$5)))</f>
        <v>1000</v>
      </c>
      <c r="DY7" s="42" cm="1">
        <f t="array" ref="DY7">IF(DY$2="FY",SUMPRODUCT(Data_Xuất[[B1_MN]:[B4_DT]]*(Data_Xuất[Year]=DY$1)*(Data_Xuất[Main SKU name_GOM]=$A7)*(Data_Xuất[[#Headers],[B1_MN]:[B4_DT]]='Xuất-2024-VayTron'!DY$5)),SUMPRODUCT(Data_Xuất[[B1_MN]:[B4_DT]]*(Data_Xuất[Year]=DY$1)*(Data_Xuất[Month]=DY$2)*(Data_Xuất[Main SKU name_GOM]=$A7)*(Data_Xuất[[#Headers],[B1_MN]:[B4_DT]]='Xuất-2024-VayTron'!DY$5)))</f>
        <v>0</v>
      </c>
      <c r="DZ7" s="42" cm="1">
        <f t="array" ref="DZ7">IF(DZ$2="FY",SUMPRODUCT(Data_Xuất[[B1_MN]:[B4_DT]]*(Data_Xuất[Year]=DZ$1)*(Data_Xuất[Main SKU name_GOM]=$A7)*(Data_Xuất[[#Headers],[B1_MN]:[B4_DT]]='Xuất-2024-VayTron'!DZ$5)),SUMPRODUCT(Data_Xuất[[B1_MN]:[B4_DT]]*(Data_Xuất[Year]=DZ$1)*(Data_Xuất[Month]=DZ$2)*(Data_Xuất[Main SKU name_GOM]=$A7)*(Data_Xuất[[#Headers],[B1_MN]:[B4_DT]]='Xuất-2024-VayTron'!DZ$5)))</f>
        <v>0</v>
      </c>
      <c r="EA7" s="42" cm="1">
        <f t="array" ref="EA7">IF(EA$2="FY",SUMPRODUCT(Data_Xuất[[B1_MN]:[B4_DT]]*(Data_Xuất[Year]=EA$1)*(Data_Xuất[Main SKU name_GOM]=$A7)*(Data_Xuất[[#Headers],[B1_MN]:[B4_DT]]='Xuất-2024-VayTron'!EA$5)),SUMPRODUCT(Data_Xuất[[B1_MN]:[B4_DT]]*(Data_Xuất[Year]=EA$1)*(Data_Xuất[Month]=EA$2)*(Data_Xuất[Main SKU name_GOM]=$A7)*(Data_Xuất[[#Headers],[B1_MN]:[B4_DT]]='Xuất-2024-VayTron'!EA$5)))</f>
        <v>0</v>
      </c>
      <c r="EB7" s="42" cm="1">
        <f t="array" ref="EB7">IF(EB$2="FY",SUMPRODUCT(Data_Xuất[[B1_MN]:[B4_DT]]*(Data_Xuất[Year]=EB$1)*(Data_Xuất[Main SKU name_GOM]=$A7)*(Data_Xuất[[#Headers],[B1_MN]:[B4_DT]]='Xuất-2024-VayTron'!EB$5)),SUMPRODUCT(Data_Xuất[[B1_MN]:[B4_DT]]*(Data_Xuất[Year]=EB$1)*(Data_Xuất[Month]=EB$2)*(Data_Xuất[Main SKU name_GOM]=$A7)*(Data_Xuất[[#Headers],[B1_MN]:[B4_DT]]='Xuất-2024-VayTron'!EB$5)))</f>
        <v>0</v>
      </c>
      <c r="EC7" s="42" cm="1">
        <f t="array" ref="EC7">IF(EC$2="FY",SUMPRODUCT(Data_Xuất[[B1_MN]:[B4_DT]]*(Data_Xuất[Year]=EC$1)*(Data_Xuất[Main SKU name_GOM]=$A7)*(Data_Xuất[[#Headers],[B1_MN]:[B4_DT]]='Xuất-2024-VayTron'!EC$5)),SUMPRODUCT(Data_Xuất[[B1_MN]:[B4_DT]]*(Data_Xuất[Year]=EC$1)*(Data_Xuất[Month]=EC$2)*(Data_Xuất[Main SKU name_GOM]=$A7)*(Data_Xuất[[#Headers],[B1_MN]:[B4_DT]]='Xuất-2024-VayTron'!EC$5)))</f>
        <v>0</v>
      </c>
      <c r="ED7" s="42" cm="1">
        <f t="array" ref="ED7">IF(ED$2="FY",SUMPRODUCT(Data_Xuất[[B1_MN]:[B4_DT]]*(Data_Xuất[Year]=ED$1)*(Data_Xuất[Main SKU name_GOM]=$A7)*(Data_Xuất[[#Headers],[B1_MN]:[B4_DT]]='Xuất-2024-VayTron'!ED$5)),SUMPRODUCT(Data_Xuất[[B1_MN]:[B4_DT]]*(Data_Xuất[Year]=ED$1)*(Data_Xuất[Month]=ED$2)*(Data_Xuất[Main SKU name_GOM]=$A7)*(Data_Xuất[[#Headers],[B1_MN]:[B4_DT]]='Xuất-2024-VayTron'!ED$5)))</f>
        <v>0</v>
      </c>
      <c r="EE7" s="42" cm="1">
        <f t="array" ref="EE7">IF(EE$2="FY",SUMPRODUCT(Data_Xuất[[B1_MN]:[B4_DT]]*(Data_Xuất[Year]=EE$1)*(Data_Xuất[Main SKU name_GOM]=$A7)*(Data_Xuất[[#Headers],[B1_MN]:[B4_DT]]='Xuất-2024-VayTron'!EE$5)),SUMPRODUCT(Data_Xuất[[B1_MN]:[B4_DT]]*(Data_Xuất[Year]=EE$1)*(Data_Xuất[Month]=EE$2)*(Data_Xuất[Main SKU name_GOM]=$A7)*(Data_Xuất[[#Headers],[B1_MN]:[B4_DT]]='Xuất-2024-VayTron'!EE$5)))</f>
        <v>0</v>
      </c>
      <c r="EF7" s="42" cm="1">
        <f t="array" ref="EF7">IF(EF$2="FY",SUMPRODUCT(Data_Xuất[[B1_MN]:[B4_DT]]*(Data_Xuất[Year]=EF$1)*(Data_Xuất[Main SKU name_GOM]=$A7)*(Data_Xuất[[#Headers],[B1_MN]:[B4_DT]]='Xuất-2024-VayTron'!EF$5)),SUMPRODUCT(Data_Xuất[[B1_MN]:[B4_DT]]*(Data_Xuất[Year]=EF$1)*(Data_Xuất[Month]=EF$2)*(Data_Xuất[Main SKU name_GOM]=$A7)*(Data_Xuất[[#Headers],[B1_MN]:[B4_DT]]='Xuất-2024-VayTron'!EF$5)))</f>
        <v>0</v>
      </c>
      <c r="EG7" s="45">
        <f t="shared" si="20"/>
        <v>218804.60299999997</v>
      </c>
      <c r="EI7" s="42" cm="1">
        <f t="array" ref="EI7">IF(EI$2="FY",SUMPRODUCT(Data_Xuất[[B1_MN]:[B4_DT]]*(Data_Xuất[Year]=EI$1)*(Data_Xuất[Main SKU name_GOM]=$A7)*(Data_Xuất[[#Headers],[B1_MN]:[B4_DT]]='Xuất-2024-VayTron'!EI$5)),SUMPRODUCT(Data_Xuất[[B1_MN]:[B4_DT]]*(Data_Xuất[Year]=EI$1)*(Data_Xuất[Month]=EI$2)*(Data_Xuất[Main SKU name_GOM]=$A7)*(Data_Xuất[[#Headers],[B1_MN]:[B4_DT]]='Xuất-2024-VayTron'!EI$5)))</f>
        <v>53119.044691851712</v>
      </c>
      <c r="EJ7" s="42" cm="1">
        <f t="array" ref="EJ7">IF(EJ$2="FY",SUMPRODUCT(Data_Xuất[[B1_MN]:[B4_DT]]*(Data_Xuất[Year]=EJ$1)*(Data_Xuất[Main SKU name_GOM]=$A7)*(Data_Xuất[[#Headers],[B1_MN]:[B4_DT]]='Xuất-2024-VayTron'!EJ$5)),SUMPRODUCT(Data_Xuất[[B1_MN]:[B4_DT]]*(Data_Xuất[Year]=EJ$1)*(Data_Xuất[Month]=EJ$2)*(Data_Xuất[Main SKU name_GOM]=$A7)*(Data_Xuất[[#Headers],[B1_MN]:[B4_DT]]='Xuất-2024-VayTron'!EJ$5)))</f>
        <v>2274.5280667294974</v>
      </c>
      <c r="EK7" s="42" cm="1">
        <f t="array" ref="EK7">IF(EK$2="FY",SUMPRODUCT(Data_Xuất[[B1_MN]:[B4_DT]]*(Data_Xuất[Year]=EK$1)*(Data_Xuất[Main SKU name_GOM]=$A7)*(Data_Xuất[[#Headers],[B1_MN]:[B4_DT]]='Xuất-2024-VayTron'!EK$5)),SUMPRODUCT(Data_Xuất[[B1_MN]:[B4_DT]]*(Data_Xuất[Year]=EK$1)*(Data_Xuất[Month]=EK$2)*(Data_Xuất[Main SKU name_GOM]=$A7)*(Data_Xuất[[#Headers],[B1_MN]:[B4_DT]]='Xuất-2024-VayTron'!EK$5)))</f>
        <v>0</v>
      </c>
      <c r="EL7" s="42" cm="1">
        <f t="array" ref="EL7">IF(EL$2="FY",SUMPRODUCT(Data_Xuất[[B1_MN]:[B4_DT]]*(Data_Xuất[Year]=EL$1)*(Data_Xuất[Main SKU name_GOM]=$A7)*(Data_Xuất[[#Headers],[B1_MN]:[B4_DT]]='Xuất-2024-VayTron'!EL$5)),SUMPRODUCT(Data_Xuất[[B1_MN]:[B4_DT]]*(Data_Xuất[Year]=EL$1)*(Data_Xuất[Month]=EL$2)*(Data_Xuất[Main SKU name_GOM]=$A7)*(Data_Xuất[[#Headers],[B1_MN]:[B4_DT]]='Xuất-2024-VayTron'!EL$5)))</f>
        <v>0</v>
      </c>
      <c r="EM7" s="42" cm="1">
        <f t="array" ref="EM7">IF(EM$2="FY",SUMPRODUCT(Data_Xuất[[B1_MN]:[B4_DT]]*(Data_Xuất[Year]=EM$1)*(Data_Xuất[Main SKU name_GOM]=$A7)*(Data_Xuất[[#Headers],[B1_MN]:[B4_DT]]='Xuất-2024-VayTron'!EM$5)),SUMPRODUCT(Data_Xuất[[B1_MN]:[B4_DT]]*(Data_Xuất[Year]=EM$1)*(Data_Xuất[Month]=EM$2)*(Data_Xuất[Main SKU name_GOM]=$A7)*(Data_Xuất[[#Headers],[B1_MN]:[B4_DT]]='Xuất-2024-VayTron'!EM$5)))</f>
        <v>1614.9579241277868</v>
      </c>
      <c r="EN7" s="42" cm="1">
        <f t="array" ref="EN7">IF(EN$2="FY",SUMPRODUCT(Data_Xuất[[B1_MN]:[B4_DT]]*(Data_Xuất[Year]=EN$1)*(Data_Xuất[Main SKU name_GOM]=$A7)*(Data_Xuất[[#Headers],[B1_MN]:[B4_DT]]='Xuất-2024-VayTron'!EN$5)),SUMPRODUCT(Data_Xuất[[B1_MN]:[B4_DT]]*(Data_Xuất[Year]=EN$1)*(Data_Xuất[Month]=EN$2)*(Data_Xuất[Main SKU name_GOM]=$A7)*(Data_Xuất[[#Headers],[B1_MN]:[B4_DT]]='Xuất-2024-VayTron'!EN$5)))</f>
        <v>222.57141095540504</v>
      </c>
      <c r="EO7" s="42" cm="1">
        <f t="array" ref="EO7">IF(EO$2="FY",SUMPRODUCT(Data_Xuất[[B1_MN]:[B4_DT]]*(Data_Xuất[Year]=EO$1)*(Data_Xuất[Main SKU name_GOM]=$A7)*(Data_Xuất[[#Headers],[B1_MN]:[B4_DT]]='Xuất-2024-VayTron'!EO$5)),SUMPRODUCT(Data_Xuất[[B1_MN]:[B4_DT]]*(Data_Xuất[Year]=EO$1)*(Data_Xuất[Month]=EO$2)*(Data_Xuất[Main SKU name_GOM]=$A7)*(Data_Xuất[[#Headers],[B1_MN]:[B4_DT]]='Xuất-2024-VayTron'!EO$5)))</f>
        <v>0</v>
      </c>
      <c r="EP7" s="42" cm="1">
        <f t="array" ref="EP7">IF(EP$2="FY",SUMPRODUCT(Data_Xuất[[B1_MN]:[B4_DT]]*(Data_Xuất[Year]=EP$1)*(Data_Xuất[Main SKU name_GOM]=$A7)*(Data_Xuất[[#Headers],[B1_MN]:[B4_DT]]='Xuất-2024-VayTron'!EP$5)),SUMPRODUCT(Data_Xuất[[B1_MN]:[B4_DT]]*(Data_Xuất[Year]=EP$1)*(Data_Xuất[Month]=EP$2)*(Data_Xuất[Main SKU name_GOM]=$A7)*(Data_Xuất[[#Headers],[B1_MN]:[B4_DT]]='Xuất-2024-VayTron'!EP$5)))</f>
        <v>5941.8979063356028</v>
      </c>
      <c r="EQ7" s="42" cm="1">
        <f t="array" ref="EQ7">IF(EQ$2="FY",SUMPRODUCT(Data_Xuất[[B1_MN]:[B4_DT]]*(Data_Xuất[Year]=EQ$1)*(Data_Xuất[Main SKU name_GOM]=$A7)*(Data_Xuất[[#Headers],[B1_MN]:[B4_DT]]='Xuất-2024-VayTron'!EQ$5)),SUMPRODUCT(Data_Xuất[[B1_MN]:[B4_DT]]*(Data_Xuất[Year]=EQ$1)*(Data_Xuất[Month]=EQ$2)*(Data_Xuất[Main SKU name_GOM]=$A7)*(Data_Xuất[[#Headers],[B1_MN]:[B4_DT]]='Xuất-2024-VayTron'!EQ$5)))</f>
        <v>0</v>
      </c>
      <c r="ER7" s="42" cm="1">
        <f t="array" ref="ER7">IF(ER$2="FY",SUMPRODUCT(Data_Xuất[[B1_MN]:[B4_DT]]*(Data_Xuất[Year]=ER$1)*(Data_Xuất[Main SKU name_GOM]=$A7)*(Data_Xuất[[#Headers],[B1_MN]:[B4_DT]]='Xuất-2024-VayTron'!ER$5)),SUMPRODUCT(Data_Xuất[[B1_MN]:[B4_DT]]*(Data_Xuất[Year]=ER$1)*(Data_Xuất[Month]=ER$2)*(Data_Xuất[Main SKU name_GOM]=$A7)*(Data_Xuất[[#Headers],[B1_MN]:[B4_DT]]='Xuất-2024-VayTron'!ER$5)))</f>
        <v>0</v>
      </c>
      <c r="ES7" s="42" cm="1">
        <f t="array" ref="ES7">IF(ES$2="FY",SUMPRODUCT(Data_Xuất[[B1_MN]:[B4_DT]]*(Data_Xuất[Year]=ES$1)*(Data_Xuất[Main SKU name_GOM]=$A7)*(Data_Xuất[[#Headers],[B1_MN]:[B4_DT]]='Xuất-2024-VayTron'!ES$5)),SUMPRODUCT(Data_Xuất[[B1_MN]:[B4_DT]]*(Data_Xuất[Year]=ES$1)*(Data_Xuất[Month]=ES$2)*(Data_Xuất[Main SKU name_GOM]=$A7)*(Data_Xuất[[#Headers],[B1_MN]:[B4_DT]]='Xuất-2024-VayTron'!ES$5)))</f>
        <v>0</v>
      </c>
      <c r="ET7" s="42" cm="1">
        <f t="array" ref="ET7">IF(ET$2="FY",SUMPRODUCT(Data_Xuất[[B1_MN]:[B4_DT]]*(Data_Xuất[Year]=ET$1)*(Data_Xuất[Main SKU name_GOM]=$A7)*(Data_Xuất[[#Headers],[B1_MN]:[B4_DT]]='Xuất-2024-VayTron'!ET$5)),SUMPRODUCT(Data_Xuất[[B1_MN]:[B4_DT]]*(Data_Xuất[Year]=ET$1)*(Data_Xuất[Month]=ET$2)*(Data_Xuất[Main SKU name_GOM]=$A7)*(Data_Xuất[[#Headers],[B1_MN]:[B4_DT]]='Xuất-2024-VayTron'!ET$5)))</f>
        <v>0</v>
      </c>
      <c r="EU7" s="42" cm="1">
        <f t="array" ref="EU7">IF(EU$2="FY",SUMPRODUCT(Data_Xuất[[B1_MN]:[B4_DT]]*(Data_Xuất[Year]=EU$1)*(Data_Xuất[Main SKU name_GOM]=$A7)*(Data_Xuất[[#Headers],[B1_MN]:[B4_DT]]='Xuất-2024-VayTron'!EU$5)),SUMPRODUCT(Data_Xuất[[B1_MN]:[B4_DT]]*(Data_Xuất[Year]=EU$1)*(Data_Xuất[Month]=EU$2)*(Data_Xuất[Main SKU name_GOM]=$A7)*(Data_Xuất[[#Headers],[B1_MN]:[B4_DT]]='Xuất-2024-VayTron'!EU$5)))</f>
        <v>0</v>
      </c>
      <c r="EV7" s="45">
        <f t="shared" si="21"/>
        <v>63173.000000000007</v>
      </c>
      <c r="EX7" s="42" cm="1">
        <f t="array" ref="EX7">IF(EX$2="FY",SUMPRODUCT(Data_Xuất[[B1_MN]:[B4_DT]]*(Data_Xuất[Year]=EX$1)*(Data_Xuất[Main SKU name_GOM]=$A7)*(Data_Xuất[[#Headers],[B1_MN]:[B4_DT]]='Xuất-2024-VayTron'!EX$5)),SUMPRODUCT(Data_Xuất[[B1_MN]:[B4_DT]]*(Data_Xuất[Year]=EX$1)*(Data_Xuất[Month]=EX$2)*(Data_Xuất[Main SKU name_GOM]=$A7)*(Data_Xuất[[#Headers],[B1_MN]:[B4_DT]]='Xuất-2024-VayTron'!EX$5)))</f>
        <v>384594.5</v>
      </c>
      <c r="EY7" s="42" cm="1">
        <f t="array" ref="EY7">IF(EY$2="FY",SUMPRODUCT(Data_Xuất[[B1_MN]:[B4_DT]]*(Data_Xuất[Year]=EY$1)*(Data_Xuất[Main SKU name_GOM]=$A7)*(Data_Xuất[[#Headers],[B1_MN]:[B4_DT]]='Xuất-2024-VayTron'!EY$5)),SUMPRODUCT(Data_Xuất[[B1_MN]:[B4_DT]]*(Data_Xuất[Year]=EY$1)*(Data_Xuất[Month]=EY$2)*(Data_Xuất[Main SKU name_GOM]=$A7)*(Data_Xuất[[#Headers],[B1_MN]:[B4_DT]]='Xuất-2024-VayTron'!EY$5)))</f>
        <v>0</v>
      </c>
      <c r="EZ7" s="42" cm="1">
        <f t="array" ref="EZ7">IF(EZ$2="FY",SUMPRODUCT(Data_Xuất[[B1_MN]:[B4_DT]]*(Data_Xuất[Year]=EZ$1)*(Data_Xuất[Main SKU name_GOM]=$A7)*(Data_Xuất[[#Headers],[B1_MN]:[B4_DT]]='Xuất-2024-VayTron'!EZ$5)),SUMPRODUCT(Data_Xuất[[B1_MN]:[B4_DT]]*(Data_Xuất[Year]=EZ$1)*(Data_Xuất[Month]=EZ$2)*(Data_Xuất[Main SKU name_GOM]=$A7)*(Data_Xuất[[#Headers],[B1_MN]:[B4_DT]]='Xuất-2024-VayTron'!EZ$5)))</f>
        <v>0</v>
      </c>
      <c r="FA7" s="42" cm="1">
        <f t="array" ref="FA7">IF(FA$2="FY",SUMPRODUCT(Data_Xuất[[B1_MN]:[B4_DT]]*(Data_Xuất[Year]=FA$1)*(Data_Xuất[Main SKU name_GOM]=$A7)*(Data_Xuất[[#Headers],[B1_MN]:[B4_DT]]='Xuất-2024-VayTron'!FA$5)),SUMPRODUCT(Data_Xuất[[B1_MN]:[B4_DT]]*(Data_Xuất[Year]=FA$1)*(Data_Xuất[Month]=FA$2)*(Data_Xuất[Main SKU name_GOM]=$A7)*(Data_Xuất[[#Headers],[B1_MN]:[B4_DT]]='Xuất-2024-VayTron'!FA$5)))</f>
        <v>0</v>
      </c>
      <c r="FB7" s="42" cm="1">
        <f t="array" ref="FB7">IF(FB$2="FY",SUMPRODUCT(Data_Xuất[[B1_MN]:[B4_DT]]*(Data_Xuất[Year]=FB$1)*(Data_Xuất[Main SKU name_GOM]=$A7)*(Data_Xuất[[#Headers],[B1_MN]:[B4_DT]]='Xuất-2024-VayTron'!FB$5)),SUMPRODUCT(Data_Xuất[[B1_MN]:[B4_DT]]*(Data_Xuất[Year]=FB$1)*(Data_Xuất[Month]=FB$2)*(Data_Xuất[Main SKU name_GOM]=$A7)*(Data_Xuất[[#Headers],[B1_MN]:[B4_DT]]='Xuất-2024-VayTron'!FB$5)))</f>
        <v>14300</v>
      </c>
      <c r="FC7" s="42" cm="1">
        <f t="array" ref="FC7">IF(FC$2="FY",SUMPRODUCT(Data_Xuất[[B1_MN]:[B4_DT]]*(Data_Xuất[Year]=FC$1)*(Data_Xuất[Main SKU name_GOM]=$A7)*(Data_Xuất[[#Headers],[B1_MN]:[B4_DT]]='Xuất-2024-VayTron'!FC$5)),SUMPRODUCT(Data_Xuất[[B1_MN]:[B4_DT]]*(Data_Xuất[Year]=FC$1)*(Data_Xuất[Month]=FC$2)*(Data_Xuất[Main SKU name_GOM]=$A7)*(Data_Xuất[[#Headers],[B1_MN]:[B4_DT]]='Xuất-2024-VayTron'!FC$5)))</f>
        <v>0</v>
      </c>
      <c r="FD7" s="42" cm="1">
        <f t="array" ref="FD7">IF(FD$2="FY",SUMPRODUCT(Data_Xuất[[B1_MN]:[B4_DT]]*(Data_Xuất[Year]=FD$1)*(Data_Xuất[Main SKU name_GOM]=$A7)*(Data_Xuất[[#Headers],[B1_MN]:[B4_DT]]='Xuất-2024-VayTron'!FD$5)),SUMPRODUCT(Data_Xuất[[B1_MN]:[B4_DT]]*(Data_Xuất[Year]=FD$1)*(Data_Xuất[Month]=FD$2)*(Data_Xuất[Main SKU name_GOM]=$A7)*(Data_Xuất[[#Headers],[B1_MN]:[B4_DT]]='Xuất-2024-VayTron'!FD$5)))</f>
        <v>21000</v>
      </c>
      <c r="FE7" s="42" cm="1">
        <f t="array" ref="FE7">IF(FE$2="FY",SUMPRODUCT(Data_Xuất[[B1_MN]:[B4_DT]]*(Data_Xuất[Year]=FE$1)*(Data_Xuất[Main SKU name_GOM]=$A7)*(Data_Xuất[[#Headers],[B1_MN]:[B4_DT]]='Xuất-2024-VayTron'!FE$5)),SUMPRODUCT(Data_Xuất[[B1_MN]:[B4_DT]]*(Data_Xuất[Year]=FE$1)*(Data_Xuất[Month]=FE$2)*(Data_Xuất[Main SKU name_GOM]=$A7)*(Data_Xuất[[#Headers],[B1_MN]:[B4_DT]]='Xuất-2024-VayTron'!FE$5)))</f>
        <v>21200</v>
      </c>
      <c r="FF7" s="42" cm="1">
        <f t="array" ref="FF7">IF(FF$2="FY",SUMPRODUCT(Data_Xuất[[B1_MN]:[B4_DT]]*(Data_Xuất[Year]=FF$1)*(Data_Xuất[Main SKU name_GOM]=$A7)*(Data_Xuất[[#Headers],[B1_MN]:[B4_DT]]='Xuất-2024-VayTron'!FF$5)),SUMPRODUCT(Data_Xuất[[B1_MN]:[B4_DT]]*(Data_Xuất[Year]=FF$1)*(Data_Xuất[Month]=FF$2)*(Data_Xuất[Main SKU name_GOM]=$A7)*(Data_Xuất[[#Headers],[B1_MN]:[B4_DT]]='Xuất-2024-VayTron'!FF$5)))</f>
        <v>0</v>
      </c>
      <c r="FG7" s="42" cm="1">
        <f t="array" ref="FG7">IF(FG$2="FY",SUMPRODUCT(Data_Xuất[[B1_MN]:[B4_DT]]*(Data_Xuất[Year]=FG$1)*(Data_Xuất[Main SKU name_GOM]=$A7)*(Data_Xuất[[#Headers],[B1_MN]:[B4_DT]]='Xuất-2024-VayTron'!FG$5)),SUMPRODUCT(Data_Xuất[[B1_MN]:[B4_DT]]*(Data_Xuất[Year]=FG$1)*(Data_Xuất[Month]=FG$2)*(Data_Xuất[Main SKU name_GOM]=$A7)*(Data_Xuất[[#Headers],[B1_MN]:[B4_DT]]='Xuất-2024-VayTron'!FG$5)))</f>
        <v>0</v>
      </c>
      <c r="FH7" s="42" cm="1">
        <f t="array" ref="FH7">IF(FH$2="FY",SUMPRODUCT(Data_Xuất[[B1_MN]:[B4_DT]]*(Data_Xuất[Year]=FH$1)*(Data_Xuất[Main SKU name_GOM]=$A7)*(Data_Xuất[[#Headers],[B1_MN]:[B4_DT]]='Xuất-2024-VayTron'!FH$5)),SUMPRODUCT(Data_Xuất[[B1_MN]:[B4_DT]]*(Data_Xuất[Year]=FH$1)*(Data_Xuất[Month]=FH$2)*(Data_Xuất[Main SKU name_GOM]=$A7)*(Data_Xuất[[#Headers],[B1_MN]:[B4_DT]]='Xuất-2024-VayTron'!FH$5)))</f>
        <v>0</v>
      </c>
      <c r="FI7" s="42" cm="1">
        <f t="array" ref="FI7">IF(FI$2="FY",SUMPRODUCT(Data_Xuất[[B1_MN]:[B4_DT]]*(Data_Xuất[Year]=FI$1)*(Data_Xuất[Main SKU name_GOM]=$A7)*(Data_Xuất[[#Headers],[B1_MN]:[B4_DT]]='Xuất-2024-VayTron'!FI$5)),SUMPRODUCT(Data_Xuất[[B1_MN]:[B4_DT]]*(Data_Xuất[Year]=FI$1)*(Data_Xuất[Month]=FI$2)*(Data_Xuất[Main SKU name_GOM]=$A7)*(Data_Xuất[[#Headers],[B1_MN]:[B4_DT]]='Xuất-2024-VayTron'!FI$5)))</f>
        <v>0</v>
      </c>
      <c r="FJ7" s="42" cm="1">
        <f t="array" ref="FJ7">IF(FJ$2="FY",SUMPRODUCT(Data_Xuất[[B1_MN]:[B4_DT]]*(Data_Xuất[Year]=FJ$1)*(Data_Xuất[Main SKU name_GOM]=$A7)*(Data_Xuất[[#Headers],[B1_MN]:[B4_DT]]='Xuất-2024-VayTron'!FJ$5)),SUMPRODUCT(Data_Xuất[[B1_MN]:[B4_DT]]*(Data_Xuất[Year]=FJ$1)*(Data_Xuất[Month]=FJ$2)*(Data_Xuất[Main SKU name_GOM]=$A7)*(Data_Xuất[[#Headers],[B1_MN]:[B4_DT]]='Xuất-2024-VayTron'!FJ$5)))</f>
        <v>0</v>
      </c>
      <c r="FK7" s="45">
        <f t="shared" si="22"/>
        <v>441094.5</v>
      </c>
      <c r="FM7" s="42" cm="1">
        <f t="array" ref="FM7">IF(FM$2="FY",SUMPRODUCT(Data_Xuất[[B1_MN]:[B4_DT]]*(Data_Xuất[Year]=FM$1)*(Data_Xuất[Main SKU name_GOM]=$A7)*(Data_Xuất[[#Headers],[B1_MN]:[B4_DT]]='Xuất-2024-VayTron'!FM$5)),SUMPRODUCT(Data_Xuất[[B1_MN]:[B4_DT]]*(Data_Xuất[Year]=FM$1)*(Data_Xuất[Month]=FM$2)*(Data_Xuất[Main SKU name_GOM]=$A7)*(Data_Xuất[[#Headers],[B1_MN]:[B4_DT]]='Xuất-2024-VayTron'!FM$5)))</f>
        <v>1051671.7891664002</v>
      </c>
      <c r="FN7" s="42" cm="1">
        <f t="array" ref="FN7">IF(FN$2="FY",SUMPRODUCT(Data_Xuất[[B1_MN]:[B4_DT]]*(Data_Xuất[Year]=FN$1)*(Data_Xuất[Main SKU name_GOM]=$A7)*(Data_Xuất[[#Headers],[B1_MN]:[B4_DT]]='Xuất-2024-VayTron'!FN$5)),SUMPRODUCT(Data_Xuất[[B1_MN]:[B4_DT]]*(Data_Xuất[Year]=FN$1)*(Data_Xuất[Month]=FN$2)*(Data_Xuất[Main SKU name_GOM]=$A7)*(Data_Xuất[[#Headers],[B1_MN]:[B4_DT]]='Xuất-2024-VayTron'!FN$5)))</f>
        <v>18296.563495447514</v>
      </c>
      <c r="FO7" s="42" cm="1">
        <f t="array" ref="FO7">IF(FO$2="FY",SUMPRODUCT(Data_Xuất[[B1_MN]:[B4_DT]]*(Data_Xuất[Year]=FO$1)*(Data_Xuất[Main SKU name_GOM]=$A7)*(Data_Xuất[[#Headers],[B1_MN]:[B4_DT]]='Xuất-2024-VayTron'!FO$5)),SUMPRODUCT(Data_Xuất[[B1_MN]:[B4_DT]]*(Data_Xuất[Year]=FO$1)*(Data_Xuất[Month]=FO$2)*(Data_Xuất[Main SKU name_GOM]=$A7)*(Data_Xuất[[#Headers],[B1_MN]:[B4_DT]]='Xuất-2024-VayTron'!FO$5)))</f>
        <v>70774.853776853764</v>
      </c>
      <c r="FP7" s="42" cm="1">
        <f t="array" ref="FP7">IF(FP$2="FY",SUMPRODUCT(Data_Xuất[[B1_MN]:[B4_DT]]*(Data_Xuất[Year]=FP$1)*(Data_Xuất[Main SKU name_GOM]=$A7)*(Data_Xuất[[#Headers],[B1_MN]:[B4_DT]]='Xuất-2024-VayTron'!FP$5)),SUMPRODUCT(Data_Xuất[[B1_MN]:[B4_DT]]*(Data_Xuất[Year]=FP$1)*(Data_Xuất[Month]=FP$2)*(Data_Xuất[Main SKU name_GOM]=$A7)*(Data_Xuất[[#Headers],[B1_MN]:[B4_DT]]='Xuất-2024-VayTron'!FP$5)))</f>
        <v>8860.5861586258652</v>
      </c>
      <c r="FQ7" s="42" cm="1">
        <f t="array" ref="FQ7">IF(FQ$2="FY",SUMPRODUCT(Data_Xuất[[B1_MN]:[B4_DT]]*(Data_Xuất[Year]=FQ$1)*(Data_Xuất[Main SKU name_GOM]=$A7)*(Data_Xuất[[#Headers],[B1_MN]:[B4_DT]]='Xuất-2024-VayTron'!FQ$5)),SUMPRODUCT(Data_Xuất[[B1_MN]:[B4_DT]]*(Data_Xuất[Year]=FQ$1)*(Data_Xuất[Month]=FQ$2)*(Data_Xuất[Main SKU name_GOM]=$A7)*(Data_Xuất[[#Headers],[B1_MN]:[B4_DT]]='Xuất-2024-VayTron'!FQ$5)))</f>
        <v>170312.11574638908</v>
      </c>
      <c r="FR7" s="42" cm="1">
        <f t="array" ref="FR7">IF(FR$2="FY",SUMPRODUCT(Data_Xuất[[B1_MN]:[B4_DT]]*(Data_Xuất[Year]=FR$1)*(Data_Xuất[Main SKU name_GOM]=$A7)*(Data_Xuất[[#Headers],[B1_MN]:[B4_DT]]='Xuất-2024-VayTron'!FR$5)),SUMPRODUCT(Data_Xuất[[B1_MN]:[B4_DT]]*(Data_Xuất[Year]=FR$1)*(Data_Xuất[Month]=FR$2)*(Data_Xuất[Main SKU name_GOM]=$A7)*(Data_Xuất[[#Headers],[B1_MN]:[B4_DT]]='Xuất-2024-VayTron'!FR$5)))</f>
        <v>9082.9960023659623</v>
      </c>
      <c r="FS7" s="42" cm="1">
        <f t="array" ref="FS7">IF(FS$2="FY",SUMPRODUCT(Data_Xuất[[B1_MN]:[B4_DT]]*(Data_Xuất[Year]=FS$1)*(Data_Xuất[Main SKU name_GOM]=$A7)*(Data_Xuất[[#Headers],[B1_MN]:[B4_DT]]='Xuất-2024-VayTron'!FS$5)),SUMPRODUCT(Data_Xuất[[B1_MN]:[B4_DT]]*(Data_Xuất[Year]=FS$1)*(Data_Xuất[Month]=FS$2)*(Data_Xuất[Main SKU name_GOM]=$A7)*(Data_Xuất[[#Headers],[B1_MN]:[B4_DT]]='Xuất-2024-VayTron'!FS$5)))</f>
        <v>20500</v>
      </c>
      <c r="FT7" s="42" cm="1">
        <f t="array" ref="FT7">IF(FT$2="FY",SUMPRODUCT(Data_Xuất[[B1_MN]:[B4_DT]]*(Data_Xuất[Year]=FT$1)*(Data_Xuất[Main SKU name_GOM]=$A7)*(Data_Xuất[[#Headers],[B1_MN]:[B4_DT]]='Xuất-2024-VayTron'!FT$5)),SUMPRODUCT(Data_Xuất[[B1_MN]:[B4_DT]]*(Data_Xuất[Year]=FT$1)*(Data_Xuất[Month]=FT$2)*(Data_Xuất[Main SKU name_GOM]=$A7)*(Data_Xuất[[#Headers],[B1_MN]:[B4_DT]]='Xuất-2024-VayTron'!FT$5)))</f>
        <v>33004.021502843258</v>
      </c>
      <c r="FU7" s="42" cm="1">
        <f t="array" ref="FU7">IF(FU$2="FY",SUMPRODUCT(Data_Xuất[[B1_MN]:[B4_DT]]*(Data_Xuất[Year]=FU$1)*(Data_Xuất[Main SKU name_GOM]=$A7)*(Data_Xuất[[#Headers],[B1_MN]:[B4_DT]]='Xuất-2024-VayTron'!FU$5)),SUMPRODUCT(Data_Xuất[[B1_MN]:[B4_DT]]*(Data_Xuất[Year]=FU$1)*(Data_Xuất[Month]=FU$2)*(Data_Xuất[Main SKU name_GOM]=$A7)*(Data_Xuất[[#Headers],[B1_MN]:[B4_DT]]='Xuất-2024-VayTron'!FU$5)))</f>
        <v>0</v>
      </c>
      <c r="FV7" s="42" cm="1">
        <f t="array" ref="FV7">IF(FV$2="FY",SUMPRODUCT(Data_Xuất[[B1_MN]:[B4_DT]]*(Data_Xuất[Year]=FV$1)*(Data_Xuất[Main SKU name_GOM]=$A7)*(Data_Xuất[[#Headers],[B1_MN]:[B4_DT]]='Xuất-2024-VayTron'!FV$5)),SUMPRODUCT(Data_Xuất[[B1_MN]:[B4_DT]]*(Data_Xuất[Year]=FV$1)*(Data_Xuất[Month]=FV$2)*(Data_Xuất[Main SKU name_GOM]=$A7)*(Data_Xuất[[#Headers],[B1_MN]:[B4_DT]]='Xuất-2024-VayTron'!FV$5)))</f>
        <v>34701.074151074143</v>
      </c>
      <c r="FW7" s="42" cm="1">
        <f t="array" ref="FW7">IF(FW$2="FY",SUMPRODUCT(Data_Xuất[[B1_MN]:[B4_DT]]*(Data_Xuất[Year]=FW$1)*(Data_Xuất[Main SKU name_GOM]=$A7)*(Data_Xuất[[#Headers],[B1_MN]:[B4_DT]]='Xuất-2024-VayTron'!FW$5)),SUMPRODUCT(Data_Xuất[[B1_MN]:[B4_DT]]*(Data_Xuất[Year]=FW$1)*(Data_Xuất[Month]=FW$2)*(Data_Xuất[Main SKU name_GOM]=$A7)*(Data_Xuất[[#Headers],[B1_MN]:[B4_DT]]='Xuất-2024-VayTron'!FW$5)))</f>
        <v>0</v>
      </c>
      <c r="FX7" s="42" cm="1">
        <f t="array" ref="FX7">IF(FX$2="FY",SUMPRODUCT(Data_Xuất[[B1_MN]:[B4_DT]]*(Data_Xuất[Year]=FX$1)*(Data_Xuất[Main SKU name_GOM]=$A7)*(Data_Xuất[[#Headers],[B1_MN]:[B4_DT]]='Xuất-2024-VayTron'!FX$5)),SUMPRODUCT(Data_Xuất[[B1_MN]:[B4_DT]]*(Data_Xuất[Year]=FX$1)*(Data_Xuất[Month]=FX$2)*(Data_Xuất[Main SKU name_GOM]=$A7)*(Data_Xuất[[#Headers],[B1_MN]:[B4_DT]]='Xuất-2024-VayTron'!FX$5)))</f>
        <v>0</v>
      </c>
      <c r="FY7" s="42" cm="1">
        <f t="array" ref="FY7">IF(FY$2="FY",SUMPRODUCT(Data_Xuất[[B1_MN]:[B4_DT]]*(Data_Xuất[Year]=FY$1)*(Data_Xuất[Main SKU name_GOM]=$A7)*(Data_Xuất[[#Headers],[B1_MN]:[B4_DT]]='Xuất-2024-VayTron'!FY$5)),SUMPRODUCT(Data_Xuất[[B1_MN]:[B4_DT]]*(Data_Xuất[Year]=FY$1)*(Data_Xuất[Month]=FY$2)*(Data_Xuất[Main SKU name_GOM]=$A7)*(Data_Xuất[[#Headers],[B1_MN]:[B4_DT]]='Xuất-2024-VayTron'!FY$5)))</f>
        <v>0</v>
      </c>
      <c r="FZ7" s="45">
        <f t="shared" si="23"/>
        <v>1417204</v>
      </c>
      <c r="GB7" s="42" cm="1">
        <f t="array" ref="GB7">IF(GB$2="FY",SUMPRODUCT(Data_Xuất[[B1_MN]:[B4_DT]]*(Data_Xuất[Year]=GB$1)*(Data_Xuất[Main SKU name_GOM]=$A7)*(Data_Xuất[[#Headers],[B1_MN]:[B4_DT]]='Xuất-2024-VayTron'!GB$5)),SUMPRODUCT(Data_Xuất[[B1_MN]:[B4_DT]]*(Data_Xuất[Year]=GB$1)*(Data_Xuất[Month]=GB$2)*(Data_Xuất[Main SKU name_GOM]=$A7)*(Data_Xuất[[#Headers],[B1_MN]:[B4_DT]]='Xuất-2024-VayTron'!GB$5)))</f>
        <v>116486.67249277719</v>
      </c>
      <c r="GC7" s="42" cm="1">
        <f t="array" ref="GC7">IF(GC$2="FY",SUMPRODUCT(Data_Xuất[[B1_MN]:[B4_DT]]*(Data_Xuất[Year]=GC$1)*(Data_Xuất[Main SKU name_GOM]=$A7)*(Data_Xuất[[#Headers],[B1_MN]:[B4_DT]]='Xuất-2024-VayTron'!GC$5)),SUMPRODUCT(Data_Xuất[[B1_MN]:[B4_DT]]*(Data_Xuất[Year]=GC$1)*(Data_Xuất[Month]=GC$2)*(Data_Xuất[Main SKU name_GOM]=$A7)*(Data_Xuất[[#Headers],[B1_MN]:[B4_DT]]='Xuất-2024-VayTron'!GC$5)))</f>
        <v>1898.6487010039634</v>
      </c>
      <c r="GD7" s="42" cm="1">
        <f t="array" ref="GD7">IF(GD$2="FY",SUMPRODUCT(Data_Xuất[[B1_MN]:[B4_DT]]*(Data_Xuất[Year]=GD$1)*(Data_Xuất[Main SKU name_GOM]=$A7)*(Data_Xuất[[#Headers],[B1_MN]:[B4_DT]]='Xuất-2024-VayTron'!GD$5)),SUMPRODUCT(Data_Xuất[[B1_MN]:[B4_DT]]*(Data_Xuất[Year]=GD$1)*(Data_Xuất[Month]=GD$2)*(Data_Xuất[Main SKU name_GOM]=$A7)*(Data_Xuất[[#Headers],[B1_MN]:[B4_DT]]='Xuất-2024-VayTron'!GD$5)))</f>
        <v>11819.259875259875</v>
      </c>
      <c r="GE7" s="42" cm="1">
        <f t="array" ref="GE7">IF(GE$2="FY",SUMPRODUCT(Data_Xuất[[B1_MN]:[B4_DT]]*(Data_Xuất[Year]=GE$1)*(Data_Xuất[Main SKU name_GOM]=$A7)*(Data_Xuất[[#Headers],[B1_MN]:[B4_DT]]='Xuất-2024-VayTron'!GE$5)),SUMPRODUCT(Data_Xuất[[B1_MN]:[B4_DT]]*(Data_Xuất[Year]=GE$1)*(Data_Xuất[Month]=GE$2)*(Data_Xuất[Main SKU name_GOM]=$A7)*(Data_Xuất[[#Headers],[B1_MN]:[B4_DT]]='Xuất-2024-VayTron'!GE$5)))</f>
        <v>413.30561330561329</v>
      </c>
      <c r="GF7" s="42" cm="1">
        <f t="array" ref="GF7">IF(GF$2="FY",SUMPRODUCT(Data_Xuất[[B1_MN]:[B4_DT]]*(Data_Xuất[Year]=GF$1)*(Data_Xuất[Main SKU name_GOM]=$A7)*(Data_Xuất[[#Headers],[B1_MN]:[B4_DT]]='Xuất-2024-VayTron'!GF$5)),SUMPRODUCT(Data_Xuất[[B1_MN]:[B4_DT]]*(Data_Xuất[Year]=GF$1)*(Data_Xuất[Month]=GF$2)*(Data_Xuất[Main SKU name_GOM]=$A7)*(Data_Xuất[[#Headers],[B1_MN]:[B4_DT]]='Xuất-2024-VayTron'!GF$5)))</f>
        <v>6348.5207702081734</v>
      </c>
      <c r="GG7" s="42" cm="1">
        <f t="array" ref="GG7">IF(GG$2="FY",SUMPRODUCT(Data_Xuất[[B1_MN]:[B4_DT]]*(Data_Xuất[Year]=GG$1)*(Data_Xuất[Main SKU name_GOM]=$A7)*(Data_Xuất[[#Headers],[B1_MN]:[B4_DT]]='Xuất-2024-VayTron'!GG$5)),SUMPRODUCT(Data_Xuất[[B1_MN]:[B4_DT]]*(Data_Xuất[Year]=GG$1)*(Data_Xuất[Month]=GG$2)*(Data_Xuất[Main SKU name_GOM]=$A7)*(Data_Xuất[[#Headers],[B1_MN]:[B4_DT]]='Xuất-2024-VayTron'!GG$5)))</f>
        <v>1500.5062912551659</v>
      </c>
      <c r="GH7" s="42" cm="1">
        <f t="array" ref="GH7">IF(GH$2="FY",SUMPRODUCT(Data_Xuất[[B1_MN]:[B4_DT]]*(Data_Xuất[Year]=GH$1)*(Data_Xuất[Main SKU name_GOM]=$A7)*(Data_Xuất[[#Headers],[B1_MN]:[B4_DT]]='Xuất-2024-VayTron'!GH$5)),SUMPRODUCT(Data_Xuất[[B1_MN]:[B4_DT]]*(Data_Xuất[Year]=GH$1)*(Data_Xuất[Month]=GH$2)*(Data_Xuất[Main SKU name_GOM]=$A7)*(Data_Xuất[[#Headers],[B1_MN]:[B4_DT]]='Xuất-2024-VayTron'!GH$5)))</f>
        <v>25500</v>
      </c>
      <c r="GI7" s="42" cm="1">
        <f t="array" ref="GI7">IF(GI$2="FY",SUMPRODUCT(Data_Xuất[[B1_MN]:[B4_DT]]*(Data_Xuất[Year]=GI$1)*(Data_Xuất[Main SKU name_GOM]=$A7)*(Data_Xuất[[#Headers],[B1_MN]:[B4_DT]]='Xuất-2024-VayTron'!GI$5)),SUMPRODUCT(Data_Xuất[[B1_MN]:[B4_DT]]*(Data_Xuất[Year]=GI$1)*(Data_Xuất[Month]=GI$2)*(Data_Xuất[Main SKU name_GOM]=$A7)*(Data_Xuất[[#Headers],[B1_MN]:[B4_DT]]='Xuất-2024-VayTron'!GI$5)))</f>
        <v>918.0758611796283</v>
      </c>
      <c r="GJ7" s="42" cm="1">
        <f t="array" ref="GJ7">IF(GJ$2="FY",SUMPRODUCT(Data_Xuất[[B1_MN]:[B4_DT]]*(Data_Xuất[Year]=GJ$1)*(Data_Xuất[Main SKU name_GOM]=$A7)*(Data_Xuất[[#Headers],[B1_MN]:[B4_DT]]='Xuất-2024-VayTron'!GJ$5)),SUMPRODUCT(Data_Xuất[[B1_MN]:[B4_DT]]*(Data_Xuất[Year]=GJ$1)*(Data_Xuất[Month]=GJ$2)*(Data_Xuất[Main SKU name_GOM]=$A7)*(Data_Xuất[[#Headers],[B1_MN]:[B4_DT]]='Xuất-2024-VayTron'!GJ$5)))</f>
        <v>0</v>
      </c>
      <c r="GK7" s="42" cm="1">
        <f t="array" ref="GK7">IF(GK$2="FY",SUMPRODUCT(Data_Xuất[[B1_MN]:[B4_DT]]*(Data_Xuất[Year]=GK$1)*(Data_Xuất[Main SKU name_GOM]=$A7)*(Data_Xuất[[#Headers],[B1_MN]:[B4_DT]]='Xuất-2024-VayTron'!GK$5)),SUMPRODUCT(Data_Xuất[[B1_MN]:[B4_DT]]*(Data_Xuất[Year]=GK$1)*(Data_Xuất[Month]=GK$2)*(Data_Xuất[Main SKU name_GOM]=$A7)*(Data_Xuất[[#Headers],[B1_MN]:[B4_DT]]='Xuất-2024-VayTron'!GK$5)))</f>
        <v>5795.0103950103949</v>
      </c>
      <c r="GL7" s="42" cm="1">
        <f t="array" ref="GL7">IF(GL$2="FY",SUMPRODUCT(Data_Xuất[[B1_MN]:[B4_DT]]*(Data_Xuất[Year]=GL$1)*(Data_Xuất[Main SKU name_GOM]=$A7)*(Data_Xuất[[#Headers],[B1_MN]:[B4_DT]]='Xuất-2024-VayTron'!GL$5)),SUMPRODUCT(Data_Xuất[[B1_MN]:[B4_DT]]*(Data_Xuất[Year]=GL$1)*(Data_Xuất[Month]=GL$2)*(Data_Xuất[Main SKU name_GOM]=$A7)*(Data_Xuất[[#Headers],[B1_MN]:[B4_DT]]='Xuất-2024-VayTron'!GL$5)))</f>
        <v>0</v>
      </c>
      <c r="GM7" s="42" cm="1">
        <f t="array" ref="GM7">IF(GM$2="FY",SUMPRODUCT(Data_Xuất[[B1_MN]:[B4_DT]]*(Data_Xuất[Year]=GM$1)*(Data_Xuất[Main SKU name_GOM]=$A7)*(Data_Xuất[[#Headers],[B1_MN]:[B4_DT]]='Xuất-2024-VayTron'!GM$5)),SUMPRODUCT(Data_Xuất[[B1_MN]:[B4_DT]]*(Data_Xuất[Year]=GM$1)*(Data_Xuất[Month]=GM$2)*(Data_Xuất[Main SKU name_GOM]=$A7)*(Data_Xuất[[#Headers],[B1_MN]:[B4_DT]]='Xuất-2024-VayTron'!GM$5)))</f>
        <v>0</v>
      </c>
      <c r="GN7" s="42" cm="1">
        <f t="array" ref="GN7">IF(GN$2="FY",SUMPRODUCT(Data_Xuất[[B1_MN]:[B4_DT]]*(Data_Xuất[Year]=GN$1)*(Data_Xuất[Main SKU name_GOM]=$A7)*(Data_Xuất[[#Headers],[B1_MN]:[B4_DT]]='Xuất-2024-VayTron'!GN$5)),SUMPRODUCT(Data_Xuất[[B1_MN]:[B4_DT]]*(Data_Xuất[Year]=GN$1)*(Data_Xuất[Month]=GN$2)*(Data_Xuất[Main SKU name_GOM]=$A7)*(Data_Xuất[[#Headers],[B1_MN]:[B4_DT]]='Xuất-2024-VayTron'!GN$5)))</f>
        <v>0</v>
      </c>
      <c r="GO7" s="45">
        <f t="shared" si="24"/>
        <v>170680</v>
      </c>
    </row>
    <row r="8" spans="1:197" x14ac:dyDescent="0.35">
      <c r="A8" s="5" t="s">
        <v>70</v>
      </c>
      <c r="B8" s="24" t="s">
        <v>70</v>
      </c>
      <c r="D8" s="42" cm="1">
        <f t="array" ref="D8">IF(D$2="FY",SUMPRODUCT(Data_Xuất[[B1_MN]:[B4_DT]]*(Data_Xuất[Year]=D$1)*(Data_Xuất[Main SKU name_GOM]=$A8)*(Data_Xuất[[#Headers],[B1_MN]:[B4_DT]]='Xuất-2024-VayTron'!D$5)),SUMPRODUCT(Data_Xuất[[B1_MN]:[B4_DT]]*(Data_Xuất[Year]=D$1)*(Data_Xuất[Month]=D$2)*(Data_Xuất[Main SKU name_GOM]=$A8)*(Data_Xuất[[#Headers],[B1_MN]:[B4_DT]]='Xuất-2024-VayTron'!D$5)))</f>
        <v>19434742.975314286</v>
      </c>
      <c r="E8" s="42" cm="1">
        <f t="array" ref="E8">IF(E$2="FY",SUMPRODUCT(Data_Xuất[[B1_MN]:[B4_DT]]*(Data_Xuất[Year]=E$1)*(Data_Xuất[Main SKU name_GOM]=$A8)*(Data_Xuất[[#Headers],[B1_MN]:[B4_DT]]='Xuất-2024-VayTron'!E$5)),SUMPRODUCT(Data_Xuất[[B1_MN]:[B4_DT]]*(Data_Xuất[Year]=E$1)*(Data_Xuất[Month]=E$2)*(Data_Xuất[Main SKU name_GOM]=$A8)*(Data_Xuất[[#Headers],[B1_MN]:[B4_DT]]='Xuất-2024-VayTron'!E$5)))</f>
        <v>6780143.2164707528</v>
      </c>
      <c r="F8" s="42" cm="1">
        <f t="array" ref="F8">IF(F$2="FY",SUMPRODUCT(Data_Xuất[[B1_MN]:[B4_DT]]*(Data_Xuất[Year]=F$1)*(Data_Xuất[Main SKU name_GOM]=$A8)*(Data_Xuất[[#Headers],[B1_MN]:[B4_DT]]='Xuất-2024-VayTron'!F$5)),SUMPRODUCT(Data_Xuất[[B1_MN]:[B4_DT]]*(Data_Xuất[Year]=F$1)*(Data_Xuất[Month]=F$2)*(Data_Xuất[Main SKU name_GOM]=$A8)*(Data_Xuất[[#Headers],[B1_MN]:[B4_DT]]='Xuất-2024-VayTron'!F$5)))</f>
        <v>435841.23137360334</v>
      </c>
      <c r="G8" s="42" cm="1">
        <f t="array" ref="G8">IF(G$2="FY",SUMPRODUCT(Data_Xuất[[B1_MN]:[B4_DT]]*(Data_Xuất[Year]=G$1)*(Data_Xuất[Main SKU name_GOM]=$A8)*(Data_Xuất[[#Headers],[B1_MN]:[B4_DT]]='Xuất-2024-VayTron'!G$5)),SUMPRODUCT(Data_Xuất[[B1_MN]:[B4_DT]]*(Data_Xuất[Year]=G$1)*(Data_Xuất[Month]=G$2)*(Data_Xuất[Main SKU name_GOM]=$A8)*(Data_Xuất[[#Headers],[B1_MN]:[B4_DT]]='Xuất-2024-VayTron'!G$5)))</f>
        <v>489740.58068880712</v>
      </c>
      <c r="H8" s="42" cm="1">
        <f t="array" ref="H8">IF(H$2="FY",SUMPRODUCT(Data_Xuất[[B1_MN]:[B4_DT]]*(Data_Xuất[Year]=H$1)*(Data_Xuất[Main SKU name_GOM]=$A8)*(Data_Xuất[[#Headers],[B1_MN]:[B4_DT]]='Xuất-2024-VayTron'!H$5)),SUMPRODUCT(Data_Xuất[[B1_MN]:[B4_DT]]*(Data_Xuất[Year]=H$1)*(Data_Xuất[Month]=H$2)*(Data_Xuất[Main SKU name_GOM]=$A8)*(Data_Xuất[[#Headers],[B1_MN]:[B4_DT]]='Xuất-2024-VayTron'!H$5)))</f>
        <v>334110.73215056345</v>
      </c>
      <c r="I8" s="42" cm="1">
        <f t="array" ref="I8">IF(I$2="FY",SUMPRODUCT(Data_Xuất[[B1_MN]:[B4_DT]]*(Data_Xuất[Year]=I$1)*(Data_Xuất[Main SKU name_GOM]=$A8)*(Data_Xuất[[#Headers],[B1_MN]:[B4_DT]]='Xuất-2024-VayTron'!I$5)),SUMPRODUCT(Data_Xuất[[B1_MN]:[B4_DT]]*(Data_Xuất[Year]=I$1)*(Data_Xuất[Month]=I$2)*(Data_Xuất[Main SKU name_GOM]=$A8)*(Data_Xuất[[#Headers],[B1_MN]:[B4_DT]]='Xuất-2024-VayTron'!I$5)))</f>
        <v>66559.068202271592</v>
      </c>
      <c r="J8" s="42" cm="1">
        <f t="array" ref="J8">IF(J$2="FY",SUMPRODUCT(Data_Xuất[[B1_MN]:[B4_DT]]*(Data_Xuất[Year]=J$1)*(Data_Xuất[Main SKU name_GOM]=$A8)*(Data_Xuất[[#Headers],[B1_MN]:[B4_DT]]='Xuất-2024-VayTron'!J$5)),SUMPRODUCT(Data_Xuất[[B1_MN]:[B4_DT]]*(Data_Xuất[Year]=J$1)*(Data_Xuất[Month]=J$2)*(Data_Xuất[Main SKU name_GOM]=$A8)*(Data_Xuất[[#Headers],[B1_MN]:[B4_DT]]='Xuất-2024-VayTron'!J$5)))</f>
        <v>0</v>
      </c>
      <c r="K8" s="42" cm="1">
        <f t="array" ref="K8">IF(K$2="FY",SUMPRODUCT(Data_Xuất[[B1_MN]:[B4_DT]]*(Data_Xuất[Year]=K$1)*(Data_Xuất[Main SKU name_GOM]=$A8)*(Data_Xuất[[#Headers],[B1_MN]:[B4_DT]]='Xuất-2024-VayTron'!K$5)),SUMPRODUCT(Data_Xuất[[B1_MN]:[B4_DT]]*(Data_Xuất[Year]=K$1)*(Data_Xuất[Month]=K$2)*(Data_Xuất[Main SKU name_GOM]=$A8)*(Data_Xuất[[#Headers],[B1_MN]:[B4_DT]]='Xuất-2024-VayTron'!K$5)))</f>
        <v>779978.26868921064</v>
      </c>
      <c r="L8" s="42" cm="1">
        <f t="array" ref="L8">IF(L$2="FY",SUMPRODUCT(Data_Xuất[[B1_MN]:[B4_DT]]*(Data_Xuất[Year]=L$1)*(Data_Xuất[Main SKU name_GOM]=$A8)*(Data_Xuất[[#Headers],[B1_MN]:[B4_DT]]='Xuất-2024-VayTron'!L$5)),SUMPRODUCT(Data_Xuất[[B1_MN]:[B4_DT]]*(Data_Xuất[Year]=L$1)*(Data_Xuất[Month]=L$2)*(Data_Xuất[Main SKU name_GOM]=$A8)*(Data_Xuất[[#Headers],[B1_MN]:[B4_DT]]='Xuất-2024-VayTron'!L$5)))</f>
        <v>63702.565833896006</v>
      </c>
      <c r="M8" s="42" cm="1">
        <f t="array" ref="M8">IF(M$2="FY",SUMPRODUCT(Data_Xuất[[B1_MN]:[B4_DT]]*(Data_Xuất[Year]=M$1)*(Data_Xuất[Main SKU name_GOM]=$A8)*(Data_Xuất[[#Headers],[B1_MN]:[B4_DT]]='Xuất-2024-VayTron'!M$5)),SUMPRODUCT(Data_Xuất[[B1_MN]:[B4_DT]]*(Data_Xuất[Year]=M$1)*(Data_Xuất[Month]=M$2)*(Data_Xuất[Main SKU name_GOM]=$A8)*(Data_Xuất[[#Headers],[B1_MN]:[B4_DT]]='Xuất-2024-VayTron'!M$5)))</f>
        <v>369979.55790864892</v>
      </c>
      <c r="N8" s="42" cm="1">
        <f t="array" ref="N8">IF(N$2="FY",SUMPRODUCT(Data_Xuất[[B1_MN]:[B4_DT]]*(Data_Xuất[Year]=N$1)*(Data_Xuất[Main SKU name_GOM]=$A8)*(Data_Xuất[[#Headers],[B1_MN]:[B4_DT]]='Xuất-2024-VayTron'!N$5)),SUMPRODUCT(Data_Xuất[[B1_MN]:[B4_DT]]*(Data_Xuất[Year]=N$1)*(Data_Xuất[Month]=N$2)*(Data_Xuất[Main SKU name_GOM]=$A8)*(Data_Xuất[[#Headers],[B1_MN]:[B4_DT]]='Xuất-2024-VayTron'!N$5)))</f>
        <v>0</v>
      </c>
      <c r="O8" s="42" cm="1">
        <f t="array" ref="O8">IF(O$2="FY",SUMPRODUCT(Data_Xuất[[B1_MN]:[B4_DT]]*(Data_Xuất[Year]=O$1)*(Data_Xuất[Main SKU name_GOM]=$A8)*(Data_Xuất[[#Headers],[B1_MN]:[B4_DT]]='Xuất-2024-VayTron'!O$5)),SUMPRODUCT(Data_Xuất[[B1_MN]:[B4_DT]]*(Data_Xuất[Year]=O$1)*(Data_Xuất[Month]=O$2)*(Data_Xuất[Main SKU name_GOM]=$A8)*(Data_Xuất[[#Headers],[B1_MN]:[B4_DT]]='Xuất-2024-VayTron'!O$5)))</f>
        <v>654557.5163679698</v>
      </c>
      <c r="P8" s="42" cm="1">
        <f t="array" ref="P8">IF(P$2="FY",SUMPRODUCT(Data_Xuất[[B1_MN]:[B4_DT]]*(Data_Xuất[Year]=P$1)*(Data_Xuất[Main SKU name_GOM]=$A8)*(Data_Xuất[[#Headers],[B1_MN]:[B4_DT]]='Xuất-2024-VayTron'!P$5)),SUMPRODUCT(Data_Xuất[[B1_MN]:[B4_DT]]*(Data_Xuất[Year]=P$1)*(Data_Xuất[Month]=P$2)*(Data_Xuất[Main SKU name_GOM]=$A8)*(Data_Xuất[[#Headers],[B1_MN]:[B4_DT]]='Xuất-2024-VayTron'!P$5)))</f>
        <v>0</v>
      </c>
      <c r="Q8" s="42">
        <f t="shared" si="12"/>
        <v>29409355.713000011</v>
      </c>
      <c r="S8" s="42" cm="1">
        <f t="array" ref="S8">IF(S$2="FY",SUMPRODUCT(Data_Xuất[[B1_MN]:[B4_DT]]*(Data_Xuất[Year]=S$1)*(Data_Xuất[Main SKU name_GOM]=$A8)*(Data_Xuất[[#Headers],[B1_MN]:[B4_DT]]='Xuất-2024-VayTron'!S$5)),SUMPRODUCT(Data_Xuất[[B1_MN]:[B4_DT]]*(Data_Xuất[Year]=S$1)*(Data_Xuất[Month]=S$2)*(Data_Xuất[Main SKU name_GOM]=$A8)*(Data_Xuất[[#Headers],[B1_MN]:[B4_DT]]='Xuất-2024-VayTron'!S$5)))</f>
        <v>2371865.7921757777</v>
      </c>
      <c r="T8" s="42" cm="1">
        <f t="array" ref="T8">IF(T$2="FY",SUMPRODUCT(Data_Xuất[[B1_MN]:[B4_DT]]*(Data_Xuất[Year]=T$1)*(Data_Xuất[Main SKU name_GOM]=$A8)*(Data_Xuất[[#Headers],[B1_MN]:[B4_DT]]='Xuất-2024-VayTron'!T$5)),SUMPRODUCT(Data_Xuất[[B1_MN]:[B4_DT]]*(Data_Xuất[Year]=T$1)*(Data_Xuất[Month]=T$2)*(Data_Xuất[Main SKU name_GOM]=$A8)*(Data_Xuất[[#Headers],[B1_MN]:[B4_DT]]='Xuất-2024-VayTron'!T$5)))</f>
        <v>1370490.5832977216</v>
      </c>
      <c r="U8" s="42" cm="1">
        <f t="array" ref="U8">IF(U$2="FY",SUMPRODUCT(Data_Xuất[[B1_MN]:[B4_DT]]*(Data_Xuất[Year]=U$1)*(Data_Xuất[Main SKU name_GOM]=$A8)*(Data_Xuất[[#Headers],[B1_MN]:[B4_DT]]='Xuất-2024-VayTron'!U$5)),SUMPRODUCT(Data_Xuất[[B1_MN]:[B4_DT]]*(Data_Xuất[Year]=U$1)*(Data_Xuất[Month]=U$2)*(Data_Xuất[Main SKU name_GOM]=$A8)*(Data_Xuất[[#Headers],[B1_MN]:[B4_DT]]='Xuất-2024-VayTron'!U$5)))</f>
        <v>24044.700384324049</v>
      </c>
      <c r="V8" s="42" cm="1">
        <f t="array" ref="V8">IF(V$2="FY",SUMPRODUCT(Data_Xuất[[B1_MN]:[B4_DT]]*(Data_Xuất[Year]=V$1)*(Data_Xuất[Main SKU name_GOM]=$A8)*(Data_Xuất[[#Headers],[B1_MN]:[B4_DT]]='Xuất-2024-VayTron'!V$5)),SUMPRODUCT(Data_Xuất[[B1_MN]:[B4_DT]]*(Data_Xuất[Year]=V$1)*(Data_Xuất[Month]=V$2)*(Data_Xuất[Main SKU name_GOM]=$A8)*(Data_Xuất[[#Headers],[B1_MN]:[B4_DT]]='Xuất-2024-VayTron'!V$5)))</f>
        <v>9154.2346731628095</v>
      </c>
      <c r="W8" s="42" cm="1">
        <f t="array" ref="W8">IF(W$2="FY",SUMPRODUCT(Data_Xuất[[B1_MN]:[B4_DT]]*(Data_Xuất[Year]=W$1)*(Data_Xuất[Main SKU name_GOM]=$A8)*(Data_Xuất[[#Headers],[B1_MN]:[B4_DT]]='Xuất-2024-VayTron'!W$5)),SUMPRODUCT(Data_Xuất[[B1_MN]:[B4_DT]]*(Data_Xuất[Year]=W$1)*(Data_Xuất[Month]=W$2)*(Data_Xuất[Main SKU name_GOM]=$A8)*(Data_Xuất[[#Headers],[B1_MN]:[B4_DT]]='Xuất-2024-VayTron'!W$5)))</f>
        <v>1484.8</v>
      </c>
      <c r="X8" s="42" cm="1">
        <f t="array" ref="X8">IF(X$2="FY",SUMPRODUCT(Data_Xuất[[B1_MN]:[B4_DT]]*(Data_Xuất[Year]=X$1)*(Data_Xuất[Main SKU name_GOM]=$A8)*(Data_Xuất[[#Headers],[B1_MN]:[B4_DT]]='Xuất-2024-VayTron'!X$5)),SUMPRODUCT(Data_Xuất[[B1_MN]:[B4_DT]]*(Data_Xuất[Year]=X$1)*(Data_Xuất[Month]=X$2)*(Data_Xuất[Main SKU name_GOM]=$A8)*(Data_Xuất[[#Headers],[B1_MN]:[B4_DT]]='Xuất-2024-VayTron'!X$5)))</f>
        <v>3800</v>
      </c>
      <c r="Y8" s="42" cm="1">
        <f t="array" ref="Y8">IF(Y$2="FY",SUMPRODUCT(Data_Xuất[[B1_MN]:[B4_DT]]*(Data_Xuất[Year]=Y$1)*(Data_Xuất[Main SKU name_GOM]=$A8)*(Data_Xuất[[#Headers],[B1_MN]:[B4_DT]]='Xuất-2024-VayTron'!Y$5)),SUMPRODUCT(Data_Xuất[[B1_MN]:[B4_DT]]*(Data_Xuất[Year]=Y$1)*(Data_Xuất[Month]=Y$2)*(Data_Xuất[Main SKU name_GOM]=$A8)*(Data_Xuất[[#Headers],[B1_MN]:[B4_DT]]='Xuất-2024-VayTron'!Y$5)))</f>
        <v>0</v>
      </c>
      <c r="Z8" s="42" cm="1">
        <f t="array" ref="Z8">IF(Z$2="FY",SUMPRODUCT(Data_Xuất[[B1_MN]:[B4_DT]]*(Data_Xuất[Year]=Z$1)*(Data_Xuất[Main SKU name_GOM]=$A8)*(Data_Xuất[[#Headers],[B1_MN]:[B4_DT]]='Xuất-2024-VayTron'!Z$5)),SUMPRODUCT(Data_Xuất[[B1_MN]:[B4_DT]]*(Data_Xuất[Year]=Z$1)*(Data_Xuất[Month]=Z$2)*(Data_Xuất[Main SKU name_GOM]=$A8)*(Data_Xuất[[#Headers],[B1_MN]:[B4_DT]]='Xuất-2024-VayTron'!Z$5)))</f>
        <v>88183.624585881043</v>
      </c>
      <c r="AA8" s="42" cm="1">
        <f t="array" ref="AA8">IF(AA$2="FY",SUMPRODUCT(Data_Xuất[[B1_MN]:[B4_DT]]*(Data_Xuất[Year]=AA$1)*(Data_Xuất[Main SKU name_GOM]=$A8)*(Data_Xuất[[#Headers],[B1_MN]:[B4_DT]]='Xuất-2024-VayTron'!AA$5)),SUMPRODUCT(Data_Xuất[[B1_MN]:[B4_DT]]*(Data_Xuất[Year]=AA$1)*(Data_Xuất[Month]=AA$2)*(Data_Xuất[Main SKU name_GOM]=$A8)*(Data_Xuất[[#Headers],[B1_MN]:[B4_DT]]='Xuất-2024-VayTron'!AA$5)))</f>
        <v>20459.149223497632</v>
      </c>
      <c r="AB8" s="42" cm="1">
        <f t="array" ref="AB8">IF(AB$2="FY",SUMPRODUCT(Data_Xuất[[B1_MN]:[B4_DT]]*(Data_Xuất[Year]=AB$1)*(Data_Xuất[Main SKU name_GOM]=$A8)*(Data_Xuất[[#Headers],[B1_MN]:[B4_DT]]='Xuất-2024-VayTron'!AB$5)),SUMPRODUCT(Data_Xuất[[B1_MN]:[B4_DT]]*(Data_Xuất[Year]=AB$1)*(Data_Xuất[Month]=AB$2)*(Data_Xuất[Main SKU name_GOM]=$A8)*(Data_Xuất[[#Headers],[B1_MN]:[B4_DT]]='Xuất-2024-VayTron'!AB$5)))</f>
        <v>7328.7220066984619</v>
      </c>
      <c r="AC8" s="42" cm="1">
        <f t="array" ref="AC8">IF(AC$2="FY",SUMPRODUCT(Data_Xuất[[B1_MN]:[B4_DT]]*(Data_Xuất[Year]=AC$1)*(Data_Xuất[Main SKU name_GOM]=$A8)*(Data_Xuất[[#Headers],[B1_MN]:[B4_DT]]='Xuất-2024-VayTron'!AC$5)),SUMPRODUCT(Data_Xuất[[B1_MN]:[B4_DT]]*(Data_Xuất[Year]=AC$1)*(Data_Xuất[Month]=AC$2)*(Data_Xuất[Main SKU name_GOM]=$A8)*(Data_Xuất[[#Headers],[B1_MN]:[B4_DT]]='Xuất-2024-VayTron'!AC$5)))</f>
        <v>0</v>
      </c>
      <c r="AD8" s="42" cm="1">
        <f t="array" ref="AD8">IF(AD$2="FY",SUMPRODUCT(Data_Xuất[[B1_MN]:[B4_DT]]*(Data_Xuất[Year]=AD$1)*(Data_Xuất[Main SKU name_GOM]=$A8)*(Data_Xuất[[#Headers],[B1_MN]:[B4_DT]]='Xuất-2024-VayTron'!AD$5)),SUMPRODUCT(Data_Xuất[[B1_MN]:[B4_DT]]*(Data_Xuất[Year]=AD$1)*(Data_Xuất[Month]=AD$2)*(Data_Xuất[Main SKU name_GOM]=$A8)*(Data_Xuất[[#Headers],[B1_MN]:[B4_DT]]='Xuất-2024-VayTron'!AD$5)))</f>
        <v>147265.39365293717</v>
      </c>
      <c r="AE8" s="42" cm="1">
        <f t="array" ref="AE8">IF(AE$2="FY",SUMPRODUCT(Data_Xuất[[B1_MN]:[B4_DT]]*(Data_Xuất[Year]=AE$1)*(Data_Xuất[Main SKU name_GOM]=$A8)*(Data_Xuất[[#Headers],[B1_MN]:[B4_DT]]='Xuất-2024-VayTron'!AE$5)),SUMPRODUCT(Data_Xuất[[B1_MN]:[B4_DT]]*(Data_Xuất[Year]=AE$1)*(Data_Xuất[Month]=AE$2)*(Data_Xuất[Main SKU name_GOM]=$A8)*(Data_Xuất[[#Headers],[B1_MN]:[B4_DT]]='Xuất-2024-VayTron'!AE$5)))</f>
        <v>0</v>
      </c>
      <c r="AF8" s="45">
        <f t="shared" si="13"/>
        <v>4044077.0000000005</v>
      </c>
      <c r="AH8" s="42" cm="1">
        <f t="array" ref="AH8">IF(AH$2="FY",SUMPRODUCT(Data_Xuất[[B1_MN]:[B4_DT]]*(Data_Xuất[Year]=AH$1)*(Data_Xuất[Main SKU name_GOM]=$A8)*(Data_Xuất[[#Headers],[B1_MN]:[B4_DT]]='Xuất-2024-VayTron'!AH$5)),SUMPRODUCT(Data_Xuất[[B1_MN]:[B4_DT]]*(Data_Xuất[Year]=AH$1)*(Data_Xuất[Month]=AH$2)*(Data_Xuất[Main SKU name_GOM]=$A8)*(Data_Xuất[[#Headers],[B1_MN]:[B4_DT]]='Xuất-2024-VayTron'!AH$5)))</f>
        <v>1848455.8864871042</v>
      </c>
      <c r="AI8" s="42" cm="1">
        <f t="array" ref="AI8">IF(AI$2="FY",SUMPRODUCT(Data_Xuất[[B1_MN]:[B4_DT]]*(Data_Xuất[Year]=AI$1)*(Data_Xuất[Main SKU name_GOM]=$A8)*(Data_Xuất[[#Headers],[B1_MN]:[B4_DT]]='Xuất-2024-VayTron'!AI$5)),SUMPRODUCT(Data_Xuất[[B1_MN]:[B4_DT]]*(Data_Xuất[Year]=AI$1)*(Data_Xuất[Month]=AI$2)*(Data_Xuất[Main SKU name_GOM]=$A8)*(Data_Xuất[[#Headers],[B1_MN]:[B4_DT]]='Xuất-2024-VayTron'!AI$5)))</f>
        <v>564931.41029524512</v>
      </c>
      <c r="AJ8" s="42" cm="1">
        <f t="array" ref="AJ8">IF(AJ$2="FY",SUMPRODUCT(Data_Xuất[[B1_MN]:[B4_DT]]*(Data_Xuất[Year]=AJ$1)*(Data_Xuất[Main SKU name_GOM]=$A8)*(Data_Xuất[[#Headers],[B1_MN]:[B4_DT]]='Xuất-2024-VayTron'!AJ$5)),SUMPRODUCT(Data_Xuất[[B1_MN]:[B4_DT]]*(Data_Xuất[Year]=AJ$1)*(Data_Xuất[Month]=AJ$2)*(Data_Xuất[Main SKU name_GOM]=$A8)*(Data_Xuất[[#Headers],[B1_MN]:[B4_DT]]='Xuất-2024-VayTron'!AJ$5)))</f>
        <v>63015.243619656816</v>
      </c>
      <c r="AK8" s="42" cm="1">
        <f t="array" ref="AK8">IF(AK$2="FY",SUMPRODUCT(Data_Xuất[[B1_MN]:[B4_DT]]*(Data_Xuất[Year]=AK$1)*(Data_Xuất[Main SKU name_GOM]=$A8)*(Data_Xuất[[#Headers],[B1_MN]:[B4_DT]]='Xuất-2024-VayTron'!AK$5)),SUMPRODUCT(Data_Xuất[[B1_MN]:[B4_DT]]*(Data_Xuất[Year]=AK$1)*(Data_Xuất[Month]=AK$2)*(Data_Xuất[Main SKU name_GOM]=$A8)*(Data_Xuất[[#Headers],[B1_MN]:[B4_DT]]='Xuất-2024-VayTron'!AK$5)))</f>
        <v>4684.6381355932208</v>
      </c>
      <c r="AL8" s="42" cm="1">
        <f t="array" ref="AL8">IF(AL$2="FY",SUMPRODUCT(Data_Xuất[[B1_MN]:[B4_DT]]*(Data_Xuất[Year]=AL$1)*(Data_Xuất[Main SKU name_GOM]=$A8)*(Data_Xuất[[#Headers],[B1_MN]:[B4_DT]]='Xuất-2024-VayTron'!AL$5)),SUMPRODUCT(Data_Xuất[[B1_MN]:[B4_DT]]*(Data_Xuất[Year]=AL$1)*(Data_Xuất[Month]=AL$2)*(Data_Xuất[Main SKU name_GOM]=$A8)*(Data_Xuất[[#Headers],[B1_MN]:[B4_DT]]='Xuất-2024-VayTron'!AL$5)))</f>
        <v>4888.741707833653</v>
      </c>
      <c r="AM8" s="42" cm="1">
        <f t="array" ref="AM8">IF(AM$2="FY",SUMPRODUCT(Data_Xuất[[B1_MN]:[B4_DT]]*(Data_Xuất[Year]=AM$1)*(Data_Xuất[Main SKU name_GOM]=$A8)*(Data_Xuất[[#Headers],[B1_MN]:[B4_DT]]='Xuất-2024-VayTron'!AM$5)),SUMPRODUCT(Data_Xuất[[B1_MN]:[B4_DT]]*(Data_Xuất[Year]=AM$1)*(Data_Xuất[Month]=AM$2)*(Data_Xuất[Main SKU name_GOM]=$A8)*(Data_Xuất[[#Headers],[B1_MN]:[B4_DT]]='Xuất-2024-VayTron'!AM$5)))</f>
        <v>523.83507367453979</v>
      </c>
      <c r="AN8" s="42" cm="1">
        <f t="array" ref="AN8">IF(AN$2="FY",SUMPRODUCT(Data_Xuất[[B1_MN]:[B4_DT]]*(Data_Xuất[Year]=AN$1)*(Data_Xuất[Main SKU name_GOM]=$A8)*(Data_Xuất[[#Headers],[B1_MN]:[B4_DT]]='Xuất-2024-VayTron'!AN$5)),SUMPRODUCT(Data_Xuất[[B1_MN]:[B4_DT]]*(Data_Xuất[Year]=AN$1)*(Data_Xuất[Month]=AN$2)*(Data_Xuất[Main SKU name_GOM]=$A8)*(Data_Xuất[[#Headers],[B1_MN]:[B4_DT]]='Xuất-2024-VayTron'!AN$5)))</f>
        <v>0</v>
      </c>
      <c r="AO8" s="42" cm="1">
        <f t="array" ref="AO8">IF(AO$2="FY",SUMPRODUCT(Data_Xuất[[B1_MN]:[B4_DT]]*(Data_Xuất[Year]=AO$1)*(Data_Xuất[Main SKU name_GOM]=$A8)*(Data_Xuất[[#Headers],[B1_MN]:[B4_DT]]='Xuất-2024-VayTron'!AO$5)),SUMPRODUCT(Data_Xuất[[B1_MN]:[B4_DT]]*(Data_Xuất[Year]=AO$1)*(Data_Xuất[Month]=AO$2)*(Data_Xuất[Main SKU name_GOM]=$A8)*(Data_Xuất[[#Headers],[B1_MN]:[B4_DT]]='Xuất-2024-VayTron'!AO$5)))</f>
        <v>59853.085821458546</v>
      </c>
      <c r="AP8" s="42" cm="1">
        <f t="array" ref="AP8">IF(AP$2="FY",SUMPRODUCT(Data_Xuất[[B1_MN]:[B4_DT]]*(Data_Xuất[Year]=AP$1)*(Data_Xuất[Main SKU name_GOM]=$A8)*(Data_Xuất[[#Headers],[B1_MN]:[B4_DT]]='Xuất-2024-VayTron'!AP$5)),SUMPRODUCT(Data_Xuất[[B1_MN]:[B4_DT]]*(Data_Xuất[Year]=AP$1)*(Data_Xuất[Month]=AP$2)*(Data_Xuất[Main SKU name_GOM]=$A8)*(Data_Xuất[[#Headers],[B1_MN]:[B4_DT]]='Xuất-2024-VayTron'!AP$5)))</f>
        <v>11976.704929101959</v>
      </c>
      <c r="AQ8" s="42" cm="1">
        <f t="array" ref="AQ8">IF(AQ$2="FY",SUMPRODUCT(Data_Xuất[[B1_MN]:[B4_DT]]*(Data_Xuất[Year]=AQ$1)*(Data_Xuất[Main SKU name_GOM]=$A8)*(Data_Xuất[[#Headers],[B1_MN]:[B4_DT]]='Xuất-2024-VayTron'!AQ$5)),SUMPRODUCT(Data_Xuất[[B1_MN]:[B4_DT]]*(Data_Xuất[Year]=AQ$1)*(Data_Xuất[Month]=AQ$2)*(Data_Xuất[Main SKU name_GOM]=$A8)*(Data_Xuất[[#Headers],[B1_MN]:[B4_DT]]='Xuất-2024-VayTron'!AQ$5)))</f>
        <v>13796.667635842859</v>
      </c>
      <c r="AR8" s="42" cm="1">
        <f t="array" ref="AR8">IF(AR$2="FY",SUMPRODUCT(Data_Xuất[[B1_MN]:[B4_DT]]*(Data_Xuất[Year]=AR$1)*(Data_Xuất[Main SKU name_GOM]=$A8)*(Data_Xuất[[#Headers],[B1_MN]:[B4_DT]]='Xuất-2024-VayTron'!AR$5)),SUMPRODUCT(Data_Xuất[[B1_MN]:[B4_DT]]*(Data_Xuất[Year]=AR$1)*(Data_Xuất[Month]=AR$2)*(Data_Xuất[Main SKU name_GOM]=$A8)*(Data_Xuất[[#Headers],[B1_MN]:[B4_DT]]='Xuất-2024-VayTron'!AR$5)))</f>
        <v>0</v>
      </c>
      <c r="AS8" s="42" cm="1">
        <f t="array" ref="AS8">IF(AS$2="FY",SUMPRODUCT(Data_Xuất[[B1_MN]:[B4_DT]]*(Data_Xuất[Year]=AS$1)*(Data_Xuất[Main SKU name_GOM]=$A8)*(Data_Xuất[[#Headers],[B1_MN]:[B4_DT]]='Xuất-2024-VayTron'!AS$5)),SUMPRODUCT(Data_Xuất[[B1_MN]:[B4_DT]]*(Data_Xuất[Year]=AS$1)*(Data_Xuất[Month]=AS$2)*(Data_Xuất[Main SKU name_GOM]=$A8)*(Data_Xuất[[#Headers],[B1_MN]:[B4_DT]]='Xuất-2024-VayTron'!AS$5)))</f>
        <v>268688.28629448888</v>
      </c>
      <c r="AT8" s="42" cm="1">
        <f t="array" ref="AT8">IF(AT$2="FY",SUMPRODUCT(Data_Xuất[[B1_MN]:[B4_DT]]*(Data_Xuất[Year]=AT$1)*(Data_Xuất[Main SKU name_GOM]=$A8)*(Data_Xuất[[#Headers],[B1_MN]:[B4_DT]]='Xuất-2024-VayTron'!AT$5)),SUMPRODUCT(Data_Xuất[[B1_MN]:[B4_DT]]*(Data_Xuất[Year]=AT$1)*(Data_Xuất[Month]=AT$2)*(Data_Xuất[Main SKU name_GOM]=$A8)*(Data_Xuất[[#Headers],[B1_MN]:[B4_DT]]='Xuất-2024-VayTron'!AT$5)))</f>
        <v>0</v>
      </c>
      <c r="AU8" s="45">
        <f t="shared" si="14"/>
        <v>2840814.4999999991</v>
      </c>
      <c r="AW8" s="42" cm="1">
        <f t="array" ref="AW8">IF(AW$2="FY",SUMPRODUCT(Data_Xuất[[B1_MN]:[B4_DT]]*(Data_Xuất[Year]=AW$1)*(Data_Xuất[Main SKU name_GOM]=$A8)*(Data_Xuất[[#Headers],[B1_MN]:[B4_DT]]='Xuất-2024-VayTron'!AW$5)),SUMPRODUCT(Data_Xuất[[B1_MN]:[B4_DT]]*(Data_Xuất[Year]=AW$1)*(Data_Xuất[Month]=AW$2)*(Data_Xuất[Main SKU name_GOM]=$A8)*(Data_Xuất[[#Headers],[B1_MN]:[B4_DT]]='Xuất-2024-VayTron'!AW$5)))</f>
        <v>2725919.7875641058</v>
      </c>
      <c r="AX8" s="42" cm="1">
        <f t="array" ref="AX8">IF(AX$2="FY",SUMPRODUCT(Data_Xuất[[B1_MN]:[B4_DT]]*(Data_Xuất[Year]=AX$1)*(Data_Xuất[Main SKU name_GOM]=$A8)*(Data_Xuất[[#Headers],[B1_MN]:[B4_DT]]='Xuất-2024-VayTron'!AX$5)),SUMPRODUCT(Data_Xuất[[B1_MN]:[B4_DT]]*(Data_Xuất[Year]=AX$1)*(Data_Xuất[Month]=AX$2)*(Data_Xuất[Main SKU name_GOM]=$A8)*(Data_Xuất[[#Headers],[B1_MN]:[B4_DT]]='Xuất-2024-VayTron'!AX$5)))</f>
        <v>931181.35983319802</v>
      </c>
      <c r="AY8" s="42" cm="1">
        <f t="array" ref="AY8">IF(AY$2="FY",SUMPRODUCT(Data_Xuất[[B1_MN]:[B4_DT]]*(Data_Xuất[Year]=AY$1)*(Data_Xuất[Main SKU name_GOM]=$A8)*(Data_Xuất[[#Headers],[B1_MN]:[B4_DT]]='Xuất-2024-VayTron'!AY$5)),SUMPRODUCT(Data_Xuất[[B1_MN]:[B4_DT]]*(Data_Xuất[Year]=AY$1)*(Data_Xuất[Month]=AY$2)*(Data_Xuất[Main SKU name_GOM]=$A8)*(Data_Xuất[[#Headers],[B1_MN]:[B4_DT]]='Xuất-2024-VayTron'!AY$5)))</f>
        <v>59914.239067770861</v>
      </c>
      <c r="AZ8" s="42" cm="1">
        <f t="array" ref="AZ8">IF(AZ$2="FY",SUMPRODUCT(Data_Xuất[[B1_MN]:[B4_DT]]*(Data_Xuất[Year]=AZ$1)*(Data_Xuất[Main SKU name_GOM]=$A8)*(Data_Xuất[[#Headers],[B1_MN]:[B4_DT]]='Xuất-2024-VayTron'!AZ$5)),SUMPRODUCT(Data_Xuất[[B1_MN]:[B4_DT]]*(Data_Xuất[Year]=AZ$1)*(Data_Xuất[Month]=AZ$2)*(Data_Xuất[Main SKU name_GOM]=$A8)*(Data_Xuất[[#Headers],[B1_MN]:[B4_DT]]='Xuất-2024-VayTron'!AZ$5)))</f>
        <v>10525.68238045738</v>
      </c>
      <c r="BA8" s="42" cm="1">
        <f t="array" ref="BA8">IF(BA$2="FY",SUMPRODUCT(Data_Xuất[[B1_MN]:[B4_DT]]*(Data_Xuất[Year]=BA$1)*(Data_Xuất[Main SKU name_GOM]=$A8)*(Data_Xuất[[#Headers],[B1_MN]:[B4_DT]]='Xuất-2024-VayTron'!BA$5)),SUMPRODUCT(Data_Xuất[[B1_MN]:[B4_DT]]*(Data_Xuất[Year]=BA$1)*(Data_Xuất[Month]=BA$2)*(Data_Xuất[Main SKU name_GOM]=$A8)*(Data_Xuất[[#Headers],[B1_MN]:[B4_DT]]='Xuất-2024-VayTron'!BA$5)))</f>
        <v>20914.941544315312</v>
      </c>
      <c r="BB8" s="42" cm="1">
        <f t="array" ref="BB8">IF(BB$2="FY",SUMPRODUCT(Data_Xuất[[B1_MN]:[B4_DT]]*(Data_Xuất[Year]=BB$1)*(Data_Xuất[Main SKU name_GOM]=$A8)*(Data_Xuất[[#Headers],[B1_MN]:[B4_DT]]='Xuất-2024-VayTron'!BB$5)),SUMPRODUCT(Data_Xuất[[B1_MN]:[B4_DT]]*(Data_Xuất[Year]=BB$1)*(Data_Xuất[Month]=BB$2)*(Data_Xuất[Main SKU name_GOM]=$A8)*(Data_Xuất[[#Headers],[B1_MN]:[B4_DT]]='Xuất-2024-VayTron'!BB$5)))</f>
        <v>4092.3183898188136</v>
      </c>
      <c r="BC8" s="42" cm="1">
        <f t="array" ref="BC8">IF(BC$2="FY",SUMPRODUCT(Data_Xuất[[B1_MN]:[B4_DT]]*(Data_Xuất[Year]=BC$1)*(Data_Xuất[Main SKU name_GOM]=$A8)*(Data_Xuất[[#Headers],[B1_MN]:[B4_DT]]='Xuất-2024-VayTron'!BC$5)),SUMPRODUCT(Data_Xuất[[B1_MN]:[B4_DT]]*(Data_Xuất[Year]=BC$1)*(Data_Xuất[Month]=BC$2)*(Data_Xuất[Main SKU name_GOM]=$A8)*(Data_Xuất[[#Headers],[B1_MN]:[B4_DT]]='Xuất-2024-VayTron'!BC$5)))</f>
        <v>0</v>
      </c>
      <c r="BD8" s="42" cm="1">
        <f t="array" ref="BD8">IF(BD$2="FY",SUMPRODUCT(Data_Xuất[[B1_MN]:[B4_DT]]*(Data_Xuất[Year]=BD$1)*(Data_Xuất[Main SKU name_GOM]=$A8)*(Data_Xuất[[#Headers],[B1_MN]:[B4_DT]]='Xuất-2024-VayTron'!BD$5)),SUMPRODUCT(Data_Xuất[[B1_MN]:[B4_DT]]*(Data_Xuất[Year]=BD$1)*(Data_Xuất[Month]=BD$2)*(Data_Xuất[Main SKU name_GOM]=$A8)*(Data_Xuất[[#Headers],[B1_MN]:[B4_DT]]='Xuất-2024-VayTron'!BD$5)))</f>
        <v>61855.538925140587</v>
      </c>
      <c r="BE8" s="42" cm="1">
        <f t="array" ref="BE8">IF(BE$2="FY",SUMPRODUCT(Data_Xuất[[B1_MN]:[B4_DT]]*(Data_Xuất[Year]=BE$1)*(Data_Xuất[Main SKU name_GOM]=$A8)*(Data_Xuất[[#Headers],[B1_MN]:[B4_DT]]='Xuất-2024-VayTron'!BE$5)),SUMPRODUCT(Data_Xuất[[B1_MN]:[B4_DT]]*(Data_Xuất[Year]=BE$1)*(Data_Xuất[Month]=BE$2)*(Data_Xuất[Main SKU name_GOM]=$A8)*(Data_Xuất[[#Headers],[B1_MN]:[B4_DT]]='Xuất-2024-VayTron'!BE$5)))</f>
        <v>30608.372721134365</v>
      </c>
      <c r="BF8" s="42" cm="1">
        <f t="array" ref="BF8">IF(BF$2="FY",SUMPRODUCT(Data_Xuất[[B1_MN]:[B4_DT]]*(Data_Xuất[Year]=BF$1)*(Data_Xuất[Main SKU name_GOM]=$A8)*(Data_Xuất[[#Headers],[B1_MN]:[B4_DT]]='Xuất-2024-VayTron'!BF$5)),SUMPRODUCT(Data_Xuất[[B1_MN]:[B4_DT]]*(Data_Xuất[Year]=BF$1)*(Data_Xuất[Month]=BF$2)*(Data_Xuất[Main SKU name_GOM]=$A8)*(Data_Xuất[[#Headers],[B1_MN]:[B4_DT]]='Xuất-2024-VayTron'!BF$5)))</f>
        <v>14404.161871329376</v>
      </c>
      <c r="BG8" s="42" cm="1">
        <f t="array" ref="BG8">IF(BG$2="FY",SUMPRODUCT(Data_Xuất[[B1_MN]:[B4_DT]]*(Data_Xuất[Year]=BG$1)*(Data_Xuất[Main SKU name_GOM]=$A8)*(Data_Xuất[[#Headers],[B1_MN]:[B4_DT]]='Xuất-2024-VayTron'!BG$5)),SUMPRODUCT(Data_Xuất[[B1_MN]:[B4_DT]]*(Data_Xuất[Year]=BG$1)*(Data_Xuất[Month]=BG$2)*(Data_Xuất[Main SKU name_GOM]=$A8)*(Data_Xuất[[#Headers],[B1_MN]:[B4_DT]]='Xuất-2024-VayTron'!BG$5)))</f>
        <v>0</v>
      </c>
      <c r="BH8" s="42" cm="1">
        <f t="array" ref="BH8">IF(BH$2="FY",SUMPRODUCT(Data_Xuất[[B1_MN]:[B4_DT]]*(Data_Xuất[Year]=BH$1)*(Data_Xuất[Main SKU name_GOM]=$A8)*(Data_Xuất[[#Headers],[B1_MN]:[B4_DT]]='Xuất-2024-VayTron'!BH$5)),SUMPRODUCT(Data_Xuất[[B1_MN]:[B4_DT]]*(Data_Xuất[Year]=BH$1)*(Data_Xuất[Month]=BH$2)*(Data_Xuất[Main SKU name_GOM]=$A8)*(Data_Xuất[[#Headers],[B1_MN]:[B4_DT]]='Xuất-2024-VayTron'!BH$5)))</f>
        <v>200583.5977027296</v>
      </c>
      <c r="BI8" s="42" cm="1">
        <f t="array" ref="BI8">IF(BI$2="FY",SUMPRODUCT(Data_Xuất[[B1_MN]:[B4_DT]]*(Data_Xuất[Year]=BI$1)*(Data_Xuất[Main SKU name_GOM]=$A8)*(Data_Xuất[[#Headers],[B1_MN]:[B4_DT]]='Xuất-2024-VayTron'!BI$5)),SUMPRODUCT(Data_Xuất[[B1_MN]:[B4_DT]]*(Data_Xuất[Year]=BI$1)*(Data_Xuất[Month]=BI$2)*(Data_Xuất[Main SKU name_GOM]=$A8)*(Data_Xuất[[#Headers],[B1_MN]:[B4_DT]]='Xuất-2024-VayTron'!BI$5)))</f>
        <v>0</v>
      </c>
      <c r="BJ8" s="45">
        <f t="shared" si="15"/>
        <v>4060000.0000000005</v>
      </c>
      <c r="BL8" s="42" cm="1">
        <f t="array" ref="BL8">IF(BL$2="FY",SUMPRODUCT(Data_Xuất[[B1_MN]:[B4_DT]]*(Data_Xuất[Year]=BL$1)*(Data_Xuất[Main SKU name_GOM]=$A8)*(Data_Xuất[[#Headers],[B1_MN]:[B4_DT]]='Xuất-2024-VayTron'!BL$5)),SUMPRODUCT(Data_Xuất[[B1_MN]:[B4_DT]]*(Data_Xuất[Year]=BL$1)*(Data_Xuất[Month]=BL$2)*(Data_Xuất[Main SKU name_GOM]=$A8)*(Data_Xuất[[#Headers],[B1_MN]:[B4_DT]]='Xuất-2024-VayTron'!BL$5)))</f>
        <v>1074416.4613606101</v>
      </c>
      <c r="BM8" s="42" cm="1">
        <f t="array" ref="BM8">IF(BM$2="FY",SUMPRODUCT(Data_Xuất[[B1_MN]:[B4_DT]]*(Data_Xuất[Year]=BM$1)*(Data_Xuất[Main SKU name_GOM]=$A8)*(Data_Xuất[[#Headers],[B1_MN]:[B4_DT]]='Xuất-2024-VayTron'!BM$5)),SUMPRODUCT(Data_Xuất[[B1_MN]:[B4_DT]]*(Data_Xuất[Year]=BM$1)*(Data_Xuất[Month]=BM$2)*(Data_Xuất[Main SKU name_GOM]=$A8)*(Data_Xuất[[#Headers],[B1_MN]:[B4_DT]]='Xuất-2024-VayTron'!BM$5)))</f>
        <v>215614.8851852607</v>
      </c>
      <c r="BN8" s="42" cm="1">
        <f t="array" ref="BN8">IF(BN$2="FY",SUMPRODUCT(Data_Xuất[[B1_MN]:[B4_DT]]*(Data_Xuất[Year]=BN$1)*(Data_Xuất[Main SKU name_GOM]=$A8)*(Data_Xuất[[#Headers],[B1_MN]:[B4_DT]]='Xuất-2024-VayTron'!BN$5)),SUMPRODUCT(Data_Xuất[[B1_MN]:[B4_DT]]*(Data_Xuất[Year]=BN$1)*(Data_Xuất[Month]=BN$2)*(Data_Xuất[Main SKU name_GOM]=$A8)*(Data_Xuất[[#Headers],[B1_MN]:[B4_DT]]='Xuất-2024-VayTron'!BN$5)))</f>
        <v>38931.032163033051</v>
      </c>
      <c r="BO8" s="42" cm="1">
        <f t="array" ref="BO8">IF(BO$2="FY",SUMPRODUCT(Data_Xuất[[B1_MN]:[B4_DT]]*(Data_Xuất[Year]=BO$1)*(Data_Xuất[Main SKU name_GOM]=$A8)*(Data_Xuất[[#Headers],[B1_MN]:[B4_DT]]='Xuất-2024-VayTron'!BO$5)),SUMPRODUCT(Data_Xuất[[B1_MN]:[B4_DT]]*(Data_Xuất[Year]=BO$1)*(Data_Xuất[Month]=BO$2)*(Data_Xuất[Main SKU name_GOM]=$A8)*(Data_Xuất[[#Headers],[B1_MN]:[B4_DT]]='Xuất-2024-VayTron'!BO$5)))</f>
        <v>13604.599629829343</v>
      </c>
      <c r="BP8" s="42" cm="1">
        <f t="array" ref="BP8">IF(BP$2="FY",SUMPRODUCT(Data_Xuất[[B1_MN]:[B4_DT]]*(Data_Xuất[Year]=BP$1)*(Data_Xuất[Main SKU name_GOM]=$A8)*(Data_Xuất[[#Headers],[B1_MN]:[B4_DT]]='Xuất-2024-VayTron'!BP$5)),SUMPRODUCT(Data_Xuất[[B1_MN]:[B4_DT]]*(Data_Xuất[Year]=BP$1)*(Data_Xuất[Month]=BP$2)*(Data_Xuất[Main SKU name_GOM]=$A8)*(Data_Xuất[[#Headers],[B1_MN]:[B4_DT]]='Xuất-2024-VayTron'!BP$5)))</f>
        <v>6790.3061774787056</v>
      </c>
      <c r="BQ8" s="42" cm="1">
        <f t="array" ref="BQ8">IF(BQ$2="FY",SUMPRODUCT(Data_Xuất[[B1_MN]:[B4_DT]]*(Data_Xuất[Year]=BQ$1)*(Data_Xuất[Main SKU name_GOM]=$A8)*(Data_Xuất[[#Headers],[B1_MN]:[B4_DT]]='Xuất-2024-VayTron'!BQ$5)),SUMPRODUCT(Data_Xuất[[B1_MN]:[B4_DT]]*(Data_Xuất[Year]=BQ$1)*(Data_Xuất[Month]=BQ$2)*(Data_Xuất[Main SKU name_GOM]=$A8)*(Data_Xuất[[#Headers],[B1_MN]:[B4_DT]]='Xuất-2024-VayTron'!BQ$5)))</f>
        <v>1198.0363502166995</v>
      </c>
      <c r="BR8" s="42" cm="1">
        <f t="array" ref="BR8">IF(BR$2="FY",SUMPRODUCT(Data_Xuất[[B1_MN]:[B4_DT]]*(Data_Xuất[Year]=BR$1)*(Data_Xuất[Main SKU name_GOM]=$A8)*(Data_Xuất[[#Headers],[B1_MN]:[B4_DT]]='Xuất-2024-VayTron'!BR$5)),SUMPRODUCT(Data_Xuất[[B1_MN]:[B4_DT]]*(Data_Xuất[Year]=BR$1)*(Data_Xuất[Month]=BR$2)*(Data_Xuất[Main SKU name_GOM]=$A8)*(Data_Xuất[[#Headers],[B1_MN]:[B4_DT]]='Xuất-2024-VayTron'!BR$5)))</f>
        <v>0</v>
      </c>
      <c r="BS8" s="42" cm="1">
        <f t="array" ref="BS8">IF(BS$2="FY",SUMPRODUCT(Data_Xuất[[B1_MN]:[B4_DT]]*(Data_Xuất[Year]=BS$1)*(Data_Xuất[Main SKU name_GOM]=$A8)*(Data_Xuất[[#Headers],[B1_MN]:[B4_DT]]='Xuất-2024-VayTron'!BS$5)),SUMPRODUCT(Data_Xuất[[B1_MN]:[B4_DT]]*(Data_Xuất[Year]=BS$1)*(Data_Xuất[Month]=BS$2)*(Data_Xuất[Main SKU name_GOM]=$A8)*(Data_Xuất[[#Headers],[B1_MN]:[B4_DT]]='Xuất-2024-VayTron'!BS$5)))</f>
        <v>21497.788432616722</v>
      </c>
      <c r="BT8" s="42" cm="1">
        <f t="array" ref="BT8">IF(BT$2="FY",SUMPRODUCT(Data_Xuất[[B1_MN]:[B4_DT]]*(Data_Xuất[Year]=BT$1)*(Data_Xuất[Main SKU name_GOM]=$A8)*(Data_Xuất[[#Headers],[B1_MN]:[B4_DT]]='Xuất-2024-VayTron'!BT$5)),SUMPRODUCT(Data_Xuất[[B1_MN]:[B4_DT]]*(Data_Xuất[Year]=BT$1)*(Data_Xuất[Month]=BT$2)*(Data_Xuất[Main SKU name_GOM]=$A8)*(Data_Xuất[[#Headers],[B1_MN]:[B4_DT]]='Xuất-2024-VayTron'!BT$5)))</f>
        <v>658.33896016205267</v>
      </c>
      <c r="BU8" s="42" cm="1">
        <f t="array" ref="BU8">IF(BU$2="FY",SUMPRODUCT(Data_Xuất[[B1_MN]:[B4_DT]]*(Data_Xuất[Year]=BU$1)*(Data_Xuất[Main SKU name_GOM]=$A8)*(Data_Xuất[[#Headers],[B1_MN]:[B4_DT]]='Xuất-2024-VayTron'!BU$5)),SUMPRODUCT(Data_Xuất[[B1_MN]:[B4_DT]]*(Data_Xuất[Year]=BU$1)*(Data_Xuất[Month]=BU$2)*(Data_Xuất[Main SKU name_GOM]=$A8)*(Data_Xuất[[#Headers],[B1_MN]:[B4_DT]]='Xuất-2024-VayTron'!BU$5)))</f>
        <v>4645.259370772369</v>
      </c>
      <c r="BV8" s="42" cm="1">
        <f t="array" ref="BV8">IF(BV$2="FY",SUMPRODUCT(Data_Xuất[[B1_MN]:[B4_DT]]*(Data_Xuất[Year]=BV$1)*(Data_Xuất[Main SKU name_GOM]=$A8)*(Data_Xuất[[#Headers],[B1_MN]:[B4_DT]]='Xuất-2024-VayTron'!BV$5)),SUMPRODUCT(Data_Xuất[[B1_MN]:[B4_DT]]*(Data_Xuất[Year]=BV$1)*(Data_Xuất[Month]=BV$2)*(Data_Xuất[Main SKU name_GOM]=$A8)*(Data_Xuất[[#Headers],[B1_MN]:[B4_DT]]='Xuất-2024-VayTron'!BV$5)))</f>
        <v>0</v>
      </c>
      <c r="BW8" s="42" cm="1">
        <f t="array" ref="BW8">IF(BW$2="FY",SUMPRODUCT(Data_Xuất[[B1_MN]:[B4_DT]]*(Data_Xuất[Year]=BW$1)*(Data_Xuất[Main SKU name_GOM]=$A8)*(Data_Xuất[[#Headers],[B1_MN]:[B4_DT]]='Xuất-2024-VayTron'!BW$5)),SUMPRODUCT(Data_Xuất[[B1_MN]:[B4_DT]]*(Data_Xuất[Year]=BW$1)*(Data_Xuất[Month]=BW$2)*(Data_Xuất[Main SKU name_GOM]=$A8)*(Data_Xuất[[#Headers],[B1_MN]:[B4_DT]]='Xuất-2024-VayTron'!BW$5)))</f>
        <v>4463.2923700202564</v>
      </c>
      <c r="BX8" s="42" cm="1">
        <f t="array" ref="BX8">IF(BX$2="FY",SUMPRODUCT(Data_Xuất[[B1_MN]:[B4_DT]]*(Data_Xuất[Year]=BX$1)*(Data_Xuất[Main SKU name_GOM]=$A8)*(Data_Xuất[[#Headers],[B1_MN]:[B4_DT]]='Xuất-2024-VayTron'!BX$5)),SUMPRODUCT(Data_Xuất[[B1_MN]:[B4_DT]]*(Data_Xuất[Year]=BX$1)*(Data_Xuất[Month]=BX$2)*(Data_Xuất[Main SKU name_GOM]=$A8)*(Data_Xuất[[#Headers],[B1_MN]:[B4_DT]]='Xuất-2024-VayTron'!BX$5)))</f>
        <v>0</v>
      </c>
      <c r="BY8" s="45">
        <f t="shared" si="16"/>
        <v>1381820.0000000002</v>
      </c>
      <c r="CA8" s="42" cm="1">
        <f t="array" ref="CA8">IF(CA$2="FY",SUMPRODUCT(Data_Xuất[[B1_MN]:[B4_DT]]*(Data_Xuất[Year]=CA$1)*(Data_Xuất[Main SKU name_GOM]=$A8)*(Data_Xuất[[#Headers],[B1_MN]:[B4_DT]]='Xuất-2024-VayTron'!CA$5)),SUMPRODUCT(Data_Xuất[[B1_MN]:[B4_DT]]*(Data_Xuất[Year]=CA$1)*(Data_Xuất[Month]=CA$2)*(Data_Xuất[Main SKU name_GOM]=$A8)*(Data_Xuất[[#Headers],[B1_MN]:[B4_DT]]='Xuất-2024-VayTron'!CA$5)))</f>
        <v>3240926.0644364553</v>
      </c>
      <c r="CB8" s="42" cm="1">
        <f t="array" ref="CB8">IF(CB$2="FY",SUMPRODUCT(Data_Xuất[[B1_MN]:[B4_DT]]*(Data_Xuất[Year]=CB$1)*(Data_Xuất[Main SKU name_GOM]=$A8)*(Data_Xuất[[#Headers],[B1_MN]:[B4_DT]]='Xuất-2024-VayTron'!CB$5)),SUMPRODUCT(Data_Xuất[[B1_MN]:[B4_DT]]*(Data_Xuất[Year]=CB$1)*(Data_Xuất[Month]=CB$2)*(Data_Xuất[Main SKU name_GOM]=$A8)*(Data_Xuất[[#Headers],[B1_MN]:[B4_DT]]='Xuất-2024-VayTron'!CB$5)))</f>
        <v>672437.20136491931</v>
      </c>
      <c r="CC8" s="42" cm="1">
        <f t="array" ref="CC8">IF(CC$2="FY",SUMPRODUCT(Data_Xuất[[B1_MN]:[B4_DT]]*(Data_Xuất[Year]=CC$1)*(Data_Xuất[Main SKU name_GOM]=$A8)*(Data_Xuất[[#Headers],[B1_MN]:[B4_DT]]='Xuất-2024-VayTron'!CC$5)),SUMPRODUCT(Data_Xuất[[B1_MN]:[B4_DT]]*(Data_Xuất[Year]=CC$1)*(Data_Xuất[Month]=CC$2)*(Data_Xuất[Main SKU name_GOM]=$A8)*(Data_Xuất[[#Headers],[B1_MN]:[B4_DT]]='Xuất-2024-VayTron'!CC$5)))</f>
        <v>93688.976984136578</v>
      </c>
      <c r="CD8" s="42" cm="1">
        <f t="array" ref="CD8">IF(CD$2="FY",SUMPRODUCT(Data_Xuất[[B1_MN]:[B4_DT]]*(Data_Xuất[Year]=CD$1)*(Data_Xuất[Main SKU name_GOM]=$A8)*(Data_Xuất[[#Headers],[B1_MN]:[B4_DT]]='Xuất-2024-VayTron'!CD$5)),SUMPRODUCT(Data_Xuất[[B1_MN]:[B4_DT]]*(Data_Xuất[Year]=CD$1)*(Data_Xuất[Month]=CD$2)*(Data_Xuất[Main SKU name_GOM]=$A8)*(Data_Xuất[[#Headers],[B1_MN]:[B4_DT]]='Xuất-2024-VayTron'!CD$5)))</f>
        <v>117116.86597149963</v>
      </c>
      <c r="CE8" s="42" cm="1">
        <f t="array" ref="CE8">IF(CE$2="FY",SUMPRODUCT(Data_Xuất[[B1_MN]:[B4_DT]]*(Data_Xuất[Year]=CE$1)*(Data_Xuất[Main SKU name_GOM]=$A8)*(Data_Xuất[[#Headers],[B1_MN]:[B4_DT]]='Xuất-2024-VayTron'!CE$5)),SUMPRODUCT(Data_Xuất[[B1_MN]:[B4_DT]]*(Data_Xuất[Year]=CE$1)*(Data_Xuất[Month]=CE$2)*(Data_Xuất[Main SKU name_GOM]=$A8)*(Data_Xuất[[#Headers],[B1_MN]:[B4_DT]]='Xuất-2024-VayTron'!CE$5)))</f>
        <v>92522.126257564378</v>
      </c>
      <c r="CF8" s="42" cm="1">
        <f t="array" ref="CF8">IF(CF$2="FY",SUMPRODUCT(Data_Xuất[[B1_MN]:[B4_DT]]*(Data_Xuất[Year]=CF$1)*(Data_Xuất[Main SKU name_GOM]=$A8)*(Data_Xuất[[#Headers],[B1_MN]:[B4_DT]]='Xuất-2024-VayTron'!CF$5)),SUMPRODUCT(Data_Xuất[[B1_MN]:[B4_DT]]*(Data_Xuất[Year]=CF$1)*(Data_Xuất[Month]=CF$2)*(Data_Xuất[Main SKU name_GOM]=$A8)*(Data_Xuất[[#Headers],[B1_MN]:[B4_DT]]='Xuất-2024-VayTron'!CF$5)))</f>
        <v>6617.9303608284208</v>
      </c>
      <c r="CG8" s="42" cm="1">
        <f t="array" ref="CG8">IF(CG$2="FY",SUMPRODUCT(Data_Xuất[[B1_MN]:[B4_DT]]*(Data_Xuất[Year]=CG$1)*(Data_Xuất[Main SKU name_GOM]=$A8)*(Data_Xuất[[#Headers],[B1_MN]:[B4_DT]]='Xuất-2024-VayTron'!CG$5)),SUMPRODUCT(Data_Xuất[[B1_MN]:[B4_DT]]*(Data_Xuất[Year]=CG$1)*(Data_Xuất[Month]=CG$2)*(Data_Xuất[Main SKU name_GOM]=$A8)*(Data_Xuất[[#Headers],[B1_MN]:[B4_DT]]='Xuất-2024-VayTron'!CG$5)))</f>
        <v>0</v>
      </c>
      <c r="CH8" s="42" cm="1">
        <f t="array" ref="CH8">IF(CH$2="FY",SUMPRODUCT(Data_Xuất[[B1_MN]:[B4_DT]]*(Data_Xuất[Year]=CH$1)*(Data_Xuất[Main SKU name_GOM]=$A8)*(Data_Xuất[[#Headers],[B1_MN]:[B4_DT]]='Xuất-2024-VayTron'!CH$5)),SUMPRODUCT(Data_Xuất[[B1_MN]:[B4_DT]]*(Data_Xuất[Year]=CH$1)*(Data_Xuất[Month]=CH$2)*(Data_Xuất[Main SKU name_GOM]=$A8)*(Data_Xuất[[#Headers],[B1_MN]:[B4_DT]]='Xuất-2024-VayTron'!CH$5)))</f>
        <v>32132.545079148185</v>
      </c>
      <c r="CI8" s="42" cm="1">
        <f t="array" ref="CI8">IF(CI$2="FY",SUMPRODUCT(Data_Xuất[[B1_MN]:[B4_DT]]*(Data_Xuất[Year]=CI$1)*(Data_Xuất[Main SKU name_GOM]=$A8)*(Data_Xuất[[#Headers],[B1_MN]:[B4_DT]]='Xuất-2024-VayTron'!CI$5)),SUMPRODUCT(Data_Xuất[[B1_MN]:[B4_DT]]*(Data_Xuất[Year]=CI$1)*(Data_Xuất[Month]=CI$2)*(Data_Xuất[Main SKU name_GOM]=$A8)*(Data_Xuất[[#Headers],[B1_MN]:[B4_DT]]='Xuất-2024-VayTron'!CI$5)))</f>
        <v>0</v>
      </c>
      <c r="CJ8" s="42" cm="1">
        <f t="array" ref="CJ8">IF(CJ$2="FY",SUMPRODUCT(Data_Xuất[[B1_MN]:[B4_DT]]*(Data_Xuất[Year]=CJ$1)*(Data_Xuất[Main SKU name_GOM]=$A8)*(Data_Xuất[[#Headers],[B1_MN]:[B4_DT]]='Xuất-2024-VayTron'!CJ$5)),SUMPRODUCT(Data_Xuất[[B1_MN]:[B4_DT]]*(Data_Xuất[Year]=CJ$1)*(Data_Xuất[Month]=CJ$2)*(Data_Xuất[Main SKU name_GOM]=$A8)*(Data_Xuất[[#Headers],[B1_MN]:[B4_DT]]='Xuất-2024-VayTron'!CJ$5)))</f>
        <v>24301.423197654309</v>
      </c>
      <c r="CK8" s="42" cm="1">
        <f t="array" ref="CK8">IF(CK$2="FY",SUMPRODUCT(Data_Xuất[[B1_MN]:[B4_DT]]*(Data_Xuất[Year]=CK$1)*(Data_Xuất[Main SKU name_GOM]=$A8)*(Data_Xuất[[#Headers],[B1_MN]:[B4_DT]]='Xuất-2024-VayTron'!CK$5)),SUMPRODUCT(Data_Xuất[[B1_MN]:[B4_DT]]*(Data_Xuất[Year]=CK$1)*(Data_Xuất[Month]=CK$2)*(Data_Xuất[Main SKU name_GOM]=$A8)*(Data_Xuất[[#Headers],[B1_MN]:[B4_DT]]='Xuất-2024-VayTron'!CK$5)))</f>
        <v>0</v>
      </c>
      <c r="CL8" s="42" cm="1">
        <f t="array" ref="CL8">IF(CL$2="FY",SUMPRODUCT(Data_Xuất[[B1_MN]:[B4_DT]]*(Data_Xuất[Year]=CL$1)*(Data_Xuất[Main SKU name_GOM]=$A8)*(Data_Xuất[[#Headers],[B1_MN]:[B4_DT]]='Xuất-2024-VayTron'!CL$5)),SUMPRODUCT(Data_Xuất[[B1_MN]:[B4_DT]]*(Data_Xuất[Year]=CL$1)*(Data_Xuất[Month]=CL$2)*(Data_Xuất[Main SKU name_GOM]=$A8)*(Data_Xuất[[#Headers],[B1_MN]:[B4_DT]]='Xuất-2024-VayTron'!CL$5)))</f>
        <v>23216.466347793845</v>
      </c>
      <c r="CM8" s="42" cm="1">
        <f t="array" ref="CM8">IF(CM$2="FY",SUMPRODUCT(Data_Xuất[[B1_MN]:[B4_DT]]*(Data_Xuất[Year]=CM$1)*(Data_Xuất[Main SKU name_GOM]=$A8)*(Data_Xuất[[#Headers],[B1_MN]:[B4_DT]]='Xuất-2024-VayTron'!CM$5)),SUMPRODUCT(Data_Xuất[[B1_MN]:[B4_DT]]*(Data_Xuất[Year]=CM$1)*(Data_Xuất[Month]=CM$2)*(Data_Xuất[Main SKU name_GOM]=$A8)*(Data_Xuất[[#Headers],[B1_MN]:[B4_DT]]='Xuất-2024-VayTron'!CM$5)))</f>
        <v>0</v>
      </c>
      <c r="CN8" s="45">
        <f t="shared" si="17"/>
        <v>4302959.6000000006</v>
      </c>
      <c r="CP8" s="42" cm="1">
        <f t="array" ref="CP8">IF(CP$2="FY",SUMPRODUCT(Data_Xuất[[B1_MN]:[B4_DT]]*(Data_Xuất[Year]=CP$1)*(Data_Xuất[Main SKU name_GOM]=$A8)*(Data_Xuất[[#Headers],[B1_MN]:[B4_DT]]='Xuất-2024-VayTron'!CP$5)),SUMPRODUCT(Data_Xuất[[B1_MN]:[B4_DT]]*(Data_Xuất[Year]=CP$1)*(Data_Xuất[Month]=CP$2)*(Data_Xuất[Main SKU name_GOM]=$A8)*(Data_Xuất[[#Headers],[B1_MN]:[B4_DT]]='Xuất-2024-VayTron'!CP$5)))</f>
        <v>2596250.357756095</v>
      </c>
      <c r="CQ8" s="42" cm="1">
        <f t="array" ref="CQ8">IF(CQ$2="FY",SUMPRODUCT(Data_Xuất[[B1_MN]:[B4_DT]]*(Data_Xuất[Year]=CQ$1)*(Data_Xuất[Main SKU name_GOM]=$A8)*(Data_Xuất[[#Headers],[B1_MN]:[B4_DT]]='Xuất-2024-VayTron'!CQ$5)),SUMPRODUCT(Data_Xuất[[B1_MN]:[B4_DT]]*(Data_Xuất[Year]=CQ$1)*(Data_Xuất[Month]=CQ$2)*(Data_Xuất[Main SKU name_GOM]=$A8)*(Data_Xuất[[#Headers],[B1_MN]:[B4_DT]]='Xuất-2024-VayTron'!CQ$5)))</f>
        <v>1022555.0448681168</v>
      </c>
      <c r="CR8" s="42" cm="1">
        <f t="array" ref="CR8">IF(CR$2="FY",SUMPRODUCT(Data_Xuất[[B1_MN]:[B4_DT]]*(Data_Xuất[Year]=CR$1)*(Data_Xuất[Main SKU name_GOM]=$A8)*(Data_Xuất[[#Headers],[B1_MN]:[B4_DT]]='Xuất-2024-VayTron'!CR$5)),SUMPRODUCT(Data_Xuất[[B1_MN]:[B4_DT]]*(Data_Xuất[Year]=CR$1)*(Data_Xuất[Month]=CR$2)*(Data_Xuất[Main SKU name_GOM]=$A8)*(Data_Xuất[[#Headers],[B1_MN]:[B4_DT]]='Xuất-2024-VayTron'!CR$5)))</f>
        <v>89866.736514823599</v>
      </c>
      <c r="CS8" s="42" cm="1">
        <f t="array" ref="CS8">IF(CS$2="FY",SUMPRODUCT(Data_Xuất[[B1_MN]:[B4_DT]]*(Data_Xuất[Year]=CS$1)*(Data_Xuất[Main SKU name_GOM]=$A8)*(Data_Xuất[[#Headers],[B1_MN]:[B4_DT]]='Xuất-2024-VayTron'!CS$5)),SUMPRODUCT(Data_Xuất[[B1_MN]:[B4_DT]]*(Data_Xuất[Year]=CS$1)*(Data_Xuất[Month]=CS$2)*(Data_Xuất[Main SKU name_GOM]=$A8)*(Data_Xuất[[#Headers],[B1_MN]:[B4_DT]]='Xuất-2024-VayTron'!CS$5)))</f>
        <v>113393.55100018528</v>
      </c>
      <c r="CT8" s="42" cm="1">
        <f t="array" ref="CT8">IF(CT$2="FY",SUMPRODUCT(Data_Xuất[[B1_MN]:[B4_DT]]*(Data_Xuất[Year]=CT$1)*(Data_Xuất[Main SKU name_GOM]=$A8)*(Data_Xuất[[#Headers],[B1_MN]:[B4_DT]]='Xuất-2024-VayTron'!CT$5)),SUMPRODUCT(Data_Xuất[[B1_MN]:[B4_DT]]*(Data_Xuất[Year]=CT$1)*(Data_Xuất[Month]=CT$2)*(Data_Xuất[Main SKU name_GOM]=$A8)*(Data_Xuất[[#Headers],[B1_MN]:[B4_DT]]='Xuất-2024-VayTron'!CT$5)))</f>
        <v>93078.763448079044</v>
      </c>
      <c r="CU8" s="42" cm="1">
        <f t="array" ref="CU8">IF(CU$2="FY",SUMPRODUCT(Data_Xuất[[B1_MN]:[B4_DT]]*(Data_Xuất[Year]=CU$1)*(Data_Xuất[Main SKU name_GOM]=$A8)*(Data_Xuất[[#Headers],[B1_MN]:[B4_DT]]='Xuất-2024-VayTron'!CU$5)),SUMPRODUCT(Data_Xuất[[B1_MN]:[B4_DT]]*(Data_Xuất[Year]=CU$1)*(Data_Xuất[Month]=CU$2)*(Data_Xuất[Main SKU name_GOM]=$A8)*(Data_Xuất[[#Headers],[B1_MN]:[B4_DT]]='Xuất-2024-VayTron'!CU$5)))</f>
        <v>22545.764088498538</v>
      </c>
      <c r="CV8" s="42" cm="1">
        <f t="array" ref="CV8">IF(CV$2="FY",SUMPRODUCT(Data_Xuất[[B1_MN]:[B4_DT]]*(Data_Xuất[Year]=CV$1)*(Data_Xuất[Main SKU name_GOM]=$A8)*(Data_Xuất[[#Headers],[B1_MN]:[B4_DT]]='Xuất-2024-VayTron'!CV$5)),SUMPRODUCT(Data_Xuất[[B1_MN]:[B4_DT]]*(Data_Xuất[Year]=CV$1)*(Data_Xuất[Month]=CV$2)*(Data_Xuất[Main SKU name_GOM]=$A8)*(Data_Xuất[[#Headers],[B1_MN]:[B4_DT]]='Xuất-2024-VayTron'!CV$5)))</f>
        <v>0</v>
      </c>
      <c r="CW8" s="42" cm="1">
        <f t="array" ref="CW8">IF(CW$2="FY",SUMPRODUCT(Data_Xuất[[B1_MN]:[B4_DT]]*(Data_Xuất[Year]=CW$1)*(Data_Xuất[Main SKU name_GOM]=$A8)*(Data_Xuất[[#Headers],[B1_MN]:[B4_DT]]='Xuất-2024-VayTron'!CW$5)),SUMPRODUCT(Data_Xuất[[B1_MN]:[B4_DT]]*(Data_Xuất[Year]=CW$1)*(Data_Xuất[Month]=CW$2)*(Data_Xuất[Main SKU name_GOM]=$A8)*(Data_Xuất[[#Headers],[B1_MN]:[B4_DT]]='Xuất-2024-VayTron'!CW$5)))</f>
        <v>16972.581316373591</v>
      </c>
      <c r="CX8" s="42" cm="1">
        <f t="array" ref="CX8">IF(CX$2="FY",SUMPRODUCT(Data_Xuất[[B1_MN]:[B4_DT]]*(Data_Xuất[Year]=CX$1)*(Data_Xuất[Main SKU name_GOM]=$A8)*(Data_Xuất[[#Headers],[B1_MN]:[B4_DT]]='Xuất-2024-VayTron'!CX$5)),SUMPRODUCT(Data_Xuất[[B1_MN]:[B4_DT]]*(Data_Xuất[Year]=CX$1)*(Data_Xuất[Month]=CX$2)*(Data_Xuất[Main SKU name_GOM]=$A8)*(Data_Xuất[[#Headers],[B1_MN]:[B4_DT]]='Xuất-2024-VayTron'!CX$5)))</f>
        <v>0</v>
      </c>
      <c r="CY8" s="42" cm="1">
        <f t="array" ref="CY8">IF(CY$2="FY",SUMPRODUCT(Data_Xuất[[B1_MN]:[B4_DT]]*(Data_Xuất[Year]=CY$1)*(Data_Xuất[Main SKU name_GOM]=$A8)*(Data_Xuất[[#Headers],[B1_MN]:[B4_DT]]='Xuất-2024-VayTron'!CY$5)),SUMPRODUCT(Data_Xuất[[B1_MN]:[B4_DT]]*(Data_Xuất[Year]=CY$1)*(Data_Xuất[Month]=CY$2)*(Data_Xuất[Main SKU name_GOM]=$A8)*(Data_Xuất[[#Headers],[B1_MN]:[B4_DT]]='Xuất-2024-VayTron'!CY$5)))</f>
        <v>40090.621007828224</v>
      </c>
      <c r="CZ8" s="42" cm="1">
        <f t="array" ref="CZ8">IF(CZ$2="FY",SUMPRODUCT(Data_Xuất[[B1_MN]:[B4_DT]]*(Data_Xuất[Year]=CZ$1)*(Data_Xuất[Main SKU name_GOM]=$A8)*(Data_Xuất[[#Headers],[B1_MN]:[B4_DT]]='Xuất-2024-VayTron'!CZ$5)),SUMPRODUCT(Data_Xuất[[B1_MN]:[B4_DT]]*(Data_Xuất[Year]=CZ$1)*(Data_Xuất[Month]=CZ$2)*(Data_Xuất[Main SKU name_GOM]=$A8)*(Data_Xuất[[#Headers],[B1_MN]:[B4_DT]]='Xuất-2024-VayTron'!CZ$5)))</f>
        <v>0</v>
      </c>
      <c r="DA8" s="42" cm="1">
        <f t="array" ref="DA8">IF(DA$2="FY",SUMPRODUCT(Data_Xuất[[B1_MN]:[B4_DT]]*(Data_Xuất[Year]=DA$1)*(Data_Xuất[Main SKU name_GOM]=$A8)*(Data_Xuất[[#Headers],[B1_MN]:[B4_DT]]='Xuất-2024-VayTron'!DA$5)),SUMPRODUCT(Data_Xuất[[B1_MN]:[B4_DT]]*(Data_Xuất[Year]=DA$1)*(Data_Xuất[Month]=DA$2)*(Data_Xuất[Main SKU name_GOM]=$A8)*(Data_Xuất[[#Headers],[B1_MN]:[B4_DT]]='Xuất-2024-VayTron'!DA$5)))</f>
        <v>89.88</v>
      </c>
      <c r="DB8" s="42" cm="1">
        <f t="array" ref="DB8">IF(DB$2="FY",SUMPRODUCT(Data_Xuất[[B1_MN]:[B4_DT]]*(Data_Xuất[Year]=DB$1)*(Data_Xuất[Main SKU name_GOM]=$A8)*(Data_Xuất[[#Headers],[B1_MN]:[B4_DT]]='Xuất-2024-VayTron'!DB$5)),SUMPRODUCT(Data_Xuất[[B1_MN]:[B4_DT]]*(Data_Xuất[Year]=DB$1)*(Data_Xuất[Month]=DB$2)*(Data_Xuất[Main SKU name_GOM]=$A8)*(Data_Xuất[[#Headers],[B1_MN]:[B4_DT]]='Xuất-2024-VayTron'!DB$5)))</f>
        <v>0</v>
      </c>
      <c r="DC8" s="45">
        <f t="shared" si="18"/>
        <v>3994843.3</v>
      </c>
      <c r="DE8" s="42" cm="1">
        <f t="array" ref="DE8">IF(DE$2="FY",SUMPRODUCT(Data_Xuất[[B1_MN]:[B4_DT]]*(Data_Xuất[Year]=DE$1)*(Data_Xuất[Main SKU name_GOM]=$A8)*(Data_Xuất[[#Headers],[B1_MN]:[B4_DT]]='Xuất-2024-VayTron'!DE$5)),SUMPRODUCT(Data_Xuất[[B1_MN]:[B4_DT]]*(Data_Xuất[Year]=DE$1)*(Data_Xuất[Month]=DE$2)*(Data_Xuất[Main SKU name_GOM]=$A8)*(Data_Xuất[[#Headers],[B1_MN]:[B4_DT]]='Xuất-2024-VayTron'!DE$5)))</f>
        <v>72102.238565603242</v>
      </c>
      <c r="DF8" s="42" cm="1">
        <f t="array" ref="DF8">IF(DF$2="FY",SUMPRODUCT(Data_Xuất[[B1_MN]:[B4_DT]]*(Data_Xuất[Year]=DF$1)*(Data_Xuất[Main SKU name_GOM]=$A8)*(Data_Xuất[[#Headers],[B1_MN]:[B4_DT]]='Xuất-2024-VayTron'!DF$5)),SUMPRODUCT(Data_Xuất[[B1_MN]:[B4_DT]]*(Data_Xuất[Year]=DF$1)*(Data_Xuất[Month]=DF$2)*(Data_Xuất[Main SKU name_GOM]=$A8)*(Data_Xuất[[#Headers],[B1_MN]:[B4_DT]]='Xuất-2024-VayTron'!DF$5)))</f>
        <v>58968.296007720724</v>
      </c>
      <c r="DG8" s="42" cm="1">
        <f t="array" ref="DG8">IF(DG$2="FY",SUMPRODUCT(Data_Xuất[[B1_MN]:[B4_DT]]*(Data_Xuất[Year]=DG$1)*(Data_Xuất[Main SKU name_GOM]=$A8)*(Data_Xuất[[#Headers],[B1_MN]:[B4_DT]]='Xuất-2024-VayTron'!DG$5)),SUMPRODUCT(Data_Xuất[[B1_MN]:[B4_DT]]*(Data_Xuất[Year]=DG$1)*(Data_Xuất[Month]=DG$2)*(Data_Xuất[Main SKU name_GOM]=$A8)*(Data_Xuất[[#Headers],[B1_MN]:[B4_DT]]='Xuất-2024-VayTron'!DG$5)))</f>
        <v>1875.5663824604142</v>
      </c>
      <c r="DH8" s="42" cm="1">
        <f t="array" ref="DH8">IF(DH$2="FY",SUMPRODUCT(Data_Xuất[[B1_MN]:[B4_DT]]*(Data_Xuất[Year]=DH$1)*(Data_Xuất[Main SKU name_GOM]=$A8)*(Data_Xuất[[#Headers],[B1_MN]:[B4_DT]]='Xuất-2024-VayTron'!DH$5)),SUMPRODUCT(Data_Xuất[[B1_MN]:[B4_DT]]*(Data_Xuất[Year]=DH$1)*(Data_Xuất[Month]=DH$2)*(Data_Xuất[Main SKU name_GOM]=$A8)*(Data_Xuất[[#Headers],[B1_MN]:[B4_DT]]='Xuất-2024-VayTron'!DH$5)))</f>
        <v>9669.2979399347641</v>
      </c>
      <c r="DI8" s="42" cm="1">
        <f t="array" ref="DI8">IF(DI$2="FY",SUMPRODUCT(Data_Xuất[[B1_MN]:[B4_DT]]*(Data_Xuất[Year]=DI$1)*(Data_Xuất[Main SKU name_GOM]=$A8)*(Data_Xuất[[#Headers],[B1_MN]:[B4_DT]]='Xuất-2024-VayTron'!DI$5)),SUMPRODUCT(Data_Xuất[[B1_MN]:[B4_DT]]*(Data_Xuất[Year]=DI$1)*(Data_Xuất[Month]=DI$2)*(Data_Xuất[Main SKU name_GOM]=$A8)*(Data_Xuất[[#Headers],[B1_MN]:[B4_DT]]='Xuất-2024-VayTron'!DI$5)))</f>
        <v>2288.8174576271185</v>
      </c>
      <c r="DJ8" s="42" cm="1">
        <f t="array" ref="DJ8">IF(DJ$2="FY",SUMPRODUCT(Data_Xuất[[B1_MN]:[B4_DT]]*(Data_Xuất[Year]=DJ$1)*(Data_Xuất[Main SKU name_GOM]=$A8)*(Data_Xuất[[#Headers],[B1_MN]:[B4_DT]]='Xuất-2024-VayTron'!DJ$5)),SUMPRODUCT(Data_Xuất[[B1_MN]:[B4_DT]]*(Data_Xuất[Year]=DJ$1)*(Data_Xuất[Month]=DJ$2)*(Data_Xuất[Main SKU name_GOM]=$A8)*(Data_Xuất[[#Headers],[B1_MN]:[B4_DT]]='Xuất-2024-VayTron'!DJ$5)))</f>
        <v>601.23622881355936</v>
      </c>
      <c r="DK8" s="42" cm="1">
        <f t="array" ref="DK8">IF(DK$2="FY",SUMPRODUCT(Data_Xuất[[B1_MN]:[B4_DT]]*(Data_Xuất[Year]=DK$1)*(Data_Xuất[Main SKU name_GOM]=$A8)*(Data_Xuất[[#Headers],[B1_MN]:[B4_DT]]='Xuất-2024-VayTron'!DK$5)),SUMPRODUCT(Data_Xuất[[B1_MN]:[B4_DT]]*(Data_Xuất[Year]=DK$1)*(Data_Xuất[Month]=DK$2)*(Data_Xuất[Main SKU name_GOM]=$A8)*(Data_Xuất[[#Headers],[B1_MN]:[B4_DT]]='Xuất-2024-VayTron'!DK$5)))</f>
        <v>0</v>
      </c>
      <c r="DL8" s="42" cm="1">
        <f t="array" ref="DL8">IF(DL$2="FY",SUMPRODUCT(Data_Xuất[[B1_MN]:[B4_DT]]*(Data_Xuất[Year]=DL$1)*(Data_Xuất[Main SKU name_GOM]=$A8)*(Data_Xuất[[#Headers],[B1_MN]:[B4_DT]]='Xuất-2024-VayTron'!DL$5)),SUMPRODUCT(Data_Xuất[[B1_MN]:[B4_DT]]*(Data_Xuất[Year]=DL$1)*(Data_Xuất[Month]=DL$2)*(Data_Xuất[Main SKU name_GOM]=$A8)*(Data_Xuất[[#Headers],[B1_MN]:[B4_DT]]='Xuất-2024-VayTron'!DL$5)))</f>
        <v>18892.275322834088</v>
      </c>
      <c r="DM8" s="42" cm="1">
        <f t="array" ref="DM8">IF(DM$2="FY",SUMPRODUCT(Data_Xuất[[B1_MN]:[B4_DT]]*(Data_Xuất[Year]=DM$1)*(Data_Xuất[Main SKU name_GOM]=$A8)*(Data_Xuất[[#Headers],[B1_MN]:[B4_DT]]='Xuất-2024-VayTron'!DM$5)),SUMPRODUCT(Data_Xuất[[B1_MN]:[B4_DT]]*(Data_Xuất[Year]=DM$1)*(Data_Xuất[Month]=DM$2)*(Data_Xuất[Main SKU name_GOM]=$A8)*(Data_Xuất[[#Headers],[B1_MN]:[B4_DT]]='Xuất-2024-VayTron'!DM$5)))</f>
        <v>0</v>
      </c>
      <c r="DN8" s="42" cm="1">
        <f t="array" ref="DN8">IF(DN$2="FY",SUMPRODUCT(Data_Xuất[[B1_MN]:[B4_DT]]*(Data_Xuất[Year]=DN$1)*(Data_Xuất[Main SKU name_GOM]=$A8)*(Data_Xuất[[#Headers],[B1_MN]:[B4_DT]]='Xuất-2024-VayTron'!DN$5)),SUMPRODUCT(Data_Xuất[[B1_MN]:[B4_DT]]*(Data_Xuất[Year]=DN$1)*(Data_Xuất[Month]=DN$2)*(Data_Xuất[Main SKU name_GOM]=$A8)*(Data_Xuất[[#Headers],[B1_MN]:[B4_DT]]='Xuất-2024-VayTron'!DN$5)))</f>
        <v>14480.68209500609</v>
      </c>
      <c r="DO8" s="42" cm="1">
        <f t="array" ref="DO8">IF(DO$2="FY",SUMPRODUCT(Data_Xuất[[B1_MN]:[B4_DT]]*(Data_Xuất[Year]=DO$1)*(Data_Xuất[Main SKU name_GOM]=$A8)*(Data_Xuất[[#Headers],[B1_MN]:[B4_DT]]='Xuất-2024-VayTron'!DO$5)),SUMPRODUCT(Data_Xuất[[B1_MN]:[B4_DT]]*(Data_Xuất[Year]=DO$1)*(Data_Xuất[Month]=DO$2)*(Data_Xuất[Main SKU name_GOM]=$A8)*(Data_Xuất[[#Headers],[B1_MN]:[B4_DT]]='Xuất-2024-VayTron'!DO$5)))</f>
        <v>0</v>
      </c>
      <c r="DP8" s="42" cm="1">
        <f t="array" ref="DP8">IF(DP$2="FY",SUMPRODUCT(Data_Xuất[[B1_MN]:[B4_DT]]*(Data_Xuất[Year]=DP$1)*(Data_Xuất[Main SKU name_GOM]=$A8)*(Data_Xuất[[#Headers],[B1_MN]:[B4_DT]]='Xuất-2024-VayTron'!DP$5)),SUMPRODUCT(Data_Xuất[[B1_MN]:[B4_DT]]*(Data_Xuất[Year]=DP$1)*(Data_Xuất[Month]=DP$2)*(Data_Xuất[Main SKU name_GOM]=$A8)*(Data_Xuất[[#Headers],[B1_MN]:[B4_DT]]='Xuất-2024-VayTron'!DP$5)))</f>
        <v>0</v>
      </c>
      <c r="DQ8" s="42" cm="1">
        <f t="array" ref="DQ8">IF(DQ$2="FY",SUMPRODUCT(Data_Xuất[[B1_MN]:[B4_DT]]*(Data_Xuất[Year]=DQ$1)*(Data_Xuất[Main SKU name_GOM]=$A8)*(Data_Xuất[[#Headers],[B1_MN]:[B4_DT]]='Xuất-2024-VayTron'!DQ$5)),SUMPRODUCT(Data_Xuất[[B1_MN]:[B4_DT]]*(Data_Xuất[Year]=DQ$1)*(Data_Xuất[Month]=DQ$2)*(Data_Xuất[Main SKU name_GOM]=$A8)*(Data_Xuất[[#Headers],[B1_MN]:[B4_DT]]='Xuất-2024-VayTron'!DQ$5)))</f>
        <v>0</v>
      </c>
      <c r="DR8" s="45">
        <f t="shared" si="19"/>
        <v>178878.41</v>
      </c>
      <c r="DT8" s="42" cm="1">
        <f t="array" ref="DT8">IF(DT$2="FY",SUMPRODUCT(Data_Xuất[[B1_MN]:[B4_DT]]*(Data_Xuất[Year]=DT$1)*(Data_Xuất[Main SKU name_GOM]=$A8)*(Data_Xuất[[#Headers],[B1_MN]:[B4_DT]]='Xuất-2024-VayTron'!DT$5)),SUMPRODUCT(Data_Xuất[[B1_MN]:[B4_DT]]*(Data_Xuất[Year]=DT$1)*(Data_Xuất[Month]=DT$2)*(Data_Xuất[Main SKU name_GOM]=$A8)*(Data_Xuất[[#Headers],[B1_MN]:[B4_DT]]='Xuất-2024-VayTron'!DT$5)))</f>
        <v>605891.17661183258</v>
      </c>
      <c r="DU8" s="42" cm="1">
        <f t="array" ref="DU8">IF(DU$2="FY",SUMPRODUCT(Data_Xuất[[B1_MN]:[B4_DT]]*(Data_Xuất[Year]=DU$1)*(Data_Xuất[Main SKU name_GOM]=$A8)*(Data_Xuất[[#Headers],[B1_MN]:[B4_DT]]='Xuất-2024-VayTron'!DU$5)),SUMPRODUCT(Data_Xuất[[B1_MN]:[B4_DT]]*(Data_Xuất[Year]=DU$1)*(Data_Xuất[Month]=DU$2)*(Data_Xuất[Main SKU name_GOM]=$A8)*(Data_Xuất[[#Headers],[B1_MN]:[B4_DT]]='Xuất-2024-VayTron'!DU$5)))</f>
        <v>432757.82314846717</v>
      </c>
      <c r="DV8" s="42" cm="1">
        <f t="array" ref="DV8">IF(DV$2="FY",SUMPRODUCT(Data_Xuất[[B1_MN]:[B4_DT]]*(Data_Xuất[Year]=DV$1)*(Data_Xuất[Main SKU name_GOM]=$A8)*(Data_Xuất[[#Headers],[B1_MN]:[B4_DT]]='Xuất-2024-VayTron'!DV$5)),SUMPRODUCT(Data_Xuất[[B1_MN]:[B4_DT]]*(Data_Xuất[Year]=DV$1)*(Data_Xuất[Month]=DV$2)*(Data_Xuất[Main SKU name_GOM]=$A8)*(Data_Xuất[[#Headers],[B1_MN]:[B4_DT]]='Xuất-2024-VayTron'!DV$5)))</f>
        <v>18880.180809987818</v>
      </c>
      <c r="DW8" s="42" cm="1">
        <f t="array" ref="DW8">IF(DW$2="FY",SUMPRODUCT(Data_Xuất[[B1_MN]:[B4_DT]]*(Data_Xuất[Year]=DW$1)*(Data_Xuất[Main SKU name_GOM]=$A8)*(Data_Xuất[[#Headers],[B1_MN]:[B4_DT]]='Xuất-2024-VayTron'!DW$5)),SUMPRODUCT(Data_Xuất[[B1_MN]:[B4_DT]]*(Data_Xuất[Year]=DW$1)*(Data_Xuất[Month]=DW$2)*(Data_Xuất[Main SKU name_GOM]=$A8)*(Data_Xuất[[#Headers],[B1_MN]:[B4_DT]]='Xuất-2024-VayTron'!DW$5)))</f>
        <v>22477.939441101178</v>
      </c>
      <c r="DX8" s="42" cm="1">
        <f t="array" ref="DX8">IF(DX$2="FY",SUMPRODUCT(Data_Xuất[[B1_MN]:[B4_DT]]*(Data_Xuất[Year]=DX$1)*(Data_Xuất[Main SKU name_GOM]=$A8)*(Data_Xuất[[#Headers],[B1_MN]:[B4_DT]]='Xuất-2024-VayTron'!DX$5)),SUMPRODUCT(Data_Xuất[[B1_MN]:[B4_DT]]*(Data_Xuất[Year]=DX$1)*(Data_Xuất[Month]=DX$2)*(Data_Xuất[Main SKU name_GOM]=$A8)*(Data_Xuất[[#Headers],[B1_MN]:[B4_DT]]='Xuất-2024-VayTron'!DX$5)))</f>
        <v>11169.989641593696</v>
      </c>
      <c r="DY8" s="42" cm="1">
        <f t="array" ref="DY8">IF(DY$2="FY",SUMPRODUCT(Data_Xuất[[B1_MN]:[B4_DT]]*(Data_Xuất[Year]=DY$1)*(Data_Xuất[Main SKU name_GOM]=$A8)*(Data_Xuất[[#Headers],[B1_MN]:[B4_DT]]='Xuất-2024-VayTron'!DY$5)),SUMPRODUCT(Data_Xuất[[B1_MN]:[B4_DT]]*(Data_Xuất[Year]=DY$1)*(Data_Xuất[Month]=DY$2)*(Data_Xuất[Main SKU name_GOM]=$A8)*(Data_Xuất[[#Headers],[B1_MN]:[B4_DT]]='Xuất-2024-VayTron'!DY$5)))</f>
        <v>22774.209190072339</v>
      </c>
      <c r="DZ8" s="42" cm="1">
        <f t="array" ref="DZ8">IF(DZ$2="FY",SUMPRODUCT(Data_Xuất[[B1_MN]:[B4_DT]]*(Data_Xuất[Year]=DZ$1)*(Data_Xuất[Main SKU name_GOM]=$A8)*(Data_Xuất[[#Headers],[B1_MN]:[B4_DT]]='Xuất-2024-VayTron'!DZ$5)),SUMPRODUCT(Data_Xuất[[B1_MN]:[B4_DT]]*(Data_Xuất[Year]=DZ$1)*(Data_Xuất[Month]=DZ$2)*(Data_Xuất[Main SKU name_GOM]=$A8)*(Data_Xuất[[#Headers],[B1_MN]:[B4_DT]]='Xuất-2024-VayTron'!DZ$5)))</f>
        <v>0</v>
      </c>
      <c r="EA8" s="42" cm="1">
        <f t="array" ref="EA8">IF(EA$2="FY",SUMPRODUCT(Data_Xuất[[B1_MN]:[B4_DT]]*(Data_Xuất[Year]=EA$1)*(Data_Xuất[Main SKU name_GOM]=$A8)*(Data_Xuất[[#Headers],[B1_MN]:[B4_DT]]='Xuất-2024-VayTron'!EA$5)),SUMPRODUCT(Data_Xuất[[B1_MN]:[B4_DT]]*(Data_Xuất[Year]=EA$1)*(Data_Xuất[Month]=EA$2)*(Data_Xuất[Main SKU name_GOM]=$A8)*(Data_Xuất[[#Headers],[B1_MN]:[B4_DT]]='Xuất-2024-VayTron'!EA$5)))</f>
        <v>68377.12812771264</v>
      </c>
      <c r="EB8" s="42" cm="1">
        <f t="array" ref="EB8">IF(EB$2="FY",SUMPRODUCT(Data_Xuất[[B1_MN]:[B4_DT]]*(Data_Xuất[Year]=EB$1)*(Data_Xuất[Main SKU name_GOM]=$A8)*(Data_Xuất[[#Headers],[B1_MN]:[B4_DT]]='Xuất-2024-VayTron'!EB$5)),SUMPRODUCT(Data_Xuất[[B1_MN]:[B4_DT]]*(Data_Xuất[Year]=EB$1)*(Data_Xuất[Month]=EB$2)*(Data_Xuất[Main SKU name_GOM]=$A8)*(Data_Xuất[[#Headers],[B1_MN]:[B4_DT]]='Xuất-2024-VayTron'!EB$5)))</f>
        <v>0</v>
      </c>
      <c r="EC8" s="42" cm="1">
        <f t="array" ref="EC8">IF(EC$2="FY",SUMPRODUCT(Data_Xuất[[B1_MN]:[B4_DT]]*(Data_Xuất[Year]=EC$1)*(Data_Xuất[Main SKU name_GOM]=$A8)*(Data_Xuất[[#Headers],[B1_MN]:[B4_DT]]='Xuất-2024-VayTron'!EC$5)),SUMPRODUCT(Data_Xuất[[B1_MN]:[B4_DT]]*(Data_Xuất[Year]=EC$1)*(Data_Xuất[Month]=EC$2)*(Data_Xuất[Main SKU name_GOM]=$A8)*(Data_Xuất[[#Headers],[B1_MN]:[B4_DT]]='Xuất-2024-VayTron'!EC$5)))</f>
        <v>2074.0560292326431</v>
      </c>
      <c r="ED8" s="42" cm="1">
        <f t="array" ref="ED8">IF(ED$2="FY",SUMPRODUCT(Data_Xuất[[B1_MN]:[B4_DT]]*(Data_Xuất[Year]=ED$1)*(Data_Xuất[Main SKU name_GOM]=$A8)*(Data_Xuất[[#Headers],[B1_MN]:[B4_DT]]='Xuất-2024-VayTron'!ED$5)),SUMPRODUCT(Data_Xuất[[B1_MN]:[B4_DT]]*(Data_Xuất[Year]=ED$1)*(Data_Xuất[Month]=ED$2)*(Data_Xuất[Main SKU name_GOM]=$A8)*(Data_Xuất[[#Headers],[B1_MN]:[B4_DT]]='Xuất-2024-VayTron'!ED$5)))</f>
        <v>0</v>
      </c>
      <c r="EE8" s="42" cm="1">
        <f t="array" ref="EE8">IF(EE$2="FY",SUMPRODUCT(Data_Xuất[[B1_MN]:[B4_DT]]*(Data_Xuất[Year]=EE$1)*(Data_Xuất[Main SKU name_GOM]=$A8)*(Data_Xuất[[#Headers],[B1_MN]:[B4_DT]]='Xuất-2024-VayTron'!EE$5)),SUMPRODUCT(Data_Xuất[[B1_MN]:[B4_DT]]*(Data_Xuất[Year]=EE$1)*(Data_Xuất[Month]=EE$2)*(Data_Xuất[Main SKU name_GOM]=$A8)*(Data_Xuất[[#Headers],[B1_MN]:[B4_DT]]='Xuất-2024-VayTron'!EE$5)))</f>
        <v>10250.599999999999</v>
      </c>
      <c r="EF8" s="42" cm="1">
        <f t="array" ref="EF8">IF(EF$2="FY",SUMPRODUCT(Data_Xuất[[B1_MN]:[B4_DT]]*(Data_Xuất[Year]=EF$1)*(Data_Xuất[Main SKU name_GOM]=$A8)*(Data_Xuất[[#Headers],[B1_MN]:[B4_DT]]='Xuất-2024-VayTron'!EF$5)),SUMPRODUCT(Data_Xuất[[B1_MN]:[B4_DT]]*(Data_Xuất[Year]=EF$1)*(Data_Xuất[Month]=EF$2)*(Data_Xuất[Main SKU name_GOM]=$A8)*(Data_Xuất[[#Headers],[B1_MN]:[B4_DT]]='Xuất-2024-VayTron'!EF$5)))</f>
        <v>0</v>
      </c>
      <c r="EG8" s="45">
        <f t="shared" si="20"/>
        <v>1194653.1030000001</v>
      </c>
      <c r="EI8" s="42" cm="1">
        <f t="array" ref="EI8">IF(EI$2="FY",SUMPRODUCT(Data_Xuất[[B1_MN]:[B4_DT]]*(Data_Xuất[Year]=EI$1)*(Data_Xuất[Main SKU name_GOM]=$A8)*(Data_Xuất[[#Headers],[B1_MN]:[B4_DT]]='Xuất-2024-VayTron'!EI$5)),SUMPRODUCT(Data_Xuất[[B1_MN]:[B4_DT]]*(Data_Xuất[Year]=EI$1)*(Data_Xuất[Month]=EI$2)*(Data_Xuất[Main SKU name_GOM]=$A8)*(Data_Xuất[[#Headers],[B1_MN]:[B4_DT]]='Xuất-2024-VayTron'!EI$5)))</f>
        <v>1126994.4236721229</v>
      </c>
      <c r="EJ8" s="42" cm="1">
        <f t="array" ref="EJ8">IF(EJ$2="FY",SUMPRODUCT(Data_Xuất[[B1_MN]:[B4_DT]]*(Data_Xuất[Year]=EJ$1)*(Data_Xuất[Main SKU name_GOM]=$A8)*(Data_Xuất[[#Headers],[B1_MN]:[B4_DT]]='Xuất-2024-VayTron'!EJ$5)),SUMPRODUCT(Data_Xuất[[B1_MN]:[B4_DT]]*(Data_Xuất[Year]=EJ$1)*(Data_Xuất[Month]=EJ$2)*(Data_Xuất[Main SKU name_GOM]=$A8)*(Data_Xuất[[#Headers],[B1_MN]:[B4_DT]]='Xuất-2024-VayTron'!EJ$5)))</f>
        <v>235463.38012292693</v>
      </c>
      <c r="EK8" s="42" cm="1">
        <f t="array" ref="EK8">IF(EK$2="FY",SUMPRODUCT(Data_Xuất[[B1_MN]:[B4_DT]]*(Data_Xuất[Year]=EK$1)*(Data_Xuất[Main SKU name_GOM]=$A8)*(Data_Xuất[[#Headers],[B1_MN]:[B4_DT]]='Xuất-2024-VayTron'!EK$5)),SUMPRODUCT(Data_Xuất[[B1_MN]:[B4_DT]]*(Data_Xuất[Year]=EK$1)*(Data_Xuất[Month]=EK$2)*(Data_Xuất[Main SKU name_GOM]=$A8)*(Data_Xuất[[#Headers],[B1_MN]:[B4_DT]]='Xuất-2024-VayTron'!EK$5)))</f>
        <v>7538.8063337393423</v>
      </c>
      <c r="EL8" s="42" cm="1">
        <f t="array" ref="EL8">IF(EL$2="FY",SUMPRODUCT(Data_Xuất[[B1_MN]:[B4_DT]]*(Data_Xuất[Year]=EL$1)*(Data_Xuất[Main SKU name_GOM]=$A8)*(Data_Xuất[[#Headers],[B1_MN]:[B4_DT]]='Xuất-2024-VayTron'!EL$5)),SUMPRODUCT(Data_Xuất[[B1_MN]:[B4_DT]]*(Data_Xuất[Year]=EL$1)*(Data_Xuất[Month]=EL$2)*(Data_Xuất[Main SKU name_GOM]=$A8)*(Data_Xuất[[#Headers],[B1_MN]:[B4_DT]]='Xuất-2024-VayTron'!EL$5)))</f>
        <v>21683.64486927944</v>
      </c>
      <c r="EM8" s="42" cm="1">
        <f t="array" ref="EM8">IF(EM$2="FY",SUMPRODUCT(Data_Xuất[[B1_MN]:[B4_DT]]*(Data_Xuất[Year]=EM$1)*(Data_Xuất[Main SKU name_GOM]=$A8)*(Data_Xuất[[#Headers],[B1_MN]:[B4_DT]]='Xuất-2024-VayTron'!EM$5)),SUMPRODUCT(Data_Xuất[[B1_MN]:[B4_DT]]*(Data_Xuất[Year]=EM$1)*(Data_Xuất[Month]=EM$2)*(Data_Xuất[Main SKU name_GOM]=$A8)*(Data_Xuất[[#Headers],[B1_MN]:[B4_DT]]='Xuất-2024-VayTron'!EM$5)))</f>
        <v>88130.144556897518</v>
      </c>
      <c r="EN8" s="42" cm="1">
        <f t="array" ref="EN8">IF(EN$2="FY",SUMPRODUCT(Data_Xuất[[B1_MN]:[B4_DT]]*(Data_Xuất[Year]=EN$1)*(Data_Xuất[Main SKU name_GOM]=$A8)*(Data_Xuất[[#Headers],[B1_MN]:[B4_DT]]='Xuất-2024-VayTron'!EN$5)),SUMPRODUCT(Data_Xuất[[B1_MN]:[B4_DT]]*(Data_Xuất[Year]=EN$1)*(Data_Xuất[Month]=EN$2)*(Data_Xuất[Main SKU name_GOM]=$A8)*(Data_Xuất[[#Headers],[B1_MN]:[B4_DT]]='Xuất-2024-VayTron'!EN$5)))</f>
        <v>1081.666123505941</v>
      </c>
      <c r="EO8" s="42" cm="1">
        <f t="array" ref="EO8">IF(EO$2="FY",SUMPRODUCT(Data_Xuất[[B1_MN]:[B4_DT]]*(Data_Xuất[Year]=EO$1)*(Data_Xuất[Main SKU name_GOM]=$A8)*(Data_Xuất[[#Headers],[B1_MN]:[B4_DT]]='Xuất-2024-VayTron'!EO$5)),SUMPRODUCT(Data_Xuất[[B1_MN]:[B4_DT]]*(Data_Xuất[Year]=EO$1)*(Data_Xuất[Month]=EO$2)*(Data_Xuất[Main SKU name_GOM]=$A8)*(Data_Xuất[[#Headers],[B1_MN]:[B4_DT]]='Xuất-2024-VayTron'!EO$5)))</f>
        <v>0</v>
      </c>
      <c r="EP8" s="42" cm="1">
        <f t="array" ref="EP8">IF(EP$2="FY",SUMPRODUCT(Data_Xuất[[B1_MN]:[B4_DT]]*(Data_Xuất[Year]=EP$1)*(Data_Xuất[Main SKU name_GOM]=$A8)*(Data_Xuất[[#Headers],[B1_MN]:[B4_DT]]='Xuất-2024-VayTron'!EP$5)),SUMPRODUCT(Data_Xuất[[B1_MN]:[B4_DT]]*(Data_Xuất[Year]=EP$1)*(Data_Xuất[Month]=EP$2)*(Data_Xuất[Main SKU name_GOM]=$A8)*(Data_Xuất[[#Headers],[B1_MN]:[B4_DT]]='Xuất-2024-VayTron'!EP$5)))</f>
        <v>66797.435295949457</v>
      </c>
      <c r="EQ8" s="42" cm="1">
        <f t="array" ref="EQ8">IF(EQ$2="FY",SUMPRODUCT(Data_Xuất[[B1_MN]:[B4_DT]]*(Data_Xuất[Year]=EQ$1)*(Data_Xuất[Main SKU name_GOM]=$A8)*(Data_Xuất[[#Headers],[B1_MN]:[B4_DT]]='Xuất-2024-VayTron'!EQ$5)),SUMPRODUCT(Data_Xuất[[B1_MN]:[B4_DT]]*(Data_Xuất[Year]=EQ$1)*(Data_Xuất[Month]=EQ$2)*(Data_Xuất[Main SKU name_GOM]=$A8)*(Data_Xuất[[#Headers],[B1_MN]:[B4_DT]]='Xuất-2024-VayTron'!EQ$5)))</f>
        <v>0</v>
      </c>
      <c r="ER8" s="42" cm="1">
        <f t="array" ref="ER8">IF(ER$2="FY",SUMPRODUCT(Data_Xuất[[B1_MN]:[B4_DT]]*(Data_Xuất[Year]=ER$1)*(Data_Xuất[Main SKU name_GOM]=$A8)*(Data_Xuất[[#Headers],[B1_MN]:[B4_DT]]='Xuất-2024-VayTron'!ER$5)),SUMPRODUCT(Data_Xuất[[B1_MN]:[B4_DT]]*(Data_Xuất[Year]=ER$1)*(Data_Xuất[Month]=ER$2)*(Data_Xuất[Main SKU name_GOM]=$A8)*(Data_Xuất[[#Headers],[B1_MN]:[B4_DT]]='Xuất-2024-VayTron'!ER$5)))</f>
        <v>13424.799025578563</v>
      </c>
      <c r="ES8" s="42" cm="1">
        <f t="array" ref="ES8">IF(ES$2="FY",SUMPRODUCT(Data_Xuất[[B1_MN]:[B4_DT]]*(Data_Xuất[Year]=ES$1)*(Data_Xuất[Main SKU name_GOM]=$A8)*(Data_Xuất[[#Headers],[B1_MN]:[B4_DT]]='Xuất-2024-VayTron'!ES$5)),SUMPRODUCT(Data_Xuất[[B1_MN]:[B4_DT]]*(Data_Xuất[Year]=ES$1)*(Data_Xuất[Month]=ES$2)*(Data_Xuất[Main SKU name_GOM]=$A8)*(Data_Xuất[[#Headers],[B1_MN]:[B4_DT]]='Xuất-2024-VayTron'!ES$5)))</f>
        <v>0</v>
      </c>
      <c r="ET8" s="42" cm="1">
        <f t="array" ref="ET8">IF(ET$2="FY",SUMPRODUCT(Data_Xuất[[B1_MN]:[B4_DT]]*(Data_Xuất[Year]=ET$1)*(Data_Xuất[Main SKU name_GOM]=$A8)*(Data_Xuất[[#Headers],[B1_MN]:[B4_DT]]='Xuất-2024-VayTron'!ET$5)),SUMPRODUCT(Data_Xuất[[B1_MN]:[B4_DT]]*(Data_Xuất[Year]=ET$1)*(Data_Xuất[Month]=ET$2)*(Data_Xuất[Main SKU name_GOM]=$A8)*(Data_Xuất[[#Headers],[B1_MN]:[B4_DT]]='Xuất-2024-VayTron'!ET$5)))</f>
        <v>0</v>
      </c>
      <c r="EU8" s="42" cm="1">
        <f t="array" ref="EU8">IF(EU$2="FY",SUMPRODUCT(Data_Xuất[[B1_MN]:[B4_DT]]*(Data_Xuất[Year]=EU$1)*(Data_Xuất[Main SKU name_GOM]=$A8)*(Data_Xuất[[#Headers],[B1_MN]:[B4_DT]]='Xuất-2024-VayTron'!EU$5)),SUMPRODUCT(Data_Xuất[[B1_MN]:[B4_DT]]*(Data_Xuất[Year]=EU$1)*(Data_Xuất[Month]=EU$2)*(Data_Xuất[Main SKU name_GOM]=$A8)*(Data_Xuất[[#Headers],[B1_MN]:[B4_DT]]='Xuất-2024-VayTron'!EU$5)))</f>
        <v>0</v>
      </c>
      <c r="EV8" s="45">
        <f t="shared" si="21"/>
        <v>1561114.3</v>
      </c>
      <c r="EX8" s="42" cm="1">
        <f t="array" ref="EX8">IF(EX$2="FY",SUMPRODUCT(Data_Xuất[[B1_MN]:[B4_DT]]*(Data_Xuất[Year]=EX$1)*(Data_Xuất[Main SKU name_GOM]=$A8)*(Data_Xuất[[#Headers],[B1_MN]:[B4_DT]]='Xuất-2024-VayTron'!EX$5)),SUMPRODUCT(Data_Xuất[[B1_MN]:[B4_DT]]*(Data_Xuất[Year]=EX$1)*(Data_Xuất[Month]=EX$2)*(Data_Xuất[Main SKU name_GOM]=$A8)*(Data_Xuất[[#Headers],[B1_MN]:[B4_DT]]='Xuất-2024-VayTron'!EX$5)))</f>
        <v>1332445.202078525</v>
      </c>
      <c r="EY8" s="42" cm="1">
        <f t="array" ref="EY8">IF(EY$2="FY",SUMPRODUCT(Data_Xuất[[B1_MN]:[B4_DT]]*(Data_Xuất[Year]=EY$1)*(Data_Xuất[Main SKU name_GOM]=$A8)*(Data_Xuất[[#Headers],[B1_MN]:[B4_DT]]='Xuất-2024-VayTron'!EY$5)),SUMPRODUCT(Data_Xuất[[B1_MN]:[B4_DT]]*(Data_Xuất[Year]=EY$1)*(Data_Xuất[Month]=EY$2)*(Data_Xuất[Main SKU name_GOM]=$A8)*(Data_Xuất[[#Headers],[B1_MN]:[B4_DT]]='Xuất-2024-VayTron'!EY$5)))</f>
        <v>245416.05068906874</v>
      </c>
      <c r="EZ8" s="42" cm="1">
        <f t="array" ref="EZ8">IF(EZ$2="FY",SUMPRODUCT(Data_Xuất[[B1_MN]:[B4_DT]]*(Data_Xuất[Year]=EZ$1)*(Data_Xuất[Main SKU name_GOM]=$A8)*(Data_Xuất[[#Headers],[B1_MN]:[B4_DT]]='Xuất-2024-VayTron'!EZ$5)),SUMPRODUCT(Data_Xuất[[B1_MN]:[B4_DT]]*(Data_Xuất[Year]=EZ$1)*(Data_Xuất[Month]=EZ$2)*(Data_Xuất[Main SKU name_GOM]=$A8)*(Data_Xuất[[#Headers],[B1_MN]:[B4_DT]]='Xuất-2024-VayTron'!EZ$5)))</f>
        <v>33905.421244818324</v>
      </c>
      <c r="FA8" s="42" cm="1">
        <f t="array" ref="FA8">IF(FA$2="FY",SUMPRODUCT(Data_Xuất[[B1_MN]:[B4_DT]]*(Data_Xuất[Year]=FA$1)*(Data_Xuất[Main SKU name_GOM]=$A8)*(Data_Xuất[[#Headers],[B1_MN]:[B4_DT]]='Xuất-2024-VayTron'!FA$5)),SUMPRODUCT(Data_Xuất[[B1_MN]:[B4_DT]]*(Data_Xuất[Year]=FA$1)*(Data_Xuất[Month]=FA$2)*(Data_Xuất[Main SKU name_GOM]=$A8)*(Data_Xuất[[#Headers],[B1_MN]:[B4_DT]]='Xuất-2024-VayTron'!FA$5)))</f>
        <v>25612.408173187709</v>
      </c>
      <c r="FB8" s="42" cm="1">
        <f t="array" ref="FB8">IF(FB$2="FY",SUMPRODUCT(Data_Xuất[[B1_MN]:[B4_DT]]*(Data_Xuất[Year]=FB$1)*(Data_Xuất[Main SKU name_GOM]=$A8)*(Data_Xuất[[#Headers],[B1_MN]:[B4_DT]]='Xuất-2024-VayTron'!FB$5)),SUMPRODUCT(Data_Xuất[[B1_MN]:[B4_DT]]*(Data_Xuất[Year]=FB$1)*(Data_Xuất[Month]=FB$2)*(Data_Xuất[Main SKU name_GOM]=$A8)*(Data_Xuất[[#Headers],[B1_MN]:[B4_DT]]='Xuất-2024-VayTron'!FB$5)))</f>
        <v>2184.4282744282746</v>
      </c>
      <c r="FC8" s="42" cm="1">
        <f t="array" ref="FC8">IF(FC$2="FY",SUMPRODUCT(Data_Xuất[[B1_MN]:[B4_DT]]*(Data_Xuất[Year]=FC$1)*(Data_Xuất[Main SKU name_GOM]=$A8)*(Data_Xuất[[#Headers],[B1_MN]:[B4_DT]]='Xuất-2024-VayTron'!FC$5)),SUMPRODUCT(Data_Xuất[[B1_MN]:[B4_DT]]*(Data_Xuất[Year]=FC$1)*(Data_Xuất[Month]=FC$2)*(Data_Xuất[Main SKU name_GOM]=$A8)*(Data_Xuất[[#Headers],[B1_MN]:[B4_DT]]='Xuất-2024-VayTron'!FC$5)))</f>
        <v>524.46985446985445</v>
      </c>
      <c r="FD8" s="42" cm="1">
        <f t="array" ref="FD8">IF(FD$2="FY",SUMPRODUCT(Data_Xuất[[B1_MN]:[B4_DT]]*(Data_Xuất[Year]=FD$1)*(Data_Xuất[Main SKU name_GOM]=$A8)*(Data_Xuất[[#Headers],[B1_MN]:[B4_DT]]='Xuất-2024-VayTron'!FD$5)),SUMPRODUCT(Data_Xuất[[B1_MN]:[B4_DT]]*(Data_Xuất[Year]=FD$1)*(Data_Xuất[Month]=FD$2)*(Data_Xuất[Main SKU name_GOM]=$A8)*(Data_Xuất[[#Headers],[B1_MN]:[B4_DT]]='Xuất-2024-VayTron'!FD$5)))</f>
        <v>0</v>
      </c>
      <c r="FE8" s="42" cm="1">
        <f t="array" ref="FE8">IF(FE$2="FY",SUMPRODUCT(Data_Xuất[[B1_MN]:[B4_DT]]*(Data_Xuất[Year]=FE$1)*(Data_Xuất[Main SKU name_GOM]=$A8)*(Data_Xuất[[#Headers],[B1_MN]:[B4_DT]]='Xuất-2024-VayTron'!FE$5)),SUMPRODUCT(Data_Xuất[[B1_MN]:[B4_DT]]*(Data_Xuất[Year]=FE$1)*(Data_Xuất[Month]=FE$2)*(Data_Xuất[Main SKU name_GOM]=$A8)*(Data_Xuất[[#Headers],[B1_MN]:[B4_DT]]='Xuất-2024-VayTron'!FE$5)))</f>
        <v>206041.18188564875</v>
      </c>
      <c r="FF8" s="42" cm="1">
        <f t="array" ref="FF8">IF(FF$2="FY",SUMPRODUCT(Data_Xuất[[B1_MN]:[B4_DT]]*(Data_Xuất[Year]=FF$1)*(Data_Xuất[Main SKU name_GOM]=$A8)*(Data_Xuất[[#Headers],[B1_MN]:[B4_DT]]='Xuất-2024-VayTron'!FF$5)),SUMPRODUCT(Data_Xuất[[B1_MN]:[B4_DT]]*(Data_Xuất[Year]=FF$1)*(Data_Xuất[Month]=FF$2)*(Data_Xuất[Main SKU name_GOM]=$A8)*(Data_Xuất[[#Headers],[B1_MN]:[B4_DT]]='Xuất-2024-VayTron'!FF$5)))</f>
        <v>0</v>
      </c>
      <c r="FG8" s="42" cm="1">
        <f t="array" ref="FG8">IF(FG$2="FY",SUMPRODUCT(Data_Xuất[[B1_MN]:[B4_DT]]*(Data_Xuất[Year]=FG$1)*(Data_Xuất[Main SKU name_GOM]=$A8)*(Data_Xuất[[#Headers],[B1_MN]:[B4_DT]]='Xuất-2024-VayTron'!FG$5)),SUMPRODUCT(Data_Xuất[[B1_MN]:[B4_DT]]*(Data_Xuất[Year]=FG$1)*(Data_Xuất[Month]=FG$2)*(Data_Xuất[Main SKU name_GOM]=$A8)*(Data_Xuất[[#Headers],[B1_MN]:[B4_DT]]='Xuất-2024-VayTron'!FG$5)))</f>
        <v>231252.83779985362</v>
      </c>
      <c r="FH8" s="42" cm="1">
        <f t="array" ref="FH8">IF(FH$2="FY",SUMPRODUCT(Data_Xuất[[B1_MN]:[B4_DT]]*(Data_Xuất[Year]=FH$1)*(Data_Xuất[Main SKU name_GOM]=$A8)*(Data_Xuất[[#Headers],[B1_MN]:[B4_DT]]='Xuất-2024-VayTron'!FH$5)),SUMPRODUCT(Data_Xuất[[B1_MN]:[B4_DT]]*(Data_Xuất[Year]=FH$1)*(Data_Xuất[Month]=FH$2)*(Data_Xuất[Main SKU name_GOM]=$A8)*(Data_Xuất[[#Headers],[B1_MN]:[B4_DT]]='Xuất-2024-VayTron'!FH$5)))</f>
        <v>0</v>
      </c>
      <c r="FI8" s="42" cm="1">
        <f t="array" ref="FI8">IF(FI$2="FY",SUMPRODUCT(Data_Xuất[[B1_MN]:[B4_DT]]*(Data_Xuất[Year]=FI$1)*(Data_Xuất[Main SKU name_GOM]=$A8)*(Data_Xuất[[#Headers],[B1_MN]:[B4_DT]]='Xuất-2024-VayTron'!FI$5)),SUMPRODUCT(Data_Xuất[[B1_MN]:[B4_DT]]*(Data_Xuất[Year]=FI$1)*(Data_Xuất[Month]=FI$2)*(Data_Xuất[Main SKU name_GOM]=$A8)*(Data_Xuất[[#Headers],[B1_MN]:[B4_DT]]='Xuất-2024-VayTron'!FI$5)))</f>
        <v>0</v>
      </c>
      <c r="FJ8" s="42" cm="1">
        <f t="array" ref="FJ8">IF(FJ$2="FY",SUMPRODUCT(Data_Xuất[[B1_MN]:[B4_DT]]*(Data_Xuất[Year]=FJ$1)*(Data_Xuất[Main SKU name_GOM]=$A8)*(Data_Xuất[[#Headers],[B1_MN]:[B4_DT]]='Xuất-2024-VayTron'!FJ$5)),SUMPRODUCT(Data_Xuất[[B1_MN]:[B4_DT]]*(Data_Xuất[Year]=FJ$1)*(Data_Xuất[Month]=FJ$2)*(Data_Xuất[Main SKU name_GOM]=$A8)*(Data_Xuất[[#Headers],[B1_MN]:[B4_DT]]='Xuất-2024-VayTron'!FJ$5)))</f>
        <v>0</v>
      </c>
      <c r="FK8" s="45">
        <f t="shared" si="22"/>
        <v>2077382</v>
      </c>
      <c r="FM8" s="42" cm="1">
        <f t="array" ref="FM8">IF(FM$2="FY",SUMPRODUCT(Data_Xuất[[B1_MN]:[B4_DT]]*(Data_Xuất[Year]=FM$1)*(Data_Xuất[Main SKU name_GOM]=$A8)*(Data_Xuất[[#Headers],[B1_MN]:[B4_DT]]='Xuất-2024-VayTron'!FM$5)),SUMPRODUCT(Data_Xuất[[B1_MN]:[B4_DT]]*(Data_Xuất[Year]=FM$1)*(Data_Xuất[Month]=FM$2)*(Data_Xuất[Main SKU name_GOM]=$A8)*(Data_Xuất[[#Headers],[B1_MN]:[B4_DT]]='Xuất-2024-VayTron'!FM$5)))</f>
        <v>1471613.9775039384</v>
      </c>
      <c r="FN8" s="42" cm="1">
        <f t="array" ref="FN8">IF(FN$2="FY",SUMPRODUCT(Data_Xuất[[B1_MN]:[B4_DT]]*(Data_Xuất[Year]=FN$1)*(Data_Xuất[Main SKU name_GOM]=$A8)*(Data_Xuất[[#Headers],[B1_MN]:[B4_DT]]='Xuất-2024-VayTron'!FN$5)),SUMPRODUCT(Data_Xuất[[B1_MN]:[B4_DT]]*(Data_Xuất[Year]=FN$1)*(Data_Xuất[Month]=FN$2)*(Data_Xuất[Main SKU name_GOM]=$A8)*(Data_Xuất[[#Headers],[B1_MN]:[B4_DT]]='Xuất-2024-VayTron'!FN$5)))</f>
        <v>303390.74710152362</v>
      </c>
      <c r="FO8" s="42" cm="1">
        <f t="array" ref="FO8">IF(FO$2="FY",SUMPRODUCT(Data_Xuất[[B1_MN]:[B4_DT]]*(Data_Xuất[Year]=FO$1)*(Data_Xuất[Main SKU name_GOM]=$A8)*(Data_Xuất[[#Headers],[B1_MN]:[B4_DT]]='Xuất-2024-VayTron'!FO$5)),SUMPRODUCT(Data_Xuất[[B1_MN]:[B4_DT]]*(Data_Xuất[Year]=FO$1)*(Data_Xuất[Month]=FO$2)*(Data_Xuất[Main SKU name_GOM]=$A8)*(Data_Xuất[[#Headers],[B1_MN]:[B4_DT]]='Xuất-2024-VayTron'!FO$5)))</f>
        <v>0</v>
      </c>
      <c r="FP8" s="42" cm="1">
        <f t="array" ref="FP8">IF(FP$2="FY",SUMPRODUCT(Data_Xuất[[B1_MN]:[B4_DT]]*(Data_Xuất[Year]=FP$1)*(Data_Xuất[Main SKU name_GOM]=$A8)*(Data_Xuất[[#Headers],[B1_MN]:[B4_DT]]='Xuất-2024-VayTron'!FP$5)),SUMPRODUCT(Data_Xuất[[B1_MN]:[B4_DT]]*(Data_Xuất[Year]=FP$1)*(Data_Xuất[Month]=FP$2)*(Data_Xuất[Main SKU name_GOM]=$A8)*(Data_Xuất[[#Headers],[B1_MN]:[B4_DT]]='Xuất-2024-VayTron'!FP$5)))</f>
        <v>16183.610720338984</v>
      </c>
      <c r="FQ8" s="42" cm="1">
        <f t="array" ref="FQ8">IF(FQ$2="FY",SUMPRODUCT(Data_Xuất[[B1_MN]:[B4_DT]]*(Data_Xuất[Year]=FQ$1)*(Data_Xuất[Main SKU name_GOM]=$A8)*(Data_Xuất[[#Headers],[B1_MN]:[B4_DT]]='Xuất-2024-VayTron'!FQ$5)),SUMPRODUCT(Data_Xuất[[B1_MN]:[B4_DT]]*(Data_Xuất[Year]=FQ$1)*(Data_Xuất[Month]=FQ$2)*(Data_Xuất[Main SKU name_GOM]=$A8)*(Data_Xuất[[#Headers],[B1_MN]:[B4_DT]]='Xuất-2024-VayTron'!FQ$5)))</f>
        <v>3431.26993220339</v>
      </c>
      <c r="FR8" s="42" cm="1">
        <f t="array" ref="FR8">IF(FR$2="FY",SUMPRODUCT(Data_Xuất[[B1_MN]:[B4_DT]]*(Data_Xuất[Year]=FR$1)*(Data_Xuất[Main SKU name_GOM]=$A8)*(Data_Xuất[[#Headers],[B1_MN]:[B4_DT]]='Xuất-2024-VayTron'!FR$5)),SUMPRODUCT(Data_Xuất[[B1_MN]:[B4_DT]]*(Data_Xuất[Year]=FR$1)*(Data_Xuất[Month]=FR$2)*(Data_Xuất[Main SKU name_GOM]=$A8)*(Data_Xuất[[#Headers],[B1_MN]:[B4_DT]]='Xuất-2024-VayTron'!FR$5)))</f>
        <v>901.34046610169503</v>
      </c>
      <c r="FS8" s="42" cm="1">
        <f t="array" ref="FS8">IF(FS$2="FY",SUMPRODUCT(Data_Xuất[[B1_MN]:[B4_DT]]*(Data_Xuất[Year]=FS$1)*(Data_Xuất[Main SKU name_GOM]=$A8)*(Data_Xuất[[#Headers],[B1_MN]:[B4_DT]]='Xuất-2024-VayTron'!FS$5)),SUMPRODUCT(Data_Xuất[[B1_MN]:[B4_DT]]*(Data_Xuất[Year]=FS$1)*(Data_Xuất[Month]=FS$2)*(Data_Xuất[Main SKU name_GOM]=$A8)*(Data_Xuất[[#Headers],[B1_MN]:[B4_DT]]='Xuất-2024-VayTron'!FS$5)))</f>
        <v>0</v>
      </c>
      <c r="FT8" s="42" cm="1">
        <f t="array" ref="FT8">IF(FT$2="FY",SUMPRODUCT(Data_Xuất[[B1_MN]:[B4_DT]]*(Data_Xuất[Year]=FT$1)*(Data_Xuất[Main SKU name_GOM]=$A8)*(Data_Xuất[[#Headers],[B1_MN]:[B4_DT]]='Xuất-2024-VayTron'!FT$5)),SUMPRODUCT(Data_Xuất[[B1_MN]:[B4_DT]]*(Data_Xuất[Year]=FT$1)*(Data_Xuất[Month]=FT$2)*(Data_Xuất[Main SKU name_GOM]=$A8)*(Data_Xuất[[#Headers],[B1_MN]:[B4_DT]]='Xuất-2024-VayTron'!FT$5)))</f>
        <v>40002.054275893905</v>
      </c>
      <c r="FU8" s="42" cm="1">
        <f t="array" ref="FU8">IF(FU$2="FY",SUMPRODUCT(Data_Xuất[[B1_MN]:[B4_DT]]*(Data_Xuất[Year]=FU$1)*(Data_Xuất[Main SKU name_GOM]=$A8)*(Data_Xuất[[#Headers],[B1_MN]:[B4_DT]]='Xuất-2024-VayTron'!FU$5)),SUMPRODUCT(Data_Xuất[[B1_MN]:[B4_DT]]*(Data_Xuất[Year]=FU$1)*(Data_Xuất[Month]=FU$2)*(Data_Xuất[Main SKU name_GOM]=$A8)*(Data_Xuất[[#Headers],[B1_MN]:[B4_DT]]='Xuất-2024-VayTron'!FU$5)))</f>
        <v>0</v>
      </c>
      <c r="FV8" s="42" cm="1">
        <f t="array" ref="FV8">IF(FV$2="FY",SUMPRODUCT(Data_Xuất[[B1_MN]:[B4_DT]]*(Data_Xuất[Year]=FV$1)*(Data_Xuất[Main SKU name_GOM]=$A8)*(Data_Xuất[[#Headers],[B1_MN]:[B4_DT]]='Xuất-2024-VayTron'!FV$5)),SUMPRODUCT(Data_Xuất[[B1_MN]:[B4_DT]]*(Data_Xuất[Year]=FV$1)*(Data_Xuất[Month]=FV$2)*(Data_Xuất[Main SKU name_GOM]=$A8)*(Data_Xuất[[#Headers],[B1_MN]:[B4_DT]]='Xuất-2024-VayTron'!FV$5)))</f>
        <v>0</v>
      </c>
      <c r="FW8" s="42" cm="1">
        <f t="array" ref="FW8">IF(FW$2="FY",SUMPRODUCT(Data_Xuất[[B1_MN]:[B4_DT]]*(Data_Xuất[Year]=FW$1)*(Data_Xuất[Main SKU name_GOM]=$A8)*(Data_Xuất[[#Headers],[B1_MN]:[B4_DT]]='Xuất-2024-VayTron'!FW$5)),SUMPRODUCT(Data_Xuất[[B1_MN]:[B4_DT]]*(Data_Xuất[Year]=FW$1)*(Data_Xuất[Month]=FW$2)*(Data_Xuất[Main SKU name_GOM]=$A8)*(Data_Xuất[[#Headers],[B1_MN]:[B4_DT]]='Xuất-2024-VayTron'!FW$5)))</f>
        <v>0</v>
      </c>
      <c r="FX8" s="42" cm="1">
        <f t="array" ref="FX8">IF(FX$2="FY",SUMPRODUCT(Data_Xuất[[B1_MN]:[B4_DT]]*(Data_Xuất[Year]=FX$1)*(Data_Xuất[Main SKU name_GOM]=$A8)*(Data_Xuất[[#Headers],[B1_MN]:[B4_DT]]='Xuất-2024-VayTron'!FX$5)),SUMPRODUCT(Data_Xuất[[B1_MN]:[B4_DT]]*(Data_Xuất[Year]=FX$1)*(Data_Xuất[Month]=FX$2)*(Data_Xuất[Main SKU name_GOM]=$A8)*(Data_Xuất[[#Headers],[B1_MN]:[B4_DT]]='Xuất-2024-VayTron'!FX$5)))</f>
        <v>0</v>
      </c>
      <c r="FY8" s="42" cm="1">
        <f t="array" ref="FY8">IF(FY$2="FY",SUMPRODUCT(Data_Xuất[[B1_MN]:[B4_DT]]*(Data_Xuất[Year]=FY$1)*(Data_Xuất[Main SKU name_GOM]=$A8)*(Data_Xuất[[#Headers],[B1_MN]:[B4_DT]]='Xuất-2024-VayTron'!FY$5)),SUMPRODUCT(Data_Xuất[[B1_MN]:[B4_DT]]*(Data_Xuất[Year]=FY$1)*(Data_Xuất[Month]=FY$2)*(Data_Xuất[Main SKU name_GOM]=$A8)*(Data_Xuất[[#Headers],[B1_MN]:[B4_DT]]='Xuất-2024-VayTron'!FY$5)))</f>
        <v>0</v>
      </c>
      <c r="FZ8" s="45">
        <f t="shared" si="23"/>
        <v>1835523</v>
      </c>
      <c r="GB8" s="42" cm="1">
        <f t="array" ref="GB8">IF(GB$2="FY",SUMPRODUCT(Data_Xuất[[B1_MN]:[B4_DT]]*(Data_Xuất[Year]=GB$1)*(Data_Xuất[Main SKU name_GOM]=$A8)*(Data_Xuất[[#Headers],[B1_MN]:[B4_DT]]='Xuất-2024-VayTron'!GB$5)),SUMPRODUCT(Data_Xuất[[B1_MN]:[B4_DT]]*(Data_Xuất[Year]=GB$1)*(Data_Xuất[Month]=GB$2)*(Data_Xuất[Main SKU name_GOM]=$A8)*(Data_Xuất[[#Headers],[B1_MN]:[B4_DT]]='Xuất-2024-VayTron'!GB$5)))</f>
        <v>967861.60710210807</v>
      </c>
      <c r="GC8" s="42" cm="1">
        <f t="array" ref="GC8">IF(GC$2="FY",SUMPRODUCT(Data_Xuất[[B1_MN]:[B4_DT]]*(Data_Xuất[Year]=GC$1)*(Data_Xuất[Main SKU name_GOM]=$A8)*(Data_Xuất[[#Headers],[B1_MN]:[B4_DT]]='Xuất-2024-VayTron'!GC$5)),SUMPRODUCT(Data_Xuất[[B1_MN]:[B4_DT]]*(Data_Xuất[Year]=GC$1)*(Data_Xuất[Month]=GC$2)*(Data_Xuất[Main SKU name_GOM]=$A8)*(Data_Xuất[[#Headers],[B1_MN]:[B4_DT]]='Xuất-2024-VayTron'!GC$5)))</f>
        <v>726936.43455658318</v>
      </c>
      <c r="GD8" s="42" cm="1">
        <f t="array" ref="GD8">IF(GD$2="FY",SUMPRODUCT(Data_Xuất[[B1_MN]:[B4_DT]]*(Data_Xuất[Year]=GD$1)*(Data_Xuất[Main SKU name_GOM]=$A8)*(Data_Xuất[[#Headers],[B1_MN]:[B4_DT]]='Xuất-2024-VayTron'!GD$5)),SUMPRODUCT(Data_Xuất[[B1_MN]:[B4_DT]]*(Data_Xuất[Year]=GD$1)*(Data_Xuất[Month]=GD$2)*(Data_Xuất[Main SKU name_GOM]=$A8)*(Data_Xuất[[#Headers],[B1_MN]:[B4_DT]]='Xuất-2024-VayTron'!GD$5)))</f>
        <v>4180.3278688524588</v>
      </c>
      <c r="GE8" s="42" cm="1">
        <f t="array" ref="GE8">IF(GE$2="FY",SUMPRODUCT(Data_Xuất[[B1_MN]:[B4_DT]]*(Data_Xuất[Year]=GE$1)*(Data_Xuất[Main SKU name_GOM]=$A8)*(Data_Xuất[[#Headers],[B1_MN]:[B4_DT]]='Xuất-2024-VayTron'!GE$5)),SUMPRODUCT(Data_Xuất[[B1_MN]:[B4_DT]]*(Data_Xuất[Year]=GE$1)*(Data_Xuất[Month]=GE$2)*(Data_Xuất[Main SKU name_GOM]=$A8)*(Data_Xuất[[#Headers],[B1_MN]:[B4_DT]]='Xuất-2024-VayTron'!GE$5)))</f>
        <v>125634.10775423728</v>
      </c>
      <c r="GF8" s="42" cm="1">
        <f t="array" ref="GF8">IF(GF$2="FY",SUMPRODUCT(Data_Xuất[[B1_MN]:[B4_DT]]*(Data_Xuất[Year]=GF$1)*(Data_Xuất[Main SKU name_GOM]=$A8)*(Data_Xuất[[#Headers],[B1_MN]:[B4_DT]]='Xuất-2024-VayTron'!GF$5)),SUMPRODUCT(Data_Xuất[[B1_MN]:[B4_DT]]*(Data_Xuất[Year]=GF$1)*(Data_Xuất[Month]=GF$2)*(Data_Xuất[Main SKU name_GOM]=$A8)*(Data_Xuất[[#Headers],[B1_MN]:[B4_DT]]='Xuất-2024-VayTron'!GF$5)))</f>
        <v>7226.4031525423734</v>
      </c>
      <c r="GG8" s="42" cm="1">
        <f t="array" ref="GG8">IF(GG$2="FY",SUMPRODUCT(Data_Xuất[[B1_MN]:[B4_DT]]*(Data_Xuất[Year]=GG$1)*(Data_Xuất[Main SKU name_GOM]=$A8)*(Data_Xuất[[#Headers],[B1_MN]:[B4_DT]]='Xuất-2024-VayTron'!GG$5)),SUMPRODUCT(Data_Xuất[[B1_MN]:[B4_DT]]*(Data_Xuất[Year]=GG$1)*(Data_Xuất[Month]=GG$2)*(Data_Xuất[Main SKU name_GOM]=$A8)*(Data_Xuất[[#Headers],[B1_MN]:[B4_DT]]='Xuất-2024-VayTron'!GG$5)))</f>
        <v>1898.2620762711865</v>
      </c>
      <c r="GH8" s="42" cm="1">
        <f t="array" ref="GH8">IF(GH$2="FY",SUMPRODUCT(Data_Xuất[[B1_MN]:[B4_DT]]*(Data_Xuất[Year]=GH$1)*(Data_Xuất[Main SKU name_GOM]=$A8)*(Data_Xuất[[#Headers],[B1_MN]:[B4_DT]]='Xuất-2024-VayTron'!GH$5)),SUMPRODUCT(Data_Xuất[[B1_MN]:[B4_DT]]*(Data_Xuất[Year]=GH$1)*(Data_Xuất[Month]=GH$2)*(Data_Xuất[Main SKU name_GOM]=$A8)*(Data_Xuất[[#Headers],[B1_MN]:[B4_DT]]='Xuất-2024-VayTron'!GH$5)))</f>
        <v>0</v>
      </c>
      <c r="GI8" s="42" cm="1">
        <f t="array" ref="GI8">IF(GI$2="FY",SUMPRODUCT(Data_Xuất[[B1_MN]:[B4_DT]]*(Data_Xuất[Year]=GI$1)*(Data_Xuất[Main SKU name_GOM]=$A8)*(Data_Xuất[[#Headers],[B1_MN]:[B4_DT]]='Xuất-2024-VayTron'!GI$5)),SUMPRODUCT(Data_Xuất[[B1_MN]:[B4_DT]]*(Data_Xuất[Year]=GI$1)*(Data_Xuất[Month]=GI$2)*(Data_Xuất[Main SKU name_GOM]=$A8)*(Data_Xuất[[#Headers],[B1_MN]:[B4_DT]]='Xuất-2024-VayTron'!GI$5)))</f>
        <v>99373.029620553149</v>
      </c>
      <c r="GJ8" s="42" cm="1">
        <f t="array" ref="GJ8">IF(GJ$2="FY",SUMPRODUCT(Data_Xuất[[B1_MN]:[B4_DT]]*(Data_Xuất[Year]=GJ$1)*(Data_Xuất[Main SKU name_GOM]=$A8)*(Data_Xuất[[#Headers],[B1_MN]:[B4_DT]]='Xuất-2024-VayTron'!GJ$5)),SUMPRODUCT(Data_Xuất[[B1_MN]:[B4_DT]]*(Data_Xuất[Year]=GJ$1)*(Data_Xuất[Month]=GJ$2)*(Data_Xuất[Main SKU name_GOM]=$A8)*(Data_Xuất[[#Headers],[B1_MN]:[B4_DT]]='Xuất-2024-VayTron'!GJ$5)))</f>
        <v>0</v>
      </c>
      <c r="GK8" s="42" cm="1">
        <f t="array" ref="GK8">IF(GK$2="FY",SUMPRODUCT(Data_Xuất[[B1_MN]:[B4_DT]]*(Data_Xuất[Year]=GK$1)*(Data_Xuất[Main SKU name_GOM]=$A8)*(Data_Xuất[[#Headers],[B1_MN]:[B4_DT]]='Xuất-2024-VayTron'!GK$5)),SUMPRODUCT(Data_Xuất[[B1_MN]:[B4_DT]]*(Data_Xuất[Year]=GK$1)*(Data_Xuất[Month]=GK$2)*(Data_Xuất[Main SKU name_GOM]=$A8)*(Data_Xuất[[#Headers],[B1_MN]:[B4_DT]]='Xuất-2024-VayTron'!GK$5)))</f>
        <v>4180.3278688524588</v>
      </c>
      <c r="GL8" s="42" cm="1">
        <f t="array" ref="GL8">IF(GL$2="FY",SUMPRODUCT(Data_Xuất[[B1_MN]:[B4_DT]]*(Data_Xuất[Year]=GL$1)*(Data_Xuất[Main SKU name_GOM]=$A8)*(Data_Xuất[[#Headers],[B1_MN]:[B4_DT]]='Xuất-2024-VayTron'!GL$5)),SUMPRODUCT(Data_Xuất[[B1_MN]:[B4_DT]]*(Data_Xuất[Year]=GL$1)*(Data_Xuất[Month]=GL$2)*(Data_Xuất[Main SKU name_GOM]=$A8)*(Data_Xuất[[#Headers],[B1_MN]:[B4_DT]]='Xuất-2024-VayTron'!GL$5)))</f>
        <v>0</v>
      </c>
      <c r="GM8" s="42" cm="1">
        <f t="array" ref="GM8">IF(GM$2="FY",SUMPRODUCT(Data_Xuất[[B1_MN]:[B4_DT]]*(Data_Xuất[Year]=GM$1)*(Data_Xuất[Main SKU name_GOM]=$A8)*(Data_Xuất[[#Headers],[B1_MN]:[B4_DT]]='Xuất-2024-VayTron'!GM$5)),SUMPRODUCT(Data_Xuất[[B1_MN]:[B4_DT]]*(Data_Xuất[Year]=GM$1)*(Data_Xuất[Month]=GM$2)*(Data_Xuất[Main SKU name_GOM]=$A8)*(Data_Xuất[[#Headers],[B1_MN]:[B4_DT]]='Xuất-2024-VayTron'!GM$5)))</f>
        <v>0</v>
      </c>
      <c r="GN8" s="42" cm="1">
        <f t="array" ref="GN8">IF(GN$2="FY",SUMPRODUCT(Data_Xuất[[B1_MN]:[B4_DT]]*(Data_Xuất[Year]=GN$1)*(Data_Xuất[Main SKU name_GOM]=$A8)*(Data_Xuất[[#Headers],[B1_MN]:[B4_DT]]='Xuất-2024-VayTron'!GN$5)),SUMPRODUCT(Data_Xuất[[B1_MN]:[B4_DT]]*(Data_Xuất[Year]=GN$1)*(Data_Xuất[Month]=GN$2)*(Data_Xuất[Main SKU name_GOM]=$A8)*(Data_Xuất[[#Headers],[B1_MN]:[B4_DT]]='Xuất-2024-VayTron'!GN$5)))</f>
        <v>0</v>
      </c>
      <c r="GO8" s="45">
        <f t="shared" si="24"/>
        <v>1937290.5000000002</v>
      </c>
    </row>
    <row r="9" spans="1:197" x14ac:dyDescent="0.35">
      <c r="A9" s="5" t="s">
        <v>71</v>
      </c>
      <c r="B9" s="24" t="s">
        <v>71</v>
      </c>
      <c r="D9" s="42" cm="1">
        <f t="array" ref="D9">IF(D$2="FY",SUMPRODUCT(Data_Xuất[[B1_MN]:[B4_DT]]*(Data_Xuất[Year]=D$1)*(Data_Xuất[Main SKU name_GOM]=$A9)*(Data_Xuất[[#Headers],[B1_MN]:[B4_DT]]='Xuất-2024-VayTron'!D$5)),SUMPRODUCT(Data_Xuất[[B1_MN]:[B4_DT]]*(Data_Xuất[Year]=D$1)*(Data_Xuất[Month]=D$2)*(Data_Xuất[Main SKU name_GOM]=$A9)*(Data_Xuất[[#Headers],[B1_MN]:[B4_DT]]='Xuất-2024-VayTron'!D$5)))</f>
        <v>49190.241036798099</v>
      </c>
      <c r="E9" s="42" cm="1">
        <f t="array" ref="E9">IF(E$2="FY",SUMPRODUCT(Data_Xuất[[B1_MN]:[B4_DT]]*(Data_Xuất[Year]=E$1)*(Data_Xuất[Main SKU name_GOM]=$A9)*(Data_Xuất[[#Headers],[B1_MN]:[B4_DT]]='Xuất-2024-VayTron'!E$5)),SUMPRODUCT(Data_Xuất[[B1_MN]:[B4_DT]]*(Data_Xuất[Year]=E$1)*(Data_Xuất[Month]=E$2)*(Data_Xuất[Main SKU name_GOM]=$A9)*(Data_Xuất[[#Headers],[B1_MN]:[B4_DT]]='Xuất-2024-VayTron'!E$5)))</f>
        <v>3354.0925266903914</v>
      </c>
      <c r="F9" s="42" cm="1">
        <f t="array" ref="F9">IF(F$2="FY",SUMPRODUCT(Data_Xuất[[B1_MN]:[B4_DT]]*(Data_Xuất[Year]=F$1)*(Data_Xuất[Main SKU name_GOM]=$A9)*(Data_Xuất[[#Headers],[B1_MN]:[B4_DT]]='Xuất-2024-VayTron'!F$5)),SUMPRODUCT(Data_Xuất[[B1_MN]:[B4_DT]]*(Data_Xuất[Year]=F$1)*(Data_Xuất[Month]=F$2)*(Data_Xuất[Main SKU name_GOM]=$A9)*(Data_Xuất[[#Headers],[B1_MN]:[B4_DT]]='Xuất-2024-VayTron'!F$5)))</f>
        <v>97891.571378280583</v>
      </c>
      <c r="G9" s="42" cm="1">
        <f t="array" ref="G9">IF(G$2="FY",SUMPRODUCT(Data_Xuất[[B1_MN]:[B4_DT]]*(Data_Xuất[Year]=G$1)*(Data_Xuất[Main SKU name_GOM]=$A9)*(Data_Xuất[[#Headers],[B1_MN]:[B4_DT]]='Xuất-2024-VayTron'!G$5)),SUMPRODUCT(Data_Xuất[[B1_MN]:[B4_DT]]*(Data_Xuất[Year]=G$1)*(Data_Xuất[Month]=G$2)*(Data_Xuất[Main SKU name_GOM]=$A9)*(Data_Xuất[[#Headers],[B1_MN]:[B4_DT]]='Xuất-2024-VayTron'!G$5)))</f>
        <v>36169.719822760031</v>
      </c>
      <c r="H9" s="42" cm="1">
        <f t="array" ref="H9">IF(H$2="FY",SUMPRODUCT(Data_Xuất[[B1_MN]:[B4_DT]]*(Data_Xuất[Year]=H$1)*(Data_Xuất[Main SKU name_GOM]=$A9)*(Data_Xuất[[#Headers],[B1_MN]:[B4_DT]]='Xuất-2024-VayTron'!H$5)),SUMPRODUCT(Data_Xuất[[B1_MN]:[B4_DT]]*(Data_Xuất[Year]=H$1)*(Data_Xuất[Month]=H$2)*(Data_Xuất[Main SKU name_GOM]=$A9)*(Data_Xuất[[#Headers],[B1_MN]:[B4_DT]]='Xuất-2024-VayTron'!H$5)))</f>
        <v>4694.688226239532</v>
      </c>
      <c r="I9" s="42" cm="1">
        <f t="array" ref="I9">IF(I$2="FY",SUMPRODUCT(Data_Xuất[[B1_MN]:[B4_DT]]*(Data_Xuất[Year]=I$1)*(Data_Xuất[Main SKU name_GOM]=$A9)*(Data_Xuất[[#Headers],[B1_MN]:[B4_DT]]='Xuất-2024-VayTron'!I$5)),SUMPRODUCT(Data_Xuất[[B1_MN]:[B4_DT]]*(Data_Xuất[Year]=I$1)*(Data_Xuất[Month]=I$2)*(Data_Xuất[Main SKU name_GOM]=$A9)*(Data_Xuất[[#Headers],[B1_MN]:[B4_DT]]='Xuất-2024-VayTron'!I$5)))</f>
        <v>37850.018000987548</v>
      </c>
      <c r="J9" s="42" cm="1">
        <f t="array" ref="J9">IF(J$2="FY",SUMPRODUCT(Data_Xuất[[B1_MN]:[B4_DT]]*(Data_Xuất[Year]=J$1)*(Data_Xuất[Main SKU name_GOM]=$A9)*(Data_Xuất[[#Headers],[B1_MN]:[B4_DT]]='Xuất-2024-VayTron'!J$5)),SUMPRODUCT(Data_Xuất[[B1_MN]:[B4_DT]]*(Data_Xuất[Year]=J$1)*(Data_Xuất[Month]=J$2)*(Data_Xuất[Main SKU name_GOM]=$A9)*(Data_Xuất[[#Headers],[B1_MN]:[B4_DT]]='Xuất-2024-VayTron'!J$5)))</f>
        <v>0</v>
      </c>
      <c r="K9" s="42" cm="1">
        <f t="array" ref="K9">IF(K$2="FY",SUMPRODUCT(Data_Xuất[[B1_MN]:[B4_DT]]*(Data_Xuất[Year]=K$1)*(Data_Xuất[Main SKU name_GOM]=$A9)*(Data_Xuất[[#Headers],[B1_MN]:[B4_DT]]='Xuất-2024-VayTron'!K$5)),SUMPRODUCT(Data_Xuất[[B1_MN]:[B4_DT]]*(Data_Xuất[Year]=K$1)*(Data_Xuất[Month]=K$2)*(Data_Xuất[Main SKU name_GOM]=$A9)*(Data_Xuất[[#Headers],[B1_MN]:[B4_DT]]='Xuất-2024-VayTron'!K$5)))</f>
        <v>31938.692679575975</v>
      </c>
      <c r="L9" s="42" cm="1">
        <f t="array" ref="L9">IF(L$2="FY",SUMPRODUCT(Data_Xuất[[B1_MN]:[B4_DT]]*(Data_Xuất[Year]=L$1)*(Data_Xuất[Main SKU name_GOM]=$A9)*(Data_Xuất[[#Headers],[B1_MN]:[B4_DT]]='Xuất-2024-VayTron'!L$5)),SUMPRODUCT(Data_Xuất[[B1_MN]:[B4_DT]]*(Data_Xuất[Year]=L$1)*(Data_Xuất[Month]=L$2)*(Data_Xuất[Main SKU name_GOM]=$A9)*(Data_Xuất[[#Headers],[B1_MN]:[B4_DT]]='Xuất-2024-VayTron'!L$5)))</f>
        <v>0</v>
      </c>
      <c r="M9" s="42" cm="1">
        <f t="array" ref="M9">IF(M$2="FY",SUMPRODUCT(Data_Xuất[[B1_MN]:[B4_DT]]*(Data_Xuất[Year]=M$1)*(Data_Xuất[Main SKU name_GOM]=$A9)*(Data_Xuất[[#Headers],[B1_MN]:[B4_DT]]='Xuất-2024-VayTron'!M$5)),SUMPRODUCT(Data_Xuất[[B1_MN]:[B4_DT]]*(Data_Xuất[Year]=M$1)*(Data_Xuất[Month]=M$2)*(Data_Xuất[Main SKU name_GOM]=$A9)*(Data_Xuất[[#Headers],[B1_MN]:[B4_DT]]='Xuất-2024-VayTron'!M$5)))</f>
        <v>42660.976328667843</v>
      </c>
      <c r="N9" s="42" cm="1">
        <f t="array" ref="N9">IF(N$2="FY",SUMPRODUCT(Data_Xuất[[B1_MN]:[B4_DT]]*(Data_Xuất[Year]=N$1)*(Data_Xuất[Main SKU name_GOM]=$A9)*(Data_Xuất[[#Headers],[B1_MN]:[B4_DT]]='Xuất-2024-VayTron'!N$5)),SUMPRODUCT(Data_Xuất[[B1_MN]:[B4_DT]]*(Data_Xuất[Year]=N$1)*(Data_Xuất[Month]=N$2)*(Data_Xuất[Main SKU name_GOM]=$A9)*(Data_Xuất[[#Headers],[B1_MN]:[B4_DT]]='Xuất-2024-VayTron'!N$5)))</f>
        <v>0</v>
      </c>
      <c r="O9" s="42" cm="1">
        <f t="array" ref="O9">IF(O$2="FY",SUMPRODUCT(Data_Xuất[[B1_MN]:[B4_DT]]*(Data_Xuất[Year]=O$1)*(Data_Xuất[Main SKU name_GOM]=$A9)*(Data_Xuất[[#Headers],[B1_MN]:[B4_DT]]='Xuất-2024-VayTron'!O$5)),SUMPRODUCT(Data_Xuất[[B1_MN]:[B4_DT]]*(Data_Xuất[Year]=O$1)*(Data_Xuất[Month]=O$2)*(Data_Xuất[Main SKU name_GOM]=$A9)*(Data_Xuất[[#Headers],[B1_MN]:[B4_DT]]='Xuất-2024-VayTron'!O$5)))</f>
        <v>0</v>
      </c>
      <c r="P9" s="42" cm="1">
        <f t="array" ref="P9">IF(P$2="FY",SUMPRODUCT(Data_Xuất[[B1_MN]:[B4_DT]]*(Data_Xuất[Year]=P$1)*(Data_Xuất[Main SKU name_GOM]=$A9)*(Data_Xuất[[#Headers],[B1_MN]:[B4_DT]]='Xuất-2024-VayTron'!P$5)),SUMPRODUCT(Data_Xuất[[B1_MN]:[B4_DT]]*(Data_Xuất[Year]=P$1)*(Data_Xuất[Month]=P$2)*(Data_Xuất[Main SKU name_GOM]=$A9)*(Data_Xuất[[#Headers],[B1_MN]:[B4_DT]]='Xuất-2024-VayTron'!P$5)))</f>
        <v>0</v>
      </c>
      <c r="Q9" s="42">
        <f t="shared" si="12"/>
        <v>303750</v>
      </c>
      <c r="S9" s="42" cm="1">
        <f t="array" ref="S9">IF(S$2="FY",SUMPRODUCT(Data_Xuất[[B1_MN]:[B4_DT]]*(Data_Xuất[Year]=S$1)*(Data_Xuất[Main SKU name_GOM]=$A9)*(Data_Xuất[[#Headers],[B1_MN]:[B4_DT]]='Xuất-2024-VayTron'!S$5)),SUMPRODUCT(Data_Xuất[[B1_MN]:[B4_DT]]*(Data_Xuất[Year]=S$1)*(Data_Xuất[Month]=S$2)*(Data_Xuất[Main SKU name_GOM]=$A9)*(Data_Xuất[[#Headers],[B1_MN]:[B4_DT]]='Xuất-2024-VayTron'!S$5)))</f>
        <v>40.613683202682203</v>
      </c>
      <c r="T9" s="42" cm="1">
        <f t="array" ref="T9">IF(T$2="FY",SUMPRODUCT(Data_Xuất[[B1_MN]:[B4_DT]]*(Data_Xuất[Year]=T$1)*(Data_Xuất[Main SKU name_GOM]=$A9)*(Data_Xuất[[#Headers],[B1_MN]:[B4_DT]]='Xuất-2024-VayTron'!T$5)),SUMPRODUCT(Data_Xuất[[B1_MN]:[B4_DT]]*(Data_Xuất[Year]=T$1)*(Data_Xuất[Month]=T$2)*(Data_Xuất[Main SKU name_GOM]=$A9)*(Data_Xuất[[#Headers],[B1_MN]:[B4_DT]]='Xuất-2024-VayTron'!T$5)))</f>
        <v>0</v>
      </c>
      <c r="U9" s="42" cm="1">
        <f t="array" ref="U9">IF(U$2="FY",SUMPRODUCT(Data_Xuất[[B1_MN]:[B4_DT]]*(Data_Xuất[Year]=U$1)*(Data_Xuất[Main SKU name_GOM]=$A9)*(Data_Xuất[[#Headers],[B1_MN]:[B4_DT]]='Xuất-2024-VayTron'!U$5)),SUMPRODUCT(Data_Xuất[[B1_MN]:[B4_DT]]*(Data_Xuất[Year]=U$1)*(Data_Xuất[Month]=U$2)*(Data_Xuất[Main SKU name_GOM]=$A9)*(Data_Xuất[[#Headers],[B1_MN]:[B4_DT]]='Xuất-2024-VayTron'!U$5)))</f>
        <v>1159.3444073773956</v>
      </c>
      <c r="V9" s="42" cm="1">
        <f t="array" ref="V9">IF(V$2="FY",SUMPRODUCT(Data_Xuất[[B1_MN]:[B4_DT]]*(Data_Xuất[Year]=V$1)*(Data_Xuất[Main SKU name_GOM]=$A9)*(Data_Xuất[[#Headers],[B1_MN]:[B4_DT]]='Xuất-2024-VayTron'!V$5)),SUMPRODUCT(Data_Xuất[[B1_MN]:[B4_DT]]*(Data_Xuất[Year]=V$1)*(Data_Xuất[Month]=V$2)*(Data_Xuất[Main SKU name_GOM]=$A9)*(Data_Xuất[[#Headers],[B1_MN]:[B4_DT]]='Xuất-2024-VayTron'!V$5)))</f>
        <v>865.89966483610192</v>
      </c>
      <c r="W9" s="42" cm="1">
        <f t="array" ref="W9">IF(W$2="FY",SUMPRODUCT(Data_Xuất[[B1_MN]:[B4_DT]]*(Data_Xuất[Year]=W$1)*(Data_Xuất[Main SKU name_GOM]=$A9)*(Data_Xuất[[#Headers],[B1_MN]:[B4_DT]]='Xuất-2024-VayTron'!W$5)),SUMPRODUCT(Data_Xuất[[B1_MN]:[B4_DT]]*(Data_Xuất[Year]=W$1)*(Data_Xuất[Month]=W$2)*(Data_Xuất[Main SKU name_GOM]=$A9)*(Data_Xuất[[#Headers],[B1_MN]:[B4_DT]]='Xuất-2024-VayTron'!W$5)))</f>
        <v>2934.1801413997077</v>
      </c>
      <c r="X9" s="42" cm="1">
        <f t="array" ref="X9">IF(X$2="FY",SUMPRODUCT(Data_Xuất[[B1_MN]:[B4_DT]]*(Data_Xuất[Year]=X$1)*(Data_Xuất[Main SKU name_GOM]=$A9)*(Data_Xuất[[#Headers],[B1_MN]:[B4_DT]]='Xuất-2024-VayTron'!X$5)),SUMPRODUCT(Data_Xuất[[B1_MN]:[B4_DT]]*(Data_Xuất[Year]=X$1)*(Data_Xuất[Month]=X$2)*(Data_Xuất[Main SKU name_GOM]=$A9)*(Data_Xuất[[#Headers],[B1_MN]:[B4_DT]]='Xuất-2024-VayTron'!X$5)))</f>
        <v>281.26125061721655</v>
      </c>
      <c r="Y9" s="42" cm="1">
        <f t="array" ref="Y9">IF(Y$2="FY",SUMPRODUCT(Data_Xuất[[B1_MN]:[B4_DT]]*(Data_Xuất[Year]=Y$1)*(Data_Xuất[Main SKU name_GOM]=$A9)*(Data_Xuất[[#Headers],[B1_MN]:[B4_DT]]='Xuất-2024-VayTron'!Y$5)),SUMPRODUCT(Data_Xuất[[B1_MN]:[B4_DT]]*(Data_Xuất[Year]=Y$1)*(Data_Xuất[Month]=Y$2)*(Data_Xuất[Main SKU name_GOM]=$A9)*(Data_Xuất[[#Headers],[B1_MN]:[B4_DT]]='Xuất-2024-VayTron'!Y$5)))</f>
        <v>0</v>
      </c>
      <c r="Z9" s="42" cm="1">
        <f t="array" ref="Z9">IF(Z$2="FY",SUMPRODUCT(Data_Xuất[[B1_MN]:[B4_DT]]*(Data_Xuất[Year]=Z$1)*(Data_Xuất[Main SKU name_GOM]=$A9)*(Data_Xuất[[#Headers],[B1_MN]:[B4_DT]]='Xuất-2024-VayTron'!Z$5)),SUMPRODUCT(Data_Xuất[[B1_MN]:[B4_DT]]*(Data_Xuất[Year]=Z$1)*(Data_Xuất[Month]=Z$2)*(Data_Xuất[Main SKU name_GOM]=$A9)*(Data_Xuất[[#Headers],[B1_MN]:[B4_DT]]='Xuất-2024-VayTron'!Z$5)))</f>
        <v>218.70085256689623</v>
      </c>
      <c r="AA9" s="42" cm="1">
        <f t="array" ref="AA9">IF(AA$2="FY",SUMPRODUCT(Data_Xuất[[B1_MN]:[B4_DT]]*(Data_Xuất[Year]=AA$1)*(Data_Xuất[Main SKU name_GOM]=$A9)*(Data_Xuất[[#Headers],[B1_MN]:[B4_DT]]='Xuất-2024-VayTron'!AA$5)),SUMPRODUCT(Data_Xuất[[B1_MN]:[B4_DT]]*(Data_Xuất[Year]=AA$1)*(Data_Xuất[Month]=AA$2)*(Data_Xuất[Main SKU name_GOM]=$A9)*(Data_Xuất[[#Headers],[B1_MN]:[B4_DT]]='Xuất-2024-VayTron'!AA$5)))</f>
        <v>0</v>
      </c>
      <c r="AB9" s="42" cm="1">
        <f t="array" ref="AB9">IF(AB$2="FY",SUMPRODUCT(Data_Xuất[[B1_MN]:[B4_DT]]*(Data_Xuất[Year]=AB$1)*(Data_Xuất[Main SKU name_GOM]=$A9)*(Data_Xuất[[#Headers],[B1_MN]:[B4_DT]]='Xuất-2024-VayTron'!AB$5)),SUMPRODUCT(Data_Xuất[[B1_MN]:[B4_DT]]*(Data_Xuất[Year]=AB$1)*(Data_Xuất[Month]=AB$2)*(Data_Xuất[Main SKU name_GOM]=$A9)*(Data_Xuất[[#Headers],[B1_MN]:[B4_DT]]='Xuất-2024-VayTron'!AB$5)))</f>
        <v>0</v>
      </c>
      <c r="AC9" s="42" cm="1">
        <f t="array" ref="AC9">IF(AC$2="FY",SUMPRODUCT(Data_Xuất[[B1_MN]:[B4_DT]]*(Data_Xuất[Year]=AC$1)*(Data_Xuất[Main SKU name_GOM]=$A9)*(Data_Xuất[[#Headers],[B1_MN]:[B4_DT]]='Xuất-2024-VayTron'!AC$5)),SUMPRODUCT(Data_Xuất[[B1_MN]:[B4_DT]]*(Data_Xuất[Year]=AC$1)*(Data_Xuất[Month]=AC$2)*(Data_Xuất[Main SKU name_GOM]=$A9)*(Data_Xuất[[#Headers],[B1_MN]:[B4_DT]]='Xuất-2024-VayTron'!AC$5)))</f>
        <v>0</v>
      </c>
      <c r="AD9" s="42" cm="1">
        <f t="array" ref="AD9">IF(AD$2="FY",SUMPRODUCT(Data_Xuất[[B1_MN]:[B4_DT]]*(Data_Xuất[Year]=AD$1)*(Data_Xuất[Main SKU name_GOM]=$A9)*(Data_Xuất[[#Headers],[B1_MN]:[B4_DT]]='Xuất-2024-VayTron'!AD$5)),SUMPRODUCT(Data_Xuất[[B1_MN]:[B4_DT]]*(Data_Xuất[Year]=AD$1)*(Data_Xuất[Month]=AD$2)*(Data_Xuất[Main SKU name_GOM]=$A9)*(Data_Xuất[[#Headers],[B1_MN]:[B4_DT]]='Xuất-2024-VayTron'!AD$5)))</f>
        <v>0</v>
      </c>
      <c r="AE9" s="42" cm="1">
        <f t="array" ref="AE9">IF(AE$2="FY",SUMPRODUCT(Data_Xuất[[B1_MN]:[B4_DT]]*(Data_Xuất[Year]=AE$1)*(Data_Xuất[Main SKU name_GOM]=$A9)*(Data_Xuất[[#Headers],[B1_MN]:[B4_DT]]='Xuất-2024-VayTron'!AE$5)),SUMPRODUCT(Data_Xuất[[B1_MN]:[B4_DT]]*(Data_Xuất[Year]=AE$1)*(Data_Xuất[Month]=AE$2)*(Data_Xuất[Main SKU name_GOM]=$A9)*(Data_Xuất[[#Headers],[B1_MN]:[B4_DT]]='Xuất-2024-VayTron'!AE$5)))</f>
        <v>0</v>
      </c>
      <c r="AF9" s="45">
        <f t="shared" si="13"/>
        <v>5500</v>
      </c>
      <c r="AH9" s="42" cm="1">
        <f t="array" ref="AH9">IF(AH$2="FY",SUMPRODUCT(Data_Xuất[[B1_MN]:[B4_DT]]*(Data_Xuất[Year]=AH$1)*(Data_Xuất[Main SKU name_GOM]=$A9)*(Data_Xuất[[#Headers],[B1_MN]:[B4_DT]]='Xuất-2024-VayTron'!AH$5)),SUMPRODUCT(Data_Xuất[[B1_MN]:[B4_DT]]*(Data_Xuất[Year]=AH$1)*(Data_Xuất[Month]=AH$2)*(Data_Xuất[Main SKU name_GOM]=$A9)*(Data_Xuất[[#Headers],[B1_MN]:[B4_DT]]='Xuất-2024-VayTron'!AH$5)))</f>
        <v>2508.1227366405365</v>
      </c>
      <c r="AI9" s="42" cm="1">
        <f t="array" ref="AI9">IF(AI$2="FY",SUMPRODUCT(Data_Xuất[[B1_MN]:[B4_DT]]*(Data_Xuất[Year]=AI$1)*(Data_Xuất[Main SKU name_GOM]=$A9)*(Data_Xuất[[#Headers],[B1_MN]:[B4_DT]]='Xuất-2024-VayTron'!AI$5)),SUMPRODUCT(Data_Xuất[[B1_MN]:[B4_DT]]*(Data_Xuất[Year]=AI$1)*(Data_Xuất[Month]=AI$2)*(Data_Xuất[Main SKU name_GOM]=$A9)*(Data_Xuất[[#Headers],[B1_MN]:[B4_DT]]='Xuất-2024-VayTron'!AI$5)))</f>
        <v>0</v>
      </c>
      <c r="AJ9" s="42" cm="1">
        <f t="array" ref="AJ9">IF(AJ$2="FY",SUMPRODUCT(Data_Xuất[[B1_MN]:[B4_DT]]*(Data_Xuất[Year]=AJ$1)*(Data_Xuất[Main SKU name_GOM]=$A9)*(Data_Xuất[[#Headers],[B1_MN]:[B4_DT]]='Xuất-2024-VayTron'!AJ$5)),SUMPRODUCT(Data_Xuất[[B1_MN]:[B4_DT]]*(Data_Xuất[Year]=AJ$1)*(Data_Xuất[Month]=AJ$2)*(Data_Xuất[Main SKU name_GOM]=$A9)*(Data_Xuất[[#Headers],[B1_MN]:[B4_DT]]='Xuất-2024-VayTron'!AJ$5)))</f>
        <v>231.8688814754791</v>
      </c>
      <c r="AK9" s="42" cm="1">
        <f t="array" ref="AK9">IF(AK$2="FY",SUMPRODUCT(Data_Xuất[[B1_MN]:[B4_DT]]*(Data_Xuất[Year]=AK$1)*(Data_Xuất[Main SKU name_GOM]=$A9)*(Data_Xuất[[#Headers],[B1_MN]:[B4_DT]]='Xuất-2024-VayTron'!AK$5)),SUMPRODUCT(Data_Xuất[[B1_MN]:[B4_DT]]*(Data_Xuất[Year]=AK$1)*(Data_Xuất[Month]=AK$2)*(Data_Xuất[Main SKU name_GOM]=$A9)*(Data_Xuất[[#Headers],[B1_MN]:[B4_DT]]='Xuất-2024-VayTron'!AK$5)))</f>
        <v>173.1799329672204</v>
      </c>
      <c r="AL9" s="42" cm="1">
        <f t="array" ref="AL9">IF(AL$2="FY",SUMPRODUCT(Data_Xuất[[B1_MN]:[B4_DT]]*(Data_Xuất[Year]=AL$1)*(Data_Xuất[Main SKU name_GOM]=$A9)*(Data_Xuất[[#Headers],[B1_MN]:[B4_DT]]='Xuất-2024-VayTron'!AL$5)),SUMPRODUCT(Data_Xuất[[B1_MN]:[B4_DT]]*(Data_Xuất[Year]=AL$1)*(Data_Xuất[Month]=AL$2)*(Data_Xuất[Main SKU name_GOM]=$A9)*(Data_Xuất[[#Headers],[B1_MN]:[B4_DT]]='Xuất-2024-VayTron'!AL$5)))</f>
        <v>586.8360282799415</v>
      </c>
      <c r="AM9" s="42" cm="1">
        <f t="array" ref="AM9">IF(AM$2="FY",SUMPRODUCT(Data_Xuất[[B1_MN]:[B4_DT]]*(Data_Xuất[Year]=AM$1)*(Data_Xuất[Main SKU name_GOM]=$A9)*(Data_Xuất[[#Headers],[B1_MN]:[B4_DT]]='Xuất-2024-VayTron'!AM$5)),SUMPRODUCT(Data_Xuất[[B1_MN]:[B4_DT]]*(Data_Xuất[Year]=AM$1)*(Data_Xuất[Month]=AM$2)*(Data_Xuất[Main SKU name_GOM]=$A9)*(Data_Xuất[[#Headers],[B1_MN]:[B4_DT]]='Xuất-2024-VayTron'!AM$5)))</f>
        <v>56.252250123443304</v>
      </c>
      <c r="AN9" s="42" cm="1">
        <f t="array" ref="AN9">IF(AN$2="FY",SUMPRODUCT(Data_Xuất[[B1_MN]:[B4_DT]]*(Data_Xuất[Year]=AN$1)*(Data_Xuất[Main SKU name_GOM]=$A9)*(Data_Xuất[[#Headers],[B1_MN]:[B4_DT]]='Xuất-2024-VayTron'!AN$5)),SUMPRODUCT(Data_Xuất[[B1_MN]:[B4_DT]]*(Data_Xuất[Year]=AN$1)*(Data_Xuất[Month]=AN$2)*(Data_Xuất[Main SKU name_GOM]=$A9)*(Data_Xuất[[#Headers],[B1_MN]:[B4_DT]]='Xuất-2024-VayTron'!AN$5)))</f>
        <v>0</v>
      </c>
      <c r="AO9" s="42" cm="1">
        <f t="array" ref="AO9">IF(AO$2="FY",SUMPRODUCT(Data_Xuất[[B1_MN]:[B4_DT]]*(Data_Xuất[Year]=AO$1)*(Data_Xuất[Main SKU name_GOM]=$A9)*(Data_Xuất[[#Headers],[B1_MN]:[B4_DT]]='Xuất-2024-VayTron'!AO$5)),SUMPRODUCT(Data_Xuất[[B1_MN]:[B4_DT]]*(Data_Xuất[Year]=AO$1)*(Data_Xuất[Month]=AO$2)*(Data_Xuất[Main SKU name_GOM]=$A9)*(Data_Xuất[[#Headers],[B1_MN]:[B4_DT]]='Xuất-2024-VayTron'!AO$5)))</f>
        <v>43.740170513379248</v>
      </c>
      <c r="AP9" s="42" cm="1">
        <f t="array" ref="AP9">IF(AP$2="FY",SUMPRODUCT(Data_Xuất[[B1_MN]:[B4_DT]]*(Data_Xuất[Year]=AP$1)*(Data_Xuất[Main SKU name_GOM]=$A9)*(Data_Xuất[[#Headers],[B1_MN]:[B4_DT]]='Xuất-2024-VayTron'!AP$5)),SUMPRODUCT(Data_Xuất[[B1_MN]:[B4_DT]]*(Data_Xuất[Year]=AP$1)*(Data_Xuất[Month]=AP$2)*(Data_Xuất[Main SKU name_GOM]=$A9)*(Data_Xuất[[#Headers],[B1_MN]:[B4_DT]]='Xuất-2024-VayTron'!AP$5)))</f>
        <v>0</v>
      </c>
      <c r="AQ9" s="42" cm="1">
        <f t="array" ref="AQ9">IF(AQ$2="FY",SUMPRODUCT(Data_Xuất[[B1_MN]:[B4_DT]]*(Data_Xuất[Year]=AQ$1)*(Data_Xuất[Main SKU name_GOM]=$A9)*(Data_Xuất[[#Headers],[B1_MN]:[B4_DT]]='Xuất-2024-VayTron'!AQ$5)),SUMPRODUCT(Data_Xuất[[B1_MN]:[B4_DT]]*(Data_Xuất[Year]=AQ$1)*(Data_Xuất[Month]=AQ$2)*(Data_Xuất[Main SKU name_GOM]=$A9)*(Data_Xuất[[#Headers],[B1_MN]:[B4_DT]]='Xuất-2024-VayTron'!AQ$5)))</f>
        <v>0</v>
      </c>
      <c r="AR9" s="42" cm="1">
        <f t="array" ref="AR9">IF(AR$2="FY",SUMPRODUCT(Data_Xuất[[B1_MN]:[B4_DT]]*(Data_Xuất[Year]=AR$1)*(Data_Xuất[Main SKU name_GOM]=$A9)*(Data_Xuất[[#Headers],[B1_MN]:[B4_DT]]='Xuất-2024-VayTron'!AR$5)),SUMPRODUCT(Data_Xuất[[B1_MN]:[B4_DT]]*(Data_Xuất[Year]=AR$1)*(Data_Xuất[Month]=AR$2)*(Data_Xuất[Main SKU name_GOM]=$A9)*(Data_Xuất[[#Headers],[B1_MN]:[B4_DT]]='Xuất-2024-VayTron'!AR$5)))</f>
        <v>0</v>
      </c>
      <c r="AS9" s="42" cm="1">
        <f t="array" ref="AS9">IF(AS$2="FY",SUMPRODUCT(Data_Xuất[[B1_MN]:[B4_DT]]*(Data_Xuất[Year]=AS$1)*(Data_Xuất[Main SKU name_GOM]=$A9)*(Data_Xuất[[#Headers],[B1_MN]:[B4_DT]]='Xuất-2024-VayTron'!AS$5)),SUMPRODUCT(Data_Xuất[[B1_MN]:[B4_DT]]*(Data_Xuất[Year]=AS$1)*(Data_Xuất[Month]=AS$2)*(Data_Xuất[Main SKU name_GOM]=$A9)*(Data_Xuất[[#Headers],[B1_MN]:[B4_DT]]='Xuất-2024-VayTron'!AS$5)))</f>
        <v>0</v>
      </c>
      <c r="AT9" s="42" cm="1">
        <f t="array" ref="AT9">IF(AT$2="FY",SUMPRODUCT(Data_Xuất[[B1_MN]:[B4_DT]]*(Data_Xuất[Year]=AT$1)*(Data_Xuất[Main SKU name_GOM]=$A9)*(Data_Xuất[[#Headers],[B1_MN]:[B4_DT]]='Xuất-2024-VayTron'!AT$5)),SUMPRODUCT(Data_Xuất[[B1_MN]:[B4_DT]]*(Data_Xuất[Year]=AT$1)*(Data_Xuất[Month]=AT$2)*(Data_Xuất[Main SKU name_GOM]=$A9)*(Data_Xuất[[#Headers],[B1_MN]:[B4_DT]]='Xuất-2024-VayTron'!AT$5)))</f>
        <v>0</v>
      </c>
      <c r="AU9" s="45">
        <f t="shared" si="14"/>
        <v>3600.0000000000005</v>
      </c>
      <c r="AW9" s="42" cm="1">
        <f t="array" ref="AW9">IF(AW$2="FY",SUMPRODUCT(Data_Xuất[[B1_MN]:[B4_DT]]*(Data_Xuất[Year]=AW$1)*(Data_Xuất[Main SKU name_GOM]=$A9)*(Data_Xuất[[#Headers],[B1_MN]:[B4_DT]]='Xuất-2024-VayTron'!AW$5)),SUMPRODUCT(Data_Xuất[[B1_MN]:[B4_DT]]*(Data_Xuất[Year]=AW$1)*(Data_Xuất[Month]=AW$2)*(Data_Xuất[Main SKU name_GOM]=$A9)*(Data_Xuất[[#Headers],[B1_MN]:[B4_DT]]='Xuất-2024-VayTron'!AW$5)))</f>
        <v>16.245473281072879</v>
      </c>
      <c r="AX9" s="42" cm="1">
        <f t="array" ref="AX9">IF(AX$2="FY",SUMPRODUCT(Data_Xuất[[B1_MN]:[B4_DT]]*(Data_Xuất[Year]=AX$1)*(Data_Xuất[Main SKU name_GOM]=$A9)*(Data_Xuất[[#Headers],[B1_MN]:[B4_DT]]='Xuất-2024-VayTron'!AX$5)),SUMPRODUCT(Data_Xuất[[B1_MN]:[B4_DT]]*(Data_Xuất[Year]=AX$1)*(Data_Xuất[Month]=AX$2)*(Data_Xuất[Main SKU name_GOM]=$A9)*(Data_Xuất[[#Headers],[B1_MN]:[B4_DT]]='Xuất-2024-VayTron'!AX$5)))</f>
        <v>0</v>
      </c>
      <c r="AY9" s="42" cm="1">
        <f t="array" ref="AY9">IF(AY$2="FY",SUMPRODUCT(Data_Xuất[[B1_MN]:[B4_DT]]*(Data_Xuất[Year]=AY$1)*(Data_Xuất[Main SKU name_GOM]=$A9)*(Data_Xuất[[#Headers],[B1_MN]:[B4_DT]]='Xuất-2024-VayTron'!AY$5)),SUMPRODUCT(Data_Xuất[[B1_MN]:[B4_DT]]*(Data_Xuất[Year]=AY$1)*(Data_Xuất[Month]=AY$2)*(Data_Xuất[Main SKU name_GOM]=$A9)*(Data_Xuất[[#Headers],[B1_MN]:[B4_DT]]='Xuất-2024-VayTron'!AY$5)))</f>
        <v>463.7377629509582</v>
      </c>
      <c r="AZ9" s="42" cm="1">
        <f t="array" ref="AZ9">IF(AZ$2="FY",SUMPRODUCT(Data_Xuất[[B1_MN]:[B4_DT]]*(Data_Xuất[Year]=AZ$1)*(Data_Xuất[Main SKU name_GOM]=$A9)*(Data_Xuất[[#Headers],[B1_MN]:[B4_DT]]='Xuất-2024-VayTron'!AZ$5)),SUMPRODUCT(Data_Xuất[[B1_MN]:[B4_DT]]*(Data_Xuất[Year]=AZ$1)*(Data_Xuất[Month]=AZ$2)*(Data_Xuất[Main SKU name_GOM]=$A9)*(Data_Xuất[[#Headers],[B1_MN]:[B4_DT]]='Xuất-2024-VayTron'!AZ$5)))</f>
        <v>346.35986593444079</v>
      </c>
      <c r="BA9" s="42" cm="1">
        <f t="array" ref="BA9">IF(BA$2="FY",SUMPRODUCT(Data_Xuất[[B1_MN]:[B4_DT]]*(Data_Xuất[Year]=BA$1)*(Data_Xuất[Main SKU name_GOM]=$A9)*(Data_Xuất[[#Headers],[B1_MN]:[B4_DT]]='Xuất-2024-VayTron'!BA$5)),SUMPRODUCT(Data_Xuất[[B1_MN]:[B4_DT]]*(Data_Xuất[Year]=BA$1)*(Data_Xuất[Month]=BA$2)*(Data_Xuất[Main SKU name_GOM]=$A9)*(Data_Xuất[[#Headers],[B1_MN]:[B4_DT]]='Xuất-2024-VayTron'!BA$5)))</f>
        <v>1173.672056559883</v>
      </c>
      <c r="BB9" s="42" cm="1">
        <f t="array" ref="BB9">IF(BB$2="FY",SUMPRODUCT(Data_Xuất[[B1_MN]:[B4_DT]]*(Data_Xuất[Year]=BB$1)*(Data_Xuất[Main SKU name_GOM]=$A9)*(Data_Xuất[[#Headers],[B1_MN]:[B4_DT]]='Xuất-2024-VayTron'!BB$5)),SUMPRODUCT(Data_Xuất[[B1_MN]:[B4_DT]]*(Data_Xuất[Year]=BB$1)*(Data_Xuất[Month]=BB$2)*(Data_Xuất[Main SKU name_GOM]=$A9)*(Data_Xuất[[#Headers],[B1_MN]:[B4_DT]]='Xuất-2024-VayTron'!BB$5)))</f>
        <v>112.50450024688661</v>
      </c>
      <c r="BC9" s="42" cm="1">
        <f t="array" ref="BC9">IF(BC$2="FY",SUMPRODUCT(Data_Xuất[[B1_MN]:[B4_DT]]*(Data_Xuất[Year]=BC$1)*(Data_Xuất[Main SKU name_GOM]=$A9)*(Data_Xuất[[#Headers],[B1_MN]:[B4_DT]]='Xuất-2024-VayTron'!BC$5)),SUMPRODUCT(Data_Xuất[[B1_MN]:[B4_DT]]*(Data_Xuất[Year]=BC$1)*(Data_Xuất[Month]=BC$2)*(Data_Xuất[Main SKU name_GOM]=$A9)*(Data_Xuất[[#Headers],[B1_MN]:[B4_DT]]='Xuất-2024-VayTron'!BC$5)))</f>
        <v>0</v>
      </c>
      <c r="BD9" s="42" cm="1">
        <f t="array" ref="BD9">IF(BD$2="FY",SUMPRODUCT(Data_Xuất[[B1_MN]:[B4_DT]]*(Data_Xuất[Year]=BD$1)*(Data_Xuất[Main SKU name_GOM]=$A9)*(Data_Xuất[[#Headers],[B1_MN]:[B4_DT]]='Xuất-2024-VayTron'!BD$5)),SUMPRODUCT(Data_Xuất[[B1_MN]:[B4_DT]]*(Data_Xuất[Year]=BD$1)*(Data_Xuất[Month]=BD$2)*(Data_Xuất[Main SKU name_GOM]=$A9)*(Data_Xuất[[#Headers],[B1_MN]:[B4_DT]]='Xuất-2024-VayTron'!BD$5)))</f>
        <v>87.480341026758495</v>
      </c>
      <c r="BE9" s="42" cm="1">
        <f t="array" ref="BE9">IF(BE$2="FY",SUMPRODUCT(Data_Xuất[[B1_MN]:[B4_DT]]*(Data_Xuất[Year]=BE$1)*(Data_Xuất[Main SKU name_GOM]=$A9)*(Data_Xuất[[#Headers],[B1_MN]:[B4_DT]]='Xuất-2024-VayTron'!BE$5)),SUMPRODUCT(Data_Xuất[[B1_MN]:[B4_DT]]*(Data_Xuất[Year]=BE$1)*(Data_Xuất[Month]=BE$2)*(Data_Xuất[Main SKU name_GOM]=$A9)*(Data_Xuất[[#Headers],[B1_MN]:[B4_DT]]='Xuất-2024-VayTron'!BE$5)))</f>
        <v>0</v>
      </c>
      <c r="BF9" s="42" cm="1">
        <f t="array" ref="BF9">IF(BF$2="FY",SUMPRODUCT(Data_Xuất[[B1_MN]:[B4_DT]]*(Data_Xuất[Year]=BF$1)*(Data_Xuất[Main SKU name_GOM]=$A9)*(Data_Xuất[[#Headers],[B1_MN]:[B4_DT]]='Xuất-2024-VayTron'!BF$5)),SUMPRODUCT(Data_Xuất[[B1_MN]:[B4_DT]]*(Data_Xuất[Year]=BF$1)*(Data_Xuất[Month]=BF$2)*(Data_Xuất[Main SKU name_GOM]=$A9)*(Data_Xuất[[#Headers],[B1_MN]:[B4_DT]]='Xuất-2024-VayTron'!BF$5)))</f>
        <v>0</v>
      </c>
      <c r="BG9" s="42" cm="1">
        <f t="array" ref="BG9">IF(BG$2="FY",SUMPRODUCT(Data_Xuất[[B1_MN]:[B4_DT]]*(Data_Xuất[Year]=BG$1)*(Data_Xuất[Main SKU name_GOM]=$A9)*(Data_Xuất[[#Headers],[B1_MN]:[B4_DT]]='Xuất-2024-VayTron'!BG$5)),SUMPRODUCT(Data_Xuất[[B1_MN]:[B4_DT]]*(Data_Xuất[Year]=BG$1)*(Data_Xuất[Month]=BG$2)*(Data_Xuất[Main SKU name_GOM]=$A9)*(Data_Xuất[[#Headers],[B1_MN]:[B4_DT]]='Xuất-2024-VayTron'!BG$5)))</f>
        <v>0</v>
      </c>
      <c r="BH9" s="42" cm="1">
        <f t="array" ref="BH9">IF(BH$2="FY",SUMPRODUCT(Data_Xuất[[B1_MN]:[B4_DT]]*(Data_Xuất[Year]=BH$1)*(Data_Xuất[Main SKU name_GOM]=$A9)*(Data_Xuất[[#Headers],[B1_MN]:[B4_DT]]='Xuất-2024-VayTron'!BH$5)),SUMPRODUCT(Data_Xuất[[B1_MN]:[B4_DT]]*(Data_Xuất[Year]=BH$1)*(Data_Xuất[Month]=BH$2)*(Data_Xuất[Main SKU name_GOM]=$A9)*(Data_Xuất[[#Headers],[B1_MN]:[B4_DT]]='Xuất-2024-VayTron'!BH$5)))</f>
        <v>0</v>
      </c>
      <c r="BI9" s="42" cm="1">
        <f t="array" ref="BI9">IF(BI$2="FY",SUMPRODUCT(Data_Xuất[[B1_MN]:[B4_DT]]*(Data_Xuất[Year]=BI$1)*(Data_Xuất[Main SKU name_GOM]=$A9)*(Data_Xuất[[#Headers],[B1_MN]:[B4_DT]]='Xuất-2024-VayTron'!BI$5)),SUMPRODUCT(Data_Xuất[[B1_MN]:[B4_DT]]*(Data_Xuất[Year]=BI$1)*(Data_Xuất[Month]=BI$2)*(Data_Xuất[Main SKU name_GOM]=$A9)*(Data_Xuất[[#Headers],[B1_MN]:[B4_DT]]='Xuất-2024-VayTron'!BI$5)))</f>
        <v>0</v>
      </c>
      <c r="BJ9" s="45">
        <f t="shared" si="15"/>
        <v>2200</v>
      </c>
      <c r="BL9" s="42" cm="1">
        <f t="array" ref="BL9">IF(BL$2="FY",SUMPRODUCT(Data_Xuất[[B1_MN]:[B4_DT]]*(Data_Xuất[Year]=BL$1)*(Data_Xuất[Main SKU name_GOM]=$A9)*(Data_Xuất[[#Headers],[B1_MN]:[B4_DT]]='Xuất-2024-VayTron'!BL$5)),SUMPRODUCT(Data_Xuất[[B1_MN]:[B4_DT]]*(Data_Xuất[Year]=BL$1)*(Data_Xuất[Month]=BL$2)*(Data_Xuất[Main SKU name_GOM]=$A9)*(Data_Xuất[[#Headers],[B1_MN]:[B4_DT]]='Xuất-2024-VayTron'!BL$5)))</f>
        <v>0</v>
      </c>
      <c r="BM9" s="42" cm="1">
        <f t="array" ref="BM9">IF(BM$2="FY",SUMPRODUCT(Data_Xuất[[B1_MN]:[B4_DT]]*(Data_Xuất[Year]=BM$1)*(Data_Xuất[Main SKU name_GOM]=$A9)*(Data_Xuất[[#Headers],[B1_MN]:[B4_DT]]='Xuất-2024-VayTron'!BM$5)),SUMPRODUCT(Data_Xuất[[B1_MN]:[B4_DT]]*(Data_Xuất[Year]=BM$1)*(Data_Xuất[Month]=BM$2)*(Data_Xuất[Main SKU name_GOM]=$A9)*(Data_Xuất[[#Headers],[B1_MN]:[B4_DT]]='Xuất-2024-VayTron'!BM$5)))</f>
        <v>0</v>
      </c>
      <c r="BN9" s="42" cm="1">
        <f t="array" ref="BN9">IF(BN$2="FY",SUMPRODUCT(Data_Xuất[[B1_MN]:[B4_DT]]*(Data_Xuất[Year]=BN$1)*(Data_Xuất[Main SKU name_GOM]=$A9)*(Data_Xuất[[#Headers],[B1_MN]:[B4_DT]]='Xuất-2024-VayTron'!BN$5)),SUMPRODUCT(Data_Xuất[[B1_MN]:[B4_DT]]*(Data_Xuất[Year]=BN$1)*(Data_Xuất[Month]=BN$2)*(Data_Xuất[Main SKU name_GOM]=$A9)*(Data_Xuất[[#Headers],[B1_MN]:[B4_DT]]='Xuất-2024-VayTron'!BN$5)))</f>
        <v>0</v>
      </c>
      <c r="BO9" s="42" cm="1">
        <f t="array" ref="BO9">IF(BO$2="FY",SUMPRODUCT(Data_Xuất[[B1_MN]:[B4_DT]]*(Data_Xuất[Year]=BO$1)*(Data_Xuất[Main SKU name_GOM]=$A9)*(Data_Xuất[[#Headers],[B1_MN]:[B4_DT]]='Xuất-2024-VayTron'!BO$5)),SUMPRODUCT(Data_Xuất[[B1_MN]:[B4_DT]]*(Data_Xuất[Year]=BO$1)*(Data_Xuất[Month]=BO$2)*(Data_Xuất[Main SKU name_GOM]=$A9)*(Data_Xuất[[#Headers],[B1_MN]:[B4_DT]]='Xuất-2024-VayTron'!BO$5)))</f>
        <v>0</v>
      </c>
      <c r="BP9" s="42" cm="1">
        <f t="array" ref="BP9">IF(BP$2="FY",SUMPRODUCT(Data_Xuất[[B1_MN]:[B4_DT]]*(Data_Xuất[Year]=BP$1)*(Data_Xuất[Main SKU name_GOM]=$A9)*(Data_Xuất[[#Headers],[B1_MN]:[B4_DT]]='Xuất-2024-VayTron'!BP$5)),SUMPRODUCT(Data_Xuất[[B1_MN]:[B4_DT]]*(Data_Xuất[Year]=BP$1)*(Data_Xuất[Month]=BP$2)*(Data_Xuất[Main SKU name_GOM]=$A9)*(Data_Xuất[[#Headers],[B1_MN]:[B4_DT]]='Xuất-2024-VayTron'!BP$5)))</f>
        <v>0</v>
      </c>
      <c r="BQ9" s="42" cm="1">
        <f t="array" ref="BQ9">IF(BQ$2="FY",SUMPRODUCT(Data_Xuất[[B1_MN]:[B4_DT]]*(Data_Xuất[Year]=BQ$1)*(Data_Xuất[Main SKU name_GOM]=$A9)*(Data_Xuất[[#Headers],[B1_MN]:[B4_DT]]='Xuất-2024-VayTron'!BQ$5)),SUMPRODUCT(Data_Xuất[[B1_MN]:[B4_DT]]*(Data_Xuất[Year]=BQ$1)*(Data_Xuất[Month]=BQ$2)*(Data_Xuất[Main SKU name_GOM]=$A9)*(Data_Xuất[[#Headers],[B1_MN]:[B4_DT]]='Xuất-2024-VayTron'!BQ$5)))</f>
        <v>0</v>
      </c>
      <c r="BR9" s="42" cm="1">
        <f t="array" ref="BR9">IF(BR$2="FY",SUMPRODUCT(Data_Xuất[[B1_MN]:[B4_DT]]*(Data_Xuất[Year]=BR$1)*(Data_Xuất[Main SKU name_GOM]=$A9)*(Data_Xuất[[#Headers],[B1_MN]:[B4_DT]]='Xuất-2024-VayTron'!BR$5)),SUMPRODUCT(Data_Xuất[[B1_MN]:[B4_DT]]*(Data_Xuất[Year]=BR$1)*(Data_Xuất[Month]=BR$2)*(Data_Xuất[Main SKU name_GOM]=$A9)*(Data_Xuất[[#Headers],[B1_MN]:[B4_DT]]='Xuất-2024-VayTron'!BR$5)))</f>
        <v>0</v>
      </c>
      <c r="BS9" s="42" cm="1">
        <f t="array" ref="BS9">IF(BS$2="FY",SUMPRODUCT(Data_Xuất[[B1_MN]:[B4_DT]]*(Data_Xuất[Year]=BS$1)*(Data_Xuất[Main SKU name_GOM]=$A9)*(Data_Xuất[[#Headers],[B1_MN]:[B4_DT]]='Xuất-2024-VayTron'!BS$5)),SUMPRODUCT(Data_Xuất[[B1_MN]:[B4_DT]]*(Data_Xuất[Year]=BS$1)*(Data_Xuất[Month]=BS$2)*(Data_Xuất[Main SKU name_GOM]=$A9)*(Data_Xuất[[#Headers],[B1_MN]:[B4_DT]]='Xuất-2024-VayTron'!BS$5)))</f>
        <v>0</v>
      </c>
      <c r="BT9" s="42" cm="1">
        <f t="array" ref="BT9">IF(BT$2="FY",SUMPRODUCT(Data_Xuất[[B1_MN]:[B4_DT]]*(Data_Xuất[Year]=BT$1)*(Data_Xuất[Main SKU name_GOM]=$A9)*(Data_Xuất[[#Headers],[B1_MN]:[B4_DT]]='Xuất-2024-VayTron'!BT$5)),SUMPRODUCT(Data_Xuất[[B1_MN]:[B4_DT]]*(Data_Xuất[Year]=BT$1)*(Data_Xuất[Month]=BT$2)*(Data_Xuất[Main SKU name_GOM]=$A9)*(Data_Xuất[[#Headers],[B1_MN]:[B4_DT]]='Xuất-2024-VayTron'!BT$5)))</f>
        <v>0</v>
      </c>
      <c r="BU9" s="42" cm="1">
        <f t="array" ref="BU9">IF(BU$2="FY",SUMPRODUCT(Data_Xuất[[B1_MN]:[B4_DT]]*(Data_Xuất[Year]=BU$1)*(Data_Xuất[Main SKU name_GOM]=$A9)*(Data_Xuất[[#Headers],[B1_MN]:[B4_DT]]='Xuất-2024-VayTron'!BU$5)),SUMPRODUCT(Data_Xuất[[B1_MN]:[B4_DT]]*(Data_Xuất[Year]=BU$1)*(Data_Xuất[Month]=BU$2)*(Data_Xuất[Main SKU name_GOM]=$A9)*(Data_Xuất[[#Headers],[B1_MN]:[B4_DT]]='Xuất-2024-VayTron'!BU$5)))</f>
        <v>0</v>
      </c>
      <c r="BV9" s="42" cm="1">
        <f t="array" ref="BV9">IF(BV$2="FY",SUMPRODUCT(Data_Xuất[[B1_MN]:[B4_DT]]*(Data_Xuất[Year]=BV$1)*(Data_Xuất[Main SKU name_GOM]=$A9)*(Data_Xuất[[#Headers],[B1_MN]:[B4_DT]]='Xuất-2024-VayTron'!BV$5)),SUMPRODUCT(Data_Xuất[[B1_MN]:[B4_DT]]*(Data_Xuất[Year]=BV$1)*(Data_Xuất[Month]=BV$2)*(Data_Xuất[Main SKU name_GOM]=$A9)*(Data_Xuất[[#Headers],[B1_MN]:[B4_DT]]='Xuất-2024-VayTron'!BV$5)))</f>
        <v>0</v>
      </c>
      <c r="BW9" s="42" cm="1">
        <f t="array" ref="BW9">IF(BW$2="FY",SUMPRODUCT(Data_Xuất[[B1_MN]:[B4_DT]]*(Data_Xuất[Year]=BW$1)*(Data_Xuất[Main SKU name_GOM]=$A9)*(Data_Xuất[[#Headers],[B1_MN]:[B4_DT]]='Xuất-2024-VayTron'!BW$5)),SUMPRODUCT(Data_Xuất[[B1_MN]:[B4_DT]]*(Data_Xuất[Year]=BW$1)*(Data_Xuất[Month]=BW$2)*(Data_Xuất[Main SKU name_GOM]=$A9)*(Data_Xuất[[#Headers],[B1_MN]:[B4_DT]]='Xuất-2024-VayTron'!BW$5)))</f>
        <v>0</v>
      </c>
      <c r="BX9" s="42" cm="1">
        <f t="array" ref="BX9">IF(BX$2="FY",SUMPRODUCT(Data_Xuất[[B1_MN]:[B4_DT]]*(Data_Xuất[Year]=BX$1)*(Data_Xuất[Main SKU name_GOM]=$A9)*(Data_Xuất[[#Headers],[B1_MN]:[B4_DT]]='Xuất-2024-VayTron'!BX$5)),SUMPRODUCT(Data_Xuất[[B1_MN]:[B4_DT]]*(Data_Xuất[Year]=BX$1)*(Data_Xuất[Month]=BX$2)*(Data_Xuất[Main SKU name_GOM]=$A9)*(Data_Xuất[[#Headers],[B1_MN]:[B4_DT]]='Xuất-2024-VayTron'!BX$5)))</f>
        <v>0</v>
      </c>
      <c r="BY9" s="45">
        <f t="shared" si="16"/>
        <v>0</v>
      </c>
      <c r="CA9" s="42" cm="1">
        <f t="array" ref="CA9">IF(CA$2="FY",SUMPRODUCT(Data_Xuất[[B1_MN]:[B4_DT]]*(Data_Xuất[Year]=CA$1)*(Data_Xuất[Main SKU name_GOM]=$A9)*(Data_Xuất[[#Headers],[B1_MN]:[B4_DT]]='Xuất-2024-VayTron'!CA$5)),SUMPRODUCT(Data_Xuất[[B1_MN]:[B4_DT]]*(Data_Xuất[Year]=CA$1)*(Data_Xuất[Month]=CA$2)*(Data_Xuất[Main SKU name_GOM]=$A9)*(Data_Xuất[[#Headers],[B1_MN]:[B4_DT]]='Xuất-2024-VayTron'!CA$5)))</f>
        <v>0</v>
      </c>
      <c r="CB9" s="42" cm="1">
        <f t="array" ref="CB9">IF(CB$2="FY",SUMPRODUCT(Data_Xuất[[B1_MN]:[B4_DT]]*(Data_Xuất[Year]=CB$1)*(Data_Xuất[Main SKU name_GOM]=$A9)*(Data_Xuất[[#Headers],[B1_MN]:[B4_DT]]='Xuất-2024-VayTron'!CB$5)),SUMPRODUCT(Data_Xuất[[B1_MN]:[B4_DT]]*(Data_Xuất[Year]=CB$1)*(Data_Xuất[Month]=CB$2)*(Data_Xuất[Main SKU name_GOM]=$A9)*(Data_Xuất[[#Headers],[B1_MN]:[B4_DT]]='Xuất-2024-VayTron'!CB$5)))</f>
        <v>2200</v>
      </c>
      <c r="CC9" s="42" cm="1">
        <f t="array" ref="CC9">IF(CC$2="FY",SUMPRODUCT(Data_Xuất[[B1_MN]:[B4_DT]]*(Data_Xuất[Year]=CC$1)*(Data_Xuất[Main SKU name_GOM]=$A9)*(Data_Xuất[[#Headers],[B1_MN]:[B4_DT]]='Xuất-2024-VayTron'!CC$5)),SUMPRODUCT(Data_Xuất[[B1_MN]:[B4_DT]]*(Data_Xuất[Year]=CC$1)*(Data_Xuất[Month]=CC$2)*(Data_Xuất[Main SKU name_GOM]=$A9)*(Data_Xuất[[#Headers],[B1_MN]:[B4_DT]]='Xuất-2024-VayTron'!CC$5)))</f>
        <v>0</v>
      </c>
      <c r="CD9" s="42" cm="1">
        <f t="array" ref="CD9">IF(CD$2="FY",SUMPRODUCT(Data_Xuất[[B1_MN]:[B4_DT]]*(Data_Xuất[Year]=CD$1)*(Data_Xuất[Main SKU name_GOM]=$A9)*(Data_Xuất[[#Headers],[B1_MN]:[B4_DT]]='Xuất-2024-VayTron'!CD$5)),SUMPRODUCT(Data_Xuất[[B1_MN]:[B4_DT]]*(Data_Xuất[Year]=CD$1)*(Data_Xuất[Month]=CD$2)*(Data_Xuất[Main SKU name_GOM]=$A9)*(Data_Xuất[[#Headers],[B1_MN]:[B4_DT]]='Xuất-2024-VayTron'!CD$5)))</f>
        <v>0</v>
      </c>
      <c r="CE9" s="42" cm="1">
        <f t="array" ref="CE9">IF(CE$2="FY",SUMPRODUCT(Data_Xuất[[B1_MN]:[B4_DT]]*(Data_Xuất[Year]=CE$1)*(Data_Xuất[Main SKU name_GOM]=$A9)*(Data_Xuất[[#Headers],[B1_MN]:[B4_DT]]='Xuất-2024-VayTron'!CE$5)),SUMPRODUCT(Data_Xuất[[B1_MN]:[B4_DT]]*(Data_Xuất[Year]=CE$1)*(Data_Xuất[Month]=CE$2)*(Data_Xuất[Main SKU name_GOM]=$A9)*(Data_Xuất[[#Headers],[B1_MN]:[B4_DT]]='Xuất-2024-VayTron'!CE$5)))</f>
        <v>0</v>
      </c>
      <c r="CF9" s="42" cm="1">
        <f t="array" ref="CF9">IF(CF$2="FY",SUMPRODUCT(Data_Xuất[[B1_MN]:[B4_DT]]*(Data_Xuất[Year]=CF$1)*(Data_Xuất[Main SKU name_GOM]=$A9)*(Data_Xuất[[#Headers],[B1_MN]:[B4_DT]]='Xuất-2024-VayTron'!CF$5)),SUMPRODUCT(Data_Xuất[[B1_MN]:[B4_DT]]*(Data_Xuất[Year]=CF$1)*(Data_Xuất[Month]=CF$2)*(Data_Xuất[Main SKU name_GOM]=$A9)*(Data_Xuất[[#Headers],[B1_MN]:[B4_DT]]='Xuất-2024-VayTron'!CF$5)))</f>
        <v>37400</v>
      </c>
      <c r="CG9" s="42" cm="1">
        <f t="array" ref="CG9">IF(CG$2="FY",SUMPRODUCT(Data_Xuất[[B1_MN]:[B4_DT]]*(Data_Xuất[Year]=CG$1)*(Data_Xuất[Main SKU name_GOM]=$A9)*(Data_Xuất[[#Headers],[B1_MN]:[B4_DT]]='Xuất-2024-VayTron'!CG$5)),SUMPRODUCT(Data_Xuất[[B1_MN]:[B4_DT]]*(Data_Xuất[Year]=CG$1)*(Data_Xuất[Month]=CG$2)*(Data_Xuất[Main SKU name_GOM]=$A9)*(Data_Xuất[[#Headers],[B1_MN]:[B4_DT]]='Xuất-2024-VayTron'!CG$5)))</f>
        <v>0</v>
      </c>
      <c r="CH9" s="42" cm="1">
        <f t="array" ref="CH9">IF(CH$2="FY",SUMPRODUCT(Data_Xuất[[B1_MN]:[B4_DT]]*(Data_Xuất[Year]=CH$1)*(Data_Xuất[Main SKU name_GOM]=$A9)*(Data_Xuất[[#Headers],[B1_MN]:[B4_DT]]='Xuất-2024-VayTron'!CH$5)),SUMPRODUCT(Data_Xuất[[B1_MN]:[B4_DT]]*(Data_Xuất[Year]=CH$1)*(Data_Xuất[Month]=CH$2)*(Data_Xuất[Main SKU name_GOM]=$A9)*(Data_Xuất[[#Headers],[B1_MN]:[B4_DT]]='Xuất-2024-VayTron'!CH$5)))</f>
        <v>0</v>
      </c>
      <c r="CI9" s="42" cm="1">
        <f t="array" ref="CI9">IF(CI$2="FY",SUMPRODUCT(Data_Xuất[[B1_MN]:[B4_DT]]*(Data_Xuất[Year]=CI$1)*(Data_Xuất[Main SKU name_GOM]=$A9)*(Data_Xuất[[#Headers],[B1_MN]:[B4_DT]]='Xuất-2024-VayTron'!CI$5)),SUMPRODUCT(Data_Xuất[[B1_MN]:[B4_DT]]*(Data_Xuất[Year]=CI$1)*(Data_Xuất[Month]=CI$2)*(Data_Xuất[Main SKU name_GOM]=$A9)*(Data_Xuất[[#Headers],[B1_MN]:[B4_DT]]='Xuất-2024-VayTron'!CI$5)))</f>
        <v>0</v>
      </c>
      <c r="CJ9" s="42" cm="1">
        <f t="array" ref="CJ9">IF(CJ$2="FY",SUMPRODUCT(Data_Xuất[[B1_MN]:[B4_DT]]*(Data_Xuất[Year]=CJ$1)*(Data_Xuất[Main SKU name_GOM]=$A9)*(Data_Xuất[[#Headers],[B1_MN]:[B4_DT]]='Xuất-2024-VayTron'!CJ$5)),SUMPRODUCT(Data_Xuất[[B1_MN]:[B4_DT]]*(Data_Xuất[Year]=CJ$1)*(Data_Xuất[Month]=CJ$2)*(Data_Xuất[Main SKU name_GOM]=$A9)*(Data_Xuất[[#Headers],[B1_MN]:[B4_DT]]='Xuất-2024-VayTron'!CJ$5)))</f>
        <v>0</v>
      </c>
      <c r="CK9" s="42" cm="1">
        <f t="array" ref="CK9">IF(CK$2="FY",SUMPRODUCT(Data_Xuất[[B1_MN]:[B4_DT]]*(Data_Xuất[Year]=CK$1)*(Data_Xuất[Main SKU name_GOM]=$A9)*(Data_Xuất[[#Headers],[B1_MN]:[B4_DT]]='Xuất-2024-VayTron'!CK$5)),SUMPRODUCT(Data_Xuất[[B1_MN]:[B4_DT]]*(Data_Xuất[Year]=CK$1)*(Data_Xuất[Month]=CK$2)*(Data_Xuất[Main SKU name_GOM]=$A9)*(Data_Xuất[[#Headers],[B1_MN]:[B4_DT]]='Xuất-2024-VayTron'!CK$5)))</f>
        <v>0</v>
      </c>
      <c r="CL9" s="42" cm="1">
        <f t="array" ref="CL9">IF(CL$2="FY",SUMPRODUCT(Data_Xuất[[B1_MN]:[B4_DT]]*(Data_Xuất[Year]=CL$1)*(Data_Xuất[Main SKU name_GOM]=$A9)*(Data_Xuất[[#Headers],[B1_MN]:[B4_DT]]='Xuất-2024-VayTron'!CL$5)),SUMPRODUCT(Data_Xuất[[B1_MN]:[B4_DT]]*(Data_Xuất[Year]=CL$1)*(Data_Xuất[Month]=CL$2)*(Data_Xuất[Main SKU name_GOM]=$A9)*(Data_Xuất[[#Headers],[B1_MN]:[B4_DT]]='Xuất-2024-VayTron'!CL$5)))</f>
        <v>0</v>
      </c>
      <c r="CM9" s="42" cm="1">
        <f t="array" ref="CM9">IF(CM$2="FY",SUMPRODUCT(Data_Xuất[[B1_MN]:[B4_DT]]*(Data_Xuất[Year]=CM$1)*(Data_Xuất[Main SKU name_GOM]=$A9)*(Data_Xuất[[#Headers],[B1_MN]:[B4_DT]]='Xuất-2024-VayTron'!CM$5)),SUMPRODUCT(Data_Xuất[[B1_MN]:[B4_DT]]*(Data_Xuất[Year]=CM$1)*(Data_Xuất[Month]=CM$2)*(Data_Xuất[Main SKU name_GOM]=$A9)*(Data_Xuất[[#Headers],[B1_MN]:[B4_DT]]='Xuất-2024-VayTron'!CM$5)))</f>
        <v>0</v>
      </c>
      <c r="CN9" s="45">
        <f t="shared" si="17"/>
        <v>39600</v>
      </c>
      <c r="CP9" s="42" cm="1">
        <f t="array" ref="CP9">IF(CP$2="FY",SUMPRODUCT(Data_Xuất[[B1_MN]:[B4_DT]]*(Data_Xuất[Year]=CP$1)*(Data_Xuất[Main SKU name_GOM]=$A9)*(Data_Xuất[[#Headers],[B1_MN]:[B4_DT]]='Xuất-2024-VayTron'!CP$5)),SUMPRODUCT(Data_Xuất[[B1_MN]:[B4_DT]]*(Data_Xuất[Year]=CP$1)*(Data_Xuất[Month]=CP$2)*(Data_Xuất[Main SKU name_GOM]=$A9)*(Data_Xuất[[#Headers],[B1_MN]:[B4_DT]]='Xuất-2024-VayTron'!CP$5)))</f>
        <v>1100</v>
      </c>
      <c r="CQ9" s="42" cm="1">
        <f t="array" ref="CQ9">IF(CQ$2="FY",SUMPRODUCT(Data_Xuất[[B1_MN]:[B4_DT]]*(Data_Xuất[Year]=CQ$1)*(Data_Xuất[Main SKU name_GOM]=$A9)*(Data_Xuất[[#Headers],[B1_MN]:[B4_DT]]='Xuất-2024-VayTron'!CQ$5)),SUMPRODUCT(Data_Xuất[[B1_MN]:[B4_DT]]*(Data_Xuất[Year]=CQ$1)*(Data_Xuất[Month]=CQ$2)*(Data_Xuất[Main SKU name_GOM]=$A9)*(Data_Xuất[[#Headers],[B1_MN]:[B4_DT]]='Xuất-2024-VayTron'!CQ$5)))</f>
        <v>0</v>
      </c>
      <c r="CR9" s="42" cm="1">
        <f t="array" ref="CR9">IF(CR$2="FY",SUMPRODUCT(Data_Xuất[[B1_MN]:[B4_DT]]*(Data_Xuất[Year]=CR$1)*(Data_Xuất[Main SKU name_GOM]=$A9)*(Data_Xuất[[#Headers],[B1_MN]:[B4_DT]]='Xuất-2024-VayTron'!CR$5)),SUMPRODUCT(Data_Xuất[[B1_MN]:[B4_DT]]*(Data_Xuất[Year]=CR$1)*(Data_Xuất[Month]=CR$2)*(Data_Xuất[Main SKU name_GOM]=$A9)*(Data_Xuất[[#Headers],[B1_MN]:[B4_DT]]='Xuất-2024-VayTron'!CR$5)))</f>
        <v>0</v>
      </c>
      <c r="CS9" s="42" cm="1">
        <f t="array" ref="CS9">IF(CS$2="FY",SUMPRODUCT(Data_Xuất[[B1_MN]:[B4_DT]]*(Data_Xuất[Year]=CS$1)*(Data_Xuất[Main SKU name_GOM]=$A9)*(Data_Xuất[[#Headers],[B1_MN]:[B4_DT]]='Xuất-2024-VayTron'!CS$5)),SUMPRODUCT(Data_Xuất[[B1_MN]:[B4_DT]]*(Data_Xuất[Year]=CS$1)*(Data_Xuất[Month]=CS$2)*(Data_Xuất[Main SKU name_GOM]=$A9)*(Data_Xuất[[#Headers],[B1_MN]:[B4_DT]]='Xuất-2024-VayTron'!CS$5)))</f>
        <v>0</v>
      </c>
      <c r="CT9" s="42" cm="1">
        <f t="array" ref="CT9">IF(CT$2="FY",SUMPRODUCT(Data_Xuất[[B1_MN]:[B4_DT]]*(Data_Xuất[Year]=CT$1)*(Data_Xuất[Main SKU name_GOM]=$A9)*(Data_Xuất[[#Headers],[B1_MN]:[B4_DT]]='Xuất-2024-VayTron'!CT$5)),SUMPRODUCT(Data_Xuất[[B1_MN]:[B4_DT]]*(Data_Xuất[Year]=CT$1)*(Data_Xuất[Month]=CT$2)*(Data_Xuất[Main SKU name_GOM]=$A9)*(Data_Xuất[[#Headers],[B1_MN]:[B4_DT]]='Xuất-2024-VayTron'!CT$5)))</f>
        <v>0</v>
      </c>
      <c r="CU9" s="42" cm="1">
        <f t="array" ref="CU9">IF(CU$2="FY",SUMPRODUCT(Data_Xuất[[B1_MN]:[B4_DT]]*(Data_Xuất[Year]=CU$1)*(Data_Xuất[Main SKU name_GOM]=$A9)*(Data_Xuất[[#Headers],[B1_MN]:[B4_DT]]='Xuất-2024-VayTron'!CU$5)),SUMPRODUCT(Data_Xuất[[B1_MN]:[B4_DT]]*(Data_Xuất[Year]=CU$1)*(Data_Xuất[Month]=CU$2)*(Data_Xuất[Main SKU name_GOM]=$A9)*(Data_Xuất[[#Headers],[B1_MN]:[B4_DT]]='Xuất-2024-VayTron'!CU$5)))</f>
        <v>0</v>
      </c>
      <c r="CV9" s="42" cm="1">
        <f t="array" ref="CV9">IF(CV$2="FY",SUMPRODUCT(Data_Xuất[[B1_MN]:[B4_DT]]*(Data_Xuất[Year]=CV$1)*(Data_Xuất[Main SKU name_GOM]=$A9)*(Data_Xuất[[#Headers],[B1_MN]:[B4_DT]]='Xuất-2024-VayTron'!CV$5)),SUMPRODUCT(Data_Xuất[[B1_MN]:[B4_DT]]*(Data_Xuất[Year]=CV$1)*(Data_Xuất[Month]=CV$2)*(Data_Xuất[Main SKU name_GOM]=$A9)*(Data_Xuất[[#Headers],[B1_MN]:[B4_DT]]='Xuất-2024-VayTron'!CV$5)))</f>
        <v>0</v>
      </c>
      <c r="CW9" s="42" cm="1">
        <f t="array" ref="CW9">IF(CW$2="FY",SUMPRODUCT(Data_Xuất[[B1_MN]:[B4_DT]]*(Data_Xuất[Year]=CW$1)*(Data_Xuất[Main SKU name_GOM]=$A9)*(Data_Xuất[[#Headers],[B1_MN]:[B4_DT]]='Xuất-2024-VayTron'!CW$5)),SUMPRODUCT(Data_Xuất[[B1_MN]:[B4_DT]]*(Data_Xuất[Year]=CW$1)*(Data_Xuất[Month]=CW$2)*(Data_Xuất[Main SKU name_GOM]=$A9)*(Data_Xuất[[#Headers],[B1_MN]:[B4_DT]]='Xuất-2024-VayTron'!CW$5)))</f>
        <v>0</v>
      </c>
      <c r="CX9" s="42" cm="1">
        <f t="array" ref="CX9">IF(CX$2="FY",SUMPRODUCT(Data_Xuất[[B1_MN]:[B4_DT]]*(Data_Xuất[Year]=CX$1)*(Data_Xuất[Main SKU name_GOM]=$A9)*(Data_Xuất[[#Headers],[B1_MN]:[B4_DT]]='Xuất-2024-VayTron'!CX$5)),SUMPRODUCT(Data_Xuất[[B1_MN]:[B4_DT]]*(Data_Xuất[Year]=CX$1)*(Data_Xuất[Month]=CX$2)*(Data_Xuất[Main SKU name_GOM]=$A9)*(Data_Xuất[[#Headers],[B1_MN]:[B4_DT]]='Xuất-2024-VayTron'!CX$5)))</f>
        <v>0</v>
      </c>
      <c r="CY9" s="42" cm="1">
        <f t="array" ref="CY9">IF(CY$2="FY",SUMPRODUCT(Data_Xuất[[B1_MN]:[B4_DT]]*(Data_Xuất[Year]=CY$1)*(Data_Xuất[Main SKU name_GOM]=$A9)*(Data_Xuất[[#Headers],[B1_MN]:[B4_DT]]='Xuất-2024-VayTron'!CY$5)),SUMPRODUCT(Data_Xuất[[B1_MN]:[B4_DT]]*(Data_Xuất[Year]=CY$1)*(Data_Xuất[Month]=CY$2)*(Data_Xuất[Main SKU name_GOM]=$A9)*(Data_Xuất[[#Headers],[B1_MN]:[B4_DT]]='Xuất-2024-VayTron'!CY$5)))</f>
        <v>0</v>
      </c>
      <c r="CZ9" s="42" cm="1">
        <f t="array" ref="CZ9">IF(CZ$2="FY",SUMPRODUCT(Data_Xuất[[B1_MN]:[B4_DT]]*(Data_Xuất[Year]=CZ$1)*(Data_Xuất[Main SKU name_GOM]=$A9)*(Data_Xuất[[#Headers],[B1_MN]:[B4_DT]]='Xuất-2024-VayTron'!CZ$5)),SUMPRODUCT(Data_Xuất[[B1_MN]:[B4_DT]]*(Data_Xuất[Year]=CZ$1)*(Data_Xuất[Month]=CZ$2)*(Data_Xuất[Main SKU name_GOM]=$A9)*(Data_Xuất[[#Headers],[B1_MN]:[B4_DT]]='Xuất-2024-VayTron'!CZ$5)))</f>
        <v>0</v>
      </c>
      <c r="DA9" s="42" cm="1">
        <f t="array" ref="DA9">IF(DA$2="FY",SUMPRODUCT(Data_Xuất[[B1_MN]:[B4_DT]]*(Data_Xuất[Year]=DA$1)*(Data_Xuất[Main SKU name_GOM]=$A9)*(Data_Xuất[[#Headers],[B1_MN]:[B4_DT]]='Xuất-2024-VayTron'!DA$5)),SUMPRODUCT(Data_Xuất[[B1_MN]:[B4_DT]]*(Data_Xuất[Year]=DA$1)*(Data_Xuất[Month]=DA$2)*(Data_Xuất[Main SKU name_GOM]=$A9)*(Data_Xuất[[#Headers],[B1_MN]:[B4_DT]]='Xuất-2024-VayTron'!DA$5)))</f>
        <v>0</v>
      </c>
      <c r="DB9" s="42" cm="1">
        <f t="array" ref="DB9">IF(DB$2="FY",SUMPRODUCT(Data_Xuất[[B1_MN]:[B4_DT]]*(Data_Xuất[Year]=DB$1)*(Data_Xuất[Main SKU name_GOM]=$A9)*(Data_Xuất[[#Headers],[B1_MN]:[B4_DT]]='Xuất-2024-VayTron'!DB$5)),SUMPRODUCT(Data_Xuất[[B1_MN]:[B4_DT]]*(Data_Xuất[Year]=DB$1)*(Data_Xuất[Month]=DB$2)*(Data_Xuất[Main SKU name_GOM]=$A9)*(Data_Xuất[[#Headers],[B1_MN]:[B4_DT]]='Xuất-2024-VayTron'!DB$5)))</f>
        <v>0</v>
      </c>
      <c r="DC9" s="45">
        <f t="shared" si="18"/>
        <v>1100</v>
      </c>
      <c r="DE9" s="42" cm="1">
        <f t="array" ref="DE9">IF(DE$2="FY",SUMPRODUCT(Data_Xuất[[B1_MN]:[B4_DT]]*(Data_Xuất[Year]=DE$1)*(Data_Xuất[Main SKU name_GOM]=$A9)*(Data_Xuất[[#Headers],[B1_MN]:[B4_DT]]='Xuất-2024-VayTron'!DE$5)),SUMPRODUCT(Data_Xuất[[B1_MN]:[B4_DT]]*(Data_Xuất[Year]=DE$1)*(Data_Xuất[Month]=DE$2)*(Data_Xuất[Main SKU name_GOM]=$A9)*(Data_Xuất[[#Headers],[B1_MN]:[B4_DT]]='Xuất-2024-VayTron'!DE$5)))</f>
        <v>0</v>
      </c>
      <c r="DF9" s="42" cm="1">
        <f t="array" ref="DF9">IF(DF$2="FY",SUMPRODUCT(Data_Xuất[[B1_MN]:[B4_DT]]*(Data_Xuất[Year]=DF$1)*(Data_Xuất[Main SKU name_GOM]=$A9)*(Data_Xuất[[#Headers],[B1_MN]:[B4_DT]]='Xuất-2024-VayTron'!DF$5)),SUMPRODUCT(Data_Xuất[[B1_MN]:[B4_DT]]*(Data_Xuất[Year]=DF$1)*(Data_Xuất[Month]=DF$2)*(Data_Xuất[Main SKU name_GOM]=$A9)*(Data_Xuất[[#Headers],[B1_MN]:[B4_DT]]='Xuất-2024-VayTron'!DF$5)))</f>
        <v>0</v>
      </c>
      <c r="DG9" s="42" cm="1">
        <f t="array" ref="DG9">IF(DG$2="FY",SUMPRODUCT(Data_Xuất[[B1_MN]:[B4_DT]]*(Data_Xuất[Year]=DG$1)*(Data_Xuất[Main SKU name_GOM]=$A9)*(Data_Xuất[[#Headers],[B1_MN]:[B4_DT]]='Xuất-2024-VayTron'!DG$5)),SUMPRODUCT(Data_Xuất[[B1_MN]:[B4_DT]]*(Data_Xuất[Year]=DG$1)*(Data_Xuất[Month]=DG$2)*(Data_Xuất[Main SKU name_GOM]=$A9)*(Data_Xuất[[#Headers],[B1_MN]:[B4_DT]]='Xuất-2024-VayTron'!DG$5)))</f>
        <v>0</v>
      </c>
      <c r="DH9" s="42" cm="1">
        <f t="array" ref="DH9">IF(DH$2="FY",SUMPRODUCT(Data_Xuất[[B1_MN]:[B4_DT]]*(Data_Xuất[Year]=DH$1)*(Data_Xuất[Main SKU name_GOM]=$A9)*(Data_Xuất[[#Headers],[B1_MN]:[B4_DT]]='Xuất-2024-VayTron'!DH$5)),SUMPRODUCT(Data_Xuất[[B1_MN]:[B4_DT]]*(Data_Xuất[Year]=DH$1)*(Data_Xuất[Month]=DH$2)*(Data_Xuất[Main SKU name_GOM]=$A9)*(Data_Xuất[[#Headers],[B1_MN]:[B4_DT]]='Xuất-2024-VayTron'!DH$5)))</f>
        <v>0</v>
      </c>
      <c r="DI9" s="42" cm="1">
        <f t="array" ref="DI9">IF(DI$2="FY",SUMPRODUCT(Data_Xuất[[B1_MN]:[B4_DT]]*(Data_Xuất[Year]=DI$1)*(Data_Xuất[Main SKU name_GOM]=$A9)*(Data_Xuất[[#Headers],[B1_MN]:[B4_DT]]='Xuất-2024-VayTron'!DI$5)),SUMPRODUCT(Data_Xuất[[B1_MN]:[B4_DT]]*(Data_Xuất[Year]=DI$1)*(Data_Xuất[Month]=DI$2)*(Data_Xuất[Main SKU name_GOM]=$A9)*(Data_Xuất[[#Headers],[B1_MN]:[B4_DT]]='Xuất-2024-VayTron'!DI$5)))</f>
        <v>0</v>
      </c>
      <c r="DJ9" s="42" cm="1">
        <f t="array" ref="DJ9">IF(DJ$2="FY",SUMPRODUCT(Data_Xuất[[B1_MN]:[B4_DT]]*(Data_Xuất[Year]=DJ$1)*(Data_Xuất[Main SKU name_GOM]=$A9)*(Data_Xuất[[#Headers],[B1_MN]:[B4_DT]]='Xuất-2024-VayTron'!DJ$5)),SUMPRODUCT(Data_Xuất[[B1_MN]:[B4_DT]]*(Data_Xuất[Year]=DJ$1)*(Data_Xuất[Month]=DJ$2)*(Data_Xuất[Main SKU name_GOM]=$A9)*(Data_Xuất[[#Headers],[B1_MN]:[B4_DT]]='Xuất-2024-VayTron'!DJ$5)))</f>
        <v>0</v>
      </c>
      <c r="DK9" s="42" cm="1">
        <f t="array" ref="DK9">IF(DK$2="FY",SUMPRODUCT(Data_Xuất[[B1_MN]:[B4_DT]]*(Data_Xuất[Year]=DK$1)*(Data_Xuất[Main SKU name_GOM]=$A9)*(Data_Xuất[[#Headers],[B1_MN]:[B4_DT]]='Xuất-2024-VayTron'!DK$5)),SUMPRODUCT(Data_Xuất[[B1_MN]:[B4_DT]]*(Data_Xuất[Year]=DK$1)*(Data_Xuất[Month]=DK$2)*(Data_Xuất[Main SKU name_GOM]=$A9)*(Data_Xuất[[#Headers],[B1_MN]:[B4_DT]]='Xuất-2024-VayTron'!DK$5)))</f>
        <v>0</v>
      </c>
      <c r="DL9" s="42" cm="1">
        <f t="array" ref="DL9">IF(DL$2="FY",SUMPRODUCT(Data_Xuất[[B1_MN]:[B4_DT]]*(Data_Xuất[Year]=DL$1)*(Data_Xuất[Main SKU name_GOM]=$A9)*(Data_Xuất[[#Headers],[B1_MN]:[B4_DT]]='Xuất-2024-VayTron'!DL$5)),SUMPRODUCT(Data_Xuất[[B1_MN]:[B4_DT]]*(Data_Xuất[Year]=DL$1)*(Data_Xuất[Month]=DL$2)*(Data_Xuất[Main SKU name_GOM]=$A9)*(Data_Xuất[[#Headers],[B1_MN]:[B4_DT]]='Xuất-2024-VayTron'!DL$5)))</f>
        <v>0</v>
      </c>
      <c r="DM9" s="42" cm="1">
        <f t="array" ref="DM9">IF(DM$2="FY",SUMPRODUCT(Data_Xuất[[B1_MN]:[B4_DT]]*(Data_Xuất[Year]=DM$1)*(Data_Xuất[Main SKU name_GOM]=$A9)*(Data_Xuất[[#Headers],[B1_MN]:[B4_DT]]='Xuất-2024-VayTron'!DM$5)),SUMPRODUCT(Data_Xuất[[B1_MN]:[B4_DT]]*(Data_Xuất[Year]=DM$1)*(Data_Xuất[Month]=DM$2)*(Data_Xuất[Main SKU name_GOM]=$A9)*(Data_Xuất[[#Headers],[B1_MN]:[B4_DT]]='Xuất-2024-VayTron'!DM$5)))</f>
        <v>0</v>
      </c>
      <c r="DN9" s="42" cm="1">
        <f t="array" ref="DN9">IF(DN$2="FY",SUMPRODUCT(Data_Xuất[[B1_MN]:[B4_DT]]*(Data_Xuất[Year]=DN$1)*(Data_Xuất[Main SKU name_GOM]=$A9)*(Data_Xuất[[#Headers],[B1_MN]:[B4_DT]]='Xuất-2024-VayTron'!DN$5)),SUMPRODUCT(Data_Xuất[[B1_MN]:[B4_DT]]*(Data_Xuất[Year]=DN$1)*(Data_Xuất[Month]=DN$2)*(Data_Xuất[Main SKU name_GOM]=$A9)*(Data_Xuất[[#Headers],[B1_MN]:[B4_DT]]='Xuất-2024-VayTron'!DN$5)))</f>
        <v>0</v>
      </c>
      <c r="DO9" s="42" cm="1">
        <f t="array" ref="DO9">IF(DO$2="FY",SUMPRODUCT(Data_Xuất[[B1_MN]:[B4_DT]]*(Data_Xuất[Year]=DO$1)*(Data_Xuất[Main SKU name_GOM]=$A9)*(Data_Xuất[[#Headers],[B1_MN]:[B4_DT]]='Xuất-2024-VayTron'!DO$5)),SUMPRODUCT(Data_Xuất[[B1_MN]:[B4_DT]]*(Data_Xuất[Year]=DO$1)*(Data_Xuất[Month]=DO$2)*(Data_Xuất[Main SKU name_GOM]=$A9)*(Data_Xuất[[#Headers],[B1_MN]:[B4_DT]]='Xuất-2024-VayTron'!DO$5)))</f>
        <v>0</v>
      </c>
      <c r="DP9" s="42" cm="1">
        <f t="array" ref="DP9">IF(DP$2="FY",SUMPRODUCT(Data_Xuất[[B1_MN]:[B4_DT]]*(Data_Xuất[Year]=DP$1)*(Data_Xuất[Main SKU name_GOM]=$A9)*(Data_Xuất[[#Headers],[B1_MN]:[B4_DT]]='Xuất-2024-VayTron'!DP$5)),SUMPRODUCT(Data_Xuất[[B1_MN]:[B4_DT]]*(Data_Xuất[Year]=DP$1)*(Data_Xuất[Month]=DP$2)*(Data_Xuất[Main SKU name_GOM]=$A9)*(Data_Xuất[[#Headers],[B1_MN]:[B4_DT]]='Xuất-2024-VayTron'!DP$5)))</f>
        <v>0</v>
      </c>
      <c r="DQ9" s="42" cm="1">
        <f t="array" ref="DQ9">IF(DQ$2="FY",SUMPRODUCT(Data_Xuất[[B1_MN]:[B4_DT]]*(Data_Xuất[Year]=DQ$1)*(Data_Xuất[Main SKU name_GOM]=$A9)*(Data_Xuất[[#Headers],[B1_MN]:[B4_DT]]='Xuất-2024-VayTron'!DQ$5)),SUMPRODUCT(Data_Xuất[[B1_MN]:[B4_DT]]*(Data_Xuất[Year]=DQ$1)*(Data_Xuất[Month]=DQ$2)*(Data_Xuất[Main SKU name_GOM]=$A9)*(Data_Xuất[[#Headers],[B1_MN]:[B4_DT]]='Xuất-2024-VayTron'!DQ$5)))</f>
        <v>0</v>
      </c>
      <c r="DR9" s="45">
        <f t="shared" si="19"/>
        <v>0</v>
      </c>
      <c r="DT9" s="42" cm="1">
        <f t="array" ref="DT9">IF(DT$2="FY",SUMPRODUCT(Data_Xuất[[B1_MN]:[B4_DT]]*(Data_Xuất[Year]=DT$1)*(Data_Xuất[Main SKU name_GOM]=$A9)*(Data_Xuất[[#Headers],[B1_MN]:[B4_DT]]='Xuất-2024-VayTron'!DT$5)),SUMPRODUCT(Data_Xuất[[B1_MN]:[B4_DT]]*(Data_Xuất[Year]=DT$1)*(Data_Xuất[Month]=DT$2)*(Data_Xuất[Main SKU name_GOM]=$A9)*(Data_Xuất[[#Headers],[B1_MN]:[B4_DT]]='Xuất-2024-VayTron'!DT$5)))</f>
        <v>0</v>
      </c>
      <c r="DU9" s="42" cm="1">
        <f t="array" ref="DU9">IF(DU$2="FY",SUMPRODUCT(Data_Xuất[[B1_MN]:[B4_DT]]*(Data_Xuất[Year]=DU$1)*(Data_Xuất[Main SKU name_GOM]=$A9)*(Data_Xuất[[#Headers],[B1_MN]:[B4_DT]]='Xuất-2024-VayTron'!DU$5)),SUMPRODUCT(Data_Xuất[[B1_MN]:[B4_DT]]*(Data_Xuất[Year]=DU$1)*(Data_Xuất[Month]=DU$2)*(Data_Xuất[Main SKU name_GOM]=$A9)*(Data_Xuất[[#Headers],[B1_MN]:[B4_DT]]='Xuất-2024-VayTron'!DU$5)))</f>
        <v>0</v>
      </c>
      <c r="DV9" s="42" cm="1">
        <f t="array" ref="DV9">IF(DV$2="FY",SUMPRODUCT(Data_Xuất[[B1_MN]:[B4_DT]]*(Data_Xuất[Year]=DV$1)*(Data_Xuất[Main SKU name_GOM]=$A9)*(Data_Xuất[[#Headers],[B1_MN]:[B4_DT]]='Xuất-2024-VayTron'!DV$5)),SUMPRODUCT(Data_Xuất[[B1_MN]:[B4_DT]]*(Data_Xuất[Year]=DV$1)*(Data_Xuất[Month]=DV$2)*(Data_Xuất[Main SKU name_GOM]=$A9)*(Data_Xuất[[#Headers],[B1_MN]:[B4_DT]]='Xuất-2024-VayTron'!DV$5)))</f>
        <v>0</v>
      </c>
      <c r="DW9" s="42" cm="1">
        <f t="array" ref="DW9">IF(DW$2="FY",SUMPRODUCT(Data_Xuất[[B1_MN]:[B4_DT]]*(Data_Xuất[Year]=DW$1)*(Data_Xuất[Main SKU name_GOM]=$A9)*(Data_Xuất[[#Headers],[B1_MN]:[B4_DT]]='Xuất-2024-VayTron'!DW$5)),SUMPRODUCT(Data_Xuất[[B1_MN]:[B4_DT]]*(Data_Xuất[Year]=DW$1)*(Data_Xuất[Month]=DW$2)*(Data_Xuất[Main SKU name_GOM]=$A9)*(Data_Xuất[[#Headers],[B1_MN]:[B4_DT]]='Xuất-2024-VayTron'!DW$5)))</f>
        <v>0</v>
      </c>
      <c r="DX9" s="42" cm="1">
        <f t="array" ref="DX9">IF(DX$2="FY",SUMPRODUCT(Data_Xuất[[B1_MN]:[B4_DT]]*(Data_Xuất[Year]=DX$1)*(Data_Xuất[Main SKU name_GOM]=$A9)*(Data_Xuất[[#Headers],[B1_MN]:[B4_DT]]='Xuất-2024-VayTron'!DX$5)),SUMPRODUCT(Data_Xuất[[B1_MN]:[B4_DT]]*(Data_Xuất[Year]=DX$1)*(Data_Xuất[Month]=DX$2)*(Data_Xuất[Main SKU name_GOM]=$A9)*(Data_Xuất[[#Headers],[B1_MN]:[B4_DT]]='Xuất-2024-VayTron'!DX$5)))</f>
        <v>0</v>
      </c>
      <c r="DY9" s="42" cm="1">
        <f t="array" ref="DY9">IF(DY$2="FY",SUMPRODUCT(Data_Xuất[[B1_MN]:[B4_DT]]*(Data_Xuất[Year]=DY$1)*(Data_Xuất[Main SKU name_GOM]=$A9)*(Data_Xuất[[#Headers],[B1_MN]:[B4_DT]]='Xuất-2024-VayTron'!DY$5)),SUMPRODUCT(Data_Xuất[[B1_MN]:[B4_DT]]*(Data_Xuất[Year]=DY$1)*(Data_Xuất[Month]=DY$2)*(Data_Xuất[Main SKU name_GOM]=$A9)*(Data_Xuất[[#Headers],[B1_MN]:[B4_DT]]='Xuất-2024-VayTron'!DY$5)))</f>
        <v>0</v>
      </c>
      <c r="DZ9" s="42" cm="1">
        <f t="array" ref="DZ9">IF(DZ$2="FY",SUMPRODUCT(Data_Xuất[[B1_MN]:[B4_DT]]*(Data_Xuất[Year]=DZ$1)*(Data_Xuất[Main SKU name_GOM]=$A9)*(Data_Xuất[[#Headers],[B1_MN]:[B4_DT]]='Xuất-2024-VayTron'!DZ$5)),SUMPRODUCT(Data_Xuất[[B1_MN]:[B4_DT]]*(Data_Xuất[Year]=DZ$1)*(Data_Xuất[Month]=DZ$2)*(Data_Xuất[Main SKU name_GOM]=$A9)*(Data_Xuất[[#Headers],[B1_MN]:[B4_DT]]='Xuất-2024-VayTron'!DZ$5)))</f>
        <v>0</v>
      </c>
      <c r="EA9" s="42" cm="1">
        <f t="array" ref="EA9">IF(EA$2="FY",SUMPRODUCT(Data_Xuất[[B1_MN]:[B4_DT]]*(Data_Xuất[Year]=EA$1)*(Data_Xuất[Main SKU name_GOM]=$A9)*(Data_Xuất[[#Headers],[B1_MN]:[B4_DT]]='Xuất-2024-VayTron'!EA$5)),SUMPRODUCT(Data_Xuất[[B1_MN]:[B4_DT]]*(Data_Xuất[Year]=EA$1)*(Data_Xuất[Month]=EA$2)*(Data_Xuất[Main SKU name_GOM]=$A9)*(Data_Xuất[[#Headers],[B1_MN]:[B4_DT]]='Xuất-2024-VayTron'!EA$5)))</f>
        <v>0</v>
      </c>
      <c r="EB9" s="42" cm="1">
        <f t="array" ref="EB9">IF(EB$2="FY",SUMPRODUCT(Data_Xuất[[B1_MN]:[B4_DT]]*(Data_Xuất[Year]=EB$1)*(Data_Xuất[Main SKU name_GOM]=$A9)*(Data_Xuất[[#Headers],[B1_MN]:[B4_DT]]='Xuất-2024-VayTron'!EB$5)),SUMPRODUCT(Data_Xuất[[B1_MN]:[B4_DT]]*(Data_Xuất[Year]=EB$1)*(Data_Xuất[Month]=EB$2)*(Data_Xuất[Main SKU name_GOM]=$A9)*(Data_Xuất[[#Headers],[B1_MN]:[B4_DT]]='Xuất-2024-VayTron'!EB$5)))</f>
        <v>0</v>
      </c>
      <c r="EC9" s="42" cm="1">
        <f t="array" ref="EC9">IF(EC$2="FY",SUMPRODUCT(Data_Xuất[[B1_MN]:[B4_DT]]*(Data_Xuất[Year]=EC$1)*(Data_Xuất[Main SKU name_GOM]=$A9)*(Data_Xuất[[#Headers],[B1_MN]:[B4_DT]]='Xuất-2024-VayTron'!EC$5)),SUMPRODUCT(Data_Xuất[[B1_MN]:[B4_DT]]*(Data_Xuất[Year]=EC$1)*(Data_Xuất[Month]=EC$2)*(Data_Xuất[Main SKU name_GOM]=$A9)*(Data_Xuất[[#Headers],[B1_MN]:[B4_DT]]='Xuất-2024-VayTron'!EC$5)))</f>
        <v>0</v>
      </c>
      <c r="ED9" s="42" cm="1">
        <f t="array" ref="ED9">IF(ED$2="FY",SUMPRODUCT(Data_Xuất[[B1_MN]:[B4_DT]]*(Data_Xuất[Year]=ED$1)*(Data_Xuất[Main SKU name_GOM]=$A9)*(Data_Xuất[[#Headers],[B1_MN]:[B4_DT]]='Xuất-2024-VayTron'!ED$5)),SUMPRODUCT(Data_Xuất[[B1_MN]:[B4_DT]]*(Data_Xuất[Year]=ED$1)*(Data_Xuất[Month]=ED$2)*(Data_Xuất[Main SKU name_GOM]=$A9)*(Data_Xuất[[#Headers],[B1_MN]:[B4_DT]]='Xuất-2024-VayTron'!ED$5)))</f>
        <v>0</v>
      </c>
      <c r="EE9" s="42" cm="1">
        <f t="array" ref="EE9">IF(EE$2="FY",SUMPRODUCT(Data_Xuất[[B1_MN]:[B4_DT]]*(Data_Xuất[Year]=EE$1)*(Data_Xuất[Main SKU name_GOM]=$A9)*(Data_Xuất[[#Headers],[B1_MN]:[B4_DT]]='Xuất-2024-VayTron'!EE$5)),SUMPRODUCT(Data_Xuất[[B1_MN]:[B4_DT]]*(Data_Xuất[Year]=EE$1)*(Data_Xuất[Month]=EE$2)*(Data_Xuất[Main SKU name_GOM]=$A9)*(Data_Xuất[[#Headers],[B1_MN]:[B4_DT]]='Xuất-2024-VayTron'!EE$5)))</f>
        <v>0</v>
      </c>
      <c r="EF9" s="42" cm="1">
        <f t="array" ref="EF9">IF(EF$2="FY",SUMPRODUCT(Data_Xuất[[B1_MN]:[B4_DT]]*(Data_Xuất[Year]=EF$1)*(Data_Xuất[Main SKU name_GOM]=$A9)*(Data_Xuất[[#Headers],[B1_MN]:[B4_DT]]='Xuất-2024-VayTron'!EF$5)),SUMPRODUCT(Data_Xuất[[B1_MN]:[B4_DT]]*(Data_Xuất[Year]=EF$1)*(Data_Xuất[Month]=EF$2)*(Data_Xuất[Main SKU name_GOM]=$A9)*(Data_Xuất[[#Headers],[B1_MN]:[B4_DT]]='Xuất-2024-VayTron'!EF$5)))</f>
        <v>0</v>
      </c>
      <c r="EG9" s="45">
        <f t="shared" si="20"/>
        <v>0</v>
      </c>
      <c r="EI9" s="42" cm="1">
        <f t="array" ref="EI9">IF(EI$2="FY",SUMPRODUCT(Data_Xuất[[B1_MN]:[B4_DT]]*(Data_Xuất[Year]=EI$1)*(Data_Xuất[Main SKU name_GOM]=$A9)*(Data_Xuất[[#Headers],[B1_MN]:[B4_DT]]='Xuất-2024-VayTron'!EI$5)),SUMPRODUCT(Data_Xuất[[B1_MN]:[B4_DT]]*(Data_Xuất[Year]=EI$1)*(Data_Xuất[Month]=EI$2)*(Data_Xuất[Main SKU name_GOM]=$A9)*(Data_Xuất[[#Headers],[B1_MN]:[B4_DT]]='Xuất-2024-VayTron'!EI$5)))</f>
        <v>0</v>
      </c>
      <c r="EJ9" s="42" cm="1">
        <f t="array" ref="EJ9">IF(EJ$2="FY",SUMPRODUCT(Data_Xuất[[B1_MN]:[B4_DT]]*(Data_Xuất[Year]=EJ$1)*(Data_Xuất[Main SKU name_GOM]=$A9)*(Data_Xuất[[#Headers],[B1_MN]:[B4_DT]]='Xuất-2024-VayTron'!EJ$5)),SUMPRODUCT(Data_Xuất[[B1_MN]:[B4_DT]]*(Data_Xuất[Year]=EJ$1)*(Data_Xuất[Month]=EJ$2)*(Data_Xuất[Main SKU name_GOM]=$A9)*(Data_Xuất[[#Headers],[B1_MN]:[B4_DT]]='Xuất-2024-VayTron'!EJ$5)))</f>
        <v>0</v>
      </c>
      <c r="EK9" s="42" cm="1">
        <f t="array" ref="EK9">IF(EK$2="FY",SUMPRODUCT(Data_Xuất[[B1_MN]:[B4_DT]]*(Data_Xuất[Year]=EK$1)*(Data_Xuất[Main SKU name_GOM]=$A9)*(Data_Xuất[[#Headers],[B1_MN]:[B4_DT]]='Xuất-2024-VayTron'!EK$5)),SUMPRODUCT(Data_Xuất[[B1_MN]:[B4_DT]]*(Data_Xuất[Year]=EK$1)*(Data_Xuất[Month]=EK$2)*(Data_Xuất[Main SKU name_GOM]=$A9)*(Data_Xuất[[#Headers],[B1_MN]:[B4_DT]]='Xuất-2024-VayTron'!EK$5)))</f>
        <v>0</v>
      </c>
      <c r="EL9" s="42" cm="1">
        <f t="array" ref="EL9">IF(EL$2="FY",SUMPRODUCT(Data_Xuất[[B1_MN]:[B4_DT]]*(Data_Xuất[Year]=EL$1)*(Data_Xuất[Main SKU name_GOM]=$A9)*(Data_Xuất[[#Headers],[B1_MN]:[B4_DT]]='Xuất-2024-VayTron'!EL$5)),SUMPRODUCT(Data_Xuất[[B1_MN]:[B4_DT]]*(Data_Xuất[Year]=EL$1)*(Data_Xuất[Month]=EL$2)*(Data_Xuất[Main SKU name_GOM]=$A9)*(Data_Xuất[[#Headers],[B1_MN]:[B4_DT]]='Xuất-2024-VayTron'!EL$5)))</f>
        <v>0</v>
      </c>
      <c r="EM9" s="42" cm="1">
        <f t="array" ref="EM9">IF(EM$2="FY",SUMPRODUCT(Data_Xuất[[B1_MN]:[B4_DT]]*(Data_Xuất[Year]=EM$1)*(Data_Xuất[Main SKU name_GOM]=$A9)*(Data_Xuất[[#Headers],[B1_MN]:[B4_DT]]='Xuất-2024-VayTron'!EM$5)),SUMPRODUCT(Data_Xuất[[B1_MN]:[B4_DT]]*(Data_Xuất[Year]=EM$1)*(Data_Xuất[Month]=EM$2)*(Data_Xuất[Main SKU name_GOM]=$A9)*(Data_Xuất[[#Headers],[B1_MN]:[B4_DT]]='Xuất-2024-VayTron'!EM$5)))</f>
        <v>0</v>
      </c>
      <c r="EN9" s="42" cm="1">
        <f t="array" ref="EN9">IF(EN$2="FY",SUMPRODUCT(Data_Xuất[[B1_MN]:[B4_DT]]*(Data_Xuất[Year]=EN$1)*(Data_Xuất[Main SKU name_GOM]=$A9)*(Data_Xuất[[#Headers],[B1_MN]:[B4_DT]]='Xuất-2024-VayTron'!EN$5)),SUMPRODUCT(Data_Xuất[[B1_MN]:[B4_DT]]*(Data_Xuất[Year]=EN$1)*(Data_Xuất[Month]=EN$2)*(Data_Xuất[Main SKU name_GOM]=$A9)*(Data_Xuất[[#Headers],[B1_MN]:[B4_DT]]='Xuất-2024-VayTron'!EN$5)))</f>
        <v>0</v>
      </c>
      <c r="EO9" s="42" cm="1">
        <f t="array" ref="EO9">IF(EO$2="FY",SUMPRODUCT(Data_Xuất[[B1_MN]:[B4_DT]]*(Data_Xuất[Year]=EO$1)*(Data_Xuất[Main SKU name_GOM]=$A9)*(Data_Xuất[[#Headers],[B1_MN]:[B4_DT]]='Xuất-2024-VayTron'!EO$5)),SUMPRODUCT(Data_Xuất[[B1_MN]:[B4_DT]]*(Data_Xuất[Year]=EO$1)*(Data_Xuất[Month]=EO$2)*(Data_Xuất[Main SKU name_GOM]=$A9)*(Data_Xuất[[#Headers],[B1_MN]:[B4_DT]]='Xuất-2024-VayTron'!EO$5)))</f>
        <v>0</v>
      </c>
      <c r="EP9" s="42" cm="1">
        <f t="array" ref="EP9">IF(EP$2="FY",SUMPRODUCT(Data_Xuất[[B1_MN]:[B4_DT]]*(Data_Xuất[Year]=EP$1)*(Data_Xuất[Main SKU name_GOM]=$A9)*(Data_Xuất[[#Headers],[B1_MN]:[B4_DT]]='Xuất-2024-VayTron'!EP$5)),SUMPRODUCT(Data_Xuất[[B1_MN]:[B4_DT]]*(Data_Xuất[Year]=EP$1)*(Data_Xuất[Month]=EP$2)*(Data_Xuất[Main SKU name_GOM]=$A9)*(Data_Xuất[[#Headers],[B1_MN]:[B4_DT]]='Xuất-2024-VayTron'!EP$5)))</f>
        <v>0</v>
      </c>
      <c r="EQ9" s="42" cm="1">
        <f t="array" ref="EQ9">IF(EQ$2="FY",SUMPRODUCT(Data_Xuất[[B1_MN]:[B4_DT]]*(Data_Xuất[Year]=EQ$1)*(Data_Xuất[Main SKU name_GOM]=$A9)*(Data_Xuất[[#Headers],[B1_MN]:[B4_DT]]='Xuất-2024-VayTron'!EQ$5)),SUMPRODUCT(Data_Xuất[[B1_MN]:[B4_DT]]*(Data_Xuất[Year]=EQ$1)*(Data_Xuất[Month]=EQ$2)*(Data_Xuất[Main SKU name_GOM]=$A9)*(Data_Xuất[[#Headers],[B1_MN]:[B4_DT]]='Xuất-2024-VayTron'!EQ$5)))</f>
        <v>0</v>
      </c>
      <c r="ER9" s="42" cm="1">
        <f t="array" ref="ER9">IF(ER$2="FY",SUMPRODUCT(Data_Xuất[[B1_MN]:[B4_DT]]*(Data_Xuất[Year]=ER$1)*(Data_Xuất[Main SKU name_GOM]=$A9)*(Data_Xuất[[#Headers],[B1_MN]:[B4_DT]]='Xuất-2024-VayTron'!ER$5)),SUMPRODUCT(Data_Xuất[[B1_MN]:[B4_DT]]*(Data_Xuất[Year]=ER$1)*(Data_Xuất[Month]=ER$2)*(Data_Xuất[Main SKU name_GOM]=$A9)*(Data_Xuất[[#Headers],[B1_MN]:[B4_DT]]='Xuất-2024-VayTron'!ER$5)))</f>
        <v>0</v>
      </c>
      <c r="ES9" s="42" cm="1">
        <f t="array" ref="ES9">IF(ES$2="FY",SUMPRODUCT(Data_Xuất[[B1_MN]:[B4_DT]]*(Data_Xuất[Year]=ES$1)*(Data_Xuất[Main SKU name_GOM]=$A9)*(Data_Xuất[[#Headers],[B1_MN]:[B4_DT]]='Xuất-2024-VayTron'!ES$5)),SUMPRODUCT(Data_Xuất[[B1_MN]:[B4_DT]]*(Data_Xuất[Year]=ES$1)*(Data_Xuất[Month]=ES$2)*(Data_Xuất[Main SKU name_GOM]=$A9)*(Data_Xuất[[#Headers],[B1_MN]:[B4_DT]]='Xuất-2024-VayTron'!ES$5)))</f>
        <v>0</v>
      </c>
      <c r="ET9" s="42" cm="1">
        <f t="array" ref="ET9">IF(ET$2="FY",SUMPRODUCT(Data_Xuất[[B1_MN]:[B4_DT]]*(Data_Xuất[Year]=ET$1)*(Data_Xuất[Main SKU name_GOM]=$A9)*(Data_Xuất[[#Headers],[B1_MN]:[B4_DT]]='Xuất-2024-VayTron'!ET$5)),SUMPRODUCT(Data_Xuất[[B1_MN]:[B4_DT]]*(Data_Xuất[Year]=ET$1)*(Data_Xuất[Month]=ET$2)*(Data_Xuất[Main SKU name_GOM]=$A9)*(Data_Xuất[[#Headers],[B1_MN]:[B4_DT]]='Xuất-2024-VayTron'!ET$5)))</f>
        <v>0</v>
      </c>
      <c r="EU9" s="42" cm="1">
        <f t="array" ref="EU9">IF(EU$2="FY",SUMPRODUCT(Data_Xuất[[B1_MN]:[B4_DT]]*(Data_Xuất[Year]=EU$1)*(Data_Xuất[Main SKU name_GOM]=$A9)*(Data_Xuất[[#Headers],[B1_MN]:[B4_DT]]='Xuất-2024-VayTron'!EU$5)),SUMPRODUCT(Data_Xuất[[B1_MN]:[B4_DT]]*(Data_Xuất[Year]=EU$1)*(Data_Xuất[Month]=EU$2)*(Data_Xuất[Main SKU name_GOM]=$A9)*(Data_Xuất[[#Headers],[B1_MN]:[B4_DT]]='Xuất-2024-VayTron'!EU$5)))</f>
        <v>0</v>
      </c>
      <c r="EV9" s="45">
        <f t="shared" si="21"/>
        <v>0</v>
      </c>
      <c r="EX9" s="42" cm="1">
        <f t="array" ref="EX9">IF(EX$2="FY",SUMPRODUCT(Data_Xuất[[B1_MN]:[B4_DT]]*(Data_Xuất[Year]=EX$1)*(Data_Xuất[Main SKU name_GOM]=$A9)*(Data_Xuất[[#Headers],[B1_MN]:[B4_DT]]='Xuất-2024-VayTron'!EX$5)),SUMPRODUCT(Data_Xuất[[B1_MN]:[B4_DT]]*(Data_Xuất[Year]=EX$1)*(Data_Xuất[Month]=EX$2)*(Data_Xuất[Main SKU name_GOM]=$A9)*(Data_Xuất[[#Headers],[B1_MN]:[B4_DT]]='Xuất-2024-VayTron'!EX$5)))</f>
        <v>28372.693411026885</v>
      </c>
      <c r="EY9" s="42" cm="1">
        <f t="array" ref="EY9">IF(EY$2="FY",SUMPRODUCT(Data_Xuất[[B1_MN]:[B4_DT]]*(Data_Xuất[Year]=EY$1)*(Data_Xuất[Main SKU name_GOM]=$A9)*(Data_Xuất[[#Headers],[B1_MN]:[B4_DT]]='Xuất-2024-VayTron'!EY$5)),SUMPRODUCT(Data_Xuất[[B1_MN]:[B4_DT]]*(Data_Xuất[Year]=EY$1)*(Data_Xuất[Month]=EY$2)*(Data_Xuất[Main SKU name_GOM]=$A9)*(Data_Xuất[[#Headers],[B1_MN]:[B4_DT]]='Xuất-2024-VayTron'!EY$5)))</f>
        <v>0</v>
      </c>
      <c r="EZ9" s="42" cm="1">
        <f t="array" ref="EZ9">IF(EZ$2="FY",SUMPRODUCT(Data_Xuất[[B1_MN]:[B4_DT]]*(Data_Xuất[Year]=EZ$1)*(Data_Xuất[Main SKU name_GOM]=$A9)*(Data_Xuất[[#Headers],[B1_MN]:[B4_DT]]='Xuất-2024-VayTron'!EZ$5)),SUMPRODUCT(Data_Xuất[[B1_MN]:[B4_DT]]*(Data_Xuất[Year]=EZ$1)*(Data_Xuất[Month]=EZ$2)*(Data_Xuất[Main SKU name_GOM]=$A9)*(Data_Xuất[[#Headers],[B1_MN]:[B4_DT]]='Xuất-2024-VayTron'!EZ$5)))</f>
        <v>9191.6054696892661</v>
      </c>
      <c r="FA9" s="42" cm="1">
        <f t="array" ref="FA9">IF(FA$2="FY",SUMPRODUCT(Data_Xuất[[B1_MN]:[B4_DT]]*(Data_Xuất[Year]=FA$1)*(Data_Xuất[Main SKU name_GOM]=$A9)*(Data_Xuất[[#Headers],[B1_MN]:[B4_DT]]='Xuất-2024-VayTron'!FA$5)),SUMPRODUCT(Data_Xuất[[B1_MN]:[B4_DT]]*(Data_Xuất[Year]=FA$1)*(Data_Xuất[Month]=FA$2)*(Data_Xuất[Main SKU name_GOM]=$A9)*(Data_Xuất[[#Headers],[B1_MN]:[B4_DT]]='Xuất-2024-VayTron'!FA$5)))</f>
        <v>5955.8823007698393</v>
      </c>
      <c r="FB9" s="42" cm="1">
        <f t="array" ref="FB9">IF(FB$2="FY",SUMPRODUCT(Data_Xuất[[B1_MN]:[B4_DT]]*(Data_Xuất[Year]=FB$1)*(Data_Xuất[Main SKU name_GOM]=$A9)*(Data_Xuất[[#Headers],[B1_MN]:[B4_DT]]='Xuất-2024-VayTron'!FB$5)),SUMPRODUCT(Data_Xuất[[B1_MN]:[B4_DT]]*(Data_Xuất[Year]=FB$1)*(Data_Xuất[Month]=FB$2)*(Data_Xuất[Main SKU name_GOM]=$A9)*(Data_Xuất[[#Headers],[B1_MN]:[B4_DT]]='Xuất-2024-VayTron'!FB$5)))</f>
        <v>0</v>
      </c>
      <c r="FC9" s="42" cm="1">
        <f t="array" ref="FC9">IF(FC$2="FY",SUMPRODUCT(Data_Xuất[[B1_MN]:[B4_DT]]*(Data_Xuất[Year]=FC$1)*(Data_Xuất[Main SKU name_GOM]=$A9)*(Data_Xuất[[#Headers],[B1_MN]:[B4_DT]]='Xuất-2024-VayTron'!FC$5)),SUMPRODUCT(Data_Xuất[[B1_MN]:[B4_DT]]*(Data_Xuất[Year]=FC$1)*(Data_Xuất[Month]=FC$2)*(Data_Xuất[Main SKU name_GOM]=$A9)*(Data_Xuất[[#Headers],[B1_MN]:[B4_DT]]='Xuất-2024-VayTron'!FC$5)))</f>
        <v>0</v>
      </c>
      <c r="FD9" s="42" cm="1">
        <f t="array" ref="FD9">IF(FD$2="FY",SUMPRODUCT(Data_Xuất[[B1_MN]:[B4_DT]]*(Data_Xuất[Year]=FD$1)*(Data_Xuất[Main SKU name_GOM]=$A9)*(Data_Xuất[[#Headers],[B1_MN]:[B4_DT]]='Xuất-2024-VayTron'!FD$5)),SUMPRODUCT(Data_Xuất[[B1_MN]:[B4_DT]]*(Data_Xuất[Year]=FD$1)*(Data_Xuất[Month]=FD$2)*(Data_Xuất[Main SKU name_GOM]=$A9)*(Data_Xuất[[#Headers],[B1_MN]:[B4_DT]]='Xuất-2024-VayTron'!FD$5)))</f>
        <v>0</v>
      </c>
      <c r="FE9" s="42" cm="1">
        <f t="array" ref="FE9">IF(FE$2="FY",SUMPRODUCT(Data_Xuất[[B1_MN]:[B4_DT]]*(Data_Xuất[Year]=FE$1)*(Data_Xuất[Main SKU name_GOM]=$A9)*(Data_Xuất[[#Headers],[B1_MN]:[B4_DT]]='Xuất-2024-VayTron'!FE$5)),SUMPRODUCT(Data_Xuất[[B1_MN]:[B4_DT]]*(Data_Xuất[Year]=FE$1)*(Data_Xuất[Month]=FE$2)*(Data_Xuất[Main SKU name_GOM]=$A9)*(Data_Xuất[[#Headers],[B1_MN]:[B4_DT]]='Xuất-2024-VayTron'!FE$5)))</f>
        <v>31588.771315468941</v>
      </c>
      <c r="FF9" s="42" cm="1">
        <f t="array" ref="FF9">IF(FF$2="FY",SUMPRODUCT(Data_Xuất[[B1_MN]:[B4_DT]]*(Data_Xuất[Year]=FF$1)*(Data_Xuất[Main SKU name_GOM]=$A9)*(Data_Xuất[[#Headers],[B1_MN]:[B4_DT]]='Xuất-2024-VayTron'!FF$5)),SUMPRODUCT(Data_Xuất[[B1_MN]:[B4_DT]]*(Data_Xuất[Year]=FF$1)*(Data_Xuất[Month]=FF$2)*(Data_Xuất[Main SKU name_GOM]=$A9)*(Data_Xuất[[#Headers],[B1_MN]:[B4_DT]]='Xuất-2024-VayTron'!FF$5)))</f>
        <v>0</v>
      </c>
      <c r="FG9" s="42" cm="1">
        <f t="array" ref="FG9">IF(FG$2="FY",SUMPRODUCT(Data_Xuất[[B1_MN]:[B4_DT]]*(Data_Xuất[Year]=FG$1)*(Data_Xuất[Main SKU name_GOM]=$A9)*(Data_Xuất[[#Headers],[B1_MN]:[B4_DT]]='Xuất-2024-VayTron'!FG$5)),SUMPRODUCT(Data_Xuất[[B1_MN]:[B4_DT]]*(Data_Xuất[Year]=FG$1)*(Data_Xuất[Month]=FG$2)*(Data_Xuất[Main SKU name_GOM]=$A9)*(Data_Xuất[[#Headers],[B1_MN]:[B4_DT]]='Xuất-2024-VayTron'!FG$5)))</f>
        <v>42141.047503045069</v>
      </c>
      <c r="FH9" s="42" cm="1">
        <f t="array" ref="FH9">IF(FH$2="FY",SUMPRODUCT(Data_Xuất[[B1_MN]:[B4_DT]]*(Data_Xuất[Year]=FH$1)*(Data_Xuất[Main SKU name_GOM]=$A9)*(Data_Xuất[[#Headers],[B1_MN]:[B4_DT]]='Xuất-2024-VayTron'!FH$5)),SUMPRODUCT(Data_Xuất[[B1_MN]:[B4_DT]]*(Data_Xuất[Year]=FH$1)*(Data_Xuất[Month]=FH$2)*(Data_Xuất[Main SKU name_GOM]=$A9)*(Data_Xuất[[#Headers],[B1_MN]:[B4_DT]]='Xuất-2024-VayTron'!FH$5)))</f>
        <v>0</v>
      </c>
      <c r="FI9" s="42" cm="1">
        <f t="array" ref="FI9">IF(FI$2="FY",SUMPRODUCT(Data_Xuất[[B1_MN]:[B4_DT]]*(Data_Xuất[Year]=FI$1)*(Data_Xuất[Main SKU name_GOM]=$A9)*(Data_Xuất[[#Headers],[B1_MN]:[B4_DT]]='Xuất-2024-VayTron'!FI$5)),SUMPRODUCT(Data_Xuất[[B1_MN]:[B4_DT]]*(Data_Xuất[Year]=FI$1)*(Data_Xuất[Month]=FI$2)*(Data_Xuất[Main SKU name_GOM]=$A9)*(Data_Xuất[[#Headers],[B1_MN]:[B4_DT]]='Xuất-2024-VayTron'!FI$5)))</f>
        <v>0</v>
      </c>
      <c r="FJ9" s="42" cm="1">
        <f t="array" ref="FJ9">IF(FJ$2="FY",SUMPRODUCT(Data_Xuất[[B1_MN]:[B4_DT]]*(Data_Xuất[Year]=FJ$1)*(Data_Xuất[Main SKU name_GOM]=$A9)*(Data_Xuất[[#Headers],[B1_MN]:[B4_DT]]='Xuất-2024-VayTron'!FJ$5)),SUMPRODUCT(Data_Xuất[[B1_MN]:[B4_DT]]*(Data_Xuất[Year]=FJ$1)*(Data_Xuất[Month]=FJ$2)*(Data_Xuất[Main SKU name_GOM]=$A9)*(Data_Xuất[[#Headers],[B1_MN]:[B4_DT]]='Xuất-2024-VayTron'!FJ$5)))</f>
        <v>0</v>
      </c>
      <c r="FK9" s="45">
        <f t="shared" si="22"/>
        <v>117250</v>
      </c>
      <c r="FM9" s="42" cm="1">
        <f t="array" ref="FM9">IF(FM$2="FY",SUMPRODUCT(Data_Xuất[[B1_MN]:[B4_DT]]*(Data_Xuất[Year]=FM$1)*(Data_Xuất[Main SKU name_GOM]=$A9)*(Data_Xuất[[#Headers],[B1_MN]:[B4_DT]]='Xuất-2024-VayTron'!FM$5)),SUMPRODUCT(Data_Xuất[[B1_MN]:[B4_DT]]*(Data_Xuất[Year]=FM$1)*(Data_Xuất[Month]=FM$2)*(Data_Xuất[Main SKU name_GOM]=$A9)*(Data_Xuất[[#Headers],[B1_MN]:[B4_DT]]='Xuất-2024-VayTron'!FM$5)))</f>
        <v>9412.6213592233016</v>
      </c>
      <c r="FN9" s="42" cm="1">
        <f t="array" ref="FN9">IF(FN$2="FY",SUMPRODUCT(Data_Xuất[[B1_MN]:[B4_DT]]*(Data_Xuất[Year]=FN$1)*(Data_Xuất[Main SKU name_GOM]=$A9)*(Data_Xuất[[#Headers],[B1_MN]:[B4_DT]]='Xuất-2024-VayTron'!FN$5)),SUMPRODUCT(Data_Xuất[[B1_MN]:[B4_DT]]*(Data_Xuất[Year]=FN$1)*(Data_Xuất[Month]=FN$2)*(Data_Xuất[Main SKU name_GOM]=$A9)*(Data_Xuất[[#Headers],[B1_MN]:[B4_DT]]='Xuất-2024-VayTron'!FN$5)))</f>
        <v>0</v>
      </c>
      <c r="FO9" s="42" cm="1">
        <f t="array" ref="FO9">IF(FO$2="FY",SUMPRODUCT(Data_Xuất[[B1_MN]:[B4_DT]]*(Data_Xuất[Year]=FO$1)*(Data_Xuất[Main SKU name_GOM]=$A9)*(Data_Xuất[[#Headers],[B1_MN]:[B4_DT]]='Xuất-2024-VayTron'!FO$5)),SUMPRODUCT(Data_Xuất[[B1_MN]:[B4_DT]]*(Data_Xuất[Year]=FO$1)*(Data_Xuất[Month]=FO$2)*(Data_Xuất[Main SKU name_GOM]=$A9)*(Data_Xuất[[#Headers],[B1_MN]:[B4_DT]]='Xuất-2024-VayTron'!FO$5)))</f>
        <v>71274.271844660194</v>
      </c>
      <c r="FP9" s="42" cm="1">
        <f t="array" ref="FP9">IF(FP$2="FY",SUMPRODUCT(Data_Xuất[[B1_MN]:[B4_DT]]*(Data_Xuất[Year]=FP$1)*(Data_Xuất[Main SKU name_GOM]=$A9)*(Data_Xuất[[#Headers],[B1_MN]:[B4_DT]]='Xuất-2024-VayTron'!FP$5)),SUMPRODUCT(Data_Xuất[[B1_MN]:[B4_DT]]*(Data_Xuất[Year]=FP$1)*(Data_Xuất[Month]=FP$2)*(Data_Xuất[Main SKU name_GOM]=$A9)*(Data_Xuất[[#Headers],[B1_MN]:[B4_DT]]='Xuất-2024-VayTron'!FP$5)))</f>
        <v>24313.106796116506</v>
      </c>
      <c r="FQ9" s="42" cm="1">
        <f t="array" ref="FQ9">IF(FQ$2="FY",SUMPRODUCT(Data_Xuất[[B1_MN]:[B4_DT]]*(Data_Xuất[Year]=FQ$1)*(Data_Xuất[Main SKU name_GOM]=$A9)*(Data_Xuất[[#Headers],[B1_MN]:[B4_DT]]='Xuất-2024-VayTron'!FQ$5)),SUMPRODUCT(Data_Xuất[[B1_MN]:[B4_DT]]*(Data_Xuất[Year]=FQ$1)*(Data_Xuất[Month]=FQ$2)*(Data_Xuất[Main SKU name_GOM]=$A9)*(Data_Xuất[[#Headers],[B1_MN]:[B4_DT]]='Xuất-2024-VayTron'!FQ$5)))</f>
        <v>0</v>
      </c>
      <c r="FR9" s="42" cm="1">
        <f t="array" ref="FR9">IF(FR$2="FY",SUMPRODUCT(Data_Xuất[[B1_MN]:[B4_DT]]*(Data_Xuất[Year]=FR$1)*(Data_Xuất[Main SKU name_GOM]=$A9)*(Data_Xuất[[#Headers],[B1_MN]:[B4_DT]]='Xuất-2024-VayTron'!FR$5)),SUMPRODUCT(Data_Xuất[[B1_MN]:[B4_DT]]*(Data_Xuất[Year]=FR$1)*(Data_Xuất[Month]=FR$2)*(Data_Xuất[Main SKU name_GOM]=$A9)*(Data_Xuất[[#Headers],[B1_MN]:[B4_DT]]='Xuất-2024-VayTron'!FR$5)))</f>
        <v>0</v>
      </c>
      <c r="FS9" s="42" cm="1">
        <f t="array" ref="FS9">IF(FS$2="FY",SUMPRODUCT(Data_Xuất[[B1_MN]:[B4_DT]]*(Data_Xuất[Year]=FS$1)*(Data_Xuất[Main SKU name_GOM]=$A9)*(Data_Xuất[[#Headers],[B1_MN]:[B4_DT]]='Xuất-2024-VayTron'!FS$5)),SUMPRODUCT(Data_Xuất[[B1_MN]:[B4_DT]]*(Data_Xuất[Year]=FS$1)*(Data_Xuất[Month]=FS$2)*(Data_Xuất[Main SKU name_GOM]=$A9)*(Data_Xuất[[#Headers],[B1_MN]:[B4_DT]]='Xuất-2024-VayTron'!FS$5)))</f>
        <v>0</v>
      </c>
      <c r="FT9" s="42" cm="1">
        <f t="array" ref="FT9">IF(FT$2="FY",SUMPRODUCT(Data_Xuất[[B1_MN]:[B4_DT]]*(Data_Xuất[Year]=FT$1)*(Data_Xuất[Main SKU name_GOM]=$A9)*(Data_Xuất[[#Headers],[B1_MN]:[B4_DT]]='Xuất-2024-VayTron'!FT$5)),SUMPRODUCT(Data_Xuất[[B1_MN]:[B4_DT]]*(Data_Xuất[Year]=FT$1)*(Data_Xuất[Month]=FT$2)*(Data_Xuất[Main SKU name_GOM]=$A9)*(Data_Xuất[[#Headers],[B1_MN]:[B4_DT]]='Xuất-2024-VayTron'!FT$5)))</f>
        <v>0</v>
      </c>
      <c r="FU9" s="42" cm="1">
        <f t="array" ref="FU9">IF(FU$2="FY",SUMPRODUCT(Data_Xuất[[B1_MN]:[B4_DT]]*(Data_Xuất[Year]=FU$1)*(Data_Xuất[Main SKU name_GOM]=$A9)*(Data_Xuất[[#Headers],[B1_MN]:[B4_DT]]='Xuất-2024-VayTron'!FU$5)),SUMPRODUCT(Data_Xuất[[B1_MN]:[B4_DT]]*(Data_Xuất[Year]=FU$1)*(Data_Xuất[Month]=FU$2)*(Data_Xuất[Main SKU name_GOM]=$A9)*(Data_Xuất[[#Headers],[B1_MN]:[B4_DT]]='Xuất-2024-VayTron'!FU$5)))</f>
        <v>0</v>
      </c>
      <c r="FV9" s="42" cm="1">
        <f t="array" ref="FV9">IF(FV$2="FY",SUMPRODUCT(Data_Xuất[[B1_MN]:[B4_DT]]*(Data_Xuất[Year]=FV$1)*(Data_Xuất[Main SKU name_GOM]=$A9)*(Data_Xuất[[#Headers],[B1_MN]:[B4_DT]]='Xuất-2024-VayTron'!FV$5)),SUMPRODUCT(Data_Xuất[[B1_MN]:[B4_DT]]*(Data_Xuất[Year]=FV$1)*(Data_Xuất[Month]=FV$2)*(Data_Xuất[Main SKU name_GOM]=$A9)*(Data_Xuất[[#Headers],[B1_MN]:[B4_DT]]='Xuất-2024-VayTron'!FV$5)))</f>
        <v>0</v>
      </c>
      <c r="FW9" s="42" cm="1">
        <f t="array" ref="FW9">IF(FW$2="FY",SUMPRODUCT(Data_Xuất[[B1_MN]:[B4_DT]]*(Data_Xuất[Year]=FW$1)*(Data_Xuất[Main SKU name_GOM]=$A9)*(Data_Xuất[[#Headers],[B1_MN]:[B4_DT]]='Xuất-2024-VayTron'!FW$5)),SUMPRODUCT(Data_Xuất[[B1_MN]:[B4_DT]]*(Data_Xuất[Year]=FW$1)*(Data_Xuất[Month]=FW$2)*(Data_Xuất[Main SKU name_GOM]=$A9)*(Data_Xuất[[#Headers],[B1_MN]:[B4_DT]]='Xuất-2024-VayTron'!FW$5)))</f>
        <v>0</v>
      </c>
      <c r="FX9" s="42" cm="1">
        <f t="array" ref="FX9">IF(FX$2="FY",SUMPRODUCT(Data_Xuất[[B1_MN]:[B4_DT]]*(Data_Xuất[Year]=FX$1)*(Data_Xuất[Main SKU name_GOM]=$A9)*(Data_Xuất[[#Headers],[B1_MN]:[B4_DT]]='Xuất-2024-VayTron'!FX$5)),SUMPRODUCT(Data_Xuất[[B1_MN]:[B4_DT]]*(Data_Xuất[Year]=FX$1)*(Data_Xuất[Month]=FX$2)*(Data_Xuất[Main SKU name_GOM]=$A9)*(Data_Xuất[[#Headers],[B1_MN]:[B4_DT]]='Xuất-2024-VayTron'!FX$5)))</f>
        <v>0</v>
      </c>
      <c r="FY9" s="42" cm="1">
        <f t="array" ref="FY9">IF(FY$2="FY",SUMPRODUCT(Data_Xuất[[B1_MN]:[B4_DT]]*(Data_Xuất[Year]=FY$1)*(Data_Xuất[Main SKU name_GOM]=$A9)*(Data_Xuất[[#Headers],[B1_MN]:[B4_DT]]='Xuất-2024-VayTron'!FY$5)),SUMPRODUCT(Data_Xuất[[B1_MN]:[B4_DT]]*(Data_Xuất[Year]=FY$1)*(Data_Xuất[Month]=FY$2)*(Data_Xuất[Main SKU name_GOM]=$A9)*(Data_Xuất[[#Headers],[B1_MN]:[B4_DT]]='Xuất-2024-VayTron'!FY$5)))</f>
        <v>0</v>
      </c>
      <c r="FZ9" s="45">
        <f t="shared" si="23"/>
        <v>105000</v>
      </c>
      <c r="GB9" s="42" cm="1">
        <f t="array" ref="GB9">IF(GB$2="FY",SUMPRODUCT(Data_Xuất[[B1_MN]:[B4_DT]]*(Data_Xuất[Year]=GB$1)*(Data_Xuất[Main SKU name_GOM]=$A9)*(Data_Xuất[[#Headers],[B1_MN]:[B4_DT]]='Xuất-2024-VayTron'!GB$5)),SUMPRODUCT(Data_Xuất[[B1_MN]:[B4_DT]]*(Data_Xuất[Year]=GB$1)*(Data_Xuất[Month]=GB$2)*(Data_Xuất[Main SKU name_GOM]=$A9)*(Data_Xuất[[#Headers],[B1_MN]:[B4_DT]]='Xuất-2024-VayTron'!GB$5)))</f>
        <v>7739.9443734236265</v>
      </c>
      <c r="GC9" s="42" cm="1">
        <f t="array" ref="GC9">IF(GC$2="FY",SUMPRODUCT(Data_Xuất[[B1_MN]:[B4_DT]]*(Data_Xuất[Year]=GC$1)*(Data_Xuất[Main SKU name_GOM]=$A9)*(Data_Xuất[[#Headers],[B1_MN]:[B4_DT]]='Xuất-2024-VayTron'!GC$5)),SUMPRODUCT(Data_Xuất[[B1_MN]:[B4_DT]]*(Data_Xuất[Year]=GC$1)*(Data_Xuất[Month]=GC$2)*(Data_Xuất[Main SKU name_GOM]=$A9)*(Data_Xuất[[#Headers],[B1_MN]:[B4_DT]]='Xuất-2024-VayTron'!GC$5)))</f>
        <v>1154.0925266903914</v>
      </c>
      <c r="GD9" s="42" cm="1">
        <f t="array" ref="GD9">IF(GD$2="FY",SUMPRODUCT(Data_Xuất[[B1_MN]:[B4_DT]]*(Data_Xuất[Year]=GD$1)*(Data_Xuất[Main SKU name_GOM]=$A9)*(Data_Xuất[[#Headers],[B1_MN]:[B4_DT]]='Xuất-2024-VayTron'!GD$5)),SUMPRODUCT(Data_Xuất[[B1_MN]:[B4_DT]]*(Data_Xuất[Year]=GD$1)*(Data_Xuất[Month]=GD$2)*(Data_Xuất[Main SKU name_GOM]=$A9)*(Data_Xuất[[#Headers],[B1_MN]:[B4_DT]]='Xuất-2024-VayTron'!GD$5)))</f>
        <v>15570.743012127285</v>
      </c>
      <c r="GE9" s="42" cm="1">
        <f t="array" ref="GE9">IF(GE$2="FY",SUMPRODUCT(Data_Xuất[[B1_MN]:[B4_DT]]*(Data_Xuất[Year]=GE$1)*(Data_Xuất[Main SKU name_GOM]=$A9)*(Data_Xuất[[#Headers],[B1_MN]:[B4_DT]]='Xuất-2024-VayTron'!GE$5)),SUMPRODUCT(Data_Xuất[[B1_MN]:[B4_DT]]*(Data_Xuất[Year]=GE$1)*(Data_Xuất[Month]=GE$2)*(Data_Xuất[Main SKU name_GOM]=$A9)*(Data_Xuất[[#Headers],[B1_MN]:[B4_DT]]='Xuất-2024-VayTron'!GE$5)))</f>
        <v>4515.2912621359219</v>
      </c>
      <c r="GF9" s="42" cm="1">
        <f t="array" ref="GF9">IF(GF$2="FY",SUMPRODUCT(Data_Xuất[[B1_MN]:[B4_DT]]*(Data_Xuất[Year]=GF$1)*(Data_Xuất[Main SKU name_GOM]=$A9)*(Data_Xuất[[#Headers],[B1_MN]:[B4_DT]]='Xuất-2024-VayTron'!GF$5)),SUMPRODUCT(Data_Xuất[[B1_MN]:[B4_DT]]*(Data_Xuất[Year]=GF$1)*(Data_Xuất[Month]=GF$2)*(Data_Xuất[Main SKU name_GOM]=$A9)*(Data_Xuất[[#Headers],[B1_MN]:[B4_DT]]='Xuất-2024-VayTron'!GF$5)))</f>
        <v>0</v>
      </c>
      <c r="GG9" s="42" cm="1">
        <f t="array" ref="GG9">IF(GG$2="FY",SUMPRODUCT(Data_Xuất[[B1_MN]:[B4_DT]]*(Data_Xuất[Year]=GG$1)*(Data_Xuất[Main SKU name_GOM]=$A9)*(Data_Xuất[[#Headers],[B1_MN]:[B4_DT]]='Xuất-2024-VayTron'!GG$5)),SUMPRODUCT(Data_Xuất[[B1_MN]:[B4_DT]]*(Data_Xuất[Year]=GG$1)*(Data_Xuất[Month]=GG$2)*(Data_Xuất[Main SKU name_GOM]=$A9)*(Data_Xuất[[#Headers],[B1_MN]:[B4_DT]]='Xuất-2024-VayTron'!GG$5)))</f>
        <v>0</v>
      </c>
      <c r="GH9" s="42" cm="1">
        <f t="array" ref="GH9">IF(GH$2="FY",SUMPRODUCT(Data_Xuất[[B1_MN]:[B4_DT]]*(Data_Xuất[Year]=GH$1)*(Data_Xuất[Main SKU name_GOM]=$A9)*(Data_Xuất[[#Headers],[B1_MN]:[B4_DT]]='Xuất-2024-VayTron'!GH$5)),SUMPRODUCT(Data_Xuất[[B1_MN]:[B4_DT]]*(Data_Xuất[Year]=GH$1)*(Data_Xuất[Month]=GH$2)*(Data_Xuất[Main SKU name_GOM]=$A9)*(Data_Xuất[[#Headers],[B1_MN]:[B4_DT]]='Xuất-2024-VayTron'!GH$5)))</f>
        <v>0</v>
      </c>
      <c r="GI9" s="42" cm="1">
        <f t="array" ref="GI9">IF(GI$2="FY",SUMPRODUCT(Data_Xuất[[B1_MN]:[B4_DT]]*(Data_Xuất[Year]=GI$1)*(Data_Xuất[Main SKU name_GOM]=$A9)*(Data_Xuất[[#Headers],[B1_MN]:[B4_DT]]='Xuất-2024-VayTron'!GI$5)),SUMPRODUCT(Data_Xuất[[B1_MN]:[B4_DT]]*(Data_Xuất[Year]=GI$1)*(Data_Xuất[Month]=GI$2)*(Data_Xuất[Main SKU name_GOM]=$A9)*(Data_Xuất[[#Headers],[B1_MN]:[B4_DT]]='Xuất-2024-VayTron'!GI$5)))</f>
        <v>0</v>
      </c>
      <c r="GJ9" s="42" cm="1">
        <f t="array" ref="GJ9">IF(GJ$2="FY",SUMPRODUCT(Data_Xuất[[B1_MN]:[B4_DT]]*(Data_Xuất[Year]=GJ$1)*(Data_Xuất[Main SKU name_GOM]=$A9)*(Data_Xuất[[#Headers],[B1_MN]:[B4_DT]]='Xuất-2024-VayTron'!GJ$5)),SUMPRODUCT(Data_Xuất[[B1_MN]:[B4_DT]]*(Data_Xuất[Year]=GJ$1)*(Data_Xuất[Month]=GJ$2)*(Data_Xuất[Main SKU name_GOM]=$A9)*(Data_Xuất[[#Headers],[B1_MN]:[B4_DT]]='Xuất-2024-VayTron'!GJ$5)))</f>
        <v>0</v>
      </c>
      <c r="GK9" s="42" cm="1">
        <f t="array" ref="GK9">IF(GK$2="FY",SUMPRODUCT(Data_Xuất[[B1_MN]:[B4_DT]]*(Data_Xuất[Year]=GK$1)*(Data_Xuất[Main SKU name_GOM]=$A9)*(Data_Xuất[[#Headers],[B1_MN]:[B4_DT]]='Xuất-2024-VayTron'!GK$5)),SUMPRODUCT(Data_Xuất[[B1_MN]:[B4_DT]]*(Data_Xuất[Year]=GK$1)*(Data_Xuất[Month]=GK$2)*(Data_Xuất[Main SKU name_GOM]=$A9)*(Data_Xuất[[#Headers],[B1_MN]:[B4_DT]]='Xuất-2024-VayTron'!GK$5)))</f>
        <v>519.92882562277578</v>
      </c>
      <c r="GL9" s="42" cm="1">
        <f t="array" ref="GL9">IF(GL$2="FY",SUMPRODUCT(Data_Xuất[[B1_MN]:[B4_DT]]*(Data_Xuất[Year]=GL$1)*(Data_Xuất[Main SKU name_GOM]=$A9)*(Data_Xuất[[#Headers],[B1_MN]:[B4_DT]]='Xuất-2024-VayTron'!GL$5)),SUMPRODUCT(Data_Xuất[[B1_MN]:[B4_DT]]*(Data_Xuất[Year]=GL$1)*(Data_Xuất[Month]=GL$2)*(Data_Xuất[Main SKU name_GOM]=$A9)*(Data_Xuất[[#Headers],[B1_MN]:[B4_DT]]='Xuất-2024-VayTron'!GL$5)))</f>
        <v>0</v>
      </c>
      <c r="GM9" s="42" cm="1">
        <f t="array" ref="GM9">IF(GM$2="FY",SUMPRODUCT(Data_Xuất[[B1_MN]:[B4_DT]]*(Data_Xuất[Year]=GM$1)*(Data_Xuất[Main SKU name_GOM]=$A9)*(Data_Xuất[[#Headers],[B1_MN]:[B4_DT]]='Xuất-2024-VayTron'!GM$5)),SUMPRODUCT(Data_Xuất[[B1_MN]:[B4_DT]]*(Data_Xuất[Year]=GM$1)*(Data_Xuất[Month]=GM$2)*(Data_Xuất[Main SKU name_GOM]=$A9)*(Data_Xuất[[#Headers],[B1_MN]:[B4_DT]]='Xuất-2024-VayTron'!GM$5)))</f>
        <v>0</v>
      </c>
      <c r="GN9" s="42" cm="1">
        <f t="array" ref="GN9">IF(GN$2="FY",SUMPRODUCT(Data_Xuất[[B1_MN]:[B4_DT]]*(Data_Xuất[Year]=GN$1)*(Data_Xuất[Main SKU name_GOM]=$A9)*(Data_Xuất[[#Headers],[B1_MN]:[B4_DT]]='Xuất-2024-VayTron'!GN$5)),SUMPRODUCT(Data_Xuất[[B1_MN]:[B4_DT]]*(Data_Xuất[Year]=GN$1)*(Data_Xuất[Month]=GN$2)*(Data_Xuất[Main SKU name_GOM]=$A9)*(Data_Xuất[[#Headers],[B1_MN]:[B4_DT]]='Xuất-2024-VayTron'!GN$5)))</f>
        <v>0</v>
      </c>
      <c r="GO9" s="45">
        <f t="shared" si="24"/>
        <v>29500</v>
      </c>
    </row>
    <row r="10" spans="1:197" x14ac:dyDescent="0.35">
      <c r="A10" s="5" t="s">
        <v>148</v>
      </c>
      <c r="B10" s="24" t="s">
        <v>148</v>
      </c>
      <c r="D10" s="42" cm="1">
        <f t="array" ref="D10">IF(D$2="FY",SUMPRODUCT(Data_Xuất[[B1_MN]:[B4_DT]]*(Data_Xuất[Year]=D$1)*(Data_Xuất[Main SKU name_GOM]=$A10)*(Data_Xuất[[#Headers],[B1_MN]:[B4_DT]]='Xuất-2024-VayTron'!D$5)),SUMPRODUCT(Data_Xuất[[B1_MN]:[B4_DT]]*(Data_Xuất[Year]=D$1)*(Data_Xuất[Month]=D$2)*(Data_Xuất[Main SKU name_GOM]=$A10)*(Data_Xuất[[#Headers],[B1_MN]:[B4_DT]]='Xuất-2024-VayTron'!D$5)))</f>
        <v>11847.2907454861</v>
      </c>
      <c r="E10" s="42" cm="1">
        <f t="array" ref="E10">IF(E$2="FY",SUMPRODUCT(Data_Xuất[[B1_MN]:[B4_DT]]*(Data_Xuất[Year]=E$1)*(Data_Xuất[Main SKU name_GOM]=$A10)*(Data_Xuất[[#Headers],[B1_MN]:[B4_DT]]='Xuất-2024-VayTron'!E$5)),SUMPRODUCT(Data_Xuất[[B1_MN]:[B4_DT]]*(Data_Xuất[Year]=E$1)*(Data_Xuất[Month]=E$2)*(Data_Xuất[Main SKU name_GOM]=$A10)*(Data_Xuất[[#Headers],[B1_MN]:[B4_DT]]='Xuất-2024-VayTron'!E$5)))</f>
        <v>1500</v>
      </c>
      <c r="F10" s="42" cm="1">
        <f t="array" ref="F10">IF(F$2="FY",SUMPRODUCT(Data_Xuất[[B1_MN]:[B4_DT]]*(Data_Xuất[Year]=F$1)*(Data_Xuất[Main SKU name_GOM]=$A10)*(Data_Xuất[[#Headers],[B1_MN]:[B4_DT]]='Xuất-2024-VayTron'!F$5)),SUMPRODUCT(Data_Xuất[[B1_MN]:[B4_DT]]*(Data_Xuất[Year]=F$1)*(Data_Xuất[Month]=F$2)*(Data_Xuất[Main SKU name_GOM]=$A10)*(Data_Xuất[[#Headers],[B1_MN]:[B4_DT]]='Xuất-2024-VayTron'!F$5)))</f>
        <v>1064.4889558646994</v>
      </c>
      <c r="G10" s="42" cm="1">
        <f t="array" ref="G10">IF(G$2="FY",SUMPRODUCT(Data_Xuất[[B1_MN]:[B4_DT]]*(Data_Xuất[Year]=G$1)*(Data_Xuất[Main SKU name_GOM]=$A10)*(Data_Xuất[[#Headers],[B1_MN]:[B4_DT]]='Xuất-2024-VayTron'!G$5)),SUMPRODUCT(Data_Xuất[[B1_MN]:[B4_DT]]*(Data_Xuất[Year]=G$1)*(Data_Xuất[Month]=G$2)*(Data_Xuất[Main SKU name_GOM]=$A10)*(Data_Xuất[[#Headers],[B1_MN]:[B4_DT]]='Xuất-2024-VayTron'!G$5)))</f>
        <v>795.05332862223906</v>
      </c>
      <c r="H10" s="42" cm="1">
        <f t="array" ref="H10">IF(H$2="FY",SUMPRODUCT(Data_Xuất[[B1_MN]:[B4_DT]]*(Data_Xuất[Year]=H$1)*(Data_Xuất[Main SKU name_GOM]=$A10)*(Data_Xuất[[#Headers],[B1_MN]:[B4_DT]]='Xuất-2024-VayTron'!H$5)),SUMPRODUCT(Data_Xuất[[B1_MN]:[B4_DT]]*(Data_Xuất[Year]=H$1)*(Data_Xuất[Month]=H$2)*(Data_Xuất[Main SKU name_GOM]=$A10)*(Data_Xuất[[#Headers],[B1_MN]:[B4_DT]]='Xuất-2024-VayTron'!H$5)))</f>
        <v>3044.1108571033678</v>
      </c>
      <c r="I10" s="42" cm="1">
        <f t="array" ref="I10">IF(I$2="FY",SUMPRODUCT(Data_Xuất[[B1_MN]:[B4_DT]]*(Data_Xuất[Year]=I$1)*(Data_Xuất[Main SKU name_GOM]=$A10)*(Data_Xuất[[#Headers],[B1_MN]:[B4_DT]]='Xuất-2024-VayTron'!I$5)),SUMPRODUCT(Data_Xuất[[B1_MN]:[B4_DT]]*(Data_Xuất[Year]=I$1)*(Data_Xuất[Month]=I$2)*(Data_Xuất[Main SKU name_GOM]=$A10)*(Data_Xuất[[#Headers],[B1_MN]:[B4_DT]]='Xuất-2024-VayTron'!I$5)))</f>
        <v>258.24896647580789</v>
      </c>
      <c r="J10" s="42" cm="1">
        <f t="array" ref="J10">IF(J$2="FY",SUMPRODUCT(Data_Xuất[[B1_MN]:[B4_DT]]*(Data_Xuất[Year]=J$1)*(Data_Xuất[Main SKU name_GOM]=$A10)*(Data_Xuất[[#Headers],[B1_MN]:[B4_DT]]='Xuất-2024-VayTron'!J$5)),SUMPRODUCT(Data_Xuất[[B1_MN]:[B4_DT]]*(Data_Xuất[Year]=J$1)*(Data_Xuất[Month]=J$2)*(Data_Xuất[Main SKU name_GOM]=$A10)*(Data_Xuất[[#Headers],[B1_MN]:[B4_DT]]='Xuất-2024-VayTron'!J$5)))</f>
        <v>0</v>
      </c>
      <c r="K10" s="42" cm="1">
        <f t="array" ref="K10">IF(K$2="FY",SUMPRODUCT(Data_Xuất[[B1_MN]:[B4_DT]]*(Data_Xuất[Year]=K$1)*(Data_Xuất[Main SKU name_GOM]=$A10)*(Data_Xuất[[#Headers],[B1_MN]:[B4_DT]]='Xuất-2024-VayTron'!K$5)),SUMPRODUCT(Data_Xuất[[B1_MN]:[B4_DT]]*(Data_Xuất[Year]=K$1)*(Data_Xuất[Month]=K$2)*(Data_Xuất[Main SKU name_GOM]=$A10)*(Data_Xuất[[#Headers],[B1_MN]:[B4_DT]]='Xuất-2024-VayTron'!K$5)))</f>
        <v>200.80714644778655</v>
      </c>
      <c r="L10" s="42" cm="1">
        <f t="array" ref="L10">IF(L$2="FY",SUMPRODUCT(Data_Xuất[[B1_MN]:[B4_DT]]*(Data_Xuất[Year]=L$1)*(Data_Xuất[Main SKU name_GOM]=$A10)*(Data_Xuất[[#Headers],[B1_MN]:[B4_DT]]='Xuất-2024-VayTron'!L$5)),SUMPRODUCT(Data_Xuất[[B1_MN]:[B4_DT]]*(Data_Xuất[Year]=L$1)*(Data_Xuất[Month]=L$2)*(Data_Xuất[Main SKU name_GOM]=$A10)*(Data_Xuất[[#Headers],[B1_MN]:[B4_DT]]='Xuất-2024-VayTron'!L$5)))</f>
        <v>0</v>
      </c>
      <c r="M10" s="42" cm="1">
        <f t="array" ref="M10">IF(M$2="FY",SUMPRODUCT(Data_Xuất[[B1_MN]:[B4_DT]]*(Data_Xuất[Year]=M$1)*(Data_Xuất[Main SKU name_GOM]=$A10)*(Data_Xuất[[#Headers],[B1_MN]:[B4_DT]]='Xuất-2024-VayTron'!M$5)),SUMPRODUCT(Data_Xuất[[B1_MN]:[B4_DT]]*(Data_Xuất[Year]=M$1)*(Data_Xuất[Month]=M$2)*(Data_Xuất[Main SKU name_GOM]=$A10)*(Data_Xuất[[#Headers],[B1_MN]:[B4_DT]]='Xuất-2024-VayTron'!M$5)))</f>
        <v>0</v>
      </c>
      <c r="N10" s="42" cm="1">
        <f t="array" ref="N10">IF(N$2="FY",SUMPRODUCT(Data_Xuất[[B1_MN]:[B4_DT]]*(Data_Xuất[Year]=N$1)*(Data_Xuất[Main SKU name_GOM]=$A10)*(Data_Xuất[[#Headers],[B1_MN]:[B4_DT]]='Xuất-2024-VayTron'!N$5)),SUMPRODUCT(Data_Xuất[[B1_MN]:[B4_DT]]*(Data_Xuất[Year]=N$1)*(Data_Xuất[Month]=N$2)*(Data_Xuất[Main SKU name_GOM]=$A10)*(Data_Xuất[[#Headers],[B1_MN]:[B4_DT]]='Xuất-2024-VayTron'!N$5)))</f>
        <v>0</v>
      </c>
      <c r="O10" s="42" cm="1">
        <f t="array" ref="O10">IF(O$2="FY",SUMPRODUCT(Data_Xuất[[B1_MN]:[B4_DT]]*(Data_Xuất[Year]=O$1)*(Data_Xuất[Main SKU name_GOM]=$A10)*(Data_Xuất[[#Headers],[B1_MN]:[B4_DT]]='Xuất-2024-VayTron'!O$5)),SUMPRODUCT(Data_Xuất[[B1_MN]:[B4_DT]]*(Data_Xuất[Year]=O$1)*(Data_Xuất[Month]=O$2)*(Data_Xuất[Main SKU name_GOM]=$A10)*(Data_Xuất[[#Headers],[B1_MN]:[B4_DT]]='Xuất-2024-VayTron'!O$5)))</f>
        <v>0</v>
      </c>
      <c r="P10" s="42" cm="1">
        <f t="array" ref="P10">IF(P$2="FY",SUMPRODUCT(Data_Xuất[[B1_MN]:[B4_DT]]*(Data_Xuất[Year]=P$1)*(Data_Xuất[Main SKU name_GOM]=$A10)*(Data_Xuất[[#Headers],[B1_MN]:[B4_DT]]='Xuất-2024-VayTron'!P$5)),SUMPRODUCT(Data_Xuất[[B1_MN]:[B4_DT]]*(Data_Xuất[Year]=P$1)*(Data_Xuất[Month]=P$2)*(Data_Xuất[Main SKU name_GOM]=$A10)*(Data_Xuất[[#Headers],[B1_MN]:[B4_DT]]='Xuất-2024-VayTron'!P$5)))</f>
        <v>0</v>
      </c>
      <c r="Q10" s="42">
        <f t="shared" si="12"/>
        <v>18710</v>
      </c>
      <c r="S10" s="42" cm="1">
        <f t="array" ref="S10">IF(S$2="FY",SUMPRODUCT(Data_Xuất[[B1_MN]:[B4_DT]]*(Data_Xuất[Year]=S$1)*(Data_Xuất[Main SKU name_GOM]=$A10)*(Data_Xuất[[#Headers],[B1_MN]:[B4_DT]]='Xuất-2024-VayTron'!S$5)),SUMPRODUCT(Data_Xuất[[B1_MN]:[B4_DT]]*(Data_Xuất[Year]=S$1)*(Data_Xuất[Month]=S$2)*(Data_Xuất[Main SKU name_GOM]=$A10)*(Data_Xuất[[#Headers],[B1_MN]:[B4_DT]]='Xuất-2024-VayTron'!S$5)))</f>
        <v>37.290745486099112</v>
      </c>
      <c r="T10" s="42" cm="1">
        <f t="array" ref="T10">IF(T$2="FY",SUMPRODUCT(Data_Xuất[[B1_MN]:[B4_DT]]*(Data_Xuất[Year]=T$1)*(Data_Xuất[Main SKU name_GOM]=$A10)*(Data_Xuất[[#Headers],[B1_MN]:[B4_DT]]='Xuất-2024-VayTron'!T$5)),SUMPRODUCT(Data_Xuất[[B1_MN]:[B4_DT]]*(Data_Xuất[Year]=T$1)*(Data_Xuất[Month]=T$2)*(Data_Xuất[Main SKU name_GOM]=$A10)*(Data_Xuất[[#Headers],[B1_MN]:[B4_DT]]='Xuất-2024-VayTron'!T$5)))</f>
        <v>0</v>
      </c>
      <c r="U10" s="42" cm="1">
        <f t="array" ref="U10">IF(U$2="FY",SUMPRODUCT(Data_Xuất[[B1_MN]:[B4_DT]]*(Data_Xuất[Year]=U$1)*(Data_Xuất[Main SKU name_GOM]=$A10)*(Data_Xuất[[#Headers],[B1_MN]:[B4_DT]]='Xuất-2024-VayTron'!U$5)),SUMPRODUCT(Data_Xuất[[B1_MN]:[B4_DT]]*(Data_Xuất[Year]=U$1)*(Data_Xuất[Month]=U$2)*(Data_Xuất[Main SKU name_GOM]=$A10)*(Data_Xuất[[#Headers],[B1_MN]:[B4_DT]]='Xuất-2024-VayTron'!U$5)))</f>
        <v>1064.4889558646994</v>
      </c>
      <c r="V10" s="42" cm="1">
        <f t="array" ref="V10">IF(V$2="FY",SUMPRODUCT(Data_Xuất[[B1_MN]:[B4_DT]]*(Data_Xuất[Year]=V$1)*(Data_Xuất[Main SKU name_GOM]=$A10)*(Data_Xuất[[#Headers],[B1_MN]:[B4_DT]]='Xuất-2024-VayTron'!V$5)),SUMPRODUCT(Data_Xuất[[B1_MN]:[B4_DT]]*(Data_Xuất[Year]=V$1)*(Data_Xuất[Month]=V$2)*(Data_Xuất[Main SKU name_GOM]=$A10)*(Data_Xuất[[#Headers],[B1_MN]:[B4_DT]]='Xuất-2024-VayTron'!V$5)))</f>
        <v>795.05332862223906</v>
      </c>
      <c r="W10" s="42" cm="1">
        <f t="array" ref="W10">IF(W$2="FY",SUMPRODUCT(Data_Xuất[[B1_MN]:[B4_DT]]*(Data_Xuất[Year]=W$1)*(Data_Xuất[Main SKU name_GOM]=$A10)*(Data_Xuất[[#Headers],[B1_MN]:[B4_DT]]='Xuất-2024-VayTron'!W$5)),SUMPRODUCT(Data_Xuất[[B1_MN]:[B4_DT]]*(Data_Xuất[Year]=W$1)*(Data_Xuất[Month]=W$2)*(Data_Xuất[Main SKU name_GOM]=$A10)*(Data_Xuất[[#Headers],[B1_MN]:[B4_DT]]='Xuất-2024-VayTron'!W$5)))</f>
        <v>3044.1108571033678</v>
      </c>
      <c r="X10" s="42" cm="1">
        <f t="array" ref="X10">IF(X$2="FY",SUMPRODUCT(Data_Xuất[[B1_MN]:[B4_DT]]*(Data_Xuất[Year]=X$1)*(Data_Xuất[Main SKU name_GOM]=$A10)*(Data_Xuất[[#Headers],[B1_MN]:[B4_DT]]='Xuất-2024-VayTron'!X$5)),SUMPRODUCT(Data_Xuất[[B1_MN]:[B4_DT]]*(Data_Xuất[Year]=X$1)*(Data_Xuất[Month]=X$2)*(Data_Xuất[Main SKU name_GOM]=$A10)*(Data_Xuất[[#Headers],[B1_MN]:[B4_DT]]='Xuất-2024-VayTron'!X$5)))</f>
        <v>258.24896647580789</v>
      </c>
      <c r="Y10" s="42" cm="1">
        <f t="array" ref="Y10">IF(Y$2="FY",SUMPRODUCT(Data_Xuất[[B1_MN]:[B4_DT]]*(Data_Xuất[Year]=Y$1)*(Data_Xuất[Main SKU name_GOM]=$A10)*(Data_Xuất[[#Headers],[B1_MN]:[B4_DT]]='Xuất-2024-VayTron'!Y$5)),SUMPRODUCT(Data_Xuất[[B1_MN]:[B4_DT]]*(Data_Xuất[Year]=Y$1)*(Data_Xuất[Month]=Y$2)*(Data_Xuất[Main SKU name_GOM]=$A10)*(Data_Xuất[[#Headers],[B1_MN]:[B4_DT]]='Xuất-2024-VayTron'!Y$5)))</f>
        <v>0</v>
      </c>
      <c r="Z10" s="42" cm="1">
        <f t="array" ref="Z10">IF(Z$2="FY",SUMPRODUCT(Data_Xuất[[B1_MN]:[B4_DT]]*(Data_Xuất[Year]=Z$1)*(Data_Xuất[Main SKU name_GOM]=$A10)*(Data_Xuất[[#Headers],[B1_MN]:[B4_DT]]='Xuất-2024-VayTron'!Z$5)),SUMPRODUCT(Data_Xuất[[B1_MN]:[B4_DT]]*(Data_Xuất[Year]=Z$1)*(Data_Xuất[Month]=Z$2)*(Data_Xuất[Main SKU name_GOM]=$A10)*(Data_Xuất[[#Headers],[B1_MN]:[B4_DT]]='Xuất-2024-VayTron'!Z$5)))</f>
        <v>200.80714644778655</v>
      </c>
      <c r="AA10" s="42" cm="1">
        <f t="array" ref="AA10">IF(AA$2="FY",SUMPRODUCT(Data_Xuất[[B1_MN]:[B4_DT]]*(Data_Xuất[Year]=AA$1)*(Data_Xuất[Main SKU name_GOM]=$A10)*(Data_Xuất[[#Headers],[B1_MN]:[B4_DT]]='Xuất-2024-VayTron'!AA$5)),SUMPRODUCT(Data_Xuất[[B1_MN]:[B4_DT]]*(Data_Xuất[Year]=AA$1)*(Data_Xuất[Month]=AA$2)*(Data_Xuất[Main SKU name_GOM]=$A10)*(Data_Xuất[[#Headers],[B1_MN]:[B4_DT]]='Xuất-2024-VayTron'!AA$5)))</f>
        <v>0</v>
      </c>
      <c r="AB10" s="42" cm="1">
        <f t="array" ref="AB10">IF(AB$2="FY",SUMPRODUCT(Data_Xuất[[B1_MN]:[B4_DT]]*(Data_Xuất[Year]=AB$1)*(Data_Xuất[Main SKU name_GOM]=$A10)*(Data_Xuất[[#Headers],[B1_MN]:[B4_DT]]='Xuất-2024-VayTron'!AB$5)),SUMPRODUCT(Data_Xuất[[B1_MN]:[B4_DT]]*(Data_Xuất[Year]=AB$1)*(Data_Xuất[Month]=AB$2)*(Data_Xuất[Main SKU name_GOM]=$A10)*(Data_Xuất[[#Headers],[B1_MN]:[B4_DT]]='Xuất-2024-VayTron'!AB$5)))</f>
        <v>0</v>
      </c>
      <c r="AC10" s="42" cm="1">
        <f t="array" ref="AC10">IF(AC$2="FY",SUMPRODUCT(Data_Xuất[[B1_MN]:[B4_DT]]*(Data_Xuất[Year]=AC$1)*(Data_Xuất[Main SKU name_GOM]=$A10)*(Data_Xuất[[#Headers],[B1_MN]:[B4_DT]]='Xuất-2024-VayTron'!AC$5)),SUMPRODUCT(Data_Xuất[[B1_MN]:[B4_DT]]*(Data_Xuất[Year]=AC$1)*(Data_Xuất[Month]=AC$2)*(Data_Xuất[Main SKU name_GOM]=$A10)*(Data_Xuất[[#Headers],[B1_MN]:[B4_DT]]='Xuất-2024-VayTron'!AC$5)))</f>
        <v>0</v>
      </c>
      <c r="AD10" s="42" cm="1">
        <f t="array" ref="AD10">IF(AD$2="FY",SUMPRODUCT(Data_Xuất[[B1_MN]:[B4_DT]]*(Data_Xuất[Year]=AD$1)*(Data_Xuất[Main SKU name_GOM]=$A10)*(Data_Xuất[[#Headers],[B1_MN]:[B4_DT]]='Xuất-2024-VayTron'!AD$5)),SUMPRODUCT(Data_Xuất[[B1_MN]:[B4_DT]]*(Data_Xuất[Year]=AD$1)*(Data_Xuất[Month]=AD$2)*(Data_Xuất[Main SKU name_GOM]=$A10)*(Data_Xuất[[#Headers],[B1_MN]:[B4_DT]]='Xuất-2024-VayTron'!AD$5)))</f>
        <v>0</v>
      </c>
      <c r="AE10" s="42" cm="1">
        <f t="array" ref="AE10">IF(AE$2="FY",SUMPRODUCT(Data_Xuất[[B1_MN]:[B4_DT]]*(Data_Xuất[Year]=AE$1)*(Data_Xuất[Main SKU name_GOM]=$A10)*(Data_Xuất[[#Headers],[B1_MN]:[B4_DT]]='Xuất-2024-VayTron'!AE$5)),SUMPRODUCT(Data_Xuất[[B1_MN]:[B4_DT]]*(Data_Xuất[Year]=AE$1)*(Data_Xuất[Month]=AE$2)*(Data_Xuất[Main SKU name_GOM]=$A10)*(Data_Xuất[[#Headers],[B1_MN]:[B4_DT]]='Xuất-2024-VayTron'!AE$5)))</f>
        <v>0</v>
      </c>
      <c r="AF10" s="45">
        <f t="shared" si="13"/>
        <v>5399.9999999999991</v>
      </c>
      <c r="AH10" s="42" cm="1">
        <f t="array" ref="AH10">IF(AH$2="FY",SUMPRODUCT(Data_Xuất[[B1_MN]:[B4_DT]]*(Data_Xuất[Year]=AH$1)*(Data_Xuất[Main SKU name_GOM]=$A10)*(Data_Xuất[[#Headers],[B1_MN]:[B4_DT]]='Xuất-2024-VayTron'!AH$5)),SUMPRODUCT(Data_Xuất[[B1_MN]:[B4_DT]]*(Data_Xuất[Year]=AH$1)*(Data_Xuất[Month]=AH$2)*(Data_Xuất[Main SKU name_GOM]=$A10)*(Data_Xuất[[#Headers],[B1_MN]:[B4_DT]]='Xuất-2024-VayTron'!AH$5)))</f>
        <v>0</v>
      </c>
      <c r="AI10" s="42" cm="1">
        <f t="array" ref="AI10">IF(AI$2="FY",SUMPRODUCT(Data_Xuất[[B1_MN]:[B4_DT]]*(Data_Xuất[Year]=AI$1)*(Data_Xuất[Main SKU name_GOM]=$A10)*(Data_Xuất[[#Headers],[B1_MN]:[B4_DT]]='Xuất-2024-VayTron'!AI$5)),SUMPRODUCT(Data_Xuất[[B1_MN]:[B4_DT]]*(Data_Xuất[Year]=AI$1)*(Data_Xuất[Month]=AI$2)*(Data_Xuất[Main SKU name_GOM]=$A10)*(Data_Xuất[[#Headers],[B1_MN]:[B4_DT]]='Xuất-2024-VayTron'!AI$5)))</f>
        <v>0</v>
      </c>
      <c r="AJ10" s="42" cm="1">
        <f t="array" ref="AJ10">IF(AJ$2="FY",SUMPRODUCT(Data_Xuất[[B1_MN]:[B4_DT]]*(Data_Xuất[Year]=AJ$1)*(Data_Xuất[Main SKU name_GOM]=$A10)*(Data_Xuất[[#Headers],[B1_MN]:[B4_DT]]='Xuất-2024-VayTron'!AJ$5)),SUMPRODUCT(Data_Xuất[[B1_MN]:[B4_DT]]*(Data_Xuất[Year]=AJ$1)*(Data_Xuất[Month]=AJ$2)*(Data_Xuất[Main SKU name_GOM]=$A10)*(Data_Xuất[[#Headers],[B1_MN]:[B4_DT]]='Xuất-2024-VayTron'!AJ$5)))</f>
        <v>0</v>
      </c>
      <c r="AK10" s="42" cm="1">
        <f t="array" ref="AK10">IF(AK$2="FY",SUMPRODUCT(Data_Xuất[[B1_MN]:[B4_DT]]*(Data_Xuất[Year]=AK$1)*(Data_Xuất[Main SKU name_GOM]=$A10)*(Data_Xuất[[#Headers],[B1_MN]:[B4_DT]]='Xuất-2024-VayTron'!AK$5)),SUMPRODUCT(Data_Xuất[[B1_MN]:[B4_DT]]*(Data_Xuất[Year]=AK$1)*(Data_Xuất[Month]=AK$2)*(Data_Xuất[Main SKU name_GOM]=$A10)*(Data_Xuất[[#Headers],[B1_MN]:[B4_DT]]='Xuất-2024-VayTron'!AK$5)))</f>
        <v>0</v>
      </c>
      <c r="AL10" s="42" cm="1">
        <f t="array" ref="AL10">IF(AL$2="FY",SUMPRODUCT(Data_Xuất[[B1_MN]:[B4_DT]]*(Data_Xuất[Year]=AL$1)*(Data_Xuất[Main SKU name_GOM]=$A10)*(Data_Xuất[[#Headers],[B1_MN]:[B4_DT]]='Xuất-2024-VayTron'!AL$5)),SUMPRODUCT(Data_Xuất[[B1_MN]:[B4_DT]]*(Data_Xuất[Year]=AL$1)*(Data_Xuất[Month]=AL$2)*(Data_Xuất[Main SKU name_GOM]=$A10)*(Data_Xuất[[#Headers],[B1_MN]:[B4_DT]]='Xuất-2024-VayTron'!AL$5)))</f>
        <v>0</v>
      </c>
      <c r="AM10" s="42" cm="1">
        <f t="array" ref="AM10">IF(AM$2="FY",SUMPRODUCT(Data_Xuất[[B1_MN]:[B4_DT]]*(Data_Xuất[Year]=AM$1)*(Data_Xuất[Main SKU name_GOM]=$A10)*(Data_Xuất[[#Headers],[B1_MN]:[B4_DT]]='Xuất-2024-VayTron'!AM$5)),SUMPRODUCT(Data_Xuất[[B1_MN]:[B4_DT]]*(Data_Xuất[Year]=AM$1)*(Data_Xuất[Month]=AM$2)*(Data_Xuất[Main SKU name_GOM]=$A10)*(Data_Xuất[[#Headers],[B1_MN]:[B4_DT]]='Xuất-2024-VayTron'!AM$5)))</f>
        <v>0</v>
      </c>
      <c r="AN10" s="42" cm="1">
        <f t="array" ref="AN10">IF(AN$2="FY",SUMPRODUCT(Data_Xuất[[B1_MN]:[B4_DT]]*(Data_Xuất[Year]=AN$1)*(Data_Xuất[Main SKU name_GOM]=$A10)*(Data_Xuất[[#Headers],[B1_MN]:[B4_DT]]='Xuất-2024-VayTron'!AN$5)),SUMPRODUCT(Data_Xuất[[B1_MN]:[B4_DT]]*(Data_Xuất[Year]=AN$1)*(Data_Xuất[Month]=AN$2)*(Data_Xuất[Main SKU name_GOM]=$A10)*(Data_Xuất[[#Headers],[B1_MN]:[B4_DT]]='Xuất-2024-VayTron'!AN$5)))</f>
        <v>0</v>
      </c>
      <c r="AO10" s="42" cm="1">
        <f t="array" ref="AO10">IF(AO$2="FY",SUMPRODUCT(Data_Xuất[[B1_MN]:[B4_DT]]*(Data_Xuất[Year]=AO$1)*(Data_Xuất[Main SKU name_GOM]=$A10)*(Data_Xuất[[#Headers],[B1_MN]:[B4_DT]]='Xuất-2024-VayTron'!AO$5)),SUMPRODUCT(Data_Xuất[[B1_MN]:[B4_DT]]*(Data_Xuất[Year]=AO$1)*(Data_Xuất[Month]=AO$2)*(Data_Xuất[Main SKU name_GOM]=$A10)*(Data_Xuất[[#Headers],[B1_MN]:[B4_DT]]='Xuất-2024-VayTron'!AO$5)))</f>
        <v>0</v>
      </c>
      <c r="AP10" s="42" cm="1">
        <f t="array" ref="AP10">IF(AP$2="FY",SUMPRODUCT(Data_Xuất[[B1_MN]:[B4_DT]]*(Data_Xuất[Year]=AP$1)*(Data_Xuất[Main SKU name_GOM]=$A10)*(Data_Xuất[[#Headers],[B1_MN]:[B4_DT]]='Xuất-2024-VayTron'!AP$5)),SUMPRODUCT(Data_Xuất[[B1_MN]:[B4_DT]]*(Data_Xuất[Year]=AP$1)*(Data_Xuất[Month]=AP$2)*(Data_Xuất[Main SKU name_GOM]=$A10)*(Data_Xuất[[#Headers],[B1_MN]:[B4_DT]]='Xuất-2024-VayTron'!AP$5)))</f>
        <v>0</v>
      </c>
      <c r="AQ10" s="42" cm="1">
        <f t="array" ref="AQ10">IF(AQ$2="FY",SUMPRODUCT(Data_Xuất[[B1_MN]:[B4_DT]]*(Data_Xuất[Year]=AQ$1)*(Data_Xuất[Main SKU name_GOM]=$A10)*(Data_Xuất[[#Headers],[B1_MN]:[B4_DT]]='Xuất-2024-VayTron'!AQ$5)),SUMPRODUCT(Data_Xuất[[B1_MN]:[B4_DT]]*(Data_Xuất[Year]=AQ$1)*(Data_Xuất[Month]=AQ$2)*(Data_Xuất[Main SKU name_GOM]=$A10)*(Data_Xuất[[#Headers],[B1_MN]:[B4_DT]]='Xuất-2024-VayTron'!AQ$5)))</f>
        <v>0</v>
      </c>
      <c r="AR10" s="42" cm="1">
        <f t="array" ref="AR10">IF(AR$2="FY",SUMPRODUCT(Data_Xuất[[B1_MN]:[B4_DT]]*(Data_Xuất[Year]=AR$1)*(Data_Xuất[Main SKU name_GOM]=$A10)*(Data_Xuất[[#Headers],[B1_MN]:[B4_DT]]='Xuất-2024-VayTron'!AR$5)),SUMPRODUCT(Data_Xuất[[B1_MN]:[B4_DT]]*(Data_Xuất[Year]=AR$1)*(Data_Xuất[Month]=AR$2)*(Data_Xuất[Main SKU name_GOM]=$A10)*(Data_Xuất[[#Headers],[B1_MN]:[B4_DT]]='Xuất-2024-VayTron'!AR$5)))</f>
        <v>0</v>
      </c>
      <c r="AS10" s="42" cm="1">
        <f t="array" ref="AS10">IF(AS$2="FY",SUMPRODUCT(Data_Xuất[[B1_MN]:[B4_DT]]*(Data_Xuất[Year]=AS$1)*(Data_Xuất[Main SKU name_GOM]=$A10)*(Data_Xuất[[#Headers],[B1_MN]:[B4_DT]]='Xuất-2024-VayTron'!AS$5)),SUMPRODUCT(Data_Xuất[[B1_MN]:[B4_DT]]*(Data_Xuất[Year]=AS$1)*(Data_Xuất[Month]=AS$2)*(Data_Xuất[Main SKU name_GOM]=$A10)*(Data_Xuất[[#Headers],[B1_MN]:[B4_DT]]='Xuất-2024-VayTron'!AS$5)))</f>
        <v>0</v>
      </c>
      <c r="AT10" s="42" cm="1">
        <f t="array" ref="AT10">IF(AT$2="FY",SUMPRODUCT(Data_Xuất[[B1_MN]:[B4_DT]]*(Data_Xuất[Year]=AT$1)*(Data_Xuất[Main SKU name_GOM]=$A10)*(Data_Xuất[[#Headers],[B1_MN]:[B4_DT]]='Xuất-2024-VayTron'!AT$5)),SUMPRODUCT(Data_Xuất[[B1_MN]:[B4_DT]]*(Data_Xuất[Year]=AT$1)*(Data_Xuất[Month]=AT$2)*(Data_Xuất[Main SKU name_GOM]=$A10)*(Data_Xuất[[#Headers],[B1_MN]:[B4_DT]]='Xuất-2024-VayTron'!AT$5)))</f>
        <v>0</v>
      </c>
      <c r="AU10" s="45">
        <f t="shared" si="14"/>
        <v>0</v>
      </c>
      <c r="AW10" s="42" cm="1">
        <f t="array" ref="AW10">IF(AW$2="FY",SUMPRODUCT(Data_Xuất[[B1_MN]:[B4_DT]]*(Data_Xuất[Year]=AW$1)*(Data_Xuất[Main SKU name_GOM]=$A10)*(Data_Xuất[[#Headers],[B1_MN]:[B4_DT]]='Xuất-2024-VayTron'!AW$5)),SUMPRODUCT(Data_Xuất[[B1_MN]:[B4_DT]]*(Data_Xuất[Year]=AW$1)*(Data_Xuất[Month]=AW$2)*(Data_Xuất[Main SKU name_GOM]=$A10)*(Data_Xuất[[#Headers],[B1_MN]:[B4_DT]]='Xuất-2024-VayTron'!AW$5)))</f>
        <v>0</v>
      </c>
      <c r="AX10" s="42" cm="1">
        <f t="array" ref="AX10">IF(AX$2="FY",SUMPRODUCT(Data_Xuất[[B1_MN]:[B4_DT]]*(Data_Xuất[Year]=AX$1)*(Data_Xuất[Main SKU name_GOM]=$A10)*(Data_Xuất[[#Headers],[B1_MN]:[B4_DT]]='Xuất-2024-VayTron'!AX$5)),SUMPRODUCT(Data_Xuất[[B1_MN]:[B4_DT]]*(Data_Xuất[Year]=AX$1)*(Data_Xuất[Month]=AX$2)*(Data_Xuất[Main SKU name_GOM]=$A10)*(Data_Xuất[[#Headers],[B1_MN]:[B4_DT]]='Xuất-2024-VayTron'!AX$5)))</f>
        <v>1500</v>
      </c>
      <c r="AY10" s="42" cm="1">
        <f t="array" ref="AY10">IF(AY$2="FY",SUMPRODUCT(Data_Xuất[[B1_MN]:[B4_DT]]*(Data_Xuất[Year]=AY$1)*(Data_Xuất[Main SKU name_GOM]=$A10)*(Data_Xuất[[#Headers],[B1_MN]:[B4_DT]]='Xuất-2024-VayTron'!AY$5)),SUMPRODUCT(Data_Xuất[[B1_MN]:[B4_DT]]*(Data_Xuất[Year]=AY$1)*(Data_Xuất[Month]=AY$2)*(Data_Xuất[Main SKU name_GOM]=$A10)*(Data_Xuất[[#Headers],[B1_MN]:[B4_DT]]='Xuất-2024-VayTron'!AY$5)))</f>
        <v>0</v>
      </c>
      <c r="AZ10" s="42" cm="1">
        <f t="array" ref="AZ10">IF(AZ$2="FY",SUMPRODUCT(Data_Xuất[[B1_MN]:[B4_DT]]*(Data_Xuất[Year]=AZ$1)*(Data_Xuất[Main SKU name_GOM]=$A10)*(Data_Xuất[[#Headers],[B1_MN]:[B4_DT]]='Xuất-2024-VayTron'!AZ$5)),SUMPRODUCT(Data_Xuất[[B1_MN]:[B4_DT]]*(Data_Xuất[Year]=AZ$1)*(Data_Xuất[Month]=AZ$2)*(Data_Xuất[Main SKU name_GOM]=$A10)*(Data_Xuất[[#Headers],[B1_MN]:[B4_DT]]='Xuất-2024-VayTron'!AZ$5)))</f>
        <v>0</v>
      </c>
      <c r="BA10" s="42" cm="1">
        <f t="array" ref="BA10">IF(BA$2="FY",SUMPRODUCT(Data_Xuất[[B1_MN]:[B4_DT]]*(Data_Xuất[Year]=BA$1)*(Data_Xuất[Main SKU name_GOM]=$A10)*(Data_Xuất[[#Headers],[B1_MN]:[B4_DT]]='Xuất-2024-VayTron'!BA$5)),SUMPRODUCT(Data_Xuất[[B1_MN]:[B4_DT]]*(Data_Xuất[Year]=BA$1)*(Data_Xuất[Month]=BA$2)*(Data_Xuất[Main SKU name_GOM]=$A10)*(Data_Xuất[[#Headers],[B1_MN]:[B4_DT]]='Xuất-2024-VayTron'!BA$5)))</f>
        <v>0</v>
      </c>
      <c r="BB10" s="42" cm="1">
        <f t="array" ref="BB10">IF(BB$2="FY",SUMPRODUCT(Data_Xuất[[B1_MN]:[B4_DT]]*(Data_Xuất[Year]=BB$1)*(Data_Xuất[Main SKU name_GOM]=$A10)*(Data_Xuất[[#Headers],[B1_MN]:[B4_DT]]='Xuất-2024-VayTron'!BB$5)),SUMPRODUCT(Data_Xuất[[B1_MN]:[B4_DT]]*(Data_Xuất[Year]=BB$1)*(Data_Xuất[Month]=BB$2)*(Data_Xuất[Main SKU name_GOM]=$A10)*(Data_Xuất[[#Headers],[B1_MN]:[B4_DT]]='Xuất-2024-VayTron'!BB$5)))</f>
        <v>0</v>
      </c>
      <c r="BC10" s="42" cm="1">
        <f t="array" ref="BC10">IF(BC$2="FY",SUMPRODUCT(Data_Xuất[[B1_MN]:[B4_DT]]*(Data_Xuất[Year]=BC$1)*(Data_Xuất[Main SKU name_GOM]=$A10)*(Data_Xuất[[#Headers],[B1_MN]:[B4_DT]]='Xuất-2024-VayTron'!BC$5)),SUMPRODUCT(Data_Xuất[[B1_MN]:[B4_DT]]*(Data_Xuất[Year]=BC$1)*(Data_Xuất[Month]=BC$2)*(Data_Xuất[Main SKU name_GOM]=$A10)*(Data_Xuất[[#Headers],[B1_MN]:[B4_DT]]='Xuất-2024-VayTron'!BC$5)))</f>
        <v>0</v>
      </c>
      <c r="BD10" s="42" cm="1">
        <f t="array" ref="BD10">IF(BD$2="FY",SUMPRODUCT(Data_Xuất[[B1_MN]:[B4_DT]]*(Data_Xuất[Year]=BD$1)*(Data_Xuất[Main SKU name_GOM]=$A10)*(Data_Xuất[[#Headers],[B1_MN]:[B4_DT]]='Xuất-2024-VayTron'!BD$5)),SUMPRODUCT(Data_Xuất[[B1_MN]:[B4_DT]]*(Data_Xuất[Year]=BD$1)*(Data_Xuất[Month]=BD$2)*(Data_Xuất[Main SKU name_GOM]=$A10)*(Data_Xuất[[#Headers],[B1_MN]:[B4_DT]]='Xuất-2024-VayTron'!BD$5)))</f>
        <v>0</v>
      </c>
      <c r="BE10" s="42" cm="1">
        <f t="array" ref="BE10">IF(BE$2="FY",SUMPRODUCT(Data_Xuất[[B1_MN]:[B4_DT]]*(Data_Xuất[Year]=BE$1)*(Data_Xuất[Main SKU name_GOM]=$A10)*(Data_Xuất[[#Headers],[B1_MN]:[B4_DT]]='Xuất-2024-VayTron'!BE$5)),SUMPRODUCT(Data_Xuất[[B1_MN]:[B4_DT]]*(Data_Xuất[Year]=BE$1)*(Data_Xuất[Month]=BE$2)*(Data_Xuất[Main SKU name_GOM]=$A10)*(Data_Xuất[[#Headers],[B1_MN]:[B4_DT]]='Xuất-2024-VayTron'!BE$5)))</f>
        <v>0</v>
      </c>
      <c r="BF10" s="42" cm="1">
        <f t="array" ref="BF10">IF(BF$2="FY",SUMPRODUCT(Data_Xuất[[B1_MN]:[B4_DT]]*(Data_Xuất[Year]=BF$1)*(Data_Xuất[Main SKU name_GOM]=$A10)*(Data_Xuất[[#Headers],[B1_MN]:[B4_DT]]='Xuất-2024-VayTron'!BF$5)),SUMPRODUCT(Data_Xuất[[B1_MN]:[B4_DT]]*(Data_Xuất[Year]=BF$1)*(Data_Xuất[Month]=BF$2)*(Data_Xuất[Main SKU name_GOM]=$A10)*(Data_Xuất[[#Headers],[B1_MN]:[B4_DT]]='Xuất-2024-VayTron'!BF$5)))</f>
        <v>0</v>
      </c>
      <c r="BG10" s="42" cm="1">
        <f t="array" ref="BG10">IF(BG$2="FY",SUMPRODUCT(Data_Xuất[[B1_MN]:[B4_DT]]*(Data_Xuất[Year]=BG$1)*(Data_Xuất[Main SKU name_GOM]=$A10)*(Data_Xuất[[#Headers],[B1_MN]:[B4_DT]]='Xuất-2024-VayTron'!BG$5)),SUMPRODUCT(Data_Xuất[[B1_MN]:[B4_DT]]*(Data_Xuất[Year]=BG$1)*(Data_Xuất[Month]=BG$2)*(Data_Xuất[Main SKU name_GOM]=$A10)*(Data_Xuất[[#Headers],[B1_MN]:[B4_DT]]='Xuất-2024-VayTron'!BG$5)))</f>
        <v>0</v>
      </c>
      <c r="BH10" s="42" cm="1">
        <f t="array" ref="BH10">IF(BH$2="FY",SUMPRODUCT(Data_Xuất[[B1_MN]:[B4_DT]]*(Data_Xuất[Year]=BH$1)*(Data_Xuất[Main SKU name_GOM]=$A10)*(Data_Xuất[[#Headers],[B1_MN]:[B4_DT]]='Xuất-2024-VayTron'!BH$5)),SUMPRODUCT(Data_Xuất[[B1_MN]:[B4_DT]]*(Data_Xuất[Year]=BH$1)*(Data_Xuất[Month]=BH$2)*(Data_Xuất[Main SKU name_GOM]=$A10)*(Data_Xuất[[#Headers],[B1_MN]:[B4_DT]]='Xuất-2024-VayTron'!BH$5)))</f>
        <v>0</v>
      </c>
      <c r="BI10" s="42" cm="1">
        <f t="array" ref="BI10">IF(BI$2="FY",SUMPRODUCT(Data_Xuất[[B1_MN]:[B4_DT]]*(Data_Xuất[Year]=BI$1)*(Data_Xuất[Main SKU name_GOM]=$A10)*(Data_Xuất[[#Headers],[B1_MN]:[B4_DT]]='Xuất-2024-VayTron'!BI$5)),SUMPRODUCT(Data_Xuất[[B1_MN]:[B4_DT]]*(Data_Xuất[Year]=BI$1)*(Data_Xuất[Month]=BI$2)*(Data_Xuất[Main SKU name_GOM]=$A10)*(Data_Xuất[[#Headers],[B1_MN]:[B4_DT]]='Xuất-2024-VayTron'!BI$5)))</f>
        <v>0</v>
      </c>
      <c r="BJ10" s="45">
        <f t="shared" si="15"/>
        <v>1500</v>
      </c>
      <c r="BL10" s="42" cm="1">
        <f t="array" ref="BL10">IF(BL$2="FY",SUMPRODUCT(Data_Xuất[[B1_MN]:[B4_DT]]*(Data_Xuất[Year]=BL$1)*(Data_Xuất[Main SKU name_GOM]=$A10)*(Data_Xuất[[#Headers],[B1_MN]:[B4_DT]]='Xuất-2024-VayTron'!BL$5)),SUMPRODUCT(Data_Xuất[[B1_MN]:[B4_DT]]*(Data_Xuất[Year]=BL$1)*(Data_Xuất[Month]=BL$2)*(Data_Xuất[Main SKU name_GOM]=$A10)*(Data_Xuất[[#Headers],[B1_MN]:[B4_DT]]='Xuất-2024-VayTron'!BL$5)))</f>
        <v>0</v>
      </c>
      <c r="BM10" s="42" cm="1">
        <f t="array" ref="BM10">IF(BM$2="FY",SUMPRODUCT(Data_Xuất[[B1_MN]:[B4_DT]]*(Data_Xuất[Year]=BM$1)*(Data_Xuất[Main SKU name_GOM]=$A10)*(Data_Xuất[[#Headers],[B1_MN]:[B4_DT]]='Xuất-2024-VayTron'!BM$5)),SUMPRODUCT(Data_Xuất[[B1_MN]:[B4_DT]]*(Data_Xuất[Year]=BM$1)*(Data_Xuất[Month]=BM$2)*(Data_Xuất[Main SKU name_GOM]=$A10)*(Data_Xuất[[#Headers],[B1_MN]:[B4_DT]]='Xuất-2024-VayTron'!BM$5)))</f>
        <v>0</v>
      </c>
      <c r="BN10" s="42" cm="1">
        <f t="array" ref="BN10">IF(BN$2="FY",SUMPRODUCT(Data_Xuất[[B1_MN]:[B4_DT]]*(Data_Xuất[Year]=BN$1)*(Data_Xuất[Main SKU name_GOM]=$A10)*(Data_Xuất[[#Headers],[B1_MN]:[B4_DT]]='Xuất-2024-VayTron'!BN$5)),SUMPRODUCT(Data_Xuất[[B1_MN]:[B4_DT]]*(Data_Xuất[Year]=BN$1)*(Data_Xuất[Month]=BN$2)*(Data_Xuất[Main SKU name_GOM]=$A10)*(Data_Xuất[[#Headers],[B1_MN]:[B4_DT]]='Xuất-2024-VayTron'!BN$5)))</f>
        <v>0</v>
      </c>
      <c r="BO10" s="42" cm="1">
        <f t="array" ref="BO10">IF(BO$2="FY",SUMPRODUCT(Data_Xuất[[B1_MN]:[B4_DT]]*(Data_Xuất[Year]=BO$1)*(Data_Xuất[Main SKU name_GOM]=$A10)*(Data_Xuất[[#Headers],[B1_MN]:[B4_DT]]='Xuất-2024-VayTron'!BO$5)),SUMPRODUCT(Data_Xuất[[B1_MN]:[B4_DT]]*(Data_Xuất[Year]=BO$1)*(Data_Xuất[Month]=BO$2)*(Data_Xuất[Main SKU name_GOM]=$A10)*(Data_Xuất[[#Headers],[B1_MN]:[B4_DT]]='Xuất-2024-VayTron'!BO$5)))</f>
        <v>0</v>
      </c>
      <c r="BP10" s="42" cm="1">
        <f t="array" ref="BP10">IF(BP$2="FY",SUMPRODUCT(Data_Xuất[[B1_MN]:[B4_DT]]*(Data_Xuất[Year]=BP$1)*(Data_Xuất[Main SKU name_GOM]=$A10)*(Data_Xuất[[#Headers],[B1_MN]:[B4_DT]]='Xuất-2024-VayTron'!BP$5)),SUMPRODUCT(Data_Xuất[[B1_MN]:[B4_DT]]*(Data_Xuất[Year]=BP$1)*(Data_Xuất[Month]=BP$2)*(Data_Xuất[Main SKU name_GOM]=$A10)*(Data_Xuất[[#Headers],[B1_MN]:[B4_DT]]='Xuất-2024-VayTron'!BP$5)))</f>
        <v>0</v>
      </c>
      <c r="BQ10" s="42" cm="1">
        <f t="array" ref="BQ10">IF(BQ$2="FY",SUMPRODUCT(Data_Xuất[[B1_MN]:[B4_DT]]*(Data_Xuất[Year]=BQ$1)*(Data_Xuất[Main SKU name_GOM]=$A10)*(Data_Xuất[[#Headers],[B1_MN]:[B4_DT]]='Xuất-2024-VayTron'!BQ$5)),SUMPRODUCT(Data_Xuất[[B1_MN]:[B4_DT]]*(Data_Xuất[Year]=BQ$1)*(Data_Xuất[Month]=BQ$2)*(Data_Xuất[Main SKU name_GOM]=$A10)*(Data_Xuất[[#Headers],[B1_MN]:[B4_DT]]='Xuất-2024-VayTron'!BQ$5)))</f>
        <v>0</v>
      </c>
      <c r="BR10" s="42" cm="1">
        <f t="array" ref="BR10">IF(BR$2="FY",SUMPRODUCT(Data_Xuất[[B1_MN]:[B4_DT]]*(Data_Xuất[Year]=BR$1)*(Data_Xuất[Main SKU name_GOM]=$A10)*(Data_Xuất[[#Headers],[B1_MN]:[B4_DT]]='Xuất-2024-VayTron'!BR$5)),SUMPRODUCT(Data_Xuất[[B1_MN]:[B4_DT]]*(Data_Xuất[Year]=BR$1)*(Data_Xuất[Month]=BR$2)*(Data_Xuất[Main SKU name_GOM]=$A10)*(Data_Xuất[[#Headers],[B1_MN]:[B4_DT]]='Xuất-2024-VayTron'!BR$5)))</f>
        <v>0</v>
      </c>
      <c r="BS10" s="42" cm="1">
        <f t="array" ref="BS10">IF(BS$2="FY",SUMPRODUCT(Data_Xuất[[B1_MN]:[B4_DT]]*(Data_Xuất[Year]=BS$1)*(Data_Xuất[Main SKU name_GOM]=$A10)*(Data_Xuất[[#Headers],[B1_MN]:[B4_DT]]='Xuất-2024-VayTron'!BS$5)),SUMPRODUCT(Data_Xuất[[B1_MN]:[B4_DT]]*(Data_Xuất[Year]=BS$1)*(Data_Xuất[Month]=BS$2)*(Data_Xuất[Main SKU name_GOM]=$A10)*(Data_Xuất[[#Headers],[B1_MN]:[B4_DT]]='Xuất-2024-VayTron'!BS$5)))</f>
        <v>0</v>
      </c>
      <c r="BT10" s="42" cm="1">
        <f t="array" ref="BT10">IF(BT$2="FY",SUMPRODUCT(Data_Xuất[[B1_MN]:[B4_DT]]*(Data_Xuất[Year]=BT$1)*(Data_Xuất[Main SKU name_GOM]=$A10)*(Data_Xuất[[#Headers],[B1_MN]:[B4_DT]]='Xuất-2024-VayTron'!BT$5)),SUMPRODUCT(Data_Xuất[[B1_MN]:[B4_DT]]*(Data_Xuất[Year]=BT$1)*(Data_Xuất[Month]=BT$2)*(Data_Xuất[Main SKU name_GOM]=$A10)*(Data_Xuất[[#Headers],[B1_MN]:[B4_DT]]='Xuất-2024-VayTron'!BT$5)))</f>
        <v>0</v>
      </c>
      <c r="BU10" s="42" cm="1">
        <f t="array" ref="BU10">IF(BU$2="FY",SUMPRODUCT(Data_Xuất[[B1_MN]:[B4_DT]]*(Data_Xuất[Year]=BU$1)*(Data_Xuất[Main SKU name_GOM]=$A10)*(Data_Xuất[[#Headers],[B1_MN]:[B4_DT]]='Xuất-2024-VayTron'!BU$5)),SUMPRODUCT(Data_Xuất[[B1_MN]:[B4_DT]]*(Data_Xuất[Year]=BU$1)*(Data_Xuất[Month]=BU$2)*(Data_Xuất[Main SKU name_GOM]=$A10)*(Data_Xuất[[#Headers],[B1_MN]:[B4_DT]]='Xuất-2024-VayTron'!BU$5)))</f>
        <v>0</v>
      </c>
      <c r="BV10" s="42" cm="1">
        <f t="array" ref="BV10">IF(BV$2="FY",SUMPRODUCT(Data_Xuất[[B1_MN]:[B4_DT]]*(Data_Xuất[Year]=BV$1)*(Data_Xuất[Main SKU name_GOM]=$A10)*(Data_Xuất[[#Headers],[B1_MN]:[B4_DT]]='Xuất-2024-VayTron'!BV$5)),SUMPRODUCT(Data_Xuất[[B1_MN]:[B4_DT]]*(Data_Xuất[Year]=BV$1)*(Data_Xuất[Month]=BV$2)*(Data_Xuất[Main SKU name_GOM]=$A10)*(Data_Xuất[[#Headers],[B1_MN]:[B4_DT]]='Xuất-2024-VayTron'!BV$5)))</f>
        <v>0</v>
      </c>
      <c r="BW10" s="42" cm="1">
        <f t="array" ref="BW10">IF(BW$2="FY",SUMPRODUCT(Data_Xuất[[B1_MN]:[B4_DT]]*(Data_Xuất[Year]=BW$1)*(Data_Xuất[Main SKU name_GOM]=$A10)*(Data_Xuất[[#Headers],[B1_MN]:[B4_DT]]='Xuất-2024-VayTron'!BW$5)),SUMPRODUCT(Data_Xuất[[B1_MN]:[B4_DT]]*(Data_Xuất[Year]=BW$1)*(Data_Xuất[Month]=BW$2)*(Data_Xuất[Main SKU name_GOM]=$A10)*(Data_Xuất[[#Headers],[B1_MN]:[B4_DT]]='Xuất-2024-VayTron'!BW$5)))</f>
        <v>0</v>
      </c>
      <c r="BX10" s="42" cm="1">
        <f t="array" ref="BX10">IF(BX$2="FY",SUMPRODUCT(Data_Xuất[[B1_MN]:[B4_DT]]*(Data_Xuất[Year]=BX$1)*(Data_Xuất[Main SKU name_GOM]=$A10)*(Data_Xuất[[#Headers],[B1_MN]:[B4_DT]]='Xuất-2024-VayTron'!BX$5)),SUMPRODUCT(Data_Xuất[[B1_MN]:[B4_DT]]*(Data_Xuất[Year]=BX$1)*(Data_Xuất[Month]=BX$2)*(Data_Xuất[Main SKU name_GOM]=$A10)*(Data_Xuất[[#Headers],[B1_MN]:[B4_DT]]='Xuất-2024-VayTron'!BX$5)))</f>
        <v>0</v>
      </c>
      <c r="BY10" s="45">
        <f t="shared" si="16"/>
        <v>0</v>
      </c>
      <c r="CA10" s="42" cm="1">
        <f t="array" ref="CA10">IF(CA$2="FY",SUMPRODUCT(Data_Xuất[[B1_MN]:[B4_DT]]*(Data_Xuất[Year]=CA$1)*(Data_Xuất[Main SKU name_GOM]=$A10)*(Data_Xuất[[#Headers],[B1_MN]:[B4_DT]]='Xuất-2024-VayTron'!CA$5)),SUMPRODUCT(Data_Xuất[[B1_MN]:[B4_DT]]*(Data_Xuất[Year]=CA$1)*(Data_Xuất[Month]=CA$2)*(Data_Xuất[Main SKU name_GOM]=$A10)*(Data_Xuất[[#Headers],[B1_MN]:[B4_DT]]='Xuất-2024-VayTron'!CA$5)))</f>
        <v>0</v>
      </c>
      <c r="CB10" s="42" cm="1">
        <f t="array" ref="CB10">IF(CB$2="FY",SUMPRODUCT(Data_Xuất[[B1_MN]:[B4_DT]]*(Data_Xuất[Year]=CB$1)*(Data_Xuất[Main SKU name_GOM]=$A10)*(Data_Xuất[[#Headers],[B1_MN]:[B4_DT]]='Xuất-2024-VayTron'!CB$5)),SUMPRODUCT(Data_Xuất[[B1_MN]:[B4_DT]]*(Data_Xuất[Year]=CB$1)*(Data_Xuất[Month]=CB$2)*(Data_Xuất[Main SKU name_GOM]=$A10)*(Data_Xuất[[#Headers],[B1_MN]:[B4_DT]]='Xuất-2024-VayTron'!CB$5)))</f>
        <v>0</v>
      </c>
      <c r="CC10" s="42" cm="1">
        <f t="array" ref="CC10">IF(CC$2="FY",SUMPRODUCT(Data_Xuất[[B1_MN]:[B4_DT]]*(Data_Xuất[Year]=CC$1)*(Data_Xuất[Main SKU name_GOM]=$A10)*(Data_Xuất[[#Headers],[B1_MN]:[B4_DT]]='Xuất-2024-VayTron'!CC$5)),SUMPRODUCT(Data_Xuất[[B1_MN]:[B4_DT]]*(Data_Xuất[Year]=CC$1)*(Data_Xuất[Month]=CC$2)*(Data_Xuất[Main SKU name_GOM]=$A10)*(Data_Xuất[[#Headers],[B1_MN]:[B4_DT]]='Xuất-2024-VayTron'!CC$5)))</f>
        <v>0</v>
      </c>
      <c r="CD10" s="42" cm="1">
        <f t="array" ref="CD10">IF(CD$2="FY",SUMPRODUCT(Data_Xuất[[B1_MN]:[B4_DT]]*(Data_Xuất[Year]=CD$1)*(Data_Xuất[Main SKU name_GOM]=$A10)*(Data_Xuất[[#Headers],[B1_MN]:[B4_DT]]='Xuất-2024-VayTron'!CD$5)),SUMPRODUCT(Data_Xuất[[B1_MN]:[B4_DT]]*(Data_Xuất[Year]=CD$1)*(Data_Xuất[Month]=CD$2)*(Data_Xuất[Main SKU name_GOM]=$A10)*(Data_Xuất[[#Headers],[B1_MN]:[B4_DT]]='Xuất-2024-VayTron'!CD$5)))</f>
        <v>0</v>
      </c>
      <c r="CE10" s="42" cm="1">
        <f t="array" ref="CE10">IF(CE$2="FY",SUMPRODUCT(Data_Xuất[[B1_MN]:[B4_DT]]*(Data_Xuất[Year]=CE$1)*(Data_Xuất[Main SKU name_GOM]=$A10)*(Data_Xuất[[#Headers],[B1_MN]:[B4_DT]]='Xuất-2024-VayTron'!CE$5)),SUMPRODUCT(Data_Xuất[[B1_MN]:[B4_DT]]*(Data_Xuất[Year]=CE$1)*(Data_Xuất[Month]=CE$2)*(Data_Xuất[Main SKU name_GOM]=$A10)*(Data_Xuất[[#Headers],[B1_MN]:[B4_DT]]='Xuất-2024-VayTron'!CE$5)))</f>
        <v>0</v>
      </c>
      <c r="CF10" s="42" cm="1">
        <f t="array" ref="CF10">IF(CF$2="FY",SUMPRODUCT(Data_Xuất[[B1_MN]:[B4_DT]]*(Data_Xuất[Year]=CF$1)*(Data_Xuất[Main SKU name_GOM]=$A10)*(Data_Xuất[[#Headers],[B1_MN]:[B4_DT]]='Xuất-2024-VayTron'!CF$5)),SUMPRODUCT(Data_Xuất[[B1_MN]:[B4_DT]]*(Data_Xuất[Year]=CF$1)*(Data_Xuất[Month]=CF$2)*(Data_Xuất[Main SKU name_GOM]=$A10)*(Data_Xuất[[#Headers],[B1_MN]:[B4_DT]]='Xuất-2024-VayTron'!CF$5)))</f>
        <v>0</v>
      </c>
      <c r="CG10" s="42" cm="1">
        <f t="array" ref="CG10">IF(CG$2="FY",SUMPRODUCT(Data_Xuất[[B1_MN]:[B4_DT]]*(Data_Xuất[Year]=CG$1)*(Data_Xuất[Main SKU name_GOM]=$A10)*(Data_Xuất[[#Headers],[B1_MN]:[B4_DT]]='Xuất-2024-VayTron'!CG$5)),SUMPRODUCT(Data_Xuất[[B1_MN]:[B4_DT]]*(Data_Xuất[Year]=CG$1)*(Data_Xuất[Month]=CG$2)*(Data_Xuất[Main SKU name_GOM]=$A10)*(Data_Xuất[[#Headers],[B1_MN]:[B4_DT]]='Xuất-2024-VayTron'!CG$5)))</f>
        <v>0</v>
      </c>
      <c r="CH10" s="42" cm="1">
        <f t="array" ref="CH10">IF(CH$2="FY",SUMPRODUCT(Data_Xuất[[B1_MN]:[B4_DT]]*(Data_Xuất[Year]=CH$1)*(Data_Xuất[Main SKU name_GOM]=$A10)*(Data_Xuất[[#Headers],[B1_MN]:[B4_DT]]='Xuất-2024-VayTron'!CH$5)),SUMPRODUCT(Data_Xuất[[B1_MN]:[B4_DT]]*(Data_Xuất[Year]=CH$1)*(Data_Xuất[Month]=CH$2)*(Data_Xuất[Main SKU name_GOM]=$A10)*(Data_Xuất[[#Headers],[B1_MN]:[B4_DT]]='Xuất-2024-VayTron'!CH$5)))</f>
        <v>0</v>
      </c>
      <c r="CI10" s="42" cm="1">
        <f t="array" ref="CI10">IF(CI$2="FY",SUMPRODUCT(Data_Xuất[[B1_MN]:[B4_DT]]*(Data_Xuất[Year]=CI$1)*(Data_Xuất[Main SKU name_GOM]=$A10)*(Data_Xuất[[#Headers],[B1_MN]:[B4_DT]]='Xuất-2024-VayTron'!CI$5)),SUMPRODUCT(Data_Xuất[[B1_MN]:[B4_DT]]*(Data_Xuất[Year]=CI$1)*(Data_Xuất[Month]=CI$2)*(Data_Xuất[Main SKU name_GOM]=$A10)*(Data_Xuất[[#Headers],[B1_MN]:[B4_DT]]='Xuất-2024-VayTron'!CI$5)))</f>
        <v>0</v>
      </c>
      <c r="CJ10" s="42" cm="1">
        <f t="array" ref="CJ10">IF(CJ$2="FY",SUMPRODUCT(Data_Xuất[[B1_MN]:[B4_DT]]*(Data_Xuất[Year]=CJ$1)*(Data_Xuất[Main SKU name_GOM]=$A10)*(Data_Xuất[[#Headers],[B1_MN]:[B4_DT]]='Xuất-2024-VayTron'!CJ$5)),SUMPRODUCT(Data_Xuất[[B1_MN]:[B4_DT]]*(Data_Xuất[Year]=CJ$1)*(Data_Xuất[Month]=CJ$2)*(Data_Xuất[Main SKU name_GOM]=$A10)*(Data_Xuất[[#Headers],[B1_MN]:[B4_DT]]='Xuất-2024-VayTron'!CJ$5)))</f>
        <v>0</v>
      </c>
      <c r="CK10" s="42" cm="1">
        <f t="array" ref="CK10">IF(CK$2="FY",SUMPRODUCT(Data_Xuất[[B1_MN]:[B4_DT]]*(Data_Xuất[Year]=CK$1)*(Data_Xuất[Main SKU name_GOM]=$A10)*(Data_Xuất[[#Headers],[B1_MN]:[B4_DT]]='Xuất-2024-VayTron'!CK$5)),SUMPRODUCT(Data_Xuất[[B1_MN]:[B4_DT]]*(Data_Xuất[Year]=CK$1)*(Data_Xuất[Month]=CK$2)*(Data_Xuất[Main SKU name_GOM]=$A10)*(Data_Xuất[[#Headers],[B1_MN]:[B4_DT]]='Xuất-2024-VayTron'!CK$5)))</f>
        <v>0</v>
      </c>
      <c r="CL10" s="42" cm="1">
        <f t="array" ref="CL10">IF(CL$2="FY",SUMPRODUCT(Data_Xuất[[B1_MN]:[B4_DT]]*(Data_Xuất[Year]=CL$1)*(Data_Xuất[Main SKU name_GOM]=$A10)*(Data_Xuất[[#Headers],[B1_MN]:[B4_DT]]='Xuất-2024-VayTron'!CL$5)),SUMPRODUCT(Data_Xuất[[B1_MN]:[B4_DT]]*(Data_Xuất[Year]=CL$1)*(Data_Xuất[Month]=CL$2)*(Data_Xuất[Main SKU name_GOM]=$A10)*(Data_Xuất[[#Headers],[B1_MN]:[B4_DT]]='Xuất-2024-VayTron'!CL$5)))</f>
        <v>0</v>
      </c>
      <c r="CM10" s="42" cm="1">
        <f t="array" ref="CM10">IF(CM$2="FY",SUMPRODUCT(Data_Xuất[[B1_MN]:[B4_DT]]*(Data_Xuất[Year]=CM$1)*(Data_Xuất[Main SKU name_GOM]=$A10)*(Data_Xuất[[#Headers],[B1_MN]:[B4_DT]]='Xuất-2024-VayTron'!CM$5)),SUMPRODUCT(Data_Xuất[[B1_MN]:[B4_DT]]*(Data_Xuất[Year]=CM$1)*(Data_Xuất[Month]=CM$2)*(Data_Xuất[Main SKU name_GOM]=$A10)*(Data_Xuất[[#Headers],[B1_MN]:[B4_DT]]='Xuất-2024-VayTron'!CM$5)))</f>
        <v>0</v>
      </c>
      <c r="CN10" s="45">
        <f t="shared" si="17"/>
        <v>0</v>
      </c>
      <c r="CP10" s="42" cm="1">
        <f t="array" ref="CP10">IF(CP$2="FY",SUMPRODUCT(Data_Xuất[[B1_MN]:[B4_DT]]*(Data_Xuất[Year]=CP$1)*(Data_Xuất[Main SKU name_GOM]=$A10)*(Data_Xuất[[#Headers],[B1_MN]:[B4_DT]]='Xuất-2024-VayTron'!CP$5)),SUMPRODUCT(Data_Xuất[[B1_MN]:[B4_DT]]*(Data_Xuất[Year]=CP$1)*(Data_Xuất[Month]=CP$2)*(Data_Xuất[Main SKU name_GOM]=$A10)*(Data_Xuất[[#Headers],[B1_MN]:[B4_DT]]='Xuất-2024-VayTron'!CP$5)))</f>
        <v>0</v>
      </c>
      <c r="CQ10" s="42" cm="1">
        <f t="array" ref="CQ10">IF(CQ$2="FY",SUMPRODUCT(Data_Xuất[[B1_MN]:[B4_DT]]*(Data_Xuất[Year]=CQ$1)*(Data_Xuất[Main SKU name_GOM]=$A10)*(Data_Xuất[[#Headers],[B1_MN]:[B4_DT]]='Xuất-2024-VayTron'!CQ$5)),SUMPRODUCT(Data_Xuất[[B1_MN]:[B4_DT]]*(Data_Xuất[Year]=CQ$1)*(Data_Xuất[Month]=CQ$2)*(Data_Xuất[Main SKU name_GOM]=$A10)*(Data_Xuất[[#Headers],[B1_MN]:[B4_DT]]='Xuất-2024-VayTron'!CQ$5)))</f>
        <v>0</v>
      </c>
      <c r="CR10" s="42" cm="1">
        <f t="array" ref="CR10">IF(CR$2="FY",SUMPRODUCT(Data_Xuất[[B1_MN]:[B4_DT]]*(Data_Xuất[Year]=CR$1)*(Data_Xuất[Main SKU name_GOM]=$A10)*(Data_Xuất[[#Headers],[B1_MN]:[B4_DT]]='Xuất-2024-VayTron'!CR$5)),SUMPRODUCT(Data_Xuất[[B1_MN]:[B4_DT]]*(Data_Xuất[Year]=CR$1)*(Data_Xuất[Month]=CR$2)*(Data_Xuất[Main SKU name_GOM]=$A10)*(Data_Xuất[[#Headers],[B1_MN]:[B4_DT]]='Xuất-2024-VayTron'!CR$5)))</f>
        <v>0</v>
      </c>
      <c r="CS10" s="42" cm="1">
        <f t="array" ref="CS10">IF(CS$2="FY",SUMPRODUCT(Data_Xuất[[B1_MN]:[B4_DT]]*(Data_Xuất[Year]=CS$1)*(Data_Xuất[Main SKU name_GOM]=$A10)*(Data_Xuất[[#Headers],[B1_MN]:[B4_DT]]='Xuất-2024-VayTron'!CS$5)),SUMPRODUCT(Data_Xuất[[B1_MN]:[B4_DT]]*(Data_Xuất[Year]=CS$1)*(Data_Xuất[Month]=CS$2)*(Data_Xuất[Main SKU name_GOM]=$A10)*(Data_Xuất[[#Headers],[B1_MN]:[B4_DT]]='Xuất-2024-VayTron'!CS$5)))</f>
        <v>0</v>
      </c>
      <c r="CT10" s="42" cm="1">
        <f t="array" ref="CT10">IF(CT$2="FY",SUMPRODUCT(Data_Xuất[[B1_MN]:[B4_DT]]*(Data_Xuất[Year]=CT$1)*(Data_Xuất[Main SKU name_GOM]=$A10)*(Data_Xuất[[#Headers],[B1_MN]:[B4_DT]]='Xuất-2024-VayTron'!CT$5)),SUMPRODUCT(Data_Xuất[[B1_MN]:[B4_DT]]*(Data_Xuất[Year]=CT$1)*(Data_Xuất[Month]=CT$2)*(Data_Xuất[Main SKU name_GOM]=$A10)*(Data_Xuất[[#Headers],[B1_MN]:[B4_DT]]='Xuất-2024-VayTron'!CT$5)))</f>
        <v>0</v>
      </c>
      <c r="CU10" s="42" cm="1">
        <f t="array" ref="CU10">IF(CU$2="FY",SUMPRODUCT(Data_Xuất[[B1_MN]:[B4_DT]]*(Data_Xuất[Year]=CU$1)*(Data_Xuất[Main SKU name_GOM]=$A10)*(Data_Xuất[[#Headers],[B1_MN]:[B4_DT]]='Xuất-2024-VayTron'!CU$5)),SUMPRODUCT(Data_Xuất[[B1_MN]:[B4_DT]]*(Data_Xuất[Year]=CU$1)*(Data_Xuất[Month]=CU$2)*(Data_Xuất[Main SKU name_GOM]=$A10)*(Data_Xuất[[#Headers],[B1_MN]:[B4_DT]]='Xuất-2024-VayTron'!CU$5)))</f>
        <v>0</v>
      </c>
      <c r="CV10" s="42" cm="1">
        <f t="array" ref="CV10">IF(CV$2="FY",SUMPRODUCT(Data_Xuất[[B1_MN]:[B4_DT]]*(Data_Xuất[Year]=CV$1)*(Data_Xuất[Main SKU name_GOM]=$A10)*(Data_Xuất[[#Headers],[B1_MN]:[B4_DT]]='Xuất-2024-VayTron'!CV$5)),SUMPRODUCT(Data_Xuất[[B1_MN]:[B4_DT]]*(Data_Xuất[Year]=CV$1)*(Data_Xuất[Month]=CV$2)*(Data_Xuất[Main SKU name_GOM]=$A10)*(Data_Xuất[[#Headers],[B1_MN]:[B4_DT]]='Xuất-2024-VayTron'!CV$5)))</f>
        <v>0</v>
      </c>
      <c r="CW10" s="42" cm="1">
        <f t="array" ref="CW10">IF(CW$2="FY",SUMPRODUCT(Data_Xuất[[B1_MN]:[B4_DT]]*(Data_Xuất[Year]=CW$1)*(Data_Xuất[Main SKU name_GOM]=$A10)*(Data_Xuất[[#Headers],[B1_MN]:[B4_DT]]='Xuất-2024-VayTron'!CW$5)),SUMPRODUCT(Data_Xuất[[B1_MN]:[B4_DT]]*(Data_Xuất[Year]=CW$1)*(Data_Xuất[Month]=CW$2)*(Data_Xuất[Main SKU name_GOM]=$A10)*(Data_Xuất[[#Headers],[B1_MN]:[B4_DT]]='Xuất-2024-VayTron'!CW$5)))</f>
        <v>0</v>
      </c>
      <c r="CX10" s="42" cm="1">
        <f t="array" ref="CX10">IF(CX$2="FY",SUMPRODUCT(Data_Xuất[[B1_MN]:[B4_DT]]*(Data_Xuất[Year]=CX$1)*(Data_Xuất[Main SKU name_GOM]=$A10)*(Data_Xuất[[#Headers],[B1_MN]:[B4_DT]]='Xuất-2024-VayTron'!CX$5)),SUMPRODUCT(Data_Xuất[[B1_MN]:[B4_DT]]*(Data_Xuất[Year]=CX$1)*(Data_Xuất[Month]=CX$2)*(Data_Xuất[Main SKU name_GOM]=$A10)*(Data_Xuất[[#Headers],[B1_MN]:[B4_DT]]='Xuất-2024-VayTron'!CX$5)))</f>
        <v>0</v>
      </c>
      <c r="CY10" s="42" cm="1">
        <f t="array" ref="CY10">IF(CY$2="FY",SUMPRODUCT(Data_Xuất[[B1_MN]:[B4_DT]]*(Data_Xuất[Year]=CY$1)*(Data_Xuất[Main SKU name_GOM]=$A10)*(Data_Xuất[[#Headers],[B1_MN]:[B4_DT]]='Xuất-2024-VayTron'!CY$5)),SUMPRODUCT(Data_Xuất[[B1_MN]:[B4_DT]]*(Data_Xuất[Year]=CY$1)*(Data_Xuất[Month]=CY$2)*(Data_Xuất[Main SKU name_GOM]=$A10)*(Data_Xuất[[#Headers],[B1_MN]:[B4_DT]]='Xuất-2024-VayTron'!CY$5)))</f>
        <v>0</v>
      </c>
      <c r="CZ10" s="42" cm="1">
        <f t="array" ref="CZ10">IF(CZ$2="FY",SUMPRODUCT(Data_Xuất[[B1_MN]:[B4_DT]]*(Data_Xuất[Year]=CZ$1)*(Data_Xuất[Main SKU name_GOM]=$A10)*(Data_Xuất[[#Headers],[B1_MN]:[B4_DT]]='Xuất-2024-VayTron'!CZ$5)),SUMPRODUCT(Data_Xuất[[B1_MN]:[B4_DT]]*(Data_Xuất[Year]=CZ$1)*(Data_Xuất[Month]=CZ$2)*(Data_Xuất[Main SKU name_GOM]=$A10)*(Data_Xuất[[#Headers],[B1_MN]:[B4_DT]]='Xuất-2024-VayTron'!CZ$5)))</f>
        <v>0</v>
      </c>
      <c r="DA10" s="42" cm="1">
        <f t="array" ref="DA10">IF(DA$2="FY",SUMPRODUCT(Data_Xuất[[B1_MN]:[B4_DT]]*(Data_Xuất[Year]=DA$1)*(Data_Xuất[Main SKU name_GOM]=$A10)*(Data_Xuất[[#Headers],[B1_MN]:[B4_DT]]='Xuất-2024-VayTron'!DA$5)),SUMPRODUCT(Data_Xuất[[B1_MN]:[B4_DT]]*(Data_Xuất[Year]=DA$1)*(Data_Xuất[Month]=DA$2)*(Data_Xuất[Main SKU name_GOM]=$A10)*(Data_Xuất[[#Headers],[B1_MN]:[B4_DT]]='Xuất-2024-VayTron'!DA$5)))</f>
        <v>0</v>
      </c>
      <c r="DB10" s="42" cm="1">
        <f t="array" ref="DB10">IF(DB$2="FY",SUMPRODUCT(Data_Xuất[[B1_MN]:[B4_DT]]*(Data_Xuất[Year]=DB$1)*(Data_Xuất[Main SKU name_GOM]=$A10)*(Data_Xuất[[#Headers],[B1_MN]:[B4_DT]]='Xuất-2024-VayTron'!DB$5)),SUMPRODUCT(Data_Xuất[[B1_MN]:[B4_DT]]*(Data_Xuất[Year]=DB$1)*(Data_Xuất[Month]=DB$2)*(Data_Xuất[Main SKU name_GOM]=$A10)*(Data_Xuất[[#Headers],[B1_MN]:[B4_DT]]='Xuất-2024-VayTron'!DB$5)))</f>
        <v>0</v>
      </c>
      <c r="DC10" s="45">
        <f t="shared" si="18"/>
        <v>0</v>
      </c>
      <c r="DE10" s="42" cm="1">
        <f t="array" ref="DE10">IF(DE$2="FY",SUMPRODUCT(Data_Xuất[[B1_MN]:[B4_DT]]*(Data_Xuất[Year]=DE$1)*(Data_Xuất[Main SKU name_GOM]=$A10)*(Data_Xuất[[#Headers],[B1_MN]:[B4_DT]]='Xuất-2024-VayTron'!DE$5)),SUMPRODUCT(Data_Xuất[[B1_MN]:[B4_DT]]*(Data_Xuất[Year]=DE$1)*(Data_Xuất[Month]=DE$2)*(Data_Xuất[Main SKU name_GOM]=$A10)*(Data_Xuất[[#Headers],[B1_MN]:[B4_DT]]='Xuất-2024-VayTron'!DE$5)))</f>
        <v>0</v>
      </c>
      <c r="DF10" s="42" cm="1">
        <f t="array" ref="DF10">IF(DF$2="FY",SUMPRODUCT(Data_Xuất[[B1_MN]:[B4_DT]]*(Data_Xuất[Year]=DF$1)*(Data_Xuất[Main SKU name_GOM]=$A10)*(Data_Xuất[[#Headers],[B1_MN]:[B4_DT]]='Xuất-2024-VayTron'!DF$5)),SUMPRODUCT(Data_Xuất[[B1_MN]:[B4_DT]]*(Data_Xuất[Year]=DF$1)*(Data_Xuất[Month]=DF$2)*(Data_Xuất[Main SKU name_GOM]=$A10)*(Data_Xuất[[#Headers],[B1_MN]:[B4_DT]]='Xuất-2024-VayTron'!DF$5)))</f>
        <v>0</v>
      </c>
      <c r="DG10" s="42" cm="1">
        <f t="array" ref="DG10">IF(DG$2="FY",SUMPRODUCT(Data_Xuất[[B1_MN]:[B4_DT]]*(Data_Xuất[Year]=DG$1)*(Data_Xuất[Main SKU name_GOM]=$A10)*(Data_Xuất[[#Headers],[B1_MN]:[B4_DT]]='Xuất-2024-VayTron'!DG$5)),SUMPRODUCT(Data_Xuất[[B1_MN]:[B4_DT]]*(Data_Xuất[Year]=DG$1)*(Data_Xuất[Month]=DG$2)*(Data_Xuất[Main SKU name_GOM]=$A10)*(Data_Xuất[[#Headers],[B1_MN]:[B4_DT]]='Xuất-2024-VayTron'!DG$5)))</f>
        <v>0</v>
      </c>
      <c r="DH10" s="42" cm="1">
        <f t="array" ref="DH10">IF(DH$2="FY",SUMPRODUCT(Data_Xuất[[B1_MN]:[B4_DT]]*(Data_Xuất[Year]=DH$1)*(Data_Xuất[Main SKU name_GOM]=$A10)*(Data_Xuất[[#Headers],[B1_MN]:[B4_DT]]='Xuất-2024-VayTron'!DH$5)),SUMPRODUCT(Data_Xuất[[B1_MN]:[B4_DT]]*(Data_Xuất[Year]=DH$1)*(Data_Xuất[Month]=DH$2)*(Data_Xuất[Main SKU name_GOM]=$A10)*(Data_Xuất[[#Headers],[B1_MN]:[B4_DT]]='Xuất-2024-VayTron'!DH$5)))</f>
        <v>0</v>
      </c>
      <c r="DI10" s="42" cm="1">
        <f t="array" ref="DI10">IF(DI$2="FY",SUMPRODUCT(Data_Xuất[[B1_MN]:[B4_DT]]*(Data_Xuất[Year]=DI$1)*(Data_Xuất[Main SKU name_GOM]=$A10)*(Data_Xuất[[#Headers],[B1_MN]:[B4_DT]]='Xuất-2024-VayTron'!DI$5)),SUMPRODUCT(Data_Xuất[[B1_MN]:[B4_DT]]*(Data_Xuất[Year]=DI$1)*(Data_Xuất[Month]=DI$2)*(Data_Xuất[Main SKU name_GOM]=$A10)*(Data_Xuất[[#Headers],[B1_MN]:[B4_DT]]='Xuất-2024-VayTron'!DI$5)))</f>
        <v>0</v>
      </c>
      <c r="DJ10" s="42" cm="1">
        <f t="array" ref="DJ10">IF(DJ$2="FY",SUMPRODUCT(Data_Xuất[[B1_MN]:[B4_DT]]*(Data_Xuất[Year]=DJ$1)*(Data_Xuất[Main SKU name_GOM]=$A10)*(Data_Xuất[[#Headers],[B1_MN]:[B4_DT]]='Xuất-2024-VayTron'!DJ$5)),SUMPRODUCT(Data_Xuất[[B1_MN]:[B4_DT]]*(Data_Xuất[Year]=DJ$1)*(Data_Xuất[Month]=DJ$2)*(Data_Xuất[Main SKU name_GOM]=$A10)*(Data_Xuất[[#Headers],[B1_MN]:[B4_DT]]='Xuất-2024-VayTron'!DJ$5)))</f>
        <v>0</v>
      </c>
      <c r="DK10" s="42" cm="1">
        <f t="array" ref="DK10">IF(DK$2="FY",SUMPRODUCT(Data_Xuất[[B1_MN]:[B4_DT]]*(Data_Xuất[Year]=DK$1)*(Data_Xuất[Main SKU name_GOM]=$A10)*(Data_Xuất[[#Headers],[B1_MN]:[B4_DT]]='Xuất-2024-VayTron'!DK$5)),SUMPRODUCT(Data_Xuất[[B1_MN]:[B4_DT]]*(Data_Xuất[Year]=DK$1)*(Data_Xuất[Month]=DK$2)*(Data_Xuất[Main SKU name_GOM]=$A10)*(Data_Xuất[[#Headers],[B1_MN]:[B4_DT]]='Xuất-2024-VayTron'!DK$5)))</f>
        <v>0</v>
      </c>
      <c r="DL10" s="42" cm="1">
        <f t="array" ref="DL10">IF(DL$2="FY",SUMPRODUCT(Data_Xuất[[B1_MN]:[B4_DT]]*(Data_Xuất[Year]=DL$1)*(Data_Xuất[Main SKU name_GOM]=$A10)*(Data_Xuất[[#Headers],[B1_MN]:[B4_DT]]='Xuất-2024-VayTron'!DL$5)),SUMPRODUCT(Data_Xuất[[B1_MN]:[B4_DT]]*(Data_Xuất[Year]=DL$1)*(Data_Xuất[Month]=DL$2)*(Data_Xuất[Main SKU name_GOM]=$A10)*(Data_Xuất[[#Headers],[B1_MN]:[B4_DT]]='Xuất-2024-VayTron'!DL$5)))</f>
        <v>0</v>
      </c>
      <c r="DM10" s="42" cm="1">
        <f t="array" ref="DM10">IF(DM$2="FY",SUMPRODUCT(Data_Xuất[[B1_MN]:[B4_DT]]*(Data_Xuất[Year]=DM$1)*(Data_Xuất[Main SKU name_GOM]=$A10)*(Data_Xuất[[#Headers],[B1_MN]:[B4_DT]]='Xuất-2024-VayTron'!DM$5)),SUMPRODUCT(Data_Xuất[[B1_MN]:[B4_DT]]*(Data_Xuất[Year]=DM$1)*(Data_Xuất[Month]=DM$2)*(Data_Xuất[Main SKU name_GOM]=$A10)*(Data_Xuất[[#Headers],[B1_MN]:[B4_DT]]='Xuất-2024-VayTron'!DM$5)))</f>
        <v>0</v>
      </c>
      <c r="DN10" s="42" cm="1">
        <f t="array" ref="DN10">IF(DN$2="FY",SUMPRODUCT(Data_Xuất[[B1_MN]:[B4_DT]]*(Data_Xuất[Year]=DN$1)*(Data_Xuất[Main SKU name_GOM]=$A10)*(Data_Xuất[[#Headers],[B1_MN]:[B4_DT]]='Xuất-2024-VayTron'!DN$5)),SUMPRODUCT(Data_Xuất[[B1_MN]:[B4_DT]]*(Data_Xuất[Year]=DN$1)*(Data_Xuất[Month]=DN$2)*(Data_Xuất[Main SKU name_GOM]=$A10)*(Data_Xuất[[#Headers],[B1_MN]:[B4_DT]]='Xuất-2024-VayTron'!DN$5)))</f>
        <v>0</v>
      </c>
      <c r="DO10" s="42" cm="1">
        <f t="array" ref="DO10">IF(DO$2="FY",SUMPRODUCT(Data_Xuất[[B1_MN]:[B4_DT]]*(Data_Xuất[Year]=DO$1)*(Data_Xuất[Main SKU name_GOM]=$A10)*(Data_Xuất[[#Headers],[B1_MN]:[B4_DT]]='Xuất-2024-VayTron'!DO$5)),SUMPRODUCT(Data_Xuất[[B1_MN]:[B4_DT]]*(Data_Xuất[Year]=DO$1)*(Data_Xuất[Month]=DO$2)*(Data_Xuất[Main SKU name_GOM]=$A10)*(Data_Xuất[[#Headers],[B1_MN]:[B4_DT]]='Xuất-2024-VayTron'!DO$5)))</f>
        <v>0</v>
      </c>
      <c r="DP10" s="42" cm="1">
        <f t="array" ref="DP10">IF(DP$2="FY",SUMPRODUCT(Data_Xuất[[B1_MN]:[B4_DT]]*(Data_Xuất[Year]=DP$1)*(Data_Xuất[Main SKU name_GOM]=$A10)*(Data_Xuất[[#Headers],[B1_MN]:[B4_DT]]='Xuất-2024-VayTron'!DP$5)),SUMPRODUCT(Data_Xuất[[B1_MN]:[B4_DT]]*(Data_Xuất[Year]=DP$1)*(Data_Xuất[Month]=DP$2)*(Data_Xuất[Main SKU name_GOM]=$A10)*(Data_Xuất[[#Headers],[B1_MN]:[B4_DT]]='Xuất-2024-VayTron'!DP$5)))</f>
        <v>0</v>
      </c>
      <c r="DQ10" s="42" cm="1">
        <f t="array" ref="DQ10">IF(DQ$2="FY",SUMPRODUCT(Data_Xuất[[B1_MN]:[B4_DT]]*(Data_Xuất[Year]=DQ$1)*(Data_Xuất[Main SKU name_GOM]=$A10)*(Data_Xuất[[#Headers],[B1_MN]:[B4_DT]]='Xuất-2024-VayTron'!DQ$5)),SUMPRODUCT(Data_Xuất[[B1_MN]:[B4_DT]]*(Data_Xuất[Year]=DQ$1)*(Data_Xuất[Month]=DQ$2)*(Data_Xuất[Main SKU name_GOM]=$A10)*(Data_Xuất[[#Headers],[B1_MN]:[B4_DT]]='Xuất-2024-VayTron'!DQ$5)))</f>
        <v>0</v>
      </c>
      <c r="DR10" s="45">
        <f t="shared" si="19"/>
        <v>0</v>
      </c>
      <c r="DT10" s="42" cm="1">
        <f t="array" ref="DT10">IF(DT$2="FY",SUMPRODUCT(Data_Xuất[[B1_MN]:[B4_DT]]*(Data_Xuất[Year]=DT$1)*(Data_Xuất[Main SKU name_GOM]=$A10)*(Data_Xuất[[#Headers],[B1_MN]:[B4_DT]]='Xuất-2024-VayTron'!DT$5)),SUMPRODUCT(Data_Xuất[[B1_MN]:[B4_DT]]*(Data_Xuất[Year]=DT$1)*(Data_Xuất[Month]=DT$2)*(Data_Xuất[Main SKU name_GOM]=$A10)*(Data_Xuất[[#Headers],[B1_MN]:[B4_DT]]='Xuất-2024-VayTron'!DT$5)))</f>
        <v>0</v>
      </c>
      <c r="DU10" s="42" cm="1">
        <f t="array" ref="DU10">IF(DU$2="FY",SUMPRODUCT(Data_Xuất[[B1_MN]:[B4_DT]]*(Data_Xuất[Year]=DU$1)*(Data_Xuất[Main SKU name_GOM]=$A10)*(Data_Xuất[[#Headers],[B1_MN]:[B4_DT]]='Xuất-2024-VayTron'!DU$5)),SUMPRODUCT(Data_Xuất[[B1_MN]:[B4_DT]]*(Data_Xuất[Year]=DU$1)*(Data_Xuất[Month]=DU$2)*(Data_Xuất[Main SKU name_GOM]=$A10)*(Data_Xuất[[#Headers],[B1_MN]:[B4_DT]]='Xuất-2024-VayTron'!DU$5)))</f>
        <v>0</v>
      </c>
      <c r="DV10" s="42" cm="1">
        <f t="array" ref="DV10">IF(DV$2="FY",SUMPRODUCT(Data_Xuất[[B1_MN]:[B4_DT]]*(Data_Xuất[Year]=DV$1)*(Data_Xuất[Main SKU name_GOM]=$A10)*(Data_Xuất[[#Headers],[B1_MN]:[B4_DT]]='Xuất-2024-VayTron'!DV$5)),SUMPRODUCT(Data_Xuất[[B1_MN]:[B4_DT]]*(Data_Xuất[Year]=DV$1)*(Data_Xuất[Month]=DV$2)*(Data_Xuất[Main SKU name_GOM]=$A10)*(Data_Xuất[[#Headers],[B1_MN]:[B4_DT]]='Xuất-2024-VayTron'!DV$5)))</f>
        <v>0</v>
      </c>
      <c r="DW10" s="42" cm="1">
        <f t="array" ref="DW10">IF(DW$2="FY",SUMPRODUCT(Data_Xuất[[B1_MN]:[B4_DT]]*(Data_Xuất[Year]=DW$1)*(Data_Xuất[Main SKU name_GOM]=$A10)*(Data_Xuất[[#Headers],[B1_MN]:[B4_DT]]='Xuất-2024-VayTron'!DW$5)),SUMPRODUCT(Data_Xuất[[B1_MN]:[B4_DT]]*(Data_Xuất[Year]=DW$1)*(Data_Xuất[Month]=DW$2)*(Data_Xuất[Main SKU name_GOM]=$A10)*(Data_Xuất[[#Headers],[B1_MN]:[B4_DT]]='Xuất-2024-VayTron'!DW$5)))</f>
        <v>0</v>
      </c>
      <c r="DX10" s="42" cm="1">
        <f t="array" ref="DX10">IF(DX$2="FY",SUMPRODUCT(Data_Xuất[[B1_MN]:[B4_DT]]*(Data_Xuất[Year]=DX$1)*(Data_Xuất[Main SKU name_GOM]=$A10)*(Data_Xuất[[#Headers],[B1_MN]:[B4_DT]]='Xuất-2024-VayTron'!DX$5)),SUMPRODUCT(Data_Xuất[[B1_MN]:[B4_DT]]*(Data_Xuất[Year]=DX$1)*(Data_Xuất[Month]=DX$2)*(Data_Xuất[Main SKU name_GOM]=$A10)*(Data_Xuất[[#Headers],[B1_MN]:[B4_DT]]='Xuất-2024-VayTron'!DX$5)))</f>
        <v>0</v>
      </c>
      <c r="DY10" s="42" cm="1">
        <f t="array" ref="DY10">IF(DY$2="FY",SUMPRODUCT(Data_Xuất[[B1_MN]:[B4_DT]]*(Data_Xuất[Year]=DY$1)*(Data_Xuất[Main SKU name_GOM]=$A10)*(Data_Xuất[[#Headers],[B1_MN]:[B4_DT]]='Xuất-2024-VayTron'!DY$5)),SUMPRODUCT(Data_Xuất[[B1_MN]:[B4_DT]]*(Data_Xuất[Year]=DY$1)*(Data_Xuất[Month]=DY$2)*(Data_Xuất[Main SKU name_GOM]=$A10)*(Data_Xuất[[#Headers],[B1_MN]:[B4_DT]]='Xuất-2024-VayTron'!DY$5)))</f>
        <v>0</v>
      </c>
      <c r="DZ10" s="42" cm="1">
        <f t="array" ref="DZ10">IF(DZ$2="FY",SUMPRODUCT(Data_Xuất[[B1_MN]:[B4_DT]]*(Data_Xuất[Year]=DZ$1)*(Data_Xuất[Main SKU name_GOM]=$A10)*(Data_Xuất[[#Headers],[B1_MN]:[B4_DT]]='Xuất-2024-VayTron'!DZ$5)),SUMPRODUCT(Data_Xuất[[B1_MN]:[B4_DT]]*(Data_Xuất[Year]=DZ$1)*(Data_Xuất[Month]=DZ$2)*(Data_Xuất[Main SKU name_GOM]=$A10)*(Data_Xuất[[#Headers],[B1_MN]:[B4_DT]]='Xuất-2024-VayTron'!DZ$5)))</f>
        <v>0</v>
      </c>
      <c r="EA10" s="42" cm="1">
        <f t="array" ref="EA10">IF(EA$2="FY",SUMPRODUCT(Data_Xuất[[B1_MN]:[B4_DT]]*(Data_Xuất[Year]=EA$1)*(Data_Xuất[Main SKU name_GOM]=$A10)*(Data_Xuất[[#Headers],[B1_MN]:[B4_DT]]='Xuất-2024-VayTron'!EA$5)),SUMPRODUCT(Data_Xuất[[B1_MN]:[B4_DT]]*(Data_Xuất[Year]=EA$1)*(Data_Xuất[Month]=EA$2)*(Data_Xuất[Main SKU name_GOM]=$A10)*(Data_Xuất[[#Headers],[B1_MN]:[B4_DT]]='Xuất-2024-VayTron'!EA$5)))</f>
        <v>0</v>
      </c>
      <c r="EB10" s="42" cm="1">
        <f t="array" ref="EB10">IF(EB$2="FY",SUMPRODUCT(Data_Xuất[[B1_MN]:[B4_DT]]*(Data_Xuất[Year]=EB$1)*(Data_Xuất[Main SKU name_GOM]=$A10)*(Data_Xuất[[#Headers],[B1_MN]:[B4_DT]]='Xuất-2024-VayTron'!EB$5)),SUMPRODUCT(Data_Xuất[[B1_MN]:[B4_DT]]*(Data_Xuất[Year]=EB$1)*(Data_Xuất[Month]=EB$2)*(Data_Xuất[Main SKU name_GOM]=$A10)*(Data_Xuất[[#Headers],[B1_MN]:[B4_DT]]='Xuất-2024-VayTron'!EB$5)))</f>
        <v>0</v>
      </c>
      <c r="EC10" s="42" cm="1">
        <f t="array" ref="EC10">IF(EC$2="FY",SUMPRODUCT(Data_Xuất[[B1_MN]:[B4_DT]]*(Data_Xuất[Year]=EC$1)*(Data_Xuất[Main SKU name_GOM]=$A10)*(Data_Xuất[[#Headers],[B1_MN]:[B4_DT]]='Xuất-2024-VayTron'!EC$5)),SUMPRODUCT(Data_Xuất[[B1_MN]:[B4_DT]]*(Data_Xuất[Year]=EC$1)*(Data_Xuất[Month]=EC$2)*(Data_Xuất[Main SKU name_GOM]=$A10)*(Data_Xuất[[#Headers],[B1_MN]:[B4_DT]]='Xuất-2024-VayTron'!EC$5)))</f>
        <v>0</v>
      </c>
      <c r="ED10" s="42" cm="1">
        <f t="array" ref="ED10">IF(ED$2="FY",SUMPRODUCT(Data_Xuất[[B1_MN]:[B4_DT]]*(Data_Xuất[Year]=ED$1)*(Data_Xuất[Main SKU name_GOM]=$A10)*(Data_Xuất[[#Headers],[B1_MN]:[B4_DT]]='Xuất-2024-VayTron'!ED$5)),SUMPRODUCT(Data_Xuất[[B1_MN]:[B4_DT]]*(Data_Xuất[Year]=ED$1)*(Data_Xuất[Month]=ED$2)*(Data_Xuất[Main SKU name_GOM]=$A10)*(Data_Xuất[[#Headers],[B1_MN]:[B4_DT]]='Xuất-2024-VayTron'!ED$5)))</f>
        <v>0</v>
      </c>
      <c r="EE10" s="42" cm="1">
        <f t="array" ref="EE10">IF(EE$2="FY",SUMPRODUCT(Data_Xuất[[B1_MN]:[B4_DT]]*(Data_Xuất[Year]=EE$1)*(Data_Xuất[Main SKU name_GOM]=$A10)*(Data_Xuất[[#Headers],[B1_MN]:[B4_DT]]='Xuất-2024-VayTron'!EE$5)),SUMPRODUCT(Data_Xuất[[B1_MN]:[B4_DT]]*(Data_Xuất[Year]=EE$1)*(Data_Xuất[Month]=EE$2)*(Data_Xuất[Main SKU name_GOM]=$A10)*(Data_Xuất[[#Headers],[B1_MN]:[B4_DT]]='Xuất-2024-VayTron'!EE$5)))</f>
        <v>0</v>
      </c>
      <c r="EF10" s="42" cm="1">
        <f t="array" ref="EF10">IF(EF$2="FY",SUMPRODUCT(Data_Xuất[[B1_MN]:[B4_DT]]*(Data_Xuất[Year]=EF$1)*(Data_Xuất[Main SKU name_GOM]=$A10)*(Data_Xuất[[#Headers],[B1_MN]:[B4_DT]]='Xuất-2024-VayTron'!EF$5)),SUMPRODUCT(Data_Xuất[[B1_MN]:[B4_DT]]*(Data_Xuất[Year]=EF$1)*(Data_Xuất[Month]=EF$2)*(Data_Xuất[Main SKU name_GOM]=$A10)*(Data_Xuất[[#Headers],[B1_MN]:[B4_DT]]='Xuất-2024-VayTron'!EF$5)))</f>
        <v>0</v>
      </c>
      <c r="EG10" s="45">
        <f t="shared" si="20"/>
        <v>0</v>
      </c>
      <c r="EI10" s="42" cm="1">
        <f t="array" ref="EI10">IF(EI$2="FY",SUMPRODUCT(Data_Xuất[[B1_MN]:[B4_DT]]*(Data_Xuất[Year]=EI$1)*(Data_Xuất[Main SKU name_GOM]=$A10)*(Data_Xuất[[#Headers],[B1_MN]:[B4_DT]]='Xuất-2024-VayTron'!EI$5)),SUMPRODUCT(Data_Xuất[[B1_MN]:[B4_DT]]*(Data_Xuất[Year]=EI$1)*(Data_Xuất[Month]=EI$2)*(Data_Xuất[Main SKU name_GOM]=$A10)*(Data_Xuất[[#Headers],[B1_MN]:[B4_DT]]='Xuất-2024-VayTron'!EI$5)))</f>
        <v>8310</v>
      </c>
      <c r="EJ10" s="42" cm="1">
        <f t="array" ref="EJ10">IF(EJ$2="FY",SUMPRODUCT(Data_Xuất[[B1_MN]:[B4_DT]]*(Data_Xuất[Year]=EJ$1)*(Data_Xuất[Main SKU name_GOM]=$A10)*(Data_Xuất[[#Headers],[B1_MN]:[B4_DT]]='Xuất-2024-VayTron'!EJ$5)),SUMPRODUCT(Data_Xuất[[B1_MN]:[B4_DT]]*(Data_Xuất[Year]=EJ$1)*(Data_Xuất[Month]=EJ$2)*(Data_Xuất[Main SKU name_GOM]=$A10)*(Data_Xuất[[#Headers],[B1_MN]:[B4_DT]]='Xuất-2024-VayTron'!EJ$5)))</f>
        <v>0</v>
      </c>
      <c r="EK10" s="42" cm="1">
        <f t="array" ref="EK10">IF(EK$2="FY",SUMPRODUCT(Data_Xuất[[B1_MN]:[B4_DT]]*(Data_Xuất[Year]=EK$1)*(Data_Xuất[Main SKU name_GOM]=$A10)*(Data_Xuất[[#Headers],[B1_MN]:[B4_DT]]='Xuất-2024-VayTron'!EK$5)),SUMPRODUCT(Data_Xuất[[B1_MN]:[B4_DT]]*(Data_Xuất[Year]=EK$1)*(Data_Xuất[Month]=EK$2)*(Data_Xuất[Main SKU name_GOM]=$A10)*(Data_Xuất[[#Headers],[B1_MN]:[B4_DT]]='Xuất-2024-VayTron'!EK$5)))</f>
        <v>0</v>
      </c>
      <c r="EL10" s="42" cm="1">
        <f t="array" ref="EL10">IF(EL$2="FY",SUMPRODUCT(Data_Xuất[[B1_MN]:[B4_DT]]*(Data_Xuất[Year]=EL$1)*(Data_Xuất[Main SKU name_GOM]=$A10)*(Data_Xuất[[#Headers],[B1_MN]:[B4_DT]]='Xuất-2024-VayTron'!EL$5)),SUMPRODUCT(Data_Xuất[[B1_MN]:[B4_DT]]*(Data_Xuất[Year]=EL$1)*(Data_Xuất[Month]=EL$2)*(Data_Xuất[Main SKU name_GOM]=$A10)*(Data_Xuất[[#Headers],[B1_MN]:[B4_DT]]='Xuất-2024-VayTron'!EL$5)))</f>
        <v>0</v>
      </c>
      <c r="EM10" s="42" cm="1">
        <f t="array" ref="EM10">IF(EM$2="FY",SUMPRODUCT(Data_Xuất[[B1_MN]:[B4_DT]]*(Data_Xuất[Year]=EM$1)*(Data_Xuất[Main SKU name_GOM]=$A10)*(Data_Xuất[[#Headers],[B1_MN]:[B4_DT]]='Xuất-2024-VayTron'!EM$5)),SUMPRODUCT(Data_Xuất[[B1_MN]:[B4_DT]]*(Data_Xuất[Year]=EM$1)*(Data_Xuất[Month]=EM$2)*(Data_Xuất[Main SKU name_GOM]=$A10)*(Data_Xuất[[#Headers],[B1_MN]:[B4_DT]]='Xuất-2024-VayTron'!EM$5)))</f>
        <v>0</v>
      </c>
      <c r="EN10" s="42" cm="1">
        <f t="array" ref="EN10">IF(EN$2="FY",SUMPRODUCT(Data_Xuất[[B1_MN]:[B4_DT]]*(Data_Xuất[Year]=EN$1)*(Data_Xuất[Main SKU name_GOM]=$A10)*(Data_Xuất[[#Headers],[B1_MN]:[B4_DT]]='Xuất-2024-VayTron'!EN$5)),SUMPRODUCT(Data_Xuất[[B1_MN]:[B4_DT]]*(Data_Xuất[Year]=EN$1)*(Data_Xuất[Month]=EN$2)*(Data_Xuất[Main SKU name_GOM]=$A10)*(Data_Xuất[[#Headers],[B1_MN]:[B4_DT]]='Xuất-2024-VayTron'!EN$5)))</f>
        <v>0</v>
      </c>
      <c r="EO10" s="42" cm="1">
        <f t="array" ref="EO10">IF(EO$2="FY",SUMPRODUCT(Data_Xuất[[B1_MN]:[B4_DT]]*(Data_Xuất[Year]=EO$1)*(Data_Xuất[Main SKU name_GOM]=$A10)*(Data_Xuất[[#Headers],[B1_MN]:[B4_DT]]='Xuất-2024-VayTron'!EO$5)),SUMPRODUCT(Data_Xuất[[B1_MN]:[B4_DT]]*(Data_Xuất[Year]=EO$1)*(Data_Xuất[Month]=EO$2)*(Data_Xuất[Main SKU name_GOM]=$A10)*(Data_Xuất[[#Headers],[B1_MN]:[B4_DT]]='Xuất-2024-VayTron'!EO$5)))</f>
        <v>0</v>
      </c>
      <c r="EP10" s="42" cm="1">
        <f t="array" ref="EP10">IF(EP$2="FY",SUMPRODUCT(Data_Xuất[[B1_MN]:[B4_DT]]*(Data_Xuất[Year]=EP$1)*(Data_Xuất[Main SKU name_GOM]=$A10)*(Data_Xuất[[#Headers],[B1_MN]:[B4_DT]]='Xuất-2024-VayTron'!EP$5)),SUMPRODUCT(Data_Xuất[[B1_MN]:[B4_DT]]*(Data_Xuất[Year]=EP$1)*(Data_Xuất[Month]=EP$2)*(Data_Xuất[Main SKU name_GOM]=$A10)*(Data_Xuất[[#Headers],[B1_MN]:[B4_DT]]='Xuất-2024-VayTron'!EP$5)))</f>
        <v>0</v>
      </c>
      <c r="EQ10" s="42" cm="1">
        <f t="array" ref="EQ10">IF(EQ$2="FY",SUMPRODUCT(Data_Xuất[[B1_MN]:[B4_DT]]*(Data_Xuất[Year]=EQ$1)*(Data_Xuất[Main SKU name_GOM]=$A10)*(Data_Xuất[[#Headers],[B1_MN]:[B4_DT]]='Xuất-2024-VayTron'!EQ$5)),SUMPRODUCT(Data_Xuất[[B1_MN]:[B4_DT]]*(Data_Xuất[Year]=EQ$1)*(Data_Xuất[Month]=EQ$2)*(Data_Xuất[Main SKU name_GOM]=$A10)*(Data_Xuất[[#Headers],[B1_MN]:[B4_DT]]='Xuất-2024-VayTron'!EQ$5)))</f>
        <v>0</v>
      </c>
      <c r="ER10" s="42" cm="1">
        <f t="array" ref="ER10">IF(ER$2="FY",SUMPRODUCT(Data_Xuất[[B1_MN]:[B4_DT]]*(Data_Xuất[Year]=ER$1)*(Data_Xuất[Main SKU name_GOM]=$A10)*(Data_Xuất[[#Headers],[B1_MN]:[B4_DT]]='Xuất-2024-VayTron'!ER$5)),SUMPRODUCT(Data_Xuất[[B1_MN]:[B4_DT]]*(Data_Xuất[Year]=ER$1)*(Data_Xuất[Month]=ER$2)*(Data_Xuất[Main SKU name_GOM]=$A10)*(Data_Xuất[[#Headers],[B1_MN]:[B4_DT]]='Xuất-2024-VayTron'!ER$5)))</f>
        <v>0</v>
      </c>
      <c r="ES10" s="42" cm="1">
        <f t="array" ref="ES10">IF(ES$2="FY",SUMPRODUCT(Data_Xuất[[B1_MN]:[B4_DT]]*(Data_Xuất[Year]=ES$1)*(Data_Xuất[Main SKU name_GOM]=$A10)*(Data_Xuất[[#Headers],[B1_MN]:[B4_DT]]='Xuất-2024-VayTron'!ES$5)),SUMPRODUCT(Data_Xuất[[B1_MN]:[B4_DT]]*(Data_Xuất[Year]=ES$1)*(Data_Xuất[Month]=ES$2)*(Data_Xuất[Main SKU name_GOM]=$A10)*(Data_Xuất[[#Headers],[B1_MN]:[B4_DT]]='Xuất-2024-VayTron'!ES$5)))</f>
        <v>0</v>
      </c>
      <c r="ET10" s="42" cm="1">
        <f t="array" ref="ET10">IF(ET$2="FY",SUMPRODUCT(Data_Xuất[[B1_MN]:[B4_DT]]*(Data_Xuất[Year]=ET$1)*(Data_Xuất[Main SKU name_GOM]=$A10)*(Data_Xuất[[#Headers],[B1_MN]:[B4_DT]]='Xuất-2024-VayTron'!ET$5)),SUMPRODUCT(Data_Xuất[[B1_MN]:[B4_DT]]*(Data_Xuất[Year]=ET$1)*(Data_Xuất[Month]=ET$2)*(Data_Xuất[Main SKU name_GOM]=$A10)*(Data_Xuất[[#Headers],[B1_MN]:[B4_DT]]='Xuất-2024-VayTron'!ET$5)))</f>
        <v>0</v>
      </c>
      <c r="EU10" s="42" cm="1">
        <f t="array" ref="EU10">IF(EU$2="FY",SUMPRODUCT(Data_Xuất[[B1_MN]:[B4_DT]]*(Data_Xuất[Year]=EU$1)*(Data_Xuất[Main SKU name_GOM]=$A10)*(Data_Xuất[[#Headers],[B1_MN]:[B4_DT]]='Xuất-2024-VayTron'!EU$5)),SUMPRODUCT(Data_Xuất[[B1_MN]:[B4_DT]]*(Data_Xuất[Year]=EU$1)*(Data_Xuất[Month]=EU$2)*(Data_Xuất[Main SKU name_GOM]=$A10)*(Data_Xuất[[#Headers],[B1_MN]:[B4_DT]]='Xuất-2024-VayTron'!EU$5)))</f>
        <v>0</v>
      </c>
      <c r="EV10" s="45">
        <f t="shared" si="21"/>
        <v>8310</v>
      </c>
      <c r="EX10" s="42" cm="1">
        <f t="array" ref="EX10">IF(EX$2="FY",SUMPRODUCT(Data_Xuất[[B1_MN]:[B4_DT]]*(Data_Xuất[Year]=EX$1)*(Data_Xuất[Main SKU name_GOM]=$A10)*(Data_Xuất[[#Headers],[B1_MN]:[B4_DT]]='Xuất-2024-VayTron'!EX$5)),SUMPRODUCT(Data_Xuất[[B1_MN]:[B4_DT]]*(Data_Xuất[Year]=EX$1)*(Data_Xuất[Month]=EX$2)*(Data_Xuất[Main SKU name_GOM]=$A10)*(Data_Xuất[[#Headers],[B1_MN]:[B4_DT]]='Xuất-2024-VayTron'!EX$5)))</f>
        <v>0</v>
      </c>
      <c r="EY10" s="42" cm="1">
        <f t="array" ref="EY10">IF(EY$2="FY",SUMPRODUCT(Data_Xuất[[B1_MN]:[B4_DT]]*(Data_Xuất[Year]=EY$1)*(Data_Xuất[Main SKU name_GOM]=$A10)*(Data_Xuất[[#Headers],[B1_MN]:[B4_DT]]='Xuất-2024-VayTron'!EY$5)),SUMPRODUCT(Data_Xuất[[B1_MN]:[B4_DT]]*(Data_Xuất[Year]=EY$1)*(Data_Xuất[Month]=EY$2)*(Data_Xuất[Main SKU name_GOM]=$A10)*(Data_Xuất[[#Headers],[B1_MN]:[B4_DT]]='Xuất-2024-VayTron'!EY$5)))</f>
        <v>0</v>
      </c>
      <c r="EZ10" s="42" cm="1">
        <f t="array" ref="EZ10">IF(EZ$2="FY",SUMPRODUCT(Data_Xuất[[B1_MN]:[B4_DT]]*(Data_Xuất[Year]=EZ$1)*(Data_Xuất[Main SKU name_GOM]=$A10)*(Data_Xuất[[#Headers],[B1_MN]:[B4_DT]]='Xuất-2024-VayTron'!EZ$5)),SUMPRODUCT(Data_Xuất[[B1_MN]:[B4_DT]]*(Data_Xuất[Year]=EZ$1)*(Data_Xuất[Month]=EZ$2)*(Data_Xuất[Main SKU name_GOM]=$A10)*(Data_Xuất[[#Headers],[B1_MN]:[B4_DT]]='Xuất-2024-VayTron'!EZ$5)))</f>
        <v>0</v>
      </c>
      <c r="FA10" s="42" cm="1">
        <f t="array" ref="FA10">IF(FA$2="FY",SUMPRODUCT(Data_Xuất[[B1_MN]:[B4_DT]]*(Data_Xuất[Year]=FA$1)*(Data_Xuất[Main SKU name_GOM]=$A10)*(Data_Xuất[[#Headers],[B1_MN]:[B4_DT]]='Xuất-2024-VayTron'!FA$5)),SUMPRODUCT(Data_Xuất[[B1_MN]:[B4_DT]]*(Data_Xuất[Year]=FA$1)*(Data_Xuất[Month]=FA$2)*(Data_Xuất[Main SKU name_GOM]=$A10)*(Data_Xuất[[#Headers],[B1_MN]:[B4_DT]]='Xuất-2024-VayTron'!FA$5)))</f>
        <v>0</v>
      </c>
      <c r="FB10" s="42" cm="1">
        <f t="array" ref="FB10">IF(FB$2="FY",SUMPRODUCT(Data_Xuất[[B1_MN]:[B4_DT]]*(Data_Xuất[Year]=FB$1)*(Data_Xuất[Main SKU name_GOM]=$A10)*(Data_Xuất[[#Headers],[B1_MN]:[B4_DT]]='Xuất-2024-VayTron'!FB$5)),SUMPRODUCT(Data_Xuất[[B1_MN]:[B4_DT]]*(Data_Xuất[Year]=FB$1)*(Data_Xuất[Month]=FB$2)*(Data_Xuất[Main SKU name_GOM]=$A10)*(Data_Xuất[[#Headers],[B1_MN]:[B4_DT]]='Xuất-2024-VayTron'!FB$5)))</f>
        <v>0</v>
      </c>
      <c r="FC10" s="42" cm="1">
        <f t="array" ref="FC10">IF(FC$2="FY",SUMPRODUCT(Data_Xuất[[B1_MN]:[B4_DT]]*(Data_Xuất[Year]=FC$1)*(Data_Xuất[Main SKU name_GOM]=$A10)*(Data_Xuất[[#Headers],[B1_MN]:[B4_DT]]='Xuất-2024-VayTron'!FC$5)),SUMPRODUCT(Data_Xuất[[B1_MN]:[B4_DT]]*(Data_Xuất[Year]=FC$1)*(Data_Xuất[Month]=FC$2)*(Data_Xuất[Main SKU name_GOM]=$A10)*(Data_Xuất[[#Headers],[B1_MN]:[B4_DT]]='Xuất-2024-VayTron'!FC$5)))</f>
        <v>0</v>
      </c>
      <c r="FD10" s="42" cm="1">
        <f t="array" ref="FD10">IF(FD$2="FY",SUMPRODUCT(Data_Xuất[[B1_MN]:[B4_DT]]*(Data_Xuất[Year]=FD$1)*(Data_Xuất[Main SKU name_GOM]=$A10)*(Data_Xuất[[#Headers],[B1_MN]:[B4_DT]]='Xuất-2024-VayTron'!FD$5)),SUMPRODUCT(Data_Xuất[[B1_MN]:[B4_DT]]*(Data_Xuất[Year]=FD$1)*(Data_Xuất[Month]=FD$2)*(Data_Xuất[Main SKU name_GOM]=$A10)*(Data_Xuất[[#Headers],[B1_MN]:[B4_DT]]='Xuất-2024-VayTron'!FD$5)))</f>
        <v>0</v>
      </c>
      <c r="FE10" s="42" cm="1">
        <f t="array" ref="FE10">IF(FE$2="FY",SUMPRODUCT(Data_Xuất[[B1_MN]:[B4_DT]]*(Data_Xuất[Year]=FE$1)*(Data_Xuất[Main SKU name_GOM]=$A10)*(Data_Xuất[[#Headers],[B1_MN]:[B4_DT]]='Xuất-2024-VayTron'!FE$5)),SUMPRODUCT(Data_Xuất[[B1_MN]:[B4_DT]]*(Data_Xuất[Year]=FE$1)*(Data_Xuất[Month]=FE$2)*(Data_Xuất[Main SKU name_GOM]=$A10)*(Data_Xuất[[#Headers],[B1_MN]:[B4_DT]]='Xuất-2024-VayTron'!FE$5)))</f>
        <v>0</v>
      </c>
      <c r="FF10" s="42" cm="1">
        <f t="array" ref="FF10">IF(FF$2="FY",SUMPRODUCT(Data_Xuất[[B1_MN]:[B4_DT]]*(Data_Xuất[Year]=FF$1)*(Data_Xuất[Main SKU name_GOM]=$A10)*(Data_Xuất[[#Headers],[B1_MN]:[B4_DT]]='Xuất-2024-VayTron'!FF$5)),SUMPRODUCT(Data_Xuất[[B1_MN]:[B4_DT]]*(Data_Xuất[Year]=FF$1)*(Data_Xuất[Month]=FF$2)*(Data_Xuất[Main SKU name_GOM]=$A10)*(Data_Xuất[[#Headers],[B1_MN]:[B4_DT]]='Xuất-2024-VayTron'!FF$5)))</f>
        <v>0</v>
      </c>
      <c r="FG10" s="42" cm="1">
        <f t="array" ref="FG10">IF(FG$2="FY",SUMPRODUCT(Data_Xuất[[B1_MN]:[B4_DT]]*(Data_Xuất[Year]=FG$1)*(Data_Xuất[Main SKU name_GOM]=$A10)*(Data_Xuất[[#Headers],[B1_MN]:[B4_DT]]='Xuất-2024-VayTron'!FG$5)),SUMPRODUCT(Data_Xuất[[B1_MN]:[B4_DT]]*(Data_Xuất[Year]=FG$1)*(Data_Xuất[Month]=FG$2)*(Data_Xuất[Main SKU name_GOM]=$A10)*(Data_Xuất[[#Headers],[B1_MN]:[B4_DT]]='Xuất-2024-VayTron'!FG$5)))</f>
        <v>0</v>
      </c>
      <c r="FH10" s="42" cm="1">
        <f t="array" ref="FH10">IF(FH$2="FY",SUMPRODUCT(Data_Xuất[[B1_MN]:[B4_DT]]*(Data_Xuất[Year]=FH$1)*(Data_Xuất[Main SKU name_GOM]=$A10)*(Data_Xuất[[#Headers],[B1_MN]:[B4_DT]]='Xuất-2024-VayTron'!FH$5)),SUMPRODUCT(Data_Xuất[[B1_MN]:[B4_DT]]*(Data_Xuất[Year]=FH$1)*(Data_Xuất[Month]=FH$2)*(Data_Xuất[Main SKU name_GOM]=$A10)*(Data_Xuất[[#Headers],[B1_MN]:[B4_DT]]='Xuất-2024-VayTron'!FH$5)))</f>
        <v>0</v>
      </c>
      <c r="FI10" s="42" cm="1">
        <f t="array" ref="FI10">IF(FI$2="FY",SUMPRODUCT(Data_Xuất[[B1_MN]:[B4_DT]]*(Data_Xuất[Year]=FI$1)*(Data_Xuất[Main SKU name_GOM]=$A10)*(Data_Xuất[[#Headers],[B1_MN]:[B4_DT]]='Xuất-2024-VayTron'!FI$5)),SUMPRODUCT(Data_Xuất[[B1_MN]:[B4_DT]]*(Data_Xuất[Year]=FI$1)*(Data_Xuất[Month]=FI$2)*(Data_Xuất[Main SKU name_GOM]=$A10)*(Data_Xuất[[#Headers],[B1_MN]:[B4_DT]]='Xuất-2024-VayTron'!FI$5)))</f>
        <v>0</v>
      </c>
      <c r="FJ10" s="42" cm="1">
        <f t="array" ref="FJ10">IF(FJ$2="FY",SUMPRODUCT(Data_Xuất[[B1_MN]:[B4_DT]]*(Data_Xuất[Year]=FJ$1)*(Data_Xuất[Main SKU name_GOM]=$A10)*(Data_Xuất[[#Headers],[B1_MN]:[B4_DT]]='Xuất-2024-VayTron'!FJ$5)),SUMPRODUCT(Data_Xuất[[B1_MN]:[B4_DT]]*(Data_Xuất[Year]=FJ$1)*(Data_Xuất[Month]=FJ$2)*(Data_Xuất[Main SKU name_GOM]=$A10)*(Data_Xuất[[#Headers],[B1_MN]:[B4_DT]]='Xuất-2024-VayTron'!FJ$5)))</f>
        <v>0</v>
      </c>
      <c r="FK10" s="45">
        <f t="shared" si="22"/>
        <v>0</v>
      </c>
      <c r="FM10" s="42" cm="1">
        <f t="array" ref="FM10">IF(FM$2="FY",SUMPRODUCT(Data_Xuất[[B1_MN]:[B4_DT]]*(Data_Xuất[Year]=FM$1)*(Data_Xuất[Main SKU name_GOM]=$A10)*(Data_Xuất[[#Headers],[B1_MN]:[B4_DT]]='Xuất-2024-VayTron'!FM$5)),SUMPRODUCT(Data_Xuất[[B1_MN]:[B4_DT]]*(Data_Xuất[Year]=FM$1)*(Data_Xuất[Month]=FM$2)*(Data_Xuất[Main SKU name_GOM]=$A10)*(Data_Xuất[[#Headers],[B1_MN]:[B4_DT]]='Xuất-2024-VayTron'!FM$5)))</f>
        <v>0</v>
      </c>
      <c r="FN10" s="42" cm="1">
        <f t="array" ref="FN10">IF(FN$2="FY",SUMPRODUCT(Data_Xuất[[B1_MN]:[B4_DT]]*(Data_Xuất[Year]=FN$1)*(Data_Xuất[Main SKU name_GOM]=$A10)*(Data_Xuất[[#Headers],[B1_MN]:[B4_DT]]='Xuất-2024-VayTron'!FN$5)),SUMPRODUCT(Data_Xuất[[B1_MN]:[B4_DT]]*(Data_Xuất[Year]=FN$1)*(Data_Xuất[Month]=FN$2)*(Data_Xuất[Main SKU name_GOM]=$A10)*(Data_Xuất[[#Headers],[B1_MN]:[B4_DT]]='Xuất-2024-VayTron'!FN$5)))</f>
        <v>0</v>
      </c>
      <c r="FO10" s="42" cm="1">
        <f t="array" ref="FO10">IF(FO$2="FY",SUMPRODUCT(Data_Xuất[[B1_MN]:[B4_DT]]*(Data_Xuất[Year]=FO$1)*(Data_Xuất[Main SKU name_GOM]=$A10)*(Data_Xuất[[#Headers],[B1_MN]:[B4_DT]]='Xuất-2024-VayTron'!FO$5)),SUMPRODUCT(Data_Xuất[[B1_MN]:[B4_DT]]*(Data_Xuất[Year]=FO$1)*(Data_Xuất[Month]=FO$2)*(Data_Xuất[Main SKU name_GOM]=$A10)*(Data_Xuất[[#Headers],[B1_MN]:[B4_DT]]='Xuất-2024-VayTron'!FO$5)))</f>
        <v>0</v>
      </c>
      <c r="FP10" s="42" cm="1">
        <f t="array" ref="FP10">IF(FP$2="FY",SUMPRODUCT(Data_Xuất[[B1_MN]:[B4_DT]]*(Data_Xuất[Year]=FP$1)*(Data_Xuất[Main SKU name_GOM]=$A10)*(Data_Xuất[[#Headers],[B1_MN]:[B4_DT]]='Xuất-2024-VayTron'!FP$5)),SUMPRODUCT(Data_Xuất[[B1_MN]:[B4_DT]]*(Data_Xuất[Year]=FP$1)*(Data_Xuất[Month]=FP$2)*(Data_Xuất[Main SKU name_GOM]=$A10)*(Data_Xuất[[#Headers],[B1_MN]:[B4_DT]]='Xuất-2024-VayTron'!FP$5)))</f>
        <v>0</v>
      </c>
      <c r="FQ10" s="42" cm="1">
        <f t="array" ref="FQ10">IF(FQ$2="FY",SUMPRODUCT(Data_Xuất[[B1_MN]:[B4_DT]]*(Data_Xuất[Year]=FQ$1)*(Data_Xuất[Main SKU name_GOM]=$A10)*(Data_Xuất[[#Headers],[B1_MN]:[B4_DT]]='Xuất-2024-VayTron'!FQ$5)),SUMPRODUCT(Data_Xuất[[B1_MN]:[B4_DT]]*(Data_Xuất[Year]=FQ$1)*(Data_Xuất[Month]=FQ$2)*(Data_Xuất[Main SKU name_GOM]=$A10)*(Data_Xuất[[#Headers],[B1_MN]:[B4_DT]]='Xuất-2024-VayTron'!FQ$5)))</f>
        <v>0</v>
      </c>
      <c r="FR10" s="42" cm="1">
        <f t="array" ref="FR10">IF(FR$2="FY",SUMPRODUCT(Data_Xuất[[B1_MN]:[B4_DT]]*(Data_Xuất[Year]=FR$1)*(Data_Xuất[Main SKU name_GOM]=$A10)*(Data_Xuất[[#Headers],[B1_MN]:[B4_DT]]='Xuất-2024-VayTron'!FR$5)),SUMPRODUCT(Data_Xuất[[B1_MN]:[B4_DT]]*(Data_Xuất[Year]=FR$1)*(Data_Xuất[Month]=FR$2)*(Data_Xuất[Main SKU name_GOM]=$A10)*(Data_Xuất[[#Headers],[B1_MN]:[B4_DT]]='Xuất-2024-VayTron'!FR$5)))</f>
        <v>0</v>
      </c>
      <c r="FS10" s="42" cm="1">
        <f t="array" ref="FS10">IF(FS$2="FY",SUMPRODUCT(Data_Xuất[[B1_MN]:[B4_DT]]*(Data_Xuất[Year]=FS$1)*(Data_Xuất[Main SKU name_GOM]=$A10)*(Data_Xuất[[#Headers],[B1_MN]:[B4_DT]]='Xuất-2024-VayTron'!FS$5)),SUMPRODUCT(Data_Xuất[[B1_MN]:[B4_DT]]*(Data_Xuất[Year]=FS$1)*(Data_Xuất[Month]=FS$2)*(Data_Xuất[Main SKU name_GOM]=$A10)*(Data_Xuất[[#Headers],[B1_MN]:[B4_DT]]='Xuất-2024-VayTron'!FS$5)))</f>
        <v>0</v>
      </c>
      <c r="FT10" s="42" cm="1">
        <f t="array" ref="FT10">IF(FT$2="FY",SUMPRODUCT(Data_Xuất[[B1_MN]:[B4_DT]]*(Data_Xuất[Year]=FT$1)*(Data_Xuất[Main SKU name_GOM]=$A10)*(Data_Xuất[[#Headers],[B1_MN]:[B4_DT]]='Xuất-2024-VayTron'!FT$5)),SUMPRODUCT(Data_Xuất[[B1_MN]:[B4_DT]]*(Data_Xuất[Year]=FT$1)*(Data_Xuất[Month]=FT$2)*(Data_Xuất[Main SKU name_GOM]=$A10)*(Data_Xuất[[#Headers],[B1_MN]:[B4_DT]]='Xuất-2024-VayTron'!FT$5)))</f>
        <v>0</v>
      </c>
      <c r="FU10" s="42" cm="1">
        <f t="array" ref="FU10">IF(FU$2="FY",SUMPRODUCT(Data_Xuất[[B1_MN]:[B4_DT]]*(Data_Xuất[Year]=FU$1)*(Data_Xuất[Main SKU name_GOM]=$A10)*(Data_Xuất[[#Headers],[B1_MN]:[B4_DT]]='Xuất-2024-VayTron'!FU$5)),SUMPRODUCT(Data_Xuất[[B1_MN]:[B4_DT]]*(Data_Xuất[Year]=FU$1)*(Data_Xuất[Month]=FU$2)*(Data_Xuất[Main SKU name_GOM]=$A10)*(Data_Xuất[[#Headers],[B1_MN]:[B4_DT]]='Xuất-2024-VayTron'!FU$5)))</f>
        <v>0</v>
      </c>
      <c r="FV10" s="42" cm="1">
        <f t="array" ref="FV10">IF(FV$2="FY",SUMPRODUCT(Data_Xuất[[B1_MN]:[B4_DT]]*(Data_Xuất[Year]=FV$1)*(Data_Xuất[Main SKU name_GOM]=$A10)*(Data_Xuất[[#Headers],[B1_MN]:[B4_DT]]='Xuất-2024-VayTron'!FV$5)),SUMPRODUCT(Data_Xuất[[B1_MN]:[B4_DT]]*(Data_Xuất[Year]=FV$1)*(Data_Xuất[Month]=FV$2)*(Data_Xuất[Main SKU name_GOM]=$A10)*(Data_Xuất[[#Headers],[B1_MN]:[B4_DT]]='Xuất-2024-VayTron'!FV$5)))</f>
        <v>0</v>
      </c>
      <c r="FW10" s="42" cm="1">
        <f t="array" ref="FW10">IF(FW$2="FY",SUMPRODUCT(Data_Xuất[[B1_MN]:[B4_DT]]*(Data_Xuất[Year]=FW$1)*(Data_Xuất[Main SKU name_GOM]=$A10)*(Data_Xuất[[#Headers],[B1_MN]:[B4_DT]]='Xuất-2024-VayTron'!FW$5)),SUMPRODUCT(Data_Xuất[[B1_MN]:[B4_DT]]*(Data_Xuất[Year]=FW$1)*(Data_Xuất[Month]=FW$2)*(Data_Xuất[Main SKU name_GOM]=$A10)*(Data_Xuất[[#Headers],[B1_MN]:[B4_DT]]='Xuất-2024-VayTron'!FW$5)))</f>
        <v>0</v>
      </c>
      <c r="FX10" s="42" cm="1">
        <f t="array" ref="FX10">IF(FX$2="FY",SUMPRODUCT(Data_Xuất[[B1_MN]:[B4_DT]]*(Data_Xuất[Year]=FX$1)*(Data_Xuất[Main SKU name_GOM]=$A10)*(Data_Xuất[[#Headers],[B1_MN]:[B4_DT]]='Xuất-2024-VayTron'!FX$5)),SUMPRODUCT(Data_Xuất[[B1_MN]:[B4_DT]]*(Data_Xuất[Year]=FX$1)*(Data_Xuất[Month]=FX$2)*(Data_Xuất[Main SKU name_GOM]=$A10)*(Data_Xuất[[#Headers],[B1_MN]:[B4_DT]]='Xuất-2024-VayTron'!FX$5)))</f>
        <v>0</v>
      </c>
      <c r="FY10" s="42" cm="1">
        <f t="array" ref="FY10">IF(FY$2="FY",SUMPRODUCT(Data_Xuất[[B1_MN]:[B4_DT]]*(Data_Xuất[Year]=FY$1)*(Data_Xuất[Main SKU name_GOM]=$A10)*(Data_Xuất[[#Headers],[B1_MN]:[B4_DT]]='Xuất-2024-VayTron'!FY$5)),SUMPRODUCT(Data_Xuất[[B1_MN]:[B4_DT]]*(Data_Xuất[Year]=FY$1)*(Data_Xuất[Month]=FY$2)*(Data_Xuất[Main SKU name_GOM]=$A10)*(Data_Xuất[[#Headers],[B1_MN]:[B4_DT]]='Xuất-2024-VayTron'!FY$5)))</f>
        <v>0</v>
      </c>
      <c r="FZ10" s="45">
        <f t="shared" si="23"/>
        <v>0</v>
      </c>
      <c r="GB10" s="42" cm="1">
        <f t="array" ref="GB10">IF(GB$2="FY",SUMPRODUCT(Data_Xuất[[B1_MN]:[B4_DT]]*(Data_Xuất[Year]=GB$1)*(Data_Xuất[Main SKU name_GOM]=$A10)*(Data_Xuất[[#Headers],[B1_MN]:[B4_DT]]='Xuất-2024-VayTron'!GB$5)),SUMPRODUCT(Data_Xuất[[B1_MN]:[B4_DT]]*(Data_Xuất[Year]=GB$1)*(Data_Xuất[Month]=GB$2)*(Data_Xuất[Main SKU name_GOM]=$A10)*(Data_Xuất[[#Headers],[B1_MN]:[B4_DT]]='Xuất-2024-VayTron'!GB$5)))</f>
        <v>3500</v>
      </c>
      <c r="GC10" s="42" cm="1">
        <f t="array" ref="GC10">IF(GC$2="FY",SUMPRODUCT(Data_Xuất[[B1_MN]:[B4_DT]]*(Data_Xuất[Year]=GC$1)*(Data_Xuất[Main SKU name_GOM]=$A10)*(Data_Xuất[[#Headers],[B1_MN]:[B4_DT]]='Xuất-2024-VayTron'!GC$5)),SUMPRODUCT(Data_Xuất[[B1_MN]:[B4_DT]]*(Data_Xuất[Year]=GC$1)*(Data_Xuất[Month]=GC$2)*(Data_Xuất[Main SKU name_GOM]=$A10)*(Data_Xuất[[#Headers],[B1_MN]:[B4_DT]]='Xuất-2024-VayTron'!GC$5)))</f>
        <v>0</v>
      </c>
      <c r="GD10" s="42" cm="1">
        <f t="array" ref="GD10">IF(GD$2="FY",SUMPRODUCT(Data_Xuất[[B1_MN]:[B4_DT]]*(Data_Xuất[Year]=GD$1)*(Data_Xuất[Main SKU name_GOM]=$A10)*(Data_Xuất[[#Headers],[B1_MN]:[B4_DT]]='Xuất-2024-VayTron'!GD$5)),SUMPRODUCT(Data_Xuất[[B1_MN]:[B4_DT]]*(Data_Xuất[Year]=GD$1)*(Data_Xuất[Month]=GD$2)*(Data_Xuất[Main SKU name_GOM]=$A10)*(Data_Xuất[[#Headers],[B1_MN]:[B4_DT]]='Xuất-2024-VayTron'!GD$5)))</f>
        <v>0</v>
      </c>
      <c r="GE10" s="42" cm="1">
        <f t="array" ref="GE10">IF(GE$2="FY",SUMPRODUCT(Data_Xuất[[B1_MN]:[B4_DT]]*(Data_Xuất[Year]=GE$1)*(Data_Xuất[Main SKU name_GOM]=$A10)*(Data_Xuất[[#Headers],[B1_MN]:[B4_DT]]='Xuất-2024-VayTron'!GE$5)),SUMPRODUCT(Data_Xuất[[B1_MN]:[B4_DT]]*(Data_Xuất[Year]=GE$1)*(Data_Xuất[Month]=GE$2)*(Data_Xuất[Main SKU name_GOM]=$A10)*(Data_Xuất[[#Headers],[B1_MN]:[B4_DT]]='Xuất-2024-VayTron'!GE$5)))</f>
        <v>0</v>
      </c>
      <c r="GF10" s="42" cm="1">
        <f t="array" ref="GF10">IF(GF$2="FY",SUMPRODUCT(Data_Xuất[[B1_MN]:[B4_DT]]*(Data_Xuất[Year]=GF$1)*(Data_Xuất[Main SKU name_GOM]=$A10)*(Data_Xuất[[#Headers],[B1_MN]:[B4_DT]]='Xuất-2024-VayTron'!GF$5)),SUMPRODUCT(Data_Xuất[[B1_MN]:[B4_DT]]*(Data_Xuất[Year]=GF$1)*(Data_Xuất[Month]=GF$2)*(Data_Xuất[Main SKU name_GOM]=$A10)*(Data_Xuất[[#Headers],[B1_MN]:[B4_DT]]='Xuất-2024-VayTron'!GF$5)))</f>
        <v>0</v>
      </c>
      <c r="GG10" s="42" cm="1">
        <f t="array" ref="GG10">IF(GG$2="FY",SUMPRODUCT(Data_Xuất[[B1_MN]:[B4_DT]]*(Data_Xuất[Year]=GG$1)*(Data_Xuất[Main SKU name_GOM]=$A10)*(Data_Xuất[[#Headers],[B1_MN]:[B4_DT]]='Xuất-2024-VayTron'!GG$5)),SUMPRODUCT(Data_Xuất[[B1_MN]:[B4_DT]]*(Data_Xuất[Year]=GG$1)*(Data_Xuất[Month]=GG$2)*(Data_Xuất[Main SKU name_GOM]=$A10)*(Data_Xuất[[#Headers],[B1_MN]:[B4_DT]]='Xuất-2024-VayTron'!GG$5)))</f>
        <v>0</v>
      </c>
      <c r="GH10" s="42" cm="1">
        <f t="array" ref="GH10">IF(GH$2="FY",SUMPRODUCT(Data_Xuất[[B1_MN]:[B4_DT]]*(Data_Xuất[Year]=GH$1)*(Data_Xuất[Main SKU name_GOM]=$A10)*(Data_Xuất[[#Headers],[B1_MN]:[B4_DT]]='Xuất-2024-VayTron'!GH$5)),SUMPRODUCT(Data_Xuất[[B1_MN]:[B4_DT]]*(Data_Xuất[Year]=GH$1)*(Data_Xuất[Month]=GH$2)*(Data_Xuất[Main SKU name_GOM]=$A10)*(Data_Xuất[[#Headers],[B1_MN]:[B4_DT]]='Xuất-2024-VayTron'!GH$5)))</f>
        <v>0</v>
      </c>
      <c r="GI10" s="42" cm="1">
        <f t="array" ref="GI10">IF(GI$2="FY",SUMPRODUCT(Data_Xuất[[B1_MN]:[B4_DT]]*(Data_Xuất[Year]=GI$1)*(Data_Xuất[Main SKU name_GOM]=$A10)*(Data_Xuất[[#Headers],[B1_MN]:[B4_DT]]='Xuất-2024-VayTron'!GI$5)),SUMPRODUCT(Data_Xuất[[B1_MN]:[B4_DT]]*(Data_Xuất[Year]=GI$1)*(Data_Xuất[Month]=GI$2)*(Data_Xuất[Main SKU name_GOM]=$A10)*(Data_Xuất[[#Headers],[B1_MN]:[B4_DT]]='Xuất-2024-VayTron'!GI$5)))</f>
        <v>0</v>
      </c>
      <c r="GJ10" s="42" cm="1">
        <f t="array" ref="GJ10">IF(GJ$2="FY",SUMPRODUCT(Data_Xuất[[B1_MN]:[B4_DT]]*(Data_Xuất[Year]=GJ$1)*(Data_Xuất[Main SKU name_GOM]=$A10)*(Data_Xuất[[#Headers],[B1_MN]:[B4_DT]]='Xuất-2024-VayTron'!GJ$5)),SUMPRODUCT(Data_Xuất[[B1_MN]:[B4_DT]]*(Data_Xuất[Year]=GJ$1)*(Data_Xuất[Month]=GJ$2)*(Data_Xuất[Main SKU name_GOM]=$A10)*(Data_Xuất[[#Headers],[B1_MN]:[B4_DT]]='Xuất-2024-VayTron'!GJ$5)))</f>
        <v>0</v>
      </c>
      <c r="GK10" s="42" cm="1">
        <f t="array" ref="GK10">IF(GK$2="FY",SUMPRODUCT(Data_Xuất[[B1_MN]:[B4_DT]]*(Data_Xuất[Year]=GK$1)*(Data_Xuất[Main SKU name_GOM]=$A10)*(Data_Xuất[[#Headers],[B1_MN]:[B4_DT]]='Xuất-2024-VayTron'!GK$5)),SUMPRODUCT(Data_Xuất[[B1_MN]:[B4_DT]]*(Data_Xuất[Year]=GK$1)*(Data_Xuất[Month]=GK$2)*(Data_Xuất[Main SKU name_GOM]=$A10)*(Data_Xuất[[#Headers],[B1_MN]:[B4_DT]]='Xuất-2024-VayTron'!GK$5)))</f>
        <v>0</v>
      </c>
      <c r="GL10" s="42" cm="1">
        <f t="array" ref="GL10">IF(GL$2="FY",SUMPRODUCT(Data_Xuất[[B1_MN]:[B4_DT]]*(Data_Xuất[Year]=GL$1)*(Data_Xuất[Main SKU name_GOM]=$A10)*(Data_Xuất[[#Headers],[B1_MN]:[B4_DT]]='Xuất-2024-VayTron'!GL$5)),SUMPRODUCT(Data_Xuất[[B1_MN]:[B4_DT]]*(Data_Xuất[Year]=GL$1)*(Data_Xuất[Month]=GL$2)*(Data_Xuất[Main SKU name_GOM]=$A10)*(Data_Xuất[[#Headers],[B1_MN]:[B4_DT]]='Xuất-2024-VayTron'!GL$5)))</f>
        <v>0</v>
      </c>
      <c r="GM10" s="42" cm="1">
        <f t="array" ref="GM10">IF(GM$2="FY",SUMPRODUCT(Data_Xuất[[B1_MN]:[B4_DT]]*(Data_Xuất[Year]=GM$1)*(Data_Xuất[Main SKU name_GOM]=$A10)*(Data_Xuất[[#Headers],[B1_MN]:[B4_DT]]='Xuất-2024-VayTron'!GM$5)),SUMPRODUCT(Data_Xuất[[B1_MN]:[B4_DT]]*(Data_Xuất[Year]=GM$1)*(Data_Xuất[Month]=GM$2)*(Data_Xuất[Main SKU name_GOM]=$A10)*(Data_Xuất[[#Headers],[B1_MN]:[B4_DT]]='Xuất-2024-VayTron'!GM$5)))</f>
        <v>0</v>
      </c>
      <c r="GN10" s="42" cm="1">
        <f t="array" ref="GN10">IF(GN$2="FY",SUMPRODUCT(Data_Xuất[[B1_MN]:[B4_DT]]*(Data_Xuất[Year]=GN$1)*(Data_Xuất[Main SKU name_GOM]=$A10)*(Data_Xuất[[#Headers],[B1_MN]:[B4_DT]]='Xuất-2024-VayTron'!GN$5)),SUMPRODUCT(Data_Xuất[[B1_MN]:[B4_DT]]*(Data_Xuất[Year]=GN$1)*(Data_Xuất[Month]=GN$2)*(Data_Xuất[Main SKU name_GOM]=$A10)*(Data_Xuất[[#Headers],[B1_MN]:[B4_DT]]='Xuất-2024-VayTron'!GN$5)))</f>
        <v>0</v>
      </c>
      <c r="GO10" s="45">
        <f t="shared" si="24"/>
        <v>3500</v>
      </c>
    </row>
    <row r="11" spans="1:197" x14ac:dyDescent="0.35">
      <c r="A11" s="5" t="s">
        <v>147</v>
      </c>
      <c r="B11" s="24" t="s">
        <v>147</v>
      </c>
      <c r="D11" s="42" cm="1">
        <f t="array" ref="D11">IF(D$2="FY",SUMPRODUCT(Data_Xuất[[B1_MN]:[B4_DT]]*(Data_Xuất[Year]=D$1)*(Data_Xuất[Main SKU name_GOM]=$A11)*(Data_Xuất[[#Headers],[B1_MN]:[B4_DT]]='Xuất-2024-VayTron'!D$5)),SUMPRODUCT(Data_Xuất[[B1_MN]:[B4_DT]]*(Data_Xuất[Year]=D$1)*(Data_Xuất[Month]=D$2)*(Data_Xuất[Main SKU name_GOM]=$A11)*(Data_Xuất[[#Headers],[B1_MN]:[B4_DT]]='Xuất-2024-VayTron'!D$5)))</f>
        <v>23131.72812233265</v>
      </c>
      <c r="E11" s="42" cm="1">
        <f t="array" ref="E11">IF(E$2="FY",SUMPRODUCT(Data_Xuất[[B1_MN]:[B4_DT]]*(Data_Xuất[Year]=E$1)*(Data_Xuất[Main SKU name_GOM]=$A11)*(Data_Xuất[[#Headers],[B1_MN]:[B4_DT]]='Xuất-2024-VayTron'!E$5)),SUMPRODUCT(Data_Xuất[[B1_MN]:[B4_DT]]*(Data_Xuất[Year]=E$1)*(Data_Xuất[Month]=E$2)*(Data_Xuất[Main SKU name_GOM]=$A11)*(Data_Xuất[[#Headers],[B1_MN]:[B4_DT]]='Xuất-2024-VayTron'!E$5)))</f>
        <v>5625.328791488173</v>
      </c>
      <c r="F11" s="42" cm="1">
        <f t="array" ref="F11">IF(F$2="FY",SUMPRODUCT(Data_Xuất[[B1_MN]:[B4_DT]]*(Data_Xuất[Year]=F$1)*(Data_Xuất[Main SKU name_GOM]=$A11)*(Data_Xuất[[#Headers],[B1_MN]:[B4_DT]]='Xuất-2024-VayTron'!F$5)),SUMPRODUCT(Data_Xuất[[B1_MN]:[B4_DT]]*(Data_Xuất[Year]=F$1)*(Data_Xuất[Month]=F$2)*(Data_Xuất[Main SKU name_GOM]=$A11)*(Data_Xuất[[#Headers],[B1_MN]:[B4_DT]]='Xuất-2024-VayTron'!F$5)))</f>
        <v>658261.38522973971</v>
      </c>
      <c r="G11" s="42" cm="1">
        <f t="array" ref="G11">IF(G$2="FY",SUMPRODUCT(Data_Xuất[[B1_MN]:[B4_DT]]*(Data_Xuất[Year]=G$1)*(Data_Xuất[Main SKU name_GOM]=$A11)*(Data_Xuất[[#Headers],[B1_MN]:[B4_DT]]='Xuất-2024-VayTron'!G$5)),SUMPRODUCT(Data_Xuất[[B1_MN]:[B4_DT]]*(Data_Xuất[Year]=G$1)*(Data_Xuất[Month]=G$2)*(Data_Xuất[Main SKU name_GOM]=$A11)*(Data_Xuất[[#Headers],[B1_MN]:[B4_DT]]='Xuất-2024-VayTron'!G$5)))</f>
        <v>123373.12693911017</v>
      </c>
      <c r="H11" s="42" cm="1">
        <f t="array" ref="H11">IF(H$2="FY",SUMPRODUCT(Data_Xuất[[B1_MN]:[B4_DT]]*(Data_Xuất[Year]=H$1)*(Data_Xuất[Main SKU name_GOM]=$A11)*(Data_Xuất[[#Headers],[B1_MN]:[B4_DT]]='Xuất-2024-VayTron'!H$5)),SUMPRODUCT(Data_Xuất[[B1_MN]:[B4_DT]]*(Data_Xuất[Year]=H$1)*(Data_Xuất[Month]=H$2)*(Data_Xuất[Main SKU name_GOM]=$A11)*(Data_Xuất[[#Headers],[B1_MN]:[B4_DT]]='Xuất-2024-VayTron'!H$5)))</f>
        <v>549892.93737752782</v>
      </c>
      <c r="I11" s="42" cm="1">
        <f t="array" ref="I11">IF(I$2="FY",SUMPRODUCT(Data_Xuất[[B1_MN]:[B4_DT]]*(Data_Xuất[Year]=I$1)*(Data_Xuất[Main SKU name_GOM]=$A11)*(Data_Xuất[[#Headers],[B1_MN]:[B4_DT]]='Xuất-2024-VayTron'!I$5)),SUMPRODUCT(Data_Xuất[[B1_MN]:[B4_DT]]*(Data_Xuất[Year]=I$1)*(Data_Xuất[Month]=I$2)*(Data_Xuất[Main SKU name_GOM]=$A11)*(Data_Xuất[[#Headers],[B1_MN]:[B4_DT]]='Xuất-2024-VayTron'!I$5)))</f>
        <v>39319.146652875199</v>
      </c>
      <c r="J11" s="42" cm="1">
        <f t="array" ref="J11">IF(J$2="FY",SUMPRODUCT(Data_Xuất[[B1_MN]:[B4_DT]]*(Data_Xuất[Year]=J$1)*(Data_Xuất[Main SKU name_GOM]=$A11)*(Data_Xuất[[#Headers],[B1_MN]:[B4_DT]]='Xuất-2024-VayTron'!J$5)),SUMPRODUCT(Data_Xuất[[B1_MN]:[B4_DT]]*(Data_Xuất[Year]=J$1)*(Data_Xuất[Month]=J$2)*(Data_Xuất[Main SKU name_GOM]=$A11)*(Data_Xuất[[#Headers],[B1_MN]:[B4_DT]]='Xuất-2024-VayTron'!J$5)))</f>
        <v>0</v>
      </c>
      <c r="K11" s="42" cm="1">
        <f t="array" ref="K11">IF(K$2="FY",SUMPRODUCT(Data_Xuất[[B1_MN]:[B4_DT]]*(Data_Xuất[Year]=K$1)*(Data_Xuất[Main SKU name_GOM]=$A11)*(Data_Xuất[[#Headers],[B1_MN]:[B4_DT]]='Xuất-2024-VayTron'!K$5)),SUMPRODUCT(Data_Xuất[[B1_MN]:[B4_DT]]*(Data_Xuất[Year]=K$1)*(Data_Xuất[Month]=K$2)*(Data_Xuất[Main SKU name_GOM]=$A11)*(Data_Xuất[[#Headers],[B1_MN]:[B4_DT]]='Xuất-2024-VayTron'!K$5)))</f>
        <v>48336.825277388154</v>
      </c>
      <c r="L11" s="42" cm="1">
        <f t="array" ref="L11">IF(L$2="FY",SUMPRODUCT(Data_Xuất[[B1_MN]:[B4_DT]]*(Data_Xuất[Year]=L$1)*(Data_Xuất[Main SKU name_GOM]=$A11)*(Data_Xuất[[#Headers],[B1_MN]:[B4_DT]]='Xuất-2024-VayTron'!L$5)),SUMPRODUCT(Data_Xuất[[B1_MN]:[B4_DT]]*(Data_Xuất[Year]=L$1)*(Data_Xuất[Month]=L$2)*(Data_Xuất[Main SKU name_GOM]=$A11)*(Data_Xuất[[#Headers],[B1_MN]:[B4_DT]]='Xuất-2024-VayTron'!L$5)))</f>
        <v>0</v>
      </c>
      <c r="M11" s="42" cm="1">
        <f t="array" ref="M11">IF(M$2="FY",SUMPRODUCT(Data_Xuất[[B1_MN]:[B4_DT]]*(Data_Xuất[Year]=M$1)*(Data_Xuất[Main SKU name_GOM]=$A11)*(Data_Xuất[[#Headers],[B1_MN]:[B4_DT]]='Xuất-2024-VayTron'!M$5)),SUMPRODUCT(Data_Xuất[[B1_MN]:[B4_DT]]*(Data_Xuất[Year]=M$1)*(Data_Xuất[Month]=M$2)*(Data_Xuất[Main SKU name_GOM]=$A11)*(Data_Xuất[[#Headers],[B1_MN]:[B4_DT]]='Xuất-2024-VayTron'!M$5)))</f>
        <v>980.52160953800296</v>
      </c>
      <c r="N11" s="42" cm="1">
        <f t="array" ref="N11">IF(N$2="FY",SUMPRODUCT(Data_Xuất[[B1_MN]:[B4_DT]]*(Data_Xuất[Year]=N$1)*(Data_Xuất[Main SKU name_GOM]=$A11)*(Data_Xuất[[#Headers],[B1_MN]:[B4_DT]]='Xuất-2024-VayTron'!N$5)),SUMPRODUCT(Data_Xuất[[B1_MN]:[B4_DT]]*(Data_Xuất[Year]=N$1)*(Data_Xuất[Month]=N$2)*(Data_Xuất[Main SKU name_GOM]=$A11)*(Data_Xuất[[#Headers],[B1_MN]:[B4_DT]]='Xuất-2024-VayTron'!N$5)))</f>
        <v>0</v>
      </c>
      <c r="O11" s="42" cm="1">
        <f t="array" ref="O11">IF(O$2="FY",SUMPRODUCT(Data_Xuất[[B1_MN]:[B4_DT]]*(Data_Xuất[Year]=O$1)*(Data_Xuất[Main SKU name_GOM]=$A11)*(Data_Xuất[[#Headers],[B1_MN]:[B4_DT]]='Xuất-2024-VayTron'!O$5)),SUMPRODUCT(Data_Xuất[[B1_MN]:[B4_DT]]*(Data_Xuất[Year]=O$1)*(Data_Xuất[Month]=O$2)*(Data_Xuất[Main SKU name_GOM]=$A11)*(Data_Xuất[[#Headers],[B1_MN]:[B4_DT]]='Xuất-2024-VayTron'!O$5)))</f>
        <v>10800</v>
      </c>
      <c r="P11" s="42" cm="1">
        <f t="array" ref="P11">IF(P$2="FY",SUMPRODUCT(Data_Xuất[[B1_MN]:[B4_DT]]*(Data_Xuất[Year]=P$1)*(Data_Xuất[Main SKU name_GOM]=$A11)*(Data_Xuất[[#Headers],[B1_MN]:[B4_DT]]='Xuất-2024-VayTron'!P$5)),SUMPRODUCT(Data_Xuất[[B1_MN]:[B4_DT]]*(Data_Xuất[Year]=P$1)*(Data_Xuất[Month]=P$2)*(Data_Xuất[Main SKU name_GOM]=$A11)*(Data_Xuất[[#Headers],[B1_MN]:[B4_DT]]='Xuất-2024-VayTron'!P$5)))</f>
        <v>3000</v>
      </c>
      <c r="Q11" s="42">
        <f t="shared" si="12"/>
        <v>1462720.9999999998</v>
      </c>
      <c r="S11" s="42" cm="1">
        <f t="array" ref="S11">IF(S$2="FY",SUMPRODUCT(Data_Xuất[[B1_MN]:[B4_DT]]*(Data_Xuất[Year]=S$1)*(Data_Xuất[Main SKU name_GOM]=$A11)*(Data_Xuất[[#Headers],[B1_MN]:[B4_DT]]='Xuất-2024-VayTron'!S$5)),SUMPRODUCT(Data_Xuất[[B1_MN]:[B4_DT]]*(Data_Xuất[Year]=S$1)*(Data_Xuất[Month]=S$2)*(Data_Xuất[Main SKU name_GOM]=$A11)*(Data_Xuất[[#Headers],[B1_MN]:[B4_DT]]='Xuất-2024-VayTron'!S$5)))</f>
        <v>0</v>
      </c>
      <c r="T11" s="42" cm="1">
        <f t="array" ref="T11">IF(T$2="FY",SUMPRODUCT(Data_Xuất[[B1_MN]:[B4_DT]]*(Data_Xuất[Year]=T$1)*(Data_Xuất[Main SKU name_GOM]=$A11)*(Data_Xuất[[#Headers],[B1_MN]:[B4_DT]]='Xuất-2024-VayTron'!T$5)),SUMPRODUCT(Data_Xuất[[B1_MN]:[B4_DT]]*(Data_Xuất[Year]=T$1)*(Data_Xuất[Month]=T$2)*(Data_Xuất[Main SKU name_GOM]=$A11)*(Data_Xuất[[#Headers],[B1_MN]:[B4_DT]]='Xuất-2024-VayTron'!T$5)))</f>
        <v>0</v>
      </c>
      <c r="U11" s="42" cm="1">
        <f t="array" ref="U11">IF(U$2="FY",SUMPRODUCT(Data_Xuất[[B1_MN]:[B4_DT]]*(Data_Xuất[Year]=U$1)*(Data_Xuất[Main SKU name_GOM]=$A11)*(Data_Xuất[[#Headers],[B1_MN]:[B4_DT]]='Xuất-2024-VayTron'!U$5)),SUMPRODUCT(Data_Xuất[[B1_MN]:[B4_DT]]*(Data_Xuất[Year]=U$1)*(Data_Xuất[Month]=U$2)*(Data_Xuất[Main SKU name_GOM]=$A11)*(Data_Xuất[[#Headers],[B1_MN]:[B4_DT]]='Xuất-2024-VayTron'!U$5)))</f>
        <v>0</v>
      </c>
      <c r="V11" s="42" cm="1">
        <f t="array" ref="V11">IF(V$2="FY",SUMPRODUCT(Data_Xuất[[B1_MN]:[B4_DT]]*(Data_Xuất[Year]=V$1)*(Data_Xuất[Main SKU name_GOM]=$A11)*(Data_Xuất[[#Headers],[B1_MN]:[B4_DT]]='Xuất-2024-VayTron'!V$5)),SUMPRODUCT(Data_Xuất[[B1_MN]:[B4_DT]]*(Data_Xuất[Year]=V$1)*(Data_Xuất[Month]=V$2)*(Data_Xuất[Main SKU name_GOM]=$A11)*(Data_Xuất[[#Headers],[B1_MN]:[B4_DT]]='Xuất-2024-VayTron'!V$5)))</f>
        <v>0</v>
      </c>
      <c r="W11" s="42" cm="1">
        <f t="array" ref="W11">IF(W$2="FY",SUMPRODUCT(Data_Xuất[[B1_MN]:[B4_DT]]*(Data_Xuất[Year]=W$1)*(Data_Xuất[Main SKU name_GOM]=$A11)*(Data_Xuất[[#Headers],[B1_MN]:[B4_DT]]='Xuất-2024-VayTron'!W$5)),SUMPRODUCT(Data_Xuất[[B1_MN]:[B4_DT]]*(Data_Xuất[Year]=W$1)*(Data_Xuất[Month]=W$2)*(Data_Xuất[Main SKU name_GOM]=$A11)*(Data_Xuất[[#Headers],[B1_MN]:[B4_DT]]='Xuất-2024-VayTron'!W$5)))</f>
        <v>0</v>
      </c>
      <c r="X11" s="42" cm="1">
        <f t="array" ref="X11">IF(X$2="FY",SUMPRODUCT(Data_Xuất[[B1_MN]:[B4_DT]]*(Data_Xuất[Year]=X$1)*(Data_Xuất[Main SKU name_GOM]=$A11)*(Data_Xuất[[#Headers],[B1_MN]:[B4_DT]]='Xuất-2024-VayTron'!X$5)),SUMPRODUCT(Data_Xuất[[B1_MN]:[B4_DT]]*(Data_Xuất[Year]=X$1)*(Data_Xuất[Month]=X$2)*(Data_Xuất[Main SKU name_GOM]=$A11)*(Data_Xuất[[#Headers],[B1_MN]:[B4_DT]]='Xuất-2024-VayTron'!X$5)))</f>
        <v>0</v>
      </c>
      <c r="Y11" s="42" cm="1">
        <f t="array" ref="Y11">IF(Y$2="FY",SUMPRODUCT(Data_Xuất[[B1_MN]:[B4_DT]]*(Data_Xuất[Year]=Y$1)*(Data_Xuất[Main SKU name_GOM]=$A11)*(Data_Xuất[[#Headers],[B1_MN]:[B4_DT]]='Xuất-2024-VayTron'!Y$5)),SUMPRODUCT(Data_Xuất[[B1_MN]:[B4_DT]]*(Data_Xuất[Year]=Y$1)*(Data_Xuất[Month]=Y$2)*(Data_Xuất[Main SKU name_GOM]=$A11)*(Data_Xuất[[#Headers],[B1_MN]:[B4_DT]]='Xuất-2024-VayTron'!Y$5)))</f>
        <v>0</v>
      </c>
      <c r="Z11" s="42" cm="1">
        <f t="array" ref="Z11">IF(Z$2="FY",SUMPRODUCT(Data_Xuất[[B1_MN]:[B4_DT]]*(Data_Xuất[Year]=Z$1)*(Data_Xuất[Main SKU name_GOM]=$A11)*(Data_Xuất[[#Headers],[B1_MN]:[B4_DT]]='Xuất-2024-VayTron'!Z$5)),SUMPRODUCT(Data_Xuất[[B1_MN]:[B4_DT]]*(Data_Xuất[Year]=Z$1)*(Data_Xuất[Month]=Z$2)*(Data_Xuất[Main SKU name_GOM]=$A11)*(Data_Xuất[[#Headers],[B1_MN]:[B4_DT]]='Xuất-2024-VayTron'!Z$5)))</f>
        <v>0</v>
      </c>
      <c r="AA11" s="42" cm="1">
        <f t="array" ref="AA11">IF(AA$2="FY",SUMPRODUCT(Data_Xuất[[B1_MN]:[B4_DT]]*(Data_Xuất[Year]=AA$1)*(Data_Xuất[Main SKU name_GOM]=$A11)*(Data_Xuất[[#Headers],[B1_MN]:[B4_DT]]='Xuất-2024-VayTron'!AA$5)),SUMPRODUCT(Data_Xuất[[B1_MN]:[B4_DT]]*(Data_Xuất[Year]=AA$1)*(Data_Xuất[Month]=AA$2)*(Data_Xuất[Main SKU name_GOM]=$A11)*(Data_Xuất[[#Headers],[B1_MN]:[B4_DT]]='Xuất-2024-VayTron'!AA$5)))</f>
        <v>0</v>
      </c>
      <c r="AB11" s="42" cm="1">
        <f t="array" ref="AB11">IF(AB$2="FY",SUMPRODUCT(Data_Xuất[[B1_MN]:[B4_DT]]*(Data_Xuất[Year]=AB$1)*(Data_Xuất[Main SKU name_GOM]=$A11)*(Data_Xuất[[#Headers],[B1_MN]:[B4_DT]]='Xuất-2024-VayTron'!AB$5)),SUMPRODUCT(Data_Xuất[[B1_MN]:[B4_DT]]*(Data_Xuất[Year]=AB$1)*(Data_Xuất[Month]=AB$2)*(Data_Xuất[Main SKU name_GOM]=$A11)*(Data_Xuất[[#Headers],[B1_MN]:[B4_DT]]='Xuất-2024-VayTron'!AB$5)))</f>
        <v>0</v>
      </c>
      <c r="AC11" s="42" cm="1">
        <f t="array" ref="AC11">IF(AC$2="FY",SUMPRODUCT(Data_Xuất[[B1_MN]:[B4_DT]]*(Data_Xuất[Year]=AC$1)*(Data_Xuất[Main SKU name_GOM]=$A11)*(Data_Xuất[[#Headers],[B1_MN]:[B4_DT]]='Xuất-2024-VayTron'!AC$5)),SUMPRODUCT(Data_Xuất[[B1_MN]:[B4_DT]]*(Data_Xuất[Year]=AC$1)*(Data_Xuất[Month]=AC$2)*(Data_Xuất[Main SKU name_GOM]=$A11)*(Data_Xuất[[#Headers],[B1_MN]:[B4_DT]]='Xuất-2024-VayTron'!AC$5)))</f>
        <v>0</v>
      </c>
      <c r="AD11" s="42" cm="1">
        <f t="array" ref="AD11">IF(AD$2="FY",SUMPRODUCT(Data_Xuất[[B1_MN]:[B4_DT]]*(Data_Xuất[Year]=AD$1)*(Data_Xuất[Main SKU name_GOM]=$A11)*(Data_Xuất[[#Headers],[B1_MN]:[B4_DT]]='Xuất-2024-VayTron'!AD$5)),SUMPRODUCT(Data_Xuất[[B1_MN]:[B4_DT]]*(Data_Xuất[Year]=AD$1)*(Data_Xuất[Month]=AD$2)*(Data_Xuất[Main SKU name_GOM]=$A11)*(Data_Xuất[[#Headers],[B1_MN]:[B4_DT]]='Xuất-2024-VayTron'!AD$5)))</f>
        <v>0</v>
      </c>
      <c r="AE11" s="42" cm="1">
        <f t="array" ref="AE11">IF(AE$2="FY",SUMPRODUCT(Data_Xuất[[B1_MN]:[B4_DT]]*(Data_Xuất[Year]=AE$1)*(Data_Xuất[Main SKU name_GOM]=$A11)*(Data_Xuất[[#Headers],[B1_MN]:[B4_DT]]='Xuất-2024-VayTron'!AE$5)),SUMPRODUCT(Data_Xuất[[B1_MN]:[B4_DT]]*(Data_Xuất[Year]=AE$1)*(Data_Xuất[Month]=AE$2)*(Data_Xuất[Main SKU name_GOM]=$A11)*(Data_Xuất[[#Headers],[B1_MN]:[B4_DT]]='Xuất-2024-VayTron'!AE$5)))</f>
        <v>0</v>
      </c>
      <c r="AF11" s="45">
        <f t="shared" si="13"/>
        <v>0</v>
      </c>
      <c r="AH11" s="42" cm="1">
        <f t="array" ref="AH11">IF(AH$2="FY",SUMPRODUCT(Data_Xuất[[B1_MN]:[B4_DT]]*(Data_Xuất[Year]=AH$1)*(Data_Xuất[Main SKU name_GOM]=$A11)*(Data_Xuất[[#Headers],[B1_MN]:[B4_DT]]='Xuất-2024-VayTron'!AH$5)),SUMPRODUCT(Data_Xuất[[B1_MN]:[B4_DT]]*(Data_Xuất[Year]=AH$1)*(Data_Xuất[Month]=AH$2)*(Data_Xuất[Main SKU name_GOM]=$A11)*(Data_Xuất[[#Headers],[B1_MN]:[B4_DT]]='Xuất-2024-VayTron'!AH$5)))</f>
        <v>21.414487506868799</v>
      </c>
      <c r="AI11" s="42" cm="1">
        <f t="array" ref="AI11">IF(AI$2="FY",SUMPRODUCT(Data_Xuất[[B1_MN]:[B4_DT]]*(Data_Xuất[Year]=AI$1)*(Data_Xuất[Main SKU name_GOM]=$A11)*(Data_Xuất[[#Headers],[B1_MN]:[B4_DT]]='Xuất-2024-VayTron'!AI$5)),SUMPRODUCT(Data_Xuất[[B1_MN]:[B4_DT]]*(Data_Xuất[Year]=AI$1)*(Data_Xuất[Month]=AI$2)*(Data_Xuất[Main SKU name_GOM]=$A11)*(Data_Xuất[[#Headers],[B1_MN]:[B4_DT]]='Xuất-2024-VayTron'!AI$5)))</f>
        <v>0</v>
      </c>
      <c r="AJ11" s="42" cm="1">
        <f t="array" ref="AJ11">IF(AJ$2="FY",SUMPRODUCT(Data_Xuất[[B1_MN]:[B4_DT]]*(Data_Xuất[Year]=AJ$1)*(Data_Xuất[Main SKU name_GOM]=$A11)*(Data_Xuất[[#Headers],[B1_MN]:[B4_DT]]='Xuất-2024-VayTron'!AJ$5)),SUMPRODUCT(Data_Xuất[[B1_MN]:[B4_DT]]*(Data_Xuất[Year]=AJ$1)*(Data_Xuất[Month]=AJ$2)*(Data_Xuất[Main SKU name_GOM]=$A11)*(Data_Xuất[[#Headers],[B1_MN]:[B4_DT]]='Xuất-2024-VayTron'!AJ$5)))</f>
        <v>611.29068752626301</v>
      </c>
      <c r="AK11" s="42" cm="1">
        <f t="array" ref="AK11">IF(AK$2="FY",SUMPRODUCT(Data_Xuất[[B1_MN]:[B4_DT]]*(Data_Xuất[Year]=AK$1)*(Data_Xuất[Main SKU name_GOM]=$A11)*(Data_Xuất[[#Headers],[B1_MN]:[B4_DT]]='Xuất-2024-VayTron'!AK$5)),SUMPRODUCT(Data_Xuất[[B1_MN]:[B4_DT]]*(Data_Xuất[Year]=AK$1)*(Data_Xuất[Month]=AK$2)*(Data_Xuất[Main SKU name_GOM]=$A11)*(Data_Xuất[[#Headers],[B1_MN]:[B4_DT]]='Xuất-2024-VayTron'!AK$5)))</f>
        <v>456.56527782267193</v>
      </c>
      <c r="AL11" s="42" cm="1">
        <f t="array" ref="AL11">IF(AL$2="FY",SUMPRODUCT(Data_Xuất[[B1_MN]:[B4_DT]]*(Data_Xuất[Year]=AL$1)*(Data_Xuất[Main SKU name_GOM]=$A11)*(Data_Xuất[[#Headers],[B1_MN]:[B4_DT]]='Xuất-2024-VayTron'!AL$5)),SUMPRODUCT(Data_Xuất[[B1_MN]:[B4_DT]]*(Data_Xuất[Year]=AL$1)*(Data_Xuất[Month]=AL$2)*(Data_Xuất[Main SKU name_GOM]=$A11)*(Data_Xuất[[#Headers],[B1_MN]:[B4_DT]]='Xuất-2024-VayTron'!AL$5)))</f>
        <v>1547.1131654653004</v>
      </c>
      <c r="AM11" s="42" cm="1">
        <f t="array" ref="AM11">IF(AM$2="FY",SUMPRODUCT(Data_Xuất[[B1_MN]:[B4_DT]]*(Data_Xuất[Year]=AM$1)*(Data_Xuất[Main SKU name_GOM]=$A11)*(Data_Xuất[[#Headers],[B1_MN]:[B4_DT]]='Xuất-2024-VayTron'!AM$5)),SUMPRODUCT(Data_Xuất[[B1_MN]:[B4_DT]]*(Data_Xuất[Year]=AM$1)*(Data_Xuất[Month]=AM$2)*(Data_Xuất[Main SKU name_GOM]=$A11)*(Data_Xuất[[#Headers],[B1_MN]:[B4_DT]]='Xuất-2024-VayTron'!AM$5)))</f>
        <v>148.30138668907782</v>
      </c>
      <c r="AN11" s="42" cm="1">
        <f t="array" ref="AN11">IF(AN$2="FY",SUMPRODUCT(Data_Xuất[[B1_MN]:[B4_DT]]*(Data_Xuất[Year]=AN$1)*(Data_Xuất[Main SKU name_GOM]=$A11)*(Data_Xuất[[#Headers],[B1_MN]:[B4_DT]]='Xuất-2024-VayTron'!AN$5)),SUMPRODUCT(Data_Xuất[[B1_MN]:[B4_DT]]*(Data_Xuất[Year]=AN$1)*(Data_Xuất[Month]=AN$2)*(Data_Xuất[Main SKU name_GOM]=$A11)*(Data_Xuất[[#Headers],[B1_MN]:[B4_DT]]='Xuất-2024-VayTron'!AN$5)))</f>
        <v>0</v>
      </c>
      <c r="AO11" s="42" cm="1">
        <f t="array" ref="AO11">IF(AO$2="FY",SUMPRODUCT(Data_Xuất[[B1_MN]:[B4_DT]]*(Data_Xuất[Year]=AO$1)*(Data_Xuất[Main SKU name_GOM]=$A11)*(Data_Xuất[[#Headers],[B1_MN]:[B4_DT]]='Xuất-2024-VayTron'!AO$5)),SUMPRODUCT(Data_Xuất[[B1_MN]:[B4_DT]]*(Data_Xuất[Year]=AO$1)*(Data_Xuất[Month]=AO$2)*(Data_Xuất[Main SKU name_GOM]=$A11)*(Data_Xuất[[#Headers],[B1_MN]:[B4_DT]]='Xuất-2024-VayTron'!AO$5)))</f>
        <v>115.31499498981802</v>
      </c>
      <c r="AP11" s="42" cm="1">
        <f t="array" ref="AP11">IF(AP$2="FY",SUMPRODUCT(Data_Xuất[[B1_MN]:[B4_DT]]*(Data_Xuất[Year]=AP$1)*(Data_Xuất[Main SKU name_GOM]=$A11)*(Data_Xuất[[#Headers],[B1_MN]:[B4_DT]]='Xuất-2024-VayTron'!AP$5)),SUMPRODUCT(Data_Xuất[[B1_MN]:[B4_DT]]*(Data_Xuất[Year]=AP$1)*(Data_Xuất[Month]=AP$2)*(Data_Xuất[Main SKU name_GOM]=$A11)*(Data_Xuất[[#Headers],[B1_MN]:[B4_DT]]='Xuất-2024-VayTron'!AP$5)))</f>
        <v>0</v>
      </c>
      <c r="AQ11" s="42" cm="1">
        <f t="array" ref="AQ11">IF(AQ$2="FY",SUMPRODUCT(Data_Xuất[[B1_MN]:[B4_DT]]*(Data_Xuất[Year]=AQ$1)*(Data_Xuất[Main SKU name_GOM]=$A11)*(Data_Xuất[[#Headers],[B1_MN]:[B4_DT]]='Xuất-2024-VayTron'!AQ$5)),SUMPRODUCT(Data_Xuất[[B1_MN]:[B4_DT]]*(Data_Xuất[Year]=AQ$1)*(Data_Xuất[Month]=AQ$2)*(Data_Xuất[Main SKU name_GOM]=$A11)*(Data_Xuất[[#Headers],[B1_MN]:[B4_DT]]='Xuất-2024-VayTron'!AQ$5)))</f>
        <v>0</v>
      </c>
      <c r="AR11" s="42" cm="1">
        <f t="array" ref="AR11">IF(AR$2="FY",SUMPRODUCT(Data_Xuất[[B1_MN]:[B4_DT]]*(Data_Xuất[Year]=AR$1)*(Data_Xuất[Main SKU name_GOM]=$A11)*(Data_Xuất[[#Headers],[B1_MN]:[B4_DT]]='Xuất-2024-VayTron'!AR$5)),SUMPRODUCT(Data_Xuất[[B1_MN]:[B4_DT]]*(Data_Xuất[Year]=AR$1)*(Data_Xuất[Month]=AR$2)*(Data_Xuất[Main SKU name_GOM]=$A11)*(Data_Xuất[[#Headers],[B1_MN]:[B4_DT]]='Xuất-2024-VayTron'!AR$5)))</f>
        <v>0</v>
      </c>
      <c r="AS11" s="42" cm="1">
        <f t="array" ref="AS11">IF(AS$2="FY",SUMPRODUCT(Data_Xuất[[B1_MN]:[B4_DT]]*(Data_Xuất[Year]=AS$1)*(Data_Xuất[Main SKU name_GOM]=$A11)*(Data_Xuất[[#Headers],[B1_MN]:[B4_DT]]='Xuất-2024-VayTron'!AS$5)),SUMPRODUCT(Data_Xuất[[B1_MN]:[B4_DT]]*(Data_Xuất[Year]=AS$1)*(Data_Xuất[Month]=AS$2)*(Data_Xuất[Main SKU name_GOM]=$A11)*(Data_Xuất[[#Headers],[B1_MN]:[B4_DT]]='Xuất-2024-VayTron'!AS$5)))</f>
        <v>0</v>
      </c>
      <c r="AT11" s="42" cm="1">
        <f t="array" ref="AT11">IF(AT$2="FY",SUMPRODUCT(Data_Xuất[[B1_MN]:[B4_DT]]*(Data_Xuất[Year]=AT$1)*(Data_Xuất[Main SKU name_GOM]=$A11)*(Data_Xuất[[#Headers],[B1_MN]:[B4_DT]]='Xuất-2024-VayTron'!AT$5)),SUMPRODUCT(Data_Xuất[[B1_MN]:[B4_DT]]*(Data_Xuất[Year]=AT$1)*(Data_Xuất[Month]=AT$2)*(Data_Xuất[Main SKU name_GOM]=$A11)*(Data_Xuất[[#Headers],[B1_MN]:[B4_DT]]='Xuất-2024-VayTron'!AT$5)))</f>
        <v>0</v>
      </c>
      <c r="AU11" s="45">
        <f t="shared" si="14"/>
        <v>2900</v>
      </c>
      <c r="AW11" s="42" cm="1">
        <f t="array" ref="AW11">IF(AW$2="FY",SUMPRODUCT(Data_Xuất[[B1_MN]:[B4_DT]]*(Data_Xuất[Year]=AW$1)*(Data_Xuất[Main SKU name_GOM]=$A11)*(Data_Xuất[[#Headers],[B1_MN]:[B4_DT]]='Xuất-2024-VayTron'!AW$5)),SUMPRODUCT(Data_Xuất[[B1_MN]:[B4_DT]]*(Data_Xuất[Year]=AW$1)*(Data_Xuất[Month]=AW$2)*(Data_Xuất[Main SKU name_GOM]=$A11)*(Data_Xuất[[#Headers],[B1_MN]:[B4_DT]]='Xuất-2024-VayTron'!AW$5)))</f>
        <v>0</v>
      </c>
      <c r="AX11" s="42" cm="1">
        <f t="array" ref="AX11">IF(AX$2="FY",SUMPRODUCT(Data_Xuất[[B1_MN]:[B4_DT]]*(Data_Xuất[Year]=AX$1)*(Data_Xuất[Main SKU name_GOM]=$A11)*(Data_Xuất[[#Headers],[B1_MN]:[B4_DT]]='Xuất-2024-VayTron'!AX$5)),SUMPRODUCT(Data_Xuất[[B1_MN]:[B4_DT]]*(Data_Xuất[Year]=AX$1)*(Data_Xuất[Month]=AX$2)*(Data_Xuất[Main SKU name_GOM]=$A11)*(Data_Xuất[[#Headers],[B1_MN]:[B4_DT]]='Xuất-2024-VayTron'!AX$5)))</f>
        <v>0</v>
      </c>
      <c r="AY11" s="42" cm="1">
        <f t="array" ref="AY11">IF(AY$2="FY",SUMPRODUCT(Data_Xuất[[B1_MN]:[B4_DT]]*(Data_Xuất[Year]=AY$1)*(Data_Xuất[Main SKU name_GOM]=$A11)*(Data_Xuất[[#Headers],[B1_MN]:[B4_DT]]='Xuất-2024-VayTron'!AY$5)),SUMPRODUCT(Data_Xuất[[B1_MN]:[B4_DT]]*(Data_Xuất[Year]=AY$1)*(Data_Xuất[Month]=AY$2)*(Data_Xuất[Main SKU name_GOM]=$A11)*(Data_Xuất[[#Headers],[B1_MN]:[B4_DT]]='Xuất-2024-VayTron'!AY$5)))</f>
        <v>0</v>
      </c>
      <c r="AZ11" s="42" cm="1">
        <f t="array" ref="AZ11">IF(AZ$2="FY",SUMPRODUCT(Data_Xuất[[B1_MN]:[B4_DT]]*(Data_Xuất[Year]=AZ$1)*(Data_Xuất[Main SKU name_GOM]=$A11)*(Data_Xuất[[#Headers],[B1_MN]:[B4_DT]]='Xuất-2024-VayTron'!AZ$5)),SUMPRODUCT(Data_Xuất[[B1_MN]:[B4_DT]]*(Data_Xuất[Year]=AZ$1)*(Data_Xuất[Month]=AZ$2)*(Data_Xuất[Main SKU name_GOM]=$A11)*(Data_Xuất[[#Headers],[B1_MN]:[B4_DT]]='Xuất-2024-VayTron'!AZ$5)))</f>
        <v>0</v>
      </c>
      <c r="BA11" s="42" cm="1">
        <f t="array" ref="BA11">IF(BA$2="FY",SUMPRODUCT(Data_Xuất[[B1_MN]:[B4_DT]]*(Data_Xuất[Year]=BA$1)*(Data_Xuất[Main SKU name_GOM]=$A11)*(Data_Xuất[[#Headers],[B1_MN]:[B4_DT]]='Xuất-2024-VayTron'!BA$5)),SUMPRODUCT(Data_Xuất[[B1_MN]:[B4_DT]]*(Data_Xuất[Year]=BA$1)*(Data_Xuất[Month]=BA$2)*(Data_Xuất[Main SKU name_GOM]=$A11)*(Data_Xuất[[#Headers],[B1_MN]:[B4_DT]]='Xuất-2024-VayTron'!BA$5)))</f>
        <v>17462</v>
      </c>
      <c r="BB11" s="42" cm="1">
        <f t="array" ref="BB11">IF(BB$2="FY",SUMPRODUCT(Data_Xuất[[B1_MN]:[B4_DT]]*(Data_Xuất[Year]=BB$1)*(Data_Xuất[Main SKU name_GOM]=$A11)*(Data_Xuất[[#Headers],[B1_MN]:[B4_DT]]='Xuất-2024-VayTron'!BB$5)),SUMPRODUCT(Data_Xuất[[B1_MN]:[B4_DT]]*(Data_Xuất[Year]=BB$1)*(Data_Xuất[Month]=BB$2)*(Data_Xuất[Main SKU name_GOM]=$A11)*(Data_Xuất[[#Headers],[B1_MN]:[B4_DT]]='Xuất-2024-VayTron'!BB$5)))</f>
        <v>0</v>
      </c>
      <c r="BC11" s="42" cm="1">
        <f t="array" ref="BC11">IF(BC$2="FY",SUMPRODUCT(Data_Xuất[[B1_MN]:[B4_DT]]*(Data_Xuất[Year]=BC$1)*(Data_Xuất[Main SKU name_GOM]=$A11)*(Data_Xuất[[#Headers],[B1_MN]:[B4_DT]]='Xuất-2024-VayTron'!BC$5)),SUMPRODUCT(Data_Xuất[[B1_MN]:[B4_DT]]*(Data_Xuất[Year]=BC$1)*(Data_Xuất[Month]=BC$2)*(Data_Xuất[Main SKU name_GOM]=$A11)*(Data_Xuất[[#Headers],[B1_MN]:[B4_DT]]='Xuất-2024-VayTron'!BC$5)))</f>
        <v>0</v>
      </c>
      <c r="BD11" s="42" cm="1">
        <f t="array" ref="BD11">IF(BD$2="FY",SUMPRODUCT(Data_Xuất[[B1_MN]:[B4_DT]]*(Data_Xuất[Year]=BD$1)*(Data_Xuất[Main SKU name_GOM]=$A11)*(Data_Xuất[[#Headers],[B1_MN]:[B4_DT]]='Xuất-2024-VayTron'!BD$5)),SUMPRODUCT(Data_Xuất[[B1_MN]:[B4_DT]]*(Data_Xuất[Year]=BD$1)*(Data_Xuất[Month]=BD$2)*(Data_Xuất[Main SKU name_GOM]=$A11)*(Data_Xuất[[#Headers],[B1_MN]:[B4_DT]]='Xuất-2024-VayTron'!BD$5)))</f>
        <v>0</v>
      </c>
      <c r="BE11" s="42" cm="1">
        <f t="array" ref="BE11">IF(BE$2="FY",SUMPRODUCT(Data_Xuất[[B1_MN]:[B4_DT]]*(Data_Xuất[Year]=BE$1)*(Data_Xuất[Main SKU name_GOM]=$A11)*(Data_Xuất[[#Headers],[B1_MN]:[B4_DT]]='Xuất-2024-VayTron'!BE$5)),SUMPRODUCT(Data_Xuất[[B1_MN]:[B4_DT]]*(Data_Xuất[Year]=BE$1)*(Data_Xuất[Month]=BE$2)*(Data_Xuất[Main SKU name_GOM]=$A11)*(Data_Xuất[[#Headers],[B1_MN]:[B4_DT]]='Xuất-2024-VayTron'!BE$5)))</f>
        <v>0</v>
      </c>
      <c r="BF11" s="42" cm="1">
        <f t="array" ref="BF11">IF(BF$2="FY",SUMPRODUCT(Data_Xuất[[B1_MN]:[B4_DT]]*(Data_Xuất[Year]=BF$1)*(Data_Xuất[Main SKU name_GOM]=$A11)*(Data_Xuất[[#Headers],[B1_MN]:[B4_DT]]='Xuất-2024-VayTron'!BF$5)),SUMPRODUCT(Data_Xuất[[B1_MN]:[B4_DT]]*(Data_Xuất[Year]=BF$1)*(Data_Xuất[Month]=BF$2)*(Data_Xuất[Main SKU name_GOM]=$A11)*(Data_Xuất[[#Headers],[B1_MN]:[B4_DT]]='Xuất-2024-VayTron'!BF$5)))</f>
        <v>0</v>
      </c>
      <c r="BG11" s="42" cm="1">
        <f t="array" ref="BG11">IF(BG$2="FY",SUMPRODUCT(Data_Xuất[[B1_MN]:[B4_DT]]*(Data_Xuất[Year]=BG$1)*(Data_Xuất[Main SKU name_GOM]=$A11)*(Data_Xuất[[#Headers],[B1_MN]:[B4_DT]]='Xuất-2024-VayTron'!BG$5)),SUMPRODUCT(Data_Xuất[[B1_MN]:[B4_DT]]*(Data_Xuất[Year]=BG$1)*(Data_Xuất[Month]=BG$2)*(Data_Xuất[Main SKU name_GOM]=$A11)*(Data_Xuất[[#Headers],[B1_MN]:[B4_DT]]='Xuất-2024-VayTron'!BG$5)))</f>
        <v>0</v>
      </c>
      <c r="BH11" s="42" cm="1">
        <f t="array" ref="BH11">IF(BH$2="FY",SUMPRODUCT(Data_Xuất[[B1_MN]:[B4_DT]]*(Data_Xuất[Year]=BH$1)*(Data_Xuất[Main SKU name_GOM]=$A11)*(Data_Xuất[[#Headers],[B1_MN]:[B4_DT]]='Xuất-2024-VayTron'!BH$5)),SUMPRODUCT(Data_Xuất[[B1_MN]:[B4_DT]]*(Data_Xuất[Year]=BH$1)*(Data_Xuất[Month]=BH$2)*(Data_Xuất[Main SKU name_GOM]=$A11)*(Data_Xuất[[#Headers],[B1_MN]:[B4_DT]]='Xuất-2024-VayTron'!BH$5)))</f>
        <v>0</v>
      </c>
      <c r="BI11" s="42" cm="1">
        <f t="array" ref="BI11">IF(BI$2="FY",SUMPRODUCT(Data_Xuất[[B1_MN]:[B4_DT]]*(Data_Xuất[Year]=BI$1)*(Data_Xuất[Main SKU name_GOM]=$A11)*(Data_Xuất[[#Headers],[B1_MN]:[B4_DT]]='Xuất-2024-VayTron'!BI$5)),SUMPRODUCT(Data_Xuất[[B1_MN]:[B4_DT]]*(Data_Xuất[Year]=BI$1)*(Data_Xuất[Month]=BI$2)*(Data_Xuất[Main SKU name_GOM]=$A11)*(Data_Xuất[[#Headers],[B1_MN]:[B4_DT]]='Xuất-2024-VayTron'!BI$5)))</f>
        <v>3000</v>
      </c>
      <c r="BJ11" s="45">
        <f t="shared" si="15"/>
        <v>20462</v>
      </c>
      <c r="BL11" s="42" cm="1">
        <f t="array" ref="BL11">IF(BL$2="FY",SUMPRODUCT(Data_Xuất[[B1_MN]:[B4_DT]]*(Data_Xuất[Year]=BL$1)*(Data_Xuất[Main SKU name_GOM]=$A11)*(Data_Xuất[[#Headers],[B1_MN]:[B4_DT]]='Xuất-2024-VayTron'!BL$5)),SUMPRODUCT(Data_Xuất[[B1_MN]:[B4_DT]]*(Data_Xuất[Year]=BL$1)*(Data_Xuất[Month]=BL$2)*(Data_Xuất[Main SKU name_GOM]=$A11)*(Data_Xuất[[#Headers],[B1_MN]:[B4_DT]]='Xuất-2024-VayTron'!BL$5)))</f>
        <v>0</v>
      </c>
      <c r="BM11" s="42" cm="1">
        <f t="array" ref="BM11">IF(BM$2="FY",SUMPRODUCT(Data_Xuất[[B1_MN]:[B4_DT]]*(Data_Xuất[Year]=BM$1)*(Data_Xuất[Main SKU name_GOM]=$A11)*(Data_Xuất[[#Headers],[B1_MN]:[B4_DT]]='Xuất-2024-VayTron'!BM$5)),SUMPRODUCT(Data_Xuất[[B1_MN]:[B4_DT]]*(Data_Xuất[Year]=BM$1)*(Data_Xuất[Month]=BM$2)*(Data_Xuất[Main SKU name_GOM]=$A11)*(Data_Xuất[[#Headers],[B1_MN]:[B4_DT]]='Xuất-2024-VayTron'!BM$5)))</f>
        <v>0</v>
      </c>
      <c r="BN11" s="42" cm="1">
        <f t="array" ref="BN11">IF(BN$2="FY",SUMPRODUCT(Data_Xuất[[B1_MN]:[B4_DT]]*(Data_Xuất[Year]=BN$1)*(Data_Xuất[Main SKU name_GOM]=$A11)*(Data_Xuất[[#Headers],[B1_MN]:[B4_DT]]='Xuất-2024-VayTron'!BN$5)),SUMPRODUCT(Data_Xuất[[B1_MN]:[B4_DT]]*(Data_Xuất[Year]=BN$1)*(Data_Xuất[Month]=BN$2)*(Data_Xuất[Main SKU name_GOM]=$A11)*(Data_Xuất[[#Headers],[B1_MN]:[B4_DT]]='Xuất-2024-VayTron'!BN$5)))</f>
        <v>0</v>
      </c>
      <c r="BO11" s="42" cm="1">
        <f t="array" ref="BO11">IF(BO$2="FY",SUMPRODUCT(Data_Xuất[[B1_MN]:[B4_DT]]*(Data_Xuất[Year]=BO$1)*(Data_Xuất[Main SKU name_GOM]=$A11)*(Data_Xuất[[#Headers],[B1_MN]:[B4_DT]]='Xuất-2024-VayTron'!BO$5)),SUMPRODUCT(Data_Xuất[[B1_MN]:[B4_DT]]*(Data_Xuất[Year]=BO$1)*(Data_Xuất[Month]=BO$2)*(Data_Xuất[Main SKU name_GOM]=$A11)*(Data_Xuất[[#Headers],[B1_MN]:[B4_DT]]='Xuất-2024-VayTron'!BO$5)))</f>
        <v>0</v>
      </c>
      <c r="BP11" s="42" cm="1">
        <f t="array" ref="BP11">IF(BP$2="FY",SUMPRODUCT(Data_Xuất[[B1_MN]:[B4_DT]]*(Data_Xuất[Year]=BP$1)*(Data_Xuất[Main SKU name_GOM]=$A11)*(Data_Xuất[[#Headers],[B1_MN]:[B4_DT]]='Xuất-2024-VayTron'!BP$5)),SUMPRODUCT(Data_Xuất[[B1_MN]:[B4_DT]]*(Data_Xuất[Year]=BP$1)*(Data_Xuất[Month]=BP$2)*(Data_Xuất[Main SKU name_GOM]=$A11)*(Data_Xuất[[#Headers],[B1_MN]:[B4_DT]]='Xuất-2024-VayTron'!BP$5)))</f>
        <v>0</v>
      </c>
      <c r="BQ11" s="42" cm="1">
        <f t="array" ref="BQ11">IF(BQ$2="FY",SUMPRODUCT(Data_Xuất[[B1_MN]:[B4_DT]]*(Data_Xuất[Year]=BQ$1)*(Data_Xuất[Main SKU name_GOM]=$A11)*(Data_Xuất[[#Headers],[B1_MN]:[B4_DT]]='Xuất-2024-VayTron'!BQ$5)),SUMPRODUCT(Data_Xuất[[B1_MN]:[B4_DT]]*(Data_Xuất[Year]=BQ$1)*(Data_Xuất[Month]=BQ$2)*(Data_Xuất[Main SKU name_GOM]=$A11)*(Data_Xuất[[#Headers],[B1_MN]:[B4_DT]]='Xuất-2024-VayTron'!BQ$5)))</f>
        <v>0</v>
      </c>
      <c r="BR11" s="42" cm="1">
        <f t="array" ref="BR11">IF(BR$2="FY",SUMPRODUCT(Data_Xuất[[B1_MN]:[B4_DT]]*(Data_Xuất[Year]=BR$1)*(Data_Xuất[Main SKU name_GOM]=$A11)*(Data_Xuất[[#Headers],[B1_MN]:[B4_DT]]='Xuất-2024-VayTron'!BR$5)),SUMPRODUCT(Data_Xuất[[B1_MN]:[B4_DT]]*(Data_Xuất[Year]=BR$1)*(Data_Xuất[Month]=BR$2)*(Data_Xuất[Main SKU name_GOM]=$A11)*(Data_Xuất[[#Headers],[B1_MN]:[B4_DT]]='Xuất-2024-VayTron'!BR$5)))</f>
        <v>0</v>
      </c>
      <c r="BS11" s="42" cm="1">
        <f t="array" ref="BS11">IF(BS$2="FY",SUMPRODUCT(Data_Xuất[[B1_MN]:[B4_DT]]*(Data_Xuất[Year]=BS$1)*(Data_Xuất[Main SKU name_GOM]=$A11)*(Data_Xuất[[#Headers],[B1_MN]:[B4_DT]]='Xuất-2024-VayTron'!BS$5)),SUMPRODUCT(Data_Xuất[[B1_MN]:[B4_DT]]*(Data_Xuất[Year]=BS$1)*(Data_Xuất[Month]=BS$2)*(Data_Xuất[Main SKU name_GOM]=$A11)*(Data_Xuất[[#Headers],[B1_MN]:[B4_DT]]='Xuất-2024-VayTron'!BS$5)))</f>
        <v>0</v>
      </c>
      <c r="BT11" s="42" cm="1">
        <f t="array" ref="BT11">IF(BT$2="FY",SUMPRODUCT(Data_Xuất[[B1_MN]:[B4_DT]]*(Data_Xuất[Year]=BT$1)*(Data_Xuất[Main SKU name_GOM]=$A11)*(Data_Xuất[[#Headers],[B1_MN]:[B4_DT]]='Xuất-2024-VayTron'!BT$5)),SUMPRODUCT(Data_Xuất[[B1_MN]:[B4_DT]]*(Data_Xuất[Year]=BT$1)*(Data_Xuất[Month]=BT$2)*(Data_Xuất[Main SKU name_GOM]=$A11)*(Data_Xuất[[#Headers],[B1_MN]:[B4_DT]]='Xuất-2024-VayTron'!BT$5)))</f>
        <v>0</v>
      </c>
      <c r="BU11" s="42" cm="1">
        <f t="array" ref="BU11">IF(BU$2="FY",SUMPRODUCT(Data_Xuất[[B1_MN]:[B4_DT]]*(Data_Xuất[Year]=BU$1)*(Data_Xuất[Main SKU name_GOM]=$A11)*(Data_Xuất[[#Headers],[B1_MN]:[B4_DT]]='Xuất-2024-VayTron'!BU$5)),SUMPRODUCT(Data_Xuất[[B1_MN]:[B4_DT]]*(Data_Xuất[Year]=BU$1)*(Data_Xuất[Month]=BU$2)*(Data_Xuất[Main SKU name_GOM]=$A11)*(Data_Xuất[[#Headers],[B1_MN]:[B4_DT]]='Xuất-2024-VayTron'!BU$5)))</f>
        <v>0</v>
      </c>
      <c r="BV11" s="42" cm="1">
        <f t="array" ref="BV11">IF(BV$2="FY",SUMPRODUCT(Data_Xuất[[B1_MN]:[B4_DT]]*(Data_Xuất[Year]=BV$1)*(Data_Xuất[Main SKU name_GOM]=$A11)*(Data_Xuất[[#Headers],[B1_MN]:[B4_DT]]='Xuất-2024-VayTron'!BV$5)),SUMPRODUCT(Data_Xuất[[B1_MN]:[B4_DT]]*(Data_Xuất[Year]=BV$1)*(Data_Xuất[Month]=BV$2)*(Data_Xuất[Main SKU name_GOM]=$A11)*(Data_Xuất[[#Headers],[B1_MN]:[B4_DT]]='Xuất-2024-VayTron'!BV$5)))</f>
        <v>0</v>
      </c>
      <c r="BW11" s="42" cm="1">
        <f t="array" ref="BW11">IF(BW$2="FY",SUMPRODUCT(Data_Xuất[[B1_MN]:[B4_DT]]*(Data_Xuất[Year]=BW$1)*(Data_Xuất[Main SKU name_GOM]=$A11)*(Data_Xuất[[#Headers],[B1_MN]:[B4_DT]]='Xuất-2024-VayTron'!BW$5)),SUMPRODUCT(Data_Xuất[[B1_MN]:[B4_DT]]*(Data_Xuất[Year]=BW$1)*(Data_Xuất[Month]=BW$2)*(Data_Xuất[Main SKU name_GOM]=$A11)*(Data_Xuất[[#Headers],[B1_MN]:[B4_DT]]='Xuất-2024-VayTron'!BW$5)))</f>
        <v>0</v>
      </c>
      <c r="BX11" s="42" cm="1">
        <f t="array" ref="BX11">IF(BX$2="FY",SUMPRODUCT(Data_Xuất[[B1_MN]:[B4_DT]]*(Data_Xuất[Year]=BX$1)*(Data_Xuất[Main SKU name_GOM]=$A11)*(Data_Xuất[[#Headers],[B1_MN]:[B4_DT]]='Xuất-2024-VayTron'!BX$5)),SUMPRODUCT(Data_Xuất[[B1_MN]:[B4_DT]]*(Data_Xuất[Year]=BX$1)*(Data_Xuất[Month]=BX$2)*(Data_Xuất[Main SKU name_GOM]=$A11)*(Data_Xuất[[#Headers],[B1_MN]:[B4_DT]]='Xuất-2024-VayTron'!BX$5)))</f>
        <v>0</v>
      </c>
      <c r="BY11" s="45">
        <f t="shared" si="16"/>
        <v>0</v>
      </c>
      <c r="CA11" s="42" cm="1">
        <f t="array" ref="CA11">IF(CA$2="FY",SUMPRODUCT(Data_Xuất[[B1_MN]:[B4_DT]]*(Data_Xuất[Year]=CA$1)*(Data_Xuất[Main SKU name_GOM]=$A11)*(Data_Xuất[[#Headers],[B1_MN]:[B4_DT]]='Xuất-2024-VayTron'!CA$5)),SUMPRODUCT(Data_Xuất[[B1_MN]:[B4_DT]]*(Data_Xuất[Year]=CA$1)*(Data_Xuất[Month]=CA$2)*(Data_Xuất[Main SKU name_GOM]=$A11)*(Data_Xuất[[#Headers],[B1_MN]:[B4_DT]]='Xuất-2024-VayTron'!CA$5)))</f>
        <v>20015.72081382024</v>
      </c>
      <c r="CB11" s="42" cm="1">
        <f t="array" ref="CB11">IF(CB$2="FY",SUMPRODUCT(Data_Xuất[[B1_MN]:[B4_DT]]*(Data_Xuất[Year]=CB$1)*(Data_Xuất[Main SKU name_GOM]=$A11)*(Data_Xuất[[#Headers],[B1_MN]:[B4_DT]]='Xuất-2024-VayTron'!CB$5)),SUMPRODUCT(Data_Xuất[[B1_MN]:[B4_DT]]*(Data_Xuất[Year]=CB$1)*(Data_Xuất[Month]=CB$2)*(Data_Xuất[Main SKU name_GOM]=$A11)*(Data_Xuất[[#Headers],[B1_MN]:[B4_DT]]='Xuất-2024-VayTron'!CB$5)))</f>
        <v>5625.328791488173</v>
      </c>
      <c r="CC11" s="42" cm="1">
        <f t="array" ref="CC11">IF(CC$2="FY",SUMPRODUCT(Data_Xuất[[B1_MN]:[B4_DT]]*(Data_Xuất[Year]=CC$1)*(Data_Xuất[Main SKU name_GOM]=$A11)*(Data_Xuất[[#Headers],[B1_MN]:[B4_DT]]='Xuất-2024-VayTron'!CC$5)),SUMPRODUCT(Data_Xuất[[B1_MN]:[B4_DT]]*(Data_Xuất[Year]=CC$1)*(Data_Xuất[Month]=CC$2)*(Data_Xuất[Main SKU name_GOM]=$A11)*(Data_Xuất[[#Headers],[B1_MN]:[B4_DT]]='Xuất-2024-VayTron'!CC$5)))</f>
        <v>88609.898867577736</v>
      </c>
      <c r="CD11" s="42" cm="1">
        <f t="array" ref="CD11">IF(CD$2="FY",SUMPRODUCT(Data_Xuất[[B1_MN]:[B4_DT]]*(Data_Xuất[Year]=CD$1)*(Data_Xuất[Main SKU name_GOM]=$A11)*(Data_Xuất[[#Headers],[B1_MN]:[B4_DT]]='Xuất-2024-VayTron'!CD$5)),SUMPRODUCT(Data_Xuất[[B1_MN]:[B4_DT]]*(Data_Xuất[Year]=CD$1)*(Data_Xuất[Month]=CD$2)*(Data_Xuất[Main SKU name_GOM]=$A11)*(Data_Xuất[[#Headers],[B1_MN]:[B4_DT]]='Xuất-2024-VayTron'!CD$5)))</f>
        <v>56938.628235738572</v>
      </c>
      <c r="CE11" s="42" cm="1">
        <f t="array" ref="CE11">IF(CE$2="FY",SUMPRODUCT(Data_Xuất[[B1_MN]:[B4_DT]]*(Data_Xuất[Year]=CE$1)*(Data_Xuất[Main SKU name_GOM]=$A11)*(Data_Xuất[[#Headers],[B1_MN]:[B4_DT]]='Xuất-2024-VayTron'!CE$5)),SUMPRODUCT(Data_Xuất[[B1_MN]:[B4_DT]]*(Data_Xuất[Year]=CE$1)*(Data_Xuất[Month]=CE$2)*(Data_Xuất[Main SKU name_GOM]=$A11)*(Data_Xuất[[#Headers],[B1_MN]:[B4_DT]]='Xuất-2024-VayTron'!CE$5)))</f>
        <v>230356.56764526895</v>
      </c>
      <c r="CF11" s="42" cm="1">
        <f t="array" ref="CF11">IF(CF$2="FY",SUMPRODUCT(Data_Xuất[[B1_MN]:[B4_DT]]*(Data_Xuất[Year]=CF$1)*(Data_Xuất[Main SKU name_GOM]=$A11)*(Data_Xuất[[#Headers],[B1_MN]:[B4_DT]]='Xuất-2024-VayTron'!CF$5)),SUMPRODUCT(Data_Xuất[[B1_MN]:[B4_DT]]*(Data_Xuất[Year]=CF$1)*(Data_Xuất[Month]=CF$2)*(Data_Xuất[Main SKU name_GOM]=$A11)*(Data_Xuất[[#Headers],[B1_MN]:[B4_DT]]='Xuất-2024-VayTron'!CF$5)))</f>
        <v>17739.914152565896</v>
      </c>
      <c r="CG11" s="42" cm="1">
        <f t="array" ref="CG11">IF(CG$2="FY",SUMPRODUCT(Data_Xuất[[B1_MN]:[B4_DT]]*(Data_Xuất[Year]=CG$1)*(Data_Xuất[Main SKU name_GOM]=$A11)*(Data_Xuất[[#Headers],[B1_MN]:[B4_DT]]='Xuất-2024-VayTron'!CG$5)),SUMPRODUCT(Data_Xuất[[B1_MN]:[B4_DT]]*(Data_Xuất[Year]=CG$1)*(Data_Xuất[Month]=CG$2)*(Data_Xuất[Main SKU name_GOM]=$A11)*(Data_Xuất[[#Headers],[B1_MN]:[B4_DT]]='Xuất-2024-VayTron'!CG$5)))</f>
        <v>0</v>
      </c>
      <c r="CH11" s="42" cm="1">
        <f t="array" ref="CH11">IF(CH$2="FY",SUMPRODUCT(Data_Xuất[[B1_MN]:[B4_DT]]*(Data_Xuất[Year]=CH$1)*(Data_Xuất[Main SKU name_GOM]=$A11)*(Data_Xuất[[#Headers],[B1_MN]:[B4_DT]]='Xuất-2024-VayTron'!CH$5)),SUMPRODUCT(Data_Xuất[[B1_MN]:[B4_DT]]*(Data_Xuất[Year]=CH$1)*(Data_Xuất[Month]=CH$2)*(Data_Xuất[Main SKU name_GOM]=$A11)*(Data_Xuất[[#Headers],[B1_MN]:[B4_DT]]='Xuất-2024-VayTron'!CH$5)))</f>
        <v>14057.419884002489</v>
      </c>
      <c r="CI11" s="42" cm="1">
        <f t="array" ref="CI11">IF(CI$2="FY",SUMPRODUCT(Data_Xuất[[B1_MN]:[B4_DT]]*(Data_Xuất[Year]=CI$1)*(Data_Xuất[Main SKU name_GOM]=$A11)*(Data_Xuất[[#Headers],[B1_MN]:[B4_DT]]='Xuất-2024-VayTron'!CI$5)),SUMPRODUCT(Data_Xuất[[B1_MN]:[B4_DT]]*(Data_Xuất[Year]=CI$1)*(Data_Xuất[Month]=CI$2)*(Data_Xuất[Main SKU name_GOM]=$A11)*(Data_Xuất[[#Headers],[B1_MN]:[B4_DT]]='Xuất-2024-VayTron'!CI$5)))</f>
        <v>0</v>
      </c>
      <c r="CJ11" s="42" cm="1">
        <f t="array" ref="CJ11">IF(CJ$2="FY",SUMPRODUCT(Data_Xuất[[B1_MN]:[B4_DT]]*(Data_Xuất[Year]=CJ$1)*(Data_Xuất[Main SKU name_GOM]=$A11)*(Data_Xuất[[#Headers],[B1_MN]:[B4_DT]]='Xuất-2024-VayTron'!CJ$5)),SUMPRODUCT(Data_Xuất[[B1_MN]:[B4_DT]]*(Data_Xuất[Year]=CJ$1)*(Data_Xuất[Month]=CJ$2)*(Data_Xuất[Main SKU name_GOM]=$A11)*(Data_Xuất[[#Headers],[B1_MN]:[B4_DT]]='Xuất-2024-VayTron'!CJ$5)))</f>
        <v>980.52160953800296</v>
      </c>
      <c r="CK11" s="42" cm="1">
        <f t="array" ref="CK11">IF(CK$2="FY",SUMPRODUCT(Data_Xuất[[B1_MN]:[B4_DT]]*(Data_Xuất[Year]=CK$1)*(Data_Xuất[Main SKU name_GOM]=$A11)*(Data_Xuất[[#Headers],[B1_MN]:[B4_DT]]='Xuất-2024-VayTron'!CK$5)),SUMPRODUCT(Data_Xuất[[B1_MN]:[B4_DT]]*(Data_Xuất[Year]=CK$1)*(Data_Xuất[Month]=CK$2)*(Data_Xuất[Main SKU name_GOM]=$A11)*(Data_Xuất[[#Headers],[B1_MN]:[B4_DT]]='Xuất-2024-VayTron'!CK$5)))</f>
        <v>0</v>
      </c>
      <c r="CL11" s="42" cm="1">
        <f t="array" ref="CL11">IF(CL$2="FY",SUMPRODUCT(Data_Xuất[[B1_MN]:[B4_DT]]*(Data_Xuất[Year]=CL$1)*(Data_Xuất[Main SKU name_GOM]=$A11)*(Data_Xuất[[#Headers],[B1_MN]:[B4_DT]]='Xuất-2024-VayTron'!CL$5)),SUMPRODUCT(Data_Xuất[[B1_MN]:[B4_DT]]*(Data_Xuất[Year]=CL$1)*(Data_Xuất[Month]=CL$2)*(Data_Xuất[Main SKU name_GOM]=$A11)*(Data_Xuất[[#Headers],[B1_MN]:[B4_DT]]='Xuất-2024-VayTron'!CL$5)))</f>
        <v>0</v>
      </c>
      <c r="CM11" s="42" cm="1">
        <f t="array" ref="CM11">IF(CM$2="FY",SUMPRODUCT(Data_Xuất[[B1_MN]:[B4_DT]]*(Data_Xuất[Year]=CM$1)*(Data_Xuất[Main SKU name_GOM]=$A11)*(Data_Xuất[[#Headers],[B1_MN]:[B4_DT]]='Xuất-2024-VayTron'!CM$5)),SUMPRODUCT(Data_Xuất[[B1_MN]:[B4_DT]]*(Data_Xuất[Year]=CM$1)*(Data_Xuất[Month]=CM$2)*(Data_Xuất[Main SKU name_GOM]=$A11)*(Data_Xuất[[#Headers],[B1_MN]:[B4_DT]]='Xuất-2024-VayTron'!CM$5)))</f>
        <v>0</v>
      </c>
      <c r="CN11" s="45">
        <f t="shared" si="17"/>
        <v>434324.00000000006</v>
      </c>
      <c r="CP11" s="42" cm="1">
        <f t="array" ref="CP11">IF(CP$2="FY",SUMPRODUCT(Data_Xuất[[B1_MN]:[B4_DT]]*(Data_Xuất[Year]=CP$1)*(Data_Xuất[Main SKU name_GOM]=$A11)*(Data_Xuất[[#Headers],[B1_MN]:[B4_DT]]='Xuất-2024-VayTron'!CP$5)),SUMPRODUCT(Data_Xuất[[B1_MN]:[B4_DT]]*(Data_Xuất[Year]=CP$1)*(Data_Xuất[Month]=CP$2)*(Data_Xuất[Main SKU name_GOM]=$A11)*(Data_Xuất[[#Headers],[B1_MN]:[B4_DT]]='Xuất-2024-VayTron'!CP$5)))</f>
        <v>1017.1586193521205</v>
      </c>
      <c r="CQ11" s="42" cm="1">
        <f t="array" ref="CQ11">IF(CQ$2="FY",SUMPRODUCT(Data_Xuất[[B1_MN]:[B4_DT]]*(Data_Xuất[Year]=CQ$1)*(Data_Xuất[Main SKU name_GOM]=$A11)*(Data_Xuất[[#Headers],[B1_MN]:[B4_DT]]='Xuất-2024-VayTron'!CQ$5)),SUMPRODUCT(Data_Xuất[[B1_MN]:[B4_DT]]*(Data_Xuất[Year]=CQ$1)*(Data_Xuất[Month]=CQ$2)*(Data_Xuất[Main SKU name_GOM]=$A11)*(Data_Xuất[[#Headers],[B1_MN]:[B4_DT]]='Xuất-2024-VayTron'!CQ$5)))</f>
        <v>0</v>
      </c>
      <c r="CR11" s="42" cm="1">
        <f t="array" ref="CR11">IF(CR$2="FY",SUMPRODUCT(Data_Xuất[[B1_MN]:[B4_DT]]*(Data_Xuất[Year]=CR$1)*(Data_Xuất[Main SKU name_GOM]=$A11)*(Data_Xuất[[#Headers],[B1_MN]:[B4_DT]]='Xuất-2024-VayTron'!CR$5)),SUMPRODUCT(Data_Xuất[[B1_MN]:[B4_DT]]*(Data_Xuất[Year]=CR$1)*(Data_Xuất[Month]=CR$2)*(Data_Xuất[Main SKU name_GOM]=$A11)*(Data_Xuất[[#Headers],[B1_MN]:[B4_DT]]='Xuất-2024-VayTron'!CR$5)))</f>
        <v>166535.46449792851</v>
      </c>
      <c r="CS11" s="42" cm="1">
        <f t="array" ref="CS11">IF(CS$2="FY",SUMPRODUCT(Data_Xuất[[B1_MN]:[B4_DT]]*(Data_Xuất[Year]=CS$1)*(Data_Xuất[Main SKU name_GOM]=$A11)*(Data_Xuất[[#Headers],[B1_MN]:[B4_DT]]='Xuất-2024-VayTron'!CS$5)),SUMPRODUCT(Data_Xuất[[B1_MN]:[B4_DT]]*(Data_Xuất[Year]=CS$1)*(Data_Xuất[Month]=CS$2)*(Data_Xuất[Main SKU name_GOM]=$A11)*(Data_Xuất[[#Headers],[B1_MN]:[B4_DT]]='Xuất-2024-VayTron'!CS$5)))</f>
        <v>21686.220951366126</v>
      </c>
      <c r="CT11" s="42" cm="1">
        <f t="array" ref="CT11">IF(CT$2="FY",SUMPRODUCT(Data_Xuất[[B1_MN]:[B4_DT]]*(Data_Xuất[Year]=CT$1)*(Data_Xuất[Main SKU name_GOM]=$A11)*(Data_Xuất[[#Headers],[B1_MN]:[B4_DT]]='Xuất-2024-VayTron'!CT$5)),SUMPRODUCT(Data_Xuất[[B1_MN]:[B4_DT]]*(Data_Xuất[Year]=CT$1)*(Data_Xuất[Month]=CT$2)*(Data_Xuất[Main SKU name_GOM]=$A11)*(Data_Xuất[[#Headers],[B1_MN]:[B4_DT]]='Xuất-2024-VayTron'!CT$5)))</f>
        <v>75685.741410408024</v>
      </c>
      <c r="CU11" s="42" cm="1">
        <f t="array" ref="CU11">IF(CU$2="FY",SUMPRODUCT(Data_Xuất[[B1_MN]:[B4_DT]]*(Data_Xuất[Year]=CU$1)*(Data_Xuất[Main SKU name_GOM]=$A11)*(Data_Xuất[[#Headers],[B1_MN]:[B4_DT]]='Xuất-2024-VayTron'!CU$5)),SUMPRODUCT(Data_Xuất[[B1_MN]:[B4_DT]]*(Data_Xuất[Year]=CU$1)*(Data_Xuất[Month]=CU$2)*(Data_Xuất[Main SKU name_GOM]=$A11)*(Data_Xuất[[#Headers],[B1_MN]:[B4_DT]]='Xuất-2024-VayTron'!CU$5)))</f>
        <v>7044.1113140943835</v>
      </c>
      <c r="CV11" s="42" cm="1">
        <f t="array" ref="CV11">IF(CV$2="FY",SUMPRODUCT(Data_Xuất[[B1_MN]:[B4_DT]]*(Data_Xuất[Year]=CV$1)*(Data_Xuất[Main SKU name_GOM]=$A11)*(Data_Xuất[[#Headers],[B1_MN]:[B4_DT]]='Xuất-2024-VayTron'!CV$5)),SUMPRODUCT(Data_Xuất[[B1_MN]:[B4_DT]]*(Data_Xuất[Year]=CV$1)*(Data_Xuất[Month]=CV$2)*(Data_Xuất[Main SKU name_GOM]=$A11)*(Data_Xuất[[#Headers],[B1_MN]:[B4_DT]]='Xuất-2024-VayTron'!CV$5)))</f>
        <v>0</v>
      </c>
      <c r="CW11" s="42" cm="1">
        <f t="array" ref="CW11">IF(CW$2="FY",SUMPRODUCT(Data_Xuất[[B1_MN]:[B4_DT]]*(Data_Xuất[Year]=CW$1)*(Data_Xuất[Main SKU name_GOM]=$A11)*(Data_Xuất[[#Headers],[B1_MN]:[B4_DT]]='Xuất-2024-VayTron'!CW$5)),SUMPRODUCT(Data_Xuất[[B1_MN]:[B4_DT]]*(Data_Xuất[Year]=CW$1)*(Data_Xuất[Month]=CW$2)*(Data_Xuất[Main SKU name_GOM]=$A11)*(Data_Xuất[[#Headers],[B1_MN]:[B4_DT]]='Xuất-2024-VayTron'!CW$5)))</f>
        <v>5477.3032068508528</v>
      </c>
      <c r="CX11" s="42" cm="1">
        <f t="array" ref="CX11">IF(CX$2="FY",SUMPRODUCT(Data_Xuất[[B1_MN]:[B4_DT]]*(Data_Xuất[Year]=CX$1)*(Data_Xuất[Main SKU name_GOM]=$A11)*(Data_Xuất[[#Headers],[B1_MN]:[B4_DT]]='Xuất-2024-VayTron'!CX$5)),SUMPRODUCT(Data_Xuất[[B1_MN]:[B4_DT]]*(Data_Xuất[Year]=CX$1)*(Data_Xuất[Month]=CX$2)*(Data_Xuất[Main SKU name_GOM]=$A11)*(Data_Xuất[[#Headers],[B1_MN]:[B4_DT]]='Xuất-2024-VayTron'!CX$5)))</f>
        <v>0</v>
      </c>
      <c r="CY11" s="42" cm="1">
        <f t="array" ref="CY11">IF(CY$2="FY",SUMPRODUCT(Data_Xuất[[B1_MN]:[B4_DT]]*(Data_Xuất[Year]=CY$1)*(Data_Xuất[Main SKU name_GOM]=$A11)*(Data_Xuất[[#Headers],[B1_MN]:[B4_DT]]='Xuất-2024-VayTron'!CY$5)),SUMPRODUCT(Data_Xuất[[B1_MN]:[B4_DT]]*(Data_Xuất[Year]=CY$1)*(Data_Xuất[Month]=CY$2)*(Data_Xuất[Main SKU name_GOM]=$A11)*(Data_Xuất[[#Headers],[B1_MN]:[B4_DT]]='Xuất-2024-VayTron'!CY$5)))</f>
        <v>0</v>
      </c>
      <c r="CZ11" s="42" cm="1">
        <f t="array" ref="CZ11">IF(CZ$2="FY",SUMPRODUCT(Data_Xuất[[B1_MN]:[B4_DT]]*(Data_Xuất[Year]=CZ$1)*(Data_Xuất[Main SKU name_GOM]=$A11)*(Data_Xuất[[#Headers],[B1_MN]:[B4_DT]]='Xuất-2024-VayTron'!CZ$5)),SUMPRODUCT(Data_Xuất[[B1_MN]:[B4_DT]]*(Data_Xuất[Year]=CZ$1)*(Data_Xuất[Month]=CZ$2)*(Data_Xuất[Main SKU name_GOM]=$A11)*(Data_Xuất[[#Headers],[B1_MN]:[B4_DT]]='Xuất-2024-VayTron'!CZ$5)))</f>
        <v>0</v>
      </c>
      <c r="DA11" s="42" cm="1">
        <f t="array" ref="DA11">IF(DA$2="FY",SUMPRODUCT(Data_Xuất[[B1_MN]:[B4_DT]]*(Data_Xuất[Year]=DA$1)*(Data_Xuất[Main SKU name_GOM]=$A11)*(Data_Xuất[[#Headers],[B1_MN]:[B4_DT]]='Xuất-2024-VayTron'!DA$5)),SUMPRODUCT(Data_Xuất[[B1_MN]:[B4_DT]]*(Data_Xuất[Year]=DA$1)*(Data_Xuất[Month]=DA$2)*(Data_Xuất[Main SKU name_GOM]=$A11)*(Data_Xuất[[#Headers],[B1_MN]:[B4_DT]]='Xuất-2024-VayTron'!DA$5)))</f>
        <v>0</v>
      </c>
      <c r="DB11" s="42" cm="1">
        <f t="array" ref="DB11">IF(DB$2="FY",SUMPRODUCT(Data_Xuất[[B1_MN]:[B4_DT]]*(Data_Xuất[Year]=DB$1)*(Data_Xuất[Main SKU name_GOM]=$A11)*(Data_Xuất[[#Headers],[B1_MN]:[B4_DT]]='Xuất-2024-VayTron'!DB$5)),SUMPRODUCT(Data_Xuất[[B1_MN]:[B4_DT]]*(Data_Xuất[Year]=DB$1)*(Data_Xuất[Month]=DB$2)*(Data_Xuất[Main SKU name_GOM]=$A11)*(Data_Xuất[[#Headers],[B1_MN]:[B4_DT]]='Xuất-2024-VayTron'!DB$5)))</f>
        <v>0</v>
      </c>
      <c r="DC11" s="45">
        <f t="shared" si="18"/>
        <v>277446</v>
      </c>
      <c r="DE11" s="42" cm="1">
        <f t="array" ref="DE11">IF(DE$2="FY",SUMPRODUCT(Data_Xuất[[B1_MN]:[B4_DT]]*(Data_Xuất[Year]=DE$1)*(Data_Xuất[Main SKU name_GOM]=$A11)*(Data_Xuất[[#Headers],[B1_MN]:[B4_DT]]='Xuất-2024-VayTron'!DE$5)),SUMPRODUCT(Data_Xuất[[B1_MN]:[B4_DT]]*(Data_Xuất[Year]=DE$1)*(Data_Xuất[Month]=DE$2)*(Data_Xuất[Main SKU name_GOM]=$A11)*(Data_Xuất[[#Headers],[B1_MN]:[B4_DT]]='Xuất-2024-VayTron'!DE$5)))</f>
        <v>18.460765092128273</v>
      </c>
      <c r="DF11" s="42" cm="1">
        <f t="array" ref="DF11">IF(DF$2="FY",SUMPRODUCT(Data_Xuất[[B1_MN]:[B4_DT]]*(Data_Xuất[Year]=DF$1)*(Data_Xuất[Main SKU name_GOM]=$A11)*(Data_Xuất[[#Headers],[B1_MN]:[B4_DT]]='Xuất-2024-VayTron'!DF$5)),SUMPRODUCT(Data_Xuất[[B1_MN]:[B4_DT]]*(Data_Xuất[Year]=DF$1)*(Data_Xuất[Month]=DF$2)*(Data_Xuất[Main SKU name_GOM]=$A11)*(Data_Xuất[[#Headers],[B1_MN]:[B4_DT]]='Xuất-2024-VayTron'!DF$5)))</f>
        <v>0</v>
      </c>
      <c r="DG11" s="42" cm="1">
        <f t="array" ref="DG11">IF(DG$2="FY",SUMPRODUCT(Data_Xuất[[B1_MN]:[B4_DT]]*(Data_Xuất[Year]=DG$1)*(Data_Xuất[Main SKU name_GOM]=$A11)*(Data_Xuất[[#Headers],[B1_MN]:[B4_DT]]='Xuất-2024-VayTron'!DG$5)),SUMPRODUCT(Data_Xuất[[B1_MN]:[B4_DT]]*(Data_Xuất[Year]=DG$1)*(Data_Xuất[Month]=DG$2)*(Data_Xuất[Main SKU name_GOM]=$A11)*(Data_Xuất[[#Headers],[B1_MN]:[B4_DT]]='Xuất-2024-VayTron'!DG$5)))</f>
        <v>329229.9747306261</v>
      </c>
      <c r="DH11" s="42" cm="1">
        <f t="array" ref="DH11">IF(DH$2="FY",SUMPRODUCT(Data_Xuất[[B1_MN]:[B4_DT]]*(Data_Xuất[Year]=DH$1)*(Data_Xuất[Main SKU name_GOM]=$A11)*(Data_Xuất[[#Headers],[B1_MN]:[B4_DT]]='Xuất-2024-VayTron'!DH$5)),SUMPRODUCT(Data_Xuất[[B1_MN]:[B4_DT]]*(Data_Xuất[Year]=DH$1)*(Data_Xuất[Month]=DH$2)*(Data_Xuất[Main SKU name_GOM]=$A11)*(Data_Xuất[[#Headers],[B1_MN]:[B4_DT]]='Xuất-2024-VayTron'!DH$5)))</f>
        <v>393.59075674368268</v>
      </c>
      <c r="DI11" s="42" cm="1">
        <f t="array" ref="DI11">IF(DI$2="FY",SUMPRODUCT(Data_Xuất[[B1_MN]:[B4_DT]]*(Data_Xuất[Year]=DI$1)*(Data_Xuất[Main SKU name_GOM]=$A11)*(Data_Xuất[[#Headers],[B1_MN]:[B4_DT]]='Xuất-2024-VayTron'!DI$5)),SUMPRODUCT(Data_Xuất[[B1_MN]:[B4_DT]]*(Data_Xuất[Year]=DI$1)*(Data_Xuất[Month]=DI$2)*(Data_Xuất[Main SKU name_GOM]=$A11)*(Data_Xuất[[#Headers],[B1_MN]:[B4_DT]]='Xuất-2024-VayTron'!DI$5)))</f>
        <v>10133.718246090775</v>
      </c>
      <c r="DJ11" s="42" cm="1">
        <f t="array" ref="DJ11">IF(DJ$2="FY",SUMPRODUCT(Data_Xuất[[B1_MN]:[B4_DT]]*(Data_Xuất[Year]=DJ$1)*(Data_Xuất[Main SKU name_GOM]=$A11)*(Data_Xuất[[#Headers],[B1_MN]:[B4_DT]]='Xuất-2024-VayTron'!DJ$5)),SUMPRODUCT(Data_Xuất[[B1_MN]:[B4_DT]]*(Data_Xuất[Year]=DJ$1)*(Data_Xuất[Month]=DJ$2)*(Data_Xuất[Main SKU name_GOM]=$A11)*(Data_Xuất[[#Headers],[B1_MN]:[B4_DT]]='Xuất-2024-VayTron'!DJ$5)))</f>
        <v>127.84602300782569</v>
      </c>
      <c r="DK11" s="42" cm="1">
        <f t="array" ref="DK11">IF(DK$2="FY",SUMPRODUCT(Data_Xuất[[B1_MN]:[B4_DT]]*(Data_Xuất[Year]=DK$1)*(Data_Xuất[Main SKU name_GOM]=$A11)*(Data_Xuất[[#Headers],[B1_MN]:[B4_DT]]='Xuất-2024-VayTron'!DK$5)),SUMPRODUCT(Data_Xuất[[B1_MN]:[B4_DT]]*(Data_Xuất[Year]=DK$1)*(Data_Xuất[Month]=DK$2)*(Data_Xuất[Main SKU name_GOM]=$A11)*(Data_Xuất[[#Headers],[B1_MN]:[B4_DT]]='Xuất-2024-VayTron'!DK$5)))</f>
        <v>0</v>
      </c>
      <c r="DL11" s="42" cm="1">
        <f t="array" ref="DL11">IF(DL$2="FY",SUMPRODUCT(Data_Xuất[[B1_MN]:[B4_DT]]*(Data_Xuất[Year]=DL$1)*(Data_Xuất[Main SKU name_GOM]=$A11)*(Data_Xuất[[#Headers],[B1_MN]:[B4_DT]]='Xuất-2024-VayTron'!DL$5)),SUMPRODUCT(Data_Xuất[[B1_MN]:[B4_DT]]*(Data_Xuất[Year]=DL$1)*(Data_Xuất[Month]=DL$2)*(Data_Xuất[Main SKU name_GOM]=$A11)*(Data_Xuất[[#Headers],[B1_MN]:[B4_DT]]='Xuất-2024-VayTron'!DL$5)))</f>
        <v>99.409478439498287</v>
      </c>
      <c r="DM11" s="42" cm="1">
        <f t="array" ref="DM11">IF(DM$2="FY",SUMPRODUCT(Data_Xuất[[B1_MN]:[B4_DT]]*(Data_Xuất[Year]=DM$1)*(Data_Xuất[Main SKU name_GOM]=$A11)*(Data_Xuất[[#Headers],[B1_MN]:[B4_DT]]='Xuất-2024-VayTron'!DM$5)),SUMPRODUCT(Data_Xuất[[B1_MN]:[B4_DT]]*(Data_Xuất[Year]=DM$1)*(Data_Xuất[Month]=DM$2)*(Data_Xuất[Main SKU name_GOM]=$A11)*(Data_Xuất[[#Headers],[B1_MN]:[B4_DT]]='Xuất-2024-VayTron'!DM$5)))</f>
        <v>0</v>
      </c>
      <c r="DN11" s="42" cm="1">
        <f t="array" ref="DN11">IF(DN$2="FY",SUMPRODUCT(Data_Xuất[[B1_MN]:[B4_DT]]*(Data_Xuất[Year]=DN$1)*(Data_Xuất[Main SKU name_GOM]=$A11)*(Data_Xuất[[#Headers],[B1_MN]:[B4_DT]]='Xuất-2024-VayTron'!DN$5)),SUMPRODUCT(Data_Xuất[[B1_MN]:[B4_DT]]*(Data_Xuất[Year]=DN$1)*(Data_Xuất[Month]=DN$2)*(Data_Xuất[Main SKU name_GOM]=$A11)*(Data_Xuất[[#Headers],[B1_MN]:[B4_DT]]='Xuất-2024-VayTron'!DN$5)))</f>
        <v>0</v>
      </c>
      <c r="DO11" s="42" cm="1">
        <f t="array" ref="DO11">IF(DO$2="FY",SUMPRODUCT(Data_Xuất[[B1_MN]:[B4_DT]]*(Data_Xuất[Year]=DO$1)*(Data_Xuất[Main SKU name_GOM]=$A11)*(Data_Xuất[[#Headers],[B1_MN]:[B4_DT]]='Xuất-2024-VayTron'!DO$5)),SUMPRODUCT(Data_Xuất[[B1_MN]:[B4_DT]]*(Data_Xuất[Year]=DO$1)*(Data_Xuất[Month]=DO$2)*(Data_Xuất[Main SKU name_GOM]=$A11)*(Data_Xuất[[#Headers],[B1_MN]:[B4_DT]]='Xuất-2024-VayTron'!DO$5)))</f>
        <v>0</v>
      </c>
      <c r="DP11" s="42" cm="1">
        <f t="array" ref="DP11">IF(DP$2="FY",SUMPRODUCT(Data_Xuất[[B1_MN]:[B4_DT]]*(Data_Xuất[Year]=DP$1)*(Data_Xuất[Main SKU name_GOM]=$A11)*(Data_Xuất[[#Headers],[B1_MN]:[B4_DT]]='Xuất-2024-VayTron'!DP$5)),SUMPRODUCT(Data_Xuất[[B1_MN]:[B4_DT]]*(Data_Xuất[Year]=DP$1)*(Data_Xuất[Month]=DP$2)*(Data_Xuất[Main SKU name_GOM]=$A11)*(Data_Xuất[[#Headers],[B1_MN]:[B4_DT]]='Xuất-2024-VayTron'!DP$5)))</f>
        <v>0</v>
      </c>
      <c r="DQ11" s="42" cm="1">
        <f t="array" ref="DQ11">IF(DQ$2="FY",SUMPRODUCT(Data_Xuất[[B1_MN]:[B4_DT]]*(Data_Xuất[Year]=DQ$1)*(Data_Xuất[Main SKU name_GOM]=$A11)*(Data_Xuất[[#Headers],[B1_MN]:[B4_DT]]='Xuất-2024-VayTron'!DQ$5)),SUMPRODUCT(Data_Xuất[[B1_MN]:[B4_DT]]*(Data_Xuất[Year]=DQ$1)*(Data_Xuất[Month]=DQ$2)*(Data_Xuất[Main SKU name_GOM]=$A11)*(Data_Xuất[[#Headers],[B1_MN]:[B4_DT]]='Xuất-2024-VayTron'!DQ$5)))</f>
        <v>0</v>
      </c>
      <c r="DR11" s="45">
        <f t="shared" si="19"/>
        <v>340002.99999999994</v>
      </c>
      <c r="DT11" s="42" cm="1">
        <f t="array" ref="DT11">IF(DT$2="FY",SUMPRODUCT(Data_Xuất[[B1_MN]:[B4_DT]]*(Data_Xuất[Year]=DT$1)*(Data_Xuất[Main SKU name_GOM]=$A11)*(Data_Xuất[[#Headers],[B1_MN]:[B4_DT]]='Xuất-2024-VayTron'!DT$5)),SUMPRODUCT(Data_Xuất[[B1_MN]:[B4_DT]]*(Data_Xuất[Year]=DT$1)*(Data_Xuất[Month]=DT$2)*(Data_Xuất[Main SKU name_GOM]=$A11)*(Data_Xuất[[#Headers],[B1_MN]:[B4_DT]]='Xuất-2024-VayTron'!DT$5)))</f>
        <v>14.768612073702618</v>
      </c>
      <c r="DU11" s="42" cm="1">
        <f t="array" ref="DU11">IF(DU$2="FY",SUMPRODUCT(Data_Xuất[[B1_MN]:[B4_DT]]*(Data_Xuất[Year]=DU$1)*(Data_Xuất[Main SKU name_GOM]=$A11)*(Data_Xuất[[#Headers],[B1_MN]:[B4_DT]]='Xuất-2024-VayTron'!DU$5)),SUMPRODUCT(Data_Xuất[[B1_MN]:[B4_DT]]*(Data_Xuất[Year]=DU$1)*(Data_Xuất[Month]=DU$2)*(Data_Xuất[Main SKU name_GOM]=$A11)*(Data_Xuất[[#Headers],[B1_MN]:[B4_DT]]='Xuất-2024-VayTron'!DU$5)))</f>
        <v>0</v>
      </c>
      <c r="DV11" s="42" cm="1">
        <f t="array" ref="DV11">IF(DV$2="FY",SUMPRODUCT(Data_Xuất[[B1_MN]:[B4_DT]]*(Data_Xuất[Year]=DV$1)*(Data_Xuất[Main SKU name_GOM]=$A11)*(Data_Xuất[[#Headers],[B1_MN]:[B4_DT]]='Xuất-2024-VayTron'!DV$5)),SUMPRODUCT(Data_Xuất[[B1_MN]:[B4_DT]]*(Data_Xuất[Year]=DV$1)*(Data_Xuất[Month]=DV$2)*(Data_Xuất[Main SKU name_GOM]=$A11)*(Data_Xuất[[#Headers],[B1_MN]:[B4_DT]]='Xuất-2024-VayTron'!DV$5)))</f>
        <v>14921.579784500871</v>
      </c>
      <c r="DW11" s="42" cm="1">
        <f t="array" ref="DW11">IF(DW$2="FY",SUMPRODUCT(Data_Xuất[[B1_MN]:[B4_DT]]*(Data_Xuất[Year]=DW$1)*(Data_Xuất[Main SKU name_GOM]=$A11)*(Data_Xuất[[#Headers],[B1_MN]:[B4_DT]]='Xuất-2024-VayTron'!DW$5)),SUMPRODUCT(Data_Xuất[[B1_MN]:[B4_DT]]*(Data_Xuất[Year]=DW$1)*(Data_Xuất[Month]=DW$2)*(Data_Xuất[Main SKU name_GOM]=$A11)*(Data_Xuất[[#Headers],[B1_MN]:[B4_DT]]='Xuất-2024-VayTron'!DW$5)))</f>
        <v>314.87260539494616</v>
      </c>
      <c r="DX11" s="42" cm="1">
        <f t="array" ref="DX11">IF(DX$2="FY",SUMPRODUCT(Data_Xuất[[B1_MN]:[B4_DT]]*(Data_Xuất[Year]=DX$1)*(Data_Xuất[Main SKU name_GOM]=$A11)*(Data_Xuất[[#Headers],[B1_MN]:[B4_DT]]='Xuất-2024-VayTron'!DX$5)),SUMPRODUCT(Data_Xuất[[B1_MN]:[B4_DT]]*(Data_Xuất[Year]=DX$1)*(Data_Xuất[Month]=DX$2)*(Data_Xuất[Main SKU name_GOM]=$A11)*(Data_Xuất[[#Headers],[B1_MN]:[B4_DT]]='Xuất-2024-VayTron'!DX$5)))</f>
        <v>1615.9745968726211</v>
      </c>
      <c r="DY11" s="42" cm="1">
        <f t="array" ref="DY11">IF(DY$2="FY",SUMPRODUCT(Data_Xuất[[B1_MN]:[B4_DT]]*(Data_Xuất[Year]=DY$1)*(Data_Xuất[Main SKU name_GOM]=$A11)*(Data_Xuất[[#Headers],[B1_MN]:[B4_DT]]='Xuất-2024-VayTron'!DY$5)),SUMPRODUCT(Data_Xuất[[B1_MN]:[B4_DT]]*(Data_Xuất[Year]=DY$1)*(Data_Xuất[Month]=DY$2)*(Data_Xuất[Main SKU name_GOM]=$A11)*(Data_Xuất[[#Headers],[B1_MN]:[B4_DT]]='Xuất-2024-VayTron'!DY$5)))</f>
        <v>102.27681840626056</v>
      </c>
      <c r="DZ11" s="42" cm="1">
        <f t="array" ref="DZ11">IF(DZ$2="FY",SUMPRODUCT(Data_Xuất[[B1_MN]:[B4_DT]]*(Data_Xuất[Year]=DZ$1)*(Data_Xuất[Main SKU name_GOM]=$A11)*(Data_Xuất[[#Headers],[B1_MN]:[B4_DT]]='Xuất-2024-VayTron'!DZ$5)),SUMPRODUCT(Data_Xuất[[B1_MN]:[B4_DT]]*(Data_Xuất[Year]=DZ$1)*(Data_Xuất[Month]=DZ$2)*(Data_Xuất[Main SKU name_GOM]=$A11)*(Data_Xuất[[#Headers],[B1_MN]:[B4_DT]]='Xuất-2024-VayTron'!DZ$5)))</f>
        <v>0</v>
      </c>
      <c r="EA11" s="42" cm="1">
        <f t="array" ref="EA11">IF(EA$2="FY",SUMPRODUCT(Data_Xuất[[B1_MN]:[B4_DT]]*(Data_Xuất[Year]=EA$1)*(Data_Xuất[Main SKU name_GOM]=$A11)*(Data_Xuất[[#Headers],[B1_MN]:[B4_DT]]='Xuất-2024-VayTron'!EA$5)),SUMPRODUCT(Data_Xuất[[B1_MN]:[B4_DT]]*(Data_Xuất[Year]=EA$1)*(Data_Xuất[Month]=EA$2)*(Data_Xuất[Main SKU name_GOM]=$A11)*(Data_Xuất[[#Headers],[B1_MN]:[B4_DT]]='Xuất-2024-VayTron'!EA$5)))</f>
        <v>17579.527582751598</v>
      </c>
      <c r="EB11" s="42" cm="1">
        <f t="array" ref="EB11">IF(EB$2="FY",SUMPRODUCT(Data_Xuất[[B1_MN]:[B4_DT]]*(Data_Xuất[Year]=EB$1)*(Data_Xuất[Main SKU name_GOM]=$A11)*(Data_Xuất[[#Headers],[B1_MN]:[B4_DT]]='Xuất-2024-VayTron'!EB$5)),SUMPRODUCT(Data_Xuất[[B1_MN]:[B4_DT]]*(Data_Xuất[Year]=EB$1)*(Data_Xuất[Month]=EB$2)*(Data_Xuất[Main SKU name_GOM]=$A11)*(Data_Xuất[[#Headers],[B1_MN]:[B4_DT]]='Xuất-2024-VayTron'!EB$5)))</f>
        <v>0</v>
      </c>
      <c r="EC11" s="42" cm="1">
        <f t="array" ref="EC11">IF(EC$2="FY",SUMPRODUCT(Data_Xuất[[B1_MN]:[B4_DT]]*(Data_Xuất[Year]=EC$1)*(Data_Xuất[Main SKU name_GOM]=$A11)*(Data_Xuất[[#Headers],[B1_MN]:[B4_DT]]='Xuất-2024-VayTron'!EC$5)),SUMPRODUCT(Data_Xuất[[B1_MN]:[B4_DT]]*(Data_Xuất[Year]=EC$1)*(Data_Xuất[Month]=EC$2)*(Data_Xuất[Main SKU name_GOM]=$A11)*(Data_Xuất[[#Headers],[B1_MN]:[B4_DT]]='Xuất-2024-VayTron'!EC$5)))</f>
        <v>0</v>
      </c>
      <c r="ED11" s="42" cm="1">
        <f t="array" ref="ED11">IF(ED$2="FY",SUMPRODUCT(Data_Xuất[[B1_MN]:[B4_DT]]*(Data_Xuất[Year]=ED$1)*(Data_Xuất[Main SKU name_GOM]=$A11)*(Data_Xuất[[#Headers],[B1_MN]:[B4_DT]]='Xuất-2024-VayTron'!ED$5)),SUMPRODUCT(Data_Xuất[[B1_MN]:[B4_DT]]*(Data_Xuất[Year]=ED$1)*(Data_Xuất[Month]=ED$2)*(Data_Xuất[Main SKU name_GOM]=$A11)*(Data_Xuất[[#Headers],[B1_MN]:[B4_DT]]='Xuất-2024-VayTron'!ED$5)))</f>
        <v>0</v>
      </c>
      <c r="EE11" s="42" cm="1">
        <f t="array" ref="EE11">IF(EE$2="FY",SUMPRODUCT(Data_Xuất[[B1_MN]:[B4_DT]]*(Data_Xuất[Year]=EE$1)*(Data_Xuất[Main SKU name_GOM]=$A11)*(Data_Xuất[[#Headers],[B1_MN]:[B4_DT]]='Xuất-2024-VayTron'!EE$5)),SUMPRODUCT(Data_Xuất[[B1_MN]:[B4_DT]]*(Data_Xuất[Year]=EE$1)*(Data_Xuất[Month]=EE$2)*(Data_Xuất[Main SKU name_GOM]=$A11)*(Data_Xuất[[#Headers],[B1_MN]:[B4_DT]]='Xuất-2024-VayTron'!EE$5)))</f>
        <v>0</v>
      </c>
      <c r="EF11" s="42" cm="1">
        <f t="array" ref="EF11">IF(EF$2="FY",SUMPRODUCT(Data_Xuất[[B1_MN]:[B4_DT]]*(Data_Xuất[Year]=EF$1)*(Data_Xuất[Main SKU name_GOM]=$A11)*(Data_Xuất[[#Headers],[B1_MN]:[B4_DT]]='Xuất-2024-VayTron'!EF$5)),SUMPRODUCT(Data_Xuất[[B1_MN]:[B4_DT]]*(Data_Xuất[Year]=EF$1)*(Data_Xuất[Month]=EF$2)*(Data_Xuất[Main SKU name_GOM]=$A11)*(Data_Xuất[[#Headers],[B1_MN]:[B4_DT]]='Xuất-2024-VayTron'!EF$5)))</f>
        <v>0</v>
      </c>
      <c r="EG11" s="45">
        <f t="shared" si="20"/>
        <v>34549</v>
      </c>
      <c r="EI11" s="42" cm="1">
        <f t="array" ref="EI11">IF(EI$2="FY",SUMPRODUCT(Data_Xuất[[B1_MN]:[B4_DT]]*(Data_Xuất[Year]=EI$1)*(Data_Xuất[Main SKU name_GOM]=$A11)*(Data_Xuất[[#Headers],[B1_MN]:[B4_DT]]='Xuất-2024-VayTron'!EI$5)),SUMPRODUCT(Data_Xuất[[B1_MN]:[B4_DT]]*(Data_Xuất[Year]=EI$1)*(Data_Xuất[Month]=EI$2)*(Data_Xuất[Main SKU name_GOM]=$A11)*(Data_Xuất[[#Headers],[B1_MN]:[B4_DT]]='Xuất-2024-VayTron'!EI$5)))</f>
        <v>0</v>
      </c>
      <c r="EJ11" s="42" cm="1">
        <f t="array" ref="EJ11">IF(EJ$2="FY",SUMPRODUCT(Data_Xuất[[B1_MN]:[B4_DT]]*(Data_Xuất[Year]=EJ$1)*(Data_Xuất[Main SKU name_GOM]=$A11)*(Data_Xuất[[#Headers],[B1_MN]:[B4_DT]]='Xuất-2024-VayTron'!EJ$5)),SUMPRODUCT(Data_Xuất[[B1_MN]:[B4_DT]]*(Data_Xuất[Year]=EJ$1)*(Data_Xuất[Month]=EJ$2)*(Data_Xuất[Main SKU name_GOM]=$A11)*(Data_Xuất[[#Headers],[B1_MN]:[B4_DT]]='Xuất-2024-VayTron'!EJ$5)))</f>
        <v>0</v>
      </c>
      <c r="EK11" s="42" cm="1">
        <f t="array" ref="EK11">IF(EK$2="FY",SUMPRODUCT(Data_Xuất[[B1_MN]:[B4_DT]]*(Data_Xuất[Year]=EK$1)*(Data_Xuất[Main SKU name_GOM]=$A11)*(Data_Xuất[[#Headers],[B1_MN]:[B4_DT]]='Xuất-2024-VayTron'!EK$5)),SUMPRODUCT(Data_Xuất[[B1_MN]:[B4_DT]]*(Data_Xuất[Year]=EK$1)*(Data_Xuất[Month]=EK$2)*(Data_Xuất[Main SKU name_GOM]=$A11)*(Data_Xuất[[#Headers],[B1_MN]:[B4_DT]]='Xuất-2024-VayTron'!EK$5)))</f>
        <v>0</v>
      </c>
      <c r="EL11" s="42" cm="1">
        <f t="array" ref="EL11">IF(EL$2="FY",SUMPRODUCT(Data_Xuất[[B1_MN]:[B4_DT]]*(Data_Xuất[Year]=EL$1)*(Data_Xuất[Main SKU name_GOM]=$A11)*(Data_Xuất[[#Headers],[B1_MN]:[B4_DT]]='Xuất-2024-VayTron'!EL$5)),SUMPRODUCT(Data_Xuất[[B1_MN]:[B4_DT]]*(Data_Xuất[Year]=EL$1)*(Data_Xuất[Month]=EL$2)*(Data_Xuất[Main SKU name_GOM]=$A11)*(Data_Xuất[[#Headers],[B1_MN]:[B4_DT]]='Xuất-2024-VayTron'!EL$5)))</f>
        <v>0</v>
      </c>
      <c r="EM11" s="42" cm="1">
        <f t="array" ref="EM11">IF(EM$2="FY",SUMPRODUCT(Data_Xuất[[B1_MN]:[B4_DT]]*(Data_Xuất[Year]=EM$1)*(Data_Xuất[Main SKU name_GOM]=$A11)*(Data_Xuất[[#Headers],[B1_MN]:[B4_DT]]='Xuất-2024-VayTron'!EM$5)),SUMPRODUCT(Data_Xuất[[B1_MN]:[B4_DT]]*(Data_Xuất[Year]=EM$1)*(Data_Xuất[Month]=EM$2)*(Data_Xuất[Main SKU name_GOM]=$A11)*(Data_Xuất[[#Headers],[B1_MN]:[B4_DT]]='Xuất-2024-VayTron'!EM$5)))</f>
        <v>5000</v>
      </c>
      <c r="EN11" s="42" cm="1">
        <f t="array" ref="EN11">IF(EN$2="FY",SUMPRODUCT(Data_Xuất[[B1_MN]:[B4_DT]]*(Data_Xuất[Year]=EN$1)*(Data_Xuất[Main SKU name_GOM]=$A11)*(Data_Xuất[[#Headers],[B1_MN]:[B4_DT]]='Xuất-2024-VayTron'!EN$5)),SUMPRODUCT(Data_Xuất[[B1_MN]:[B4_DT]]*(Data_Xuất[Year]=EN$1)*(Data_Xuất[Month]=EN$2)*(Data_Xuất[Main SKU name_GOM]=$A11)*(Data_Xuất[[#Headers],[B1_MN]:[B4_DT]]='Xuất-2024-VayTron'!EN$5)))</f>
        <v>0</v>
      </c>
      <c r="EO11" s="42" cm="1">
        <f t="array" ref="EO11">IF(EO$2="FY",SUMPRODUCT(Data_Xuất[[B1_MN]:[B4_DT]]*(Data_Xuất[Year]=EO$1)*(Data_Xuất[Main SKU name_GOM]=$A11)*(Data_Xuất[[#Headers],[B1_MN]:[B4_DT]]='Xuất-2024-VayTron'!EO$5)),SUMPRODUCT(Data_Xuất[[B1_MN]:[B4_DT]]*(Data_Xuất[Year]=EO$1)*(Data_Xuất[Month]=EO$2)*(Data_Xuất[Main SKU name_GOM]=$A11)*(Data_Xuất[[#Headers],[B1_MN]:[B4_DT]]='Xuất-2024-VayTron'!EO$5)))</f>
        <v>0</v>
      </c>
      <c r="EP11" s="42" cm="1">
        <f t="array" ref="EP11">IF(EP$2="FY",SUMPRODUCT(Data_Xuất[[B1_MN]:[B4_DT]]*(Data_Xuất[Year]=EP$1)*(Data_Xuất[Main SKU name_GOM]=$A11)*(Data_Xuất[[#Headers],[B1_MN]:[B4_DT]]='Xuất-2024-VayTron'!EP$5)),SUMPRODUCT(Data_Xuất[[B1_MN]:[B4_DT]]*(Data_Xuất[Year]=EP$1)*(Data_Xuất[Month]=EP$2)*(Data_Xuất[Main SKU name_GOM]=$A11)*(Data_Xuất[[#Headers],[B1_MN]:[B4_DT]]='Xuất-2024-VayTron'!EP$5)))</f>
        <v>0</v>
      </c>
      <c r="EQ11" s="42" cm="1">
        <f t="array" ref="EQ11">IF(EQ$2="FY",SUMPRODUCT(Data_Xuất[[B1_MN]:[B4_DT]]*(Data_Xuất[Year]=EQ$1)*(Data_Xuất[Main SKU name_GOM]=$A11)*(Data_Xuất[[#Headers],[B1_MN]:[B4_DT]]='Xuất-2024-VayTron'!EQ$5)),SUMPRODUCT(Data_Xuất[[B1_MN]:[B4_DT]]*(Data_Xuất[Year]=EQ$1)*(Data_Xuất[Month]=EQ$2)*(Data_Xuất[Main SKU name_GOM]=$A11)*(Data_Xuất[[#Headers],[B1_MN]:[B4_DT]]='Xuất-2024-VayTron'!EQ$5)))</f>
        <v>0</v>
      </c>
      <c r="ER11" s="42" cm="1">
        <f t="array" ref="ER11">IF(ER$2="FY",SUMPRODUCT(Data_Xuất[[B1_MN]:[B4_DT]]*(Data_Xuất[Year]=ER$1)*(Data_Xuất[Main SKU name_GOM]=$A11)*(Data_Xuất[[#Headers],[B1_MN]:[B4_DT]]='Xuất-2024-VayTron'!ER$5)),SUMPRODUCT(Data_Xuất[[B1_MN]:[B4_DT]]*(Data_Xuất[Year]=ER$1)*(Data_Xuất[Month]=ER$2)*(Data_Xuất[Main SKU name_GOM]=$A11)*(Data_Xuất[[#Headers],[B1_MN]:[B4_DT]]='Xuất-2024-VayTron'!ER$5)))</f>
        <v>0</v>
      </c>
      <c r="ES11" s="42" cm="1">
        <f t="array" ref="ES11">IF(ES$2="FY",SUMPRODUCT(Data_Xuất[[B1_MN]:[B4_DT]]*(Data_Xuất[Year]=ES$1)*(Data_Xuất[Main SKU name_GOM]=$A11)*(Data_Xuất[[#Headers],[B1_MN]:[B4_DT]]='Xuất-2024-VayTron'!ES$5)),SUMPRODUCT(Data_Xuất[[B1_MN]:[B4_DT]]*(Data_Xuất[Year]=ES$1)*(Data_Xuất[Month]=ES$2)*(Data_Xuất[Main SKU name_GOM]=$A11)*(Data_Xuất[[#Headers],[B1_MN]:[B4_DT]]='Xuất-2024-VayTron'!ES$5)))</f>
        <v>0</v>
      </c>
      <c r="ET11" s="42" cm="1">
        <f t="array" ref="ET11">IF(ET$2="FY",SUMPRODUCT(Data_Xuất[[B1_MN]:[B4_DT]]*(Data_Xuất[Year]=ET$1)*(Data_Xuất[Main SKU name_GOM]=$A11)*(Data_Xuất[[#Headers],[B1_MN]:[B4_DT]]='Xuất-2024-VayTron'!ET$5)),SUMPRODUCT(Data_Xuất[[B1_MN]:[B4_DT]]*(Data_Xuất[Year]=ET$1)*(Data_Xuất[Month]=ET$2)*(Data_Xuất[Main SKU name_GOM]=$A11)*(Data_Xuất[[#Headers],[B1_MN]:[B4_DT]]='Xuất-2024-VayTron'!ET$5)))</f>
        <v>0</v>
      </c>
      <c r="EU11" s="42" cm="1">
        <f t="array" ref="EU11">IF(EU$2="FY",SUMPRODUCT(Data_Xuất[[B1_MN]:[B4_DT]]*(Data_Xuất[Year]=EU$1)*(Data_Xuất[Main SKU name_GOM]=$A11)*(Data_Xuất[[#Headers],[B1_MN]:[B4_DT]]='Xuất-2024-VayTron'!EU$5)),SUMPRODUCT(Data_Xuất[[B1_MN]:[B4_DT]]*(Data_Xuất[Year]=EU$1)*(Data_Xuất[Month]=EU$2)*(Data_Xuất[Main SKU name_GOM]=$A11)*(Data_Xuất[[#Headers],[B1_MN]:[B4_DT]]='Xuất-2024-VayTron'!EU$5)))</f>
        <v>0</v>
      </c>
      <c r="EV11" s="45">
        <f t="shared" si="21"/>
        <v>5000</v>
      </c>
      <c r="EX11" s="42" cm="1">
        <f t="array" ref="EX11">IF(EX$2="FY",SUMPRODUCT(Data_Xuất[[B1_MN]:[B4_DT]]*(Data_Xuất[Year]=EX$1)*(Data_Xuất[Main SKU name_GOM]=$A11)*(Data_Xuất[[#Headers],[B1_MN]:[B4_DT]]='Xuất-2024-VayTron'!EX$5)),SUMPRODUCT(Data_Xuất[[B1_MN]:[B4_DT]]*(Data_Xuất[Year]=EX$1)*(Data_Xuất[Month]=EX$2)*(Data_Xuất[Main SKU name_GOM]=$A11)*(Data_Xuất[[#Headers],[B1_MN]:[B4_DT]]='Xuất-2024-VayTron'!EX$5)))</f>
        <v>0</v>
      </c>
      <c r="EY11" s="42" cm="1">
        <f t="array" ref="EY11">IF(EY$2="FY",SUMPRODUCT(Data_Xuất[[B1_MN]:[B4_DT]]*(Data_Xuất[Year]=EY$1)*(Data_Xuất[Main SKU name_GOM]=$A11)*(Data_Xuất[[#Headers],[B1_MN]:[B4_DT]]='Xuất-2024-VayTron'!EY$5)),SUMPRODUCT(Data_Xuất[[B1_MN]:[B4_DT]]*(Data_Xuất[Year]=EY$1)*(Data_Xuất[Month]=EY$2)*(Data_Xuất[Main SKU name_GOM]=$A11)*(Data_Xuất[[#Headers],[B1_MN]:[B4_DT]]='Xuất-2024-VayTron'!EY$5)))</f>
        <v>0</v>
      </c>
      <c r="EZ11" s="42" cm="1">
        <f t="array" ref="EZ11">IF(EZ$2="FY",SUMPRODUCT(Data_Xuất[[B1_MN]:[B4_DT]]*(Data_Xuất[Year]=EZ$1)*(Data_Xuất[Main SKU name_GOM]=$A11)*(Data_Xuất[[#Headers],[B1_MN]:[B4_DT]]='Xuất-2024-VayTron'!EZ$5)),SUMPRODUCT(Data_Xuất[[B1_MN]:[B4_DT]]*(Data_Xuất[Year]=EZ$1)*(Data_Xuất[Month]=EZ$2)*(Data_Xuất[Main SKU name_GOM]=$A11)*(Data_Xuất[[#Headers],[B1_MN]:[B4_DT]]='Xuất-2024-VayTron'!EZ$5)))</f>
        <v>0</v>
      </c>
      <c r="FA11" s="42" cm="1">
        <f t="array" ref="FA11">IF(FA$2="FY",SUMPRODUCT(Data_Xuất[[B1_MN]:[B4_DT]]*(Data_Xuất[Year]=FA$1)*(Data_Xuất[Main SKU name_GOM]=$A11)*(Data_Xuất[[#Headers],[B1_MN]:[B4_DT]]='Xuất-2024-VayTron'!FA$5)),SUMPRODUCT(Data_Xuất[[B1_MN]:[B4_DT]]*(Data_Xuất[Year]=FA$1)*(Data_Xuất[Month]=FA$2)*(Data_Xuất[Main SKU name_GOM]=$A11)*(Data_Xuất[[#Headers],[B1_MN]:[B4_DT]]='Xuất-2024-VayTron'!FA$5)))</f>
        <v>0</v>
      </c>
      <c r="FB11" s="42" cm="1">
        <f t="array" ref="FB11">IF(FB$2="FY",SUMPRODUCT(Data_Xuất[[B1_MN]:[B4_DT]]*(Data_Xuất[Year]=FB$1)*(Data_Xuất[Main SKU name_GOM]=$A11)*(Data_Xuất[[#Headers],[B1_MN]:[B4_DT]]='Xuất-2024-VayTron'!FB$5)),SUMPRODUCT(Data_Xuất[[B1_MN]:[B4_DT]]*(Data_Xuất[Year]=FB$1)*(Data_Xuất[Month]=FB$2)*(Data_Xuất[Main SKU name_GOM]=$A11)*(Data_Xuất[[#Headers],[B1_MN]:[B4_DT]]='Xuất-2024-VayTron'!FB$5)))</f>
        <v>23600</v>
      </c>
      <c r="FC11" s="42" cm="1">
        <f t="array" ref="FC11">IF(FC$2="FY",SUMPRODUCT(Data_Xuất[[B1_MN]:[B4_DT]]*(Data_Xuất[Year]=FC$1)*(Data_Xuất[Main SKU name_GOM]=$A11)*(Data_Xuất[[#Headers],[B1_MN]:[B4_DT]]='Xuất-2024-VayTron'!FC$5)),SUMPRODUCT(Data_Xuất[[B1_MN]:[B4_DT]]*(Data_Xuất[Year]=FC$1)*(Data_Xuất[Month]=FC$2)*(Data_Xuất[Main SKU name_GOM]=$A11)*(Data_Xuất[[#Headers],[B1_MN]:[B4_DT]]='Xuất-2024-VayTron'!FC$5)))</f>
        <v>0</v>
      </c>
      <c r="FD11" s="42" cm="1">
        <f t="array" ref="FD11">IF(FD$2="FY",SUMPRODUCT(Data_Xuất[[B1_MN]:[B4_DT]]*(Data_Xuất[Year]=FD$1)*(Data_Xuất[Main SKU name_GOM]=$A11)*(Data_Xuất[[#Headers],[B1_MN]:[B4_DT]]='Xuất-2024-VayTron'!FD$5)),SUMPRODUCT(Data_Xuất[[B1_MN]:[B4_DT]]*(Data_Xuất[Year]=FD$1)*(Data_Xuất[Month]=FD$2)*(Data_Xuất[Main SKU name_GOM]=$A11)*(Data_Xuất[[#Headers],[B1_MN]:[B4_DT]]='Xuất-2024-VayTron'!FD$5)))</f>
        <v>0</v>
      </c>
      <c r="FE11" s="42" cm="1">
        <f t="array" ref="FE11">IF(FE$2="FY",SUMPRODUCT(Data_Xuất[[B1_MN]:[B4_DT]]*(Data_Xuất[Year]=FE$1)*(Data_Xuất[Main SKU name_GOM]=$A11)*(Data_Xuất[[#Headers],[B1_MN]:[B4_DT]]='Xuất-2024-VayTron'!FE$5)),SUMPRODUCT(Data_Xuất[[B1_MN]:[B4_DT]]*(Data_Xuất[Year]=FE$1)*(Data_Xuất[Month]=FE$2)*(Data_Xuất[Main SKU name_GOM]=$A11)*(Data_Xuất[[#Headers],[B1_MN]:[B4_DT]]='Xuất-2024-VayTron'!FE$5)))</f>
        <v>0</v>
      </c>
      <c r="FF11" s="42" cm="1">
        <f t="array" ref="FF11">IF(FF$2="FY",SUMPRODUCT(Data_Xuất[[B1_MN]:[B4_DT]]*(Data_Xuất[Year]=FF$1)*(Data_Xuất[Main SKU name_GOM]=$A11)*(Data_Xuất[[#Headers],[B1_MN]:[B4_DT]]='Xuất-2024-VayTron'!FF$5)),SUMPRODUCT(Data_Xuất[[B1_MN]:[B4_DT]]*(Data_Xuất[Year]=FF$1)*(Data_Xuất[Month]=FF$2)*(Data_Xuất[Main SKU name_GOM]=$A11)*(Data_Xuất[[#Headers],[B1_MN]:[B4_DT]]='Xuất-2024-VayTron'!FF$5)))</f>
        <v>0</v>
      </c>
      <c r="FG11" s="42" cm="1">
        <f t="array" ref="FG11">IF(FG$2="FY",SUMPRODUCT(Data_Xuất[[B1_MN]:[B4_DT]]*(Data_Xuất[Year]=FG$1)*(Data_Xuất[Main SKU name_GOM]=$A11)*(Data_Xuất[[#Headers],[B1_MN]:[B4_DT]]='Xuất-2024-VayTron'!FG$5)),SUMPRODUCT(Data_Xuất[[B1_MN]:[B4_DT]]*(Data_Xuất[Year]=FG$1)*(Data_Xuất[Month]=FG$2)*(Data_Xuất[Main SKU name_GOM]=$A11)*(Data_Xuất[[#Headers],[B1_MN]:[B4_DT]]='Xuất-2024-VayTron'!FG$5)))</f>
        <v>0</v>
      </c>
      <c r="FH11" s="42" cm="1">
        <f t="array" ref="FH11">IF(FH$2="FY",SUMPRODUCT(Data_Xuất[[B1_MN]:[B4_DT]]*(Data_Xuất[Year]=FH$1)*(Data_Xuất[Main SKU name_GOM]=$A11)*(Data_Xuất[[#Headers],[B1_MN]:[B4_DT]]='Xuất-2024-VayTron'!FH$5)),SUMPRODUCT(Data_Xuất[[B1_MN]:[B4_DT]]*(Data_Xuất[Year]=FH$1)*(Data_Xuất[Month]=FH$2)*(Data_Xuất[Main SKU name_GOM]=$A11)*(Data_Xuất[[#Headers],[B1_MN]:[B4_DT]]='Xuất-2024-VayTron'!FH$5)))</f>
        <v>0</v>
      </c>
      <c r="FI11" s="42" cm="1">
        <f t="array" ref="FI11">IF(FI$2="FY",SUMPRODUCT(Data_Xuất[[B1_MN]:[B4_DT]]*(Data_Xuất[Year]=FI$1)*(Data_Xuất[Main SKU name_GOM]=$A11)*(Data_Xuất[[#Headers],[B1_MN]:[B4_DT]]='Xuất-2024-VayTron'!FI$5)),SUMPRODUCT(Data_Xuất[[B1_MN]:[B4_DT]]*(Data_Xuất[Year]=FI$1)*(Data_Xuất[Month]=FI$2)*(Data_Xuất[Main SKU name_GOM]=$A11)*(Data_Xuất[[#Headers],[B1_MN]:[B4_DT]]='Xuất-2024-VayTron'!FI$5)))</f>
        <v>10800</v>
      </c>
      <c r="FJ11" s="42" cm="1">
        <f t="array" ref="FJ11">IF(FJ$2="FY",SUMPRODUCT(Data_Xuất[[B1_MN]:[B4_DT]]*(Data_Xuất[Year]=FJ$1)*(Data_Xuất[Main SKU name_GOM]=$A11)*(Data_Xuất[[#Headers],[B1_MN]:[B4_DT]]='Xuất-2024-VayTron'!FJ$5)),SUMPRODUCT(Data_Xuất[[B1_MN]:[B4_DT]]*(Data_Xuất[Year]=FJ$1)*(Data_Xuất[Month]=FJ$2)*(Data_Xuất[Main SKU name_GOM]=$A11)*(Data_Xuất[[#Headers],[B1_MN]:[B4_DT]]='Xuất-2024-VayTron'!FJ$5)))</f>
        <v>0</v>
      </c>
      <c r="FK11" s="45">
        <f t="shared" si="22"/>
        <v>34400</v>
      </c>
      <c r="FM11" s="42" cm="1">
        <f t="array" ref="FM11">IF(FM$2="FY",SUMPRODUCT(Data_Xuất[[B1_MN]:[B4_DT]]*(Data_Xuất[Year]=FM$1)*(Data_Xuất[Main SKU name_GOM]=$A11)*(Data_Xuất[[#Headers],[B1_MN]:[B4_DT]]='Xuất-2024-VayTron'!FM$5)),SUMPRODUCT(Data_Xuất[[B1_MN]:[B4_DT]]*(Data_Xuất[Year]=FM$1)*(Data_Xuất[Month]=FM$2)*(Data_Xuất[Main SKU name_GOM]=$A11)*(Data_Xuất[[#Headers],[B1_MN]:[B4_DT]]='Xuất-2024-VayTron'!FM$5)))</f>
        <v>1166.5800520078067</v>
      </c>
      <c r="FN11" s="42" cm="1">
        <f t="array" ref="FN11">IF(FN$2="FY",SUMPRODUCT(Data_Xuất[[B1_MN]:[B4_DT]]*(Data_Xuất[Year]=FN$1)*(Data_Xuất[Main SKU name_GOM]=$A11)*(Data_Xuất[[#Headers],[B1_MN]:[B4_DT]]='Xuất-2024-VayTron'!FN$5)),SUMPRODUCT(Data_Xuất[[B1_MN]:[B4_DT]]*(Data_Xuất[Year]=FN$1)*(Data_Xuất[Month]=FN$2)*(Data_Xuất[Main SKU name_GOM]=$A11)*(Data_Xuất[[#Headers],[B1_MN]:[B4_DT]]='Xuất-2024-VayTron'!FN$5)))</f>
        <v>0</v>
      </c>
      <c r="FO11" s="42" cm="1">
        <f t="array" ref="FO11">IF(FO$2="FY",SUMPRODUCT(Data_Xuất[[B1_MN]:[B4_DT]]*(Data_Xuất[Year]=FO$1)*(Data_Xuất[Main SKU name_GOM]=$A11)*(Data_Xuất[[#Headers],[B1_MN]:[B4_DT]]='Xuất-2024-VayTron'!FO$5)),SUMPRODUCT(Data_Xuất[[B1_MN]:[B4_DT]]*(Data_Xuất[Year]=FO$1)*(Data_Xuất[Month]=FO$2)*(Data_Xuất[Main SKU name_GOM]=$A11)*(Data_Xuất[[#Headers],[B1_MN]:[B4_DT]]='Xuất-2024-VayTron'!FO$5)))</f>
        <v>33300.797967616054</v>
      </c>
      <c r="FP11" s="42" cm="1">
        <f t="array" ref="FP11">IF(FP$2="FY",SUMPRODUCT(Data_Xuất[[B1_MN]:[B4_DT]]*(Data_Xuất[Year]=FP$1)*(Data_Xuất[Main SKU name_GOM]=$A11)*(Data_Xuất[[#Headers],[B1_MN]:[B4_DT]]='Xuất-2024-VayTron'!FP$5)),SUMPRODUCT(Data_Xuất[[B1_MN]:[B4_DT]]*(Data_Xuất[Year]=FP$1)*(Data_Xuất[Month]=FP$2)*(Data_Xuất[Main SKU name_GOM]=$A11)*(Data_Xuất[[#Headers],[B1_MN]:[B4_DT]]='Xuất-2024-VayTron'!FP$5)))</f>
        <v>24871.944536449493</v>
      </c>
      <c r="FQ11" s="42" cm="1">
        <f t="array" ref="FQ11">IF(FQ$2="FY",SUMPRODUCT(Data_Xuất[[B1_MN]:[B4_DT]]*(Data_Xuất[Year]=FQ$1)*(Data_Xuất[Main SKU name_GOM]=$A11)*(Data_Xuất[[#Headers],[B1_MN]:[B4_DT]]='Xuất-2024-VayTron'!FQ$5)),SUMPRODUCT(Data_Xuất[[B1_MN]:[B4_DT]]*(Data_Xuất[Year]=FQ$1)*(Data_Xuất[Month]=FQ$2)*(Data_Xuất[Main SKU name_GOM]=$A11)*(Data_Xuất[[#Headers],[B1_MN]:[B4_DT]]='Xuất-2024-VayTron'!FQ$5)))</f>
        <v>87386.856894266763</v>
      </c>
      <c r="FR11" s="42" cm="1">
        <f t="array" ref="FR11">IF(FR$2="FY",SUMPRODUCT(Data_Xuất[[B1_MN]:[B4_DT]]*(Data_Xuất[Year]=FR$1)*(Data_Xuất[Main SKU name_GOM]=$A11)*(Data_Xuất[[#Headers],[B1_MN]:[B4_DT]]='Xuất-2024-VayTron'!FR$5)),SUMPRODUCT(Data_Xuất[[B1_MN]:[B4_DT]]*(Data_Xuất[Year]=FR$1)*(Data_Xuất[Month]=FR$2)*(Data_Xuất[Main SKU name_GOM]=$A11)*(Data_Xuất[[#Headers],[B1_MN]:[B4_DT]]='Xuất-2024-VayTron'!FR$5)))</f>
        <v>8078.8970243197246</v>
      </c>
      <c r="FS11" s="42" cm="1">
        <f t="array" ref="FS11">IF(FS$2="FY",SUMPRODUCT(Data_Xuất[[B1_MN]:[B4_DT]]*(Data_Xuất[Year]=FS$1)*(Data_Xuất[Main SKU name_GOM]=$A11)*(Data_Xuất[[#Headers],[B1_MN]:[B4_DT]]='Xuất-2024-VayTron'!FS$5)),SUMPRODUCT(Data_Xuất[[B1_MN]:[B4_DT]]*(Data_Xuất[Year]=FS$1)*(Data_Xuất[Month]=FS$2)*(Data_Xuất[Main SKU name_GOM]=$A11)*(Data_Xuất[[#Headers],[B1_MN]:[B4_DT]]='Xuất-2024-VayTron'!FS$5)))</f>
        <v>0</v>
      </c>
      <c r="FT11" s="42" cm="1">
        <f t="array" ref="FT11">IF(FT$2="FY",SUMPRODUCT(Data_Xuất[[B1_MN]:[B4_DT]]*(Data_Xuất[Year]=FT$1)*(Data_Xuất[Main SKU name_GOM]=$A11)*(Data_Xuất[[#Headers],[B1_MN]:[B4_DT]]='Xuất-2024-VayTron'!FT$5)),SUMPRODUCT(Data_Xuất[[B1_MN]:[B4_DT]]*(Data_Xuất[Year]=FT$1)*(Data_Xuất[Month]=FT$2)*(Data_Xuất[Main SKU name_GOM]=$A11)*(Data_Xuất[[#Headers],[B1_MN]:[B4_DT]]='Xuất-2024-VayTron'!FT$5)))</f>
        <v>6281.9235253401512</v>
      </c>
      <c r="FU11" s="42" cm="1">
        <f t="array" ref="FU11">IF(FU$2="FY",SUMPRODUCT(Data_Xuất[[B1_MN]:[B4_DT]]*(Data_Xuất[Year]=FU$1)*(Data_Xuất[Main SKU name_GOM]=$A11)*(Data_Xuất[[#Headers],[B1_MN]:[B4_DT]]='Xuất-2024-VayTron'!FU$5)),SUMPRODUCT(Data_Xuất[[B1_MN]:[B4_DT]]*(Data_Xuất[Year]=FU$1)*(Data_Xuất[Month]=FU$2)*(Data_Xuất[Main SKU name_GOM]=$A11)*(Data_Xuất[[#Headers],[B1_MN]:[B4_DT]]='Xuất-2024-VayTron'!FU$5)))</f>
        <v>0</v>
      </c>
      <c r="FV11" s="42" cm="1">
        <f t="array" ref="FV11">IF(FV$2="FY",SUMPRODUCT(Data_Xuất[[B1_MN]:[B4_DT]]*(Data_Xuất[Year]=FV$1)*(Data_Xuất[Main SKU name_GOM]=$A11)*(Data_Xuất[[#Headers],[B1_MN]:[B4_DT]]='Xuất-2024-VayTron'!FV$5)),SUMPRODUCT(Data_Xuất[[B1_MN]:[B4_DT]]*(Data_Xuất[Year]=FV$1)*(Data_Xuất[Month]=FV$2)*(Data_Xuất[Main SKU name_GOM]=$A11)*(Data_Xuất[[#Headers],[B1_MN]:[B4_DT]]='Xuất-2024-VayTron'!FV$5)))</f>
        <v>0</v>
      </c>
      <c r="FW11" s="42" cm="1">
        <f t="array" ref="FW11">IF(FW$2="FY",SUMPRODUCT(Data_Xuất[[B1_MN]:[B4_DT]]*(Data_Xuất[Year]=FW$1)*(Data_Xuất[Main SKU name_GOM]=$A11)*(Data_Xuất[[#Headers],[B1_MN]:[B4_DT]]='Xuất-2024-VayTron'!FW$5)),SUMPRODUCT(Data_Xuất[[B1_MN]:[B4_DT]]*(Data_Xuất[Year]=FW$1)*(Data_Xuất[Month]=FW$2)*(Data_Xuất[Main SKU name_GOM]=$A11)*(Data_Xuất[[#Headers],[B1_MN]:[B4_DT]]='Xuất-2024-VayTron'!FW$5)))</f>
        <v>0</v>
      </c>
      <c r="FX11" s="42" cm="1">
        <f t="array" ref="FX11">IF(FX$2="FY",SUMPRODUCT(Data_Xuất[[B1_MN]:[B4_DT]]*(Data_Xuất[Year]=FX$1)*(Data_Xuất[Main SKU name_GOM]=$A11)*(Data_Xuất[[#Headers],[B1_MN]:[B4_DT]]='Xuất-2024-VayTron'!FX$5)),SUMPRODUCT(Data_Xuất[[B1_MN]:[B4_DT]]*(Data_Xuất[Year]=FX$1)*(Data_Xuất[Month]=FX$2)*(Data_Xuất[Main SKU name_GOM]=$A11)*(Data_Xuất[[#Headers],[B1_MN]:[B4_DT]]='Xuất-2024-VayTron'!FX$5)))</f>
        <v>0</v>
      </c>
      <c r="FY11" s="42" cm="1">
        <f t="array" ref="FY11">IF(FY$2="FY",SUMPRODUCT(Data_Xuất[[B1_MN]:[B4_DT]]*(Data_Xuất[Year]=FY$1)*(Data_Xuất[Main SKU name_GOM]=$A11)*(Data_Xuất[[#Headers],[B1_MN]:[B4_DT]]='Xuất-2024-VayTron'!FY$5)),SUMPRODUCT(Data_Xuất[[B1_MN]:[B4_DT]]*(Data_Xuất[Year]=FY$1)*(Data_Xuất[Month]=FY$2)*(Data_Xuất[Main SKU name_GOM]=$A11)*(Data_Xuất[[#Headers],[B1_MN]:[B4_DT]]='Xuất-2024-VayTron'!FY$5)))</f>
        <v>0</v>
      </c>
      <c r="FZ11" s="45">
        <f t="shared" si="23"/>
        <v>161086.99999999997</v>
      </c>
      <c r="GB11" s="42" cm="1">
        <f t="array" ref="GB11">IF(GB$2="FY",SUMPRODUCT(Data_Xuất[[B1_MN]:[B4_DT]]*(Data_Xuất[Year]=GB$1)*(Data_Xuất[Main SKU name_GOM]=$A11)*(Data_Xuất[[#Headers],[B1_MN]:[B4_DT]]='Xuất-2024-VayTron'!GB$5)),SUMPRODUCT(Data_Xuất[[B1_MN]:[B4_DT]]*(Data_Xuất[Year]=GB$1)*(Data_Xuất[Month]=GB$2)*(Data_Xuất[Main SKU name_GOM]=$A11)*(Data_Xuất[[#Headers],[B1_MN]:[B4_DT]]='Xuất-2024-VayTron'!GB$5)))</f>
        <v>877.62477247977813</v>
      </c>
      <c r="GC11" s="42" cm="1">
        <f t="array" ref="GC11">IF(GC$2="FY",SUMPRODUCT(Data_Xuất[[B1_MN]:[B4_DT]]*(Data_Xuất[Year]=GC$1)*(Data_Xuất[Main SKU name_GOM]=$A11)*(Data_Xuất[[#Headers],[B1_MN]:[B4_DT]]='Xuất-2024-VayTron'!GC$5)),SUMPRODUCT(Data_Xuất[[B1_MN]:[B4_DT]]*(Data_Xuất[Year]=GC$1)*(Data_Xuất[Month]=GC$2)*(Data_Xuất[Main SKU name_GOM]=$A11)*(Data_Xuất[[#Headers],[B1_MN]:[B4_DT]]='Xuất-2024-VayTron'!GC$5)))</f>
        <v>0</v>
      </c>
      <c r="GD11" s="42" cm="1">
        <f t="array" ref="GD11">IF(GD$2="FY",SUMPRODUCT(Data_Xuất[[B1_MN]:[B4_DT]]*(Data_Xuất[Year]=GD$1)*(Data_Xuất[Main SKU name_GOM]=$A11)*(Data_Xuất[[#Headers],[B1_MN]:[B4_DT]]='Xuất-2024-VayTron'!GD$5)),SUMPRODUCT(Data_Xuất[[B1_MN]:[B4_DT]]*(Data_Xuất[Year]=GD$1)*(Data_Xuất[Month]=GD$2)*(Data_Xuất[Main SKU name_GOM]=$A11)*(Data_Xuất[[#Headers],[B1_MN]:[B4_DT]]='Xuất-2024-VayTron'!GD$5)))</f>
        <v>25052.378693964263</v>
      </c>
      <c r="GE11" s="42" cm="1">
        <f t="array" ref="GE11">IF(GE$2="FY",SUMPRODUCT(Data_Xuất[[B1_MN]:[B4_DT]]*(Data_Xuất[Year]=GE$1)*(Data_Xuất[Main SKU name_GOM]=$A11)*(Data_Xuất[[#Headers],[B1_MN]:[B4_DT]]='Xuất-2024-VayTron'!GE$5)),SUMPRODUCT(Data_Xuất[[B1_MN]:[B4_DT]]*(Data_Xuất[Year]=GE$1)*(Data_Xuất[Month]=GE$2)*(Data_Xuất[Main SKU name_GOM]=$A11)*(Data_Xuất[[#Headers],[B1_MN]:[B4_DT]]='Xuất-2024-VayTron'!GE$5)))</f>
        <v>18711.304575594677</v>
      </c>
      <c r="GF11" s="42" cm="1">
        <f t="array" ref="GF11">IF(GF$2="FY",SUMPRODUCT(Data_Xuất[[B1_MN]:[B4_DT]]*(Data_Xuất[Year]=GF$1)*(Data_Xuất[Main SKU name_GOM]=$A11)*(Data_Xuất[[#Headers],[B1_MN]:[B4_DT]]='Xuất-2024-VayTron'!GF$5)),SUMPRODUCT(Data_Xuất[[B1_MN]:[B4_DT]]*(Data_Xuất[Year]=GF$1)*(Data_Xuất[Month]=GF$2)*(Data_Xuất[Main SKU name_GOM]=$A11)*(Data_Xuất[[#Headers],[B1_MN]:[B4_DT]]='Xuất-2024-VayTron'!GF$5)))</f>
        <v>97104.965419155502</v>
      </c>
      <c r="GG11" s="42" cm="1">
        <f t="array" ref="GG11">IF(GG$2="FY",SUMPRODUCT(Data_Xuất[[B1_MN]:[B4_DT]]*(Data_Xuất[Year]=GG$1)*(Data_Xuất[Main SKU name_GOM]=$A11)*(Data_Xuất[[#Headers],[B1_MN]:[B4_DT]]='Xuất-2024-VayTron'!GG$5)),SUMPRODUCT(Data_Xuất[[B1_MN]:[B4_DT]]*(Data_Xuất[Year]=GG$1)*(Data_Xuất[Month]=GG$2)*(Data_Xuất[Main SKU name_GOM]=$A11)*(Data_Xuất[[#Headers],[B1_MN]:[B4_DT]]='Xuất-2024-VayTron'!GG$5)))</f>
        <v>6077.7999337920337</v>
      </c>
      <c r="GH11" s="42" cm="1">
        <f t="array" ref="GH11">IF(GH$2="FY",SUMPRODUCT(Data_Xuất[[B1_MN]:[B4_DT]]*(Data_Xuất[Year]=GH$1)*(Data_Xuất[Main SKU name_GOM]=$A11)*(Data_Xuất[[#Headers],[B1_MN]:[B4_DT]]='Xuất-2024-VayTron'!GH$5)),SUMPRODUCT(Data_Xuất[[B1_MN]:[B4_DT]]*(Data_Xuất[Year]=GH$1)*(Data_Xuất[Month]=GH$2)*(Data_Xuất[Main SKU name_GOM]=$A11)*(Data_Xuất[[#Headers],[B1_MN]:[B4_DT]]='Xuất-2024-VayTron'!GH$5)))</f>
        <v>0</v>
      </c>
      <c r="GI11" s="42" cm="1">
        <f t="array" ref="GI11">IF(GI$2="FY",SUMPRODUCT(Data_Xuất[[B1_MN]:[B4_DT]]*(Data_Xuất[Year]=GI$1)*(Data_Xuất[Main SKU name_GOM]=$A11)*(Data_Xuất[[#Headers],[B1_MN]:[B4_DT]]='Xuất-2024-VayTron'!GI$5)),SUMPRODUCT(Data_Xuất[[B1_MN]:[B4_DT]]*(Data_Xuất[Year]=GI$1)*(Data_Xuất[Month]=GI$2)*(Data_Xuất[Main SKU name_GOM]=$A11)*(Data_Xuất[[#Headers],[B1_MN]:[B4_DT]]='Xuất-2024-VayTron'!GI$5)))</f>
        <v>4725.9266050137485</v>
      </c>
      <c r="GJ11" s="42" cm="1">
        <f t="array" ref="GJ11">IF(GJ$2="FY",SUMPRODUCT(Data_Xuất[[B1_MN]:[B4_DT]]*(Data_Xuất[Year]=GJ$1)*(Data_Xuất[Main SKU name_GOM]=$A11)*(Data_Xuất[[#Headers],[B1_MN]:[B4_DT]]='Xuất-2024-VayTron'!GJ$5)),SUMPRODUCT(Data_Xuất[[B1_MN]:[B4_DT]]*(Data_Xuất[Year]=GJ$1)*(Data_Xuất[Month]=GJ$2)*(Data_Xuất[Main SKU name_GOM]=$A11)*(Data_Xuất[[#Headers],[B1_MN]:[B4_DT]]='Xuất-2024-VayTron'!GJ$5)))</f>
        <v>0</v>
      </c>
      <c r="GK11" s="42" cm="1">
        <f t="array" ref="GK11">IF(GK$2="FY",SUMPRODUCT(Data_Xuất[[B1_MN]:[B4_DT]]*(Data_Xuất[Year]=GK$1)*(Data_Xuất[Main SKU name_GOM]=$A11)*(Data_Xuất[[#Headers],[B1_MN]:[B4_DT]]='Xuất-2024-VayTron'!GK$5)),SUMPRODUCT(Data_Xuất[[B1_MN]:[B4_DT]]*(Data_Xuất[Year]=GK$1)*(Data_Xuất[Month]=GK$2)*(Data_Xuất[Main SKU name_GOM]=$A11)*(Data_Xuất[[#Headers],[B1_MN]:[B4_DT]]='Xuất-2024-VayTron'!GK$5)))</f>
        <v>0</v>
      </c>
      <c r="GL11" s="42" cm="1">
        <f t="array" ref="GL11">IF(GL$2="FY",SUMPRODUCT(Data_Xuất[[B1_MN]:[B4_DT]]*(Data_Xuất[Year]=GL$1)*(Data_Xuất[Main SKU name_GOM]=$A11)*(Data_Xuất[[#Headers],[B1_MN]:[B4_DT]]='Xuất-2024-VayTron'!GL$5)),SUMPRODUCT(Data_Xuất[[B1_MN]:[B4_DT]]*(Data_Xuất[Year]=GL$1)*(Data_Xuất[Month]=GL$2)*(Data_Xuất[Main SKU name_GOM]=$A11)*(Data_Xuất[[#Headers],[B1_MN]:[B4_DT]]='Xuất-2024-VayTron'!GL$5)))</f>
        <v>0</v>
      </c>
      <c r="GM11" s="42" cm="1">
        <f t="array" ref="GM11">IF(GM$2="FY",SUMPRODUCT(Data_Xuất[[B1_MN]:[B4_DT]]*(Data_Xuất[Year]=GM$1)*(Data_Xuất[Main SKU name_GOM]=$A11)*(Data_Xuất[[#Headers],[B1_MN]:[B4_DT]]='Xuất-2024-VayTron'!GM$5)),SUMPRODUCT(Data_Xuất[[B1_MN]:[B4_DT]]*(Data_Xuất[Year]=GM$1)*(Data_Xuất[Month]=GM$2)*(Data_Xuất[Main SKU name_GOM]=$A11)*(Data_Xuất[[#Headers],[B1_MN]:[B4_DT]]='Xuất-2024-VayTron'!GM$5)))</f>
        <v>0</v>
      </c>
      <c r="GN11" s="42" cm="1">
        <f t="array" ref="GN11">IF(GN$2="FY",SUMPRODUCT(Data_Xuất[[B1_MN]:[B4_DT]]*(Data_Xuất[Year]=GN$1)*(Data_Xuất[Main SKU name_GOM]=$A11)*(Data_Xuất[[#Headers],[B1_MN]:[B4_DT]]='Xuất-2024-VayTron'!GN$5)),SUMPRODUCT(Data_Xuất[[B1_MN]:[B4_DT]]*(Data_Xuất[Year]=GN$1)*(Data_Xuất[Month]=GN$2)*(Data_Xuất[Main SKU name_GOM]=$A11)*(Data_Xuất[[#Headers],[B1_MN]:[B4_DT]]='Xuất-2024-VayTron'!GN$5)))</f>
        <v>0</v>
      </c>
      <c r="GO11" s="45">
        <f t="shared" si="24"/>
        <v>152550</v>
      </c>
    </row>
    <row r="12" spans="1:197" ht="15" thickBot="1" x14ac:dyDescent="0.4">
      <c r="A12" s="5" t="s">
        <v>76</v>
      </c>
      <c r="B12" s="25" t="s">
        <v>76</v>
      </c>
      <c r="D12" s="43" cm="1">
        <f t="array" ref="D12">IF(D$2="FY",SUMPRODUCT(Data_Xuất[[B1_MN]:[B4_DT]]*(Data_Xuất[Year]=D$1)*(Data_Xuất[Main SKU name_GOM]=$A12)*(Data_Xuất[[#Headers],[B1_MN]:[B4_DT]]='Xuất-2024-VayTron'!D$5)),SUMPRODUCT(Data_Xuất[[B1_MN]:[B4_DT]]*(Data_Xuất[Year]=D$1)*(Data_Xuất[Month]=D$2)*(Data_Xuất[Main SKU name_GOM]=$A12)*(Data_Xuất[[#Headers],[B1_MN]:[B4_DT]]='Xuất-2024-VayTron'!D$5)))</f>
        <v>0</v>
      </c>
      <c r="E12" s="43" cm="1">
        <f t="array" ref="E12">IF(E$2="FY",SUMPRODUCT(Data_Xuất[[B1_MN]:[B4_DT]]*(Data_Xuất[Year]=E$1)*(Data_Xuất[Main SKU name_GOM]=$A12)*(Data_Xuất[[#Headers],[B1_MN]:[B4_DT]]='Xuất-2024-VayTron'!E$5)),SUMPRODUCT(Data_Xuất[[B1_MN]:[B4_DT]]*(Data_Xuất[Year]=E$1)*(Data_Xuất[Month]=E$2)*(Data_Xuất[Main SKU name_GOM]=$A12)*(Data_Xuất[[#Headers],[B1_MN]:[B4_DT]]='Xuất-2024-VayTron'!E$5)))</f>
        <v>0</v>
      </c>
      <c r="F12" s="43" cm="1">
        <f t="array" ref="F12">IF(F$2="FY",SUMPRODUCT(Data_Xuất[[B1_MN]:[B4_DT]]*(Data_Xuất[Year]=F$1)*(Data_Xuất[Main SKU name_GOM]=$A12)*(Data_Xuất[[#Headers],[B1_MN]:[B4_DT]]='Xuất-2024-VayTron'!F$5)),SUMPRODUCT(Data_Xuất[[B1_MN]:[B4_DT]]*(Data_Xuất[Year]=F$1)*(Data_Xuất[Month]=F$2)*(Data_Xuất[Main SKU name_GOM]=$A12)*(Data_Xuất[[#Headers],[B1_MN]:[B4_DT]]='Xuất-2024-VayTron'!F$5)))</f>
        <v>0</v>
      </c>
      <c r="G12" s="43" cm="1">
        <f t="array" ref="G12">IF(G$2="FY",SUMPRODUCT(Data_Xuất[[B1_MN]:[B4_DT]]*(Data_Xuất[Year]=G$1)*(Data_Xuất[Main SKU name_GOM]=$A12)*(Data_Xuất[[#Headers],[B1_MN]:[B4_DT]]='Xuất-2024-VayTron'!G$5)),SUMPRODUCT(Data_Xuất[[B1_MN]:[B4_DT]]*(Data_Xuất[Year]=G$1)*(Data_Xuất[Month]=G$2)*(Data_Xuất[Main SKU name_GOM]=$A12)*(Data_Xuất[[#Headers],[B1_MN]:[B4_DT]]='Xuất-2024-VayTron'!G$5)))</f>
        <v>0</v>
      </c>
      <c r="H12" s="43" cm="1">
        <f t="array" ref="H12">IF(H$2="FY",SUMPRODUCT(Data_Xuất[[B1_MN]:[B4_DT]]*(Data_Xuất[Year]=H$1)*(Data_Xuất[Main SKU name_GOM]=$A12)*(Data_Xuất[[#Headers],[B1_MN]:[B4_DT]]='Xuất-2024-VayTron'!H$5)),SUMPRODUCT(Data_Xuất[[B1_MN]:[B4_DT]]*(Data_Xuất[Year]=H$1)*(Data_Xuất[Month]=H$2)*(Data_Xuất[Main SKU name_GOM]=$A12)*(Data_Xuất[[#Headers],[B1_MN]:[B4_DT]]='Xuất-2024-VayTron'!H$5)))</f>
        <v>0</v>
      </c>
      <c r="I12" s="43" cm="1">
        <f t="array" ref="I12">IF(I$2="FY",SUMPRODUCT(Data_Xuất[[B1_MN]:[B4_DT]]*(Data_Xuất[Year]=I$1)*(Data_Xuất[Main SKU name_GOM]=$A12)*(Data_Xuất[[#Headers],[B1_MN]:[B4_DT]]='Xuất-2024-VayTron'!I$5)),SUMPRODUCT(Data_Xuất[[B1_MN]:[B4_DT]]*(Data_Xuất[Year]=I$1)*(Data_Xuất[Month]=I$2)*(Data_Xuất[Main SKU name_GOM]=$A12)*(Data_Xuất[[#Headers],[B1_MN]:[B4_DT]]='Xuất-2024-VayTron'!I$5)))</f>
        <v>0</v>
      </c>
      <c r="J12" s="43" cm="1">
        <f t="array" ref="J12">IF(J$2="FY",SUMPRODUCT(Data_Xuất[[B1_MN]:[B4_DT]]*(Data_Xuất[Year]=J$1)*(Data_Xuất[Main SKU name_GOM]=$A12)*(Data_Xuất[[#Headers],[B1_MN]:[B4_DT]]='Xuất-2024-VayTron'!J$5)),SUMPRODUCT(Data_Xuất[[B1_MN]:[B4_DT]]*(Data_Xuất[Year]=J$1)*(Data_Xuất[Month]=J$2)*(Data_Xuất[Main SKU name_GOM]=$A12)*(Data_Xuất[[#Headers],[B1_MN]:[B4_DT]]='Xuất-2024-VayTron'!J$5)))</f>
        <v>0</v>
      </c>
      <c r="K12" s="43" cm="1">
        <f t="array" ref="K12">IF(K$2="FY",SUMPRODUCT(Data_Xuất[[B1_MN]:[B4_DT]]*(Data_Xuất[Year]=K$1)*(Data_Xuất[Main SKU name_GOM]=$A12)*(Data_Xuất[[#Headers],[B1_MN]:[B4_DT]]='Xuất-2024-VayTron'!K$5)),SUMPRODUCT(Data_Xuất[[B1_MN]:[B4_DT]]*(Data_Xuất[Year]=K$1)*(Data_Xuất[Month]=K$2)*(Data_Xuất[Main SKU name_GOM]=$A12)*(Data_Xuất[[#Headers],[B1_MN]:[B4_DT]]='Xuất-2024-VayTron'!K$5)))</f>
        <v>0</v>
      </c>
      <c r="L12" s="43" cm="1">
        <f t="array" ref="L12">IF(L$2="FY",SUMPRODUCT(Data_Xuất[[B1_MN]:[B4_DT]]*(Data_Xuất[Year]=L$1)*(Data_Xuất[Main SKU name_GOM]=$A12)*(Data_Xuất[[#Headers],[B1_MN]:[B4_DT]]='Xuất-2024-VayTron'!L$5)),SUMPRODUCT(Data_Xuất[[B1_MN]:[B4_DT]]*(Data_Xuất[Year]=L$1)*(Data_Xuất[Month]=L$2)*(Data_Xuất[Main SKU name_GOM]=$A12)*(Data_Xuất[[#Headers],[B1_MN]:[B4_DT]]='Xuất-2024-VayTron'!L$5)))</f>
        <v>0</v>
      </c>
      <c r="M12" s="43" cm="1">
        <f t="array" ref="M12">IF(M$2="FY",SUMPRODUCT(Data_Xuất[[B1_MN]:[B4_DT]]*(Data_Xuất[Year]=M$1)*(Data_Xuất[Main SKU name_GOM]=$A12)*(Data_Xuất[[#Headers],[B1_MN]:[B4_DT]]='Xuất-2024-VayTron'!M$5)),SUMPRODUCT(Data_Xuất[[B1_MN]:[B4_DT]]*(Data_Xuất[Year]=M$1)*(Data_Xuất[Month]=M$2)*(Data_Xuất[Main SKU name_GOM]=$A12)*(Data_Xuất[[#Headers],[B1_MN]:[B4_DT]]='Xuất-2024-VayTron'!M$5)))</f>
        <v>0</v>
      </c>
      <c r="N12" s="43" cm="1">
        <f t="array" ref="N12">IF(N$2="FY",SUMPRODUCT(Data_Xuất[[B1_MN]:[B4_DT]]*(Data_Xuất[Year]=N$1)*(Data_Xuất[Main SKU name_GOM]=$A12)*(Data_Xuất[[#Headers],[B1_MN]:[B4_DT]]='Xuất-2024-VayTron'!N$5)),SUMPRODUCT(Data_Xuất[[B1_MN]:[B4_DT]]*(Data_Xuất[Year]=N$1)*(Data_Xuất[Month]=N$2)*(Data_Xuất[Main SKU name_GOM]=$A12)*(Data_Xuất[[#Headers],[B1_MN]:[B4_DT]]='Xuất-2024-VayTron'!N$5)))</f>
        <v>0</v>
      </c>
      <c r="O12" s="43" cm="1">
        <f t="array" ref="O12">IF(O$2="FY",SUMPRODUCT(Data_Xuất[[B1_MN]:[B4_DT]]*(Data_Xuất[Year]=O$1)*(Data_Xuất[Main SKU name_GOM]=$A12)*(Data_Xuất[[#Headers],[B1_MN]:[B4_DT]]='Xuất-2024-VayTron'!O$5)),SUMPRODUCT(Data_Xuất[[B1_MN]:[B4_DT]]*(Data_Xuất[Year]=O$1)*(Data_Xuất[Month]=O$2)*(Data_Xuất[Main SKU name_GOM]=$A12)*(Data_Xuất[[#Headers],[B1_MN]:[B4_DT]]='Xuất-2024-VayTron'!O$5)))</f>
        <v>0</v>
      </c>
      <c r="P12" s="43" cm="1">
        <f t="array" ref="P12">IF(P$2="FY",SUMPRODUCT(Data_Xuất[[B1_MN]:[B4_DT]]*(Data_Xuất[Year]=P$1)*(Data_Xuất[Main SKU name_GOM]=$A12)*(Data_Xuất[[#Headers],[B1_MN]:[B4_DT]]='Xuất-2024-VayTron'!P$5)),SUMPRODUCT(Data_Xuất[[B1_MN]:[B4_DT]]*(Data_Xuất[Year]=P$1)*(Data_Xuất[Month]=P$2)*(Data_Xuất[Main SKU name_GOM]=$A12)*(Data_Xuất[[#Headers],[B1_MN]:[B4_DT]]='Xuất-2024-VayTron'!P$5)))</f>
        <v>0</v>
      </c>
      <c r="Q12" s="43">
        <f t="shared" si="12"/>
        <v>0</v>
      </c>
      <c r="S12" s="43" cm="1">
        <f t="array" ref="S12">IF(S$2="FY",SUMPRODUCT(Data_Xuất[[B1_MN]:[B4_DT]]*(Data_Xuất[Year]=S$1)*(Data_Xuất[Main SKU name_GOM]=$A12)*(Data_Xuất[[#Headers],[B1_MN]:[B4_DT]]='Xuất-2024-VayTron'!S$5)),SUMPRODUCT(Data_Xuất[[B1_MN]:[B4_DT]]*(Data_Xuất[Year]=S$1)*(Data_Xuất[Month]=S$2)*(Data_Xuất[Main SKU name_GOM]=$A12)*(Data_Xuất[[#Headers],[B1_MN]:[B4_DT]]='Xuất-2024-VayTron'!S$5)))</f>
        <v>0</v>
      </c>
      <c r="T12" s="43" cm="1">
        <f t="array" ref="T12">IF(T$2="FY",SUMPRODUCT(Data_Xuất[[B1_MN]:[B4_DT]]*(Data_Xuất[Year]=T$1)*(Data_Xuất[Main SKU name_GOM]=$A12)*(Data_Xuất[[#Headers],[B1_MN]:[B4_DT]]='Xuất-2024-VayTron'!T$5)),SUMPRODUCT(Data_Xuất[[B1_MN]:[B4_DT]]*(Data_Xuất[Year]=T$1)*(Data_Xuất[Month]=T$2)*(Data_Xuất[Main SKU name_GOM]=$A12)*(Data_Xuất[[#Headers],[B1_MN]:[B4_DT]]='Xuất-2024-VayTron'!T$5)))</f>
        <v>0</v>
      </c>
      <c r="U12" s="43" cm="1">
        <f t="array" ref="U12">IF(U$2="FY",SUMPRODUCT(Data_Xuất[[B1_MN]:[B4_DT]]*(Data_Xuất[Year]=U$1)*(Data_Xuất[Main SKU name_GOM]=$A12)*(Data_Xuất[[#Headers],[B1_MN]:[B4_DT]]='Xuất-2024-VayTron'!U$5)),SUMPRODUCT(Data_Xuất[[B1_MN]:[B4_DT]]*(Data_Xuất[Year]=U$1)*(Data_Xuất[Month]=U$2)*(Data_Xuất[Main SKU name_GOM]=$A12)*(Data_Xuất[[#Headers],[B1_MN]:[B4_DT]]='Xuất-2024-VayTron'!U$5)))</f>
        <v>0</v>
      </c>
      <c r="V12" s="43" cm="1">
        <f t="array" ref="V12">IF(V$2="FY",SUMPRODUCT(Data_Xuất[[B1_MN]:[B4_DT]]*(Data_Xuất[Year]=V$1)*(Data_Xuất[Main SKU name_GOM]=$A12)*(Data_Xuất[[#Headers],[B1_MN]:[B4_DT]]='Xuất-2024-VayTron'!V$5)),SUMPRODUCT(Data_Xuất[[B1_MN]:[B4_DT]]*(Data_Xuất[Year]=V$1)*(Data_Xuất[Month]=V$2)*(Data_Xuất[Main SKU name_GOM]=$A12)*(Data_Xuất[[#Headers],[B1_MN]:[B4_DT]]='Xuất-2024-VayTron'!V$5)))</f>
        <v>0</v>
      </c>
      <c r="W12" s="43" cm="1">
        <f t="array" ref="W12">IF(W$2="FY",SUMPRODUCT(Data_Xuất[[B1_MN]:[B4_DT]]*(Data_Xuất[Year]=W$1)*(Data_Xuất[Main SKU name_GOM]=$A12)*(Data_Xuất[[#Headers],[B1_MN]:[B4_DT]]='Xuất-2024-VayTron'!W$5)),SUMPRODUCT(Data_Xuất[[B1_MN]:[B4_DT]]*(Data_Xuất[Year]=W$1)*(Data_Xuất[Month]=W$2)*(Data_Xuất[Main SKU name_GOM]=$A12)*(Data_Xuất[[#Headers],[B1_MN]:[B4_DT]]='Xuất-2024-VayTron'!W$5)))</f>
        <v>0</v>
      </c>
      <c r="X12" s="43" cm="1">
        <f t="array" ref="X12">IF(X$2="FY",SUMPRODUCT(Data_Xuất[[B1_MN]:[B4_DT]]*(Data_Xuất[Year]=X$1)*(Data_Xuất[Main SKU name_GOM]=$A12)*(Data_Xuất[[#Headers],[B1_MN]:[B4_DT]]='Xuất-2024-VayTron'!X$5)),SUMPRODUCT(Data_Xuất[[B1_MN]:[B4_DT]]*(Data_Xuất[Year]=X$1)*(Data_Xuất[Month]=X$2)*(Data_Xuất[Main SKU name_GOM]=$A12)*(Data_Xuất[[#Headers],[B1_MN]:[B4_DT]]='Xuất-2024-VayTron'!X$5)))</f>
        <v>0</v>
      </c>
      <c r="Y12" s="43" cm="1">
        <f t="array" ref="Y12">IF(Y$2="FY",SUMPRODUCT(Data_Xuất[[B1_MN]:[B4_DT]]*(Data_Xuất[Year]=Y$1)*(Data_Xuất[Main SKU name_GOM]=$A12)*(Data_Xuất[[#Headers],[B1_MN]:[B4_DT]]='Xuất-2024-VayTron'!Y$5)),SUMPRODUCT(Data_Xuất[[B1_MN]:[B4_DT]]*(Data_Xuất[Year]=Y$1)*(Data_Xuất[Month]=Y$2)*(Data_Xuất[Main SKU name_GOM]=$A12)*(Data_Xuất[[#Headers],[B1_MN]:[B4_DT]]='Xuất-2024-VayTron'!Y$5)))</f>
        <v>0</v>
      </c>
      <c r="Z12" s="43" cm="1">
        <f t="array" ref="Z12">IF(Z$2="FY",SUMPRODUCT(Data_Xuất[[B1_MN]:[B4_DT]]*(Data_Xuất[Year]=Z$1)*(Data_Xuất[Main SKU name_GOM]=$A12)*(Data_Xuất[[#Headers],[B1_MN]:[B4_DT]]='Xuất-2024-VayTron'!Z$5)),SUMPRODUCT(Data_Xuất[[B1_MN]:[B4_DT]]*(Data_Xuất[Year]=Z$1)*(Data_Xuất[Month]=Z$2)*(Data_Xuất[Main SKU name_GOM]=$A12)*(Data_Xuất[[#Headers],[B1_MN]:[B4_DT]]='Xuất-2024-VayTron'!Z$5)))</f>
        <v>0</v>
      </c>
      <c r="AA12" s="43" cm="1">
        <f t="array" ref="AA12">IF(AA$2="FY",SUMPRODUCT(Data_Xuất[[B1_MN]:[B4_DT]]*(Data_Xuất[Year]=AA$1)*(Data_Xuất[Main SKU name_GOM]=$A12)*(Data_Xuất[[#Headers],[B1_MN]:[B4_DT]]='Xuất-2024-VayTron'!AA$5)),SUMPRODUCT(Data_Xuất[[B1_MN]:[B4_DT]]*(Data_Xuất[Year]=AA$1)*(Data_Xuất[Month]=AA$2)*(Data_Xuất[Main SKU name_GOM]=$A12)*(Data_Xuất[[#Headers],[B1_MN]:[B4_DT]]='Xuất-2024-VayTron'!AA$5)))</f>
        <v>0</v>
      </c>
      <c r="AB12" s="43" cm="1">
        <f t="array" ref="AB12">IF(AB$2="FY",SUMPRODUCT(Data_Xuất[[B1_MN]:[B4_DT]]*(Data_Xuất[Year]=AB$1)*(Data_Xuất[Main SKU name_GOM]=$A12)*(Data_Xuất[[#Headers],[B1_MN]:[B4_DT]]='Xuất-2024-VayTron'!AB$5)),SUMPRODUCT(Data_Xuất[[B1_MN]:[B4_DT]]*(Data_Xuất[Year]=AB$1)*(Data_Xuất[Month]=AB$2)*(Data_Xuất[Main SKU name_GOM]=$A12)*(Data_Xuất[[#Headers],[B1_MN]:[B4_DT]]='Xuất-2024-VayTron'!AB$5)))</f>
        <v>0</v>
      </c>
      <c r="AC12" s="43" cm="1">
        <f t="array" ref="AC12">IF(AC$2="FY",SUMPRODUCT(Data_Xuất[[B1_MN]:[B4_DT]]*(Data_Xuất[Year]=AC$1)*(Data_Xuất[Main SKU name_GOM]=$A12)*(Data_Xuất[[#Headers],[B1_MN]:[B4_DT]]='Xuất-2024-VayTron'!AC$5)),SUMPRODUCT(Data_Xuất[[B1_MN]:[B4_DT]]*(Data_Xuất[Year]=AC$1)*(Data_Xuất[Month]=AC$2)*(Data_Xuất[Main SKU name_GOM]=$A12)*(Data_Xuất[[#Headers],[B1_MN]:[B4_DT]]='Xuất-2024-VayTron'!AC$5)))</f>
        <v>0</v>
      </c>
      <c r="AD12" s="43" cm="1">
        <f t="array" ref="AD12">IF(AD$2="FY",SUMPRODUCT(Data_Xuất[[B1_MN]:[B4_DT]]*(Data_Xuất[Year]=AD$1)*(Data_Xuất[Main SKU name_GOM]=$A12)*(Data_Xuất[[#Headers],[B1_MN]:[B4_DT]]='Xuất-2024-VayTron'!AD$5)),SUMPRODUCT(Data_Xuất[[B1_MN]:[B4_DT]]*(Data_Xuất[Year]=AD$1)*(Data_Xuất[Month]=AD$2)*(Data_Xuất[Main SKU name_GOM]=$A12)*(Data_Xuất[[#Headers],[B1_MN]:[B4_DT]]='Xuất-2024-VayTron'!AD$5)))</f>
        <v>0</v>
      </c>
      <c r="AE12" s="43" cm="1">
        <f t="array" ref="AE12">IF(AE$2="FY",SUMPRODUCT(Data_Xuất[[B1_MN]:[B4_DT]]*(Data_Xuất[Year]=AE$1)*(Data_Xuất[Main SKU name_GOM]=$A12)*(Data_Xuất[[#Headers],[B1_MN]:[B4_DT]]='Xuất-2024-VayTron'!AE$5)),SUMPRODUCT(Data_Xuất[[B1_MN]:[B4_DT]]*(Data_Xuất[Year]=AE$1)*(Data_Xuất[Month]=AE$2)*(Data_Xuất[Main SKU name_GOM]=$A12)*(Data_Xuất[[#Headers],[B1_MN]:[B4_DT]]='Xuất-2024-VayTron'!AE$5)))</f>
        <v>0</v>
      </c>
      <c r="AF12" s="46">
        <f t="shared" si="13"/>
        <v>0</v>
      </c>
      <c r="AH12" s="43" cm="1">
        <f t="array" ref="AH12">IF(AH$2="FY",SUMPRODUCT(Data_Xuất[[B1_MN]:[B4_DT]]*(Data_Xuất[Year]=AH$1)*(Data_Xuất[Main SKU name_GOM]=$A12)*(Data_Xuất[[#Headers],[B1_MN]:[B4_DT]]='Xuất-2024-VayTron'!AH$5)),SUMPRODUCT(Data_Xuất[[B1_MN]:[B4_DT]]*(Data_Xuất[Year]=AH$1)*(Data_Xuất[Month]=AH$2)*(Data_Xuất[Main SKU name_GOM]=$A12)*(Data_Xuất[[#Headers],[B1_MN]:[B4_DT]]='Xuất-2024-VayTron'!AH$5)))</f>
        <v>0</v>
      </c>
      <c r="AI12" s="43" cm="1">
        <f t="array" ref="AI12">IF(AI$2="FY",SUMPRODUCT(Data_Xuất[[B1_MN]:[B4_DT]]*(Data_Xuất[Year]=AI$1)*(Data_Xuất[Main SKU name_GOM]=$A12)*(Data_Xuất[[#Headers],[B1_MN]:[B4_DT]]='Xuất-2024-VayTron'!AI$5)),SUMPRODUCT(Data_Xuất[[B1_MN]:[B4_DT]]*(Data_Xuất[Year]=AI$1)*(Data_Xuất[Month]=AI$2)*(Data_Xuất[Main SKU name_GOM]=$A12)*(Data_Xuất[[#Headers],[B1_MN]:[B4_DT]]='Xuất-2024-VayTron'!AI$5)))</f>
        <v>0</v>
      </c>
      <c r="AJ12" s="43" cm="1">
        <f t="array" ref="AJ12">IF(AJ$2="FY",SUMPRODUCT(Data_Xuất[[B1_MN]:[B4_DT]]*(Data_Xuất[Year]=AJ$1)*(Data_Xuất[Main SKU name_GOM]=$A12)*(Data_Xuất[[#Headers],[B1_MN]:[B4_DT]]='Xuất-2024-VayTron'!AJ$5)),SUMPRODUCT(Data_Xuất[[B1_MN]:[B4_DT]]*(Data_Xuất[Year]=AJ$1)*(Data_Xuất[Month]=AJ$2)*(Data_Xuất[Main SKU name_GOM]=$A12)*(Data_Xuất[[#Headers],[B1_MN]:[B4_DT]]='Xuất-2024-VayTron'!AJ$5)))</f>
        <v>0</v>
      </c>
      <c r="AK12" s="43" cm="1">
        <f t="array" ref="AK12">IF(AK$2="FY",SUMPRODUCT(Data_Xuất[[B1_MN]:[B4_DT]]*(Data_Xuất[Year]=AK$1)*(Data_Xuất[Main SKU name_GOM]=$A12)*(Data_Xuất[[#Headers],[B1_MN]:[B4_DT]]='Xuất-2024-VayTron'!AK$5)),SUMPRODUCT(Data_Xuất[[B1_MN]:[B4_DT]]*(Data_Xuất[Year]=AK$1)*(Data_Xuất[Month]=AK$2)*(Data_Xuất[Main SKU name_GOM]=$A12)*(Data_Xuất[[#Headers],[B1_MN]:[B4_DT]]='Xuất-2024-VayTron'!AK$5)))</f>
        <v>0</v>
      </c>
      <c r="AL12" s="43" cm="1">
        <f t="array" ref="AL12">IF(AL$2="FY",SUMPRODUCT(Data_Xuất[[B1_MN]:[B4_DT]]*(Data_Xuất[Year]=AL$1)*(Data_Xuất[Main SKU name_GOM]=$A12)*(Data_Xuất[[#Headers],[B1_MN]:[B4_DT]]='Xuất-2024-VayTron'!AL$5)),SUMPRODUCT(Data_Xuất[[B1_MN]:[B4_DT]]*(Data_Xuất[Year]=AL$1)*(Data_Xuất[Month]=AL$2)*(Data_Xuất[Main SKU name_GOM]=$A12)*(Data_Xuất[[#Headers],[B1_MN]:[B4_DT]]='Xuất-2024-VayTron'!AL$5)))</f>
        <v>0</v>
      </c>
      <c r="AM12" s="43" cm="1">
        <f t="array" ref="AM12">IF(AM$2="FY",SUMPRODUCT(Data_Xuất[[B1_MN]:[B4_DT]]*(Data_Xuất[Year]=AM$1)*(Data_Xuất[Main SKU name_GOM]=$A12)*(Data_Xuất[[#Headers],[B1_MN]:[B4_DT]]='Xuất-2024-VayTron'!AM$5)),SUMPRODUCT(Data_Xuất[[B1_MN]:[B4_DT]]*(Data_Xuất[Year]=AM$1)*(Data_Xuất[Month]=AM$2)*(Data_Xuất[Main SKU name_GOM]=$A12)*(Data_Xuất[[#Headers],[B1_MN]:[B4_DT]]='Xuất-2024-VayTron'!AM$5)))</f>
        <v>0</v>
      </c>
      <c r="AN12" s="43" cm="1">
        <f t="array" ref="AN12">IF(AN$2="FY",SUMPRODUCT(Data_Xuất[[B1_MN]:[B4_DT]]*(Data_Xuất[Year]=AN$1)*(Data_Xuất[Main SKU name_GOM]=$A12)*(Data_Xuất[[#Headers],[B1_MN]:[B4_DT]]='Xuất-2024-VayTron'!AN$5)),SUMPRODUCT(Data_Xuất[[B1_MN]:[B4_DT]]*(Data_Xuất[Year]=AN$1)*(Data_Xuất[Month]=AN$2)*(Data_Xuất[Main SKU name_GOM]=$A12)*(Data_Xuất[[#Headers],[B1_MN]:[B4_DT]]='Xuất-2024-VayTron'!AN$5)))</f>
        <v>0</v>
      </c>
      <c r="AO12" s="43" cm="1">
        <f t="array" ref="AO12">IF(AO$2="FY",SUMPRODUCT(Data_Xuất[[B1_MN]:[B4_DT]]*(Data_Xuất[Year]=AO$1)*(Data_Xuất[Main SKU name_GOM]=$A12)*(Data_Xuất[[#Headers],[B1_MN]:[B4_DT]]='Xuất-2024-VayTron'!AO$5)),SUMPRODUCT(Data_Xuất[[B1_MN]:[B4_DT]]*(Data_Xuất[Year]=AO$1)*(Data_Xuất[Month]=AO$2)*(Data_Xuất[Main SKU name_GOM]=$A12)*(Data_Xuất[[#Headers],[B1_MN]:[B4_DT]]='Xuất-2024-VayTron'!AO$5)))</f>
        <v>0</v>
      </c>
      <c r="AP12" s="43" cm="1">
        <f t="array" ref="AP12">IF(AP$2="FY",SUMPRODUCT(Data_Xuất[[B1_MN]:[B4_DT]]*(Data_Xuất[Year]=AP$1)*(Data_Xuất[Main SKU name_GOM]=$A12)*(Data_Xuất[[#Headers],[B1_MN]:[B4_DT]]='Xuất-2024-VayTron'!AP$5)),SUMPRODUCT(Data_Xuất[[B1_MN]:[B4_DT]]*(Data_Xuất[Year]=AP$1)*(Data_Xuất[Month]=AP$2)*(Data_Xuất[Main SKU name_GOM]=$A12)*(Data_Xuất[[#Headers],[B1_MN]:[B4_DT]]='Xuất-2024-VayTron'!AP$5)))</f>
        <v>0</v>
      </c>
      <c r="AQ12" s="43" cm="1">
        <f t="array" ref="AQ12">IF(AQ$2="FY",SUMPRODUCT(Data_Xuất[[B1_MN]:[B4_DT]]*(Data_Xuất[Year]=AQ$1)*(Data_Xuất[Main SKU name_GOM]=$A12)*(Data_Xuất[[#Headers],[B1_MN]:[B4_DT]]='Xuất-2024-VayTron'!AQ$5)),SUMPRODUCT(Data_Xuất[[B1_MN]:[B4_DT]]*(Data_Xuất[Year]=AQ$1)*(Data_Xuất[Month]=AQ$2)*(Data_Xuất[Main SKU name_GOM]=$A12)*(Data_Xuất[[#Headers],[B1_MN]:[B4_DT]]='Xuất-2024-VayTron'!AQ$5)))</f>
        <v>0</v>
      </c>
      <c r="AR12" s="43" cm="1">
        <f t="array" ref="AR12">IF(AR$2="FY",SUMPRODUCT(Data_Xuất[[B1_MN]:[B4_DT]]*(Data_Xuất[Year]=AR$1)*(Data_Xuất[Main SKU name_GOM]=$A12)*(Data_Xuất[[#Headers],[B1_MN]:[B4_DT]]='Xuất-2024-VayTron'!AR$5)),SUMPRODUCT(Data_Xuất[[B1_MN]:[B4_DT]]*(Data_Xuất[Year]=AR$1)*(Data_Xuất[Month]=AR$2)*(Data_Xuất[Main SKU name_GOM]=$A12)*(Data_Xuất[[#Headers],[B1_MN]:[B4_DT]]='Xuất-2024-VayTron'!AR$5)))</f>
        <v>0</v>
      </c>
      <c r="AS12" s="43" cm="1">
        <f t="array" ref="AS12">IF(AS$2="FY",SUMPRODUCT(Data_Xuất[[B1_MN]:[B4_DT]]*(Data_Xuất[Year]=AS$1)*(Data_Xuất[Main SKU name_GOM]=$A12)*(Data_Xuất[[#Headers],[B1_MN]:[B4_DT]]='Xuất-2024-VayTron'!AS$5)),SUMPRODUCT(Data_Xuất[[B1_MN]:[B4_DT]]*(Data_Xuất[Year]=AS$1)*(Data_Xuất[Month]=AS$2)*(Data_Xuất[Main SKU name_GOM]=$A12)*(Data_Xuất[[#Headers],[B1_MN]:[B4_DT]]='Xuất-2024-VayTron'!AS$5)))</f>
        <v>0</v>
      </c>
      <c r="AT12" s="43" cm="1">
        <f t="array" ref="AT12">IF(AT$2="FY",SUMPRODUCT(Data_Xuất[[B1_MN]:[B4_DT]]*(Data_Xuất[Year]=AT$1)*(Data_Xuất[Main SKU name_GOM]=$A12)*(Data_Xuất[[#Headers],[B1_MN]:[B4_DT]]='Xuất-2024-VayTron'!AT$5)),SUMPRODUCT(Data_Xuất[[B1_MN]:[B4_DT]]*(Data_Xuất[Year]=AT$1)*(Data_Xuất[Month]=AT$2)*(Data_Xuất[Main SKU name_GOM]=$A12)*(Data_Xuất[[#Headers],[B1_MN]:[B4_DT]]='Xuất-2024-VayTron'!AT$5)))</f>
        <v>0</v>
      </c>
      <c r="AU12" s="46">
        <f t="shared" si="14"/>
        <v>0</v>
      </c>
      <c r="AW12" s="43" cm="1">
        <f t="array" ref="AW12">IF(AW$2="FY",SUMPRODUCT(Data_Xuất[[B1_MN]:[B4_DT]]*(Data_Xuất[Year]=AW$1)*(Data_Xuất[Main SKU name_GOM]=$A12)*(Data_Xuất[[#Headers],[B1_MN]:[B4_DT]]='Xuất-2024-VayTron'!AW$5)),SUMPRODUCT(Data_Xuất[[B1_MN]:[B4_DT]]*(Data_Xuất[Year]=AW$1)*(Data_Xuất[Month]=AW$2)*(Data_Xuất[Main SKU name_GOM]=$A12)*(Data_Xuất[[#Headers],[B1_MN]:[B4_DT]]='Xuất-2024-VayTron'!AW$5)))</f>
        <v>0</v>
      </c>
      <c r="AX12" s="43" cm="1">
        <f t="array" ref="AX12">IF(AX$2="FY",SUMPRODUCT(Data_Xuất[[B1_MN]:[B4_DT]]*(Data_Xuất[Year]=AX$1)*(Data_Xuất[Main SKU name_GOM]=$A12)*(Data_Xuất[[#Headers],[B1_MN]:[B4_DT]]='Xuất-2024-VayTron'!AX$5)),SUMPRODUCT(Data_Xuất[[B1_MN]:[B4_DT]]*(Data_Xuất[Year]=AX$1)*(Data_Xuất[Month]=AX$2)*(Data_Xuất[Main SKU name_GOM]=$A12)*(Data_Xuất[[#Headers],[B1_MN]:[B4_DT]]='Xuất-2024-VayTron'!AX$5)))</f>
        <v>0</v>
      </c>
      <c r="AY12" s="43" cm="1">
        <f t="array" ref="AY12">IF(AY$2="FY",SUMPRODUCT(Data_Xuất[[B1_MN]:[B4_DT]]*(Data_Xuất[Year]=AY$1)*(Data_Xuất[Main SKU name_GOM]=$A12)*(Data_Xuất[[#Headers],[B1_MN]:[B4_DT]]='Xuất-2024-VayTron'!AY$5)),SUMPRODUCT(Data_Xuất[[B1_MN]:[B4_DT]]*(Data_Xuất[Year]=AY$1)*(Data_Xuất[Month]=AY$2)*(Data_Xuất[Main SKU name_GOM]=$A12)*(Data_Xuất[[#Headers],[B1_MN]:[B4_DT]]='Xuất-2024-VayTron'!AY$5)))</f>
        <v>0</v>
      </c>
      <c r="AZ12" s="43" cm="1">
        <f t="array" ref="AZ12">IF(AZ$2="FY",SUMPRODUCT(Data_Xuất[[B1_MN]:[B4_DT]]*(Data_Xuất[Year]=AZ$1)*(Data_Xuất[Main SKU name_GOM]=$A12)*(Data_Xuất[[#Headers],[B1_MN]:[B4_DT]]='Xuất-2024-VayTron'!AZ$5)),SUMPRODUCT(Data_Xuất[[B1_MN]:[B4_DT]]*(Data_Xuất[Year]=AZ$1)*(Data_Xuất[Month]=AZ$2)*(Data_Xuất[Main SKU name_GOM]=$A12)*(Data_Xuất[[#Headers],[B1_MN]:[B4_DT]]='Xuất-2024-VayTron'!AZ$5)))</f>
        <v>0</v>
      </c>
      <c r="BA12" s="43" cm="1">
        <f t="array" ref="BA12">IF(BA$2="FY",SUMPRODUCT(Data_Xuất[[B1_MN]:[B4_DT]]*(Data_Xuất[Year]=BA$1)*(Data_Xuất[Main SKU name_GOM]=$A12)*(Data_Xuất[[#Headers],[B1_MN]:[B4_DT]]='Xuất-2024-VayTron'!BA$5)),SUMPRODUCT(Data_Xuất[[B1_MN]:[B4_DT]]*(Data_Xuất[Year]=BA$1)*(Data_Xuất[Month]=BA$2)*(Data_Xuất[Main SKU name_GOM]=$A12)*(Data_Xuất[[#Headers],[B1_MN]:[B4_DT]]='Xuất-2024-VayTron'!BA$5)))</f>
        <v>0</v>
      </c>
      <c r="BB12" s="43" cm="1">
        <f t="array" ref="BB12">IF(BB$2="FY",SUMPRODUCT(Data_Xuất[[B1_MN]:[B4_DT]]*(Data_Xuất[Year]=BB$1)*(Data_Xuất[Main SKU name_GOM]=$A12)*(Data_Xuất[[#Headers],[B1_MN]:[B4_DT]]='Xuất-2024-VayTron'!BB$5)),SUMPRODUCT(Data_Xuất[[B1_MN]:[B4_DT]]*(Data_Xuất[Year]=BB$1)*(Data_Xuất[Month]=BB$2)*(Data_Xuất[Main SKU name_GOM]=$A12)*(Data_Xuất[[#Headers],[B1_MN]:[B4_DT]]='Xuất-2024-VayTron'!BB$5)))</f>
        <v>0</v>
      </c>
      <c r="BC12" s="43" cm="1">
        <f t="array" ref="BC12">IF(BC$2="FY",SUMPRODUCT(Data_Xuất[[B1_MN]:[B4_DT]]*(Data_Xuất[Year]=BC$1)*(Data_Xuất[Main SKU name_GOM]=$A12)*(Data_Xuất[[#Headers],[B1_MN]:[B4_DT]]='Xuất-2024-VayTron'!BC$5)),SUMPRODUCT(Data_Xuất[[B1_MN]:[B4_DT]]*(Data_Xuất[Year]=BC$1)*(Data_Xuất[Month]=BC$2)*(Data_Xuất[Main SKU name_GOM]=$A12)*(Data_Xuất[[#Headers],[B1_MN]:[B4_DT]]='Xuất-2024-VayTron'!BC$5)))</f>
        <v>0</v>
      </c>
      <c r="BD12" s="43" cm="1">
        <f t="array" ref="BD12">IF(BD$2="FY",SUMPRODUCT(Data_Xuất[[B1_MN]:[B4_DT]]*(Data_Xuất[Year]=BD$1)*(Data_Xuất[Main SKU name_GOM]=$A12)*(Data_Xuất[[#Headers],[B1_MN]:[B4_DT]]='Xuất-2024-VayTron'!BD$5)),SUMPRODUCT(Data_Xuất[[B1_MN]:[B4_DT]]*(Data_Xuất[Year]=BD$1)*(Data_Xuất[Month]=BD$2)*(Data_Xuất[Main SKU name_GOM]=$A12)*(Data_Xuất[[#Headers],[B1_MN]:[B4_DT]]='Xuất-2024-VayTron'!BD$5)))</f>
        <v>0</v>
      </c>
      <c r="BE12" s="43" cm="1">
        <f t="array" ref="BE12">IF(BE$2="FY",SUMPRODUCT(Data_Xuất[[B1_MN]:[B4_DT]]*(Data_Xuất[Year]=BE$1)*(Data_Xuất[Main SKU name_GOM]=$A12)*(Data_Xuất[[#Headers],[B1_MN]:[B4_DT]]='Xuất-2024-VayTron'!BE$5)),SUMPRODUCT(Data_Xuất[[B1_MN]:[B4_DT]]*(Data_Xuất[Year]=BE$1)*(Data_Xuất[Month]=BE$2)*(Data_Xuất[Main SKU name_GOM]=$A12)*(Data_Xuất[[#Headers],[B1_MN]:[B4_DT]]='Xuất-2024-VayTron'!BE$5)))</f>
        <v>0</v>
      </c>
      <c r="BF12" s="43" cm="1">
        <f t="array" ref="BF12">IF(BF$2="FY",SUMPRODUCT(Data_Xuất[[B1_MN]:[B4_DT]]*(Data_Xuất[Year]=BF$1)*(Data_Xuất[Main SKU name_GOM]=$A12)*(Data_Xuất[[#Headers],[B1_MN]:[B4_DT]]='Xuất-2024-VayTron'!BF$5)),SUMPRODUCT(Data_Xuất[[B1_MN]:[B4_DT]]*(Data_Xuất[Year]=BF$1)*(Data_Xuất[Month]=BF$2)*(Data_Xuất[Main SKU name_GOM]=$A12)*(Data_Xuất[[#Headers],[B1_MN]:[B4_DT]]='Xuất-2024-VayTron'!BF$5)))</f>
        <v>0</v>
      </c>
      <c r="BG12" s="43" cm="1">
        <f t="array" ref="BG12">IF(BG$2="FY",SUMPRODUCT(Data_Xuất[[B1_MN]:[B4_DT]]*(Data_Xuất[Year]=BG$1)*(Data_Xuất[Main SKU name_GOM]=$A12)*(Data_Xuất[[#Headers],[B1_MN]:[B4_DT]]='Xuất-2024-VayTron'!BG$5)),SUMPRODUCT(Data_Xuất[[B1_MN]:[B4_DT]]*(Data_Xuất[Year]=BG$1)*(Data_Xuất[Month]=BG$2)*(Data_Xuất[Main SKU name_GOM]=$A12)*(Data_Xuất[[#Headers],[B1_MN]:[B4_DT]]='Xuất-2024-VayTron'!BG$5)))</f>
        <v>0</v>
      </c>
      <c r="BH12" s="43" cm="1">
        <f t="array" ref="BH12">IF(BH$2="FY",SUMPRODUCT(Data_Xuất[[B1_MN]:[B4_DT]]*(Data_Xuất[Year]=BH$1)*(Data_Xuất[Main SKU name_GOM]=$A12)*(Data_Xuất[[#Headers],[B1_MN]:[B4_DT]]='Xuất-2024-VayTron'!BH$5)),SUMPRODUCT(Data_Xuất[[B1_MN]:[B4_DT]]*(Data_Xuất[Year]=BH$1)*(Data_Xuất[Month]=BH$2)*(Data_Xuất[Main SKU name_GOM]=$A12)*(Data_Xuất[[#Headers],[B1_MN]:[B4_DT]]='Xuất-2024-VayTron'!BH$5)))</f>
        <v>0</v>
      </c>
      <c r="BI12" s="43" cm="1">
        <f t="array" ref="BI12">IF(BI$2="FY",SUMPRODUCT(Data_Xuất[[B1_MN]:[B4_DT]]*(Data_Xuất[Year]=BI$1)*(Data_Xuất[Main SKU name_GOM]=$A12)*(Data_Xuất[[#Headers],[B1_MN]:[B4_DT]]='Xuất-2024-VayTron'!BI$5)),SUMPRODUCT(Data_Xuất[[B1_MN]:[B4_DT]]*(Data_Xuất[Year]=BI$1)*(Data_Xuất[Month]=BI$2)*(Data_Xuất[Main SKU name_GOM]=$A12)*(Data_Xuất[[#Headers],[B1_MN]:[B4_DT]]='Xuất-2024-VayTron'!BI$5)))</f>
        <v>0</v>
      </c>
      <c r="BJ12" s="46">
        <f t="shared" si="15"/>
        <v>0</v>
      </c>
      <c r="BL12" s="43" cm="1">
        <f t="array" ref="BL12">IF(BL$2="FY",SUMPRODUCT(Data_Xuất[[B1_MN]:[B4_DT]]*(Data_Xuất[Year]=BL$1)*(Data_Xuất[Main SKU name_GOM]=$A12)*(Data_Xuất[[#Headers],[B1_MN]:[B4_DT]]='Xuất-2024-VayTron'!BL$5)),SUMPRODUCT(Data_Xuất[[B1_MN]:[B4_DT]]*(Data_Xuất[Year]=BL$1)*(Data_Xuất[Month]=BL$2)*(Data_Xuất[Main SKU name_GOM]=$A12)*(Data_Xuất[[#Headers],[B1_MN]:[B4_DT]]='Xuất-2024-VayTron'!BL$5)))</f>
        <v>0</v>
      </c>
      <c r="BM12" s="43" cm="1">
        <f t="array" ref="BM12">IF(BM$2="FY",SUMPRODUCT(Data_Xuất[[B1_MN]:[B4_DT]]*(Data_Xuất[Year]=BM$1)*(Data_Xuất[Main SKU name_GOM]=$A12)*(Data_Xuất[[#Headers],[B1_MN]:[B4_DT]]='Xuất-2024-VayTron'!BM$5)),SUMPRODUCT(Data_Xuất[[B1_MN]:[B4_DT]]*(Data_Xuất[Year]=BM$1)*(Data_Xuất[Month]=BM$2)*(Data_Xuất[Main SKU name_GOM]=$A12)*(Data_Xuất[[#Headers],[B1_MN]:[B4_DT]]='Xuất-2024-VayTron'!BM$5)))</f>
        <v>0</v>
      </c>
      <c r="BN12" s="43" cm="1">
        <f t="array" ref="BN12">IF(BN$2="FY",SUMPRODUCT(Data_Xuất[[B1_MN]:[B4_DT]]*(Data_Xuất[Year]=BN$1)*(Data_Xuất[Main SKU name_GOM]=$A12)*(Data_Xuất[[#Headers],[B1_MN]:[B4_DT]]='Xuất-2024-VayTron'!BN$5)),SUMPRODUCT(Data_Xuất[[B1_MN]:[B4_DT]]*(Data_Xuất[Year]=BN$1)*(Data_Xuất[Month]=BN$2)*(Data_Xuất[Main SKU name_GOM]=$A12)*(Data_Xuất[[#Headers],[B1_MN]:[B4_DT]]='Xuất-2024-VayTron'!BN$5)))</f>
        <v>0</v>
      </c>
      <c r="BO12" s="43" cm="1">
        <f t="array" ref="BO12">IF(BO$2="FY",SUMPRODUCT(Data_Xuất[[B1_MN]:[B4_DT]]*(Data_Xuất[Year]=BO$1)*(Data_Xuất[Main SKU name_GOM]=$A12)*(Data_Xuất[[#Headers],[B1_MN]:[B4_DT]]='Xuất-2024-VayTron'!BO$5)),SUMPRODUCT(Data_Xuất[[B1_MN]:[B4_DT]]*(Data_Xuất[Year]=BO$1)*(Data_Xuất[Month]=BO$2)*(Data_Xuất[Main SKU name_GOM]=$A12)*(Data_Xuất[[#Headers],[B1_MN]:[B4_DT]]='Xuất-2024-VayTron'!BO$5)))</f>
        <v>0</v>
      </c>
      <c r="BP12" s="43" cm="1">
        <f t="array" ref="BP12">IF(BP$2="FY",SUMPRODUCT(Data_Xuất[[B1_MN]:[B4_DT]]*(Data_Xuất[Year]=BP$1)*(Data_Xuất[Main SKU name_GOM]=$A12)*(Data_Xuất[[#Headers],[B1_MN]:[B4_DT]]='Xuất-2024-VayTron'!BP$5)),SUMPRODUCT(Data_Xuất[[B1_MN]:[B4_DT]]*(Data_Xuất[Year]=BP$1)*(Data_Xuất[Month]=BP$2)*(Data_Xuất[Main SKU name_GOM]=$A12)*(Data_Xuất[[#Headers],[B1_MN]:[B4_DT]]='Xuất-2024-VayTron'!BP$5)))</f>
        <v>0</v>
      </c>
      <c r="BQ12" s="43" cm="1">
        <f t="array" ref="BQ12">IF(BQ$2="FY",SUMPRODUCT(Data_Xuất[[B1_MN]:[B4_DT]]*(Data_Xuất[Year]=BQ$1)*(Data_Xuất[Main SKU name_GOM]=$A12)*(Data_Xuất[[#Headers],[B1_MN]:[B4_DT]]='Xuất-2024-VayTron'!BQ$5)),SUMPRODUCT(Data_Xuất[[B1_MN]:[B4_DT]]*(Data_Xuất[Year]=BQ$1)*(Data_Xuất[Month]=BQ$2)*(Data_Xuất[Main SKU name_GOM]=$A12)*(Data_Xuất[[#Headers],[B1_MN]:[B4_DT]]='Xuất-2024-VayTron'!BQ$5)))</f>
        <v>0</v>
      </c>
      <c r="BR12" s="43" cm="1">
        <f t="array" ref="BR12">IF(BR$2="FY",SUMPRODUCT(Data_Xuất[[B1_MN]:[B4_DT]]*(Data_Xuất[Year]=BR$1)*(Data_Xuất[Main SKU name_GOM]=$A12)*(Data_Xuất[[#Headers],[B1_MN]:[B4_DT]]='Xuất-2024-VayTron'!BR$5)),SUMPRODUCT(Data_Xuất[[B1_MN]:[B4_DT]]*(Data_Xuất[Year]=BR$1)*(Data_Xuất[Month]=BR$2)*(Data_Xuất[Main SKU name_GOM]=$A12)*(Data_Xuất[[#Headers],[B1_MN]:[B4_DT]]='Xuất-2024-VayTron'!BR$5)))</f>
        <v>0</v>
      </c>
      <c r="BS12" s="43" cm="1">
        <f t="array" ref="BS12">IF(BS$2="FY",SUMPRODUCT(Data_Xuất[[B1_MN]:[B4_DT]]*(Data_Xuất[Year]=BS$1)*(Data_Xuất[Main SKU name_GOM]=$A12)*(Data_Xuất[[#Headers],[B1_MN]:[B4_DT]]='Xuất-2024-VayTron'!BS$5)),SUMPRODUCT(Data_Xuất[[B1_MN]:[B4_DT]]*(Data_Xuất[Year]=BS$1)*(Data_Xuất[Month]=BS$2)*(Data_Xuất[Main SKU name_GOM]=$A12)*(Data_Xuất[[#Headers],[B1_MN]:[B4_DT]]='Xuất-2024-VayTron'!BS$5)))</f>
        <v>0</v>
      </c>
      <c r="BT12" s="43" cm="1">
        <f t="array" ref="BT12">IF(BT$2="FY",SUMPRODUCT(Data_Xuất[[B1_MN]:[B4_DT]]*(Data_Xuất[Year]=BT$1)*(Data_Xuất[Main SKU name_GOM]=$A12)*(Data_Xuất[[#Headers],[B1_MN]:[B4_DT]]='Xuất-2024-VayTron'!BT$5)),SUMPRODUCT(Data_Xuất[[B1_MN]:[B4_DT]]*(Data_Xuất[Year]=BT$1)*(Data_Xuất[Month]=BT$2)*(Data_Xuất[Main SKU name_GOM]=$A12)*(Data_Xuất[[#Headers],[B1_MN]:[B4_DT]]='Xuất-2024-VayTron'!BT$5)))</f>
        <v>0</v>
      </c>
      <c r="BU12" s="43" cm="1">
        <f t="array" ref="BU12">IF(BU$2="FY",SUMPRODUCT(Data_Xuất[[B1_MN]:[B4_DT]]*(Data_Xuất[Year]=BU$1)*(Data_Xuất[Main SKU name_GOM]=$A12)*(Data_Xuất[[#Headers],[B1_MN]:[B4_DT]]='Xuất-2024-VayTron'!BU$5)),SUMPRODUCT(Data_Xuất[[B1_MN]:[B4_DT]]*(Data_Xuất[Year]=BU$1)*(Data_Xuất[Month]=BU$2)*(Data_Xuất[Main SKU name_GOM]=$A12)*(Data_Xuất[[#Headers],[B1_MN]:[B4_DT]]='Xuất-2024-VayTron'!BU$5)))</f>
        <v>0</v>
      </c>
      <c r="BV12" s="43" cm="1">
        <f t="array" ref="BV12">IF(BV$2="FY",SUMPRODUCT(Data_Xuất[[B1_MN]:[B4_DT]]*(Data_Xuất[Year]=BV$1)*(Data_Xuất[Main SKU name_GOM]=$A12)*(Data_Xuất[[#Headers],[B1_MN]:[B4_DT]]='Xuất-2024-VayTron'!BV$5)),SUMPRODUCT(Data_Xuất[[B1_MN]:[B4_DT]]*(Data_Xuất[Year]=BV$1)*(Data_Xuất[Month]=BV$2)*(Data_Xuất[Main SKU name_GOM]=$A12)*(Data_Xuất[[#Headers],[B1_MN]:[B4_DT]]='Xuất-2024-VayTron'!BV$5)))</f>
        <v>0</v>
      </c>
      <c r="BW12" s="43" cm="1">
        <f t="array" ref="BW12">IF(BW$2="FY",SUMPRODUCT(Data_Xuất[[B1_MN]:[B4_DT]]*(Data_Xuất[Year]=BW$1)*(Data_Xuất[Main SKU name_GOM]=$A12)*(Data_Xuất[[#Headers],[B1_MN]:[B4_DT]]='Xuất-2024-VayTron'!BW$5)),SUMPRODUCT(Data_Xuất[[B1_MN]:[B4_DT]]*(Data_Xuất[Year]=BW$1)*(Data_Xuất[Month]=BW$2)*(Data_Xuất[Main SKU name_GOM]=$A12)*(Data_Xuất[[#Headers],[B1_MN]:[B4_DT]]='Xuất-2024-VayTron'!BW$5)))</f>
        <v>0</v>
      </c>
      <c r="BX12" s="43" cm="1">
        <f t="array" ref="BX12">IF(BX$2="FY",SUMPRODUCT(Data_Xuất[[B1_MN]:[B4_DT]]*(Data_Xuất[Year]=BX$1)*(Data_Xuất[Main SKU name_GOM]=$A12)*(Data_Xuất[[#Headers],[B1_MN]:[B4_DT]]='Xuất-2024-VayTron'!BX$5)),SUMPRODUCT(Data_Xuất[[B1_MN]:[B4_DT]]*(Data_Xuất[Year]=BX$1)*(Data_Xuất[Month]=BX$2)*(Data_Xuất[Main SKU name_GOM]=$A12)*(Data_Xuất[[#Headers],[B1_MN]:[B4_DT]]='Xuất-2024-VayTron'!BX$5)))</f>
        <v>0</v>
      </c>
      <c r="BY12" s="46">
        <f t="shared" si="16"/>
        <v>0</v>
      </c>
      <c r="CA12" s="43" cm="1">
        <f t="array" ref="CA12">IF(CA$2="FY",SUMPRODUCT(Data_Xuất[[B1_MN]:[B4_DT]]*(Data_Xuất[Year]=CA$1)*(Data_Xuất[Main SKU name_GOM]=$A12)*(Data_Xuất[[#Headers],[B1_MN]:[B4_DT]]='Xuất-2024-VayTron'!CA$5)),SUMPRODUCT(Data_Xuất[[B1_MN]:[B4_DT]]*(Data_Xuất[Year]=CA$1)*(Data_Xuất[Month]=CA$2)*(Data_Xuất[Main SKU name_GOM]=$A12)*(Data_Xuất[[#Headers],[B1_MN]:[B4_DT]]='Xuất-2024-VayTron'!CA$5)))</f>
        <v>0</v>
      </c>
      <c r="CB12" s="43" cm="1">
        <f t="array" ref="CB12">IF(CB$2="FY",SUMPRODUCT(Data_Xuất[[B1_MN]:[B4_DT]]*(Data_Xuất[Year]=CB$1)*(Data_Xuất[Main SKU name_GOM]=$A12)*(Data_Xuất[[#Headers],[B1_MN]:[B4_DT]]='Xuất-2024-VayTron'!CB$5)),SUMPRODUCT(Data_Xuất[[B1_MN]:[B4_DT]]*(Data_Xuất[Year]=CB$1)*(Data_Xuất[Month]=CB$2)*(Data_Xuất[Main SKU name_GOM]=$A12)*(Data_Xuất[[#Headers],[B1_MN]:[B4_DT]]='Xuất-2024-VayTron'!CB$5)))</f>
        <v>0</v>
      </c>
      <c r="CC12" s="43" cm="1">
        <f t="array" ref="CC12">IF(CC$2="FY",SUMPRODUCT(Data_Xuất[[B1_MN]:[B4_DT]]*(Data_Xuất[Year]=CC$1)*(Data_Xuất[Main SKU name_GOM]=$A12)*(Data_Xuất[[#Headers],[B1_MN]:[B4_DT]]='Xuất-2024-VayTron'!CC$5)),SUMPRODUCT(Data_Xuất[[B1_MN]:[B4_DT]]*(Data_Xuất[Year]=CC$1)*(Data_Xuất[Month]=CC$2)*(Data_Xuất[Main SKU name_GOM]=$A12)*(Data_Xuất[[#Headers],[B1_MN]:[B4_DT]]='Xuất-2024-VayTron'!CC$5)))</f>
        <v>0</v>
      </c>
      <c r="CD12" s="43" cm="1">
        <f t="array" ref="CD12">IF(CD$2="FY",SUMPRODUCT(Data_Xuất[[B1_MN]:[B4_DT]]*(Data_Xuất[Year]=CD$1)*(Data_Xuất[Main SKU name_GOM]=$A12)*(Data_Xuất[[#Headers],[B1_MN]:[B4_DT]]='Xuất-2024-VayTron'!CD$5)),SUMPRODUCT(Data_Xuất[[B1_MN]:[B4_DT]]*(Data_Xuất[Year]=CD$1)*(Data_Xuất[Month]=CD$2)*(Data_Xuất[Main SKU name_GOM]=$A12)*(Data_Xuất[[#Headers],[B1_MN]:[B4_DT]]='Xuất-2024-VayTron'!CD$5)))</f>
        <v>0</v>
      </c>
      <c r="CE12" s="43" cm="1">
        <f t="array" ref="CE12">IF(CE$2="FY",SUMPRODUCT(Data_Xuất[[B1_MN]:[B4_DT]]*(Data_Xuất[Year]=CE$1)*(Data_Xuất[Main SKU name_GOM]=$A12)*(Data_Xuất[[#Headers],[B1_MN]:[B4_DT]]='Xuất-2024-VayTron'!CE$5)),SUMPRODUCT(Data_Xuất[[B1_MN]:[B4_DT]]*(Data_Xuất[Year]=CE$1)*(Data_Xuất[Month]=CE$2)*(Data_Xuất[Main SKU name_GOM]=$A12)*(Data_Xuất[[#Headers],[B1_MN]:[B4_DT]]='Xuất-2024-VayTron'!CE$5)))</f>
        <v>0</v>
      </c>
      <c r="CF12" s="43" cm="1">
        <f t="array" ref="CF12">IF(CF$2="FY",SUMPRODUCT(Data_Xuất[[B1_MN]:[B4_DT]]*(Data_Xuất[Year]=CF$1)*(Data_Xuất[Main SKU name_GOM]=$A12)*(Data_Xuất[[#Headers],[B1_MN]:[B4_DT]]='Xuất-2024-VayTron'!CF$5)),SUMPRODUCT(Data_Xuất[[B1_MN]:[B4_DT]]*(Data_Xuất[Year]=CF$1)*(Data_Xuất[Month]=CF$2)*(Data_Xuất[Main SKU name_GOM]=$A12)*(Data_Xuất[[#Headers],[B1_MN]:[B4_DT]]='Xuất-2024-VayTron'!CF$5)))</f>
        <v>0</v>
      </c>
      <c r="CG12" s="43" cm="1">
        <f t="array" ref="CG12">IF(CG$2="FY",SUMPRODUCT(Data_Xuất[[B1_MN]:[B4_DT]]*(Data_Xuất[Year]=CG$1)*(Data_Xuất[Main SKU name_GOM]=$A12)*(Data_Xuất[[#Headers],[B1_MN]:[B4_DT]]='Xuất-2024-VayTron'!CG$5)),SUMPRODUCT(Data_Xuất[[B1_MN]:[B4_DT]]*(Data_Xuất[Year]=CG$1)*(Data_Xuất[Month]=CG$2)*(Data_Xuất[Main SKU name_GOM]=$A12)*(Data_Xuất[[#Headers],[B1_MN]:[B4_DT]]='Xuất-2024-VayTron'!CG$5)))</f>
        <v>0</v>
      </c>
      <c r="CH12" s="43" cm="1">
        <f t="array" ref="CH12">IF(CH$2="FY",SUMPRODUCT(Data_Xuất[[B1_MN]:[B4_DT]]*(Data_Xuất[Year]=CH$1)*(Data_Xuất[Main SKU name_GOM]=$A12)*(Data_Xuất[[#Headers],[B1_MN]:[B4_DT]]='Xuất-2024-VayTron'!CH$5)),SUMPRODUCT(Data_Xuất[[B1_MN]:[B4_DT]]*(Data_Xuất[Year]=CH$1)*(Data_Xuất[Month]=CH$2)*(Data_Xuất[Main SKU name_GOM]=$A12)*(Data_Xuất[[#Headers],[B1_MN]:[B4_DT]]='Xuất-2024-VayTron'!CH$5)))</f>
        <v>0</v>
      </c>
      <c r="CI12" s="43" cm="1">
        <f t="array" ref="CI12">IF(CI$2="FY",SUMPRODUCT(Data_Xuất[[B1_MN]:[B4_DT]]*(Data_Xuất[Year]=CI$1)*(Data_Xuất[Main SKU name_GOM]=$A12)*(Data_Xuất[[#Headers],[B1_MN]:[B4_DT]]='Xuất-2024-VayTron'!CI$5)),SUMPRODUCT(Data_Xuất[[B1_MN]:[B4_DT]]*(Data_Xuất[Year]=CI$1)*(Data_Xuất[Month]=CI$2)*(Data_Xuất[Main SKU name_GOM]=$A12)*(Data_Xuất[[#Headers],[B1_MN]:[B4_DT]]='Xuất-2024-VayTron'!CI$5)))</f>
        <v>0</v>
      </c>
      <c r="CJ12" s="43" cm="1">
        <f t="array" ref="CJ12">IF(CJ$2="FY",SUMPRODUCT(Data_Xuất[[B1_MN]:[B4_DT]]*(Data_Xuất[Year]=CJ$1)*(Data_Xuất[Main SKU name_GOM]=$A12)*(Data_Xuất[[#Headers],[B1_MN]:[B4_DT]]='Xuất-2024-VayTron'!CJ$5)),SUMPRODUCT(Data_Xuất[[B1_MN]:[B4_DT]]*(Data_Xuất[Year]=CJ$1)*(Data_Xuất[Month]=CJ$2)*(Data_Xuất[Main SKU name_GOM]=$A12)*(Data_Xuất[[#Headers],[B1_MN]:[B4_DT]]='Xuất-2024-VayTron'!CJ$5)))</f>
        <v>0</v>
      </c>
      <c r="CK12" s="43" cm="1">
        <f t="array" ref="CK12">IF(CK$2="FY",SUMPRODUCT(Data_Xuất[[B1_MN]:[B4_DT]]*(Data_Xuất[Year]=CK$1)*(Data_Xuất[Main SKU name_GOM]=$A12)*(Data_Xuất[[#Headers],[B1_MN]:[B4_DT]]='Xuất-2024-VayTron'!CK$5)),SUMPRODUCT(Data_Xuất[[B1_MN]:[B4_DT]]*(Data_Xuất[Year]=CK$1)*(Data_Xuất[Month]=CK$2)*(Data_Xuất[Main SKU name_GOM]=$A12)*(Data_Xuất[[#Headers],[B1_MN]:[B4_DT]]='Xuất-2024-VayTron'!CK$5)))</f>
        <v>0</v>
      </c>
      <c r="CL12" s="43" cm="1">
        <f t="array" ref="CL12">IF(CL$2="FY",SUMPRODUCT(Data_Xuất[[B1_MN]:[B4_DT]]*(Data_Xuất[Year]=CL$1)*(Data_Xuất[Main SKU name_GOM]=$A12)*(Data_Xuất[[#Headers],[B1_MN]:[B4_DT]]='Xuất-2024-VayTron'!CL$5)),SUMPRODUCT(Data_Xuất[[B1_MN]:[B4_DT]]*(Data_Xuất[Year]=CL$1)*(Data_Xuất[Month]=CL$2)*(Data_Xuất[Main SKU name_GOM]=$A12)*(Data_Xuất[[#Headers],[B1_MN]:[B4_DT]]='Xuất-2024-VayTron'!CL$5)))</f>
        <v>0</v>
      </c>
      <c r="CM12" s="43" cm="1">
        <f t="array" ref="CM12">IF(CM$2="FY",SUMPRODUCT(Data_Xuất[[B1_MN]:[B4_DT]]*(Data_Xuất[Year]=CM$1)*(Data_Xuất[Main SKU name_GOM]=$A12)*(Data_Xuất[[#Headers],[B1_MN]:[B4_DT]]='Xuất-2024-VayTron'!CM$5)),SUMPRODUCT(Data_Xuất[[B1_MN]:[B4_DT]]*(Data_Xuất[Year]=CM$1)*(Data_Xuất[Month]=CM$2)*(Data_Xuất[Main SKU name_GOM]=$A12)*(Data_Xuất[[#Headers],[B1_MN]:[B4_DT]]='Xuất-2024-VayTron'!CM$5)))</f>
        <v>0</v>
      </c>
      <c r="CN12" s="46">
        <f t="shared" si="17"/>
        <v>0</v>
      </c>
      <c r="CP12" s="43" cm="1">
        <f t="array" ref="CP12">IF(CP$2="FY",SUMPRODUCT(Data_Xuất[[B1_MN]:[B4_DT]]*(Data_Xuất[Year]=CP$1)*(Data_Xuất[Main SKU name_GOM]=$A12)*(Data_Xuất[[#Headers],[B1_MN]:[B4_DT]]='Xuất-2024-VayTron'!CP$5)),SUMPRODUCT(Data_Xuất[[B1_MN]:[B4_DT]]*(Data_Xuất[Year]=CP$1)*(Data_Xuất[Month]=CP$2)*(Data_Xuất[Main SKU name_GOM]=$A12)*(Data_Xuất[[#Headers],[B1_MN]:[B4_DT]]='Xuất-2024-VayTron'!CP$5)))</f>
        <v>0</v>
      </c>
      <c r="CQ12" s="43" cm="1">
        <f t="array" ref="CQ12">IF(CQ$2="FY",SUMPRODUCT(Data_Xuất[[B1_MN]:[B4_DT]]*(Data_Xuất[Year]=CQ$1)*(Data_Xuất[Main SKU name_GOM]=$A12)*(Data_Xuất[[#Headers],[B1_MN]:[B4_DT]]='Xuất-2024-VayTron'!CQ$5)),SUMPRODUCT(Data_Xuất[[B1_MN]:[B4_DT]]*(Data_Xuất[Year]=CQ$1)*(Data_Xuất[Month]=CQ$2)*(Data_Xuất[Main SKU name_GOM]=$A12)*(Data_Xuất[[#Headers],[B1_MN]:[B4_DT]]='Xuất-2024-VayTron'!CQ$5)))</f>
        <v>0</v>
      </c>
      <c r="CR12" s="43" cm="1">
        <f t="array" ref="CR12">IF(CR$2="FY",SUMPRODUCT(Data_Xuất[[B1_MN]:[B4_DT]]*(Data_Xuất[Year]=CR$1)*(Data_Xuất[Main SKU name_GOM]=$A12)*(Data_Xuất[[#Headers],[B1_MN]:[B4_DT]]='Xuất-2024-VayTron'!CR$5)),SUMPRODUCT(Data_Xuất[[B1_MN]:[B4_DT]]*(Data_Xuất[Year]=CR$1)*(Data_Xuất[Month]=CR$2)*(Data_Xuất[Main SKU name_GOM]=$A12)*(Data_Xuất[[#Headers],[B1_MN]:[B4_DT]]='Xuất-2024-VayTron'!CR$5)))</f>
        <v>0</v>
      </c>
      <c r="CS12" s="43" cm="1">
        <f t="array" ref="CS12">IF(CS$2="FY",SUMPRODUCT(Data_Xuất[[B1_MN]:[B4_DT]]*(Data_Xuất[Year]=CS$1)*(Data_Xuất[Main SKU name_GOM]=$A12)*(Data_Xuất[[#Headers],[B1_MN]:[B4_DT]]='Xuất-2024-VayTron'!CS$5)),SUMPRODUCT(Data_Xuất[[B1_MN]:[B4_DT]]*(Data_Xuất[Year]=CS$1)*(Data_Xuất[Month]=CS$2)*(Data_Xuất[Main SKU name_GOM]=$A12)*(Data_Xuất[[#Headers],[B1_MN]:[B4_DT]]='Xuất-2024-VayTron'!CS$5)))</f>
        <v>0</v>
      </c>
      <c r="CT12" s="43" cm="1">
        <f t="array" ref="CT12">IF(CT$2="FY",SUMPRODUCT(Data_Xuất[[B1_MN]:[B4_DT]]*(Data_Xuất[Year]=CT$1)*(Data_Xuất[Main SKU name_GOM]=$A12)*(Data_Xuất[[#Headers],[B1_MN]:[B4_DT]]='Xuất-2024-VayTron'!CT$5)),SUMPRODUCT(Data_Xuất[[B1_MN]:[B4_DT]]*(Data_Xuất[Year]=CT$1)*(Data_Xuất[Month]=CT$2)*(Data_Xuất[Main SKU name_GOM]=$A12)*(Data_Xuất[[#Headers],[B1_MN]:[B4_DT]]='Xuất-2024-VayTron'!CT$5)))</f>
        <v>0</v>
      </c>
      <c r="CU12" s="43" cm="1">
        <f t="array" ref="CU12">IF(CU$2="FY",SUMPRODUCT(Data_Xuất[[B1_MN]:[B4_DT]]*(Data_Xuất[Year]=CU$1)*(Data_Xuất[Main SKU name_GOM]=$A12)*(Data_Xuất[[#Headers],[B1_MN]:[B4_DT]]='Xuất-2024-VayTron'!CU$5)),SUMPRODUCT(Data_Xuất[[B1_MN]:[B4_DT]]*(Data_Xuất[Year]=CU$1)*(Data_Xuất[Month]=CU$2)*(Data_Xuất[Main SKU name_GOM]=$A12)*(Data_Xuất[[#Headers],[B1_MN]:[B4_DT]]='Xuất-2024-VayTron'!CU$5)))</f>
        <v>0</v>
      </c>
      <c r="CV12" s="43" cm="1">
        <f t="array" ref="CV12">IF(CV$2="FY",SUMPRODUCT(Data_Xuất[[B1_MN]:[B4_DT]]*(Data_Xuất[Year]=CV$1)*(Data_Xuất[Main SKU name_GOM]=$A12)*(Data_Xuất[[#Headers],[B1_MN]:[B4_DT]]='Xuất-2024-VayTron'!CV$5)),SUMPRODUCT(Data_Xuất[[B1_MN]:[B4_DT]]*(Data_Xuất[Year]=CV$1)*(Data_Xuất[Month]=CV$2)*(Data_Xuất[Main SKU name_GOM]=$A12)*(Data_Xuất[[#Headers],[B1_MN]:[B4_DT]]='Xuất-2024-VayTron'!CV$5)))</f>
        <v>0</v>
      </c>
      <c r="CW12" s="43" cm="1">
        <f t="array" ref="CW12">IF(CW$2="FY",SUMPRODUCT(Data_Xuất[[B1_MN]:[B4_DT]]*(Data_Xuất[Year]=CW$1)*(Data_Xuất[Main SKU name_GOM]=$A12)*(Data_Xuất[[#Headers],[B1_MN]:[B4_DT]]='Xuất-2024-VayTron'!CW$5)),SUMPRODUCT(Data_Xuất[[B1_MN]:[B4_DT]]*(Data_Xuất[Year]=CW$1)*(Data_Xuất[Month]=CW$2)*(Data_Xuất[Main SKU name_GOM]=$A12)*(Data_Xuất[[#Headers],[B1_MN]:[B4_DT]]='Xuất-2024-VayTron'!CW$5)))</f>
        <v>0</v>
      </c>
      <c r="CX12" s="43" cm="1">
        <f t="array" ref="CX12">IF(CX$2="FY",SUMPRODUCT(Data_Xuất[[B1_MN]:[B4_DT]]*(Data_Xuất[Year]=CX$1)*(Data_Xuất[Main SKU name_GOM]=$A12)*(Data_Xuất[[#Headers],[B1_MN]:[B4_DT]]='Xuất-2024-VayTron'!CX$5)),SUMPRODUCT(Data_Xuất[[B1_MN]:[B4_DT]]*(Data_Xuất[Year]=CX$1)*(Data_Xuất[Month]=CX$2)*(Data_Xuất[Main SKU name_GOM]=$A12)*(Data_Xuất[[#Headers],[B1_MN]:[B4_DT]]='Xuất-2024-VayTron'!CX$5)))</f>
        <v>0</v>
      </c>
      <c r="CY12" s="43" cm="1">
        <f t="array" ref="CY12">IF(CY$2="FY",SUMPRODUCT(Data_Xuất[[B1_MN]:[B4_DT]]*(Data_Xuất[Year]=CY$1)*(Data_Xuất[Main SKU name_GOM]=$A12)*(Data_Xuất[[#Headers],[B1_MN]:[B4_DT]]='Xuất-2024-VayTron'!CY$5)),SUMPRODUCT(Data_Xuất[[B1_MN]:[B4_DT]]*(Data_Xuất[Year]=CY$1)*(Data_Xuất[Month]=CY$2)*(Data_Xuất[Main SKU name_GOM]=$A12)*(Data_Xuất[[#Headers],[B1_MN]:[B4_DT]]='Xuất-2024-VayTron'!CY$5)))</f>
        <v>0</v>
      </c>
      <c r="CZ12" s="43" cm="1">
        <f t="array" ref="CZ12">IF(CZ$2="FY",SUMPRODUCT(Data_Xuất[[B1_MN]:[B4_DT]]*(Data_Xuất[Year]=CZ$1)*(Data_Xuất[Main SKU name_GOM]=$A12)*(Data_Xuất[[#Headers],[B1_MN]:[B4_DT]]='Xuất-2024-VayTron'!CZ$5)),SUMPRODUCT(Data_Xuất[[B1_MN]:[B4_DT]]*(Data_Xuất[Year]=CZ$1)*(Data_Xuất[Month]=CZ$2)*(Data_Xuất[Main SKU name_GOM]=$A12)*(Data_Xuất[[#Headers],[B1_MN]:[B4_DT]]='Xuất-2024-VayTron'!CZ$5)))</f>
        <v>0</v>
      </c>
      <c r="DA12" s="43" cm="1">
        <f t="array" ref="DA12">IF(DA$2="FY",SUMPRODUCT(Data_Xuất[[B1_MN]:[B4_DT]]*(Data_Xuất[Year]=DA$1)*(Data_Xuất[Main SKU name_GOM]=$A12)*(Data_Xuất[[#Headers],[B1_MN]:[B4_DT]]='Xuất-2024-VayTron'!DA$5)),SUMPRODUCT(Data_Xuất[[B1_MN]:[B4_DT]]*(Data_Xuất[Year]=DA$1)*(Data_Xuất[Month]=DA$2)*(Data_Xuất[Main SKU name_GOM]=$A12)*(Data_Xuất[[#Headers],[B1_MN]:[B4_DT]]='Xuất-2024-VayTron'!DA$5)))</f>
        <v>0</v>
      </c>
      <c r="DB12" s="43" cm="1">
        <f t="array" ref="DB12">IF(DB$2="FY",SUMPRODUCT(Data_Xuất[[B1_MN]:[B4_DT]]*(Data_Xuất[Year]=DB$1)*(Data_Xuất[Main SKU name_GOM]=$A12)*(Data_Xuất[[#Headers],[B1_MN]:[B4_DT]]='Xuất-2024-VayTron'!DB$5)),SUMPRODUCT(Data_Xuất[[B1_MN]:[B4_DT]]*(Data_Xuất[Year]=DB$1)*(Data_Xuất[Month]=DB$2)*(Data_Xuất[Main SKU name_GOM]=$A12)*(Data_Xuất[[#Headers],[B1_MN]:[B4_DT]]='Xuất-2024-VayTron'!DB$5)))</f>
        <v>0</v>
      </c>
      <c r="DC12" s="46">
        <f t="shared" si="18"/>
        <v>0</v>
      </c>
      <c r="DE12" s="43" cm="1">
        <f t="array" ref="DE12">IF(DE$2="FY",SUMPRODUCT(Data_Xuất[[B1_MN]:[B4_DT]]*(Data_Xuất[Year]=DE$1)*(Data_Xuất[Main SKU name_GOM]=$A12)*(Data_Xuất[[#Headers],[B1_MN]:[B4_DT]]='Xuất-2024-VayTron'!DE$5)),SUMPRODUCT(Data_Xuất[[B1_MN]:[B4_DT]]*(Data_Xuất[Year]=DE$1)*(Data_Xuất[Month]=DE$2)*(Data_Xuất[Main SKU name_GOM]=$A12)*(Data_Xuất[[#Headers],[B1_MN]:[B4_DT]]='Xuất-2024-VayTron'!DE$5)))</f>
        <v>0</v>
      </c>
      <c r="DF12" s="43" cm="1">
        <f t="array" ref="DF12">IF(DF$2="FY",SUMPRODUCT(Data_Xuất[[B1_MN]:[B4_DT]]*(Data_Xuất[Year]=DF$1)*(Data_Xuất[Main SKU name_GOM]=$A12)*(Data_Xuất[[#Headers],[B1_MN]:[B4_DT]]='Xuất-2024-VayTron'!DF$5)),SUMPRODUCT(Data_Xuất[[B1_MN]:[B4_DT]]*(Data_Xuất[Year]=DF$1)*(Data_Xuất[Month]=DF$2)*(Data_Xuất[Main SKU name_GOM]=$A12)*(Data_Xuất[[#Headers],[B1_MN]:[B4_DT]]='Xuất-2024-VayTron'!DF$5)))</f>
        <v>0</v>
      </c>
      <c r="DG12" s="43" cm="1">
        <f t="array" ref="DG12">IF(DG$2="FY",SUMPRODUCT(Data_Xuất[[B1_MN]:[B4_DT]]*(Data_Xuất[Year]=DG$1)*(Data_Xuất[Main SKU name_GOM]=$A12)*(Data_Xuất[[#Headers],[B1_MN]:[B4_DT]]='Xuất-2024-VayTron'!DG$5)),SUMPRODUCT(Data_Xuất[[B1_MN]:[B4_DT]]*(Data_Xuất[Year]=DG$1)*(Data_Xuất[Month]=DG$2)*(Data_Xuất[Main SKU name_GOM]=$A12)*(Data_Xuất[[#Headers],[B1_MN]:[B4_DT]]='Xuất-2024-VayTron'!DG$5)))</f>
        <v>0</v>
      </c>
      <c r="DH12" s="43" cm="1">
        <f t="array" ref="DH12">IF(DH$2="FY",SUMPRODUCT(Data_Xuất[[B1_MN]:[B4_DT]]*(Data_Xuất[Year]=DH$1)*(Data_Xuất[Main SKU name_GOM]=$A12)*(Data_Xuất[[#Headers],[B1_MN]:[B4_DT]]='Xuất-2024-VayTron'!DH$5)),SUMPRODUCT(Data_Xuất[[B1_MN]:[B4_DT]]*(Data_Xuất[Year]=DH$1)*(Data_Xuất[Month]=DH$2)*(Data_Xuất[Main SKU name_GOM]=$A12)*(Data_Xuất[[#Headers],[B1_MN]:[B4_DT]]='Xuất-2024-VayTron'!DH$5)))</f>
        <v>0</v>
      </c>
      <c r="DI12" s="43" cm="1">
        <f t="array" ref="DI12">IF(DI$2="FY",SUMPRODUCT(Data_Xuất[[B1_MN]:[B4_DT]]*(Data_Xuất[Year]=DI$1)*(Data_Xuất[Main SKU name_GOM]=$A12)*(Data_Xuất[[#Headers],[B1_MN]:[B4_DT]]='Xuất-2024-VayTron'!DI$5)),SUMPRODUCT(Data_Xuất[[B1_MN]:[B4_DT]]*(Data_Xuất[Year]=DI$1)*(Data_Xuất[Month]=DI$2)*(Data_Xuất[Main SKU name_GOM]=$A12)*(Data_Xuất[[#Headers],[B1_MN]:[B4_DT]]='Xuất-2024-VayTron'!DI$5)))</f>
        <v>0</v>
      </c>
      <c r="DJ12" s="43" cm="1">
        <f t="array" ref="DJ12">IF(DJ$2="FY",SUMPRODUCT(Data_Xuất[[B1_MN]:[B4_DT]]*(Data_Xuất[Year]=DJ$1)*(Data_Xuất[Main SKU name_GOM]=$A12)*(Data_Xuất[[#Headers],[B1_MN]:[B4_DT]]='Xuất-2024-VayTron'!DJ$5)),SUMPRODUCT(Data_Xuất[[B1_MN]:[B4_DT]]*(Data_Xuất[Year]=DJ$1)*(Data_Xuất[Month]=DJ$2)*(Data_Xuất[Main SKU name_GOM]=$A12)*(Data_Xuất[[#Headers],[B1_MN]:[B4_DT]]='Xuất-2024-VayTron'!DJ$5)))</f>
        <v>0</v>
      </c>
      <c r="DK12" s="43" cm="1">
        <f t="array" ref="DK12">IF(DK$2="FY",SUMPRODUCT(Data_Xuất[[B1_MN]:[B4_DT]]*(Data_Xuất[Year]=DK$1)*(Data_Xuất[Main SKU name_GOM]=$A12)*(Data_Xuất[[#Headers],[B1_MN]:[B4_DT]]='Xuất-2024-VayTron'!DK$5)),SUMPRODUCT(Data_Xuất[[B1_MN]:[B4_DT]]*(Data_Xuất[Year]=DK$1)*(Data_Xuất[Month]=DK$2)*(Data_Xuất[Main SKU name_GOM]=$A12)*(Data_Xuất[[#Headers],[B1_MN]:[B4_DT]]='Xuất-2024-VayTron'!DK$5)))</f>
        <v>0</v>
      </c>
      <c r="DL12" s="43" cm="1">
        <f t="array" ref="DL12">IF(DL$2="FY",SUMPRODUCT(Data_Xuất[[B1_MN]:[B4_DT]]*(Data_Xuất[Year]=DL$1)*(Data_Xuất[Main SKU name_GOM]=$A12)*(Data_Xuất[[#Headers],[B1_MN]:[B4_DT]]='Xuất-2024-VayTron'!DL$5)),SUMPRODUCT(Data_Xuất[[B1_MN]:[B4_DT]]*(Data_Xuất[Year]=DL$1)*(Data_Xuất[Month]=DL$2)*(Data_Xuất[Main SKU name_GOM]=$A12)*(Data_Xuất[[#Headers],[B1_MN]:[B4_DT]]='Xuất-2024-VayTron'!DL$5)))</f>
        <v>0</v>
      </c>
      <c r="DM12" s="43" cm="1">
        <f t="array" ref="DM12">IF(DM$2="FY",SUMPRODUCT(Data_Xuất[[B1_MN]:[B4_DT]]*(Data_Xuất[Year]=DM$1)*(Data_Xuất[Main SKU name_GOM]=$A12)*(Data_Xuất[[#Headers],[B1_MN]:[B4_DT]]='Xuất-2024-VayTron'!DM$5)),SUMPRODUCT(Data_Xuất[[B1_MN]:[B4_DT]]*(Data_Xuất[Year]=DM$1)*(Data_Xuất[Month]=DM$2)*(Data_Xuất[Main SKU name_GOM]=$A12)*(Data_Xuất[[#Headers],[B1_MN]:[B4_DT]]='Xuất-2024-VayTron'!DM$5)))</f>
        <v>0</v>
      </c>
      <c r="DN12" s="43" cm="1">
        <f t="array" ref="DN12">IF(DN$2="FY",SUMPRODUCT(Data_Xuất[[B1_MN]:[B4_DT]]*(Data_Xuất[Year]=DN$1)*(Data_Xuất[Main SKU name_GOM]=$A12)*(Data_Xuất[[#Headers],[B1_MN]:[B4_DT]]='Xuất-2024-VayTron'!DN$5)),SUMPRODUCT(Data_Xuất[[B1_MN]:[B4_DT]]*(Data_Xuất[Year]=DN$1)*(Data_Xuất[Month]=DN$2)*(Data_Xuất[Main SKU name_GOM]=$A12)*(Data_Xuất[[#Headers],[B1_MN]:[B4_DT]]='Xuất-2024-VayTron'!DN$5)))</f>
        <v>0</v>
      </c>
      <c r="DO12" s="43" cm="1">
        <f t="array" ref="DO12">IF(DO$2="FY",SUMPRODUCT(Data_Xuất[[B1_MN]:[B4_DT]]*(Data_Xuất[Year]=DO$1)*(Data_Xuất[Main SKU name_GOM]=$A12)*(Data_Xuất[[#Headers],[B1_MN]:[B4_DT]]='Xuất-2024-VayTron'!DO$5)),SUMPRODUCT(Data_Xuất[[B1_MN]:[B4_DT]]*(Data_Xuất[Year]=DO$1)*(Data_Xuất[Month]=DO$2)*(Data_Xuất[Main SKU name_GOM]=$A12)*(Data_Xuất[[#Headers],[B1_MN]:[B4_DT]]='Xuất-2024-VayTron'!DO$5)))</f>
        <v>0</v>
      </c>
      <c r="DP12" s="43" cm="1">
        <f t="array" ref="DP12">IF(DP$2="FY",SUMPRODUCT(Data_Xuất[[B1_MN]:[B4_DT]]*(Data_Xuất[Year]=DP$1)*(Data_Xuất[Main SKU name_GOM]=$A12)*(Data_Xuất[[#Headers],[B1_MN]:[B4_DT]]='Xuất-2024-VayTron'!DP$5)),SUMPRODUCT(Data_Xuất[[B1_MN]:[B4_DT]]*(Data_Xuất[Year]=DP$1)*(Data_Xuất[Month]=DP$2)*(Data_Xuất[Main SKU name_GOM]=$A12)*(Data_Xuất[[#Headers],[B1_MN]:[B4_DT]]='Xuất-2024-VayTron'!DP$5)))</f>
        <v>0</v>
      </c>
      <c r="DQ12" s="43" cm="1">
        <f t="array" ref="DQ12">IF(DQ$2="FY",SUMPRODUCT(Data_Xuất[[B1_MN]:[B4_DT]]*(Data_Xuất[Year]=DQ$1)*(Data_Xuất[Main SKU name_GOM]=$A12)*(Data_Xuất[[#Headers],[B1_MN]:[B4_DT]]='Xuất-2024-VayTron'!DQ$5)),SUMPRODUCT(Data_Xuất[[B1_MN]:[B4_DT]]*(Data_Xuất[Year]=DQ$1)*(Data_Xuất[Month]=DQ$2)*(Data_Xuất[Main SKU name_GOM]=$A12)*(Data_Xuất[[#Headers],[B1_MN]:[B4_DT]]='Xuất-2024-VayTron'!DQ$5)))</f>
        <v>0</v>
      </c>
      <c r="DR12" s="46">
        <f t="shared" si="19"/>
        <v>0</v>
      </c>
      <c r="DT12" s="43" cm="1">
        <f t="array" ref="DT12">IF(DT$2="FY",SUMPRODUCT(Data_Xuất[[B1_MN]:[B4_DT]]*(Data_Xuất[Year]=DT$1)*(Data_Xuất[Main SKU name_GOM]=$A12)*(Data_Xuất[[#Headers],[B1_MN]:[B4_DT]]='Xuất-2024-VayTron'!DT$5)),SUMPRODUCT(Data_Xuất[[B1_MN]:[B4_DT]]*(Data_Xuất[Year]=DT$1)*(Data_Xuất[Month]=DT$2)*(Data_Xuất[Main SKU name_GOM]=$A12)*(Data_Xuất[[#Headers],[B1_MN]:[B4_DT]]='Xuất-2024-VayTron'!DT$5)))</f>
        <v>0</v>
      </c>
      <c r="DU12" s="43" cm="1">
        <f t="array" ref="DU12">IF(DU$2="FY",SUMPRODUCT(Data_Xuất[[B1_MN]:[B4_DT]]*(Data_Xuất[Year]=DU$1)*(Data_Xuất[Main SKU name_GOM]=$A12)*(Data_Xuất[[#Headers],[B1_MN]:[B4_DT]]='Xuất-2024-VayTron'!DU$5)),SUMPRODUCT(Data_Xuất[[B1_MN]:[B4_DT]]*(Data_Xuất[Year]=DU$1)*(Data_Xuất[Month]=DU$2)*(Data_Xuất[Main SKU name_GOM]=$A12)*(Data_Xuất[[#Headers],[B1_MN]:[B4_DT]]='Xuất-2024-VayTron'!DU$5)))</f>
        <v>0</v>
      </c>
      <c r="DV12" s="43" cm="1">
        <f t="array" ref="DV12">IF(DV$2="FY",SUMPRODUCT(Data_Xuất[[B1_MN]:[B4_DT]]*(Data_Xuất[Year]=DV$1)*(Data_Xuất[Main SKU name_GOM]=$A12)*(Data_Xuất[[#Headers],[B1_MN]:[B4_DT]]='Xuất-2024-VayTron'!DV$5)),SUMPRODUCT(Data_Xuất[[B1_MN]:[B4_DT]]*(Data_Xuất[Year]=DV$1)*(Data_Xuất[Month]=DV$2)*(Data_Xuất[Main SKU name_GOM]=$A12)*(Data_Xuất[[#Headers],[B1_MN]:[B4_DT]]='Xuất-2024-VayTron'!DV$5)))</f>
        <v>0</v>
      </c>
      <c r="DW12" s="43" cm="1">
        <f t="array" ref="DW12">IF(DW$2="FY",SUMPRODUCT(Data_Xuất[[B1_MN]:[B4_DT]]*(Data_Xuất[Year]=DW$1)*(Data_Xuất[Main SKU name_GOM]=$A12)*(Data_Xuất[[#Headers],[B1_MN]:[B4_DT]]='Xuất-2024-VayTron'!DW$5)),SUMPRODUCT(Data_Xuất[[B1_MN]:[B4_DT]]*(Data_Xuất[Year]=DW$1)*(Data_Xuất[Month]=DW$2)*(Data_Xuất[Main SKU name_GOM]=$A12)*(Data_Xuất[[#Headers],[B1_MN]:[B4_DT]]='Xuất-2024-VayTron'!DW$5)))</f>
        <v>0</v>
      </c>
      <c r="DX12" s="43" cm="1">
        <f t="array" ref="DX12">IF(DX$2="FY",SUMPRODUCT(Data_Xuất[[B1_MN]:[B4_DT]]*(Data_Xuất[Year]=DX$1)*(Data_Xuất[Main SKU name_GOM]=$A12)*(Data_Xuất[[#Headers],[B1_MN]:[B4_DT]]='Xuất-2024-VayTron'!DX$5)),SUMPRODUCT(Data_Xuất[[B1_MN]:[B4_DT]]*(Data_Xuất[Year]=DX$1)*(Data_Xuất[Month]=DX$2)*(Data_Xuất[Main SKU name_GOM]=$A12)*(Data_Xuất[[#Headers],[B1_MN]:[B4_DT]]='Xuất-2024-VayTron'!DX$5)))</f>
        <v>0</v>
      </c>
      <c r="DY12" s="43" cm="1">
        <f t="array" ref="DY12">IF(DY$2="FY",SUMPRODUCT(Data_Xuất[[B1_MN]:[B4_DT]]*(Data_Xuất[Year]=DY$1)*(Data_Xuất[Main SKU name_GOM]=$A12)*(Data_Xuất[[#Headers],[B1_MN]:[B4_DT]]='Xuất-2024-VayTron'!DY$5)),SUMPRODUCT(Data_Xuất[[B1_MN]:[B4_DT]]*(Data_Xuất[Year]=DY$1)*(Data_Xuất[Month]=DY$2)*(Data_Xuất[Main SKU name_GOM]=$A12)*(Data_Xuất[[#Headers],[B1_MN]:[B4_DT]]='Xuất-2024-VayTron'!DY$5)))</f>
        <v>0</v>
      </c>
      <c r="DZ12" s="43" cm="1">
        <f t="array" ref="DZ12">IF(DZ$2="FY",SUMPRODUCT(Data_Xuất[[B1_MN]:[B4_DT]]*(Data_Xuất[Year]=DZ$1)*(Data_Xuất[Main SKU name_GOM]=$A12)*(Data_Xuất[[#Headers],[B1_MN]:[B4_DT]]='Xuất-2024-VayTron'!DZ$5)),SUMPRODUCT(Data_Xuất[[B1_MN]:[B4_DT]]*(Data_Xuất[Year]=DZ$1)*(Data_Xuất[Month]=DZ$2)*(Data_Xuất[Main SKU name_GOM]=$A12)*(Data_Xuất[[#Headers],[B1_MN]:[B4_DT]]='Xuất-2024-VayTron'!DZ$5)))</f>
        <v>0</v>
      </c>
      <c r="EA12" s="43" cm="1">
        <f t="array" ref="EA12">IF(EA$2="FY",SUMPRODUCT(Data_Xuất[[B1_MN]:[B4_DT]]*(Data_Xuất[Year]=EA$1)*(Data_Xuất[Main SKU name_GOM]=$A12)*(Data_Xuất[[#Headers],[B1_MN]:[B4_DT]]='Xuất-2024-VayTron'!EA$5)),SUMPRODUCT(Data_Xuất[[B1_MN]:[B4_DT]]*(Data_Xuất[Year]=EA$1)*(Data_Xuất[Month]=EA$2)*(Data_Xuất[Main SKU name_GOM]=$A12)*(Data_Xuất[[#Headers],[B1_MN]:[B4_DT]]='Xuất-2024-VayTron'!EA$5)))</f>
        <v>0</v>
      </c>
      <c r="EB12" s="43" cm="1">
        <f t="array" ref="EB12">IF(EB$2="FY",SUMPRODUCT(Data_Xuất[[B1_MN]:[B4_DT]]*(Data_Xuất[Year]=EB$1)*(Data_Xuất[Main SKU name_GOM]=$A12)*(Data_Xuất[[#Headers],[B1_MN]:[B4_DT]]='Xuất-2024-VayTron'!EB$5)),SUMPRODUCT(Data_Xuất[[B1_MN]:[B4_DT]]*(Data_Xuất[Year]=EB$1)*(Data_Xuất[Month]=EB$2)*(Data_Xuất[Main SKU name_GOM]=$A12)*(Data_Xuất[[#Headers],[B1_MN]:[B4_DT]]='Xuất-2024-VayTron'!EB$5)))</f>
        <v>0</v>
      </c>
      <c r="EC12" s="43" cm="1">
        <f t="array" ref="EC12">IF(EC$2="FY",SUMPRODUCT(Data_Xuất[[B1_MN]:[B4_DT]]*(Data_Xuất[Year]=EC$1)*(Data_Xuất[Main SKU name_GOM]=$A12)*(Data_Xuất[[#Headers],[B1_MN]:[B4_DT]]='Xuất-2024-VayTron'!EC$5)),SUMPRODUCT(Data_Xuất[[B1_MN]:[B4_DT]]*(Data_Xuất[Year]=EC$1)*(Data_Xuất[Month]=EC$2)*(Data_Xuất[Main SKU name_GOM]=$A12)*(Data_Xuất[[#Headers],[B1_MN]:[B4_DT]]='Xuất-2024-VayTron'!EC$5)))</f>
        <v>0</v>
      </c>
      <c r="ED12" s="43" cm="1">
        <f t="array" ref="ED12">IF(ED$2="FY",SUMPRODUCT(Data_Xuất[[B1_MN]:[B4_DT]]*(Data_Xuất[Year]=ED$1)*(Data_Xuất[Main SKU name_GOM]=$A12)*(Data_Xuất[[#Headers],[B1_MN]:[B4_DT]]='Xuất-2024-VayTron'!ED$5)),SUMPRODUCT(Data_Xuất[[B1_MN]:[B4_DT]]*(Data_Xuất[Year]=ED$1)*(Data_Xuất[Month]=ED$2)*(Data_Xuất[Main SKU name_GOM]=$A12)*(Data_Xuất[[#Headers],[B1_MN]:[B4_DT]]='Xuất-2024-VayTron'!ED$5)))</f>
        <v>0</v>
      </c>
      <c r="EE12" s="43" cm="1">
        <f t="array" ref="EE12">IF(EE$2="FY",SUMPRODUCT(Data_Xuất[[B1_MN]:[B4_DT]]*(Data_Xuất[Year]=EE$1)*(Data_Xuất[Main SKU name_GOM]=$A12)*(Data_Xuất[[#Headers],[B1_MN]:[B4_DT]]='Xuất-2024-VayTron'!EE$5)),SUMPRODUCT(Data_Xuất[[B1_MN]:[B4_DT]]*(Data_Xuất[Year]=EE$1)*(Data_Xuất[Month]=EE$2)*(Data_Xuất[Main SKU name_GOM]=$A12)*(Data_Xuất[[#Headers],[B1_MN]:[B4_DT]]='Xuất-2024-VayTron'!EE$5)))</f>
        <v>0</v>
      </c>
      <c r="EF12" s="43" cm="1">
        <f t="array" ref="EF12">IF(EF$2="FY",SUMPRODUCT(Data_Xuất[[B1_MN]:[B4_DT]]*(Data_Xuất[Year]=EF$1)*(Data_Xuất[Main SKU name_GOM]=$A12)*(Data_Xuất[[#Headers],[B1_MN]:[B4_DT]]='Xuất-2024-VayTron'!EF$5)),SUMPRODUCT(Data_Xuất[[B1_MN]:[B4_DT]]*(Data_Xuất[Year]=EF$1)*(Data_Xuất[Month]=EF$2)*(Data_Xuất[Main SKU name_GOM]=$A12)*(Data_Xuất[[#Headers],[B1_MN]:[B4_DT]]='Xuất-2024-VayTron'!EF$5)))</f>
        <v>0</v>
      </c>
      <c r="EG12" s="46">
        <f t="shared" si="20"/>
        <v>0</v>
      </c>
      <c r="EI12" s="43" cm="1">
        <f t="array" ref="EI12">IF(EI$2="FY",SUMPRODUCT(Data_Xuất[[B1_MN]:[B4_DT]]*(Data_Xuất[Year]=EI$1)*(Data_Xuất[Main SKU name_GOM]=$A12)*(Data_Xuất[[#Headers],[B1_MN]:[B4_DT]]='Xuất-2024-VayTron'!EI$5)),SUMPRODUCT(Data_Xuất[[B1_MN]:[B4_DT]]*(Data_Xuất[Year]=EI$1)*(Data_Xuất[Month]=EI$2)*(Data_Xuất[Main SKU name_GOM]=$A12)*(Data_Xuất[[#Headers],[B1_MN]:[B4_DT]]='Xuất-2024-VayTron'!EI$5)))</f>
        <v>0</v>
      </c>
      <c r="EJ12" s="43" cm="1">
        <f t="array" ref="EJ12">IF(EJ$2="FY",SUMPRODUCT(Data_Xuất[[B1_MN]:[B4_DT]]*(Data_Xuất[Year]=EJ$1)*(Data_Xuất[Main SKU name_GOM]=$A12)*(Data_Xuất[[#Headers],[B1_MN]:[B4_DT]]='Xuất-2024-VayTron'!EJ$5)),SUMPRODUCT(Data_Xuất[[B1_MN]:[B4_DT]]*(Data_Xuất[Year]=EJ$1)*(Data_Xuất[Month]=EJ$2)*(Data_Xuất[Main SKU name_GOM]=$A12)*(Data_Xuất[[#Headers],[B1_MN]:[B4_DT]]='Xuất-2024-VayTron'!EJ$5)))</f>
        <v>0</v>
      </c>
      <c r="EK12" s="43" cm="1">
        <f t="array" ref="EK12">IF(EK$2="FY",SUMPRODUCT(Data_Xuất[[B1_MN]:[B4_DT]]*(Data_Xuất[Year]=EK$1)*(Data_Xuất[Main SKU name_GOM]=$A12)*(Data_Xuất[[#Headers],[B1_MN]:[B4_DT]]='Xuất-2024-VayTron'!EK$5)),SUMPRODUCT(Data_Xuất[[B1_MN]:[B4_DT]]*(Data_Xuất[Year]=EK$1)*(Data_Xuất[Month]=EK$2)*(Data_Xuất[Main SKU name_GOM]=$A12)*(Data_Xuất[[#Headers],[B1_MN]:[B4_DT]]='Xuất-2024-VayTron'!EK$5)))</f>
        <v>0</v>
      </c>
      <c r="EL12" s="43" cm="1">
        <f t="array" ref="EL12">IF(EL$2="FY",SUMPRODUCT(Data_Xuất[[B1_MN]:[B4_DT]]*(Data_Xuất[Year]=EL$1)*(Data_Xuất[Main SKU name_GOM]=$A12)*(Data_Xuất[[#Headers],[B1_MN]:[B4_DT]]='Xuất-2024-VayTron'!EL$5)),SUMPRODUCT(Data_Xuất[[B1_MN]:[B4_DT]]*(Data_Xuất[Year]=EL$1)*(Data_Xuất[Month]=EL$2)*(Data_Xuất[Main SKU name_GOM]=$A12)*(Data_Xuất[[#Headers],[B1_MN]:[B4_DT]]='Xuất-2024-VayTron'!EL$5)))</f>
        <v>0</v>
      </c>
      <c r="EM12" s="43" cm="1">
        <f t="array" ref="EM12">IF(EM$2="FY",SUMPRODUCT(Data_Xuất[[B1_MN]:[B4_DT]]*(Data_Xuất[Year]=EM$1)*(Data_Xuất[Main SKU name_GOM]=$A12)*(Data_Xuất[[#Headers],[B1_MN]:[B4_DT]]='Xuất-2024-VayTron'!EM$5)),SUMPRODUCT(Data_Xuất[[B1_MN]:[B4_DT]]*(Data_Xuất[Year]=EM$1)*(Data_Xuất[Month]=EM$2)*(Data_Xuất[Main SKU name_GOM]=$A12)*(Data_Xuất[[#Headers],[B1_MN]:[B4_DT]]='Xuất-2024-VayTron'!EM$5)))</f>
        <v>0</v>
      </c>
      <c r="EN12" s="43" cm="1">
        <f t="array" ref="EN12">IF(EN$2="FY",SUMPRODUCT(Data_Xuất[[B1_MN]:[B4_DT]]*(Data_Xuất[Year]=EN$1)*(Data_Xuất[Main SKU name_GOM]=$A12)*(Data_Xuất[[#Headers],[B1_MN]:[B4_DT]]='Xuất-2024-VayTron'!EN$5)),SUMPRODUCT(Data_Xuất[[B1_MN]:[B4_DT]]*(Data_Xuất[Year]=EN$1)*(Data_Xuất[Month]=EN$2)*(Data_Xuất[Main SKU name_GOM]=$A12)*(Data_Xuất[[#Headers],[B1_MN]:[B4_DT]]='Xuất-2024-VayTron'!EN$5)))</f>
        <v>0</v>
      </c>
      <c r="EO12" s="43" cm="1">
        <f t="array" ref="EO12">IF(EO$2="FY",SUMPRODUCT(Data_Xuất[[B1_MN]:[B4_DT]]*(Data_Xuất[Year]=EO$1)*(Data_Xuất[Main SKU name_GOM]=$A12)*(Data_Xuất[[#Headers],[B1_MN]:[B4_DT]]='Xuất-2024-VayTron'!EO$5)),SUMPRODUCT(Data_Xuất[[B1_MN]:[B4_DT]]*(Data_Xuất[Year]=EO$1)*(Data_Xuất[Month]=EO$2)*(Data_Xuất[Main SKU name_GOM]=$A12)*(Data_Xuất[[#Headers],[B1_MN]:[B4_DT]]='Xuất-2024-VayTron'!EO$5)))</f>
        <v>0</v>
      </c>
      <c r="EP12" s="43" cm="1">
        <f t="array" ref="EP12">IF(EP$2="FY",SUMPRODUCT(Data_Xuất[[B1_MN]:[B4_DT]]*(Data_Xuất[Year]=EP$1)*(Data_Xuất[Main SKU name_GOM]=$A12)*(Data_Xuất[[#Headers],[B1_MN]:[B4_DT]]='Xuất-2024-VayTron'!EP$5)),SUMPRODUCT(Data_Xuất[[B1_MN]:[B4_DT]]*(Data_Xuất[Year]=EP$1)*(Data_Xuất[Month]=EP$2)*(Data_Xuất[Main SKU name_GOM]=$A12)*(Data_Xuất[[#Headers],[B1_MN]:[B4_DT]]='Xuất-2024-VayTron'!EP$5)))</f>
        <v>0</v>
      </c>
      <c r="EQ12" s="43" cm="1">
        <f t="array" ref="EQ12">IF(EQ$2="FY",SUMPRODUCT(Data_Xuất[[B1_MN]:[B4_DT]]*(Data_Xuất[Year]=EQ$1)*(Data_Xuất[Main SKU name_GOM]=$A12)*(Data_Xuất[[#Headers],[B1_MN]:[B4_DT]]='Xuất-2024-VayTron'!EQ$5)),SUMPRODUCT(Data_Xuất[[B1_MN]:[B4_DT]]*(Data_Xuất[Year]=EQ$1)*(Data_Xuất[Month]=EQ$2)*(Data_Xuất[Main SKU name_GOM]=$A12)*(Data_Xuất[[#Headers],[B1_MN]:[B4_DT]]='Xuất-2024-VayTron'!EQ$5)))</f>
        <v>0</v>
      </c>
      <c r="ER12" s="43" cm="1">
        <f t="array" ref="ER12">IF(ER$2="FY",SUMPRODUCT(Data_Xuất[[B1_MN]:[B4_DT]]*(Data_Xuất[Year]=ER$1)*(Data_Xuất[Main SKU name_GOM]=$A12)*(Data_Xuất[[#Headers],[B1_MN]:[B4_DT]]='Xuất-2024-VayTron'!ER$5)),SUMPRODUCT(Data_Xuất[[B1_MN]:[B4_DT]]*(Data_Xuất[Year]=ER$1)*(Data_Xuất[Month]=ER$2)*(Data_Xuất[Main SKU name_GOM]=$A12)*(Data_Xuất[[#Headers],[B1_MN]:[B4_DT]]='Xuất-2024-VayTron'!ER$5)))</f>
        <v>0</v>
      </c>
      <c r="ES12" s="43" cm="1">
        <f t="array" ref="ES12">IF(ES$2="FY",SUMPRODUCT(Data_Xuất[[B1_MN]:[B4_DT]]*(Data_Xuất[Year]=ES$1)*(Data_Xuất[Main SKU name_GOM]=$A12)*(Data_Xuất[[#Headers],[B1_MN]:[B4_DT]]='Xuất-2024-VayTron'!ES$5)),SUMPRODUCT(Data_Xuất[[B1_MN]:[B4_DT]]*(Data_Xuất[Year]=ES$1)*(Data_Xuất[Month]=ES$2)*(Data_Xuất[Main SKU name_GOM]=$A12)*(Data_Xuất[[#Headers],[B1_MN]:[B4_DT]]='Xuất-2024-VayTron'!ES$5)))</f>
        <v>0</v>
      </c>
      <c r="ET12" s="43" cm="1">
        <f t="array" ref="ET12">IF(ET$2="FY",SUMPRODUCT(Data_Xuất[[B1_MN]:[B4_DT]]*(Data_Xuất[Year]=ET$1)*(Data_Xuất[Main SKU name_GOM]=$A12)*(Data_Xuất[[#Headers],[B1_MN]:[B4_DT]]='Xuất-2024-VayTron'!ET$5)),SUMPRODUCT(Data_Xuất[[B1_MN]:[B4_DT]]*(Data_Xuất[Year]=ET$1)*(Data_Xuất[Month]=ET$2)*(Data_Xuất[Main SKU name_GOM]=$A12)*(Data_Xuất[[#Headers],[B1_MN]:[B4_DT]]='Xuất-2024-VayTron'!ET$5)))</f>
        <v>0</v>
      </c>
      <c r="EU12" s="43" cm="1">
        <f t="array" ref="EU12">IF(EU$2="FY",SUMPRODUCT(Data_Xuất[[B1_MN]:[B4_DT]]*(Data_Xuất[Year]=EU$1)*(Data_Xuất[Main SKU name_GOM]=$A12)*(Data_Xuất[[#Headers],[B1_MN]:[B4_DT]]='Xuất-2024-VayTron'!EU$5)),SUMPRODUCT(Data_Xuất[[B1_MN]:[B4_DT]]*(Data_Xuất[Year]=EU$1)*(Data_Xuất[Month]=EU$2)*(Data_Xuất[Main SKU name_GOM]=$A12)*(Data_Xuất[[#Headers],[B1_MN]:[B4_DT]]='Xuất-2024-VayTron'!EU$5)))</f>
        <v>0</v>
      </c>
      <c r="EV12" s="46">
        <f t="shared" si="21"/>
        <v>0</v>
      </c>
      <c r="EX12" s="43" cm="1">
        <f t="array" ref="EX12">IF(EX$2="FY",SUMPRODUCT(Data_Xuất[[B1_MN]:[B4_DT]]*(Data_Xuất[Year]=EX$1)*(Data_Xuất[Main SKU name_GOM]=$A12)*(Data_Xuất[[#Headers],[B1_MN]:[B4_DT]]='Xuất-2024-VayTron'!EX$5)),SUMPRODUCT(Data_Xuất[[B1_MN]:[B4_DT]]*(Data_Xuất[Year]=EX$1)*(Data_Xuất[Month]=EX$2)*(Data_Xuất[Main SKU name_GOM]=$A12)*(Data_Xuất[[#Headers],[B1_MN]:[B4_DT]]='Xuất-2024-VayTron'!EX$5)))</f>
        <v>0</v>
      </c>
      <c r="EY12" s="43" cm="1">
        <f t="array" ref="EY12">IF(EY$2="FY",SUMPRODUCT(Data_Xuất[[B1_MN]:[B4_DT]]*(Data_Xuất[Year]=EY$1)*(Data_Xuất[Main SKU name_GOM]=$A12)*(Data_Xuất[[#Headers],[B1_MN]:[B4_DT]]='Xuất-2024-VayTron'!EY$5)),SUMPRODUCT(Data_Xuất[[B1_MN]:[B4_DT]]*(Data_Xuất[Year]=EY$1)*(Data_Xuất[Month]=EY$2)*(Data_Xuất[Main SKU name_GOM]=$A12)*(Data_Xuất[[#Headers],[B1_MN]:[B4_DT]]='Xuất-2024-VayTron'!EY$5)))</f>
        <v>0</v>
      </c>
      <c r="EZ12" s="43" cm="1">
        <f t="array" ref="EZ12">IF(EZ$2="FY",SUMPRODUCT(Data_Xuất[[B1_MN]:[B4_DT]]*(Data_Xuất[Year]=EZ$1)*(Data_Xuất[Main SKU name_GOM]=$A12)*(Data_Xuất[[#Headers],[B1_MN]:[B4_DT]]='Xuất-2024-VayTron'!EZ$5)),SUMPRODUCT(Data_Xuất[[B1_MN]:[B4_DT]]*(Data_Xuất[Year]=EZ$1)*(Data_Xuất[Month]=EZ$2)*(Data_Xuất[Main SKU name_GOM]=$A12)*(Data_Xuất[[#Headers],[B1_MN]:[B4_DT]]='Xuất-2024-VayTron'!EZ$5)))</f>
        <v>0</v>
      </c>
      <c r="FA12" s="43" cm="1">
        <f t="array" ref="FA12">IF(FA$2="FY",SUMPRODUCT(Data_Xuất[[B1_MN]:[B4_DT]]*(Data_Xuất[Year]=FA$1)*(Data_Xuất[Main SKU name_GOM]=$A12)*(Data_Xuất[[#Headers],[B1_MN]:[B4_DT]]='Xuất-2024-VayTron'!FA$5)),SUMPRODUCT(Data_Xuất[[B1_MN]:[B4_DT]]*(Data_Xuất[Year]=FA$1)*(Data_Xuất[Month]=FA$2)*(Data_Xuất[Main SKU name_GOM]=$A12)*(Data_Xuất[[#Headers],[B1_MN]:[B4_DT]]='Xuất-2024-VayTron'!FA$5)))</f>
        <v>0</v>
      </c>
      <c r="FB12" s="43" cm="1">
        <f t="array" ref="FB12">IF(FB$2="FY",SUMPRODUCT(Data_Xuất[[B1_MN]:[B4_DT]]*(Data_Xuất[Year]=FB$1)*(Data_Xuất[Main SKU name_GOM]=$A12)*(Data_Xuất[[#Headers],[B1_MN]:[B4_DT]]='Xuất-2024-VayTron'!FB$5)),SUMPRODUCT(Data_Xuất[[B1_MN]:[B4_DT]]*(Data_Xuất[Year]=FB$1)*(Data_Xuất[Month]=FB$2)*(Data_Xuất[Main SKU name_GOM]=$A12)*(Data_Xuất[[#Headers],[B1_MN]:[B4_DT]]='Xuất-2024-VayTron'!FB$5)))</f>
        <v>0</v>
      </c>
      <c r="FC12" s="43" cm="1">
        <f t="array" ref="FC12">IF(FC$2="FY",SUMPRODUCT(Data_Xuất[[B1_MN]:[B4_DT]]*(Data_Xuất[Year]=FC$1)*(Data_Xuất[Main SKU name_GOM]=$A12)*(Data_Xuất[[#Headers],[B1_MN]:[B4_DT]]='Xuất-2024-VayTron'!FC$5)),SUMPRODUCT(Data_Xuất[[B1_MN]:[B4_DT]]*(Data_Xuất[Year]=FC$1)*(Data_Xuất[Month]=FC$2)*(Data_Xuất[Main SKU name_GOM]=$A12)*(Data_Xuất[[#Headers],[B1_MN]:[B4_DT]]='Xuất-2024-VayTron'!FC$5)))</f>
        <v>0</v>
      </c>
      <c r="FD12" s="43" cm="1">
        <f t="array" ref="FD12">IF(FD$2="FY",SUMPRODUCT(Data_Xuất[[B1_MN]:[B4_DT]]*(Data_Xuất[Year]=FD$1)*(Data_Xuất[Main SKU name_GOM]=$A12)*(Data_Xuất[[#Headers],[B1_MN]:[B4_DT]]='Xuất-2024-VayTron'!FD$5)),SUMPRODUCT(Data_Xuất[[B1_MN]:[B4_DT]]*(Data_Xuất[Year]=FD$1)*(Data_Xuất[Month]=FD$2)*(Data_Xuất[Main SKU name_GOM]=$A12)*(Data_Xuất[[#Headers],[B1_MN]:[B4_DT]]='Xuất-2024-VayTron'!FD$5)))</f>
        <v>0</v>
      </c>
      <c r="FE12" s="43" cm="1">
        <f t="array" ref="FE12">IF(FE$2="FY",SUMPRODUCT(Data_Xuất[[B1_MN]:[B4_DT]]*(Data_Xuất[Year]=FE$1)*(Data_Xuất[Main SKU name_GOM]=$A12)*(Data_Xuất[[#Headers],[B1_MN]:[B4_DT]]='Xuất-2024-VayTron'!FE$5)),SUMPRODUCT(Data_Xuất[[B1_MN]:[B4_DT]]*(Data_Xuất[Year]=FE$1)*(Data_Xuất[Month]=FE$2)*(Data_Xuất[Main SKU name_GOM]=$A12)*(Data_Xuất[[#Headers],[B1_MN]:[B4_DT]]='Xuất-2024-VayTron'!FE$5)))</f>
        <v>0</v>
      </c>
      <c r="FF12" s="43" cm="1">
        <f t="array" ref="FF12">IF(FF$2="FY",SUMPRODUCT(Data_Xuất[[B1_MN]:[B4_DT]]*(Data_Xuất[Year]=FF$1)*(Data_Xuất[Main SKU name_GOM]=$A12)*(Data_Xuất[[#Headers],[B1_MN]:[B4_DT]]='Xuất-2024-VayTron'!FF$5)),SUMPRODUCT(Data_Xuất[[B1_MN]:[B4_DT]]*(Data_Xuất[Year]=FF$1)*(Data_Xuất[Month]=FF$2)*(Data_Xuất[Main SKU name_GOM]=$A12)*(Data_Xuất[[#Headers],[B1_MN]:[B4_DT]]='Xuất-2024-VayTron'!FF$5)))</f>
        <v>0</v>
      </c>
      <c r="FG12" s="43" cm="1">
        <f t="array" ref="FG12">IF(FG$2="FY",SUMPRODUCT(Data_Xuất[[B1_MN]:[B4_DT]]*(Data_Xuất[Year]=FG$1)*(Data_Xuất[Main SKU name_GOM]=$A12)*(Data_Xuất[[#Headers],[B1_MN]:[B4_DT]]='Xuất-2024-VayTron'!FG$5)),SUMPRODUCT(Data_Xuất[[B1_MN]:[B4_DT]]*(Data_Xuất[Year]=FG$1)*(Data_Xuất[Month]=FG$2)*(Data_Xuất[Main SKU name_GOM]=$A12)*(Data_Xuất[[#Headers],[B1_MN]:[B4_DT]]='Xuất-2024-VayTron'!FG$5)))</f>
        <v>0</v>
      </c>
      <c r="FH12" s="43" cm="1">
        <f t="array" ref="FH12">IF(FH$2="FY",SUMPRODUCT(Data_Xuất[[B1_MN]:[B4_DT]]*(Data_Xuất[Year]=FH$1)*(Data_Xuất[Main SKU name_GOM]=$A12)*(Data_Xuất[[#Headers],[B1_MN]:[B4_DT]]='Xuất-2024-VayTron'!FH$5)),SUMPRODUCT(Data_Xuất[[B1_MN]:[B4_DT]]*(Data_Xuất[Year]=FH$1)*(Data_Xuất[Month]=FH$2)*(Data_Xuất[Main SKU name_GOM]=$A12)*(Data_Xuất[[#Headers],[B1_MN]:[B4_DT]]='Xuất-2024-VayTron'!FH$5)))</f>
        <v>0</v>
      </c>
      <c r="FI12" s="43" cm="1">
        <f t="array" ref="FI12">IF(FI$2="FY",SUMPRODUCT(Data_Xuất[[B1_MN]:[B4_DT]]*(Data_Xuất[Year]=FI$1)*(Data_Xuất[Main SKU name_GOM]=$A12)*(Data_Xuất[[#Headers],[B1_MN]:[B4_DT]]='Xuất-2024-VayTron'!FI$5)),SUMPRODUCT(Data_Xuất[[B1_MN]:[B4_DT]]*(Data_Xuất[Year]=FI$1)*(Data_Xuất[Month]=FI$2)*(Data_Xuất[Main SKU name_GOM]=$A12)*(Data_Xuất[[#Headers],[B1_MN]:[B4_DT]]='Xuất-2024-VayTron'!FI$5)))</f>
        <v>0</v>
      </c>
      <c r="FJ12" s="43" cm="1">
        <f t="array" ref="FJ12">IF(FJ$2="FY",SUMPRODUCT(Data_Xuất[[B1_MN]:[B4_DT]]*(Data_Xuất[Year]=FJ$1)*(Data_Xuất[Main SKU name_GOM]=$A12)*(Data_Xuất[[#Headers],[B1_MN]:[B4_DT]]='Xuất-2024-VayTron'!FJ$5)),SUMPRODUCT(Data_Xuất[[B1_MN]:[B4_DT]]*(Data_Xuất[Year]=FJ$1)*(Data_Xuất[Month]=FJ$2)*(Data_Xuất[Main SKU name_GOM]=$A12)*(Data_Xuất[[#Headers],[B1_MN]:[B4_DT]]='Xuất-2024-VayTron'!FJ$5)))</f>
        <v>0</v>
      </c>
      <c r="FK12" s="46">
        <f t="shared" si="22"/>
        <v>0</v>
      </c>
      <c r="FM12" s="43" cm="1">
        <f t="array" ref="FM12">IF(FM$2="FY",SUMPRODUCT(Data_Xuất[[B1_MN]:[B4_DT]]*(Data_Xuất[Year]=FM$1)*(Data_Xuất[Main SKU name_GOM]=$A12)*(Data_Xuất[[#Headers],[B1_MN]:[B4_DT]]='Xuất-2024-VayTron'!FM$5)),SUMPRODUCT(Data_Xuất[[B1_MN]:[B4_DT]]*(Data_Xuất[Year]=FM$1)*(Data_Xuất[Month]=FM$2)*(Data_Xuất[Main SKU name_GOM]=$A12)*(Data_Xuất[[#Headers],[B1_MN]:[B4_DT]]='Xuất-2024-VayTron'!FM$5)))</f>
        <v>0</v>
      </c>
      <c r="FN12" s="43" cm="1">
        <f t="array" ref="FN12">IF(FN$2="FY",SUMPRODUCT(Data_Xuất[[B1_MN]:[B4_DT]]*(Data_Xuất[Year]=FN$1)*(Data_Xuất[Main SKU name_GOM]=$A12)*(Data_Xuất[[#Headers],[B1_MN]:[B4_DT]]='Xuất-2024-VayTron'!FN$5)),SUMPRODUCT(Data_Xuất[[B1_MN]:[B4_DT]]*(Data_Xuất[Year]=FN$1)*(Data_Xuất[Month]=FN$2)*(Data_Xuất[Main SKU name_GOM]=$A12)*(Data_Xuất[[#Headers],[B1_MN]:[B4_DT]]='Xuất-2024-VayTron'!FN$5)))</f>
        <v>0</v>
      </c>
      <c r="FO12" s="43" cm="1">
        <f t="array" ref="FO12">IF(FO$2="FY",SUMPRODUCT(Data_Xuất[[B1_MN]:[B4_DT]]*(Data_Xuất[Year]=FO$1)*(Data_Xuất[Main SKU name_GOM]=$A12)*(Data_Xuất[[#Headers],[B1_MN]:[B4_DT]]='Xuất-2024-VayTron'!FO$5)),SUMPRODUCT(Data_Xuất[[B1_MN]:[B4_DT]]*(Data_Xuất[Year]=FO$1)*(Data_Xuất[Month]=FO$2)*(Data_Xuất[Main SKU name_GOM]=$A12)*(Data_Xuất[[#Headers],[B1_MN]:[B4_DT]]='Xuất-2024-VayTron'!FO$5)))</f>
        <v>0</v>
      </c>
      <c r="FP12" s="43" cm="1">
        <f t="array" ref="FP12">IF(FP$2="FY",SUMPRODUCT(Data_Xuất[[B1_MN]:[B4_DT]]*(Data_Xuất[Year]=FP$1)*(Data_Xuất[Main SKU name_GOM]=$A12)*(Data_Xuất[[#Headers],[B1_MN]:[B4_DT]]='Xuất-2024-VayTron'!FP$5)),SUMPRODUCT(Data_Xuất[[B1_MN]:[B4_DT]]*(Data_Xuất[Year]=FP$1)*(Data_Xuất[Month]=FP$2)*(Data_Xuất[Main SKU name_GOM]=$A12)*(Data_Xuất[[#Headers],[B1_MN]:[B4_DT]]='Xuất-2024-VayTron'!FP$5)))</f>
        <v>0</v>
      </c>
      <c r="FQ12" s="43" cm="1">
        <f t="array" ref="FQ12">IF(FQ$2="FY",SUMPRODUCT(Data_Xuất[[B1_MN]:[B4_DT]]*(Data_Xuất[Year]=FQ$1)*(Data_Xuất[Main SKU name_GOM]=$A12)*(Data_Xuất[[#Headers],[B1_MN]:[B4_DT]]='Xuất-2024-VayTron'!FQ$5)),SUMPRODUCT(Data_Xuất[[B1_MN]:[B4_DT]]*(Data_Xuất[Year]=FQ$1)*(Data_Xuất[Month]=FQ$2)*(Data_Xuất[Main SKU name_GOM]=$A12)*(Data_Xuất[[#Headers],[B1_MN]:[B4_DT]]='Xuất-2024-VayTron'!FQ$5)))</f>
        <v>0</v>
      </c>
      <c r="FR12" s="43" cm="1">
        <f t="array" ref="FR12">IF(FR$2="FY",SUMPRODUCT(Data_Xuất[[B1_MN]:[B4_DT]]*(Data_Xuất[Year]=FR$1)*(Data_Xuất[Main SKU name_GOM]=$A12)*(Data_Xuất[[#Headers],[B1_MN]:[B4_DT]]='Xuất-2024-VayTron'!FR$5)),SUMPRODUCT(Data_Xuất[[B1_MN]:[B4_DT]]*(Data_Xuất[Year]=FR$1)*(Data_Xuất[Month]=FR$2)*(Data_Xuất[Main SKU name_GOM]=$A12)*(Data_Xuất[[#Headers],[B1_MN]:[B4_DT]]='Xuất-2024-VayTron'!FR$5)))</f>
        <v>0</v>
      </c>
      <c r="FS12" s="43" cm="1">
        <f t="array" ref="FS12">IF(FS$2="FY",SUMPRODUCT(Data_Xuất[[B1_MN]:[B4_DT]]*(Data_Xuất[Year]=FS$1)*(Data_Xuất[Main SKU name_GOM]=$A12)*(Data_Xuất[[#Headers],[B1_MN]:[B4_DT]]='Xuất-2024-VayTron'!FS$5)),SUMPRODUCT(Data_Xuất[[B1_MN]:[B4_DT]]*(Data_Xuất[Year]=FS$1)*(Data_Xuất[Month]=FS$2)*(Data_Xuất[Main SKU name_GOM]=$A12)*(Data_Xuất[[#Headers],[B1_MN]:[B4_DT]]='Xuất-2024-VayTron'!FS$5)))</f>
        <v>0</v>
      </c>
      <c r="FT12" s="43" cm="1">
        <f t="array" ref="FT12">IF(FT$2="FY",SUMPRODUCT(Data_Xuất[[B1_MN]:[B4_DT]]*(Data_Xuất[Year]=FT$1)*(Data_Xuất[Main SKU name_GOM]=$A12)*(Data_Xuất[[#Headers],[B1_MN]:[B4_DT]]='Xuất-2024-VayTron'!FT$5)),SUMPRODUCT(Data_Xuất[[B1_MN]:[B4_DT]]*(Data_Xuất[Year]=FT$1)*(Data_Xuất[Month]=FT$2)*(Data_Xuất[Main SKU name_GOM]=$A12)*(Data_Xuất[[#Headers],[B1_MN]:[B4_DT]]='Xuất-2024-VayTron'!FT$5)))</f>
        <v>0</v>
      </c>
      <c r="FU12" s="43" cm="1">
        <f t="array" ref="FU12">IF(FU$2="FY",SUMPRODUCT(Data_Xuất[[B1_MN]:[B4_DT]]*(Data_Xuất[Year]=FU$1)*(Data_Xuất[Main SKU name_GOM]=$A12)*(Data_Xuất[[#Headers],[B1_MN]:[B4_DT]]='Xuất-2024-VayTron'!FU$5)),SUMPRODUCT(Data_Xuất[[B1_MN]:[B4_DT]]*(Data_Xuất[Year]=FU$1)*(Data_Xuất[Month]=FU$2)*(Data_Xuất[Main SKU name_GOM]=$A12)*(Data_Xuất[[#Headers],[B1_MN]:[B4_DT]]='Xuất-2024-VayTron'!FU$5)))</f>
        <v>0</v>
      </c>
      <c r="FV12" s="43" cm="1">
        <f t="array" ref="FV12">IF(FV$2="FY",SUMPRODUCT(Data_Xuất[[B1_MN]:[B4_DT]]*(Data_Xuất[Year]=FV$1)*(Data_Xuất[Main SKU name_GOM]=$A12)*(Data_Xuất[[#Headers],[B1_MN]:[B4_DT]]='Xuất-2024-VayTron'!FV$5)),SUMPRODUCT(Data_Xuất[[B1_MN]:[B4_DT]]*(Data_Xuất[Year]=FV$1)*(Data_Xuất[Month]=FV$2)*(Data_Xuất[Main SKU name_GOM]=$A12)*(Data_Xuất[[#Headers],[B1_MN]:[B4_DT]]='Xuất-2024-VayTron'!FV$5)))</f>
        <v>0</v>
      </c>
      <c r="FW12" s="43" cm="1">
        <f t="array" ref="FW12">IF(FW$2="FY",SUMPRODUCT(Data_Xuất[[B1_MN]:[B4_DT]]*(Data_Xuất[Year]=FW$1)*(Data_Xuất[Main SKU name_GOM]=$A12)*(Data_Xuất[[#Headers],[B1_MN]:[B4_DT]]='Xuất-2024-VayTron'!FW$5)),SUMPRODUCT(Data_Xuất[[B1_MN]:[B4_DT]]*(Data_Xuất[Year]=FW$1)*(Data_Xuất[Month]=FW$2)*(Data_Xuất[Main SKU name_GOM]=$A12)*(Data_Xuất[[#Headers],[B1_MN]:[B4_DT]]='Xuất-2024-VayTron'!FW$5)))</f>
        <v>0</v>
      </c>
      <c r="FX12" s="43" cm="1">
        <f t="array" ref="FX12">IF(FX$2="FY",SUMPRODUCT(Data_Xuất[[B1_MN]:[B4_DT]]*(Data_Xuất[Year]=FX$1)*(Data_Xuất[Main SKU name_GOM]=$A12)*(Data_Xuất[[#Headers],[B1_MN]:[B4_DT]]='Xuất-2024-VayTron'!FX$5)),SUMPRODUCT(Data_Xuất[[B1_MN]:[B4_DT]]*(Data_Xuất[Year]=FX$1)*(Data_Xuất[Month]=FX$2)*(Data_Xuất[Main SKU name_GOM]=$A12)*(Data_Xuất[[#Headers],[B1_MN]:[B4_DT]]='Xuất-2024-VayTron'!FX$5)))</f>
        <v>0</v>
      </c>
      <c r="FY12" s="43" cm="1">
        <f t="array" ref="FY12">IF(FY$2="FY",SUMPRODUCT(Data_Xuất[[B1_MN]:[B4_DT]]*(Data_Xuất[Year]=FY$1)*(Data_Xuất[Main SKU name_GOM]=$A12)*(Data_Xuất[[#Headers],[B1_MN]:[B4_DT]]='Xuất-2024-VayTron'!FY$5)),SUMPRODUCT(Data_Xuất[[B1_MN]:[B4_DT]]*(Data_Xuất[Year]=FY$1)*(Data_Xuất[Month]=FY$2)*(Data_Xuất[Main SKU name_GOM]=$A12)*(Data_Xuất[[#Headers],[B1_MN]:[B4_DT]]='Xuất-2024-VayTron'!FY$5)))</f>
        <v>0</v>
      </c>
      <c r="FZ12" s="46">
        <f t="shared" si="23"/>
        <v>0</v>
      </c>
      <c r="GB12" s="43" cm="1">
        <f t="array" ref="GB12">IF(GB$2="FY",SUMPRODUCT(Data_Xuất[[B1_MN]:[B4_DT]]*(Data_Xuất[Year]=GB$1)*(Data_Xuất[Main SKU name_GOM]=$A12)*(Data_Xuất[[#Headers],[B1_MN]:[B4_DT]]='Xuất-2024-VayTron'!GB$5)),SUMPRODUCT(Data_Xuất[[B1_MN]:[B4_DT]]*(Data_Xuất[Year]=GB$1)*(Data_Xuất[Month]=GB$2)*(Data_Xuất[Main SKU name_GOM]=$A12)*(Data_Xuất[[#Headers],[B1_MN]:[B4_DT]]='Xuất-2024-VayTron'!GB$5)))</f>
        <v>0</v>
      </c>
      <c r="GC12" s="43" cm="1">
        <f t="array" ref="GC12">IF(GC$2="FY",SUMPRODUCT(Data_Xuất[[B1_MN]:[B4_DT]]*(Data_Xuất[Year]=GC$1)*(Data_Xuất[Main SKU name_GOM]=$A12)*(Data_Xuất[[#Headers],[B1_MN]:[B4_DT]]='Xuất-2024-VayTron'!GC$5)),SUMPRODUCT(Data_Xuất[[B1_MN]:[B4_DT]]*(Data_Xuất[Year]=GC$1)*(Data_Xuất[Month]=GC$2)*(Data_Xuất[Main SKU name_GOM]=$A12)*(Data_Xuất[[#Headers],[B1_MN]:[B4_DT]]='Xuất-2024-VayTron'!GC$5)))</f>
        <v>0</v>
      </c>
      <c r="GD12" s="43" cm="1">
        <f t="array" ref="GD12">IF(GD$2="FY",SUMPRODUCT(Data_Xuất[[B1_MN]:[B4_DT]]*(Data_Xuất[Year]=GD$1)*(Data_Xuất[Main SKU name_GOM]=$A12)*(Data_Xuất[[#Headers],[B1_MN]:[B4_DT]]='Xuất-2024-VayTron'!GD$5)),SUMPRODUCT(Data_Xuất[[B1_MN]:[B4_DT]]*(Data_Xuất[Year]=GD$1)*(Data_Xuất[Month]=GD$2)*(Data_Xuất[Main SKU name_GOM]=$A12)*(Data_Xuất[[#Headers],[B1_MN]:[B4_DT]]='Xuất-2024-VayTron'!GD$5)))</f>
        <v>0</v>
      </c>
      <c r="GE12" s="43" cm="1">
        <f t="array" ref="GE12">IF(GE$2="FY",SUMPRODUCT(Data_Xuất[[B1_MN]:[B4_DT]]*(Data_Xuất[Year]=GE$1)*(Data_Xuất[Main SKU name_GOM]=$A12)*(Data_Xuất[[#Headers],[B1_MN]:[B4_DT]]='Xuất-2024-VayTron'!GE$5)),SUMPRODUCT(Data_Xuất[[B1_MN]:[B4_DT]]*(Data_Xuất[Year]=GE$1)*(Data_Xuất[Month]=GE$2)*(Data_Xuất[Main SKU name_GOM]=$A12)*(Data_Xuất[[#Headers],[B1_MN]:[B4_DT]]='Xuất-2024-VayTron'!GE$5)))</f>
        <v>0</v>
      </c>
      <c r="GF12" s="43" cm="1">
        <f t="array" ref="GF12">IF(GF$2="FY",SUMPRODUCT(Data_Xuất[[B1_MN]:[B4_DT]]*(Data_Xuất[Year]=GF$1)*(Data_Xuất[Main SKU name_GOM]=$A12)*(Data_Xuất[[#Headers],[B1_MN]:[B4_DT]]='Xuất-2024-VayTron'!GF$5)),SUMPRODUCT(Data_Xuất[[B1_MN]:[B4_DT]]*(Data_Xuất[Year]=GF$1)*(Data_Xuất[Month]=GF$2)*(Data_Xuất[Main SKU name_GOM]=$A12)*(Data_Xuất[[#Headers],[B1_MN]:[B4_DT]]='Xuất-2024-VayTron'!GF$5)))</f>
        <v>0</v>
      </c>
      <c r="GG12" s="43" cm="1">
        <f t="array" ref="GG12">IF(GG$2="FY",SUMPRODUCT(Data_Xuất[[B1_MN]:[B4_DT]]*(Data_Xuất[Year]=GG$1)*(Data_Xuất[Main SKU name_GOM]=$A12)*(Data_Xuất[[#Headers],[B1_MN]:[B4_DT]]='Xuất-2024-VayTron'!GG$5)),SUMPRODUCT(Data_Xuất[[B1_MN]:[B4_DT]]*(Data_Xuất[Year]=GG$1)*(Data_Xuất[Month]=GG$2)*(Data_Xuất[Main SKU name_GOM]=$A12)*(Data_Xuất[[#Headers],[B1_MN]:[B4_DT]]='Xuất-2024-VayTron'!GG$5)))</f>
        <v>0</v>
      </c>
      <c r="GH12" s="43" cm="1">
        <f t="array" ref="GH12">IF(GH$2="FY",SUMPRODUCT(Data_Xuất[[B1_MN]:[B4_DT]]*(Data_Xuất[Year]=GH$1)*(Data_Xuất[Main SKU name_GOM]=$A12)*(Data_Xuất[[#Headers],[B1_MN]:[B4_DT]]='Xuất-2024-VayTron'!GH$5)),SUMPRODUCT(Data_Xuất[[B1_MN]:[B4_DT]]*(Data_Xuất[Year]=GH$1)*(Data_Xuất[Month]=GH$2)*(Data_Xuất[Main SKU name_GOM]=$A12)*(Data_Xuất[[#Headers],[B1_MN]:[B4_DT]]='Xuất-2024-VayTron'!GH$5)))</f>
        <v>0</v>
      </c>
      <c r="GI12" s="43" cm="1">
        <f t="array" ref="GI12">IF(GI$2="FY",SUMPRODUCT(Data_Xuất[[B1_MN]:[B4_DT]]*(Data_Xuất[Year]=GI$1)*(Data_Xuất[Main SKU name_GOM]=$A12)*(Data_Xuất[[#Headers],[B1_MN]:[B4_DT]]='Xuất-2024-VayTron'!GI$5)),SUMPRODUCT(Data_Xuất[[B1_MN]:[B4_DT]]*(Data_Xuất[Year]=GI$1)*(Data_Xuất[Month]=GI$2)*(Data_Xuất[Main SKU name_GOM]=$A12)*(Data_Xuất[[#Headers],[B1_MN]:[B4_DT]]='Xuất-2024-VayTron'!GI$5)))</f>
        <v>0</v>
      </c>
      <c r="GJ12" s="43" cm="1">
        <f t="array" ref="GJ12">IF(GJ$2="FY",SUMPRODUCT(Data_Xuất[[B1_MN]:[B4_DT]]*(Data_Xuất[Year]=GJ$1)*(Data_Xuất[Main SKU name_GOM]=$A12)*(Data_Xuất[[#Headers],[B1_MN]:[B4_DT]]='Xuất-2024-VayTron'!GJ$5)),SUMPRODUCT(Data_Xuất[[B1_MN]:[B4_DT]]*(Data_Xuất[Year]=GJ$1)*(Data_Xuất[Month]=GJ$2)*(Data_Xuất[Main SKU name_GOM]=$A12)*(Data_Xuất[[#Headers],[B1_MN]:[B4_DT]]='Xuất-2024-VayTron'!GJ$5)))</f>
        <v>0</v>
      </c>
      <c r="GK12" s="43" cm="1">
        <f t="array" ref="GK12">IF(GK$2="FY",SUMPRODUCT(Data_Xuất[[B1_MN]:[B4_DT]]*(Data_Xuất[Year]=GK$1)*(Data_Xuất[Main SKU name_GOM]=$A12)*(Data_Xuất[[#Headers],[B1_MN]:[B4_DT]]='Xuất-2024-VayTron'!GK$5)),SUMPRODUCT(Data_Xuất[[B1_MN]:[B4_DT]]*(Data_Xuất[Year]=GK$1)*(Data_Xuất[Month]=GK$2)*(Data_Xuất[Main SKU name_GOM]=$A12)*(Data_Xuất[[#Headers],[B1_MN]:[B4_DT]]='Xuất-2024-VayTron'!GK$5)))</f>
        <v>0</v>
      </c>
      <c r="GL12" s="43" cm="1">
        <f t="array" ref="GL12">IF(GL$2="FY",SUMPRODUCT(Data_Xuất[[B1_MN]:[B4_DT]]*(Data_Xuất[Year]=GL$1)*(Data_Xuất[Main SKU name_GOM]=$A12)*(Data_Xuất[[#Headers],[B1_MN]:[B4_DT]]='Xuất-2024-VayTron'!GL$5)),SUMPRODUCT(Data_Xuất[[B1_MN]:[B4_DT]]*(Data_Xuất[Year]=GL$1)*(Data_Xuất[Month]=GL$2)*(Data_Xuất[Main SKU name_GOM]=$A12)*(Data_Xuất[[#Headers],[B1_MN]:[B4_DT]]='Xuất-2024-VayTron'!GL$5)))</f>
        <v>0</v>
      </c>
      <c r="GM12" s="43" cm="1">
        <f t="array" ref="GM12">IF(GM$2="FY",SUMPRODUCT(Data_Xuất[[B1_MN]:[B4_DT]]*(Data_Xuất[Year]=GM$1)*(Data_Xuất[Main SKU name_GOM]=$A12)*(Data_Xuất[[#Headers],[B1_MN]:[B4_DT]]='Xuất-2024-VayTron'!GM$5)),SUMPRODUCT(Data_Xuất[[B1_MN]:[B4_DT]]*(Data_Xuất[Year]=GM$1)*(Data_Xuất[Month]=GM$2)*(Data_Xuất[Main SKU name_GOM]=$A12)*(Data_Xuất[[#Headers],[B1_MN]:[B4_DT]]='Xuất-2024-VayTron'!GM$5)))</f>
        <v>0</v>
      </c>
      <c r="GN12" s="43" cm="1">
        <f t="array" ref="GN12">IF(GN$2="FY",SUMPRODUCT(Data_Xuất[[B1_MN]:[B4_DT]]*(Data_Xuất[Year]=GN$1)*(Data_Xuất[Main SKU name_GOM]=$A12)*(Data_Xuất[[#Headers],[B1_MN]:[B4_DT]]='Xuất-2024-VayTron'!GN$5)),SUMPRODUCT(Data_Xuất[[B1_MN]:[B4_DT]]*(Data_Xuất[Year]=GN$1)*(Data_Xuất[Month]=GN$2)*(Data_Xuất[Main SKU name_GOM]=$A12)*(Data_Xuất[[#Headers],[B1_MN]:[B4_DT]]='Xuất-2024-VayTron'!GN$5)))</f>
        <v>0</v>
      </c>
      <c r="GO12" s="46">
        <f t="shared" si="24"/>
        <v>0</v>
      </c>
    </row>
    <row r="13" spans="1:197" s="1" customFormat="1" ht="15" thickBot="1" x14ac:dyDescent="0.4">
      <c r="A13" s="6"/>
      <c r="B13" s="7" t="s">
        <v>78</v>
      </c>
      <c r="D13" s="47">
        <f>SUM(D6:D12)</f>
        <v>25898904.005648255</v>
      </c>
      <c r="E13" s="47">
        <f t="shared" ref="E13:Q13" si="25">SUM(E6:E12)</f>
        <v>9041070.6561074816</v>
      </c>
      <c r="F13" s="47">
        <f t="shared" si="25"/>
        <v>1277624.4313728565</v>
      </c>
      <c r="G13" s="47">
        <f t="shared" si="25"/>
        <v>659352.37255123095</v>
      </c>
      <c r="H13" s="47">
        <f t="shared" si="25"/>
        <v>1085832.0630521593</v>
      </c>
      <c r="I13" s="47">
        <f t="shared" si="25"/>
        <v>154792.55552718666</v>
      </c>
      <c r="J13" s="47">
        <f t="shared" si="25"/>
        <v>496500</v>
      </c>
      <c r="K13" s="47">
        <f t="shared" si="25"/>
        <v>922882.53234454757</v>
      </c>
      <c r="L13" s="47">
        <f t="shared" si="25"/>
        <v>171766.71168129641</v>
      </c>
      <c r="M13" s="47">
        <f t="shared" si="25"/>
        <v>454454.75011609931</v>
      </c>
      <c r="N13" s="47">
        <f t="shared" si="25"/>
        <v>0</v>
      </c>
      <c r="O13" s="47">
        <f t="shared" si="25"/>
        <v>699690.53459889488</v>
      </c>
      <c r="P13" s="47">
        <f t="shared" si="25"/>
        <v>3000</v>
      </c>
      <c r="Q13" s="47">
        <f t="shared" si="25"/>
        <v>40865870.613000013</v>
      </c>
      <c r="S13" s="47">
        <f>SUM(S6:S12)</f>
        <v>2630940.860682792</v>
      </c>
      <c r="T13" s="47">
        <f t="shared" ref="T13:AF13" si="26">SUM(T6:T12)</f>
        <v>1483923.0613530895</v>
      </c>
      <c r="U13" s="47">
        <f t="shared" si="26"/>
        <v>28240.174530820706</v>
      </c>
      <c r="V13" s="47">
        <f t="shared" si="26"/>
        <v>10815.187666621152</v>
      </c>
      <c r="W13" s="47">
        <f t="shared" si="26"/>
        <v>7977.0909985030758</v>
      </c>
      <c r="X13" s="47">
        <f t="shared" si="26"/>
        <v>4339.510217093024</v>
      </c>
      <c r="Y13" s="47">
        <f t="shared" si="26"/>
        <v>138000</v>
      </c>
      <c r="Z13" s="47">
        <f t="shared" si="26"/>
        <v>89967.075866462226</v>
      </c>
      <c r="AA13" s="47">
        <f t="shared" si="26"/>
        <v>28523.295070898035</v>
      </c>
      <c r="AB13" s="47">
        <f t="shared" si="26"/>
        <v>7666.3317298584889</v>
      </c>
      <c r="AC13" s="47">
        <f t="shared" si="26"/>
        <v>0</v>
      </c>
      <c r="AD13" s="47">
        <f t="shared" si="26"/>
        <v>181598.41188386222</v>
      </c>
      <c r="AE13" s="47">
        <f t="shared" si="26"/>
        <v>0</v>
      </c>
      <c r="AF13" s="47">
        <f t="shared" si="26"/>
        <v>4611991</v>
      </c>
      <c r="AH13" s="47">
        <f>SUM(AH6:AH12)</f>
        <v>1850985.4237112517</v>
      </c>
      <c r="AI13" s="47">
        <f t="shared" ref="AI13:AU13" si="27">SUM(AI6:AI12)</f>
        <v>564931.41029524512</v>
      </c>
      <c r="AJ13" s="47">
        <f t="shared" si="27"/>
        <v>63858.403188658558</v>
      </c>
      <c r="AK13" s="47">
        <f t="shared" si="27"/>
        <v>5314.3833463831133</v>
      </c>
      <c r="AL13" s="47">
        <f t="shared" si="27"/>
        <v>7022.6909015788951</v>
      </c>
      <c r="AM13" s="47">
        <f t="shared" si="27"/>
        <v>728.38871048706096</v>
      </c>
      <c r="AN13" s="47">
        <f t="shared" si="27"/>
        <v>194999.99999999997</v>
      </c>
      <c r="AO13" s="47">
        <f t="shared" si="27"/>
        <v>60012.140986961749</v>
      </c>
      <c r="AP13" s="47">
        <f t="shared" si="27"/>
        <v>111976.70492910196</v>
      </c>
      <c r="AQ13" s="47">
        <f t="shared" si="27"/>
        <v>13796.667635842859</v>
      </c>
      <c r="AR13" s="47">
        <f t="shared" si="27"/>
        <v>0</v>
      </c>
      <c r="AS13" s="47">
        <f t="shared" si="27"/>
        <v>268688.28629448888</v>
      </c>
      <c r="AT13" s="47">
        <f t="shared" si="27"/>
        <v>0</v>
      </c>
      <c r="AU13" s="47">
        <f t="shared" si="27"/>
        <v>3142314.4999999991</v>
      </c>
      <c r="AW13" s="47">
        <f>SUM(AW6:AW12)</f>
        <v>2725936.0330373868</v>
      </c>
      <c r="AX13" s="47">
        <f t="shared" ref="AX13:BJ13" si="28">SUM(AX6:AX12)</f>
        <v>932681.35983319802</v>
      </c>
      <c r="AY13" s="47">
        <f t="shared" si="28"/>
        <v>60377.976830721818</v>
      </c>
      <c r="AZ13" s="47">
        <f t="shared" si="28"/>
        <v>10872.04224639182</v>
      </c>
      <c r="BA13" s="47">
        <f t="shared" si="28"/>
        <v>39550.613600875193</v>
      </c>
      <c r="BB13" s="47">
        <f t="shared" si="28"/>
        <v>4204.8228900657004</v>
      </c>
      <c r="BC13" s="47">
        <f t="shared" si="28"/>
        <v>42000</v>
      </c>
      <c r="BD13" s="47">
        <f t="shared" si="28"/>
        <v>61943.019266167343</v>
      </c>
      <c r="BE13" s="47">
        <f t="shared" si="28"/>
        <v>30608.372721134365</v>
      </c>
      <c r="BF13" s="47">
        <f t="shared" si="28"/>
        <v>14404.161871329376</v>
      </c>
      <c r="BG13" s="47">
        <f t="shared" si="28"/>
        <v>0</v>
      </c>
      <c r="BH13" s="47">
        <f t="shared" si="28"/>
        <v>200583.5977027296</v>
      </c>
      <c r="BI13" s="47">
        <f t="shared" si="28"/>
        <v>3000</v>
      </c>
      <c r="BJ13" s="47">
        <f t="shared" si="28"/>
        <v>4126162.0000000005</v>
      </c>
      <c r="BL13" s="47">
        <f>SUM(BL6:BL12)</f>
        <v>1155316.4613606101</v>
      </c>
      <c r="BM13" s="47">
        <f t="shared" ref="BM13:BY13" si="29">SUM(BM6:BM12)</f>
        <v>261614.8851852607</v>
      </c>
      <c r="BN13" s="47">
        <f t="shared" si="29"/>
        <v>38931.032163033051</v>
      </c>
      <c r="BO13" s="47">
        <f t="shared" si="29"/>
        <v>13604.599629829343</v>
      </c>
      <c r="BP13" s="47">
        <f t="shared" si="29"/>
        <v>6790.3061774787056</v>
      </c>
      <c r="BQ13" s="47">
        <f t="shared" si="29"/>
        <v>1198.0363502166995</v>
      </c>
      <c r="BR13" s="47">
        <f t="shared" si="29"/>
        <v>15500</v>
      </c>
      <c r="BS13" s="47">
        <f t="shared" si="29"/>
        <v>21497.788432616722</v>
      </c>
      <c r="BT13" s="47">
        <f t="shared" si="29"/>
        <v>658.33896016205267</v>
      </c>
      <c r="BU13" s="47">
        <f t="shared" si="29"/>
        <v>4645.259370772369</v>
      </c>
      <c r="BV13" s="47">
        <f t="shared" si="29"/>
        <v>0</v>
      </c>
      <c r="BW13" s="47">
        <f t="shared" si="29"/>
        <v>4463.2923700202564</v>
      </c>
      <c r="BX13" s="47">
        <f t="shared" si="29"/>
        <v>0</v>
      </c>
      <c r="BY13" s="47">
        <f t="shared" si="29"/>
        <v>1524220.0000000002</v>
      </c>
      <c r="CA13" s="47">
        <f>SUM(CA6:CA12)</f>
        <v>3479241.7852502754</v>
      </c>
      <c r="CB13" s="47">
        <f t="shared" ref="CB13:CN13" si="30">SUM(CB6:CB12)</f>
        <v>683762.53015640751</v>
      </c>
      <c r="CC13" s="47">
        <f t="shared" si="30"/>
        <v>182298.87585171431</v>
      </c>
      <c r="CD13" s="47">
        <f t="shared" si="30"/>
        <v>174055.4942072382</v>
      </c>
      <c r="CE13" s="47">
        <f t="shared" si="30"/>
        <v>322878.69390283333</v>
      </c>
      <c r="CF13" s="47">
        <f t="shared" si="30"/>
        <v>61757.844513394317</v>
      </c>
      <c r="CG13" s="47">
        <f t="shared" si="30"/>
        <v>39000</v>
      </c>
      <c r="CH13" s="47">
        <f t="shared" si="30"/>
        <v>46189.964963150676</v>
      </c>
      <c r="CI13" s="47">
        <f t="shared" si="30"/>
        <v>0</v>
      </c>
      <c r="CJ13" s="47">
        <f t="shared" si="30"/>
        <v>25281.944807192311</v>
      </c>
      <c r="CK13" s="47">
        <f t="shared" si="30"/>
        <v>0</v>
      </c>
      <c r="CL13" s="47">
        <f t="shared" si="30"/>
        <v>23216.466347793845</v>
      </c>
      <c r="CM13" s="47">
        <f t="shared" si="30"/>
        <v>0</v>
      </c>
      <c r="CN13" s="47">
        <f t="shared" si="30"/>
        <v>5037683.6000000006</v>
      </c>
      <c r="CP13" s="47">
        <f>SUM(CP6:CP12)</f>
        <v>2755667.5163754472</v>
      </c>
      <c r="CQ13" s="47">
        <f t="shared" ref="CQ13:DC13" si="31">SUM(CQ6:CQ12)</f>
        <v>1113438.0448681167</v>
      </c>
      <c r="CR13" s="47">
        <f t="shared" si="31"/>
        <v>256402.20101275211</v>
      </c>
      <c r="CS13" s="47">
        <f t="shared" si="31"/>
        <v>135079.7719515514</v>
      </c>
      <c r="CT13" s="47">
        <f t="shared" si="31"/>
        <v>168764.50485848705</v>
      </c>
      <c r="CU13" s="47">
        <f t="shared" si="31"/>
        <v>29589.875402592923</v>
      </c>
      <c r="CV13" s="47">
        <f t="shared" si="31"/>
        <v>0</v>
      </c>
      <c r="CW13" s="47">
        <f t="shared" si="31"/>
        <v>22449.884523224442</v>
      </c>
      <c r="CX13" s="47">
        <f t="shared" si="31"/>
        <v>0</v>
      </c>
      <c r="CY13" s="47">
        <f t="shared" si="31"/>
        <v>40090.621007828224</v>
      </c>
      <c r="CZ13" s="47">
        <f t="shared" si="31"/>
        <v>0</v>
      </c>
      <c r="DA13" s="47">
        <f t="shared" si="31"/>
        <v>89.88</v>
      </c>
      <c r="DB13" s="47">
        <f t="shared" si="31"/>
        <v>0</v>
      </c>
      <c r="DC13" s="47">
        <f t="shared" si="31"/>
        <v>4521572.3</v>
      </c>
      <c r="DE13" s="47">
        <f>SUM(DE6:DE12)</f>
        <v>535887.16833069536</v>
      </c>
      <c r="DF13" s="47">
        <f t="shared" ref="DF13:DR13" si="32">SUM(DF6:DF12)</f>
        <v>406713.29600772075</v>
      </c>
      <c r="DG13" s="47">
        <f t="shared" si="32"/>
        <v>331105.54111308651</v>
      </c>
      <c r="DH13" s="47">
        <f t="shared" si="32"/>
        <v>10062.888696678447</v>
      </c>
      <c r="DI13" s="47">
        <f t="shared" si="32"/>
        <v>12422.535703717895</v>
      </c>
      <c r="DJ13" s="47">
        <f t="shared" si="32"/>
        <v>729.08225182138506</v>
      </c>
      <c r="DK13" s="47">
        <f t="shared" si="32"/>
        <v>0</v>
      </c>
      <c r="DL13" s="47">
        <f t="shared" si="32"/>
        <v>18991.684801273586</v>
      </c>
      <c r="DM13" s="47">
        <f t="shared" si="32"/>
        <v>0</v>
      </c>
      <c r="DN13" s="47">
        <f t="shared" si="32"/>
        <v>14480.68209500609</v>
      </c>
      <c r="DO13" s="47">
        <f t="shared" si="32"/>
        <v>0</v>
      </c>
      <c r="DP13" s="47">
        <f t="shared" si="32"/>
        <v>0</v>
      </c>
      <c r="DQ13" s="47">
        <f t="shared" si="32"/>
        <v>0</v>
      </c>
      <c r="DR13" s="47">
        <f t="shared" si="32"/>
        <v>1330392.879</v>
      </c>
      <c r="DT13" s="47">
        <f>SUM(DT6:DT12)</f>
        <v>1254594.4252239063</v>
      </c>
      <c r="DU13" s="47">
        <f t="shared" ref="DU13:EG13" si="33">SUM(DU6:DU12)</f>
        <v>550318.86814846715</v>
      </c>
      <c r="DV13" s="47">
        <f t="shared" si="33"/>
        <v>33801.760594488689</v>
      </c>
      <c r="DW13" s="47">
        <f t="shared" si="33"/>
        <v>22792.812046496125</v>
      </c>
      <c r="DX13" s="47">
        <f t="shared" si="33"/>
        <v>13785.964238466317</v>
      </c>
      <c r="DY13" s="47">
        <f t="shared" si="33"/>
        <v>22876.486008478598</v>
      </c>
      <c r="DZ13" s="47">
        <f t="shared" si="33"/>
        <v>0</v>
      </c>
      <c r="EA13" s="47">
        <f t="shared" si="33"/>
        <v>85956.655710464242</v>
      </c>
      <c r="EB13" s="47">
        <f t="shared" si="33"/>
        <v>0</v>
      </c>
      <c r="EC13" s="47">
        <f t="shared" si="33"/>
        <v>2074.0560292326431</v>
      </c>
      <c r="ED13" s="47">
        <f t="shared" si="33"/>
        <v>0</v>
      </c>
      <c r="EE13" s="47">
        <f t="shared" si="33"/>
        <v>10250.599999999999</v>
      </c>
      <c r="EF13" s="47">
        <f t="shared" si="33"/>
        <v>0</v>
      </c>
      <c r="EG13" s="47">
        <f t="shared" si="33"/>
        <v>1996451.628</v>
      </c>
      <c r="EI13" s="47">
        <f>SUM(EI6:EI12)</f>
        <v>2122150.1193639748</v>
      </c>
      <c r="EJ13" s="47">
        <f t="shared" ref="EJ13:EV13" si="34">SUM(EJ6:EJ12)</f>
        <v>795424.90818965645</v>
      </c>
      <c r="EK13" s="47">
        <f t="shared" si="34"/>
        <v>7538.8063337393423</v>
      </c>
      <c r="EL13" s="47">
        <f t="shared" si="34"/>
        <v>21683.64486927944</v>
      </c>
      <c r="EM13" s="47">
        <f t="shared" si="34"/>
        <v>94745.1024810253</v>
      </c>
      <c r="EN13" s="47">
        <f t="shared" si="34"/>
        <v>1304.2375344613461</v>
      </c>
      <c r="EO13" s="47">
        <f t="shared" si="34"/>
        <v>0</v>
      </c>
      <c r="EP13" s="47">
        <f t="shared" si="34"/>
        <v>72739.333202285066</v>
      </c>
      <c r="EQ13" s="47">
        <f t="shared" si="34"/>
        <v>0</v>
      </c>
      <c r="ER13" s="47">
        <f t="shared" si="34"/>
        <v>13424.799025578563</v>
      </c>
      <c r="ES13" s="47">
        <f t="shared" si="34"/>
        <v>0</v>
      </c>
      <c r="ET13" s="47">
        <f t="shared" si="34"/>
        <v>0</v>
      </c>
      <c r="EU13" s="47">
        <f t="shared" si="34"/>
        <v>0</v>
      </c>
      <c r="EV13" s="47">
        <f t="shared" si="34"/>
        <v>3129010.9510000004</v>
      </c>
      <c r="EX13" s="47">
        <f>SUM(EX6:EX12)</f>
        <v>2433353.3954895521</v>
      </c>
      <c r="EY13" s="47">
        <f t="shared" ref="EY13:FK13" si="35">SUM(EY6:EY12)</f>
        <v>448240.05068906874</v>
      </c>
      <c r="EZ13" s="47">
        <f t="shared" si="35"/>
        <v>43097.026714507592</v>
      </c>
      <c r="FA13" s="47">
        <f t="shared" si="35"/>
        <v>31568.290473957546</v>
      </c>
      <c r="FB13" s="47">
        <f t="shared" si="35"/>
        <v>40084.428274428275</v>
      </c>
      <c r="FC13" s="47">
        <f t="shared" si="35"/>
        <v>524.46985446985445</v>
      </c>
      <c r="FD13" s="47">
        <f t="shared" si="35"/>
        <v>21000</v>
      </c>
      <c r="FE13" s="47">
        <f t="shared" si="35"/>
        <v>258829.95320111769</v>
      </c>
      <c r="FF13" s="47">
        <f t="shared" si="35"/>
        <v>0</v>
      </c>
      <c r="FG13" s="47">
        <f t="shared" si="35"/>
        <v>273393.88530289871</v>
      </c>
      <c r="FH13" s="47">
        <f t="shared" si="35"/>
        <v>0</v>
      </c>
      <c r="FI13" s="47">
        <f t="shared" si="35"/>
        <v>10800</v>
      </c>
      <c r="FJ13" s="47">
        <f t="shared" si="35"/>
        <v>0</v>
      </c>
      <c r="FK13" s="47">
        <f t="shared" si="35"/>
        <v>3560891.5</v>
      </c>
      <c r="FM13" s="47">
        <f>SUM(FM6:FM12)</f>
        <v>3247664.9680815702</v>
      </c>
      <c r="FN13" s="47">
        <f t="shared" ref="FN13:FZ13" si="36">SUM(FN6:FN12)</f>
        <v>631333.0655969712</v>
      </c>
      <c r="FO13" s="47">
        <f t="shared" si="36"/>
        <v>175349.92358913002</v>
      </c>
      <c r="FP13" s="47">
        <f t="shared" si="36"/>
        <v>74229.248211530852</v>
      </c>
      <c r="FQ13" s="47">
        <f t="shared" si="36"/>
        <v>261130.24257285925</v>
      </c>
      <c r="FR13" s="47">
        <f t="shared" si="36"/>
        <v>18063.233492787382</v>
      </c>
      <c r="FS13" s="47">
        <f t="shared" si="36"/>
        <v>20500</v>
      </c>
      <c r="FT13" s="47">
        <f t="shared" si="36"/>
        <v>79287.999304077326</v>
      </c>
      <c r="FU13" s="47">
        <f t="shared" si="36"/>
        <v>0</v>
      </c>
      <c r="FV13" s="47">
        <f t="shared" si="36"/>
        <v>34701.074151074143</v>
      </c>
      <c r="FW13" s="47">
        <f t="shared" si="36"/>
        <v>0</v>
      </c>
      <c r="FX13" s="47">
        <f t="shared" si="36"/>
        <v>0</v>
      </c>
      <c r="FY13" s="47">
        <f t="shared" si="36"/>
        <v>0</v>
      </c>
      <c r="FZ13" s="47">
        <f t="shared" si="36"/>
        <v>4542259.7549999999</v>
      </c>
      <c r="GB13" s="47">
        <f>SUM(GB6:GB12)</f>
        <v>1707165.8487407889</v>
      </c>
      <c r="GC13" s="47">
        <f t="shared" ref="GC13:GO13" si="37">SUM(GC6:GC12)</f>
        <v>1168689.1757842775</v>
      </c>
      <c r="GD13" s="47">
        <f t="shared" si="37"/>
        <v>56622.709450203882</v>
      </c>
      <c r="GE13" s="47">
        <f t="shared" si="37"/>
        <v>149274.0092052735</v>
      </c>
      <c r="GF13" s="47">
        <f t="shared" si="37"/>
        <v>110679.88934190605</v>
      </c>
      <c r="GG13" s="47">
        <f t="shared" si="37"/>
        <v>9476.5683013183861</v>
      </c>
      <c r="GH13" s="47">
        <f t="shared" si="37"/>
        <v>25500</v>
      </c>
      <c r="GI13" s="47">
        <f t="shared" si="37"/>
        <v>105017.03208674653</v>
      </c>
      <c r="GJ13" s="47">
        <f t="shared" si="37"/>
        <v>0</v>
      </c>
      <c r="GK13" s="47">
        <f t="shared" si="37"/>
        <v>10495.267089485629</v>
      </c>
      <c r="GL13" s="47">
        <f t="shared" si="37"/>
        <v>0</v>
      </c>
      <c r="GM13" s="47">
        <f t="shared" si="37"/>
        <v>0</v>
      </c>
      <c r="GN13" s="47">
        <f t="shared" si="37"/>
        <v>0</v>
      </c>
      <c r="GO13" s="47">
        <f t="shared" si="37"/>
        <v>3342920.5000000005</v>
      </c>
    </row>
    <row r="15" spans="1:197" s="51" customFormat="1" ht="15" thickBot="1" x14ac:dyDescent="0.4">
      <c r="B15" s="12" t="s">
        <v>307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</row>
    <row r="16" spans="1:197" s="11" customFormat="1" x14ac:dyDescent="0.35">
      <c r="B16" s="11" t="s">
        <v>68</v>
      </c>
      <c r="D16" s="52">
        <f t="shared" ref="D16:D22" si="38">IFERROR(D6/Q6,0)</f>
        <v>0.63542580756436551</v>
      </c>
      <c r="E16" s="52">
        <f t="shared" ref="E16:E22" si="39">IFERROR(E6/Q6,0)</f>
        <v>0.28515520833360603</v>
      </c>
      <c r="F16" s="52">
        <f t="shared" ref="F16:F22" si="40">IFERROR(F6/Q6,0)</f>
        <v>0</v>
      </c>
      <c r="G16" s="52">
        <f t="shared" ref="G16:G22" si="41">IFERROR(G6/Q6,0)</f>
        <v>0</v>
      </c>
      <c r="H16" s="52">
        <f t="shared" ref="H16:H22" si="42">IFERROR(H6/Q6,0)</f>
        <v>7.6585901736994861E-5</v>
      </c>
      <c r="I16" s="52">
        <f t="shared" ref="I16:I22" si="43">IFERROR(I6/Q6,0)</f>
        <v>0</v>
      </c>
      <c r="J16" s="52">
        <f t="shared" ref="J16:J22" si="44">IFERROR(J6/Q6,0)</f>
        <v>6.3995417891127032E-2</v>
      </c>
      <c r="K16" s="52">
        <f t="shared" ref="K16:K22" si="45">IFERROR(K6/Q6,0)</f>
        <v>0</v>
      </c>
      <c r="L16" s="52">
        <f t="shared" ref="L16:L22" si="46">IFERROR(L6/Q6,0)</f>
        <v>1.5346980309164341E-2</v>
      </c>
      <c r="M16" s="52">
        <f t="shared" ref="M16:M22" si="47">IFERROR(M6/Q6,0)</f>
        <v>0</v>
      </c>
      <c r="N16" s="52">
        <f t="shared" ref="N16:N22" si="48">IFERROR(N6/Q6,0)</f>
        <v>0</v>
      </c>
      <c r="O16" s="52">
        <f t="shared" ref="O16:O22" si="49">IFERROR(O6/Q6,0)</f>
        <v>0</v>
      </c>
      <c r="P16" s="52">
        <f t="shared" ref="P16:P22" si="50">IFERROR(P6/Q6,0)</f>
        <v>0</v>
      </c>
      <c r="Q16" s="53">
        <f t="shared" ref="Q16:Q22" si="51">IFERROR(Q6/Q6,0)</f>
        <v>1</v>
      </c>
      <c r="S16" s="52">
        <f t="shared" ref="S16:S22" si="52">IFERROR(S6/AF6,0)</f>
        <v>0.32556372909997133</v>
      </c>
      <c r="T16" s="52">
        <f t="shared" ref="T16:T22" si="53">IFERROR(T6/AF6,0)</f>
        <v>0.12596215709225081</v>
      </c>
      <c r="U16" s="52">
        <f t="shared" ref="U16:U22" si="54">IFERROR(U6/AF6,0)</f>
        <v>0</v>
      </c>
      <c r="V16" s="52">
        <f t="shared" ref="V16:V22" si="55">IFERROR(V6/AF6,0)</f>
        <v>0</v>
      </c>
      <c r="W16" s="52">
        <f t="shared" ref="W16:W22" si="56">IFERROR(W6/AF6,0)</f>
        <v>1.9921399613974434E-3</v>
      </c>
      <c r="X16" s="52">
        <f t="shared" ref="X16:X22" si="57">IFERROR(X6/AF6,0)</f>
        <v>0</v>
      </c>
      <c r="Y16" s="52">
        <f t="shared" ref="Y16:Y22" si="58">IFERROR(Y6/AF6,0)</f>
        <v>0.53485469780709571</v>
      </c>
      <c r="Z16" s="52">
        <f t="shared" ref="Z16:Z22" si="59">IFERROR(Z6/AF6,0)</f>
        <v>0</v>
      </c>
      <c r="AA16" s="52">
        <f t="shared" ref="AA16:AA22" si="60">IFERROR(AA6/AF6,0)</f>
        <v>1.1627276039284691E-2</v>
      </c>
      <c r="AB16" s="52">
        <f t="shared" ref="AB16:AB22" si="61">IFERROR(AB6/AF6,0)</f>
        <v>0</v>
      </c>
      <c r="AC16" s="52">
        <f t="shared" ref="AC16:AC22" si="62">IFERROR(AC6/AF6,0)</f>
        <v>0</v>
      </c>
      <c r="AD16" s="52">
        <f t="shared" ref="AD16:AD22" si="63">IFERROR(AD6/AF6,0)</f>
        <v>0</v>
      </c>
      <c r="AE16" s="52">
        <f t="shared" ref="AE16:AE22" si="64">IFERROR(AE6/AF6,0)</f>
        <v>0</v>
      </c>
      <c r="AF16" s="53">
        <f t="shared" ref="AF16:AF22" si="65">IFERROR(AF6/AF6,0)</f>
        <v>1</v>
      </c>
      <c r="AH16" s="52">
        <f t="shared" ref="AH16:AH22" si="66">IFERROR(AH6/AU6,0)</f>
        <v>0</v>
      </c>
      <c r="AI16" s="52">
        <f t="shared" ref="AI16:AI22" si="67">IFERROR(AI6/AU6,0)</f>
        <v>0</v>
      </c>
      <c r="AJ16" s="52">
        <f t="shared" ref="AJ16:AJ22" si="68">IFERROR(AJ6/AU6,0)</f>
        <v>0</v>
      </c>
      <c r="AK16" s="52">
        <f t="shared" ref="AK16:AK22" si="69">IFERROR(AK6/AU6,0)</f>
        <v>0</v>
      </c>
      <c r="AL16" s="52">
        <f t="shared" ref="AL16:AL22" si="70">IFERROR(AL6/AU6,0)</f>
        <v>0</v>
      </c>
      <c r="AM16" s="52">
        <f t="shared" ref="AM16:AM22" si="71">IFERROR(AM6/AU6,0)</f>
        <v>0</v>
      </c>
      <c r="AN16" s="52">
        <f t="shared" ref="AN16:AN22" si="72">IFERROR(AN6/AU6,0)</f>
        <v>0.66101694915254228</v>
      </c>
      <c r="AO16" s="52">
        <f t="shared" ref="AO16:AO22" si="73">IFERROR(AO6/AU6,0)</f>
        <v>0</v>
      </c>
      <c r="AP16" s="52">
        <f t="shared" ref="AP16:AP22" si="74">IFERROR(AP6/AU6,0)</f>
        <v>0.33898305084745761</v>
      </c>
      <c r="AQ16" s="52">
        <f t="shared" ref="AQ16:AQ22" si="75">IFERROR(AQ6/AU6,0)</f>
        <v>0</v>
      </c>
      <c r="AR16" s="52">
        <f t="shared" ref="AR16:AR22" si="76">IFERROR(AR6/AU6,0)</f>
        <v>0</v>
      </c>
      <c r="AS16" s="52">
        <f t="shared" ref="AS16:AS22" si="77">IFERROR(AS6/AU6,0)</f>
        <v>0</v>
      </c>
      <c r="AT16" s="52">
        <f t="shared" ref="AT16:AT22" si="78">IFERROR(AT6/AU6,0)</f>
        <v>0</v>
      </c>
      <c r="AU16" s="53">
        <f t="shared" ref="AU16:AU22" si="79">IFERROR(AU6/AU6,0)</f>
        <v>1</v>
      </c>
      <c r="AW16" s="52">
        <f t="shared" ref="AW16:AW22" si="80">IFERROR(AW6/BJ6,0)</f>
        <v>0</v>
      </c>
      <c r="AX16" s="52">
        <f t="shared" ref="AX16:AX22" si="81">IFERROR(AX6/BJ6,0)</f>
        <v>0</v>
      </c>
      <c r="AY16" s="52">
        <f t="shared" ref="AY16:AY22" si="82">IFERROR(AY6/BJ6,0)</f>
        <v>0</v>
      </c>
      <c r="AZ16" s="52">
        <f t="shared" ref="AZ16:AZ22" si="83">IFERROR(AZ6/BJ6,0)</f>
        <v>0</v>
      </c>
      <c r="BA16" s="52">
        <f t="shared" ref="BA16:BA22" si="84">IFERROR(BA6/BJ6,0)</f>
        <v>0</v>
      </c>
      <c r="BB16" s="52">
        <f t="shared" ref="BB16:BB22" si="85">IFERROR(BB6/BJ6,0)</f>
        <v>0</v>
      </c>
      <c r="BC16" s="52">
        <f t="shared" ref="BC16:BC22" si="86">IFERROR(BC6/BJ6,0)</f>
        <v>1</v>
      </c>
      <c r="BD16" s="52">
        <f t="shared" ref="BD16:BD22" si="87">IFERROR(BD6/BJ6,0)</f>
        <v>0</v>
      </c>
      <c r="BE16" s="52">
        <f t="shared" ref="BE16:BE22" si="88">IFERROR(BE6/BJ6,0)</f>
        <v>0</v>
      </c>
      <c r="BF16" s="52">
        <f t="shared" ref="BF16:BF22" si="89">IFERROR(BF6/BJ6,0)</f>
        <v>0</v>
      </c>
      <c r="BG16" s="52">
        <f t="shared" ref="BG16:BG22" si="90">IFERROR(BG6/BJ6,0)</f>
        <v>0</v>
      </c>
      <c r="BH16" s="52">
        <f t="shared" ref="BH16:BH22" si="91">IFERROR(BH6/BJ6,0)</f>
        <v>0</v>
      </c>
      <c r="BI16" s="52">
        <f t="shared" ref="BI16:BI22" si="92">IFERROR(BI6/BJ6,0)</f>
        <v>0</v>
      </c>
      <c r="BJ16" s="53">
        <f t="shared" ref="BJ16:BJ22" si="93">IFERROR(BJ6/BJ6,0)</f>
        <v>1</v>
      </c>
      <c r="BL16" s="52">
        <f t="shared" ref="BL16:BL22" si="94">IFERROR(BL6/BY6,0)</f>
        <v>0.5681179775280899</v>
      </c>
      <c r="BM16" s="52">
        <f t="shared" ref="BM16:BM22" si="95">IFERROR(BM6/BY6,0)</f>
        <v>0.32303370786516855</v>
      </c>
      <c r="BN16" s="52">
        <f t="shared" ref="BN16:BN22" si="96">IFERROR(BN6/BY6,0)</f>
        <v>0</v>
      </c>
      <c r="BO16" s="52">
        <f t="shared" ref="BO16:BO22" si="97">IFERROR(BO6/BY6,0)</f>
        <v>0</v>
      </c>
      <c r="BP16" s="52">
        <f t="shared" ref="BP16:BP22" si="98">IFERROR(BP6/BY6,0)</f>
        <v>0</v>
      </c>
      <c r="BQ16" s="52">
        <f t="shared" ref="BQ16:BQ22" si="99">IFERROR(BQ6/BY6,0)</f>
        <v>0</v>
      </c>
      <c r="BR16" s="52">
        <f t="shared" ref="BR16:BR22" si="100">IFERROR(BR6/BY6,0)</f>
        <v>0.10884831460674158</v>
      </c>
      <c r="BS16" s="52">
        <f t="shared" ref="BS16:BS22" si="101">IFERROR(BS6/BY6,0)</f>
        <v>0</v>
      </c>
      <c r="BT16" s="52">
        <f t="shared" ref="BT16:BT22" si="102">IFERROR(BT6/BY6,0)</f>
        <v>0</v>
      </c>
      <c r="BU16" s="52">
        <f t="shared" ref="BU16:BU22" si="103">IFERROR(BU6/BY6,0)</f>
        <v>0</v>
      </c>
      <c r="BV16" s="52">
        <f t="shared" ref="BV16:BV22" si="104">IFERROR(BV6/BY6,0)</f>
        <v>0</v>
      </c>
      <c r="BW16" s="52">
        <f t="shared" ref="BW16:BW22" si="105">IFERROR(BW6/BY6,0)</f>
        <v>0</v>
      </c>
      <c r="BX16" s="52">
        <f t="shared" ref="BX16:BX22" si="106">IFERROR(BX6/BY6,0)</f>
        <v>0</v>
      </c>
      <c r="BY16" s="53">
        <f t="shared" ref="BY16:BY22" si="107">IFERROR(BY6/BY6,0)</f>
        <v>1</v>
      </c>
      <c r="CA16" s="52">
        <f t="shared" ref="CA16:CA22" si="108">IFERROR(CA6/CN6,0)</f>
        <v>0.83703987730061347</v>
      </c>
      <c r="CB16" s="52">
        <f t="shared" ref="CB16:CB22" si="109">IFERROR(CB6/CN6,0)</f>
        <v>1.3420245398773007E-2</v>
      </c>
      <c r="CC16" s="52">
        <f t="shared" ref="CC16:CC22" si="110">IFERROR(CC6/CN6,0)</f>
        <v>0</v>
      </c>
      <c r="CD16" s="52">
        <f t="shared" ref="CD16:CD22" si="111">IFERROR(CD6/CN6,0)</f>
        <v>0</v>
      </c>
      <c r="CE16" s="52">
        <f t="shared" ref="CE16:CE22" si="112">IFERROR(CE6/CN6,0)</f>
        <v>0</v>
      </c>
      <c r="CF16" s="52">
        <f t="shared" ref="CF16:CF22" si="113">IFERROR(CF6/CN6,0)</f>
        <v>0</v>
      </c>
      <c r="CG16" s="52">
        <f t="shared" ref="CG16:CG22" si="114">IFERROR(CG6/CN6,0)</f>
        <v>0.14953987730061352</v>
      </c>
      <c r="CH16" s="52">
        <f t="shared" ref="CH16:CH22" si="115">IFERROR(CH6/CN6,0)</f>
        <v>0</v>
      </c>
      <c r="CI16" s="52">
        <f t="shared" ref="CI16:CI22" si="116">IFERROR(CI6/CN6,0)</f>
        <v>0</v>
      </c>
      <c r="CJ16" s="52">
        <f t="shared" ref="CJ16:CJ22" si="117">IFERROR(CJ6/CN6,0)</f>
        <v>0</v>
      </c>
      <c r="CK16" s="52">
        <f t="shared" ref="CK16:CK22" si="118">IFERROR(CK6/CN6,0)</f>
        <v>0</v>
      </c>
      <c r="CL16" s="52">
        <f t="shared" ref="CL16:CL22" si="119">IFERROR(CL6/CN6,0)</f>
        <v>0</v>
      </c>
      <c r="CM16" s="52">
        <f t="shared" ref="CM16:CM22" si="120">IFERROR(CM6/CN6,0)</f>
        <v>0</v>
      </c>
      <c r="CN16" s="53">
        <f t="shared" ref="CN16:CN22" si="121">IFERROR(CN6/CN6,0)</f>
        <v>1</v>
      </c>
      <c r="CP16" s="52">
        <f t="shared" ref="CP16:CP22" si="122">IFERROR(CP6/DC6,0)</f>
        <v>0.63380650568330632</v>
      </c>
      <c r="CQ16" s="52">
        <f t="shared" ref="CQ16:CQ22" si="123">IFERROR(CQ6/DC6,0)</f>
        <v>0.36619349431669374</v>
      </c>
      <c r="CR16" s="52">
        <f t="shared" ref="CR16:CR22" si="124">IFERROR(CR6/DC6,0)</f>
        <v>0</v>
      </c>
      <c r="CS16" s="52">
        <f t="shared" ref="CS16:CS22" si="125">IFERROR(CS6/DC6,0)</f>
        <v>0</v>
      </c>
      <c r="CT16" s="52">
        <f t="shared" ref="CT16:CT22" si="126">IFERROR(CT6/DC6,0)</f>
        <v>0</v>
      </c>
      <c r="CU16" s="52">
        <f t="shared" ref="CU16:CU22" si="127">IFERROR(CU6/DC6,0)</f>
        <v>0</v>
      </c>
      <c r="CV16" s="52">
        <f t="shared" ref="CV16:CV22" si="128">IFERROR(CV6/DC6,0)</f>
        <v>0</v>
      </c>
      <c r="CW16" s="52">
        <f t="shared" ref="CW16:CW22" si="129">IFERROR(CW6/DC6,0)</f>
        <v>0</v>
      </c>
      <c r="CX16" s="52">
        <f t="shared" ref="CX16:CX22" si="130">IFERROR(CX6/DC6,0)</f>
        <v>0</v>
      </c>
      <c r="CY16" s="52">
        <f t="shared" ref="CY16:CY22" si="131">IFERROR(CY6/DC6,0)</f>
        <v>0</v>
      </c>
      <c r="CZ16" s="52">
        <f t="shared" ref="CZ16:CZ22" si="132">IFERROR(CZ6/DC6,0)</f>
        <v>0</v>
      </c>
      <c r="DA16" s="52">
        <f t="shared" ref="DA16:DA22" si="133">IFERROR(DA6/DC6,0)</f>
        <v>0</v>
      </c>
      <c r="DB16" s="52">
        <f t="shared" ref="DB16:DB22" si="134">IFERROR(DB6/DC6,0)</f>
        <v>0</v>
      </c>
      <c r="DC16" s="53">
        <f t="shared" ref="DC16:DC22" si="135">IFERROR(DC6/DC6,0)</f>
        <v>1</v>
      </c>
      <c r="DE16" s="52">
        <f t="shared" ref="DE16:DE22" si="136">IFERROR(DE6/DR6,0)</f>
        <v>0.75193460405546475</v>
      </c>
      <c r="DF16" s="52">
        <f t="shared" ref="DF16:DF22" si="137">IFERROR(DF6/DR6,0)</f>
        <v>0.24806539594453522</v>
      </c>
      <c r="DG16" s="52">
        <f t="shared" ref="DG16:DG22" si="138">IFERROR(DG6/DR6,0)</f>
        <v>0</v>
      </c>
      <c r="DH16" s="52">
        <f t="shared" ref="DH16:DH22" si="139">IFERROR(DH6/DR6,0)</f>
        <v>0</v>
      </c>
      <c r="DI16" s="52">
        <f t="shared" ref="DI16:DI22" si="140">IFERROR(DI6/DR6,0)</f>
        <v>0</v>
      </c>
      <c r="DJ16" s="52">
        <f t="shared" ref="DJ16:DJ22" si="141">IFERROR(DJ6/DR6,0)</f>
        <v>0</v>
      </c>
      <c r="DK16" s="52">
        <f t="shared" ref="DK16:DK22" si="142">IFERROR(DK6/DR6,0)</f>
        <v>0</v>
      </c>
      <c r="DL16" s="52">
        <f t="shared" ref="DL16:DL22" si="143">IFERROR(DL6/DR6,0)</f>
        <v>0</v>
      </c>
      <c r="DM16" s="52">
        <f t="shared" ref="DM16:DM22" si="144">IFERROR(DM6/DR6,0)</f>
        <v>0</v>
      </c>
      <c r="DN16" s="52">
        <f t="shared" ref="DN16:DN22" si="145">IFERROR(DN6/DR6,0)</f>
        <v>0</v>
      </c>
      <c r="DO16" s="52">
        <f t="shared" ref="DO16:DO22" si="146">IFERROR(DO6/DR6,0)</f>
        <v>0</v>
      </c>
      <c r="DP16" s="52">
        <f t="shared" ref="DP16:DP22" si="147">IFERROR(DP6/DR6,0)</f>
        <v>0</v>
      </c>
      <c r="DQ16" s="52">
        <f t="shared" ref="DQ16:DQ22" si="148">IFERROR(DQ6/DR6,0)</f>
        <v>0</v>
      </c>
      <c r="DR16" s="53">
        <f t="shared" ref="DR16:DR22" si="149">IFERROR(DR6/DR6,0)</f>
        <v>1</v>
      </c>
      <c r="DT16" s="52">
        <f t="shared" ref="DT16:DT22" si="150">IFERROR(DT6/EG6,0)</f>
        <v>0.78564657947548655</v>
      </c>
      <c r="DU16" s="52">
        <f t="shared" ref="DU16:DU22" si="151">IFERROR(DU6/EG6,0)</f>
        <v>0.21435342052451348</v>
      </c>
      <c r="DV16" s="52">
        <f t="shared" ref="DV16:DV22" si="152">IFERROR(DV6/EG6,0)</f>
        <v>0</v>
      </c>
      <c r="DW16" s="52">
        <f t="shared" ref="DW16:DW22" si="153">IFERROR(DW6/EG6,0)</f>
        <v>0</v>
      </c>
      <c r="DX16" s="52">
        <f t="shared" ref="DX16:DX22" si="154">IFERROR(DX6/EG6,0)</f>
        <v>0</v>
      </c>
      <c r="DY16" s="52">
        <f t="shared" ref="DY16:DY22" si="155">IFERROR(DY6/EG6,0)</f>
        <v>0</v>
      </c>
      <c r="DZ16" s="52">
        <f t="shared" ref="DZ16:DZ22" si="156">IFERROR(DZ6/EG6,0)</f>
        <v>0</v>
      </c>
      <c r="EA16" s="52">
        <f t="shared" ref="EA16:EA22" si="157">IFERROR(EA6/EG6,0)</f>
        <v>0</v>
      </c>
      <c r="EB16" s="52">
        <f t="shared" ref="EB16:EB22" si="158">IFERROR(EB6/EG6,0)</f>
        <v>0</v>
      </c>
      <c r="EC16" s="52">
        <f t="shared" ref="EC16:EC22" si="159">IFERROR(EC6/EG6,0)</f>
        <v>0</v>
      </c>
      <c r="ED16" s="52">
        <f t="shared" ref="ED16:ED22" si="160">IFERROR(ED6/EG6,0)</f>
        <v>0</v>
      </c>
      <c r="EE16" s="52">
        <f t="shared" ref="EE16:EE22" si="161">IFERROR(EE6/EG6,0)</f>
        <v>0</v>
      </c>
      <c r="EF16" s="52">
        <f t="shared" ref="EF16:EF22" si="162">IFERROR(EF6/EG6,0)</f>
        <v>0</v>
      </c>
      <c r="EG16" s="53">
        <f t="shared" ref="EG16:EG22" si="163">IFERROR(EG6/EG6,0)</f>
        <v>1</v>
      </c>
      <c r="EI16" s="52">
        <f t="shared" ref="EI16:EI22" si="164">IFERROR(EI6/EV6,0)</f>
        <v>0.62606819400769986</v>
      </c>
      <c r="EJ16" s="52">
        <f t="shared" ref="EJ16:EJ22" si="165">IFERROR(EJ6/EV6,0)</f>
        <v>0.37393180599230008</v>
      </c>
      <c r="EK16" s="52">
        <f t="shared" ref="EK16:EK22" si="166">IFERROR(EK6/EV6,0)</f>
        <v>0</v>
      </c>
      <c r="EL16" s="52">
        <f t="shared" ref="EL16:EL22" si="167">IFERROR(EL6/EV6,0)</f>
        <v>0</v>
      </c>
      <c r="EM16" s="52">
        <f t="shared" ref="EM16:EM22" si="168">IFERROR(EM6/EV6,0)</f>
        <v>0</v>
      </c>
      <c r="EN16" s="52">
        <f t="shared" ref="EN16:EN22" si="169">IFERROR(EN6/EV6,0)</f>
        <v>0</v>
      </c>
      <c r="EO16" s="52">
        <f t="shared" ref="EO16:EO22" si="170">IFERROR(EO6/EV6,0)</f>
        <v>0</v>
      </c>
      <c r="EP16" s="52">
        <f t="shared" ref="EP16:EP22" si="171">IFERROR(EP6/EV6,0)</f>
        <v>0</v>
      </c>
      <c r="EQ16" s="52">
        <f t="shared" ref="EQ16:EQ22" si="172">IFERROR(EQ6/EV6,0)</f>
        <v>0</v>
      </c>
      <c r="ER16" s="52">
        <f t="shared" ref="ER16:ER22" si="173">IFERROR(ER6/EV6,0)</f>
        <v>0</v>
      </c>
      <c r="ES16" s="52">
        <f t="shared" ref="ES16:ES22" si="174">IFERROR(ES6/EV6,0)</f>
        <v>0</v>
      </c>
      <c r="ET16" s="52">
        <f t="shared" ref="ET16:ET22" si="175">IFERROR(ET6/EV6,0)</f>
        <v>0</v>
      </c>
      <c r="EU16" s="52">
        <f t="shared" ref="EU16:EU22" si="176">IFERROR(EU6/EV6,0)</f>
        <v>0</v>
      </c>
      <c r="EV16" s="53">
        <f t="shared" ref="EV16:EV22" si="177">IFERROR(EV6/EV6,0)</f>
        <v>1</v>
      </c>
      <c r="EX16" s="52">
        <f t="shared" ref="EX16:EX22" si="178">IFERROR(EX6/FK6,0)</f>
        <v>0.77230358175276304</v>
      </c>
      <c r="EY16" s="52">
        <f t="shared" ref="EY16:EY22" si="179">IFERROR(EY6/FK6,0)</f>
        <v>0.22769641824723699</v>
      </c>
      <c r="EZ16" s="52">
        <f t="shared" ref="EZ16:EZ22" si="180">IFERROR(EZ6/FK6,0)</f>
        <v>0</v>
      </c>
      <c r="FA16" s="52">
        <f t="shared" ref="FA16:FA22" si="181">IFERROR(FA6/FK6,0)</f>
        <v>0</v>
      </c>
      <c r="FB16" s="52">
        <f t="shared" ref="FB16:FB22" si="182">IFERROR(FB6/FK6,0)</f>
        <v>0</v>
      </c>
      <c r="FC16" s="52">
        <f t="shared" ref="FC16:FC22" si="183">IFERROR(FC6/FK6,0)</f>
        <v>0</v>
      </c>
      <c r="FD16" s="52">
        <f t="shared" ref="FD16:FD22" si="184">IFERROR(FD6/FK6,0)</f>
        <v>0</v>
      </c>
      <c r="FE16" s="52">
        <f t="shared" ref="FE16:FE22" si="185">IFERROR(FE6/FK6,0)</f>
        <v>0</v>
      </c>
      <c r="FF16" s="52">
        <f t="shared" ref="FF16:FF22" si="186">IFERROR(FF6/FK6,0)</f>
        <v>0</v>
      </c>
      <c r="FG16" s="52">
        <f t="shared" ref="FG16:FG22" si="187">IFERROR(FG6/FK6,0)</f>
        <v>0</v>
      </c>
      <c r="FH16" s="52">
        <f t="shared" ref="FH16:FH22" si="188">IFERROR(FH6/FK6,0)</f>
        <v>0</v>
      </c>
      <c r="FI16" s="52">
        <f t="shared" ref="FI16:FI22" si="189">IFERROR(FI6/FK6,0)</f>
        <v>0</v>
      </c>
      <c r="FJ16" s="52">
        <f t="shared" ref="FJ16:FJ22" si="190">IFERROR(FJ6/FK6,0)</f>
        <v>0</v>
      </c>
      <c r="FK16" s="53">
        <f t="shared" ref="FK16:FK22" si="191">IFERROR(FK6/FK6,0)</f>
        <v>1</v>
      </c>
      <c r="FM16" s="52">
        <f t="shared" ref="FM16:FM22" si="192">IFERROR(FM6/FZ6,0)</f>
        <v>0.69744780953241625</v>
      </c>
      <c r="FN16" s="52">
        <f t="shared" ref="FN16:FN22" si="193">IFERROR(FN6/FZ6,0)</f>
        <v>0.30255219046758375</v>
      </c>
      <c r="FO16" s="52">
        <f t="shared" ref="FO16:FO22" si="194">IFERROR(FO6/FZ6,0)</f>
        <v>0</v>
      </c>
      <c r="FP16" s="52">
        <f t="shared" ref="FP16:FP22" si="195">IFERROR(FP6/FZ6,0)</f>
        <v>0</v>
      </c>
      <c r="FQ16" s="52">
        <f t="shared" ref="FQ16:FQ22" si="196">IFERROR(FQ6/FZ6,0)</f>
        <v>0</v>
      </c>
      <c r="FR16" s="52">
        <f t="shared" ref="FR16:FR22" si="197">IFERROR(FR6/FZ6,0)</f>
        <v>0</v>
      </c>
      <c r="FS16" s="52">
        <f t="shared" ref="FS16:FS22" si="198">IFERROR(FS6/FZ6,0)</f>
        <v>0</v>
      </c>
      <c r="FT16" s="52">
        <f t="shared" ref="FT16:FT22" si="199">IFERROR(FT6/FZ6,0)</f>
        <v>0</v>
      </c>
      <c r="FU16" s="52">
        <f t="shared" ref="FU16:FU22" si="200">IFERROR(FU6/FZ6,0)</f>
        <v>0</v>
      </c>
      <c r="FV16" s="52">
        <f t="shared" ref="FV16:FV22" si="201">IFERROR(FV6/FZ6,0)</f>
        <v>0</v>
      </c>
      <c r="FW16" s="52">
        <f t="shared" ref="FW16:FW22" si="202">IFERROR(FW6/FZ6,0)</f>
        <v>0</v>
      </c>
      <c r="FX16" s="52">
        <f t="shared" ref="FX16:FX22" si="203">IFERROR(FX6/FZ6,0)</f>
        <v>0</v>
      </c>
      <c r="FY16" s="52">
        <f t="shared" ref="FY16:FY22" si="204">IFERROR(FY6/FZ6,0)</f>
        <v>0</v>
      </c>
      <c r="FZ16" s="53">
        <f t="shared" ref="FZ16:FZ22" si="205">IFERROR(FZ6/FZ6,0)</f>
        <v>1</v>
      </c>
      <c r="GB16" s="52">
        <f t="shared" ref="GB16:GB22" si="206">IFERROR(GB6/GO6,0)</f>
        <v>0.58195159138555363</v>
      </c>
      <c r="GC16" s="52">
        <f t="shared" ref="GC16:GC22" si="207">IFERROR(GC6/GO6,0)</f>
        <v>0.41804840861444631</v>
      </c>
      <c r="GD16" s="52">
        <f t="shared" ref="GD16:GD22" si="208">IFERROR(GD6/GO6,0)</f>
        <v>0</v>
      </c>
      <c r="GE16" s="52">
        <f t="shared" ref="GE16:GE22" si="209">IFERROR(GE6/GO6,0)</f>
        <v>0</v>
      </c>
      <c r="GF16" s="52">
        <f t="shared" ref="GF16:GF22" si="210">IFERROR(GF6/GO6,0)</f>
        <v>0</v>
      </c>
      <c r="GG16" s="52">
        <f t="shared" ref="GG16:GG22" si="211">IFERROR(GG6/GO6,0)</f>
        <v>0</v>
      </c>
      <c r="GH16" s="52">
        <f t="shared" ref="GH16:GH22" si="212">IFERROR(GH6/GO6,0)</f>
        <v>0</v>
      </c>
      <c r="GI16" s="52">
        <f t="shared" ref="GI16:GI22" si="213">IFERROR(GI6/GO6,0)</f>
        <v>0</v>
      </c>
      <c r="GJ16" s="52">
        <f t="shared" ref="GJ16:GJ22" si="214">IFERROR(GJ6/GO6,0)</f>
        <v>0</v>
      </c>
      <c r="GK16" s="52">
        <f t="shared" ref="GK16:GK22" si="215">IFERROR(GK6/GO6,0)</f>
        <v>0</v>
      </c>
      <c r="GL16" s="52">
        <f t="shared" ref="GL16:GL22" si="216">IFERROR(GL6/GO6,0)</f>
        <v>0</v>
      </c>
      <c r="GM16" s="52">
        <f t="shared" ref="GM16:GM22" si="217">IFERROR(GM6/GO6,0)</f>
        <v>0</v>
      </c>
      <c r="GN16" s="52">
        <f t="shared" ref="GN16:GN22" si="218">IFERROR(GN6/GO6,0)</f>
        <v>0</v>
      </c>
      <c r="GO16" s="53">
        <f t="shared" ref="GO16:GO22" si="219">IFERROR(GO6/GO6,0)</f>
        <v>1</v>
      </c>
    </row>
    <row r="17" spans="2:197" s="11" customFormat="1" x14ac:dyDescent="0.35">
      <c r="B17" s="11" t="s">
        <v>69</v>
      </c>
      <c r="D17" s="52">
        <f t="shared" si="38"/>
        <v>0.71467691647323262</v>
      </c>
      <c r="E17" s="52">
        <f t="shared" si="39"/>
        <v>0.11373708932564892</v>
      </c>
      <c r="F17" s="52">
        <f t="shared" si="40"/>
        <v>2.8570323445798053E-2</v>
      </c>
      <c r="G17" s="52">
        <f t="shared" si="41"/>
        <v>3.1331605718471936E-3</v>
      </c>
      <c r="H17" s="52">
        <f t="shared" si="42"/>
        <v>6.5399018566209333E-2</v>
      </c>
      <c r="I17" s="52">
        <f t="shared" si="43"/>
        <v>3.6508043117482371E-3</v>
      </c>
      <c r="J17" s="52">
        <f t="shared" si="44"/>
        <v>2.2635778320069987E-2</v>
      </c>
      <c r="K17" s="52">
        <f t="shared" si="45"/>
        <v>2.1091119075228735E-2</v>
      </c>
      <c r="L17" s="52">
        <f t="shared" si="46"/>
        <v>1.7109086982426648E-3</v>
      </c>
      <c r="M17" s="52">
        <f t="shared" si="47"/>
        <v>1.3795558977136302E-2</v>
      </c>
      <c r="N17" s="52">
        <f t="shared" si="48"/>
        <v>0</v>
      </c>
      <c r="O17" s="52">
        <f t="shared" si="49"/>
        <v>1.1599322234837924E-2</v>
      </c>
      <c r="P17" s="52">
        <f t="shared" si="50"/>
        <v>0</v>
      </c>
      <c r="Q17" s="53">
        <f t="shared" si="51"/>
        <v>1</v>
      </c>
      <c r="S17" s="52">
        <f t="shared" si="52"/>
        <v>0.58527479624858003</v>
      </c>
      <c r="T17" s="52">
        <f t="shared" si="53"/>
        <v>0.27067718413166547</v>
      </c>
      <c r="U17" s="52">
        <f t="shared" si="54"/>
        <v>6.5941163319550421E-3</v>
      </c>
      <c r="V17" s="52">
        <f t="shared" si="55"/>
        <v>0</v>
      </c>
      <c r="W17" s="52">
        <f t="shared" si="56"/>
        <v>0</v>
      </c>
      <c r="X17" s="52">
        <f t="shared" si="57"/>
        <v>0</v>
      </c>
      <c r="Y17" s="52">
        <f t="shared" si="58"/>
        <v>0</v>
      </c>
      <c r="Z17" s="52">
        <f t="shared" si="59"/>
        <v>4.5616832159415021E-3</v>
      </c>
      <c r="AA17" s="52">
        <f t="shared" si="60"/>
        <v>1.693694263344617E-2</v>
      </c>
      <c r="AB17" s="52">
        <f t="shared" si="61"/>
        <v>1.1291295088964113E-3</v>
      </c>
      <c r="AC17" s="52">
        <f t="shared" si="62"/>
        <v>0</v>
      </c>
      <c r="AD17" s="52">
        <f t="shared" si="63"/>
        <v>0.11482614792951522</v>
      </c>
      <c r="AE17" s="52">
        <f t="shared" si="64"/>
        <v>0</v>
      </c>
      <c r="AF17" s="53">
        <f t="shared" si="65"/>
        <v>1</v>
      </c>
      <c r="AH17" s="52">
        <f t="shared" si="66"/>
        <v>0</v>
      </c>
      <c r="AI17" s="52">
        <f t="shared" si="67"/>
        <v>0</v>
      </c>
      <c r="AJ17" s="52">
        <f t="shared" si="68"/>
        <v>0</v>
      </c>
      <c r="AK17" s="52">
        <f t="shared" si="69"/>
        <v>0</v>
      </c>
      <c r="AL17" s="52">
        <f t="shared" si="70"/>
        <v>0</v>
      </c>
      <c r="AM17" s="52">
        <f t="shared" si="71"/>
        <v>0</v>
      </c>
      <c r="AN17" s="52">
        <f t="shared" si="72"/>
        <v>0</v>
      </c>
      <c r="AO17" s="52">
        <f t="shared" si="73"/>
        <v>0</v>
      </c>
      <c r="AP17" s="52">
        <f t="shared" si="74"/>
        <v>0</v>
      </c>
      <c r="AQ17" s="52">
        <f t="shared" si="75"/>
        <v>0</v>
      </c>
      <c r="AR17" s="52">
        <f t="shared" si="76"/>
        <v>0</v>
      </c>
      <c r="AS17" s="52">
        <f t="shared" si="77"/>
        <v>0</v>
      </c>
      <c r="AT17" s="52">
        <f t="shared" si="78"/>
        <v>0</v>
      </c>
      <c r="AU17" s="53">
        <f t="shared" si="79"/>
        <v>0</v>
      </c>
      <c r="AW17" s="52">
        <f t="shared" si="80"/>
        <v>0</v>
      </c>
      <c r="AX17" s="52">
        <f t="shared" si="81"/>
        <v>0</v>
      </c>
      <c r="AY17" s="52">
        <f t="shared" si="82"/>
        <v>0</v>
      </c>
      <c r="AZ17" s="52">
        <f t="shared" si="83"/>
        <v>0</v>
      </c>
      <c r="BA17" s="52">
        <f t="shared" si="84"/>
        <v>0</v>
      </c>
      <c r="BB17" s="52">
        <f t="shared" si="85"/>
        <v>0</v>
      </c>
      <c r="BC17" s="52">
        <f t="shared" si="86"/>
        <v>0</v>
      </c>
      <c r="BD17" s="52">
        <f t="shared" si="87"/>
        <v>0</v>
      </c>
      <c r="BE17" s="52">
        <f t="shared" si="88"/>
        <v>0</v>
      </c>
      <c r="BF17" s="52">
        <f t="shared" si="89"/>
        <v>0</v>
      </c>
      <c r="BG17" s="52">
        <f t="shared" si="90"/>
        <v>0</v>
      </c>
      <c r="BH17" s="52">
        <f t="shared" si="91"/>
        <v>0</v>
      </c>
      <c r="BI17" s="52">
        <f t="shared" si="92"/>
        <v>0</v>
      </c>
      <c r="BJ17" s="53">
        <f t="shared" si="93"/>
        <v>0</v>
      </c>
      <c r="BL17" s="52">
        <f t="shared" si="94"/>
        <v>0</v>
      </c>
      <c r="BM17" s="52">
        <f t="shared" si="95"/>
        <v>0</v>
      </c>
      <c r="BN17" s="52">
        <f t="shared" si="96"/>
        <v>0</v>
      </c>
      <c r="BO17" s="52">
        <f t="shared" si="97"/>
        <v>0</v>
      </c>
      <c r="BP17" s="52">
        <f t="shared" si="98"/>
        <v>0</v>
      </c>
      <c r="BQ17" s="52">
        <f t="shared" si="99"/>
        <v>0</v>
      </c>
      <c r="BR17" s="52">
        <f t="shared" si="100"/>
        <v>0</v>
      </c>
      <c r="BS17" s="52">
        <f t="shared" si="101"/>
        <v>0</v>
      </c>
      <c r="BT17" s="52">
        <f t="shared" si="102"/>
        <v>0</v>
      </c>
      <c r="BU17" s="52">
        <f t="shared" si="103"/>
        <v>0</v>
      </c>
      <c r="BV17" s="52">
        <f t="shared" si="104"/>
        <v>0</v>
      </c>
      <c r="BW17" s="52">
        <f t="shared" si="105"/>
        <v>0</v>
      </c>
      <c r="BX17" s="52">
        <f t="shared" si="106"/>
        <v>0</v>
      </c>
      <c r="BY17" s="53">
        <f t="shared" si="107"/>
        <v>0</v>
      </c>
      <c r="CA17" s="52">
        <f t="shared" si="108"/>
        <v>0</v>
      </c>
      <c r="CB17" s="52">
        <f t="shared" si="109"/>
        <v>0</v>
      </c>
      <c r="CC17" s="52">
        <f t="shared" si="110"/>
        <v>0</v>
      </c>
      <c r="CD17" s="52">
        <f t="shared" si="111"/>
        <v>0</v>
      </c>
      <c r="CE17" s="52">
        <f t="shared" si="112"/>
        <v>0</v>
      </c>
      <c r="CF17" s="52">
        <f t="shared" si="113"/>
        <v>0</v>
      </c>
      <c r="CG17" s="52">
        <f t="shared" si="114"/>
        <v>0</v>
      </c>
      <c r="CH17" s="52">
        <f t="shared" si="115"/>
        <v>0</v>
      </c>
      <c r="CI17" s="52">
        <f t="shared" si="116"/>
        <v>0</v>
      </c>
      <c r="CJ17" s="52">
        <f t="shared" si="117"/>
        <v>0</v>
      </c>
      <c r="CK17" s="52">
        <f t="shared" si="118"/>
        <v>0</v>
      </c>
      <c r="CL17" s="52">
        <f t="shared" si="119"/>
        <v>0</v>
      </c>
      <c r="CM17" s="52">
        <f t="shared" si="120"/>
        <v>0</v>
      </c>
      <c r="CN17" s="53">
        <f t="shared" si="121"/>
        <v>0</v>
      </c>
      <c r="CP17" s="52">
        <f t="shared" si="122"/>
        <v>0</v>
      </c>
      <c r="CQ17" s="52">
        <f t="shared" si="123"/>
        <v>0</v>
      </c>
      <c r="CR17" s="52">
        <f t="shared" si="124"/>
        <v>0</v>
      </c>
      <c r="CS17" s="52">
        <f t="shared" si="125"/>
        <v>0</v>
      </c>
      <c r="CT17" s="52">
        <f t="shared" si="126"/>
        <v>0</v>
      </c>
      <c r="CU17" s="52">
        <f t="shared" si="127"/>
        <v>0</v>
      </c>
      <c r="CV17" s="52">
        <f t="shared" si="128"/>
        <v>0</v>
      </c>
      <c r="CW17" s="52">
        <f t="shared" si="129"/>
        <v>0</v>
      </c>
      <c r="CX17" s="52">
        <f t="shared" si="130"/>
        <v>0</v>
      </c>
      <c r="CY17" s="52">
        <f t="shared" si="131"/>
        <v>0</v>
      </c>
      <c r="CZ17" s="52">
        <f t="shared" si="132"/>
        <v>0</v>
      </c>
      <c r="DA17" s="52">
        <f t="shared" si="133"/>
        <v>0</v>
      </c>
      <c r="DB17" s="52">
        <f t="shared" si="134"/>
        <v>0</v>
      </c>
      <c r="DC17" s="53">
        <f t="shared" si="135"/>
        <v>0</v>
      </c>
      <c r="DE17" s="52">
        <f t="shared" si="136"/>
        <v>0.33349485665195994</v>
      </c>
      <c r="DF17" s="52">
        <f t="shared" si="137"/>
        <v>0.66650514334804001</v>
      </c>
      <c r="DG17" s="52">
        <f t="shared" si="138"/>
        <v>0</v>
      </c>
      <c r="DH17" s="52">
        <f t="shared" si="139"/>
        <v>0</v>
      </c>
      <c r="DI17" s="52">
        <f t="shared" si="140"/>
        <v>0</v>
      </c>
      <c r="DJ17" s="52">
        <f t="shared" si="141"/>
        <v>0</v>
      </c>
      <c r="DK17" s="52">
        <f t="shared" si="142"/>
        <v>0</v>
      </c>
      <c r="DL17" s="52">
        <f t="shared" si="143"/>
        <v>0</v>
      </c>
      <c r="DM17" s="52">
        <f t="shared" si="144"/>
        <v>0</v>
      </c>
      <c r="DN17" s="52">
        <f t="shared" si="145"/>
        <v>0</v>
      </c>
      <c r="DO17" s="52">
        <f t="shared" si="146"/>
        <v>0</v>
      </c>
      <c r="DP17" s="52">
        <f t="shared" si="147"/>
        <v>0</v>
      </c>
      <c r="DQ17" s="52">
        <f t="shared" si="148"/>
        <v>0</v>
      </c>
      <c r="DR17" s="53">
        <f t="shared" si="149"/>
        <v>1</v>
      </c>
      <c r="DT17" s="52">
        <f t="shared" si="150"/>
        <v>0.99542971223507581</v>
      </c>
      <c r="DU17" s="52">
        <f t="shared" si="151"/>
        <v>0</v>
      </c>
      <c r="DV17" s="52">
        <f t="shared" si="152"/>
        <v>0</v>
      </c>
      <c r="DW17" s="52">
        <f t="shared" si="153"/>
        <v>0</v>
      </c>
      <c r="DX17" s="52">
        <f t="shared" si="154"/>
        <v>4.5702877649242144E-3</v>
      </c>
      <c r="DY17" s="52">
        <f t="shared" si="155"/>
        <v>0</v>
      </c>
      <c r="DZ17" s="52">
        <f t="shared" si="156"/>
        <v>0</v>
      </c>
      <c r="EA17" s="52">
        <f t="shared" si="157"/>
        <v>0</v>
      </c>
      <c r="EB17" s="52">
        <f t="shared" si="158"/>
        <v>0</v>
      </c>
      <c r="EC17" s="52">
        <f t="shared" si="159"/>
        <v>0</v>
      </c>
      <c r="ED17" s="52">
        <f t="shared" si="160"/>
        <v>0</v>
      </c>
      <c r="EE17" s="52">
        <f t="shared" si="161"/>
        <v>0</v>
      </c>
      <c r="EF17" s="52">
        <f t="shared" si="162"/>
        <v>0</v>
      </c>
      <c r="EG17" s="53">
        <f t="shared" si="163"/>
        <v>1</v>
      </c>
      <c r="EI17" s="52">
        <f t="shared" si="164"/>
        <v>0.84085043755800271</v>
      </c>
      <c r="EJ17" s="52">
        <f t="shared" si="165"/>
        <v>3.6004749920527712E-2</v>
      </c>
      <c r="EK17" s="52">
        <f t="shared" si="166"/>
        <v>0</v>
      </c>
      <c r="EL17" s="52">
        <f t="shared" si="167"/>
        <v>0</v>
      </c>
      <c r="EM17" s="52">
        <f t="shared" si="168"/>
        <v>2.5564053062665799E-2</v>
      </c>
      <c r="EN17" s="52">
        <f t="shared" si="169"/>
        <v>3.5232047070014884E-3</v>
      </c>
      <c r="EO17" s="52">
        <f t="shared" si="170"/>
        <v>0</v>
      </c>
      <c r="EP17" s="52">
        <f t="shared" si="171"/>
        <v>9.4057554751802233E-2</v>
      </c>
      <c r="EQ17" s="52">
        <f t="shared" si="172"/>
        <v>0</v>
      </c>
      <c r="ER17" s="52">
        <f t="shared" si="173"/>
        <v>0</v>
      </c>
      <c r="ES17" s="52">
        <f t="shared" si="174"/>
        <v>0</v>
      </c>
      <c r="ET17" s="52">
        <f t="shared" si="175"/>
        <v>0</v>
      </c>
      <c r="EU17" s="52">
        <f t="shared" si="176"/>
        <v>0</v>
      </c>
      <c r="EV17" s="53">
        <f t="shared" si="177"/>
        <v>1</v>
      </c>
      <c r="EX17" s="52">
        <f t="shared" si="178"/>
        <v>0.87190953412477368</v>
      </c>
      <c r="EY17" s="52">
        <f t="shared" si="179"/>
        <v>0</v>
      </c>
      <c r="EZ17" s="52">
        <f t="shared" si="180"/>
        <v>0</v>
      </c>
      <c r="FA17" s="52">
        <f t="shared" si="181"/>
        <v>0</v>
      </c>
      <c r="FB17" s="52">
        <f t="shared" si="182"/>
        <v>3.2419356849836031E-2</v>
      </c>
      <c r="FC17" s="52">
        <f t="shared" si="183"/>
        <v>0</v>
      </c>
      <c r="FD17" s="52">
        <f t="shared" si="184"/>
        <v>4.760884572353543E-2</v>
      </c>
      <c r="FE17" s="52">
        <f t="shared" si="185"/>
        <v>4.806226330185482E-2</v>
      </c>
      <c r="FF17" s="52">
        <f t="shared" si="186"/>
        <v>0</v>
      </c>
      <c r="FG17" s="52">
        <f t="shared" si="187"/>
        <v>0</v>
      </c>
      <c r="FH17" s="52">
        <f t="shared" si="188"/>
        <v>0</v>
      </c>
      <c r="FI17" s="52">
        <f t="shared" si="189"/>
        <v>0</v>
      </c>
      <c r="FJ17" s="52">
        <f t="shared" si="190"/>
        <v>0</v>
      </c>
      <c r="FK17" s="53">
        <f t="shared" si="191"/>
        <v>1</v>
      </c>
      <c r="FM17" s="52">
        <f t="shared" si="192"/>
        <v>0.74207509234125801</v>
      </c>
      <c r="FN17" s="52">
        <f t="shared" si="193"/>
        <v>1.2910324480771656E-2</v>
      </c>
      <c r="FO17" s="52">
        <f t="shared" si="194"/>
        <v>4.9939778448870993E-2</v>
      </c>
      <c r="FP17" s="52">
        <f t="shared" si="195"/>
        <v>6.2521599985787971E-3</v>
      </c>
      <c r="FQ17" s="52">
        <f t="shared" si="196"/>
        <v>0.12017473542721378</v>
      </c>
      <c r="FR17" s="52">
        <f t="shared" si="197"/>
        <v>6.4090956576230117E-3</v>
      </c>
      <c r="FS17" s="52">
        <f t="shared" si="198"/>
        <v>1.446510170730537E-2</v>
      </c>
      <c r="FT17" s="52">
        <f t="shared" si="199"/>
        <v>2.3288123306766887E-2</v>
      </c>
      <c r="FU17" s="52">
        <f t="shared" si="200"/>
        <v>0</v>
      </c>
      <c r="FV17" s="52">
        <f t="shared" si="201"/>
        <v>2.4485588631611356E-2</v>
      </c>
      <c r="FW17" s="52">
        <f t="shared" si="202"/>
        <v>0</v>
      </c>
      <c r="FX17" s="52">
        <f t="shared" si="203"/>
        <v>0</v>
      </c>
      <c r="FY17" s="52">
        <f t="shared" si="204"/>
        <v>0</v>
      </c>
      <c r="FZ17" s="53">
        <f t="shared" si="205"/>
        <v>1</v>
      </c>
      <c r="GB17" s="52">
        <f t="shared" si="206"/>
        <v>0.68248577743600414</v>
      </c>
      <c r="GC17" s="52">
        <f t="shared" si="207"/>
        <v>1.1124025667939791E-2</v>
      </c>
      <c r="GD17" s="52">
        <f t="shared" si="208"/>
        <v>6.9248065826458136E-2</v>
      </c>
      <c r="GE17" s="52">
        <f t="shared" si="209"/>
        <v>2.4215233964472306E-3</v>
      </c>
      <c r="GF17" s="52">
        <f t="shared" si="210"/>
        <v>3.7195457992782829E-2</v>
      </c>
      <c r="GG17" s="52">
        <f t="shared" si="211"/>
        <v>8.7913422267117767E-3</v>
      </c>
      <c r="GH17" s="52">
        <f t="shared" si="212"/>
        <v>0.14940239043824702</v>
      </c>
      <c r="GI17" s="52">
        <f t="shared" si="213"/>
        <v>5.378930520152498E-3</v>
      </c>
      <c r="GJ17" s="52">
        <f t="shared" si="214"/>
        <v>0</v>
      </c>
      <c r="GK17" s="52">
        <f t="shared" si="215"/>
        <v>3.395248649525659E-2</v>
      </c>
      <c r="GL17" s="52">
        <f t="shared" si="216"/>
        <v>0</v>
      </c>
      <c r="GM17" s="52">
        <f t="shared" si="217"/>
        <v>0</v>
      </c>
      <c r="GN17" s="52">
        <f t="shared" si="218"/>
        <v>0</v>
      </c>
      <c r="GO17" s="53">
        <f t="shared" si="219"/>
        <v>1</v>
      </c>
    </row>
    <row r="18" spans="2:197" s="11" customFormat="1" x14ac:dyDescent="0.35">
      <c r="B18" s="11" t="s">
        <v>70</v>
      </c>
      <c r="D18" s="52">
        <f t="shared" si="38"/>
        <v>0.66083538738400238</v>
      </c>
      <c r="E18" s="52">
        <f t="shared" si="39"/>
        <v>0.23054375222078333</v>
      </c>
      <c r="F18" s="52">
        <f t="shared" si="40"/>
        <v>1.4819815694940423E-2</v>
      </c>
      <c r="G18" s="52">
        <f t="shared" si="41"/>
        <v>1.665254368263239E-2</v>
      </c>
      <c r="H18" s="52">
        <f t="shared" si="42"/>
        <v>1.1360695399487255E-2</v>
      </c>
      <c r="I18" s="52">
        <f t="shared" si="43"/>
        <v>2.2631936874717064E-3</v>
      </c>
      <c r="J18" s="52">
        <f t="shared" si="44"/>
        <v>0</v>
      </c>
      <c r="K18" s="52">
        <f t="shared" si="45"/>
        <v>2.6521433393538497E-2</v>
      </c>
      <c r="L18" s="52">
        <f t="shared" si="46"/>
        <v>2.1660646515196231E-3</v>
      </c>
      <c r="M18" s="52">
        <f t="shared" si="47"/>
        <v>1.2580335370798498E-2</v>
      </c>
      <c r="N18" s="52">
        <f t="shared" si="48"/>
        <v>0</v>
      </c>
      <c r="O18" s="52">
        <f t="shared" si="49"/>
        <v>2.225677851482586E-2</v>
      </c>
      <c r="P18" s="52">
        <f t="shared" si="50"/>
        <v>0</v>
      </c>
      <c r="Q18" s="53">
        <f t="shared" si="51"/>
        <v>1</v>
      </c>
      <c r="S18" s="52">
        <f t="shared" si="52"/>
        <v>0.58650361805073881</v>
      </c>
      <c r="T18" s="52">
        <f t="shared" si="53"/>
        <v>0.3388883503696199</v>
      </c>
      <c r="U18" s="52">
        <f t="shared" si="54"/>
        <v>5.945658399759462E-3</v>
      </c>
      <c r="V18" s="52">
        <f t="shared" si="55"/>
        <v>2.2636153251193803E-3</v>
      </c>
      <c r="W18" s="52">
        <f t="shared" si="56"/>
        <v>3.6715423568839064E-4</v>
      </c>
      <c r="X18" s="52">
        <f t="shared" si="57"/>
        <v>9.3964580793095675E-4</v>
      </c>
      <c r="Y18" s="52">
        <f t="shared" si="58"/>
        <v>0</v>
      </c>
      <c r="Z18" s="52">
        <f t="shared" si="59"/>
        <v>2.1805624518494833E-2</v>
      </c>
      <c r="AA18" s="52">
        <f t="shared" si="60"/>
        <v>5.0590404741298525E-3</v>
      </c>
      <c r="AB18" s="52">
        <f t="shared" si="61"/>
        <v>1.8122112923909365E-3</v>
      </c>
      <c r="AC18" s="52">
        <f t="shared" si="62"/>
        <v>0</v>
      </c>
      <c r="AD18" s="52">
        <f t="shared" si="63"/>
        <v>3.6415081526127505E-2</v>
      </c>
      <c r="AE18" s="52">
        <f t="shared" si="64"/>
        <v>0</v>
      </c>
      <c r="AF18" s="53">
        <f t="shared" si="65"/>
        <v>1</v>
      </c>
      <c r="AH18" s="52">
        <f t="shared" si="66"/>
        <v>0.65067813702271116</v>
      </c>
      <c r="AI18" s="52">
        <f t="shared" si="67"/>
        <v>0.19886247774898547</v>
      </c>
      <c r="AJ18" s="52">
        <f t="shared" si="68"/>
        <v>2.218210432946496E-2</v>
      </c>
      <c r="AK18" s="52">
        <f t="shared" si="69"/>
        <v>1.649047530415387E-3</v>
      </c>
      <c r="AL18" s="52">
        <f t="shared" si="70"/>
        <v>1.7208943800567247E-3</v>
      </c>
      <c r="AM18" s="52">
        <f t="shared" si="71"/>
        <v>1.8439608558550372E-4</v>
      </c>
      <c r="AN18" s="52">
        <f t="shared" si="72"/>
        <v>0</v>
      </c>
      <c r="AO18" s="52">
        <f t="shared" si="73"/>
        <v>2.1068987722168614E-2</v>
      </c>
      <c r="AP18" s="52">
        <f t="shared" si="74"/>
        <v>4.2159405089990786E-3</v>
      </c>
      <c r="AQ18" s="52">
        <f t="shared" si="75"/>
        <v>4.8565887127944695E-3</v>
      </c>
      <c r="AR18" s="52">
        <f t="shared" si="76"/>
        <v>0</v>
      </c>
      <c r="AS18" s="52">
        <f t="shared" si="77"/>
        <v>9.4581425958818841E-2</v>
      </c>
      <c r="AT18" s="52">
        <f t="shared" si="78"/>
        <v>0</v>
      </c>
      <c r="AU18" s="53">
        <f t="shared" si="79"/>
        <v>1</v>
      </c>
      <c r="AW18" s="52">
        <f t="shared" si="80"/>
        <v>0.67140881467096192</v>
      </c>
      <c r="AX18" s="52">
        <f t="shared" si="81"/>
        <v>0.22935501473724088</v>
      </c>
      <c r="AY18" s="52">
        <f t="shared" si="82"/>
        <v>1.4757201740830259E-2</v>
      </c>
      <c r="AZ18" s="52">
        <f t="shared" si="83"/>
        <v>2.5925326060239847E-3</v>
      </c>
      <c r="BA18" s="52">
        <f t="shared" si="84"/>
        <v>5.1514634345604209E-3</v>
      </c>
      <c r="BB18" s="52">
        <f t="shared" si="85"/>
        <v>1.0079601945366535E-3</v>
      </c>
      <c r="BC18" s="52">
        <f t="shared" si="86"/>
        <v>0</v>
      </c>
      <c r="BD18" s="52">
        <f t="shared" si="87"/>
        <v>1.5235354415059256E-2</v>
      </c>
      <c r="BE18" s="52">
        <f t="shared" si="88"/>
        <v>7.5390080593926998E-3</v>
      </c>
      <c r="BF18" s="52">
        <f t="shared" si="89"/>
        <v>3.5478231210170873E-3</v>
      </c>
      <c r="BG18" s="52">
        <f t="shared" si="90"/>
        <v>0</v>
      </c>
      <c r="BH18" s="52">
        <f t="shared" si="91"/>
        <v>4.9404827020376747E-2</v>
      </c>
      <c r="BI18" s="52">
        <f t="shared" si="92"/>
        <v>0</v>
      </c>
      <c r="BJ18" s="53">
        <f t="shared" si="93"/>
        <v>1</v>
      </c>
      <c r="BL18" s="52">
        <f t="shared" si="94"/>
        <v>0.7775372055409604</v>
      </c>
      <c r="BM18" s="52">
        <f t="shared" si="95"/>
        <v>0.15603688265132989</v>
      </c>
      <c r="BN18" s="52">
        <f t="shared" si="96"/>
        <v>2.8173736205173643E-2</v>
      </c>
      <c r="BO18" s="52">
        <f t="shared" si="97"/>
        <v>9.8454209881383547E-3</v>
      </c>
      <c r="BP18" s="52">
        <f t="shared" si="98"/>
        <v>4.9140308994505104E-3</v>
      </c>
      <c r="BQ18" s="52">
        <f t="shared" si="99"/>
        <v>8.6699884950044092E-4</v>
      </c>
      <c r="BR18" s="52">
        <f t="shared" si="100"/>
        <v>0</v>
      </c>
      <c r="BS18" s="52">
        <f t="shared" si="101"/>
        <v>1.5557589579407389E-2</v>
      </c>
      <c r="BT18" s="52">
        <f t="shared" si="102"/>
        <v>4.7642888376348046E-4</v>
      </c>
      <c r="BU18" s="52">
        <f t="shared" si="103"/>
        <v>3.361696437142586E-3</v>
      </c>
      <c r="BV18" s="52">
        <f t="shared" si="104"/>
        <v>0</v>
      </c>
      <c r="BW18" s="52">
        <f t="shared" si="105"/>
        <v>3.2300099651331256E-3</v>
      </c>
      <c r="BX18" s="52">
        <f t="shared" si="106"/>
        <v>0</v>
      </c>
      <c r="BY18" s="53">
        <f t="shared" si="107"/>
        <v>1</v>
      </c>
      <c r="CA18" s="52">
        <f t="shared" si="108"/>
        <v>0.75318533421425915</v>
      </c>
      <c r="CB18" s="52">
        <f t="shared" si="109"/>
        <v>0.15627318494110873</v>
      </c>
      <c r="CC18" s="52">
        <f t="shared" si="110"/>
        <v>2.1773148180181976E-2</v>
      </c>
      <c r="CD18" s="52">
        <f t="shared" si="111"/>
        <v>2.721774705286557E-2</v>
      </c>
      <c r="CE18" s="52">
        <f t="shared" si="112"/>
        <v>2.1501974189477486E-2</v>
      </c>
      <c r="CF18" s="52">
        <f t="shared" si="113"/>
        <v>1.5379950025160404E-3</v>
      </c>
      <c r="CG18" s="52">
        <f t="shared" si="114"/>
        <v>0</v>
      </c>
      <c r="CH18" s="52">
        <f t="shared" si="115"/>
        <v>7.4675451471001913E-3</v>
      </c>
      <c r="CI18" s="52">
        <f t="shared" si="116"/>
        <v>0</v>
      </c>
      <c r="CJ18" s="52">
        <f t="shared" si="117"/>
        <v>5.6476066374535113E-3</v>
      </c>
      <c r="CK18" s="52">
        <f t="shared" si="118"/>
        <v>0</v>
      </c>
      <c r="CL18" s="52">
        <f t="shared" si="119"/>
        <v>5.395464635037206E-3</v>
      </c>
      <c r="CM18" s="52">
        <f t="shared" si="120"/>
        <v>0</v>
      </c>
      <c r="CN18" s="53">
        <f t="shared" si="121"/>
        <v>1</v>
      </c>
      <c r="CP18" s="52">
        <f t="shared" si="122"/>
        <v>0.64990042481919008</v>
      </c>
      <c r="CQ18" s="52">
        <f t="shared" si="123"/>
        <v>0.25596874972996236</v>
      </c>
      <c r="CR18" s="52">
        <f t="shared" si="124"/>
        <v>2.2495685003420186E-2</v>
      </c>
      <c r="CS18" s="52">
        <f t="shared" si="125"/>
        <v>2.8384980957872688E-2</v>
      </c>
      <c r="CT18" s="52">
        <f t="shared" si="126"/>
        <v>2.3299728289237039E-2</v>
      </c>
      <c r="CU18" s="52">
        <f t="shared" si="127"/>
        <v>5.6437167606795836E-3</v>
      </c>
      <c r="CV18" s="52">
        <f t="shared" si="128"/>
        <v>0</v>
      </c>
      <c r="CW18" s="52">
        <f t="shared" si="129"/>
        <v>4.2486225470655115E-3</v>
      </c>
      <c r="CX18" s="52">
        <f t="shared" si="130"/>
        <v>0</v>
      </c>
      <c r="CY18" s="52">
        <f t="shared" si="131"/>
        <v>1.0035592887417693E-2</v>
      </c>
      <c r="CZ18" s="52">
        <f t="shared" si="132"/>
        <v>0</v>
      </c>
      <c r="DA18" s="52">
        <f t="shared" si="133"/>
        <v>2.2499005154970661E-5</v>
      </c>
      <c r="DB18" s="52">
        <f t="shared" si="134"/>
        <v>0</v>
      </c>
      <c r="DC18" s="53">
        <f t="shared" si="135"/>
        <v>1</v>
      </c>
      <c r="DE18" s="52">
        <f t="shared" si="136"/>
        <v>0.40307960343343413</v>
      </c>
      <c r="DF18" s="52">
        <f t="shared" si="137"/>
        <v>0.32965574776587475</v>
      </c>
      <c r="DG18" s="52">
        <f t="shared" si="138"/>
        <v>1.0485146767910191E-2</v>
      </c>
      <c r="DH18" s="52">
        <f t="shared" si="139"/>
        <v>5.4055142484410297E-2</v>
      </c>
      <c r="DI18" s="52">
        <f t="shared" si="140"/>
        <v>1.2795381273945349E-2</v>
      </c>
      <c r="DJ18" s="52">
        <f t="shared" si="141"/>
        <v>3.3611447508593091E-3</v>
      </c>
      <c r="DK18" s="52">
        <f t="shared" si="142"/>
        <v>0</v>
      </c>
      <c r="DL18" s="52">
        <f t="shared" si="143"/>
        <v>0.10561517917581047</v>
      </c>
      <c r="DM18" s="52">
        <f t="shared" si="144"/>
        <v>0</v>
      </c>
      <c r="DN18" s="52">
        <f t="shared" si="145"/>
        <v>8.095265434775549E-2</v>
      </c>
      <c r="DO18" s="52">
        <f t="shared" si="146"/>
        <v>0</v>
      </c>
      <c r="DP18" s="52">
        <f t="shared" si="147"/>
        <v>0</v>
      </c>
      <c r="DQ18" s="52">
        <f t="shared" si="148"/>
        <v>0</v>
      </c>
      <c r="DR18" s="53">
        <f t="shared" si="149"/>
        <v>1</v>
      </c>
      <c r="DT18" s="52">
        <f t="shared" si="150"/>
        <v>0.50716913143265197</v>
      </c>
      <c r="DU18" s="52">
        <f t="shared" si="151"/>
        <v>0.36224559419109226</v>
      </c>
      <c r="DV18" s="52">
        <f t="shared" si="152"/>
        <v>1.5803902206068112E-2</v>
      </c>
      <c r="DW18" s="52">
        <f t="shared" si="153"/>
        <v>1.8815453109069753E-2</v>
      </c>
      <c r="DX18" s="52">
        <f t="shared" si="154"/>
        <v>9.3499858775269052E-3</v>
      </c>
      <c r="DY18" s="52">
        <f t="shared" si="155"/>
        <v>1.9063449576184072E-2</v>
      </c>
      <c r="DZ18" s="52">
        <f t="shared" si="156"/>
        <v>0</v>
      </c>
      <c r="EA18" s="52">
        <f t="shared" si="157"/>
        <v>5.7235969132800747E-2</v>
      </c>
      <c r="EB18" s="52">
        <f t="shared" si="158"/>
        <v>0</v>
      </c>
      <c r="EC18" s="52">
        <f t="shared" si="159"/>
        <v>1.7361157176290721E-3</v>
      </c>
      <c r="ED18" s="52">
        <f t="shared" si="160"/>
        <v>0</v>
      </c>
      <c r="EE18" s="52">
        <f t="shared" si="161"/>
        <v>8.5803987569770691E-3</v>
      </c>
      <c r="EF18" s="52">
        <f t="shared" si="162"/>
        <v>0</v>
      </c>
      <c r="EG18" s="53">
        <f t="shared" si="163"/>
        <v>1</v>
      </c>
      <c r="EI18" s="52">
        <f t="shared" si="164"/>
        <v>0.72191666149757439</v>
      </c>
      <c r="EJ18" s="52">
        <f t="shared" si="165"/>
        <v>0.15083032685238162</v>
      </c>
      <c r="EK18" s="52">
        <f t="shared" si="166"/>
        <v>4.8291187478965132E-3</v>
      </c>
      <c r="EL18" s="52">
        <f t="shared" si="167"/>
        <v>1.3889850902832316E-2</v>
      </c>
      <c r="EM18" s="52">
        <f t="shared" si="168"/>
        <v>5.6453358064106847E-2</v>
      </c>
      <c r="EN18" s="52">
        <f t="shared" si="169"/>
        <v>6.9288079899462902E-4</v>
      </c>
      <c r="EO18" s="52">
        <f t="shared" si="170"/>
        <v>0</v>
      </c>
      <c r="EP18" s="52">
        <f t="shared" si="171"/>
        <v>4.2788305312397343E-2</v>
      </c>
      <c r="EQ18" s="52">
        <f t="shared" si="172"/>
        <v>0</v>
      </c>
      <c r="ER18" s="52">
        <f t="shared" si="173"/>
        <v>8.5994978238163357E-3</v>
      </c>
      <c r="ES18" s="52">
        <f t="shared" si="174"/>
        <v>0</v>
      </c>
      <c r="ET18" s="52">
        <f t="shared" si="175"/>
        <v>0</v>
      </c>
      <c r="EU18" s="52">
        <f t="shared" si="176"/>
        <v>0</v>
      </c>
      <c r="EV18" s="53">
        <f t="shared" si="177"/>
        <v>1</v>
      </c>
      <c r="EX18" s="52">
        <f t="shared" si="178"/>
        <v>0.64140596292762952</v>
      </c>
      <c r="EY18" s="52">
        <f t="shared" si="179"/>
        <v>0.1181371797238393</v>
      </c>
      <c r="EZ18" s="52">
        <f t="shared" si="180"/>
        <v>1.6321226064738369E-2</v>
      </c>
      <c r="FA18" s="52">
        <f t="shared" si="181"/>
        <v>1.2329175940288165E-2</v>
      </c>
      <c r="FB18" s="52">
        <f t="shared" si="182"/>
        <v>1.0515294127070873E-3</v>
      </c>
      <c r="FC18" s="52">
        <f t="shared" si="183"/>
        <v>2.5246673672432631E-4</v>
      </c>
      <c r="FD18" s="52">
        <f t="shared" si="184"/>
        <v>0</v>
      </c>
      <c r="FE18" s="52">
        <f t="shared" si="185"/>
        <v>9.9183097709351839E-2</v>
      </c>
      <c r="FF18" s="52">
        <f t="shared" si="186"/>
        <v>0</v>
      </c>
      <c r="FG18" s="52">
        <f t="shared" si="187"/>
        <v>0.11131936148472145</v>
      </c>
      <c r="FH18" s="52">
        <f t="shared" si="188"/>
        <v>0</v>
      </c>
      <c r="FI18" s="52">
        <f t="shared" si="189"/>
        <v>0</v>
      </c>
      <c r="FJ18" s="52">
        <f t="shared" si="190"/>
        <v>0</v>
      </c>
      <c r="FK18" s="53">
        <f t="shared" si="191"/>
        <v>1</v>
      </c>
      <c r="FM18" s="52">
        <f t="shared" si="192"/>
        <v>0.80174096293205721</v>
      </c>
      <c r="FN18" s="52">
        <f t="shared" si="193"/>
        <v>0.16528844754411884</v>
      </c>
      <c r="FO18" s="52">
        <f t="shared" si="194"/>
        <v>0</v>
      </c>
      <c r="FP18" s="52">
        <f t="shared" si="195"/>
        <v>8.8168934523506284E-3</v>
      </c>
      <c r="FQ18" s="52">
        <f t="shared" si="196"/>
        <v>1.8693690747560178E-3</v>
      </c>
      <c r="FR18" s="52">
        <f t="shared" si="197"/>
        <v>4.9105375748584735E-4</v>
      </c>
      <c r="FS18" s="52">
        <f t="shared" si="198"/>
        <v>0</v>
      </c>
      <c r="FT18" s="52">
        <f t="shared" si="199"/>
        <v>2.1793273239231491E-2</v>
      </c>
      <c r="FU18" s="52">
        <f t="shared" si="200"/>
        <v>0</v>
      </c>
      <c r="FV18" s="52">
        <f t="shared" si="201"/>
        <v>0</v>
      </c>
      <c r="FW18" s="52">
        <f t="shared" si="202"/>
        <v>0</v>
      </c>
      <c r="FX18" s="52">
        <f t="shared" si="203"/>
        <v>0</v>
      </c>
      <c r="FY18" s="52">
        <f t="shared" si="204"/>
        <v>0</v>
      </c>
      <c r="FZ18" s="53">
        <f t="shared" si="205"/>
        <v>1</v>
      </c>
      <c r="GB18" s="52">
        <f t="shared" si="206"/>
        <v>0.4995954954107853</v>
      </c>
      <c r="GC18" s="52">
        <f t="shared" si="207"/>
        <v>0.37523357212384156</v>
      </c>
      <c r="GD18" s="52">
        <f t="shared" si="208"/>
        <v>2.1578219006661409E-3</v>
      </c>
      <c r="GE18" s="52">
        <f t="shared" si="209"/>
        <v>6.4850422667244417E-2</v>
      </c>
      <c r="GF18" s="52">
        <f t="shared" si="210"/>
        <v>3.7301598043981386E-3</v>
      </c>
      <c r="GG18" s="52">
        <f t="shared" si="211"/>
        <v>9.7985411907568144E-4</v>
      </c>
      <c r="GH18" s="52">
        <f t="shared" si="212"/>
        <v>0</v>
      </c>
      <c r="GI18" s="52">
        <f t="shared" si="213"/>
        <v>5.1294852073322579E-2</v>
      </c>
      <c r="GJ18" s="52">
        <f t="shared" si="214"/>
        <v>0</v>
      </c>
      <c r="GK18" s="52">
        <f t="shared" si="215"/>
        <v>2.1578219006661409E-3</v>
      </c>
      <c r="GL18" s="52">
        <f t="shared" si="216"/>
        <v>0</v>
      </c>
      <c r="GM18" s="52">
        <f t="shared" si="217"/>
        <v>0</v>
      </c>
      <c r="GN18" s="52">
        <f t="shared" si="218"/>
        <v>0</v>
      </c>
      <c r="GO18" s="53">
        <f t="shared" si="219"/>
        <v>1</v>
      </c>
    </row>
    <row r="19" spans="2:197" s="11" customFormat="1" x14ac:dyDescent="0.35">
      <c r="B19" s="11" t="s">
        <v>71</v>
      </c>
      <c r="D19" s="52">
        <f t="shared" si="38"/>
        <v>0.16194318036805957</v>
      </c>
      <c r="E19" s="52">
        <f t="shared" si="39"/>
        <v>1.1042279923260548E-2</v>
      </c>
      <c r="F19" s="52">
        <f t="shared" si="40"/>
        <v>0.3222767782001007</v>
      </c>
      <c r="G19" s="52">
        <f t="shared" si="41"/>
        <v>0.11907726690620586</v>
      </c>
      <c r="H19" s="52">
        <f t="shared" si="42"/>
        <v>1.5455763707784467E-2</v>
      </c>
      <c r="I19" s="52">
        <f t="shared" si="43"/>
        <v>0.12460911276045283</v>
      </c>
      <c r="J19" s="52">
        <f t="shared" si="44"/>
        <v>0</v>
      </c>
      <c r="K19" s="52">
        <f t="shared" si="45"/>
        <v>0.10514795943893325</v>
      </c>
      <c r="L19" s="52">
        <f t="shared" si="46"/>
        <v>0</v>
      </c>
      <c r="M19" s="52">
        <f t="shared" si="47"/>
        <v>0.14044765869520279</v>
      </c>
      <c r="N19" s="52">
        <f t="shared" si="48"/>
        <v>0</v>
      </c>
      <c r="O19" s="52">
        <f t="shared" si="49"/>
        <v>0</v>
      </c>
      <c r="P19" s="52">
        <f t="shared" si="50"/>
        <v>0</v>
      </c>
      <c r="Q19" s="53">
        <f t="shared" si="51"/>
        <v>1</v>
      </c>
      <c r="S19" s="52">
        <f t="shared" si="52"/>
        <v>7.3843060368513095E-3</v>
      </c>
      <c r="T19" s="52">
        <f t="shared" si="53"/>
        <v>0</v>
      </c>
      <c r="U19" s="52">
        <f t="shared" si="54"/>
        <v>0.21078989225043557</v>
      </c>
      <c r="V19" s="52">
        <f t="shared" si="55"/>
        <v>0.15743630269747308</v>
      </c>
      <c r="W19" s="52">
        <f t="shared" si="56"/>
        <v>0.53348729843631049</v>
      </c>
      <c r="X19" s="52">
        <f t="shared" si="57"/>
        <v>5.1138409203130279E-2</v>
      </c>
      <c r="Y19" s="52">
        <f t="shared" si="58"/>
        <v>0</v>
      </c>
      <c r="Z19" s="52">
        <f t="shared" si="59"/>
        <v>3.9763791375799315E-2</v>
      </c>
      <c r="AA19" s="52">
        <f t="shared" si="60"/>
        <v>0</v>
      </c>
      <c r="AB19" s="52">
        <f t="shared" si="61"/>
        <v>0</v>
      </c>
      <c r="AC19" s="52">
        <f t="shared" si="62"/>
        <v>0</v>
      </c>
      <c r="AD19" s="52">
        <f t="shared" si="63"/>
        <v>0</v>
      </c>
      <c r="AE19" s="52">
        <f t="shared" si="64"/>
        <v>0</v>
      </c>
      <c r="AF19" s="53">
        <f t="shared" si="65"/>
        <v>1</v>
      </c>
      <c r="AH19" s="52">
        <f t="shared" si="66"/>
        <v>0.6967007601779267</v>
      </c>
      <c r="AI19" s="52">
        <f t="shared" si="67"/>
        <v>0</v>
      </c>
      <c r="AJ19" s="52">
        <f t="shared" si="68"/>
        <v>6.4408022632077525E-2</v>
      </c>
      <c r="AK19" s="52">
        <f t="shared" si="69"/>
        <v>4.8105536935338991E-2</v>
      </c>
      <c r="AL19" s="52">
        <f t="shared" si="70"/>
        <v>0.16301000785553929</v>
      </c>
      <c r="AM19" s="52">
        <f t="shared" si="71"/>
        <v>1.5625625034289804E-2</v>
      </c>
      <c r="AN19" s="52">
        <f t="shared" si="72"/>
        <v>0</v>
      </c>
      <c r="AO19" s="52">
        <f t="shared" si="73"/>
        <v>1.2150047364827568E-2</v>
      </c>
      <c r="AP19" s="52">
        <f t="shared" si="74"/>
        <v>0</v>
      </c>
      <c r="AQ19" s="52">
        <f t="shared" si="75"/>
        <v>0</v>
      </c>
      <c r="AR19" s="52">
        <f t="shared" si="76"/>
        <v>0</v>
      </c>
      <c r="AS19" s="52">
        <f t="shared" si="77"/>
        <v>0</v>
      </c>
      <c r="AT19" s="52">
        <f t="shared" si="78"/>
        <v>0</v>
      </c>
      <c r="AU19" s="53">
        <f t="shared" si="79"/>
        <v>1</v>
      </c>
      <c r="AW19" s="52">
        <f t="shared" si="80"/>
        <v>7.3843060368513087E-3</v>
      </c>
      <c r="AX19" s="52">
        <f t="shared" si="81"/>
        <v>0</v>
      </c>
      <c r="AY19" s="52">
        <f t="shared" si="82"/>
        <v>0.21078989225043554</v>
      </c>
      <c r="AZ19" s="52">
        <f t="shared" si="83"/>
        <v>0.15743630269747308</v>
      </c>
      <c r="BA19" s="52">
        <f t="shared" si="84"/>
        <v>0.53348729843631049</v>
      </c>
      <c r="BB19" s="52">
        <f t="shared" si="85"/>
        <v>5.1138409203130279E-2</v>
      </c>
      <c r="BC19" s="52">
        <f t="shared" si="86"/>
        <v>0</v>
      </c>
      <c r="BD19" s="52">
        <f t="shared" si="87"/>
        <v>3.9763791375799315E-2</v>
      </c>
      <c r="BE19" s="52">
        <f t="shared" si="88"/>
        <v>0</v>
      </c>
      <c r="BF19" s="52">
        <f t="shared" si="89"/>
        <v>0</v>
      </c>
      <c r="BG19" s="52">
        <f t="shared" si="90"/>
        <v>0</v>
      </c>
      <c r="BH19" s="52">
        <f t="shared" si="91"/>
        <v>0</v>
      </c>
      <c r="BI19" s="52">
        <f t="shared" si="92"/>
        <v>0</v>
      </c>
      <c r="BJ19" s="53">
        <f t="shared" si="93"/>
        <v>1</v>
      </c>
      <c r="BL19" s="52">
        <f t="shared" si="94"/>
        <v>0</v>
      </c>
      <c r="BM19" s="52">
        <f t="shared" si="95"/>
        <v>0</v>
      </c>
      <c r="BN19" s="52">
        <f t="shared" si="96"/>
        <v>0</v>
      </c>
      <c r="BO19" s="52">
        <f t="shared" si="97"/>
        <v>0</v>
      </c>
      <c r="BP19" s="52">
        <f t="shared" si="98"/>
        <v>0</v>
      </c>
      <c r="BQ19" s="52">
        <f t="shared" si="99"/>
        <v>0</v>
      </c>
      <c r="BR19" s="52">
        <f t="shared" si="100"/>
        <v>0</v>
      </c>
      <c r="BS19" s="52">
        <f t="shared" si="101"/>
        <v>0</v>
      </c>
      <c r="BT19" s="52">
        <f t="shared" si="102"/>
        <v>0</v>
      </c>
      <c r="BU19" s="52">
        <f t="shared" si="103"/>
        <v>0</v>
      </c>
      <c r="BV19" s="52">
        <f t="shared" si="104"/>
        <v>0</v>
      </c>
      <c r="BW19" s="52">
        <f t="shared" si="105"/>
        <v>0</v>
      </c>
      <c r="BX19" s="52">
        <f t="shared" si="106"/>
        <v>0</v>
      </c>
      <c r="BY19" s="53">
        <f t="shared" si="107"/>
        <v>0</v>
      </c>
      <c r="CA19" s="52">
        <f t="shared" si="108"/>
        <v>0</v>
      </c>
      <c r="CB19" s="52">
        <f t="shared" si="109"/>
        <v>5.5555555555555552E-2</v>
      </c>
      <c r="CC19" s="52">
        <f t="shared" si="110"/>
        <v>0</v>
      </c>
      <c r="CD19" s="52">
        <f t="shared" si="111"/>
        <v>0</v>
      </c>
      <c r="CE19" s="52">
        <f t="shared" si="112"/>
        <v>0</v>
      </c>
      <c r="CF19" s="52">
        <f t="shared" si="113"/>
        <v>0.94444444444444442</v>
      </c>
      <c r="CG19" s="52">
        <f t="shared" si="114"/>
        <v>0</v>
      </c>
      <c r="CH19" s="52">
        <f t="shared" si="115"/>
        <v>0</v>
      </c>
      <c r="CI19" s="52">
        <f t="shared" si="116"/>
        <v>0</v>
      </c>
      <c r="CJ19" s="52">
        <f t="shared" si="117"/>
        <v>0</v>
      </c>
      <c r="CK19" s="52">
        <f t="shared" si="118"/>
        <v>0</v>
      </c>
      <c r="CL19" s="52">
        <f t="shared" si="119"/>
        <v>0</v>
      </c>
      <c r="CM19" s="52">
        <f t="shared" si="120"/>
        <v>0</v>
      </c>
      <c r="CN19" s="53">
        <f t="shared" si="121"/>
        <v>1</v>
      </c>
      <c r="CP19" s="52">
        <f t="shared" si="122"/>
        <v>1</v>
      </c>
      <c r="CQ19" s="52">
        <f t="shared" si="123"/>
        <v>0</v>
      </c>
      <c r="CR19" s="52">
        <f t="shared" si="124"/>
        <v>0</v>
      </c>
      <c r="CS19" s="52">
        <f t="shared" si="125"/>
        <v>0</v>
      </c>
      <c r="CT19" s="52">
        <f t="shared" si="126"/>
        <v>0</v>
      </c>
      <c r="CU19" s="52">
        <f t="shared" si="127"/>
        <v>0</v>
      </c>
      <c r="CV19" s="52">
        <f t="shared" si="128"/>
        <v>0</v>
      </c>
      <c r="CW19" s="52">
        <f t="shared" si="129"/>
        <v>0</v>
      </c>
      <c r="CX19" s="52">
        <f t="shared" si="130"/>
        <v>0</v>
      </c>
      <c r="CY19" s="52">
        <f t="shared" si="131"/>
        <v>0</v>
      </c>
      <c r="CZ19" s="52">
        <f t="shared" si="132"/>
        <v>0</v>
      </c>
      <c r="DA19" s="52">
        <f t="shared" si="133"/>
        <v>0</v>
      </c>
      <c r="DB19" s="52">
        <f t="shared" si="134"/>
        <v>0</v>
      </c>
      <c r="DC19" s="53">
        <f t="shared" si="135"/>
        <v>1</v>
      </c>
      <c r="DE19" s="52">
        <f t="shared" si="136"/>
        <v>0</v>
      </c>
      <c r="DF19" s="52">
        <f t="shared" si="137"/>
        <v>0</v>
      </c>
      <c r="DG19" s="52">
        <f t="shared" si="138"/>
        <v>0</v>
      </c>
      <c r="DH19" s="52">
        <f t="shared" si="139"/>
        <v>0</v>
      </c>
      <c r="DI19" s="52">
        <f t="shared" si="140"/>
        <v>0</v>
      </c>
      <c r="DJ19" s="52">
        <f t="shared" si="141"/>
        <v>0</v>
      </c>
      <c r="DK19" s="52">
        <f t="shared" si="142"/>
        <v>0</v>
      </c>
      <c r="DL19" s="52">
        <f t="shared" si="143"/>
        <v>0</v>
      </c>
      <c r="DM19" s="52">
        <f t="shared" si="144"/>
        <v>0</v>
      </c>
      <c r="DN19" s="52">
        <f t="shared" si="145"/>
        <v>0</v>
      </c>
      <c r="DO19" s="52">
        <f t="shared" si="146"/>
        <v>0</v>
      </c>
      <c r="DP19" s="52">
        <f t="shared" si="147"/>
        <v>0</v>
      </c>
      <c r="DQ19" s="52">
        <f t="shared" si="148"/>
        <v>0</v>
      </c>
      <c r="DR19" s="53">
        <f t="shared" si="149"/>
        <v>0</v>
      </c>
      <c r="DT19" s="52">
        <f t="shared" si="150"/>
        <v>0</v>
      </c>
      <c r="DU19" s="52">
        <f t="shared" si="151"/>
        <v>0</v>
      </c>
      <c r="DV19" s="52">
        <f t="shared" si="152"/>
        <v>0</v>
      </c>
      <c r="DW19" s="52">
        <f t="shared" si="153"/>
        <v>0</v>
      </c>
      <c r="DX19" s="52">
        <f t="shared" si="154"/>
        <v>0</v>
      </c>
      <c r="DY19" s="52">
        <f t="shared" si="155"/>
        <v>0</v>
      </c>
      <c r="DZ19" s="52">
        <f t="shared" si="156"/>
        <v>0</v>
      </c>
      <c r="EA19" s="52">
        <f t="shared" si="157"/>
        <v>0</v>
      </c>
      <c r="EB19" s="52">
        <f t="shared" si="158"/>
        <v>0</v>
      </c>
      <c r="EC19" s="52">
        <f t="shared" si="159"/>
        <v>0</v>
      </c>
      <c r="ED19" s="52">
        <f t="shared" si="160"/>
        <v>0</v>
      </c>
      <c r="EE19" s="52">
        <f t="shared" si="161"/>
        <v>0</v>
      </c>
      <c r="EF19" s="52">
        <f t="shared" si="162"/>
        <v>0</v>
      </c>
      <c r="EG19" s="53">
        <f t="shared" si="163"/>
        <v>0</v>
      </c>
      <c r="EI19" s="52">
        <f t="shared" si="164"/>
        <v>0</v>
      </c>
      <c r="EJ19" s="52">
        <f t="shared" si="165"/>
        <v>0</v>
      </c>
      <c r="EK19" s="52">
        <f t="shared" si="166"/>
        <v>0</v>
      </c>
      <c r="EL19" s="52">
        <f t="shared" si="167"/>
        <v>0</v>
      </c>
      <c r="EM19" s="52">
        <f t="shared" si="168"/>
        <v>0</v>
      </c>
      <c r="EN19" s="52">
        <f t="shared" si="169"/>
        <v>0</v>
      </c>
      <c r="EO19" s="52">
        <f t="shared" si="170"/>
        <v>0</v>
      </c>
      <c r="EP19" s="52">
        <f t="shared" si="171"/>
        <v>0</v>
      </c>
      <c r="EQ19" s="52">
        <f t="shared" si="172"/>
        <v>0</v>
      </c>
      <c r="ER19" s="52">
        <f t="shared" si="173"/>
        <v>0</v>
      </c>
      <c r="ES19" s="52">
        <f t="shared" si="174"/>
        <v>0</v>
      </c>
      <c r="ET19" s="52">
        <f t="shared" si="175"/>
        <v>0</v>
      </c>
      <c r="EU19" s="52">
        <f t="shared" si="176"/>
        <v>0</v>
      </c>
      <c r="EV19" s="53">
        <f t="shared" si="177"/>
        <v>0</v>
      </c>
      <c r="EX19" s="52">
        <f t="shared" si="178"/>
        <v>0.2419845919917005</v>
      </c>
      <c r="EY19" s="52">
        <f t="shared" si="179"/>
        <v>0</v>
      </c>
      <c r="EZ19" s="52">
        <f t="shared" si="180"/>
        <v>7.83932236220833E-2</v>
      </c>
      <c r="FA19" s="52">
        <f t="shared" si="181"/>
        <v>5.0796437533218247E-2</v>
      </c>
      <c r="FB19" s="52">
        <f t="shared" si="182"/>
        <v>0</v>
      </c>
      <c r="FC19" s="52">
        <f t="shared" si="183"/>
        <v>0</v>
      </c>
      <c r="FD19" s="52">
        <f t="shared" si="184"/>
        <v>0</v>
      </c>
      <c r="FE19" s="52">
        <f t="shared" si="185"/>
        <v>0.26941382785048135</v>
      </c>
      <c r="FF19" s="52">
        <f t="shared" si="186"/>
        <v>0</v>
      </c>
      <c r="FG19" s="52">
        <f t="shared" si="187"/>
        <v>0.35941191900251657</v>
      </c>
      <c r="FH19" s="52">
        <f t="shared" si="188"/>
        <v>0</v>
      </c>
      <c r="FI19" s="52">
        <f t="shared" si="189"/>
        <v>0</v>
      </c>
      <c r="FJ19" s="52">
        <f t="shared" si="190"/>
        <v>0</v>
      </c>
      <c r="FK19" s="53">
        <f t="shared" si="191"/>
        <v>1</v>
      </c>
      <c r="FM19" s="52">
        <f t="shared" si="192"/>
        <v>8.9644012944983822E-2</v>
      </c>
      <c r="FN19" s="52">
        <f t="shared" si="193"/>
        <v>0</v>
      </c>
      <c r="FO19" s="52">
        <f t="shared" si="194"/>
        <v>0.67880258899676371</v>
      </c>
      <c r="FP19" s="52">
        <f t="shared" si="195"/>
        <v>0.23155339805825245</v>
      </c>
      <c r="FQ19" s="52">
        <f t="shared" si="196"/>
        <v>0</v>
      </c>
      <c r="FR19" s="52">
        <f t="shared" si="197"/>
        <v>0</v>
      </c>
      <c r="FS19" s="52">
        <f t="shared" si="198"/>
        <v>0</v>
      </c>
      <c r="FT19" s="52">
        <f t="shared" si="199"/>
        <v>0</v>
      </c>
      <c r="FU19" s="52">
        <f t="shared" si="200"/>
        <v>0</v>
      </c>
      <c r="FV19" s="52">
        <f t="shared" si="201"/>
        <v>0</v>
      </c>
      <c r="FW19" s="52">
        <f t="shared" si="202"/>
        <v>0</v>
      </c>
      <c r="FX19" s="52">
        <f t="shared" si="203"/>
        <v>0</v>
      </c>
      <c r="FY19" s="52">
        <f t="shared" si="204"/>
        <v>0</v>
      </c>
      <c r="FZ19" s="53">
        <f t="shared" si="205"/>
        <v>1</v>
      </c>
      <c r="GB19" s="52">
        <f t="shared" si="206"/>
        <v>0.26237099570927547</v>
      </c>
      <c r="GC19" s="52">
        <f t="shared" si="207"/>
        <v>3.9121780565775983E-2</v>
      </c>
      <c r="GD19" s="52">
        <f t="shared" si="208"/>
        <v>0.52782179702126386</v>
      </c>
      <c r="GE19" s="52">
        <f t="shared" si="209"/>
        <v>0.15306072075037022</v>
      </c>
      <c r="GF19" s="52">
        <f t="shared" si="210"/>
        <v>0</v>
      </c>
      <c r="GG19" s="52">
        <f t="shared" si="211"/>
        <v>0</v>
      </c>
      <c r="GH19" s="52">
        <f t="shared" si="212"/>
        <v>0</v>
      </c>
      <c r="GI19" s="52">
        <f t="shared" si="213"/>
        <v>0</v>
      </c>
      <c r="GJ19" s="52">
        <f t="shared" si="214"/>
        <v>0</v>
      </c>
      <c r="GK19" s="52">
        <f t="shared" si="215"/>
        <v>1.7624705953314432E-2</v>
      </c>
      <c r="GL19" s="52">
        <f t="shared" si="216"/>
        <v>0</v>
      </c>
      <c r="GM19" s="52">
        <f t="shared" si="217"/>
        <v>0</v>
      </c>
      <c r="GN19" s="52">
        <f t="shared" si="218"/>
        <v>0</v>
      </c>
      <c r="GO19" s="53">
        <f t="shared" si="219"/>
        <v>1</v>
      </c>
    </row>
    <row r="20" spans="2:197" s="11" customFormat="1" x14ac:dyDescent="0.35">
      <c r="B20" s="11" t="s">
        <v>148</v>
      </c>
      <c r="D20" s="52">
        <f t="shared" si="38"/>
        <v>0.63320634663207376</v>
      </c>
      <c r="E20" s="52">
        <f t="shared" si="39"/>
        <v>8.0171031533939063E-2</v>
      </c>
      <c r="F20" s="52">
        <f t="shared" si="40"/>
        <v>5.6894118432105796E-2</v>
      </c>
      <c r="G20" s="52">
        <f t="shared" si="41"/>
        <v>4.2493496986757834E-2</v>
      </c>
      <c r="H20" s="52">
        <f t="shared" si="42"/>
        <v>0.16269967167842692</v>
      </c>
      <c r="I20" s="52">
        <f t="shared" si="43"/>
        <v>1.3802724023292778E-2</v>
      </c>
      <c r="J20" s="52">
        <f t="shared" si="44"/>
        <v>0</v>
      </c>
      <c r="K20" s="52">
        <f t="shared" si="45"/>
        <v>1.0732610713403878E-2</v>
      </c>
      <c r="L20" s="52">
        <f t="shared" si="46"/>
        <v>0</v>
      </c>
      <c r="M20" s="52">
        <f t="shared" si="47"/>
        <v>0</v>
      </c>
      <c r="N20" s="52">
        <f t="shared" si="48"/>
        <v>0</v>
      </c>
      <c r="O20" s="52">
        <f t="shared" si="49"/>
        <v>0</v>
      </c>
      <c r="P20" s="52">
        <f t="shared" si="50"/>
        <v>0</v>
      </c>
      <c r="Q20" s="53">
        <f t="shared" si="51"/>
        <v>1</v>
      </c>
      <c r="S20" s="52">
        <f t="shared" si="52"/>
        <v>6.9056936085368737E-3</v>
      </c>
      <c r="T20" s="52">
        <f t="shared" si="53"/>
        <v>0</v>
      </c>
      <c r="U20" s="52">
        <f t="shared" si="54"/>
        <v>0.1971275844193888</v>
      </c>
      <c r="V20" s="52">
        <f t="shared" si="55"/>
        <v>0.14723209789300726</v>
      </c>
      <c r="W20" s="52">
        <f t="shared" si="56"/>
        <v>0.56372423279692008</v>
      </c>
      <c r="X20" s="52">
        <f t="shared" si="57"/>
        <v>4.7823882680705171E-2</v>
      </c>
      <c r="Y20" s="52">
        <f t="shared" si="58"/>
        <v>0</v>
      </c>
      <c r="Z20" s="52">
        <f t="shared" si="59"/>
        <v>3.7186508601441959E-2</v>
      </c>
      <c r="AA20" s="52">
        <f t="shared" si="60"/>
        <v>0</v>
      </c>
      <c r="AB20" s="52">
        <f t="shared" si="61"/>
        <v>0</v>
      </c>
      <c r="AC20" s="52">
        <f t="shared" si="62"/>
        <v>0</v>
      </c>
      <c r="AD20" s="52">
        <f t="shared" si="63"/>
        <v>0</v>
      </c>
      <c r="AE20" s="52">
        <f t="shared" si="64"/>
        <v>0</v>
      </c>
      <c r="AF20" s="53">
        <f t="shared" si="65"/>
        <v>1</v>
      </c>
      <c r="AH20" s="52">
        <f t="shared" si="66"/>
        <v>0</v>
      </c>
      <c r="AI20" s="52">
        <f t="shared" si="67"/>
        <v>0</v>
      </c>
      <c r="AJ20" s="52">
        <f t="shared" si="68"/>
        <v>0</v>
      </c>
      <c r="AK20" s="52">
        <f t="shared" si="69"/>
        <v>0</v>
      </c>
      <c r="AL20" s="52">
        <f t="shared" si="70"/>
        <v>0</v>
      </c>
      <c r="AM20" s="52">
        <f t="shared" si="71"/>
        <v>0</v>
      </c>
      <c r="AN20" s="52">
        <f t="shared" si="72"/>
        <v>0</v>
      </c>
      <c r="AO20" s="52">
        <f t="shared" si="73"/>
        <v>0</v>
      </c>
      <c r="AP20" s="52">
        <f t="shared" si="74"/>
        <v>0</v>
      </c>
      <c r="AQ20" s="52">
        <f t="shared" si="75"/>
        <v>0</v>
      </c>
      <c r="AR20" s="52">
        <f t="shared" si="76"/>
        <v>0</v>
      </c>
      <c r="AS20" s="52">
        <f t="shared" si="77"/>
        <v>0</v>
      </c>
      <c r="AT20" s="52">
        <f t="shared" si="78"/>
        <v>0</v>
      </c>
      <c r="AU20" s="53">
        <f t="shared" si="79"/>
        <v>0</v>
      </c>
      <c r="AW20" s="52">
        <f t="shared" si="80"/>
        <v>0</v>
      </c>
      <c r="AX20" s="52">
        <f t="shared" si="81"/>
        <v>1</v>
      </c>
      <c r="AY20" s="52">
        <f t="shared" si="82"/>
        <v>0</v>
      </c>
      <c r="AZ20" s="52">
        <f t="shared" si="83"/>
        <v>0</v>
      </c>
      <c r="BA20" s="52">
        <f t="shared" si="84"/>
        <v>0</v>
      </c>
      <c r="BB20" s="52">
        <f t="shared" si="85"/>
        <v>0</v>
      </c>
      <c r="BC20" s="52">
        <f t="shared" si="86"/>
        <v>0</v>
      </c>
      <c r="BD20" s="52">
        <f t="shared" si="87"/>
        <v>0</v>
      </c>
      <c r="BE20" s="52">
        <f t="shared" si="88"/>
        <v>0</v>
      </c>
      <c r="BF20" s="52">
        <f t="shared" si="89"/>
        <v>0</v>
      </c>
      <c r="BG20" s="52">
        <f t="shared" si="90"/>
        <v>0</v>
      </c>
      <c r="BH20" s="52">
        <f t="shared" si="91"/>
        <v>0</v>
      </c>
      <c r="BI20" s="52">
        <f t="shared" si="92"/>
        <v>0</v>
      </c>
      <c r="BJ20" s="53">
        <f t="shared" si="93"/>
        <v>1</v>
      </c>
      <c r="BL20" s="52">
        <f t="shared" si="94"/>
        <v>0</v>
      </c>
      <c r="BM20" s="52">
        <f t="shared" si="95"/>
        <v>0</v>
      </c>
      <c r="BN20" s="52">
        <f t="shared" si="96"/>
        <v>0</v>
      </c>
      <c r="BO20" s="52">
        <f t="shared" si="97"/>
        <v>0</v>
      </c>
      <c r="BP20" s="52">
        <f t="shared" si="98"/>
        <v>0</v>
      </c>
      <c r="BQ20" s="52">
        <f t="shared" si="99"/>
        <v>0</v>
      </c>
      <c r="BR20" s="52">
        <f t="shared" si="100"/>
        <v>0</v>
      </c>
      <c r="BS20" s="52">
        <f t="shared" si="101"/>
        <v>0</v>
      </c>
      <c r="BT20" s="52">
        <f t="shared" si="102"/>
        <v>0</v>
      </c>
      <c r="BU20" s="52">
        <f t="shared" si="103"/>
        <v>0</v>
      </c>
      <c r="BV20" s="52">
        <f t="shared" si="104"/>
        <v>0</v>
      </c>
      <c r="BW20" s="52">
        <f t="shared" si="105"/>
        <v>0</v>
      </c>
      <c r="BX20" s="52">
        <f t="shared" si="106"/>
        <v>0</v>
      </c>
      <c r="BY20" s="53">
        <f t="shared" si="107"/>
        <v>0</v>
      </c>
      <c r="CA20" s="52">
        <f t="shared" si="108"/>
        <v>0</v>
      </c>
      <c r="CB20" s="52">
        <f t="shared" si="109"/>
        <v>0</v>
      </c>
      <c r="CC20" s="52">
        <f t="shared" si="110"/>
        <v>0</v>
      </c>
      <c r="CD20" s="52">
        <f t="shared" si="111"/>
        <v>0</v>
      </c>
      <c r="CE20" s="52">
        <f t="shared" si="112"/>
        <v>0</v>
      </c>
      <c r="CF20" s="52">
        <f t="shared" si="113"/>
        <v>0</v>
      </c>
      <c r="CG20" s="52">
        <f t="shared" si="114"/>
        <v>0</v>
      </c>
      <c r="CH20" s="52">
        <f t="shared" si="115"/>
        <v>0</v>
      </c>
      <c r="CI20" s="52">
        <f t="shared" si="116"/>
        <v>0</v>
      </c>
      <c r="CJ20" s="52">
        <f t="shared" si="117"/>
        <v>0</v>
      </c>
      <c r="CK20" s="52">
        <f t="shared" si="118"/>
        <v>0</v>
      </c>
      <c r="CL20" s="52">
        <f t="shared" si="119"/>
        <v>0</v>
      </c>
      <c r="CM20" s="52">
        <f t="shared" si="120"/>
        <v>0</v>
      </c>
      <c r="CN20" s="53">
        <f t="shared" si="121"/>
        <v>0</v>
      </c>
      <c r="CP20" s="52">
        <f t="shared" si="122"/>
        <v>0</v>
      </c>
      <c r="CQ20" s="52">
        <f t="shared" si="123"/>
        <v>0</v>
      </c>
      <c r="CR20" s="52">
        <f t="shared" si="124"/>
        <v>0</v>
      </c>
      <c r="CS20" s="52">
        <f t="shared" si="125"/>
        <v>0</v>
      </c>
      <c r="CT20" s="52">
        <f t="shared" si="126"/>
        <v>0</v>
      </c>
      <c r="CU20" s="52">
        <f t="shared" si="127"/>
        <v>0</v>
      </c>
      <c r="CV20" s="52">
        <f t="shared" si="128"/>
        <v>0</v>
      </c>
      <c r="CW20" s="52">
        <f t="shared" si="129"/>
        <v>0</v>
      </c>
      <c r="CX20" s="52">
        <f t="shared" si="130"/>
        <v>0</v>
      </c>
      <c r="CY20" s="52">
        <f t="shared" si="131"/>
        <v>0</v>
      </c>
      <c r="CZ20" s="52">
        <f t="shared" si="132"/>
        <v>0</v>
      </c>
      <c r="DA20" s="52">
        <f t="shared" si="133"/>
        <v>0</v>
      </c>
      <c r="DB20" s="52">
        <f t="shared" si="134"/>
        <v>0</v>
      </c>
      <c r="DC20" s="53">
        <f t="shared" si="135"/>
        <v>0</v>
      </c>
      <c r="DE20" s="52">
        <f t="shared" si="136"/>
        <v>0</v>
      </c>
      <c r="DF20" s="52">
        <f t="shared" si="137"/>
        <v>0</v>
      </c>
      <c r="DG20" s="52">
        <f t="shared" si="138"/>
        <v>0</v>
      </c>
      <c r="DH20" s="52">
        <f t="shared" si="139"/>
        <v>0</v>
      </c>
      <c r="DI20" s="52">
        <f t="shared" si="140"/>
        <v>0</v>
      </c>
      <c r="DJ20" s="52">
        <f t="shared" si="141"/>
        <v>0</v>
      </c>
      <c r="DK20" s="52">
        <f t="shared" si="142"/>
        <v>0</v>
      </c>
      <c r="DL20" s="52">
        <f t="shared" si="143"/>
        <v>0</v>
      </c>
      <c r="DM20" s="52">
        <f t="shared" si="144"/>
        <v>0</v>
      </c>
      <c r="DN20" s="52">
        <f t="shared" si="145"/>
        <v>0</v>
      </c>
      <c r="DO20" s="52">
        <f t="shared" si="146"/>
        <v>0</v>
      </c>
      <c r="DP20" s="52">
        <f t="shared" si="147"/>
        <v>0</v>
      </c>
      <c r="DQ20" s="52">
        <f t="shared" si="148"/>
        <v>0</v>
      </c>
      <c r="DR20" s="53">
        <f t="shared" si="149"/>
        <v>0</v>
      </c>
      <c r="DT20" s="52">
        <f t="shared" si="150"/>
        <v>0</v>
      </c>
      <c r="DU20" s="52">
        <f t="shared" si="151"/>
        <v>0</v>
      </c>
      <c r="DV20" s="52">
        <f t="shared" si="152"/>
        <v>0</v>
      </c>
      <c r="DW20" s="52">
        <f t="shared" si="153"/>
        <v>0</v>
      </c>
      <c r="DX20" s="52">
        <f t="shared" si="154"/>
        <v>0</v>
      </c>
      <c r="DY20" s="52">
        <f t="shared" si="155"/>
        <v>0</v>
      </c>
      <c r="DZ20" s="52">
        <f t="shared" si="156"/>
        <v>0</v>
      </c>
      <c r="EA20" s="52">
        <f t="shared" si="157"/>
        <v>0</v>
      </c>
      <c r="EB20" s="52">
        <f t="shared" si="158"/>
        <v>0</v>
      </c>
      <c r="EC20" s="52">
        <f t="shared" si="159"/>
        <v>0</v>
      </c>
      <c r="ED20" s="52">
        <f t="shared" si="160"/>
        <v>0</v>
      </c>
      <c r="EE20" s="52">
        <f t="shared" si="161"/>
        <v>0</v>
      </c>
      <c r="EF20" s="52">
        <f t="shared" si="162"/>
        <v>0</v>
      </c>
      <c r="EG20" s="53">
        <f t="shared" si="163"/>
        <v>0</v>
      </c>
      <c r="EI20" s="52">
        <f t="shared" si="164"/>
        <v>1</v>
      </c>
      <c r="EJ20" s="52">
        <f t="shared" si="165"/>
        <v>0</v>
      </c>
      <c r="EK20" s="52">
        <f t="shared" si="166"/>
        <v>0</v>
      </c>
      <c r="EL20" s="52">
        <f t="shared" si="167"/>
        <v>0</v>
      </c>
      <c r="EM20" s="52">
        <f t="shared" si="168"/>
        <v>0</v>
      </c>
      <c r="EN20" s="52">
        <f t="shared" si="169"/>
        <v>0</v>
      </c>
      <c r="EO20" s="52">
        <f t="shared" si="170"/>
        <v>0</v>
      </c>
      <c r="EP20" s="52">
        <f t="shared" si="171"/>
        <v>0</v>
      </c>
      <c r="EQ20" s="52">
        <f t="shared" si="172"/>
        <v>0</v>
      </c>
      <c r="ER20" s="52">
        <f t="shared" si="173"/>
        <v>0</v>
      </c>
      <c r="ES20" s="52">
        <f t="shared" si="174"/>
        <v>0</v>
      </c>
      <c r="ET20" s="52">
        <f t="shared" si="175"/>
        <v>0</v>
      </c>
      <c r="EU20" s="52">
        <f t="shared" si="176"/>
        <v>0</v>
      </c>
      <c r="EV20" s="53">
        <f t="shared" si="177"/>
        <v>1</v>
      </c>
      <c r="EX20" s="52">
        <f t="shared" si="178"/>
        <v>0</v>
      </c>
      <c r="EY20" s="52">
        <f t="shared" si="179"/>
        <v>0</v>
      </c>
      <c r="EZ20" s="52">
        <f t="shared" si="180"/>
        <v>0</v>
      </c>
      <c r="FA20" s="52">
        <f t="shared" si="181"/>
        <v>0</v>
      </c>
      <c r="FB20" s="52">
        <f t="shared" si="182"/>
        <v>0</v>
      </c>
      <c r="FC20" s="52">
        <f t="shared" si="183"/>
        <v>0</v>
      </c>
      <c r="FD20" s="52">
        <f t="shared" si="184"/>
        <v>0</v>
      </c>
      <c r="FE20" s="52">
        <f t="shared" si="185"/>
        <v>0</v>
      </c>
      <c r="FF20" s="52">
        <f t="shared" si="186"/>
        <v>0</v>
      </c>
      <c r="FG20" s="52">
        <f t="shared" si="187"/>
        <v>0</v>
      </c>
      <c r="FH20" s="52">
        <f t="shared" si="188"/>
        <v>0</v>
      </c>
      <c r="FI20" s="52">
        <f t="shared" si="189"/>
        <v>0</v>
      </c>
      <c r="FJ20" s="52">
        <f t="shared" si="190"/>
        <v>0</v>
      </c>
      <c r="FK20" s="53">
        <f t="shared" si="191"/>
        <v>0</v>
      </c>
      <c r="FM20" s="52">
        <f t="shared" si="192"/>
        <v>0</v>
      </c>
      <c r="FN20" s="52">
        <f t="shared" si="193"/>
        <v>0</v>
      </c>
      <c r="FO20" s="52">
        <f t="shared" si="194"/>
        <v>0</v>
      </c>
      <c r="FP20" s="52">
        <f t="shared" si="195"/>
        <v>0</v>
      </c>
      <c r="FQ20" s="52">
        <f t="shared" si="196"/>
        <v>0</v>
      </c>
      <c r="FR20" s="52">
        <f t="shared" si="197"/>
        <v>0</v>
      </c>
      <c r="FS20" s="52">
        <f t="shared" si="198"/>
        <v>0</v>
      </c>
      <c r="FT20" s="52">
        <f t="shared" si="199"/>
        <v>0</v>
      </c>
      <c r="FU20" s="52">
        <f t="shared" si="200"/>
        <v>0</v>
      </c>
      <c r="FV20" s="52">
        <f t="shared" si="201"/>
        <v>0</v>
      </c>
      <c r="FW20" s="52">
        <f t="shared" si="202"/>
        <v>0</v>
      </c>
      <c r="FX20" s="52">
        <f t="shared" si="203"/>
        <v>0</v>
      </c>
      <c r="FY20" s="52">
        <f t="shared" si="204"/>
        <v>0</v>
      </c>
      <c r="FZ20" s="53">
        <f t="shared" si="205"/>
        <v>0</v>
      </c>
      <c r="GB20" s="52">
        <f t="shared" si="206"/>
        <v>1</v>
      </c>
      <c r="GC20" s="52">
        <f t="shared" si="207"/>
        <v>0</v>
      </c>
      <c r="GD20" s="52">
        <f t="shared" si="208"/>
        <v>0</v>
      </c>
      <c r="GE20" s="52">
        <f t="shared" si="209"/>
        <v>0</v>
      </c>
      <c r="GF20" s="52">
        <f t="shared" si="210"/>
        <v>0</v>
      </c>
      <c r="GG20" s="52">
        <f t="shared" si="211"/>
        <v>0</v>
      </c>
      <c r="GH20" s="52">
        <f t="shared" si="212"/>
        <v>0</v>
      </c>
      <c r="GI20" s="52">
        <f t="shared" si="213"/>
        <v>0</v>
      </c>
      <c r="GJ20" s="52">
        <f t="shared" si="214"/>
        <v>0</v>
      </c>
      <c r="GK20" s="52">
        <f t="shared" si="215"/>
        <v>0</v>
      </c>
      <c r="GL20" s="52">
        <f t="shared" si="216"/>
        <v>0</v>
      </c>
      <c r="GM20" s="52">
        <f t="shared" si="217"/>
        <v>0</v>
      </c>
      <c r="GN20" s="52">
        <f t="shared" si="218"/>
        <v>0</v>
      </c>
      <c r="GO20" s="53">
        <f t="shared" si="219"/>
        <v>1</v>
      </c>
    </row>
    <row r="21" spans="2:197" s="11" customFormat="1" x14ac:dyDescent="0.35">
      <c r="B21" s="11" t="s">
        <v>147</v>
      </c>
      <c r="D21" s="52">
        <f t="shared" si="38"/>
        <v>1.581417653970419E-2</v>
      </c>
      <c r="E21" s="52">
        <f t="shared" si="39"/>
        <v>3.8457975181105447E-3</v>
      </c>
      <c r="F21" s="52">
        <f t="shared" si="40"/>
        <v>0.45002525104222868</v>
      </c>
      <c r="G21" s="52">
        <f t="shared" si="41"/>
        <v>8.4344948174744319E-2</v>
      </c>
      <c r="H21" s="52">
        <f t="shared" si="42"/>
        <v>0.37593836239277889</v>
      </c>
      <c r="I21" s="52">
        <f t="shared" si="43"/>
        <v>2.6880824608982303E-2</v>
      </c>
      <c r="J21" s="52">
        <f t="shared" si="44"/>
        <v>0</v>
      </c>
      <c r="K21" s="52">
        <f t="shared" si="45"/>
        <v>3.3045827110835327E-2</v>
      </c>
      <c r="L21" s="52">
        <f t="shared" si="46"/>
        <v>0</v>
      </c>
      <c r="M21" s="52">
        <f t="shared" si="47"/>
        <v>6.7034083023215165E-4</v>
      </c>
      <c r="N21" s="52">
        <f t="shared" si="48"/>
        <v>0</v>
      </c>
      <c r="O21" s="52">
        <f t="shared" si="49"/>
        <v>7.3834996557785122E-3</v>
      </c>
      <c r="P21" s="52">
        <f t="shared" si="50"/>
        <v>2.0509721266051425E-3</v>
      </c>
      <c r="Q21" s="53">
        <f t="shared" si="51"/>
        <v>1</v>
      </c>
      <c r="S21" s="52">
        <f t="shared" si="52"/>
        <v>0</v>
      </c>
      <c r="T21" s="52">
        <f t="shared" si="53"/>
        <v>0</v>
      </c>
      <c r="U21" s="52">
        <f t="shared" si="54"/>
        <v>0</v>
      </c>
      <c r="V21" s="52">
        <f t="shared" si="55"/>
        <v>0</v>
      </c>
      <c r="W21" s="52">
        <f t="shared" si="56"/>
        <v>0</v>
      </c>
      <c r="X21" s="52">
        <f t="shared" si="57"/>
        <v>0</v>
      </c>
      <c r="Y21" s="52">
        <f t="shared" si="58"/>
        <v>0</v>
      </c>
      <c r="Z21" s="52">
        <f t="shared" si="59"/>
        <v>0</v>
      </c>
      <c r="AA21" s="52">
        <f t="shared" si="60"/>
        <v>0</v>
      </c>
      <c r="AB21" s="52">
        <f t="shared" si="61"/>
        <v>0</v>
      </c>
      <c r="AC21" s="52">
        <f t="shared" si="62"/>
        <v>0</v>
      </c>
      <c r="AD21" s="52">
        <f t="shared" si="63"/>
        <v>0</v>
      </c>
      <c r="AE21" s="52">
        <f t="shared" si="64"/>
        <v>0</v>
      </c>
      <c r="AF21" s="53">
        <f t="shared" si="65"/>
        <v>0</v>
      </c>
      <c r="AH21" s="52">
        <f t="shared" si="66"/>
        <v>7.3843060368513095E-3</v>
      </c>
      <c r="AI21" s="52">
        <f t="shared" si="67"/>
        <v>0</v>
      </c>
      <c r="AJ21" s="52">
        <f t="shared" si="68"/>
        <v>0.21078989225043551</v>
      </c>
      <c r="AK21" s="52">
        <f t="shared" si="69"/>
        <v>0.15743630269747308</v>
      </c>
      <c r="AL21" s="52">
        <f t="shared" si="70"/>
        <v>0.53348729843631049</v>
      </c>
      <c r="AM21" s="52">
        <f t="shared" si="71"/>
        <v>5.1138409203130279E-2</v>
      </c>
      <c r="AN21" s="52">
        <f t="shared" si="72"/>
        <v>0</v>
      </c>
      <c r="AO21" s="52">
        <f t="shared" si="73"/>
        <v>3.9763791375799315E-2</v>
      </c>
      <c r="AP21" s="52">
        <f t="shared" si="74"/>
        <v>0</v>
      </c>
      <c r="AQ21" s="52">
        <f t="shared" si="75"/>
        <v>0</v>
      </c>
      <c r="AR21" s="52">
        <f t="shared" si="76"/>
        <v>0</v>
      </c>
      <c r="AS21" s="52">
        <f t="shared" si="77"/>
        <v>0</v>
      </c>
      <c r="AT21" s="52">
        <f t="shared" si="78"/>
        <v>0</v>
      </c>
      <c r="AU21" s="53">
        <f t="shared" si="79"/>
        <v>1</v>
      </c>
      <c r="AW21" s="52">
        <f t="shared" si="80"/>
        <v>0</v>
      </c>
      <c r="AX21" s="52">
        <f t="shared" si="81"/>
        <v>0</v>
      </c>
      <c r="AY21" s="52">
        <f t="shared" si="82"/>
        <v>0</v>
      </c>
      <c r="AZ21" s="52">
        <f t="shared" si="83"/>
        <v>0</v>
      </c>
      <c r="BA21" s="52">
        <f t="shared" si="84"/>
        <v>0.85338676571205163</v>
      </c>
      <c r="BB21" s="52">
        <f t="shared" si="85"/>
        <v>0</v>
      </c>
      <c r="BC21" s="52">
        <f t="shared" si="86"/>
        <v>0</v>
      </c>
      <c r="BD21" s="52">
        <f t="shared" si="87"/>
        <v>0</v>
      </c>
      <c r="BE21" s="52">
        <f t="shared" si="88"/>
        <v>0</v>
      </c>
      <c r="BF21" s="52">
        <f t="shared" si="89"/>
        <v>0</v>
      </c>
      <c r="BG21" s="52">
        <f t="shared" si="90"/>
        <v>0</v>
      </c>
      <c r="BH21" s="52">
        <f t="shared" si="91"/>
        <v>0</v>
      </c>
      <c r="BI21" s="52">
        <f t="shared" si="92"/>
        <v>0.1466132342879484</v>
      </c>
      <c r="BJ21" s="53">
        <f t="shared" si="93"/>
        <v>1</v>
      </c>
      <c r="BL21" s="52">
        <f t="shared" si="94"/>
        <v>0</v>
      </c>
      <c r="BM21" s="52">
        <f t="shared" si="95"/>
        <v>0</v>
      </c>
      <c r="BN21" s="52">
        <f t="shared" si="96"/>
        <v>0</v>
      </c>
      <c r="BO21" s="52">
        <f t="shared" si="97"/>
        <v>0</v>
      </c>
      <c r="BP21" s="52">
        <f t="shared" si="98"/>
        <v>0</v>
      </c>
      <c r="BQ21" s="52">
        <f t="shared" si="99"/>
        <v>0</v>
      </c>
      <c r="BR21" s="52">
        <f t="shared" si="100"/>
        <v>0</v>
      </c>
      <c r="BS21" s="52">
        <f t="shared" si="101"/>
        <v>0</v>
      </c>
      <c r="BT21" s="52">
        <f t="shared" si="102"/>
        <v>0</v>
      </c>
      <c r="BU21" s="52">
        <f t="shared" si="103"/>
        <v>0</v>
      </c>
      <c r="BV21" s="52">
        <f t="shared" si="104"/>
        <v>0</v>
      </c>
      <c r="BW21" s="52">
        <f t="shared" si="105"/>
        <v>0</v>
      </c>
      <c r="BX21" s="52">
        <f t="shared" si="106"/>
        <v>0</v>
      </c>
      <c r="BY21" s="53">
        <f t="shared" si="107"/>
        <v>0</v>
      </c>
      <c r="CA21" s="52">
        <f t="shared" si="108"/>
        <v>4.6084768085162778E-2</v>
      </c>
      <c r="CB21" s="52">
        <f t="shared" si="109"/>
        <v>1.2951917903427331E-2</v>
      </c>
      <c r="CC21" s="52">
        <f t="shared" si="110"/>
        <v>0.20401796554548615</v>
      </c>
      <c r="CD21" s="52">
        <f t="shared" si="111"/>
        <v>0.13109712619090486</v>
      </c>
      <c r="CE21" s="52">
        <f t="shared" si="112"/>
        <v>0.53037954993338821</v>
      </c>
      <c r="CF21" s="52">
        <f t="shared" si="113"/>
        <v>4.0844885736376284E-2</v>
      </c>
      <c r="CG21" s="52">
        <f t="shared" si="114"/>
        <v>0</v>
      </c>
      <c r="CH21" s="52">
        <f t="shared" si="115"/>
        <v>3.2366205606879861E-2</v>
      </c>
      <c r="CI21" s="52">
        <f t="shared" si="116"/>
        <v>0</v>
      </c>
      <c r="CJ21" s="52">
        <f t="shared" si="117"/>
        <v>2.2575809983744919E-3</v>
      </c>
      <c r="CK21" s="52">
        <f t="shared" si="118"/>
        <v>0</v>
      </c>
      <c r="CL21" s="52">
        <f t="shared" si="119"/>
        <v>0</v>
      </c>
      <c r="CM21" s="52">
        <f t="shared" si="120"/>
        <v>0</v>
      </c>
      <c r="CN21" s="53">
        <f t="shared" si="121"/>
        <v>1</v>
      </c>
      <c r="CP21" s="52">
        <f t="shared" si="122"/>
        <v>3.6661498790832108E-3</v>
      </c>
      <c r="CQ21" s="52">
        <f t="shared" si="123"/>
        <v>0</v>
      </c>
      <c r="CR21" s="52">
        <f t="shared" si="124"/>
        <v>0.60024460434797589</v>
      </c>
      <c r="CS21" s="52">
        <f t="shared" si="125"/>
        <v>7.8163754212949993E-2</v>
      </c>
      <c r="CT21" s="52">
        <f t="shared" si="126"/>
        <v>0.2727944948220844</v>
      </c>
      <c r="CU21" s="52">
        <f t="shared" si="127"/>
        <v>2.5389125502239655E-2</v>
      </c>
      <c r="CV21" s="52">
        <f t="shared" si="128"/>
        <v>0</v>
      </c>
      <c r="CW21" s="52">
        <f t="shared" si="129"/>
        <v>1.9741871235666952E-2</v>
      </c>
      <c r="CX21" s="52">
        <f t="shared" si="130"/>
        <v>0</v>
      </c>
      <c r="CY21" s="52">
        <f t="shared" si="131"/>
        <v>0</v>
      </c>
      <c r="CZ21" s="52">
        <f t="shared" si="132"/>
        <v>0</v>
      </c>
      <c r="DA21" s="52">
        <f t="shared" si="133"/>
        <v>0</v>
      </c>
      <c r="DB21" s="52">
        <f t="shared" si="134"/>
        <v>0</v>
      </c>
      <c r="DC21" s="53">
        <f t="shared" si="135"/>
        <v>1</v>
      </c>
      <c r="DE21" s="52">
        <f t="shared" si="136"/>
        <v>5.4295888836652257E-5</v>
      </c>
      <c r="DF21" s="52">
        <f t="shared" si="137"/>
        <v>0</v>
      </c>
      <c r="DG21" s="52">
        <f t="shared" si="138"/>
        <v>0.9683149111349787</v>
      </c>
      <c r="DH21" s="52">
        <f t="shared" si="139"/>
        <v>1.1576096585726677E-3</v>
      </c>
      <c r="DI21" s="52">
        <f t="shared" si="140"/>
        <v>2.9804790681525684E-2</v>
      </c>
      <c r="DJ21" s="52">
        <f t="shared" si="141"/>
        <v>3.7601439695480836E-4</v>
      </c>
      <c r="DK21" s="52">
        <f t="shared" si="142"/>
        <v>0</v>
      </c>
      <c r="DL21" s="52">
        <f t="shared" si="143"/>
        <v>2.9237823913170856E-4</v>
      </c>
      <c r="DM21" s="52">
        <f t="shared" si="144"/>
        <v>0</v>
      </c>
      <c r="DN21" s="52">
        <f t="shared" si="145"/>
        <v>0</v>
      </c>
      <c r="DO21" s="52">
        <f t="shared" si="146"/>
        <v>0</v>
      </c>
      <c r="DP21" s="52">
        <f t="shared" si="147"/>
        <v>0</v>
      </c>
      <c r="DQ21" s="52">
        <f t="shared" si="148"/>
        <v>0</v>
      </c>
      <c r="DR21" s="53">
        <f t="shared" si="149"/>
        <v>1</v>
      </c>
      <c r="DT21" s="52">
        <f t="shared" si="150"/>
        <v>4.2746858298945317E-4</v>
      </c>
      <c r="DU21" s="52">
        <f t="shared" si="151"/>
        <v>0</v>
      </c>
      <c r="DV21" s="52">
        <f t="shared" si="152"/>
        <v>0.43189614126315873</v>
      </c>
      <c r="DW21" s="52">
        <f t="shared" si="153"/>
        <v>9.1137979505903546E-3</v>
      </c>
      <c r="DX21" s="52">
        <f t="shared" si="154"/>
        <v>4.6773411585649981E-2</v>
      </c>
      <c r="DY21" s="52">
        <f t="shared" si="155"/>
        <v>2.9603409188763948E-3</v>
      </c>
      <c r="DZ21" s="52">
        <f t="shared" si="156"/>
        <v>0</v>
      </c>
      <c r="EA21" s="52">
        <f t="shared" si="157"/>
        <v>0.50882883969873505</v>
      </c>
      <c r="EB21" s="52">
        <f t="shared" si="158"/>
        <v>0</v>
      </c>
      <c r="EC21" s="52">
        <f t="shared" si="159"/>
        <v>0</v>
      </c>
      <c r="ED21" s="52">
        <f t="shared" si="160"/>
        <v>0</v>
      </c>
      <c r="EE21" s="52">
        <f t="shared" si="161"/>
        <v>0</v>
      </c>
      <c r="EF21" s="52">
        <f t="shared" si="162"/>
        <v>0</v>
      </c>
      <c r="EG21" s="53">
        <f t="shared" si="163"/>
        <v>1</v>
      </c>
      <c r="EI21" s="52">
        <f t="shared" si="164"/>
        <v>0</v>
      </c>
      <c r="EJ21" s="52">
        <f t="shared" si="165"/>
        <v>0</v>
      </c>
      <c r="EK21" s="52">
        <f t="shared" si="166"/>
        <v>0</v>
      </c>
      <c r="EL21" s="52">
        <f t="shared" si="167"/>
        <v>0</v>
      </c>
      <c r="EM21" s="52">
        <f t="shared" si="168"/>
        <v>1</v>
      </c>
      <c r="EN21" s="52">
        <f t="shared" si="169"/>
        <v>0</v>
      </c>
      <c r="EO21" s="52">
        <f t="shared" si="170"/>
        <v>0</v>
      </c>
      <c r="EP21" s="52">
        <f t="shared" si="171"/>
        <v>0</v>
      </c>
      <c r="EQ21" s="52">
        <f t="shared" si="172"/>
        <v>0</v>
      </c>
      <c r="ER21" s="52">
        <f t="shared" si="173"/>
        <v>0</v>
      </c>
      <c r="ES21" s="52">
        <f t="shared" si="174"/>
        <v>0</v>
      </c>
      <c r="ET21" s="52">
        <f t="shared" si="175"/>
        <v>0</v>
      </c>
      <c r="EU21" s="52">
        <f t="shared" si="176"/>
        <v>0</v>
      </c>
      <c r="EV21" s="53">
        <f t="shared" si="177"/>
        <v>1</v>
      </c>
      <c r="EX21" s="52">
        <f t="shared" si="178"/>
        <v>0</v>
      </c>
      <c r="EY21" s="52">
        <f t="shared" si="179"/>
        <v>0</v>
      </c>
      <c r="EZ21" s="52">
        <f t="shared" si="180"/>
        <v>0</v>
      </c>
      <c r="FA21" s="52">
        <f t="shared" si="181"/>
        <v>0</v>
      </c>
      <c r="FB21" s="52">
        <f t="shared" si="182"/>
        <v>0.68604651162790697</v>
      </c>
      <c r="FC21" s="52">
        <f t="shared" si="183"/>
        <v>0</v>
      </c>
      <c r="FD21" s="52">
        <f t="shared" si="184"/>
        <v>0</v>
      </c>
      <c r="FE21" s="52">
        <f t="shared" si="185"/>
        <v>0</v>
      </c>
      <c r="FF21" s="52">
        <f t="shared" si="186"/>
        <v>0</v>
      </c>
      <c r="FG21" s="52">
        <f t="shared" si="187"/>
        <v>0</v>
      </c>
      <c r="FH21" s="52">
        <f t="shared" si="188"/>
        <v>0</v>
      </c>
      <c r="FI21" s="52">
        <f t="shared" si="189"/>
        <v>0.31395348837209303</v>
      </c>
      <c r="FJ21" s="52">
        <f t="shared" si="190"/>
        <v>0</v>
      </c>
      <c r="FK21" s="53">
        <f t="shared" si="191"/>
        <v>1</v>
      </c>
      <c r="FM21" s="52">
        <f t="shared" si="192"/>
        <v>7.2419254937257935E-3</v>
      </c>
      <c r="FN21" s="52">
        <f t="shared" si="193"/>
        <v>0</v>
      </c>
      <c r="FO21" s="52">
        <f t="shared" si="194"/>
        <v>0.20672554562203072</v>
      </c>
      <c r="FP21" s="52">
        <f t="shared" si="195"/>
        <v>0.15440069364038997</v>
      </c>
      <c r="FQ21" s="52">
        <f t="shared" si="196"/>
        <v>0.54248236601505262</v>
      </c>
      <c r="FR21" s="52">
        <f t="shared" si="197"/>
        <v>5.0152383645605952E-2</v>
      </c>
      <c r="FS21" s="52">
        <f t="shared" si="198"/>
        <v>0</v>
      </c>
      <c r="FT21" s="52">
        <f t="shared" si="199"/>
        <v>3.8997085583195118E-2</v>
      </c>
      <c r="FU21" s="52">
        <f t="shared" si="200"/>
        <v>0</v>
      </c>
      <c r="FV21" s="52">
        <f t="shared" si="201"/>
        <v>0</v>
      </c>
      <c r="FW21" s="52">
        <f t="shared" si="202"/>
        <v>0</v>
      </c>
      <c r="FX21" s="52">
        <f t="shared" si="203"/>
        <v>0</v>
      </c>
      <c r="FY21" s="52">
        <f t="shared" si="204"/>
        <v>0</v>
      </c>
      <c r="FZ21" s="53">
        <f t="shared" si="205"/>
        <v>1</v>
      </c>
      <c r="GB21" s="52">
        <f t="shared" si="206"/>
        <v>5.7530303014079196E-3</v>
      </c>
      <c r="GC21" s="52">
        <f t="shared" si="207"/>
        <v>0</v>
      </c>
      <c r="GD21" s="52">
        <f t="shared" si="208"/>
        <v>0.16422404912464283</v>
      </c>
      <c r="GE21" s="52">
        <f t="shared" si="209"/>
        <v>0.12265686381904081</v>
      </c>
      <c r="GF21" s="52">
        <f t="shared" si="210"/>
        <v>0.63654516826716157</v>
      </c>
      <c r="GG21" s="52">
        <f t="shared" si="211"/>
        <v>3.9841363053372887E-2</v>
      </c>
      <c r="GH21" s="52">
        <f t="shared" si="212"/>
        <v>0</v>
      </c>
      <c r="GI21" s="52">
        <f t="shared" si="213"/>
        <v>3.0979525434373965E-2</v>
      </c>
      <c r="GJ21" s="52">
        <f t="shared" si="214"/>
        <v>0</v>
      </c>
      <c r="GK21" s="52">
        <f t="shared" si="215"/>
        <v>0</v>
      </c>
      <c r="GL21" s="52">
        <f t="shared" si="216"/>
        <v>0</v>
      </c>
      <c r="GM21" s="52">
        <f t="shared" si="217"/>
        <v>0</v>
      </c>
      <c r="GN21" s="52">
        <f t="shared" si="218"/>
        <v>0</v>
      </c>
      <c r="GO21" s="53">
        <f t="shared" si="219"/>
        <v>1</v>
      </c>
    </row>
    <row r="22" spans="2:197" s="11" customFormat="1" x14ac:dyDescent="0.35">
      <c r="B22" s="11" t="s">
        <v>76</v>
      </c>
      <c r="D22" s="52">
        <f t="shared" si="38"/>
        <v>0</v>
      </c>
      <c r="E22" s="52">
        <f t="shared" si="39"/>
        <v>0</v>
      </c>
      <c r="F22" s="52">
        <f t="shared" si="40"/>
        <v>0</v>
      </c>
      <c r="G22" s="52">
        <f t="shared" si="41"/>
        <v>0</v>
      </c>
      <c r="H22" s="52">
        <f t="shared" si="42"/>
        <v>0</v>
      </c>
      <c r="I22" s="52">
        <f t="shared" si="43"/>
        <v>0</v>
      </c>
      <c r="J22" s="52">
        <f t="shared" si="44"/>
        <v>0</v>
      </c>
      <c r="K22" s="52">
        <f t="shared" si="45"/>
        <v>0</v>
      </c>
      <c r="L22" s="52">
        <f t="shared" si="46"/>
        <v>0</v>
      </c>
      <c r="M22" s="52">
        <f t="shared" si="47"/>
        <v>0</v>
      </c>
      <c r="N22" s="52">
        <f t="shared" si="48"/>
        <v>0</v>
      </c>
      <c r="O22" s="52">
        <f t="shared" si="49"/>
        <v>0</v>
      </c>
      <c r="P22" s="52">
        <f t="shared" si="50"/>
        <v>0</v>
      </c>
      <c r="Q22" s="53">
        <f t="shared" si="51"/>
        <v>0</v>
      </c>
      <c r="S22" s="52">
        <f t="shared" si="52"/>
        <v>0</v>
      </c>
      <c r="T22" s="52">
        <f t="shared" si="53"/>
        <v>0</v>
      </c>
      <c r="U22" s="52">
        <f t="shared" si="54"/>
        <v>0</v>
      </c>
      <c r="V22" s="52">
        <f t="shared" si="55"/>
        <v>0</v>
      </c>
      <c r="W22" s="52">
        <f t="shared" si="56"/>
        <v>0</v>
      </c>
      <c r="X22" s="52">
        <f t="shared" si="57"/>
        <v>0</v>
      </c>
      <c r="Y22" s="52">
        <f t="shared" si="58"/>
        <v>0</v>
      </c>
      <c r="Z22" s="52">
        <f t="shared" si="59"/>
        <v>0</v>
      </c>
      <c r="AA22" s="52">
        <f t="shared" si="60"/>
        <v>0</v>
      </c>
      <c r="AB22" s="52">
        <f t="shared" si="61"/>
        <v>0</v>
      </c>
      <c r="AC22" s="52">
        <f t="shared" si="62"/>
        <v>0</v>
      </c>
      <c r="AD22" s="52">
        <f t="shared" si="63"/>
        <v>0</v>
      </c>
      <c r="AE22" s="52">
        <f t="shared" si="64"/>
        <v>0</v>
      </c>
      <c r="AF22" s="53">
        <f t="shared" si="65"/>
        <v>0</v>
      </c>
      <c r="AH22" s="52">
        <f t="shared" si="66"/>
        <v>0</v>
      </c>
      <c r="AI22" s="52">
        <f t="shared" si="67"/>
        <v>0</v>
      </c>
      <c r="AJ22" s="52">
        <f t="shared" si="68"/>
        <v>0</v>
      </c>
      <c r="AK22" s="52">
        <f t="shared" si="69"/>
        <v>0</v>
      </c>
      <c r="AL22" s="52">
        <f t="shared" si="70"/>
        <v>0</v>
      </c>
      <c r="AM22" s="52">
        <f t="shared" si="71"/>
        <v>0</v>
      </c>
      <c r="AN22" s="52">
        <f t="shared" si="72"/>
        <v>0</v>
      </c>
      <c r="AO22" s="52">
        <f t="shared" si="73"/>
        <v>0</v>
      </c>
      <c r="AP22" s="52">
        <f t="shared" si="74"/>
        <v>0</v>
      </c>
      <c r="AQ22" s="52">
        <f t="shared" si="75"/>
        <v>0</v>
      </c>
      <c r="AR22" s="52">
        <f t="shared" si="76"/>
        <v>0</v>
      </c>
      <c r="AS22" s="52">
        <f t="shared" si="77"/>
        <v>0</v>
      </c>
      <c r="AT22" s="52">
        <f t="shared" si="78"/>
        <v>0</v>
      </c>
      <c r="AU22" s="53">
        <f t="shared" si="79"/>
        <v>0</v>
      </c>
      <c r="AW22" s="52">
        <f t="shared" si="80"/>
        <v>0</v>
      </c>
      <c r="AX22" s="52">
        <f t="shared" si="81"/>
        <v>0</v>
      </c>
      <c r="AY22" s="52">
        <f t="shared" si="82"/>
        <v>0</v>
      </c>
      <c r="AZ22" s="52">
        <f t="shared" si="83"/>
        <v>0</v>
      </c>
      <c r="BA22" s="52">
        <f t="shared" si="84"/>
        <v>0</v>
      </c>
      <c r="BB22" s="52">
        <f t="shared" si="85"/>
        <v>0</v>
      </c>
      <c r="BC22" s="52">
        <f t="shared" si="86"/>
        <v>0</v>
      </c>
      <c r="BD22" s="52">
        <f t="shared" si="87"/>
        <v>0</v>
      </c>
      <c r="BE22" s="52">
        <f t="shared" si="88"/>
        <v>0</v>
      </c>
      <c r="BF22" s="52">
        <f t="shared" si="89"/>
        <v>0</v>
      </c>
      <c r="BG22" s="52">
        <f t="shared" si="90"/>
        <v>0</v>
      </c>
      <c r="BH22" s="52">
        <f t="shared" si="91"/>
        <v>0</v>
      </c>
      <c r="BI22" s="52">
        <f t="shared" si="92"/>
        <v>0</v>
      </c>
      <c r="BJ22" s="53">
        <f t="shared" si="93"/>
        <v>0</v>
      </c>
      <c r="BL22" s="52">
        <f t="shared" si="94"/>
        <v>0</v>
      </c>
      <c r="BM22" s="52">
        <f t="shared" si="95"/>
        <v>0</v>
      </c>
      <c r="BN22" s="52">
        <f t="shared" si="96"/>
        <v>0</v>
      </c>
      <c r="BO22" s="52">
        <f t="shared" si="97"/>
        <v>0</v>
      </c>
      <c r="BP22" s="52">
        <f t="shared" si="98"/>
        <v>0</v>
      </c>
      <c r="BQ22" s="52">
        <f t="shared" si="99"/>
        <v>0</v>
      </c>
      <c r="BR22" s="52">
        <f t="shared" si="100"/>
        <v>0</v>
      </c>
      <c r="BS22" s="52">
        <f t="shared" si="101"/>
        <v>0</v>
      </c>
      <c r="BT22" s="52">
        <f t="shared" si="102"/>
        <v>0</v>
      </c>
      <c r="BU22" s="52">
        <f t="shared" si="103"/>
        <v>0</v>
      </c>
      <c r="BV22" s="52">
        <f t="shared" si="104"/>
        <v>0</v>
      </c>
      <c r="BW22" s="52">
        <f t="shared" si="105"/>
        <v>0</v>
      </c>
      <c r="BX22" s="52">
        <f t="shared" si="106"/>
        <v>0</v>
      </c>
      <c r="BY22" s="53">
        <f t="shared" si="107"/>
        <v>0</v>
      </c>
      <c r="CA22" s="52">
        <f t="shared" si="108"/>
        <v>0</v>
      </c>
      <c r="CB22" s="52">
        <f t="shared" si="109"/>
        <v>0</v>
      </c>
      <c r="CC22" s="52">
        <f t="shared" si="110"/>
        <v>0</v>
      </c>
      <c r="CD22" s="52">
        <f t="shared" si="111"/>
        <v>0</v>
      </c>
      <c r="CE22" s="52">
        <f t="shared" si="112"/>
        <v>0</v>
      </c>
      <c r="CF22" s="52">
        <f t="shared" si="113"/>
        <v>0</v>
      </c>
      <c r="CG22" s="52">
        <f t="shared" si="114"/>
        <v>0</v>
      </c>
      <c r="CH22" s="52">
        <f t="shared" si="115"/>
        <v>0</v>
      </c>
      <c r="CI22" s="52">
        <f t="shared" si="116"/>
        <v>0</v>
      </c>
      <c r="CJ22" s="52">
        <f t="shared" si="117"/>
        <v>0</v>
      </c>
      <c r="CK22" s="52">
        <f t="shared" si="118"/>
        <v>0</v>
      </c>
      <c r="CL22" s="52">
        <f t="shared" si="119"/>
        <v>0</v>
      </c>
      <c r="CM22" s="52">
        <f t="shared" si="120"/>
        <v>0</v>
      </c>
      <c r="CN22" s="53">
        <f t="shared" si="121"/>
        <v>0</v>
      </c>
      <c r="CP22" s="52">
        <f t="shared" si="122"/>
        <v>0</v>
      </c>
      <c r="CQ22" s="52">
        <f t="shared" si="123"/>
        <v>0</v>
      </c>
      <c r="CR22" s="52">
        <f t="shared" si="124"/>
        <v>0</v>
      </c>
      <c r="CS22" s="52">
        <f t="shared" si="125"/>
        <v>0</v>
      </c>
      <c r="CT22" s="52">
        <f t="shared" si="126"/>
        <v>0</v>
      </c>
      <c r="CU22" s="52">
        <f t="shared" si="127"/>
        <v>0</v>
      </c>
      <c r="CV22" s="52">
        <f t="shared" si="128"/>
        <v>0</v>
      </c>
      <c r="CW22" s="52">
        <f t="shared" si="129"/>
        <v>0</v>
      </c>
      <c r="CX22" s="52">
        <f t="shared" si="130"/>
        <v>0</v>
      </c>
      <c r="CY22" s="52">
        <f t="shared" si="131"/>
        <v>0</v>
      </c>
      <c r="CZ22" s="52">
        <f t="shared" si="132"/>
        <v>0</v>
      </c>
      <c r="DA22" s="52">
        <f t="shared" si="133"/>
        <v>0</v>
      </c>
      <c r="DB22" s="52">
        <f t="shared" si="134"/>
        <v>0</v>
      </c>
      <c r="DC22" s="53">
        <f t="shared" si="135"/>
        <v>0</v>
      </c>
      <c r="DE22" s="52">
        <f t="shared" si="136"/>
        <v>0</v>
      </c>
      <c r="DF22" s="52">
        <f t="shared" si="137"/>
        <v>0</v>
      </c>
      <c r="DG22" s="52">
        <f t="shared" si="138"/>
        <v>0</v>
      </c>
      <c r="DH22" s="52">
        <f t="shared" si="139"/>
        <v>0</v>
      </c>
      <c r="DI22" s="52">
        <f t="shared" si="140"/>
        <v>0</v>
      </c>
      <c r="DJ22" s="52">
        <f t="shared" si="141"/>
        <v>0</v>
      </c>
      <c r="DK22" s="52">
        <f t="shared" si="142"/>
        <v>0</v>
      </c>
      <c r="DL22" s="52">
        <f t="shared" si="143"/>
        <v>0</v>
      </c>
      <c r="DM22" s="52">
        <f t="shared" si="144"/>
        <v>0</v>
      </c>
      <c r="DN22" s="52">
        <f t="shared" si="145"/>
        <v>0</v>
      </c>
      <c r="DO22" s="52">
        <f t="shared" si="146"/>
        <v>0</v>
      </c>
      <c r="DP22" s="52">
        <f t="shared" si="147"/>
        <v>0</v>
      </c>
      <c r="DQ22" s="52">
        <f t="shared" si="148"/>
        <v>0</v>
      </c>
      <c r="DR22" s="53">
        <f t="shared" si="149"/>
        <v>0</v>
      </c>
      <c r="DT22" s="52">
        <f t="shared" si="150"/>
        <v>0</v>
      </c>
      <c r="DU22" s="52">
        <f t="shared" si="151"/>
        <v>0</v>
      </c>
      <c r="DV22" s="52">
        <f t="shared" si="152"/>
        <v>0</v>
      </c>
      <c r="DW22" s="52">
        <f t="shared" si="153"/>
        <v>0</v>
      </c>
      <c r="DX22" s="52">
        <f t="shared" si="154"/>
        <v>0</v>
      </c>
      <c r="DY22" s="52">
        <f t="shared" si="155"/>
        <v>0</v>
      </c>
      <c r="DZ22" s="52">
        <f t="shared" si="156"/>
        <v>0</v>
      </c>
      <c r="EA22" s="52">
        <f t="shared" si="157"/>
        <v>0</v>
      </c>
      <c r="EB22" s="52">
        <f t="shared" si="158"/>
        <v>0</v>
      </c>
      <c r="EC22" s="52">
        <f t="shared" si="159"/>
        <v>0</v>
      </c>
      <c r="ED22" s="52">
        <f t="shared" si="160"/>
        <v>0</v>
      </c>
      <c r="EE22" s="52">
        <f t="shared" si="161"/>
        <v>0</v>
      </c>
      <c r="EF22" s="52">
        <f t="shared" si="162"/>
        <v>0</v>
      </c>
      <c r="EG22" s="53">
        <f t="shared" si="163"/>
        <v>0</v>
      </c>
      <c r="EI22" s="52">
        <f t="shared" si="164"/>
        <v>0</v>
      </c>
      <c r="EJ22" s="52">
        <f t="shared" si="165"/>
        <v>0</v>
      </c>
      <c r="EK22" s="52">
        <f t="shared" si="166"/>
        <v>0</v>
      </c>
      <c r="EL22" s="52">
        <f t="shared" si="167"/>
        <v>0</v>
      </c>
      <c r="EM22" s="52">
        <f t="shared" si="168"/>
        <v>0</v>
      </c>
      <c r="EN22" s="52">
        <f t="shared" si="169"/>
        <v>0</v>
      </c>
      <c r="EO22" s="52">
        <f t="shared" si="170"/>
        <v>0</v>
      </c>
      <c r="EP22" s="52">
        <f t="shared" si="171"/>
        <v>0</v>
      </c>
      <c r="EQ22" s="52">
        <f t="shared" si="172"/>
        <v>0</v>
      </c>
      <c r="ER22" s="52">
        <f t="shared" si="173"/>
        <v>0</v>
      </c>
      <c r="ES22" s="52">
        <f t="shared" si="174"/>
        <v>0</v>
      </c>
      <c r="ET22" s="52">
        <f t="shared" si="175"/>
        <v>0</v>
      </c>
      <c r="EU22" s="52">
        <f t="shared" si="176"/>
        <v>0</v>
      </c>
      <c r="EV22" s="53">
        <f t="shared" si="177"/>
        <v>0</v>
      </c>
      <c r="EX22" s="52">
        <f t="shared" si="178"/>
        <v>0</v>
      </c>
      <c r="EY22" s="52">
        <f t="shared" si="179"/>
        <v>0</v>
      </c>
      <c r="EZ22" s="52">
        <f t="shared" si="180"/>
        <v>0</v>
      </c>
      <c r="FA22" s="52">
        <f t="shared" si="181"/>
        <v>0</v>
      </c>
      <c r="FB22" s="52">
        <f t="shared" si="182"/>
        <v>0</v>
      </c>
      <c r="FC22" s="52">
        <f t="shared" si="183"/>
        <v>0</v>
      </c>
      <c r="FD22" s="52">
        <f t="shared" si="184"/>
        <v>0</v>
      </c>
      <c r="FE22" s="52">
        <f t="shared" si="185"/>
        <v>0</v>
      </c>
      <c r="FF22" s="52">
        <f t="shared" si="186"/>
        <v>0</v>
      </c>
      <c r="FG22" s="52">
        <f t="shared" si="187"/>
        <v>0</v>
      </c>
      <c r="FH22" s="52">
        <f t="shared" si="188"/>
        <v>0</v>
      </c>
      <c r="FI22" s="52">
        <f t="shared" si="189"/>
        <v>0</v>
      </c>
      <c r="FJ22" s="52">
        <f t="shared" si="190"/>
        <v>0</v>
      </c>
      <c r="FK22" s="53">
        <f t="shared" si="191"/>
        <v>0</v>
      </c>
      <c r="FM22" s="52">
        <f t="shared" si="192"/>
        <v>0</v>
      </c>
      <c r="FN22" s="52">
        <f t="shared" si="193"/>
        <v>0</v>
      </c>
      <c r="FO22" s="52">
        <f t="shared" si="194"/>
        <v>0</v>
      </c>
      <c r="FP22" s="52">
        <f t="shared" si="195"/>
        <v>0</v>
      </c>
      <c r="FQ22" s="52">
        <f t="shared" si="196"/>
        <v>0</v>
      </c>
      <c r="FR22" s="52">
        <f t="shared" si="197"/>
        <v>0</v>
      </c>
      <c r="FS22" s="52">
        <f t="shared" si="198"/>
        <v>0</v>
      </c>
      <c r="FT22" s="52">
        <f t="shared" si="199"/>
        <v>0</v>
      </c>
      <c r="FU22" s="52">
        <f t="shared" si="200"/>
        <v>0</v>
      </c>
      <c r="FV22" s="52">
        <f t="shared" si="201"/>
        <v>0</v>
      </c>
      <c r="FW22" s="52">
        <f t="shared" si="202"/>
        <v>0</v>
      </c>
      <c r="FX22" s="52">
        <f t="shared" si="203"/>
        <v>0</v>
      </c>
      <c r="FY22" s="52">
        <f t="shared" si="204"/>
        <v>0</v>
      </c>
      <c r="FZ22" s="53">
        <f t="shared" si="205"/>
        <v>0</v>
      </c>
      <c r="GB22" s="52">
        <f t="shared" si="206"/>
        <v>0</v>
      </c>
      <c r="GC22" s="52">
        <f t="shared" si="207"/>
        <v>0</v>
      </c>
      <c r="GD22" s="52">
        <f t="shared" si="208"/>
        <v>0</v>
      </c>
      <c r="GE22" s="52">
        <f t="shared" si="209"/>
        <v>0</v>
      </c>
      <c r="GF22" s="52">
        <f t="shared" si="210"/>
        <v>0</v>
      </c>
      <c r="GG22" s="52">
        <f t="shared" si="211"/>
        <v>0</v>
      </c>
      <c r="GH22" s="52">
        <f t="shared" si="212"/>
        <v>0</v>
      </c>
      <c r="GI22" s="52">
        <f t="shared" si="213"/>
        <v>0</v>
      </c>
      <c r="GJ22" s="52">
        <f t="shared" si="214"/>
        <v>0</v>
      </c>
      <c r="GK22" s="52">
        <f t="shared" si="215"/>
        <v>0</v>
      </c>
      <c r="GL22" s="52">
        <f t="shared" si="216"/>
        <v>0</v>
      </c>
      <c r="GM22" s="52">
        <f t="shared" si="217"/>
        <v>0</v>
      </c>
      <c r="GN22" s="52">
        <f t="shared" si="218"/>
        <v>0</v>
      </c>
      <c r="GO22" s="53">
        <f t="shared" si="219"/>
        <v>0</v>
      </c>
    </row>
    <row r="24" spans="2:197" x14ac:dyDescent="0.35">
      <c r="E24" s="52"/>
    </row>
    <row r="25" spans="2:197" x14ac:dyDescent="0.35">
      <c r="E25" s="52"/>
    </row>
    <row r="26" spans="2:197" x14ac:dyDescent="0.35">
      <c r="E26" s="52"/>
    </row>
    <row r="27" spans="2:197" x14ac:dyDescent="0.35">
      <c r="E27" s="52"/>
    </row>
    <row r="28" spans="2:197" x14ac:dyDescent="0.35">
      <c r="E28" s="52"/>
    </row>
    <row r="29" spans="2:197" x14ac:dyDescent="0.35">
      <c r="E29" s="52"/>
    </row>
    <row r="30" spans="2:197" x14ac:dyDescent="0.35">
      <c r="E30" s="52"/>
    </row>
    <row r="31" spans="2:197" x14ac:dyDescent="0.35">
      <c r="E31" s="52"/>
    </row>
    <row r="32" spans="2:197" x14ac:dyDescent="0.35">
      <c r="E32" s="52"/>
    </row>
    <row r="33" spans="5:5" x14ac:dyDescent="0.35">
      <c r="E33" s="52"/>
    </row>
    <row r="34" spans="5:5" x14ac:dyDescent="0.35">
      <c r="E34" s="52"/>
    </row>
    <row r="35" spans="5:5" x14ac:dyDescent="0.35">
      <c r="E35" s="52"/>
    </row>
    <row r="36" spans="5:5" x14ac:dyDescent="0.35">
      <c r="E36" s="52"/>
    </row>
    <row r="37" spans="5:5" x14ac:dyDescent="0.35">
      <c r="E37" s="52"/>
    </row>
  </sheetData>
  <mergeCells count="14">
    <mergeCell ref="AH4:AU4"/>
    <mergeCell ref="AW4:BJ4"/>
    <mergeCell ref="BL4:BY4"/>
    <mergeCell ref="CA4:CN4"/>
    <mergeCell ref="B4:B5"/>
    <mergeCell ref="D4:Q4"/>
    <mergeCell ref="S4:AF4"/>
    <mergeCell ref="FM4:FZ4"/>
    <mergeCell ref="GB4:GO4"/>
    <mergeCell ref="CP4:DC4"/>
    <mergeCell ref="DE4:DR4"/>
    <mergeCell ref="DT4:EG4"/>
    <mergeCell ref="EI4:EV4"/>
    <mergeCell ref="EX4:F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B31B-0D2D-478F-A784-F517B9FB85DF}">
  <sheetPr>
    <tabColor theme="1"/>
  </sheetPr>
  <dimension ref="A1"/>
  <sheetViews>
    <sheetView showGridLines="0" workbookViewId="0">
      <selection activeCell="P34" sqref="P34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6ADD-7674-49E4-A024-60BCCA4D3A22}">
  <dimension ref="A2:M1239"/>
  <sheetViews>
    <sheetView showGridLines="0" zoomScale="85" zoomScaleNormal="85" workbookViewId="0">
      <pane ySplit="2" topLeftCell="A3" activePane="bottomLeft" state="frozen"/>
      <selection pane="bottomLeft" activeCell="F50" sqref="F50"/>
    </sheetView>
  </sheetViews>
  <sheetFormatPr defaultRowHeight="14.5" x14ac:dyDescent="0.35"/>
  <cols>
    <col min="1" max="1" width="7" bestFit="1" customWidth="1"/>
    <col min="2" max="2" width="8.75" bestFit="1" customWidth="1"/>
    <col min="3" max="3" width="11.33203125" bestFit="1" customWidth="1"/>
    <col min="4" max="4" width="22.5" bestFit="1" customWidth="1"/>
    <col min="5" max="5" width="15.58203125" bestFit="1" customWidth="1"/>
    <col min="6" max="6" width="29.83203125" bestFit="1" customWidth="1"/>
    <col min="7" max="7" width="15.83203125" bestFit="1" customWidth="1"/>
    <col min="8" max="8" width="15.75" bestFit="1" customWidth="1"/>
    <col min="9" max="9" width="20.58203125" bestFit="1" customWidth="1"/>
    <col min="10" max="11" width="20.58203125" customWidth="1"/>
    <col min="12" max="12" width="21.83203125" bestFit="1" customWidth="1"/>
    <col min="13" max="13" width="23.58203125" bestFit="1" customWidth="1"/>
  </cols>
  <sheetData>
    <row r="2" spans="1:13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64</v>
      </c>
      <c r="G2" s="3" t="s">
        <v>5</v>
      </c>
      <c r="H2" s="3" t="s">
        <v>6</v>
      </c>
      <c r="I2" s="3" t="s">
        <v>7</v>
      </c>
      <c r="J2" s="3" t="s">
        <v>83</v>
      </c>
      <c r="K2" s="3" t="s">
        <v>84</v>
      </c>
      <c r="L2" s="4" t="s">
        <v>65</v>
      </c>
      <c r="M2" s="4" t="s">
        <v>77</v>
      </c>
    </row>
    <row r="3" spans="1:13" x14ac:dyDescent="0.35">
      <c r="A3">
        <v>2024</v>
      </c>
      <c r="B3">
        <v>1</v>
      </c>
      <c r="C3" t="s">
        <v>8</v>
      </c>
      <c r="D3" t="s">
        <v>9</v>
      </c>
      <c r="E3" t="s">
        <v>8</v>
      </c>
      <c r="F3" t="s">
        <v>9</v>
      </c>
      <c r="G3" s="2">
        <v>689816</v>
      </c>
      <c r="H3" s="2">
        <v>0</v>
      </c>
      <c r="I3" s="2">
        <v>689816</v>
      </c>
      <c r="J3" s="2">
        <v>0</v>
      </c>
      <c r="K3" s="2">
        <v>689816</v>
      </c>
      <c r="L3" s="2" t="str">
        <f>_xlfn.XLOOKUP(Data_Nhập[[#This Row],[Main SKU]],MD_Main_SKU[Main SKU],MD_Main_SKU[SKU name_gom])</f>
        <v>WSS01</v>
      </c>
      <c r="M3" s="2" t="str">
        <f>_xlfn.XLOOKUP(Data_Nhập[[#This Row],[Material-Nhập]],MD_Main_SKU[Main SKU],MD_Main_SKU[SKU name_gom])</f>
        <v>WSS01</v>
      </c>
    </row>
    <row r="4" spans="1:13" x14ac:dyDescent="0.35">
      <c r="A4">
        <v>2024</v>
      </c>
      <c r="B4">
        <v>1</v>
      </c>
      <c r="C4" t="s">
        <v>8</v>
      </c>
      <c r="D4" t="s">
        <v>9</v>
      </c>
      <c r="E4" t="s">
        <v>10</v>
      </c>
      <c r="F4" t="s">
        <v>11</v>
      </c>
      <c r="G4" s="2">
        <v>0</v>
      </c>
      <c r="H4" s="2">
        <v>74144</v>
      </c>
      <c r="I4" s="2">
        <v>74144</v>
      </c>
      <c r="J4" s="2">
        <v>0</v>
      </c>
      <c r="K4" s="2">
        <v>74144</v>
      </c>
      <c r="L4" s="2" t="str">
        <f>_xlfn.XLOOKUP(Data_Nhập[[#This Row],[Main SKU]],MD_Main_SKU[Main SKU],MD_Main_SKU[SKU name_gom])</f>
        <v>WSS01</v>
      </c>
      <c r="M4" s="2" t="str">
        <f>_xlfn.XLOOKUP(Data_Nhập[[#This Row],[Material-Nhập]],MD_Main_SKU[Main SKU],MD_Main_SKU[SKU name_gom])</f>
        <v>WSS02</v>
      </c>
    </row>
    <row r="5" spans="1:13" x14ac:dyDescent="0.35">
      <c r="A5">
        <v>2024</v>
      </c>
      <c r="B5">
        <v>1</v>
      </c>
      <c r="C5" t="s">
        <v>8</v>
      </c>
      <c r="D5" t="s">
        <v>9</v>
      </c>
      <c r="E5" t="s">
        <v>12</v>
      </c>
      <c r="F5" t="s">
        <v>13</v>
      </c>
      <c r="G5" s="2">
        <v>0</v>
      </c>
      <c r="H5" s="2">
        <v>3300</v>
      </c>
      <c r="I5" s="2">
        <v>3300</v>
      </c>
      <c r="J5" s="2">
        <v>0</v>
      </c>
      <c r="K5" s="2">
        <v>3300</v>
      </c>
      <c r="L5" s="2" t="str">
        <f>_xlfn.XLOOKUP(Data_Nhập[[#This Row],[Main SKU]],MD_Main_SKU[Main SKU],MD_Main_SKU[SKU name_gom])</f>
        <v>WSS01</v>
      </c>
      <c r="M5" s="2" t="str">
        <f>_xlfn.XLOOKUP(Data_Nhập[[#This Row],[Material-Nhập]],MD_Main_SKU[Main SKU],MD_Main_SKU[SKU name_gom])</f>
        <v>WSS03</v>
      </c>
    </row>
    <row r="6" spans="1:13" x14ac:dyDescent="0.35">
      <c r="A6">
        <v>2024</v>
      </c>
      <c r="B6">
        <v>1</v>
      </c>
      <c r="C6" t="s">
        <v>8</v>
      </c>
      <c r="D6" t="s">
        <v>9</v>
      </c>
      <c r="E6" t="s">
        <v>85</v>
      </c>
      <c r="F6" t="s">
        <v>86</v>
      </c>
      <c r="G6" s="2">
        <v>0</v>
      </c>
      <c r="H6" s="2">
        <v>0</v>
      </c>
      <c r="I6" s="2">
        <v>0</v>
      </c>
      <c r="J6" s="2">
        <v>6874</v>
      </c>
      <c r="K6" s="2">
        <v>6874</v>
      </c>
      <c r="L6" s="2" t="str">
        <f>_xlfn.XLOOKUP(Data_Nhập[[#This Row],[Main SKU]],MD_Main_SKU[Main SKU],MD_Main_SKU[SKU name_gom])</f>
        <v>WSS01</v>
      </c>
      <c r="M6" s="2" t="str">
        <f>_xlfn.XLOOKUP(Data_Nhập[[#This Row],[Material-Nhập]],MD_Main_SKU[Main SKU],MD_Main_SKU[SKU name_gom])</f>
        <v>Phó sản</v>
      </c>
    </row>
    <row r="7" spans="1:13" x14ac:dyDescent="0.35">
      <c r="A7">
        <v>2024</v>
      </c>
      <c r="B7">
        <v>1</v>
      </c>
      <c r="C7" t="s">
        <v>8</v>
      </c>
      <c r="D7" t="s">
        <v>9</v>
      </c>
      <c r="E7" t="s">
        <v>87</v>
      </c>
      <c r="F7" t="s">
        <v>88</v>
      </c>
      <c r="G7" s="2">
        <v>0</v>
      </c>
      <c r="H7" s="2">
        <v>0</v>
      </c>
      <c r="I7" s="2">
        <v>0</v>
      </c>
      <c r="J7" s="2">
        <v>9361</v>
      </c>
      <c r="K7" s="2">
        <v>9361</v>
      </c>
      <c r="L7" s="2" t="str">
        <f>_xlfn.XLOOKUP(Data_Nhập[[#This Row],[Main SKU]],MD_Main_SKU[Main SKU],MD_Main_SKU[SKU name_gom])</f>
        <v>WSS01</v>
      </c>
      <c r="M7" s="2" t="str">
        <f>_xlfn.XLOOKUP(Data_Nhập[[#This Row],[Material-Nhập]],MD_Main_SKU[Main SKU],MD_Main_SKU[SKU name_gom])</f>
        <v>Phó sản</v>
      </c>
    </row>
    <row r="8" spans="1:13" x14ac:dyDescent="0.35">
      <c r="A8">
        <v>2024</v>
      </c>
      <c r="B8">
        <v>1</v>
      </c>
      <c r="C8" t="s">
        <v>8</v>
      </c>
      <c r="D8" t="s">
        <v>9</v>
      </c>
      <c r="E8" t="s">
        <v>89</v>
      </c>
      <c r="F8" t="s">
        <v>90</v>
      </c>
      <c r="G8" s="2">
        <v>0</v>
      </c>
      <c r="H8" s="2">
        <v>0</v>
      </c>
      <c r="I8" s="2">
        <v>0</v>
      </c>
      <c r="J8" s="2">
        <v>1663</v>
      </c>
      <c r="K8" s="2">
        <v>1663</v>
      </c>
      <c r="L8" s="2" t="str">
        <f>_xlfn.XLOOKUP(Data_Nhập[[#This Row],[Main SKU]],MD_Main_SKU[Main SKU],MD_Main_SKU[SKU name_gom])</f>
        <v>WSS01</v>
      </c>
      <c r="M8" s="2" t="str">
        <f>_xlfn.XLOOKUP(Data_Nhập[[#This Row],[Material-Nhập]],MD_Main_SKU[Main SKU],MD_Main_SKU[SKU name_gom])</f>
        <v>Phó sản</v>
      </c>
    </row>
    <row r="9" spans="1:13" x14ac:dyDescent="0.35">
      <c r="A9">
        <v>2024</v>
      </c>
      <c r="B9">
        <v>1</v>
      </c>
      <c r="C9" t="s">
        <v>8</v>
      </c>
      <c r="D9" t="s">
        <v>9</v>
      </c>
      <c r="E9" t="s">
        <v>91</v>
      </c>
      <c r="F9" t="s">
        <v>92</v>
      </c>
      <c r="G9" s="2">
        <v>0</v>
      </c>
      <c r="H9" s="2">
        <v>0</v>
      </c>
      <c r="I9" s="2">
        <v>0</v>
      </c>
      <c r="J9" s="2">
        <v>3277</v>
      </c>
      <c r="K9" s="2">
        <v>3277</v>
      </c>
      <c r="L9" s="2" t="str">
        <f>_xlfn.XLOOKUP(Data_Nhập[[#This Row],[Main SKU]],MD_Main_SKU[Main SKU],MD_Main_SKU[SKU name_gom])</f>
        <v>WSS01</v>
      </c>
      <c r="M9" s="2" t="str">
        <f>_xlfn.XLOOKUP(Data_Nhập[[#This Row],[Material-Nhập]],MD_Main_SKU[Main SKU],MD_Main_SKU[SKU name_gom])</f>
        <v>Phó sản</v>
      </c>
    </row>
    <row r="10" spans="1:13" x14ac:dyDescent="0.35">
      <c r="A10">
        <v>2024</v>
      </c>
      <c r="B10">
        <v>1</v>
      </c>
      <c r="C10" t="s">
        <v>8</v>
      </c>
      <c r="D10" t="s">
        <v>9</v>
      </c>
      <c r="E10" t="s">
        <v>93</v>
      </c>
      <c r="F10" t="s">
        <v>94</v>
      </c>
      <c r="G10" s="2">
        <v>0</v>
      </c>
      <c r="H10" s="2">
        <v>0</v>
      </c>
      <c r="I10" s="2">
        <v>0</v>
      </c>
      <c r="J10" s="2">
        <v>131</v>
      </c>
      <c r="K10" s="2">
        <v>131</v>
      </c>
      <c r="L10" s="2" t="str">
        <f>_xlfn.XLOOKUP(Data_Nhập[[#This Row],[Main SKU]],MD_Main_SKU[Main SKU],MD_Main_SKU[SKU name_gom])</f>
        <v>WSS01</v>
      </c>
      <c r="M10" s="2" t="str">
        <f>_xlfn.XLOOKUP(Data_Nhập[[#This Row],[Material-Nhập]],MD_Main_SKU[Main SKU],MD_Main_SKU[SKU name_gom])</f>
        <v>Phó sản</v>
      </c>
    </row>
    <row r="11" spans="1:13" x14ac:dyDescent="0.35">
      <c r="A11">
        <v>2024</v>
      </c>
      <c r="B11">
        <v>1</v>
      </c>
      <c r="C11" t="s">
        <v>14</v>
      </c>
      <c r="D11" t="s">
        <v>15</v>
      </c>
      <c r="E11" t="s">
        <v>14</v>
      </c>
      <c r="F11" t="s">
        <v>15</v>
      </c>
      <c r="G11" s="2">
        <v>231098</v>
      </c>
      <c r="H11" s="2">
        <v>0</v>
      </c>
      <c r="I11" s="2">
        <v>231098</v>
      </c>
      <c r="J11" s="2">
        <v>0</v>
      </c>
      <c r="K11" s="2">
        <v>231098</v>
      </c>
      <c r="L11" s="2" t="str">
        <f>_xlfn.XLOOKUP(Data_Nhập[[#This Row],[Main SKU]],MD_Main_SKU[Main SKU],MD_Main_SKU[SKU name_gom])</f>
        <v>iSS01084</v>
      </c>
      <c r="M11" s="2" t="str">
        <f>_xlfn.XLOOKUP(Data_Nhập[[#This Row],[Material-Nhập]],MD_Main_SKU[Main SKU],MD_Main_SKU[SKU name_gom])</f>
        <v>iSS01084</v>
      </c>
    </row>
    <row r="12" spans="1:13" x14ac:dyDescent="0.35">
      <c r="A12">
        <v>2024</v>
      </c>
      <c r="B12">
        <v>1</v>
      </c>
      <c r="C12" t="s">
        <v>14</v>
      </c>
      <c r="D12" t="s">
        <v>15</v>
      </c>
      <c r="E12" t="s">
        <v>16</v>
      </c>
      <c r="F12" t="s">
        <v>17</v>
      </c>
      <c r="G12" s="2">
        <v>0</v>
      </c>
      <c r="H12" s="2">
        <v>2161</v>
      </c>
      <c r="I12" s="2">
        <v>2161</v>
      </c>
      <c r="J12" s="2">
        <v>0</v>
      </c>
      <c r="K12" s="2">
        <v>2161</v>
      </c>
      <c r="L12" s="2" t="str">
        <f>_xlfn.XLOOKUP(Data_Nhập[[#This Row],[Main SKU]],MD_Main_SKU[Main SKU],MD_Main_SKU[SKU name_gom])</f>
        <v>iSS01084</v>
      </c>
      <c r="M12" s="2" t="str">
        <f>_xlfn.XLOOKUP(Data_Nhập[[#This Row],[Material-Nhập]],MD_Main_SKU[Main SKU],MD_Main_SKU[SKU name_gom])</f>
        <v>WSS01</v>
      </c>
    </row>
    <row r="13" spans="1:13" x14ac:dyDescent="0.35">
      <c r="A13">
        <v>2024</v>
      </c>
      <c r="B13">
        <v>1</v>
      </c>
      <c r="C13" t="s">
        <v>14</v>
      </c>
      <c r="D13" t="s">
        <v>15</v>
      </c>
      <c r="E13" t="s">
        <v>18</v>
      </c>
      <c r="F13" t="s">
        <v>19</v>
      </c>
      <c r="G13" s="2">
        <v>0</v>
      </c>
      <c r="H13" s="2">
        <v>12100.000000000002</v>
      </c>
      <c r="I13" s="2">
        <v>12100.000000000002</v>
      </c>
      <c r="J13" s="2">
        <v>0</v>
      </c>
      <c r="K13" s="2">
        <v>12100.000000000002</v>
      </c>
      <c r="L13" s="2" t="str">
        <f>_xlfn.XLOOKUP(Data_Nhập[[#This Row],[Main SKU]],MD_Main_SKU[Main SKU],MD_Main_SKU[SKU name_gom])</f>
        <v>iSS01084</v>
      </c>
      <c r="M13" s="2" t="str">
        <f>_xlfn.XLOOKUP(Data_Nhập[[#This Row],[Material-Nhập]],MD_Main_SKU[Main SKU],MD_Main_SKU[SKU name_gom])</f>
        <v>iSS01</v>
      </c>
    </row>
    <row r="14" spans="1:13" x14ac:dyDescent="0.35">
      <c r="A14">
        <v>2024</v>
      </c>
      <c r="B14">
        <v>1</v>
      </c>
      <c r="C14" t="s">
        <v>14</v>
      </c>
      <c r="D14" t="s">
        <v>15</v>
      </c>
      <c r="E14" t="s">
        <v>20</v>
      </c>
      <c r="F14" t="s">
        <v>21</v>
      </c>
      <c r="G14" s="2">
        <v>0</v>
      </c>
      <c r="H14" s="2">
        <v>5500</v>
      </c>
      <c r="I14" s="2">
        <v>5500</v>
      </c>
      <c r="J14" s="2">
        <v>0</v>
      </c>
      <c r="K14" s="2">
        <v>5500</v>
      </c>
      <c r="L14" s="2" t="str">
        <f>_xlfn.XLOOKUP(Data_Nhập[[#This Row],[Main SKU]],MD_Main_SKU[Main SKU],MD_Main_SKU[SKU name_gom])</f>
        <v>iSS01084</v>
      </c>
      <c r="M14" s="2" t="str">
        <f>_xlfn.XLOOKUP(Data_Nhập[[#This Row],[Material-Nhập]],MD_Main_SKU[Main SKU],MD_Main_SKU[SKU name_gom])</f>
        <v>WSS02</v>
      </c>
    </row>
    <row r="15" spans="1:13" x14ac:dyDescent="0.35">
      <c r="A15">
        <v>2024</v>
      </c>
      <c r="B15">
        <v>1</v>
      </c>
      <c r="C15" t="s">
        <v>14</v>
      </c>
      <c r="D15" t="s">
        <v>15</v>
      </c>
      <c r="E15" t="s">
        <v>85</v>
      </c>
      <c r="F15" t="s">
        <v>86</v>
      </c>
      <c r="G15" s="2">
        <v>0</v>
      </c>
      <c r="H15" s="2">
        <v>0</v>
      </c>
      <c r="I15" s="2">
        <v>0</v>
      </c>
      <c r="J15" s="2">
        <v>3950.0000000000005</v>
      </c>
      <c r="K15" s="2">
        <v>3950.0000000000005</v>
      </c>
      <c r="L15" s="2" t="str">
        <f>_xlfn.XLOOKUP(Data_Nhập[[#This Row],[Main SKU]],MD_Main_SKU[Main SKU],MD_Main_SKU[SKU name_gom])</f>
        <v>iSS01084</v>
      </c>
      <c r="M15" s="2" t="str">
        <f>_xlfn.XLOOKUP(Data_Nhập[[#This Row],[Material-Nhập]],MD_Main_SKU[Main SKU],MD_Main_SKU[SKU name_gom])</f>
        <v>Phó sản</v>
      </c>
    </row>
    <row r="16" spans="1:13" x14ac:dyDescent="0.35">
      <c r="A16">
        <v>2024</v>
      </c>
      <c r="B16">
        <v>1</v>
      </c>
      <c r="C16" t="s">
        <v>14</v>
      </c>
      <c r="D16" t="s">
        <v>15</v>
      </c>
      <c r="E16" t="s">
        <v>87</v>
      </c>
      <c r="F16" t="s">
        <v>88</v>
      </c>
      <c r="G16" s="2">
        <v>0</v>
      </c>
      <c r="H16" s="2">
        <v>0</v>
      </c>
      <c r="I16" s="2">
        <v>0</v>
      </c>
      <c r="J16" s="2">
        <v>2265.9999999999995</v>
      </c>
      <c r="K16" s="2">
        <v>2265.9999999999995</v>
      </c>
      <c r="L16" s="2" t="str">
        <f>_xlfn.XLOOKUP(Data_Nhập[[#This Row],[Main SKU]],MD_Main_SKU[Main SKU],MD_Main_SKU[SKU name_gom])</f>
        <v>iSS01084</v>
      </c>
      <c r="M16" s="2" t="str">
        <f>_xlfn.XLOOKUP(Data_Nhập[[#This Row],[Material-Nhập]],MD_Main_SKU[Main SKU],MD_Main_SKU[SKU name_gom])</f>
        <v>Phó sản</v>
      </c>
    </row>
    <row r="17" spans="1:13" x14ac:dyDescent="0.35">
      <c r="A17">
        <v>2024</v>
      </c>
      <c r="B17">
        <v>1</v>
      </c>
      <c r="C17" t="s">
        <v>14</v>
      </c>
      <c r="D17" t="s">
        <v>15</v>
      </c>
      <c r="E17" t="s">
        <v>89</v>
      </c>
      <c r="F17" t="s">
        <v>90</v>
      </c>
      <c r="G17" s="2">
        <v>0</v>
      </c>
      <c r="H17" s="2">
        <v>0</v>
      </c>
      <c r="I17" s="2">
        <v>0</v>
      </c>
      <c r="J17" s="2">
        <v>614</v>
      </c>
      <c r="K17" s="2">
        <v>614</v>
      </c>
      <c r="L17" s="2" t="str">
        <f>_xlfn.XLOOKUP(Data_Nhập[[#This Row],[Main SKU]],MD_Main_SKU[Main SKU],MD_Main_SKU[SKU name_gom])</f>
        <v>iSS01084</v>
      </c>
      <c r="M17" s="2" t="str">
        <f>_xlfn.XLOOKUP(Data_Nhập[[#This Row],[Material-Nhập]],MD_Main_SKU[Main SKU],MD_Main_SKU[SKU name_gom])</f>
        <v>Phó sản</v>
      </c>
    </row>
    <row r="18" spans="1:13" x14ac:dyDescent="0.35">
      <c r="A18">
        <v>2024</v>
      </c>
      <c r="B18">
        <v>1</v>
      </c>
      <c r="C18" t="s">
        <v>14</v>
      </c>
      <c r="D18" t="s">
        <v>15</v>
      </c>
      <c r="E18" t="s">
        <v>93</v>
      </c>
      <c r="F18" t="s">
        <v>94</v>
      </c>
      <c r="G18" s="2">
        <v>0</v>
      </c>
      <c r="H18" s="2">
        <v>0</v>
      </c>
      <c r="I18" s="2">
        <v>0</v>
      </c>
      <c r="J18" s="2">
        <v>49</v>
      </c>
      <c r="K18" s="2">
        <v>49</v>
      </c>
      <c r="L18" s="2" t="str">
        <f>_xlfn.XLOOKUP(Data_Nhập[[#This Row],[Main SKU]],MD_Main_SKU[Main SKU],MD_Main_SKU[SKU name_gom])</f>
        <v>iSS01084</v>
      </c>
      <c r="M18" s="2" t="str">
        <f>_xlfn.XLOOKUP(Data_Nhập[[#This Row],[Material-Nhập]],MD_Main_SKU[Main SKU],MD_Main_SKU[SKU name_gom])</f>
        <v>Phó sản</v>
      </c>
    </row>
    <row r="19" spans="1:13" x14ac:dyDescent="0.35">
      <c r="A19">
        <v>2024</v>
      </c>
      <c r="B19">
        <v>1</v>
      </c>
      <c r="C19" t="s">
        <v>16</v>
      </c>
      <c r="D19" t="s">
        <v>17</v>
      </c>
      <c r="E19" t="s">
        <v>14</v>
      </c>
      <c r="F19" t="s">
        <v>15</v>
      </c>
      <c r="G19" s="2">
        <v>0</v>
      </c>
      <c r="H19" s="2">
        <v>1100</v>
      </c>
      <c r="I19" s="2">
        <v>1100</v>
      </c>
      <c r="J19" s="2">
        <v>0</v>
      </c>
      <c r="K19" s="2">
        <v>1100</v>
      </c>
      <c r="L19" s="2" t="str">
        <f>_xlfn.XLOOKUP(Data_Nhập[[#This Row],[Main SKU]],MD_Main_SKU[Main SKU],MD_Main_SKU[SKU name_gom])</f>
        <v>WSS01</v>
      </c>
      <c r="M19" s="2" t="str">
        <f>_xlfn.XLOOKUP(Data_Nhập[[#This Row],[Material-Nhập]],MD_Main_SKU[Main SKU],MD_Main_SKU[SKU name_gom])</f>
        <v>iSS01084</v>
      </c>
    </row>
    <row r="20" spans="1:13" x14ac:dyDescent="0.35">
      <c r="A20">
        <v>2024</v>
      </c>
      <c r="B20">
        <v>1</v>
      </c>
      <c r="C20" t="s">
        <v>16</v>
      </c>
      <c r="D20" t="s">
        <v>17</v>
      </c>
      <c r="E20" t="s">
        <v>16</v>
      </c>
      <c r="F20" t="s">
        <v>17</v>
      </c>
      <c r="G20" s="2">
        <v>1443199.9999999995</v>
      </c>
      <c r="H20" s="2">
        <v>0</v>
      </c>
      <c r="I20" s="2">
        <v>1443199.9999999995</v>
      </c>
      <c r="J20" s="2">
        <v>0</v>
      </c>
      <c r="K20" s="2">
        <v>1443199.9999999995</v>
      </c>
      <c r="L20" s="2" t="str">
        <f>_xlfn.XLOOKUP(Data_Nhập[[#This Row],[Main SKU]],MD_Main_SKU[Main SKU],MD_Main_SKU[SKU name_gom])</f>
        <v>WSS01</v>
      </c>
      <c r="M20" s="2" t="str">
        <f>_xlfn.XLOOKUP(Data_Nhập[[#This Row],[Material-Nhập]],MD_Main_SKU[Main SKU],MD_Main_SKU[SKU name_gom])</f>
        <v>WSS01</v>
      </c>
    </row>
    <row r="21" spans="1:13" x14ac:dyDescent="0.35">
      <c r="A21">
        <v>2024</v>
      </c>
      <c r="B21">
        <v>1</v>
      </c>
      <c r="C21" t="s">
        <v>16</v>
      </c>
      <c r="D21" t="s">
        <v>17</v>
      </c>
      <c r="E21" t="s">
        <v>18</v>
      </c>
      <c r="F21" t="s">
        <v>19</v>
      </c>
      <c r="G21" s="2">
        <v>0</v>
      </c>
      <c r="H21" s="2">
        <v>433400</v>
      </c>
      <c r="I21" s="2">
        <v>433400</v>
      </c>
      <c r="J21" s="2">
        <v>0</v>
      </c>
      <c r="K21" s="2">
        <v>433400</v>
      </c>
      <c r="L21" s="2" t="str">
        <f>_xlfn.XLOOKUP(Data_Nhập[[#This Row],[Main SKU]],MD_Main_SKU[Main SKU],MD_Main_SKU[SKU name_gom])</f>
        <v>WSS01</v>
      </c>
      <c r="M21" s="2" t="str">
        <f>_xlfn.XLOOKUP(Data_Nhập[[#This Row],[Material-Nhập]],MD_Main_SKU[Main SKU],MD_Main_SKU[SKU name_gom])</f>
        <v>iSS01</v>
      </c>
    </row>
    <row r="22" spans="1:13" x14ac:dyDescent="0.35">
      <c r="A22">
        <v>2024</v>
      </c>
      <c r="B22">
        <v>1</v>
      </c>
      <c r="C22" t="s">
        <v>16</v>
      </c>
      <c r="D22" t="s">
        <v>17</v>
      </c>
      <c r="E22" t="s">
        <v>20</v>
      </c>
      <c r="F22" t="s">
        <v>21</v>
      </c>
      <c r="G22" s="2">
        <v>0</v>
      </c>
      <c r="H22" s="2">
        <v>57200</v>
      </c>
      <c r="I22" s="2">
        <v>57200</v>
      </c>
      <c r="J22" s="2">
        <v>0</v>
      </c>
      <c r="K22" s="2">
        <v>57200</v>
      </c>
      <c r="L22" s="2" t="str">
        <f>_xlfn.XLOOKUP(Data_Nhập[[#This Row],[Main SKU]],MD_Main_SKU[Main SKU],MD_Main_SKU[SKU name_gom])</f>
        <v>WSS01</v>
      </c>
      <c r="M22" s="2" t="str">
        <f>_xlfn.XLOOKUP(Data_Nhập[[#This Row],[Material-Nhập]],MD_Main_SKU[Main SKU],MD_Main_SKU[SKU name_gom])</f>
        <v>WSS02</v>
      </c>
    </row>
    <row r="23" spans="1:13" x14ac:dyDescent="0.35">
      <c r="A23">
        <v>2024</v>
      </c>
      <c r="B23">
        <v>1</v>
      </c>
      <c r="C23" t="s">
        <v>16</v>
      </c>
      <c r="D23" t="s">
        <v>17</v>
      </c>
      <c r="E23" t="s">
        <v>22</v>
      </c>
      <c r="F23" t="s">
        <v>23</v>
      </c>
      <c r="G23" s="2">
        <v>0</v>
      </c>
      <c r="H23" s="2">
        <v>15400.000000000002</v>
      </c>
      <c r="I23" s="2">
        <v>15400.000000000002</v>
      </c>
      <c r="J23" s="2">
        <v>0</v>
      </c>
      <c r="K23" s="2">
        <v>15400.000000000002</v>
      </c>
      <c r="L23" s="2" t="str">
        <f>_xlfn.XLOOKUP(Data_Nhập[[#This Row],[Main SKU]],MD_Main_SKU[Main SKU],MD_Main_SKU[SKU name_gom])</f>
        <v>WSS01</v>
      </c>
      <c r="M23" s="2" t="str">
        <f>_xlfn.XLOOKUP(Data_Nhập[[#This Row],[Material-Nhập]],MD_Main_SKU[Main SKU],MD_Main_SKU[SKU name_gom])</f>
        <v>WSS03</v>
      </c>
    </row>
    <row r="24" spans="1:13" x14ac:dyDescent="0.35">
      <c r="A24">
        <v>2024</v>
      </c>
      <c r="B24">
        <v>1</v>
      </c>
      <c r="C24" t="s">
        <v>16</v>
      </c>
      <c r="D24" t="s">
        <v>17</v>
      </c>
      <c r="E24" t="s">
        <v>85</v>
      </c>
      <c r="F24" t="s">
        <v>86</v>
      </c>
      <c r="G24" s="2">
        <v>0</v>
      </c>
      <c r="H24" s="2">
        <v>0</v>
      </c>
      <c r="I24" s="2">
        <v>0</v>
      </c>
      <c r="J24" s="2">
        <v>21656.999999999996</v>
      </c>
      <c r="K24" s="2">
        <v>21656.999999999996</v>
      </c>
      <c r="L24" s="2" t="str">
        <f>_xlfn.XLOOKUP(Data_Nhập[[#This Row],[Main SKU]],MD_Main_SKU[Main SKU],MD_Main_SKU[SKU name_gom])</f>
        <v>WSS01</v>
      </c>
      <c r="M24" s="2" t="str">
        <f>_xlfn.XLOOKUP(Data_Nhập[[#This Row],[Material-Nhập]],MD_Main_SKU[Main SKU],MD_Main_SKU[SKU name_gom])</f>
        <v>Phó sản</v>
      </c>
    </row>
    <row r="25" spans="1:13" x14ac:dyDescent="0.35">
      <c r="A25">
        <v>2024</v>
      </c>
      <c r="B25">
        <v>1</v>
      </c>
      <c r="C25" t="s">
        <v>16</v>
      </c>
      <c r="D25" t="s">
        <v>17</v>
      </c>
      <c r="E25" t="s">
        <v>87</v>
      </c>
      <c r="F25" t="s">
        <v>88</v>
      </c>
      <c r="G25" s="2">
        <v>0</v>
      </c>
      <c r="H25" s="2">
        <v>0</v>
      </c>
      <c r="I25" s="2">
        <v>0</v>
      </c>
      <c r="J25" s="2">
        <v>20366.999999999996</v>
      </c>
      <c r="K25" s="2">
        <v>20366.999999999996</v>
      </c>
      <c r="L25" s="2" t="str">
        <f>_xlfn.XLOOKUP(Data_Nhập[[#This Row],[Main SKU]],MD_Main_SKU[Main SKU],MD_Main_SKU[SKU name_gom])</f>
        <v>WSS01</v>
      </c>
      <c r="M25" s="2" t="str">
        <f>_xlfn.XLOOKUP(Data_Nhập[[#This Row],[Material-Nhập]],MD_Main_SKU[Main SKU],MD_Main_SKU[SKU name_gom])</f>
        <v>Phó sản</v>
      </c>
    </row>
    <row r="26" spans="1:13" x14ac:dyDescent="0.35">
      <c r="A26">
        <v>2024</v>
      </c>
      <c r="B26">
        <v>1</v>
      </c>
      <c r="C26" t="s">
        <v>16</v>
      </c>
      <c r="D26" t="s">
        <v>17</v>
      </c>
      <c r="E26" t="s">
        <v>89</v>
      </c>
      <c r="F26" t="s">
        <v>90</v>
      </c>
      <c r="G26" s="2">
        <v>0</v>
      </c>
      <c r="H26" s="2">
        <v>0</v>
      </c>
      <c r="I26" s="2">
        <v>0</v>
      </c>
      <c r="J26" s="2">
        <v>4583.5000000000009</v>
      </c>
      <c r="K26" s="2">
        <v>4583.5000000000009</v>
      </c>
      <c r="L26" s="2" t="str">
        <f>_xlfn.XLOOKUP(Data_Nhập[[#This Row],[Main SKU]],MD_Main_SKU[Main SKU],MD_Main_SKU[SKU name_gom])</f>
        <v>WSS01</v>
      </c>
      <c r="M26" s="2" t="str">
        <f>_xlfn.XLOOKUP(Data_Nhập[[#This Row],[Material-Nhập]],MD_Main_SKU[Main SKU],MD_Main_SKU[SKU name_gom])</f>
        <v>Phó sản</v>
      </c>
    </row>
    <row r="27" spans="1:13" x14ac:dyDescent="0.35">
      <c r="A27">
        <v>2024</v>
      </c>
      <c r="B27">
        <v>1</v>
      </c>
      <c r="C27" t="s">
        <v>16</v>
      </c>
      <c r="D27" t="s">
        <v>17</v>
      </c>
      <c r="E27" t="s">
        <v>91</v>
      </c>
      <c r="F27" t="s">
        <v>92</v>
      </c>
      <c r="G27" s="2">
        <v>0</v>
      </c>
      <c r="H27" s="2">
        <v>0</v>
      </c>
      <c r="I27" s="2">
        <v>0</v>
      </c>
      <c r="J27" s="2">
        <v>2238</v>
      </c>
      <c r="K27" s="2">
        <v>2238</v>
      </c>
      <c r="L27" s="2" t="str">
        <f>_xlfn.XLOOKUP(Data_Nhập[[#This Row],[Main SKU]],MD_Main_SKU[Main SKU],MD_Main_SKU[SKU name_gom])</f>
        <v>WSS01</v>
      </c>
      <c r="M27" s="2" t="str">
        <f>_xlfn.XLOOKUP(Data_Nhập[[#This Row],[Material-Nhập]],MD_Main_SKU[Main SKU],MD_Main_SKU[SKU name_gom])</f>
        <v>Phó sản</v>
      </c>
    </row>
    <row r="28" spans="1:13" x14ac:dyDescent="0.35">
      <c r="A28">
        <v>2024</v>
      </c>
      <c r="B28">
        <v>1</v>
      </c>
      <c r="C28" t="s">
        <v>16</v>
      </c>
      <c r="D28" t="s">
        <v>17</v>
      </c>
      <c r="E28" t="s">
        <v>93</v>
      </c>
      <c r="F28" t="s">
        <v>94</v>
      </c>
      <c r="G28" s="2">
        <v>0</v>
      </c>
      <c r="H28" s="2">
        <v>0</v>
      </c>
      <c r="I28" s="2">
        <v>0</v>
      </c>
      <c r="J28" s="2">
        <v>560.00000000000011</v>
      </c>
      <c r="K28" s="2">
        <v>560.00000000000011</v>
      </c>
      <c r="L28" s="2" t="str">
        <f>_xlfn.XLOOKUP(Data_Nhập[[#This Row],[Main SKU]],MD_Main_SKU[Main SKU],MD_Main_SKU[SKU name_gom])</f>
        <v>WSS01</v>
      </c>
      <c r="M28" s="2" t="str">
        <f>_xlfn.XLOOKUP(Data_Nhập[[#This Row],[Material-Nhập]],MD_Main_SKU[Main SKU],MD_Main_SKU[SKU name_gom])</f>
        <v>Phó sản</v>
      </c>
    </row>
    <row r="29" spans="1:13" x14ac:dyDescent="0.35">
      <c r="A29">
        <v>2024</v>
      </c>
      <c r="B29">
        <v>1</v>
      </c>
      <c r="C29" t="s">
        <v>18</v>
      </c>
      <c r="D29" t="s">
        <v>19</v>
      </c>
      <c r="E29" t="s">
        <v>16</v>
      </c>
      <c r="F29" t="s">
        <v>17</v>
      </c>
      <c r="G29" s="2">
        <v>0</v>
      </c>
      <c r="H29" s="2">
        <v>2200</v>
      </c>
      <c r="I29" s="2">
        <v>2200</v>
      </c>
      <c r="J29" s="2">
        <v>0</v>
      </c>
      <c r="K29" s="2">
        <v>2200</v>
      </c>
      <c r="L29" s="2" t="str">
        <f>_xlfn.XLOOKUP(Data_Nhập[[#This Row],[Main SKU]],MD_Main_SKU[Main SKU],MD_Main_SKU[SKU name_gom])</f>
        <v>iSS01</v>
      </c>
      <c r="M29" s="2" t="str">
        <f>_xlfn.XLOOKUP(Data_Nhập[[#This Row],[Material-Nhập]],MD_Main_SKU[Main SKU],MD_Main_SKU[SKU name_gom])</f>
        <v>WSS01</v>
      </c>
    </row>
    <row r="30" spans="1:13" x14ac:dyDescent="0.35">
      <c r="A30">
        <v>2024</v>
      </c>
      <c r="B30">
        <v>1</v>
      </c>
      <c r="C30" t="s">
        <v>18</v>
      </c>
      <c r="D30" t="s">
        <v>19</v>
      </c>
      <c r="E30" t="s">
        <v>18</v>
      </c>
      <c r="F30" t="s">
        <v>19</v>
      </c>
      <c r="G30" s="2">
        <v>183700</v>
      </c>
      <c r="H30" s="2">
        <v>0</v>
      </c>
      <c r="I30" s="2">
        <v>183700</v>
      </c>
      <c r="J30" s="2">
        <v>0</v>
      </c>
      <c r="K30" s="2">
        <v>183700</v>
      </c>
      <c r="L30" s="2" t="str">
        <f>_xlfn.XLOOKUP(Data_Nhập[[#This Row],[Main SKU]],MD_Main_SKU[Main SKU],MD_Main_SKU[SKU name_gom])</f>
        <v>iSS01</v>
      </c>
      <c r="M30" s="2" t="str">
        <f>_xlfn.XLOOKUP(Data_Nhập[[#This Row],[Material-Nhập]],MD_Main_SKU[Main SKU],MD_Main_SKU[SKU name_gom])</f>
        <v>iSS01</v>
      </c>
    </row>
    <row r="31" spans="1:13" x14ac:dyDescent="0.35">
      <c r="A31">
        <v>2024</v>
      </c>
      <c r="B31">
        <v>1</v>
      </c>
      <c r="C31" t="s">
        <v>18</v>
      </c>
      <c r="D31" t="s">
        <v>19</v>
      </c>
      <c r="E31" t="s">
        <v>22</v>
      </c>
      <c r="F31" t="s">
        <v>23</v>
      </c>
      <c r="G31" s="2">
        <v>0</v>
      </c>
      <c r="H31" s="2">
        <v>2200</v>
      </c>
      <c r="I31" s="2">
        <v>2200</v>
      </c>
      <c r="J31" s="2">
        <v>0</v>
      </c>
      <c r="K31" s="2">
        <v>2200</v>
      </c>
      <c r="L31" s="2" t="str">
        <f>_xlfn.XLOOKUP(Data_Nhập[[#This Row],[Main SKU]],MD_Main_SKU[Main SKU],MD_Main_SKU[SKU name_gom])</f>
        <v>iSS01</v>
      </c>
      <c r="M31" s="2" t="str">
        <f>_xlfn.XLOOKUP(Data_Nhập[[#This Row],[Material-Nhập]],MD_Main_SKU[Main SKU],MD_Main_SKU[SKU name_gom])</f>
        <v>WSS03</v>
      </c>
    </row>
    <row r="32" spans="1:13" x14ac:dyDescent="0.35">
      <c r="A32">
        <v>2024</v>
      </c>
      <c r="B32">
        <v>1</v>
      </c>
      <c r="C32" t="s">
        <v>18</v>
      </c>
      <c r="D32" t="s">
        <v>19</v>
      </c>
      <c r="E32" t="s">
        <v>85</v>
      </c>
      <c r="F32" t="s">
        <v>86</v>
      </c>
      <c r="G32" s="2">
        <v>0</v>
      </c>
      <c r="H32" s="2">
        <v>0</v>
      </c>
      <c r="I32" s="2">
        <v>0</v>
      </c>
      <c r="J32" s="2">
        <v>4611</v>
      </c>
      <c r="K32" s="2">
        <v>4611</v>
      </c>
      <c r="L32" s="2" t="str">
        <f>_xlfn.XLOOKUP(Data_Nhập[[#This Row],[Main SKU]],MD_Main_SKU[Main SKU],MD_Main_SKU[SKU name_gom])</f>
        <v>iSS01</v>
      </c>
      <c r="M32" s="2" t="str">
        <f>_xlfn.XLOOKUP(Data_Nhập[[#This Row],[Material-Nhập]],MD_Main_SKU[Main SKU],MD_Main_SKU[SKU name_gom])</f>
        <v>Phó sản</v>
      </c>
    </row>
    <row r="33" spans="1:13" x14ac:dyDescent="0.35">
      <c r="A33">
        <v>2024</v>
      </c>
      <c r="B33">
        <v>1</v>
      </c>
      <c r="C33" t="s">
        <v>18</v>
      </c>
      <c r="D33" t="s">
        <v>19</v>
      </c>
      <c r="E33" t="s">
        <v>87</v>
      </c>
      <c r="F33" t="s">
        <v>88</v>
      </c>
      <c r="G33" s="2">
        <v>0</v>
      </c>
      <c r="H33" s="2">
        <v>0</v>
      </c>
      <c r="I33" s="2">
        <v>0</v>
      </c>
      <c r="J33" s="2">
        <v>1738</v>
      </c>
      <c r="K33" s="2">
        <v>1738</v>
      </c>
      <c r="L33" s="2" t="str">
        <f>_xlfn.XLOOKUP(Data_Nhập[[#This Row],[Main SKU]],MD_Main_SKU[Main SKU],MD_Main_SKU[SKU name_gom])</f>
        <v>iSS01</v>
      </c>
      <c r="M33" s="2" t="str">
        <f>_xlfn.XLOOKUP(Data_Nhập[[#This Row],[Material-Nhập]],MD_Main_SKU[Main SKU],MD_Main_SKU[SKU name_gom])</f>
        <v>Phó sản</v>
      </c>
    </row>
    <row r="34" spans="1:13" x14ac:dyDescent="0.35">
      <c r="A34">
        <v>2024</v>
      </c>
      <c r="B34">
        <v>1</v>
      </c>
      <c r="C34" t="s">
        <v>18</v>
      </c>
      <c r="D34" t="s">
        <v>19</v>
      </c>
      <c r="E34" t="s">
        <v>89</v>
      </c>
      <c r="F34" t="s">
        <v>90</v>
      </c>
      <c r="G34" s="2">
        <v>0</v>
      </c>
      <c r="H34" s="2">
        <v>0</v>
      </c>
      <c r="I34" s="2">
        <v>0</v>
      </c>
      <c r="J34" s="2">
        <v>47</v>
      </c>
      <c r="K34" s="2">
        <v>47</v>
      </c>
      <c r="L34" s="2" t="str">
        <f>_xlfn.XLOOKUP(Data_Nhập[[#This Row],[Main SKU]],MD_Main_SKU[Main SKU],MD_Main_SKU[SKU name_gom])</f>
        <v>iSS01</v>
      </c>
      <c r="M34" s="2" t="str">
        <f>_xlfn.XLOOKUP(Data_Nhập[[#This Row],[Material-Nhập]],MD_Main_SKU[Main SKU],MD_Main_SKU[SKU name_gom])</f>
        <v>Phó sản</v>
      </c>
    </row>
    <row r="35" spans="1:13" x14ac:dyDescent="0.35">
      <c r="A35">
        <v>2024</v>
      </c>
      <c r="B35">
        <v>1</v>
      </c>
      <c r="C35" t="s">
        <v>18</v>
      </c>
      <c r="D35" t="s">
        <v>19</v>
      </c>
      <c r="E35" t="s">
        <v>91</v>
      </c>
      <c r="F35" t="s">
        <v>92</v>
      </c>
      <c r="G35" s="2">
        <v>0</v>
      </c>
      <c r="H35" s="2">
        <v>0</v>
      </c>
      <c r="I35" s="2">
        <v>0</v>
      </c>
      <c r="J35" s="2">
        <v>2294</v>
      </c>
      <c r="K35" s="2">
        <v>2294</v>
      </c>
      <c r="L35" s="2" t="str">
        <f>_xlfn.XLOOKUP(Data_Nhập[[#This Row],[Main SKU]],MD_Main_SKU[Main SKU],MD_Main_SKU[SKU name_gom])</f>
        <v>iSS01</v>
      </c>
      <c r="M35" s="2" t="str">
        <f>_xlfn.XLOOKUP(Data_Nhập[[#This Row],[Material-Nhập]],MD_Main_SKU[Main SKU],MD_Main_SKU[SKU name_gom])</f>
        <v>Phó sản</v>
      </c>
    </row>
    <row r="36" spans="1:13" x14ac:dyDescent="0.35">
      <c r="A36">
        <v>2024</v>
      </c>
      <c r="B36">
        <v>1</v>
      </c>
      <c r="C36" t="s">
        <v>18</v>
      </c>
      <c r="D36" t="s">
        <v>19</v>
      </c>
      <c r="E36" t="s">
        <v>93</v>
      </c>
      <c r="F36" t="s">
        <v>94</v>
      </c>
      <c r="G36" s="2">
        <v>0</v>
      </c>
      <c r="H36" s="2">
        <v>0</v>
      </c>
      <c r="I36" s="2">
        <v>0</v>
      </c>
      <c r="J36" s="2">
        <v>4</v>
      </c>
      <c r="K36" s="2">
        <v>4</v>
      </c>
      <c r="L36" s="2" t="str">
        <f>_xlfn.XLOOKUP(Data_Nhập[[#This Row],[Main SKU]],MD_Main_SKU[Main SKU],MD_Main_SKU[SKU name_gom])</f>
        <v>iSS01</v>
      </c>
      <c r="M36" s="2" t="str">
        <f>_xlfn.XLOOKUP(Data_Nhập[[#This Row],[Material-Nhập]],MD_Main_SKU[Main SKU],MD_Main_SKU[SKU name_gom])</f>
        <v>Phó sản</v>
      </c>
    </row>
    <row r="37" spans="1:13" x14ac:dyDescent="0.35">
      <c r="A37">
        <v>2024</v>
      </c>
      <c r="B37">
        <v>1</v>
      </c>
      <c r="C37" t="s">
        <v>24</v>
      </c>
      <c r="D37" t="s">
        <v>25</v>
      </c>
      <c r="E37" t="s">
        <v>20</v>
      </c>
      <c r="F37" t="s">
        <v>21</v>
      </c>
      <c r="G37" s="2">
        <v>0</v>
      </c>
      <c r="H37" s="2">
        <v>33000</v>
      </c>
      <c r="I37" s="2">
        <v>33000</v>
      </c>
      <c r="J37" s="2">
        <v>0</v>
      </c>
      <c r="K37" s="2">
        <v>33000</v>
      </c>
      <c r="L37" s="2" t="str">
        <f>_xlfn.XLOOKUP(Data_Nhập[[#This Row],[Main SKU]],MD_Main_SKU[Main SKU],MD_Main_SKU[SKU name_gom])</f>
        <v>WSS01</v>
      </c>
      <c r="M37" s="2" t="str">
        <f>_xlfn.XLOOKUP(Data_Nhập[[#This Row],[Material-Nhập]],MD_Main_SKU[Main SKU],MD_Main_SKU[SKU name_gom])</f>
        <v>WSS02</v>
      </c>
    </row>
    <row r="38" spans="1:13" x14ac:dyDescent="0.35">
      <c r="A38">
        <v>2024</v>
      </c>
      <c r="B38">
        <v>1</v>
      </c>
      <c r="C38" t="s">
        <v>24</v>
      </c>
      <c r="D38" t="s">
        <v>25</v>
      </c>
      <c r="E38" t="s">
        <v>22</v>
      </c>
      <c r="F38" t="s">
        <v>23</v>
      </c>
      <c r="G38" s="2">
        <v>0</v>
      </c>
      <c r="H38" s="2">
        <v>2200</v>
      </c>
      <c r="I38" s="2">
        <v>2200</v>
      </c>
      <c r="J38" s="2">
        <v>0</v>
      </c>
      <c r="K38" s="2">
        <v>2200</v>
      </c>
      <c r="L38" s="2" t="str">
        <f>_xlfn.XLOOKUP(Data_Nhập[[#This Row],[Main SKU]],MD_Main_SKU[Main SKU],MD_Main_SKU[SKU name_gom])</f>
        <v>WSS01</v>
      </c>
      <c r="M38" s="2" t="str">
        <f>_xlfn.XLOOKUP(Data_Nhập[[#This Row],[Material-Nhập]],MD_Main_SKU[Main SKU],MD_Main_SKU[SKU name_gom])</f>
        <v>WSS03</v>
      </c>
    </row>
    <row r="39" spans="1:13" x14ac:dyDescent="0.35">
      <c r="A39">
        <v>2024</v>
      </c>
      <c r="B39">
        <v>1</v>
      </c>
      <c r="C39" t="s">
        <v>24</v>
      </c>
      <c r="D39" t="s">
        <v>25</v>
      </c>
      <c r="E39" t="s">
        <v>24</v>
      </c>
      <c r="F39" t="s">
        <v>25</v>
      </c>
      <c r="G39" s="2">
        <v>1133000</v>
      </c>
      <c r="H39" s="2">
        <v>0</v>
      </c>
      <c r="I39" s="2">
        <v>1133000</v>
      </c>
      <c r="J39" s="2">
        <v>0</v>
      </c>
      <c r="K39" s="2">
        <v>1133000</v>
      </c>
      <c r="L39" s="2" t="str">
        <f>_xlfn.XLOOKUP(Data_Nhập[[#This Row],[Main SKU]],MD_Main_SKU[Main SKU],MD_Main_SKU[SKU name_gom])</f>
        <v>WSS01</v>
      </c>
      <c r="M39" s="2" t="str">
        <f>_xlfn.XLOOKUP(Data_Nhập[[#This Row],[Material-Nhập]],MD_Main_SKU[Main SKU],MD_Main_SKU[SKU name_gom])</f>
        <v>WSS01</v>
      </c>
    </row>
    <row r="40" spans="1:13" x14ac:dyDescent="0.35">
      <c r="A40">
        <v>2024</v>
      </c>
      <c r="B40">
        <v>1</v>
      </c>
      <c r="C40" t="s">
        <v>24</v>
      </c>
      <c r="D40" t="s">
        <v>25</v>
      </c>
      <c r="E40" t="s">
        <v>26</v>
      </c>
      <c r="F40" t="s">
        <v>27</v>
      </c>
      <c r="G40" s="2">
        <v>0</v>
      </c>
      <c r="H40" s="2">
        <v>29700</v>
      </c>
      <c r="I40" s="2">
        <v>29700</v>
      </c>
      <c r="J40" s="2">
        <v>0</v>
      </c>
      <c r="K40" s="2">
        <v>29700</v>
      </c>
      <c r="L40" s="2" t="str">
        <f>_xlfn.XLOOKUP(Data_Nhập[[#This Row],[Main SKU]],MD_Main_SKU[Main SKU],MD_Main_SKU[SKU name_gom])</f>
        <v>WSS01</v>
      </c>
      <c r="M40" s="2" t="str">
        <f>_xlfn.XLOOKUP(Data_Nhập[[#This Row],[Material-Nhập]],MD_Main_SKU[Main SKU],MD_Main_SKU[SKU name_gom])</f>
        <v>iSS01</v>
      </c>
    </row>
    <row r="41" spans="1:13" x14ac:dyDescent="0.35">
      <c r="A41">
        <v>2024</v>
      </c>
      <c r="B41">
        <v>1</v>
      </c>
      <c r="C41" t="s">
        <v>24</v>
      </c>
      <c r="D41" t="s">
        <v>25</v>
      </c>
      <c r="E41" t="s">
        <v>85</v>
      </c>
      <c r="F41" t="s">
        <v>86</v>
      </c>
      <c r="G41" s="2">
        <v>0</v>
      </c>
      <c r="H41" s="2">
        <v>0</v>
      </c>
      <c r="I41" s="2">
        <v>0</v>
      </c>
      <c r="J41" s="2">
        <v>15071</v>
      </c>
      <c r="K41" s="2">
        <v>15071</v>
      </c>
      <c r="L41" s="2" t="str">
        <f>_xlfn.XLOOKUP(Data_Nhập[[#This Row],[Main SKU]],MD_Main_SKU[Main SKU],MD_Main_SKU[SKU name_gom])</f>
        <v>WSS01</v>
      </c>
      <c r="M41" s="2" t="str">
        <f>_xlfn.XLOOKUP(Data_Nhập[[#This Row],[Material-Nhập]],MD_Main_SKU[Main SKU],MD_Main_SKU[SKU name_gom])</f>
        <v>Phó sản</v>
      </c>
    </row>
    <row r="42" spans="1:13" x14ac:dyDescent="0.35">
      <c r="A42">
        <v>2024</v>
      </c>
      <c r="B42">
        <v>1</v>
      </c>
      <c r="C42" t="s">
        <v>24</v>
      </c>
      <c r="D42" t="s">
        <v>25</v>
      </c>
      <c r="E42" t="s">
        <v>87</v>
      </c>
      <c r="F42" t="s">
        <v>88</v>
      </c>
      <c r="G42" s="2">
        <v>0</v>
      </c>
      <c r="H42" s="2">
        <v>0</v>
      </c>
      <c r="I42" s="2">
        <v>0</v>
      </c>
      <c r="J42" s="2">
        <v>14732.999999999998</v>
      </c>
      <c r="K42" s="2">
        <v>14732.999999999998</v>
      </c>
      <c r="L42" s="2" t="str">
        <f>_xlfn.XLOOKUP(Data_Nhập[[#This Row],[Main SKU]],MD_Main_SKU[Main SKU],MD_Main_SKU[SKU name_gom])</f>
        <v>WSS01</v>
      </c>
      <c r="M42" s="2" t="str">
        <f>_xlfn.XLOOKUP(Data_Nhập[[#This Row],[Material-Nhập]],MD_Main_SKU[Main SKU],MD_Main_SKU[SKU name_gom])</f>
        <v>Phó sản</v>
      </c>
    </row>
    <row r="43" spans="1:13" x14ac:dyDescent="0.35">
      <c r="A43">
        <v>2024</v>
      </c>
      <c r="B43">
        <v>1</v>
      </c>
      <c r="C43" t="s">
        <v>24</v>
      </c>
      <c r="D43" t="s">
        <v>25</v>
      </c>
      <c r="E43" t="s">
        <v>89</v>
      </c>
      <c r="F43" t="s">
        <v>90</v>
      </c>
      <c r="G43" s="2">
        <v>0</v>
      </c>
      <c r="H43" s="2">
        <v>0</v>
      </c>
      <c r="I43" s="2">
        <v>0</v>
      </c>
      <c r="J43" s="2">
        <v>2349</v>
      </c>
      <c r="K43" s="2">
        <v>2349</v>
      </c>
      <c r="L43" s="2" t="str">
        <f>_xlfn.XLOOKUP(Data_Nhập[[#This Row],[Main SKU]],MD_Main_SKU[Main SKU],MD_Main_SKU[SKU name_gom])</f>
        <v>WSS01</v>
      </c>
      <c r="M43" s="2" t="str">
        <f>_xlfn.XLOOKUP(Data_Nhập[[#This Row],[Material-Nhập]],MD_Main_SKU[Main SKU],MD_Main_SKU[SKU name_gom])</f>
        <v>Phó sản</v>
      </c>
    </row>
    <row r="44" spans="1:13" x14ac:dyDescent="0.35">
      <c r="A44">
        <v>2024</v>
      </c>
      <c r="B44">
        <v>1</v>
      </c>
      <c r="C44" t="s">
        <v>24</v>
      </c>
      <c r="D44" t="s">
        <v>25</v>
      </c>
      <c r="E44" t="s">
        <v>91</v>
      </c>
      <c r="F44" t="s">
        <v>92</v>
      </c>
      <c r="G44" s="2">
        <v>0</v>
      </c>
      <c r="H44" s="2">
        <v>0</v>
      </c>
      <c r="I44" s="2">
        <v>0</v>
      </c>
      <c r="J44" s="2">
        <v>4022</v>
      </c>
      <c r="K44" s="2">
        <v>4022</v>
      </c>
      <c r="L44" s="2" t="str">
        <f>_xlfn.XLOOKUP(Data_Nhập[[#This Row],[Main SKU]],MD_Main_SKU[Main SKU],MD_Main_SKU[SKU name_gom])</f>
        <v>WSS01</v>
      </c>
      <c r="M44" s="2" t="str">
        <f>_xlfn.XLOOKUP(Data_Nhập[[#This Row],[Material-Nhập]],MD_Main_SKU[Main SKU],MD_Main_SKU[SKU name_gom])</f>
        <v>Phó sản</v>
      </c>
    </row>
    <row r="45" spans="1:13" x14ac:dyDescent="0.35">
      <c r="A45">
        <v>2024</v>
      </c>
      <c r="B45">
        <v>1</v>
      </c>
      <c r="C45" t="s">
        <v>24</v>
      </c>
      <c r="D45" t="s">
        <v>25</v>
      </c>
      <c r="E45" t="s">
        <v>93</v>
      </c>
      <c r="F45" t="s">
        <v>94</v>
      </c>
      <c r="G45" s="2">
        <v>0</v>
      </c>
      <c r="H45" s="2">
        <v>0</v>
      </c>
      <c r="I45" s="2">
        <v>0</v>
      </c>
      <c r="J45" s="2">
        <v>402</v>
      </c>
      <c r="K45" s="2">
        <v>402</v>
      </c>
      <c r="L45" s="2" t="str">
        <f>_xlfn.XLOOKUP(Data_Nhập[[#This Row],[Main SKU]],MD_Main_SKU[Main SKU],MD_Main_SKU[SKU name_gom])</f>
        <v>WSS01</v>
      </c>
      <c r="M45" s="2" t="str">
        <f>_xlfn.XLOOKUP(Data_Nhập[[#This Row],[Material-Nhập]],MD_Main_SKU[Main SKU],MD_Main_SKU[SKU name_gom])</f>
        <v>Phó sản</v>
      </c>
    </row>
    <row r="46" spans="1:13" x14ac:dyDescent="0.35">
      <c r="A46">
        <v>2024</v>
      </c>
      <c r="B46">
        <v>1</v>
      </c>
      <c r="C46" t="s">
        <v>26</v>
      </c>
      <c r="D46" t="s">
        <v>27</v>
      </c>
      <c r="E46" t="s">
        <v>26</v>
      </c>
      <c r="F46" t="s">
        <v>27</v>
      </c>
      <c r="G46" s="2">
        <v>96800</v>
      </c>
      <c r="H46" s="2">
        <v>0</v>
      </c>
      <c r="I46" s="2">
        <v>96800</v>
      </c>
      <c r="J46" s="2">
        <v>0</v>
      </c>
      <c r="K46" s="2">
        <v>96800</v>
      </c>
      <c r="L46" s="2" t="str">
        <f>_xlfn.XLOOKUP(Data_Nhập[[#This Row],[Main SKU]],MD_Main_SKU[Main SKU],MD_Main_SKU[SKU name_gom])</f>
        <v>iSS01</v>
      </c>
      <c r="M46" s="2" t="str">
        <f>_xlfn.XLOOKUP(Data_Nhập[[#This Row],[Material-Nhập]],MD_Main_SKU[Main SKU],MD_Main_SKU[SKU name_gom])</f>
        <v>iSS01</v>
      </c>
    </row>
    <row r="47" spans="1:13" x14ac:dyDescent="0.35">
      <c r="A47">
        <v>2024</v>
      </c>
      <c r="B47">
        <v>1</v>
      </c>
      <c r="C47" t="s">
        <v>26</v>
      </c>
      <c r="D47" t="s">
        <v>27</v>
      </c>
      <c r="E47" t="s">
        <v>85</v>
      </c>
      <c r="F47" t="s">
        <v>86</v>
      </c>
      <c r="G47" s="2">
        <v>0</v>
      </c>
      <c r="H47" s="2">
        <v>0</v>
      </c>
      <c r="I47" s="2">
        <v>0</v>
      </c>
      <c r="J47" s="2">
        <v>1093</v>
      </c>
      <c r="K47" s="2">
        <v>1093</v>
      </c>
      <c r="L47" s="2" t="str">
        <f>_xlfn.XLOOKUP(Data_Nhập[[#This Row],[Main SKU]],MD_Main_SKU[Main SKU],MD_Main_SKU[SKU name_gom])</f>
        <v>iSS01</v>
      </c>
      <c r="M47" s="2" t="str">
        <f>_xlfn.XLOOKUP(Data_Nhập[[#This Row],[Material-Nhập]],MD_Main_SKU[Main SKU],MD_Main_SKU[SKU name_gom])</f>
        <v>Phó sản</v>
      </c>
    </row>
    <row r="48" spans="1:13" x14ac:dyDescent="0.35">
      <c r="A48">
        <v>2024</v>
      </c>
      <c r="B48">
        <v>1</v>
      </c>
      <c r="C48" t="s">
        <v>26</v>
      </c>
      <c r="D48" t="s">
        <v>27</v>
      </c>
      <c r="E48" t="s">
        <v>89</v>
      </c>
      <c r="F48" t="s">
        <v>90</v>
      </c>
      <c r="G48" s="2">
        <v>0</v>
      </c>
      <c r="H48" s="2">
        <v>0</v>
      </c>
      <c r="I48" s="2">
        <v>0</v>
      </c>
      <c r="J48" s="2">
        <v>67.5</v>
      </c>
      <c r="K48" s="2">
        <v>67.5</v>
      </c>
      <c r="L48" s="2" t="str">
        <f>_xlfn.XLOOKUP(Data_Nhập[[#This Row],[Main SKU]],MD_Main_SKU[Main SKU],MD_Main_SKU[SKU name_gom])</f>
        <v>iSS01</v>
      </c>
      <c r="M48" s="2" t="str">
        <f>_xlfn.XLOOKUP(Data_Nhập[[#This Row],[Material-Nhập]],MD_Main_SKU[Main SKU],MD_Main_SKU[SKU name_gom])</f>
        <v>Phó sản</v>
      </c>
    </row>
    <row r="49" spans="1:13" x14ac:dyDescent="0.35">
      <c r="A49">
        <v>2024</v>
      </c>
      <c r="B49">
        <v>1</v>
      </c>
      <c r="C49" t="s">
        <v>26</v>
      </c>
      <c r="D49" t="s">
        <v>27</v>
      </c>
      <c r="E49" t="s">
        <v>91</v>
      </c>
      <c r="F49" t="s">
        <v>92</v>
      </c>
      <c r="G49" s="2">
        <v>0</v>
      </c>
      <c r="H49" s="2">
        <v>0</v>
      </c>
      <c r="I49" s="2">
        <v>0</v>
      </c>
      <c r="J49" s="2">
        <v>717</v>
      </c>
      <c r="K49" s="2">
        <v>717</v>
      </c>
      <c r="L49" s="2" t="str">
        <f>_xlfn.XLOOKUP(Data_Nhập[[#This Row],[Main SKU]],MD_Main_SKU[Main SKU],MD_Main_SKU[SKU name_gom])</f>
        <v>iSS01</v>
      </c>
      <c r="M49" s="2" t="str">
        <f>_xlfn.XLOOKUP(Data_Nhập[[#This Row],[Material-Nhập]],MD_Main_SKU[Main SKU],MD_Main_SKU[SKU name_gom])</f>
        <v>Phó sản</v>
      </c>
    </row>
    <row r="50" spans="1:13" x14ac:dyDescent="0.35">
      <c r="A50">
        <v>2024</v>
      </c>
      <c r="B50">
        <v>1</v>
      </c>
      <c r="C50" t="s">
        <v>26</v>
      </c>
      <c r="D50" t="s">
        <v>27</v>
      </c>
      <c r="E50" t="s">
        <v>93</v>
      </c>
      <c r="F50" t="s">
        <v>94</v>
      </c>
      <c r="G50" s="2">
        <v>0</v>
      </c>
      <c r="H50" s="2">
        <v>0</v>
      </c>
      <c r="I50" s="2">
        <v>0</v>
      </c>
      <c r="J50" s="2">
        <v>16</v>
      </c>
      <c r="K50" s="2">
        <v>16</v>
      </c>
      <c r="L50" s="2" t="str">
        <f>_xlfn.XLOOKUP(Data_Nhập[[#This Row],[Main SKU]],MD_Main_SKU[Main SKU],MD_Main_SKU[SKU name_gom])</f>
        <v>iSS01</v>
      </c>
      <c r="M50" s="2" t="str">
        <f>_xlfn.XLOOKUP(Data_Nhập[[#This Row],[Material-Nhập]],MD_Main_SKU[Main SKU],MD_Main_SKU[SKU name_gom])</f>
        <v>Phó sản</v>
      </c>
    </row>
    <row r="51" spans="1:13" x14ac:dyDescent="0.35">
      <c r="A51">
        <v>2024</v>
      </c>
      <c r="B51">
        <v>1</v>
      </c>
      <c r="C51" t="s">
        <v>95</v>
      </c>
      <c r="D51" t="s">
        <v>96</v>
      </c>
      <c r="E51" t="s">
        <v>97</v>
      </c>
      <c r="F51" t="s">
        <v>98</v>
      </c>
      <c r="G51" s="2">
        <v>0</v>
      </c>
      <c r="H51" s="2">
        <v>4244</v>
      </c>
      <c r="I51" s="2">
        <v>4244</v>
      </c>
      <c r="J51" s="2">
        <v>0</v>
      </c>
      <c r="K51" s="2">
        <v>4244</v>
      </c>
      <c r="L51" s="2" t="str">
        <f>_xlfn.XLOOKUP(Data_Nhập[[#This Row],[Main SKU]],MD_Main_SKU[Main SKU],MD_Main_SKU[SKU name_gom])</f>
        <v>WSS04</v>
      </c>
      <c r="M51" s="2" t="str">
        <f>_xlfn.XLOOKUP(Data_Nhập[[#This Row],[Material-Nhập]],MD_Main_SKU[Main SKU],MD_Main_SKU[SKU name_gom])</f>
        <v>WSS05</v>
      </c>
    </row>
    <row r="52" spans="1:13" x14ac:dyDescent="0.35">
      <c r="A52">
        <v>2024</v>
      </c>
      <c r="B52">
        <v>1</v>
      </c>
      <c r="C52" t="s">
        <v>95</v>
      </c>
      <c r="D52" t="s">
        <v>96</v>
      </c>
      <c r="E52" t="s">
        <v>87</v>
      </c>
      <c r="F52" t="s">
        <v>88</v>
      </c>
      <c r="G52" s="2">
        <v>0</v>
      </c>
      <c r="H52" s="2">
        <v>0</v>
      </c>
      <c r="I52" s="2">
        <v>0</v>
      </c>
      <c r="J52" s="2">
        <v>290</v>
      </c>
      <c r="K52" s="2">
        <v>290</v>
      </c>
      <c r="L52" s="2" t="str">
        <f>_xlfn.XLOOKUP(Data_Nhập[[#This Row],[Main SKU]],MD_Main_SKU[Main SKU],MD_Main_SKU[SKU name_gom])</f>
        <v>WSS04</v>
      </c>
      <c r="M52" s="2" t="str">
        <f>_xlfn.XLOOKUP(Data_Nhập[[#This Row],[Material-Nhập]],MD_Main_SKU[Main SKU],MD_Main_SKU[SKU name_gom])</f>
        <v>Phó sản</v>
      </c>
    </row>
    <row r="53" spans="1:13" x14ac:dyDescent="0.35">
      <c r="A53">
        <v>2024</v>
      </c>
      <c r="B53">
        <v>1</v>
      </c>
      <c r="C53" t="s">
        <v>99</v>
      </c>
      <c r="D53" t="s">
        <v>100</v>
      </c>
      <c r="E53" t="s">
        <v>97</v>
      </c>
      <c r="F53" t="s">
        <v>98</v>
      </c>
      <c r="G53" s="2">
        <v>0</v>
      </c>
      <c r="H53" s="2">
        <v>236</v>
      </c>
      <c r="I53" s="2">
        <v>236</v>
      </c>
      <c r="J53" s="2">
        <v>0</v>
      </c>
      <c r="K53" s="2">
        <v>236</v>
      </c>
      <c r="L53" s="2" t="str">
        <f>_xlfn.XLOOKUP(Data_Nhập[[#This Row],[Main SKU]],MD_Main_SKU[Main SKU],MD_Main_SKU[SKU name_gom])</f>
        <v>WSS04</v>
      </c>
      <c r="M53" s="2" t="str">
        <f>_xlfn.XLOOKUP(Data_Nhập[[#This Row],[Material-Nhập]],MD_Main_SKU[Main SKU],MD_Main_SKU[SKU name_gom])</f>
        <v>WSS05</v>
      </c>
    </row>
    <row r="54" spans="1:13" x14ac:dyDescent="0.35">
      <c r="A54">
        <v>2024</v>
      </c>
      <c r="B54">
        <v>1</v>
      </c>
      <c r="C54" t="s">
        <v>101</v>
      </c>
      <c r="D54" t="s">
        <v>102</v>
      </c>
      <c r="E54" t="s">
        <v>97</v>
      </c>
      <c r="F54" t="s">
        <v>98</v>
      </c>
      <c r="G54" s="2">
        <v>0</v>
      </c>
      <c r="H54" s="2">
        <v>4130</v>
      </c>
      <c r="I54" s="2">
        <v>4130</v>
      </c>
      <c r="J54" s="2">
        <v>0</v>
      </c>
      <c r="K54" s="2">
        <v>4130</v>
      </c>
      <c r="L54" s="2" t="str">
        <f>_xlfn.XLOOKUP(Data_Nhập[[#This Row],[Main SKU]],MD_Main_SKU[Main SKU],MD_Main_SKU[SKU name_gom])</f>
        <v>WSS03</v>
      </c>
      <c r="M54" s="2" t="str">
        <f>_xlfn.XLOOKUP(Data_Nhập[[#This Row],[Material-Nhập]],MD_Main_SKU[Main SKU],MD_Main_SKU[SKU name_gom])</f>
        <v>WSS05</v>
      </c>
    </row>
    <row r="55" spans="1:13" x14ac:dyDescent="0.35">
      <c r="A55">
        <v>2024</v>
      </c>
      <c r="B55">
        <v>1</v>
      </c>
      <c r="C55" t="s">
        <v>101</v>
      </c>
      <c r="D55" t="s">
        <v>102</v>
      </c>
      <c r="E55" t="s">
        <v>101</v>
      </c>
      <c r="F55" t="s">
        <v>102</v>
      </c>
      <c r="G55" s="2">
        <v>561</v>
      </c>
      <c r="H55" s="2">
        <v>0</v>
      </c>
      <c r="I55" s="2">
        <v>561</v>
      </c>
      <c r="J55" s="2">
        <v>0</v>
      </c>
      <c r="K55" s="2">
        <v>561</v>
      </c>
      <c r="L55" s="2" t="str">
        <f>_xlfn.XLOOKUP(Data_Nhập[[#This Row],[Main SKU]],MD_Main_SKU[Main SKU],MD_Main_SKU[SKU name_gom])</f>
        <v>WSS03</v>
      </c>
      <c r="M55" s="2" t="str">
        <f>_xlfn.XLOOKUP(Data_Nhập[[#This Row],[Material-Nhập]],MD_Main_SKU[Main SKU],MD_Main_SKU[SKU name_gom])</f>
        <v>WSS03</v>
      </c>
    </row>
    <row r="56" spans="1:13" x14ac:dyDescent="0.35">
      <c r="A56">
        <v>2024</v>
      </c>
      <c r="B56">
        <v>1</v>
      </c>
      <c r="C56" t="s">
        <v>101</v>
      </c>
      <c r="D56" t="s">
        <v>102</v>
      </c>
      <c r="E56" t="s">
        <v>85</v>
      </c>
      <c r="F56" t="s">
        <v>86</v>
      </c>
      <c r="G56" s="2">
        <v>0</v>
      </c>
      <c r="H56" s="2">
        <v>0</v>
      </c>
      <c r="I56" s="2">
        <v>0</v>
      </c>
      <c r="J56" s="2">
        <v>704</v>
      </c>
      <c r="K56" s="2">
        <v>704</v>
      </c>
      <c r="L56" s="2" t="str">
        <f>_xlfn.XLOOKUP(Data_Nhập[[#This Row],[Main SKU]],MD_Main_SKU[Main SKU],MD_Main_SKU[SKU name_gom])</f>
        <v>WSS03</v>
      </c>
      <c r="M56" s="2" t="str">
        <f>_xlfn.XLOOKUP(Data_Nhập[[#This Row],[Material-Nhập]],MD_Main_SKU[Main SKU],MD_Main_SKU[SKU name_gom])</f>
        <v>Phó sản</v>
      </c>
    </row>
    <row r="57" spans="1:13" x14ac:dyDescent="0.35">
      <c r="A57">
        <v>2024</v>
      </c>
      <c r="B57">
        <v>1</v>
      </c>
      <c r="C57" t="s">
        <v>101</v>
      </c>
      <c r="D57" t="s">
        <v>102</v>
      </c>
      <c r="E57" t="s">
        <v>93</v>
      </c>
      <c r="F57" t="s">
        <v>94</v>
      </c>
      <c r="G57" s="2">
        <v>0</v>
      </c>
      <c r="H57" s="2">
        <v>0</v>
      </c>
      <c r="I57" s="2">
        <v>0</v>
      </c>
      <c r="J57" s="2">
        <v>2</v>
      </c>
      <c r="K57" s="2">
        <v>2</v>
      </c>
      <c r="L57" s="2" t="str">
        <f>_xlfn.XLOOKUP(Data_Nhập[[#This Row],[Main SKU]],MD_Main_SKU[Main SKU],MD_Main_SKU[SKU name_gom])</f>
        <v>WSS03</v>
      </c>
      <c r="M57" s="2" t="str">
        <f>_xlfn.XLOOKUP(Data_Nhập[[#This Row],[Material-Nhập]],MD_Main_SKU[Main SKU],MD_Main_SKU[SKU name_gom])</f>
        <v>Phó sản</v>
      </c>
    </row>
    <row r="58" spans="1:13" x14ac:dyDescent="0.35">
      <c r="A58">
        <v>2024</v>
      </c>
      <c r="B58">
        <v>2</v>
      </c>
      <c r="C58" t="s">
        <v>8</v>
      </c>
      <c r="D58" t="s">
        <v>9</v>
      </c>
      <c r="E58" t="s">
        <v>8</v>
      </c>
      <c r="F58" t="s">
        <v>9</v>
      </c>
      <c r="G58" s="2">
        <v>302500</v>
      </c>
      <c r="H58" s="2">
        <v>0</v>
      </c>
      <c r="I58" s="2">
        <v>302500</v>
      </c>
      <c r="J58" s="2">
        <v>0</v>
      </c>
      <c r="K58" s="2">
        <v>302500</v>
      </c>
      <c r="L58" s="2" t="str">
        <f>_xlfn.XLOOKUP(Data_Nhập[[#This Row],[Main SKU]],MD_Main_SKU[Main SKU],MD_Main_SKU[SKU name_gom])</f>
        <v>WSS01</v>
      </c>
      <c r="M58" s="2" t="str">
        <f>_xlfn.XLOOKUP(Data_Nhập[[#This Row],[Material-Nhập]],MD_Main_SKU[Main SKU],MD_Main_SKU[SKU name_gom])</f>
        <v>WSS01</v>
      </c>
    </row>
    <row r="59" spans="1:13" x14ac:dyDescent="0.35">
      <c r="A59">
        <v>2024</v>
      </c>
      <c r="B59">
        <v>2</v>
      </c>
      <c r="C59" t="s">
        <v>8</v>
      </c>
      <c r="D59" t="s">
        <v>9</v>
      </c>
      <c r="E59" t="s">
        <v>12</v>
      </c>
      <c r="F59" t="s">
        <v>13</v>
      </c>
      <c r="G59" s="2">
        <v>0</v>
      </c>
      <c r="H59" s="2">
        <v>1100</v>
      </c>
      <c r="I59" s="2">
        <v>1100</v>
      </c>
      <c r="J59" s="2">
        <v>0</v>
      </c>
      <c r="K59" s="2">
        <v>1100</v>
      </c>
      <c r="L59" s="2" t="str">
        <f>_xlfn.XLOOKUP(Data_Nhập[[#This Row],[Main SKU]],MD_Main_SKU[Main SKU],MD_Main_SKU[SKU name_gom])</f>
        <v>WSS01</v>
      </c>
      <c r="M59" s="2" t="str">
        <f>_xlfn.XLOOKUP(Data_Nhập[[#This Row],[Material-Nhập]],MD_Main_SKU[Main SKU],MD_Main_SKU[SKU name_gom])</f>
        <v>WSS03</v>
      </c>
    </row>
    <row r="60" spans="1:13" x14ac:dyDescent="0.35">
      <c r="A60">
        <v>2024</v>
      </c>
      <c r="B60">
        <v>2</v>
      </c>
      <c r="C60" t="s">
        <v>8</v>
      </c>
      <c r="D60" t="s">
        <v>9</v>
      </c>
      <c r="E60" t="s">
        <v>85</v>
      </c>
      <c r="F60" t="s">
        <v>86</v>
      </c>
      <c r="G60" s="2">
        <v>0</v>
      </c>
      <c r="H60" s="2">
        <v>0</v>
      </c>
      <c r="I60" s="2">
        <v>0</v>
      </c>
      <c r="J60" s="2">
        <v>3540</v>
      </c>
      <c r="K60" s="2">
        <v>3540</v>
      </c>
      <c r="L60" s="2" t="str">
        <f>_xlfn.XLOOKUP(Data_Nhập[[#This Row],[Main SKU]],MD_Main_SKU[Main SKU],MD_Main_SKU[SKU name_gom])</f>
        <v>WSS01</v>
      </c>
      <c r="M60" s="2" t="str">
        <f>_xlfn.XLOOKUP(Data_Nhập[[#This Row],[Material-Nhập]],MD_Main_SKU[Main SKU],MD_Main_SKU[SKU name_gom])</f>
        <v>Phó sản</v>
      </c>
    </row>
    <row r="61" spans="1:13" x14ac:dyDescent="0.35">
      <c r="A61">
        <v>2024</v>
      </c>
      <c r="B61">
        <v>2</v>
      </c>
      <c r="C61" t="s">
        <v>8</v>
      </c>
      <c r="D61" t="s">
        <v>9</v>
      </c>
      <c r="E61" t="s">
        <v>87</v>
      </c>
      <c r="F61" t="s">
        <v>88</v>
      </c>
      <c r="G61" s="2">
        <v>0</v>
      </c>
      <c r="H61" s="2">
        <v>0</v>
      </c>
      <c r="I61" s="2">
        <v>0</v>
      </c>
      <c r="J61" s="2">
        <v>1531</v>
      </c>
      <c r="K61" s="2">
        <v>1531</v>
      </c>
      <c r="L61" s="2" t="str">
        <f>_xlfn.XLOOKUP(Data_Nhập[[#This Row],[Main SKU]],MD_Main_SKU[Main SKU],MD_Main_SKU[SKU name_gom])</f>
        <v>WSS01</v>
      </c>
      <c r="M61" s="2" t="str">
        <f>_xlfn.XLOOKUP(Data_Nhập[[#This Row],[Material-Nhập]],MD_Main_SKU[Main SKU],MD_Main_SKU[SKU name_gom])</f>
        <v>Phó sản</v>
      </c>
    </row>
    <row r="62" spans="1:13" x14ac:dyDescent="0.35">
      <c r="A62">
        <v>2024</v>
      </c>
      <c r="B62">
        <v>2</v>
      </c>
      <c r="C62" t="s">
        <v>8</v>
      </c>
      <c r="D62" t="s">
        <v>9</v>
      </c>
      <c r="E62" t="s">
        <v>89</v>
      </c>
      <c r="F62" t="s">
        <v>90</v>
      </c>
      <c r="G62" s="2">
        <v>0</v>
      </c>
      <c r="H62" s="2">
        <v>0</v>
      </c>
      <c r="I62" s="2">
        <v>0</v>
      </c>
      <c r="J62" s="2">
        <v>416</v>
      </c>
      <c r="K62" s="2">
        <v>416</v>
      </c>
      <c r="L62" s="2" t="str">
        <f>_xlfn.XLOOKUP(Data_Nhập[[#This Row],[Main SKU]],MD_Main_SKU[Main SKU],MD_Main_SKU[SKU name_gom])</f>
        <v>WSS01</v>
      </c>
      <c r="M62" s="2" t="str">
        <f>_xlfn.XLOOKUP(Data_Nhập[[#This Row],[Material-Nhập]],MD_Main_SKU[Main SKU],MD_Main_SKU[SKU name_gom])</f>
        <v>Phó sản</v>
      </c>
    </row>
    <row r="63" spans="1:13" x14ac:dyDescent="0.35">
      <c r="A63">
        <v>2024</v>
      </c>
      <c r="B63">
        <v>2</v>
      </c>
      <c r="C63" t="s">
        <v>8</v>
      </c>
      <c r="D63" t="s">
        <v>9</v>
      </c>
      <c r="E63" t="s">
        <v>93</v>
      </c>
      <c r="F63" t="s">
        <v>94</v>
      </c>
      <c r="G63" s="2">
        <v>0</v>
      </c>
      <c r="H63" s="2">
        <v>0</v>
      </c>
      <c r="I63" s="2">
        <v>0</v>
      </c>
      <c r="J63" s="2">
        <v>30</v>
      </c>
      <c r="K63" s="2">
        <v>30</v>
      </c>
      <c r="L63" s="2" t="str">
        <f>_xlfn.XLOOKUP(Data_Nhập[[#This Row],[Main SKU]],MD_Main_SKU[Main SKU],MD_Main_SKU[SKU name_gom])</f>
        <v>WSS01</v>
      </c>
      <c r="M63" s="2" t="str">
        <f>_xlfn.XLOOKUP(Data_Nhập[[#This Row],[Material-Nhập]],MD_Main_SKU[Main SKU],MD_Main_SKU[SKU name_gom])</f>
        <v>Phó sản</v>
      </c>
    </row>
    <row r="64" spans="1:13" x14ac:dyDescent="0.35">
      <c r="A64">
        <v>2024</v>
      </c>
      <c r="B64">
        <v>2</v>
      </c>
      <c r="C64" t="s">
        <v>14</v>
      </c>
      <c r="D64" t="s">
        <v>15</v>
      </c>
      <c r="E64" t="s">
        <v>14</v>
      </c>
      <c r="F64" t="s">
        <v>15</v>
      </c>
      <c r="G64" s="2">
        <v>232233</v>
      </c>
      <c r="H64" s="2">
        <v>0</v>
      </c>
      <c r="I64" s="2">
        <v>232233</v>
      </c>
      <c r="J64" s="2">
        <v>0</v>
      </c>
      <c r="K64" s="2">
        <v>232233</v>
      </c>
      <c r="L64" s="2" t="str">
        <f>_xlfn.XLOOKUP(Data_Nhập[[#This Row],[Main SKU]],MD_Main_SKU[Main SKU],MD_Main_SKU[SKU name_gom])</f>
        <v>iSS01084</v>
      </c>
      <c r="M64" s="2" t="str">
        <f>_xlfn.XLOOKUP(Data_Nhập[[#This Row],[Material-Nhập]],MD_Main_SKU[Main SKU],MD_Main_SKU[SKU name_gom])</f>
        <v>iSS01084</v>
      </c>
    </row>
    <row r="65" spans="1:13" x14ac:dyDescent="0.35">
      <c r="A65">
        <v>2024</v>
      </c>
      <c r="B65">
        <v>2</v>
      </c>
      <c r="C65" t="s">
        <v>14</v>
      </c>
      <c r="D65" t="s">
        <v>15</v>
      </c>
      <c r="E65" t="s">
        <v>16</v>
      </c>
      <c r="F65" t="s">
        <v>17</v>
      </c>
      <c r="G65" s="2">
        <v>0</v>
      </c>
      <c r="H65" s="2">
        <v>2200</v>
      </c>
      <c r="I65" s="2">
        <v>2200</v>
      </c>
      <c r="J65" s="2">
        <v>0</v>
      </c>
      <c r="K65" s="2">
        <v>2200</v>
      </c>
      <c r="L65" s="2" t="str">
        <f>_xlfn.XLOOKUP(Data_Nhập[[#This Row],[Main SKU]],MD_Main_SKU[Main SKU],MD_Main_SKU[SKU name_gom])</f>
        <v>iSS01084</v>
      </c>
      <c r="M65" s="2" t="str">
        <f>_xlfn.XLOOKUP(Data_Nhập[[#This Row],[Material-Nhập]],MD_Main_SKU[Main SKU],MD_Main_SKU[SKU name_gom])</f>
        <v>WSS01</v>
      </c>
    </row>
    <row r="66" spans="1:13" x14ac:dyDescent="0.35">
      <c r="A66">
        <v>2024</v>
      </c>
      <c r="B66">
        <v>2</v>
      </c>
      <c r="C66" t="s">
        <v>14</v>
      </c>
      <c r="D66" t="s">
        <v>15</v>
      </c>
      <c r="E66" t="s">
        <v>18</v>
      </c>
      <c r="F66" t="s">
        <v>19</v>
      </c>
      <c r="G66" s="2">
        <v>0</v>
      </c>
      <c r="H66" s="2">
        <v>38500</v>
      </c>
      <c r="I66" s="2">
        <v>38500</v>
      </c>
      <c r="J66" s="2">
        <v>0</v>
      </c>
      <c r="K66" s="2">
        <v>38500</v>
      </c>
      <c r="L66" s="2" t="str">
        <f>_xlfn.XLOOKUP(Data_Nhập[[#This Row],[Main SKU]],MD_Main_SKU[Main SKU],MD_Main_SKU[SKU name_gom])</f>
        <v>iSS01084</v>
      </c>
      <c r="M66" s="2" t="str">
        <f>_xlfn.XLOOKUP(Data_Nhập[[#This Row],[Material-Nhập]],MD_Main_SKU[Main SKU],MD_Main_SKU[SKU name_gom])</f>
        <v>iSS01</v>
      </c>
    </row>
    <row r="67" spans="1:13" x14ac:dyDescent="0.35">
      <c r="A67">
        <v>2024</v>
      </c>
      <c r="B67">
        <v>2</v>
      </c>
      <c r="C67" t="s">
        <v>14</v>
      </c>
      <c r="D67" t="s">
        <v>15</v>
      </c>
      <c r="E67" t="s">
        <v>20</v>
      </c>
      <c r="F67" t="s">
        <v>21</v>
      </c>
      <c r="G67" s="2">
        <v>0</v>
      </c>
      <c r="H67" s="2">
        <v>6600</v>
      </c>
      <c r="I67" s="2">
        <v>6600</v>
      </c>
      <c r="J67" s="2">
        <v>0</v>
      </c>
      <c r="K67" s="2">
        <v>6600</v>
      </c>
      <c r="L67" s="2" t="str">
        <f>_xlfn.XLOOKUP(Data_Nhập[[#This Row],[Main SKU]],MD_Main_SKU[Main SKU],MD_Main_SKU[SKU name_gom])</f>
        <v>iSS01084</v>
      </c>
      <c r="M67" s="2" t="str">
        <f>_xlfn.XLOOKUP(Data_Nhập[[#This Row],[Material-Nhập]],MD_Main_SKU[Main SKU],MD_Main_SKU[SKU name_gom])</f>
        <v>WSS02</v>
      </c>
    </row>
    <row r="68" spans="1:13" x14ac:dyDescent="0.35">
      <c r="A68">
        <v>2024</v>
      </c>
      <c r="B68">
        <v>2</v>
      </c>
      <c r="C68" t="s">
        <v>14</v>
      </c>
      <c r="D68" t="s">
        <v>15</v>
      </c>
      <c r="E68" t="s">
        <v>22</v>
      </c>
      <c r="F68" t="s">
        <v>23</v>
      </c>
      <c r="G68" s="2">
        <v>0</v>
      </c>
      <c r="H68" s="2">
        <v>2200</v>
      </c>
      <c r="I68" s="2">
        <v>2200</v>
      </c>
      <c r="J68" s="2">
        <v>0</v>
      </c>
      <c r="K68" s="2">
        <v>2200</v>
      </c>
      <c r="L68" s="2" t="str">
        <f>_xlfn.XLOOKUP(Data_Nhập[[#This Row],[Main SKU]],MD_Main_SKU[Main SKU],MD_Main_SKU[SKU name_gom])</f>
        <v>iSS01084</v>
      </c>
      <c r="M68" s="2" t="str">
        <f>_xlfn.XLOOKUP(Data_Nhập[[#This Row],[Material-Nhập]],MD_Main_SKU[Main SKU],MD_Main_SKU[SKU name_gom])</f>
        <v>WSS03</v>
      </c>
    </row>
    <row r="69" spans="1:13" x14ac:dyDescent="0.35">
      <c r="A69">
        <v>2024</v>
      </c>
      <c r="B69">
        <v>2</v>
      </c>
      <c r="C69" t="s">
        <v>14</v>
      </c>
      <c r="D69" t="s">
        <v>15</v>
      </c>
      <c r="E69" t="s">
        <v>85</v>
      </c>
      <c r="F69" t="s">
        <v>86</v>
      </c>
      <c r="G69" s="2">
        <v>0</v>
      </c>
      <c r="H69" s="2">
        <v>0</v>
      </c>
      <c r="I69" s="2">
        <v>0</v>
      </c>
      <c r="J69" s="2">
        <v>5239</v>
      </c>
      <c r="K69" s="2">
        <v>5239</v>
      </c>
      <c r="L69" s="2" t="str">
        <f>_xlfn.XLOOKUP(Data_Nhập[[#This Row],[Main SKU]],MD_Main_SKU[Main SKU],MD_Main_SKU[SKU name_gom])</f>
        <v>iSS01084</v>
      </c>
      <c r="M69" s="2" t="str">
        <f>_xlfn.XLOOKUP(Data_Nhập[[#This Row],[Material-Nhập]],MD_Main_SKU[Main SKU],MD_Main_SKU[SKU name_gom])</f>
        <v>Phó sản</v>
      </c>
    </row>
    <row r="70" spans="1:13" x14ac:dyDescent="0.35">
      <c r="A70">
        <v>2024</v>
      </c>
      <c r="B70">
        <v>2</v>
      </c>
      <c r="C70" t="s">
        <v>14</v>
      </c>
      <c r="D70" t="s">
        <v>15</v>
      </c>
      <c r="E70" t="s">
        <v>87</v>
      </c>
      <c r="F70" t="s">
        <v>88</v>
      </c>
      <c r="G70" s="2">
        <v>0</v>
      </c>
      <c r="H70" s="2">
        <v>0</v>
      </c>
      <c r="I70" s="2">
        <v>0</v>
      </c>
      <c r="J70" s="2">
        <v>4388</v>
      </c>
      <c r="K70" s="2">
        <v>4388</v>
      </c>
      <c r="L70" s="2" t="str">
        <f>_xlfn.XLOOKUP(Data_Nhập[[#This Row],[Main SKU]],MD_Main_SKU[Main SKU],MD_Main_SKU[SKU name_gom])</f>
        <v>iSS01084</v>
      </c>
      <c r="M70" s="2" t="str">
        <f>_xlfn.XLOOKUP(Data_Nhập[[#This Row],[Material-Nhập]],MD_Main_SKU[Main SKU],MD_Main_SKU[SKU name_gom])</f>
        <v>Phó sản</v>
      </c>
    </row>
    <row r="71" spans="1:13" x14ac:dyDescent="0.35">
      <c r="A71">
        <v>2024</v>
      </c>
      <c r="B71">
        <v>2</v>
      </c>
      <c r="C71" t="s">
        <v>14</v>
      </c>
      <c r="D71" t="s">
        <v>15</v>
      </c>
      <c r="E71" t="s">
        <v>89</v>
      </c>
      <c r="F71" t="s">
        <v>90</v>
      </c>
      <c r="G71" s="2">
        <v>0</v>
      </c>
      <c r="H71" s="2">
        <v>0</v>
      </c>
      <c r="I71" s="2">
        <v>0</v>
      </c>
      <c r="J71" s="2">
        <v>693</v>
      </c>
      <c r="K71" s="2">
        <v>693</v>
      </c>
      <c r="L71" s="2" t="str">
        <f>_xlfn.XLOOKUP(Data_Nhập[[#This Row],[Main SKU]],MD_Main_SKU[Main SKU],MD_Main_SKU[SKU name_gom])</f>
        <v>iSS01084</v>
      </c>
      <c r="M71" s="2" t="str">
        <f>_xlfn.XLOOKUP(Data_Nhập[[#This Row],[Material-Nhập]],MD_Main_SKU[Main SKU],MD_Main_SKU[SKU name_gom])</f>
        <v>Phó sản</v>
      </c>
    </row>
    <row r="72" spans="1:13" x14ac:dyDescent="0.35">
      <c r="A72">
        <v>2024</v>
      </c>
      <c r="B72">
        <v>2</v>
      </c>
      <c r="C72" t="s">
        <v>14</v>
      </c>
      <c r="D72" t="s">
        <v>15</v>
      </c>
      <c r="E72" t="s">
        <v>93</v>
      </c>
      <c r="F72" t="s">
        <v>94</v>
      </c>
      <c r="G72" s="2">
        <v>0</v>
      </c>
      <c r="H72" s="2">
        <v>0</v>
      </c>
      <c r="I72" s="2">
        <v>0</v>
      </c>
      <c r="J72" s="2">
        <v>75</v>
      </c>
      <c r="K72" s="2">
        <v>75</v>
      </c>
      <c r="L72" s="2" t="str">
        <f>_xlfn.XLOOKUP(Data_Nhập[[#This Row],[Main SKU]],MD_Main_SKU[Main SKU],MD_Main_SKU[SKU name_gom])</f>
        <v>iSS01084</v>
      </c>
      <c r="M72" s="2" t="str">
        <f>_xlfn.XLOOKUP(Data_Nhập[[#This Row],[Material-Nhập]],MD_Main_SKU[Main SKU],MD_Main_SKU[SKU name_gom])</f>
        <v>Phó sản</v>
      </c>
    </row>
    <row r="73" spans="1:13" x14ac:dyDescent="0.35">
      <c r="A73">
        <v>2024</v>
      </c>
      <c r="B73">
        <v>2</v>
      </c>
      <c r="C73" t="s">
        <v>16</v>
      </c>
      <c r="D73" t="s">
        <v>17</v>
      </c>
      <c r="E73" t="s">
        <v>16</v>
      </c>
      <c r="F73" t="s">
        <v>17</v>
      </c>
      <c r="G73" s="2">
        <v>1372302</v>
      </c>
      <c r="H73" s="2">
        <v>0</v>
      </c>
      <c r="I73" s="2">
        <v>1372302</v>
      </c>
      <c r="J73" s="2">
        <v>0</v>
      </c>
      <c r="K73" s="2">
        <v>1372302</v>
      </c>
      <c r="L73" s="2" t="str">
        <f>_xlfn.XLOOKUP(Data_Nhập[[#This Row],[Main SKU]],MD_Main_SKU[Main SKU],MD_Main_SKU[SKU name_gom])</f>
        <v>WSS01</v>
      </c>
      <c r="M73" s="2" t="str">
        <f>_xlfn.XLOOKUP(Data_Nhập[[#This Row],[Material-Nhập]],MD_Main_SKU[Main SKU],MD_Main_SKU[SKU name_gom])</f>
        <v>WSS01</v>
      </c>
    </row>
    <row r="74" spans="1:13" x14ac:dyDescent="0.35">
      <c r="A74">
        <v>2024</v>
      </c>
      <c r="B74">
        <v>2</v>
      </c>
      <c r="C74" t="s">
        <v>16</v>
      </c>
      <c r="D74" t="s">
        <v>17</v>
      </c>
      <c r="E74" t="s">
        <v>18</v>
      </c>
      <c r="F74" t="s">
        <v>19</v>
      </c>
      <c r="G74" s="2">
        <v>0</v>
      </c>
      <c r="H74" s="2">
        <v>134200</v>
      </c>
      <c r="I74" s="2">
        <v>134200</v>
      </c>
      <c r="J74" s="2">
        <v>0</v>
      </c>
      <c r="K74" s="2">
        <v>134200</v>
      </c>
      <c r="L74" s="2" t="str">
        <f>_xlfn.XLOOKUP(Data_Nhập[[#This Row],[Main SKU]],MD_Main_SKU[Main SKU],MD_Main_SKU[SKU name_gom])</f>
        <v>WSS01</v>
      </c>
      <c r="M74" s="2" t="str">
        <f>_xlfn.XLOOKUP(Data_Nhập[[#This Row],[Material-Nhập]],MD_Main_SKU[Main SKU],MD_Main_SKU[SKU name_gom])</f>
        <v>iSS01</v>
      </c>
    </row>
    <row r="75" spans="1:13" x14ac:dyDescent="0.35">
      <c r="A75">
        <v>2024</v>
      </c>
      <c r="B75">
        <v>2</v>
      </c>
      <c r="C75" t="s">
        <v>16</v>
      </c>
      <c r="D75" t="s">
        <v>17</v>
      </c>
      <c r="E75" t="s">
        <v>20</v>
      </c>
      <c r="F75" t="s">
        <v>21</v>
      </c>
      <c r="G75" s="2">
        <v>0</v>
      </c>
      <c r="H75" s="2">
        <v>94600</v>
      </c>
      <c r="I75" s="2">
        <v>94600</v>
      </c>
      <c r="J75" s="2">
        <v>0</v>
      </c>
      <c r="K75" s="2">
        <v>94600</v>
      </c>
      <c r="L75" s="2" t="str">
        <f>_xlfn.XLOOKUP(Data_Nhập[[#This Row],[Main SKU]],MD_Main_SKU[Main SKU],MD_Main_SKU[SKU name_gom])</f>
        <v>WSS01</v>
      </c>
      <c r="M75" s="2" t="str">
        <f>_xlfn.XLOOKUP(Data_Nhập[[#This Row],[Material-Nhập]],MD_Main_SKU[Main SKU],MD_Main_SKU[SKU name_gom])</f>
        <v>WSS02</v>
      </c>
    </row>
    <row r="76" spans="1:13" x14ac:dyDescent="0.35">
      <c r="A76">
        <v>2024</v>
      </c>
      <c r="B76">
        <v>2</v>
      </c>
      <c r="C76" t="s">
        <v>16</v>
      </c>
      <c r="D76" t="s">
        <v>17</v>
      </c>
      <c r="E76" t="s">
        <v>22</v>
      </c>
      <c r="F76" t="s">
        <v>23</v>
      </c>
      <c r="G76" s="2">
        <v>0</v>
      </c>
      <c r="H76" s="2">
        <v>4331</v>
      </c>
      <c r="I76" s="2">
        <v>4331</v>
      </c>
      <c r="J76" s="2">
        <v>0</v>
      </c>
      <c r="K76" s="2">
        <v>4331</v>
      </c>
      <c r="L76" s="2" t="str">
        <f>_xlfn.XLOOKUP(Data_Nhập[[#This Row],[Main SKU]],MD_Main_SKU[Main SKU],MD_Main_SKU[SKU name_gom])</f>
        <v>WSS01</v>
      </c>
      <c r="M76" s="2" t="str">
        <f>_xlfn.XLOOKUP(Data_Nhập[[#This Row],[Material-Nhập]],MD_Main_SKU[Main SKU],MD_Main_SKU[SKU name_gom])</f>
        <v>WSS03</v>
      </c>
    </row>
    <row r="77" spans="1:13" x14ac:dyDescent="0.35">
      <c r="A77">
        <v>2024</v>
      </c>
      <c r="B77">
        <v>2</v>
      </c>
      <c r="C77" t="s">
        <v>16</v>
      </c>
      <c r="D77" t="s">
        <v>17</v>
      </c>
      <c r="E77" t="s">
        <v>85</v>
      </c>
      <c r="F77" t="s">
        <v>86</v>
      </c>
      <c r="G77" s="2">
        <v>0</v>
      </c>
      <c r="H77" s="2">
        <v>0</v>
      </c>
      <c r="I77" s="2">
        <v>0</v>
      </c>
      <c r="J77" s="2">
        <v>15553</v>
      </c>
      <c r="K77" s="2">
        <v>15553</v>
      </c>
      <c r="L77" s="2" t="str">
        <f>_xlfn.XLOOKUP(Data_Nhập[[#This Row],[Main SKU]],MD_Main_SKU[Main SKU],MD_Main_SKU[SKU name_gom])</f>
        <v>WSS01</v>
      </c>
      <c r="M77" s="2" t="str">
        <f>_xlfn.XLOOKUP(Data_Nhập[[#This Row],[Material-Nhập]],MD_Main_SKU[Main SKU],MD_Main_SKU[SKU name_gom])</f>
        <v>Phó sản</v>
      </c>
    </row>
    <row r="78" spans="1:13" x14ac:dyDescent="0.35">
      <c r="A78">
        <v>2024</v>
      </c>
      <c r="B78">
        <v>2</v>
      </c>
      <c r="C78" t="s">
        <v>16</v>
      </c>
      <c r="D78" t="s">
        <v>17</v>
      </c>
      <c r="E78" t="s">
        <v>87</v>
      </c>
      <c r="F78" t="s">
        <v>88</v>
      </c>
      <c r="G78" s="2">
        <v>0</v>
      </c>
      <c r="H78" s="2">
        <v>0</v>
      </c>
      <c r="I78" s="2">
        <v>0</v>
      </c>
      <c r="J78" s="2">
        <v>17820</v>
      </c>
      <c r="K78" s="2">
        <v>17820</v>
      </c>
      <c r="L78" s="2" t="str">
        <f>_xlfn.XLOOKUP(Data_Nhập[[#This Row],[Main SKU]],MD_Main_SKU[Main SKU],MD_Main_SKU[SKU name_gom])</f>
        <v>WSS01</v>
      </c>
      <c r="M78" s="2" t="str">
        <f>_xlfn.XLOOKUP(Data_Nhập[[#This Row],[Material-Nhập]],MD_Main_SKU[Main SKU],MD_Main_SKU[SKU name_gom])</f>
        <v>Phó sản</v>
      </c>
    </row>
    <row r="79" spans="1:13" x14ac:dyDescent="0.35">
      <c r="A79">
        <v>2024</v>
      </c>
      <c r="B79">
        <v>2</v>
      </c>
      <c r="C79" t="s">
        <v>16</v>
      </c>
      <c r="D79" t="s">
        <v>17</v>
      </c>
      <c r="E79" t="s">
        <v>89</v>
      </c>
      <c r="F79" t="s">
        <v>90</v>
      </c>
      <c r="G79" s="2">
        <v>0</v>
      </c>
      <c r="H79" s="2">
        <v>0</v>
      </c>
      <c r="I79" s="2">
        <v>0</v>
      </c>
      <c r="J79" s="2">
        <v>4496</v>
      </c>
      <c r="K79" s="2">
        <v>4496</v>
      </c>
      <c r="L79" s="2" t="str">
        <f>_xlfn.XLOOKUP(Data_Nhập[[#This Row],[Main SKU]],MD_Main_SKU[Main SKU],MD_Main_SKU[SKU name_gom])</f>
        <v>WSS01</v>
      </c>
      <c r="M79" s="2" t="str">
        <f>_xlfn.XLOOKUP(Data_Nhập[[#This Row],[Material-Nhập]],MD_Main_SKU[Main SKU],MD_Main_SKU[SKU name_gom])</f>
        <v>Phó sản</v>
      </c>
    </row>
    <row r="80" spans="1:13" x14ac:dyDescent="0.35">
      <c r="A80">
        <v>2024</v>
      </c>
      <c r="B80">
        <v>2</v>
      </c>
      <c r="C80" t="s">
        <v>16</v>
      </c>
      <c r="D80" t="s">
        <v>17</v>
      </c>
      <c r="E80" t="s">
        <v>93</v>
      </c>
      <c r="F80" t="s">
        <v>94</v>
      </c>
      <c r="G80" s="2">
        <v>0</v>
      </c>
      <c r="H80" s="2">
        <v>0</v>
      </c>
      <c r="I80" s="2">
        <v>0</v>
      </c>
      <c r="J80" s="2">
        <v>851.99999999999989</v>
      </c>
      <c r="K80" s="2">
        <v>851.99999999999989</v>
      </c>
      <c r="L80" s="2" t="str">
        <f>_xlfn.XLOOKUP(Data_Nhập[[#This Row],[Main SKU]],MD_Main_SKU[Main SKU],MD_Main_SKU[SKU name_gom])</f>
        <v>WSS01</v>
      </c>
      <c r="M80" s="2" t="str">
        <f>_xlfn.XLOOKUP(Data_Nhập[[#This Row],[Material-Nhập]],MD_Main_SKU[Main SKU],MD_Main_SKU[SKU name_gom])</f>
        <v>Phó sản</v>
      </c>
    </row>
    <row r="81" spans="1:13" x14ac:dyDescent="0.35">
      <c r="A81">
        <v>2024</v>
      </c>
      <c r="B81">
        <v>2</v>
      </c>
      <c r="C81" t="s">
        <v>24</v>
      </c>
      <c r="D81" t="s">
        <v>25</v>
      </c>
      <c r="E81" t="s">
        <v>20</v>
      </c>
      <c r="F81" t="s">
        <v>21</v>
      </c>
      <c r="G81" s="2">
        <v>0</v>
      </c>
      <c r="H81" s="2">
        <v>56100</v>
      </c>
      <c r="I81" s="2">
        <v>56100</v>
      </c>
      <c r="J81" s="2">
        <v>0</v>
      </c>
      <c r="K81" s="2">
        <v>56100</v>
      </c>
      <c r="L81" s="2" t="str">
        <f>_xlfn.XLOOKUP(Data_Nhập[[#This Row],[Main SKU]],MD_Main_SKU[Main SKU],MD_Main_SKU[SKU name_gom])</f>
        <v>WSS01</v>
      </c>
      <c r="M81" s="2" t="str">
        <f>_xlfn.XLOOKUP(Data_Nhập[[#This Row],[Material-Nhập]],MD_Main_SKU[Main SKU],MD_Main_SKU[SKU name_gom])</f>
        <v>WSS02</v>
      </c>
    </row>
    <row r="82" spans="1:13" x14ac:dyDescent="0.35">
      <c r="A82">
        <v>2024</v>
      </c>
      <c r="B82">
        <v>2</v>
      </c>
      <c r="C82" t="s">
        <v>24</v>
      </c>
      <c r="D82" t="s">
        <v>25</v>
      </c>
      <c r="E82" t="s">
        <v>24</v>
      </c>
      <c r="F82" t="s">
        <v>25</v>
      </c>
      <c r="G82" s="2">
        <v>763400</v>
      </c>
      <c r="H82" s="2">
        <v>0</v>
      </c>
      <c r="I82" s="2">
        <v>763400</v>
      </c>
      <c r="J82" s="2">
        <v>0</v>
      </c>
      <c r="K82" s="2">
        <v>763400</v>
      </c>
      <c r="L82" s="2" t="str">
        <f>_xlfn.XLOOKUP(Data_Nhập[[#This Row],[Main SKU]],MD_Main_SKU[Main SKU],MD_Main_SKU[SKU name_gom])</f>
        <v>WSS01</v>
      </c>
      <c r="M82" s="2" t="str">
        <f>_xlfn.XLOOKUP(Data_Nhập[[#This Row],[Material-Nhập]],MD_Main_SKU[Main SKU],MD_Main_SKU[SKU name_gom])</f>
        <v>WSS01</v>
      </c>
    </row>
    <row r="83" spans="1:13" x14ac:dyDescent="0.35">
      <c r="A83">
        <v>2024</v>
      </c>
      <c r="B83">
        <v>2</v>
      </c>
      <c r="C83" t="s">
        <v>24</v>
      </c>
      <c r="D83" t="s">
        <v>25</v>
      </c>
      <c r="E83" t="s">
        <v>26</v>
      </c>
      <c r="F83" t="s">
        <v>27</v>
      </c>
      <c r="G83" s="2">
        <v>0</v>
      </c>
      <c r="H83" s="2">
        <v>28599.999999999996</v>
      </c>
      <c r="I83" s="2">
        <v>28599.999999999996</v>
      </c>
      <c r="J83" s="2">
        <v>0</v>
      </c>
      <c r="K83" s="2">
        <v>28599.999999999996</v>
      </c>
      <c r="L83" s="2" t="str">
        <f>_xlfn.XLOOKUP(Data_Nhập[[#This Row],[Main SKU]],MD_Main_SKU[Main SKU],MD_Main_SKU[SKU name_gom])</f>
        <v>WSS01</v>
      </c>
      <c r="M83" s="2" t="str">
        <f>_xlfn.XLOOKUP(Data_Nhập[[#This Row],[Material-Nhập]],MD_Main_SKU[Main SKU],MD_Main_SKU[SKU name_gom])</f>
        <v>iSS01</v>
      </c>
    </row>
    <row r="84" spans="1:13" x14ac:dyDescent="0.35">
      <c r="A84">
        <v>2024</v>
      </c>
      <c r="B84">
        <v>2</v>
      </c>
      <c r="C84" t="s">
        <v>24</v>
      </c>
      <c r="D84" t="s">
        <v>25</v>
      </c>
      <c r="E84" t="s">
        <v>85</v>
      </c>
      <c r="F84" t="s">
        <v>86</v>
      </c>
      <c r="G84" s="2">
        <v>0</v>
      </c>
      <c r="H84" s="2">
        <v>0</v>
      </c>
      <c r="I84" s="2">
        <v>0</v>
      </c>
      <c r="J84" s="2">
        <v>10634</v>
      </c>
      <c r="K84" s="2">
        <v>10634</v>
      </c>
      <c r="L84" s="2" t="str">
        <f>_xlfn.XLOOKUP(Data_Nhập[[#This Row],[Main SKU]],MD_Main_SKU[Main SKU],MD_Main_SKU[SKU name_gom])</f>
        <v>WSS01</v>
      </c>
      <c r="M84" s="2" t="str">
        <f>_xlfn.XLOOKUP(Data_Nhập[[#This Row],[Material-Nhập]],MD_Main_SKU[Main SKU],MD_Main_SKU[SKU name_gom])</f>
        <v>Phó sản</v>
      </c>
    </row>
    <row r="85" spans="1:13" x14ac:dyDescent="0.35">
      <c r="A85">
        <v>2024</v>
      </c>
      <c r="B85">
        <v>2</v>
      </c>
      <c r="C85" t="s">
        <v>24</v>
      </c>
      <c r="D85" t="s">
        <v>25</v>
      </c>
      <c r="E85" t="s">
        <v>87</v>
      </c>
      <c r="F85" t="s">
        <v>88</v>
      </c>
      <c r="G85" s="2">
        <v>0</v>
      </c>
      <c r="H85" s="2">
        <v>0</v>
      </c>
      <c r="I85" s="2">
        <v>0</v>
      </c>
      <c r="J85" s="2">
        <v>13248</v>
      </c>
      <c r="K85" s="2">
        <v>13248</v>
      </c>
      <c r="L85" s="2" t="str">
        <f>_xlfn.XLOOKUP(Data_Nhập[[#This Row],[Main SKU]],MD_Main_SKU[Main SKU],MD_Main_SKU[SKU name_gom])</f>
        <v>WSS01</v>
      </c>
      <c r="M85" s="2" t="str">
        <f>_xlfn.XLOOKUP(Data_Nhập[[#This Row],[Material-Nhập]],MD_Main_SKU[Main SKU],MD_Main_SKU[SKU name_gom])</f>
        <v>Phó sản</v>
      </c>
    </row>
    <row r="86" spans="1:13" x14ac:dyDescent="0.35">
      <c r="A86">
        <v>2024</v>
      </c>
      <c r="B86">
        <v>2</v>
      </c>
      <c r="C86" t="s">
        <v>24</v>
      </c>
      <c r="D86" t="s">
        <v>25</v>
      </c>
      <c r="E86" t="s">
        <v>89</v>
      </c>
      <c r="F86" t="s">
        <v>90</v>
      </c>
      <c r="G86" s="2">
        <v>0</v>
      </c>
      <c r="H86" s="2">
        <v>0</v>
      </c>
      <c r="I86" s="2">
        <v>0</v>
      </c>
      <c r="J86" s="2">
        <v>744</v>
      </c>
      <c r="K86" s="2">
        <v>744</v>
      </c>
      <c r="L86" s="2" t="str">
        <f>_xlfn.XLOOKUP(Data_Nhập[[#This Row],[Main SKU]],MD_Main_SKU[Main SKU],MD_Main_SKU[SKU name_gom])</f>
        <v>WSS01</v>
      </c>
      <c r="M86" s="2" t="str">
        <f>_xlfn.XLOOKUP(Data_Nhập[[#This Row],[Material-Nhập]],MD_Main_SKU[Main SKU],MD_Main_SKU[SKU name_gom])</f>
        <v>Phó sản</v>
      </c>
    </row>
    <row r="87" spans="1:13" x14ac:dyDescent="0.35">
      <c r="A87">
        <v>2024</v>
      </c>
      <c r="B87">
        <v>2</v>
      </c>
      <c r="C87" t="s">
        <v>24</v>
      </c>
      <c r="D87" t="s">
        <v>25</v>
      </c>
      <c r="E87" t="s">
        <v>93</v>
      </c>
      <c r="F87" t="s">
        <v>94</v>
      </c>
      <c r="G87" s="2">
        <v>0</v>
      </c>
      <c r="H87" s="2">
        <v>0</v>
      </c>
      <c r="I87" s="2">
        <v>0</v>
      </c>
      <c r="J87" s="2">
        <v>175.99999999999997</v>
      </c>
      <c r="K87" s="2">
        <v>175.99999999999997</v>
      </c>
      <c r="L87" s="2" t="str">
        <f>_xlfn.XLOOKUP(Data_Nhập[[#This Row],[Main SKU]],MD_Main_SKU[Main SKU],MD_Main_SKU[SKU name_gom])</f>
        <v>WSS01</v>
      </c>
      <c r="M87" s="2" t="str">
        <f>_xlfn.XLOOKUP(Data_Nhập[[#This Row],[Material-Nhập]],MD_Main_SKU[Main SKU],MD_Main_SKU[SKU name_gom])</f>
        <v>Phó sản</v>
      </c>
    </row>
    <row r="88" spans="1:13" x14ac:dyDescent="0.35">
      <c r="A88">
        <v>2024</v>
      </c>
      <c r="B88">
        <v>2</v>
      </c>
      <c r="C88" t="s">
        <v>97</v>
      </c>
      <c r="D88" t="s">
        <v>98</v>
      </c>
      <c r="E88" t="s">
        <v>97</v>
      </c>
      <c r="F88" t="s">
        <v>98</v>
      </c>
      <c r="G88" s="2">
        <v>1713</v>
      </c>
      <c r="H88" s="2">
        <v>0</v>
      </c>
      <c r="I88" s="2">
        <v>1713</v>
      </c>
      <c r="J88" s="2">
        <v>0</v>
      </c>
      <c r="K88" s="2">
        <v>1713</v>
      </c>
      <c r="L88" s="2" t="str">
        <f>_xlfn.XLOOKUP(Data_Nhập[[#This Row],[Main SKU]],MD_Main_SKU[Main SKU],MD_Main_SKU[SKU name_gom])</f>
        <v>WSS05</v>
      </c>
      <c r="M88" s="2" t="str">
        <f>_xlfn.XLOOKUP(Data_Nhập[[#This Row],[Material-Nhập]],MD_Main_SKU[Main SKU],MD_Main_SKU[SKU name_gom])</f>
        <v>WSS05</v>
      </c>
    </row>
    <row r="89" spans="1:13" x14ac:dyDescent="0.35">
      <c r="A89">
        <v>2024</v>
      </c>
      <c r="B89">
        <v>2</v>
      </c>
      <c r="C89" t="s">
        <v>97</v>
      </c>
      <c r="D89" t="s">
        <v>98</v>
      </c>
      <c r="E89" t="s">
        <v>85</v>
      </c>
      <c r="F89" t="s">
        <v>86</v>
      </c>
      <c r="G89" s="2">
        <v>0</v>
      </c>
      <c r="H89" s="2">
        <v>0</v>
      </c>
      <c r="I89" s="2">
        <v>0</v>
      </c>
      <c r="J89" s="2">
        <v>1159</v>
      </c>
      <c r="K89" s="2">
        <v>1159</v>
      </c>
      <c r="L89" s="2" t="str">
        <f>_xlfn.XLOOKUP(Data_Nhập[[#This Row],[Main SKU]],MD_Main_SKU[Main SKU],MD_Main_SKU[SKU name_gom])</f>
        <v>WSS05</v>
      </c>
      <c r="M89" s="2" t="str">
        <f>_xlfn.XLOOKUP(Data_Nhập[[#This Row],[Material-Nhập]],MD_Main_SKU[Main SKU],MD_Main_SKU[SKU name_gom])</f>
        <v>Phó sản</v>
      </c>
    </row>
    <row r="90" spans="1:13" x14ac:dyDescent="0.35">
      <c r="A90">
        <v>2024</v>
      </c>
      <c r="B90">
        <v>2</v>
      </c>
      <c r="C90" t="s">
        <v>97</v>
      </c>
      <c r="D90" t="s">
        <v>98</v>
      </c>
      <c r="E90" t="s">
        <v>87</v>
      </c>
      <c r="F90" t="s">
        <v>88</v>
      </c>
      <c r="G90" s="2">
        <v>0</v>
      </c>
      <c r="H90" s="2">
        <v>0</v>
      </c>
      <c r="I90" s="2">
        <v>0</v>
      </c>
      <c r="J90" s="2">
        <v>494</v>
      </c>
      <c r="K90" s="2">
        <v>494</v>
      </c>
      <c r="L90" s="2" t="str">
        <f>_xlfn.XLOOKUP(Data_Nhập[[#This Row],[Main SKU]],MD_Main_SKU[Main SKU],MD_Main_SKU[SKU name_gom])</f>
        <v>WSS05</v>
      </c>
      <c r="M90" s="2" t="str">
        <f>_xlfn.XLOOKUP(Data_Nhập[[#This Row],[Material-Nhập]],MD_Main_SKU[Main SKU],MD_Main_SKU[SKU name_gom])</f>
        <v>Phó sản</v>
      </c>
    </row>
    <row r="91" spans="1:13" x14ac:dyDescent="0.35">
      <c r="A91">
        <v>2024</v>
      </c>
      <c r="B91">
        <v>2</v>
      </c>
      <c r="C91" t="s">
        <v>101</v>
      </c>
      <c r="D91" t="s">
        <v>102</v>
      </c>
      <c r="E91" t="s">
        <v>97</v>
      </c>
      <c r="F91" t="s">
        <v>98</v>
      </c>
      <c r="G91" s="2">
        <v>0</v>
      </c>
      <c r="H91" s="2">
        <v>2864</v>
      </c>
      <c r="I91" s="2">
        <v>2864</v>
      </c>
      <c r="J91" s="2">
        <v>0</v>
      </c>
      <c r="K91" s="2">
        <v>2864</v>
      </c>
      <c r="L91" s="2" t="str">
        <f>_xlfn.XLOOKUP(Data_Nhập[[#This Row],[Main SKU]],MD_Main_SKU[Main SKU],MD_Main_SKU[SKU name_gom])</f>
        <v>WSS03</v>
      </c>
      <c r="M91" s="2" t="str">
        <f>_xlfn.XLOOKUP(Data_Nhập[[#This Row],[Material-Nhập]],MD_Main_SKU[Main SKU],MD_Main_SKU[SKU name_gom])</f>
        <v>WSS05</v>
      </c>
    </row>
    <row r="92" spans="1:13" x14ac:dyDescent="0.35">
      <c r="A92">
        <v>2024</v>
      </c>
      <c r="B92">
        <v>2</v>
      </c>
      <c r="C92" t="s">
        <v>101</v>
      </c>
      <c r="D92" t="s">
        <v>102</v>
      </c>
      <c r="E92" t="s">
        <v>85</v>
      </c>
      <c r="F92" t="s">
        <v>86</v>
      </c>
      <c r="G92" s="2">
        <v>0</v>
      </c>
      <c r="H92" s="2">
        <v>0</v>
      </c>
      <c r="I92" s="2">
        <v>0</v>
      </c>
      <c r="J92" s="2">
        <v>692</v>
      </c>
      <c r="K92" s="2">
        <v>692</v>
      </c>
      <c r="L92" s="2" t="str">
        <f>_xlfn.XLOOKUP(Data_Nhập[[#This Row],[Main SKU]],MD_Main_SKU[Main SKU],MD_Main_SKU[SKU name_gom])</f>
        <v>WSS03</v>
      </c>
      <c r="M92" s="2" t="str">
        <f>_xlfn.XLOOKUP(Data_Nhập[[#This Row],[Material-Nhập]],MD_Main_SKU[Main SKU],MD_Main_SKU[SKU name_gom])</f>
        <v>Phó sản</v>
      </c>
    </row>
    <row r="93" spans="1:13" x14ac:dyDescent="0.35">
      <c r="A93">
        <v>2024</v>
      </c>
      <c r="B93">
        <v>2</v>
      </c>
      <c r="C93" t="s">
        <v>101</v>
      </c>
      <c r="D93" t="s">
        <v>102</v>
      </c>
      <c r="E93" t="s">
        <v>87</v>
      </c>
      <c r="F93" t="s">
        <v>88</v>
      </c>
      <c r="G93" s="2">
        <v>0</v>
      </c>
      <c r="H93" s="2">
        <v>0</v>
      </c>
      <c r="I93" s="2">
        <v>0</v>
      </c>
      <c r="J93" s="2">
        <v>24</v>
      </c>
      <c r="K93" s="2">
        <v>24</v>
      </c>
      <c r="L93" s="2" t="str">
        <f>_xlfn.XLOOKUP(Data_Nhập[[#This Row],[Main SKU]],MD_Main_SKU[Main SKU],MD_Main_SKU[SKU name_gom])</f>
        <v>WSS03</v>
      </c>
      <c r="M93" s="2" t="str">
        <f>_xlfn.XLOOKUP(Data_Nhập[[#This Row],[Material-Nhập]],MD_Main_SKU[Main SKU],MD_Main_SKU[SKU name_gom])</f>
        <v>Phó sản</v>
      </c>
    </row>
    <row r="94" spans="1:13" x14ac:dyDescent="0.35">
      <c r="A94">
        <v>2024</v>
      </c>
      <c r="B94">
        <v>2</v>
      </c>
      <c r="C94" t="s">
        <v>101</v>
      </c>
      <c r="D94" t="s">
        <v>102</v>
      </c>
      <c r="E94" t="s">
        <v>103</v>
      </c>
      <c r="F94" t="s">
        <v>104</v>
      </c>
      <c r="G94" s="2">
        <v>0</v>
      </c>
      <c r="H94" s="2">
        <v>0</v>
      </c>
      <c r="I94" s="2">
        <v>0</v>
      </c>
      <c r="J94" s="2">
        <v>15</v>
      </c>
      <c r="K94" s="2">
        <v>15</v>
      </c>
      <c r="L94" s="2" t="str">
        <f>_xlfn.XLOOKUP(Data_Nhập[[#This Row],[Main SKU]],MD_Main_SKU[Main SKU],MD_Main_SKU[SKU name_gom])</f>
        <v>WSS03</v>
      </c>
      <c r="M94" s="2" t="str">
        <f>_xlfn.XLOOKUP(Data_Nhập[[#This Row],[Material-Nhập]],MD_Main_SKU[Main SKU],MD_Main_SKU[SKU name_gom])</f>
        <v>Phó sản</v>
      </c>
    </row>
    <row r="95" spans="1:13" x14ac:dyDescent="0.35">
      <c r="A95">
        <v>2024</v>
      </c>
      <c r="B95">
        <v>2</v>
      </c>
      <c r="C95" t="s">
        <v>101</v>
      </c>
      <c r="D95" t="s">
        <v>102</v>
      </c>
      <c r="E95" t="s">
        <v>105</v>
      </c>
      <c r="F95" t="s">
        <v>106</v>
      </c>
      <c r="G95" s="2">
        <v>0</v>
      </c>
      <c r="H95" s="2">
        <v>0</v>
      </c>
      <c r="I95" s="2">
        <v>0</v>
      </c>
      <c r="J95" s="2">
        <v>5</v>
      </c>
      <c r="K95" s="2">
        <v>5</v>
      </c>
      <c r="L95" s="2" t="str">
        <f>_xlfn.XLOOKUP(Data_Nhập[[#This Row],[Main SKU]],MD_Main_SKU[Main SKU],MD_Main_SKU[SKU name_gom])</f>
        <v>WSS03</v>
      </c>
      <c r="M95" s="2" t="str">
        <f>_xlfn.XLOOKUP(Data_Nhập[[#This Row],[Material-Nhập]],MD_Main_SKU[Main SKU],MD_Main_SKU[SKU name_gom])</f>
        <v>Phó sản</v>
      </c>
    </row>
    <row r="96" spans="1:13" x14ac:dyDescent="0.35">
      <c r="A96">
        <v>2024</v>
      </c>
      <c r="B96">
        <v>3</v>
      </c>
      <c r="C96" t="s">
        <v>8</v>
      </c>
      <c r="D96" t="s">
        <v>9</v>
      </c>
      <c r="E96" t="s">
        <v>8</v>
      </c>
      <c r="F96" t="s">
        <v>9</v>
      </c>
      <c r="G96" s="2">
        <v>87929</v>
      </c>
      <c r="H96" s="2">
        <v>0</v>
      </c>
      <c r="I96" s="2">
        <v>87929</v>
      </c>
      <c r="J96" s="2">
        <v>0</v>
      </c>
      <c r="K96" s="2">
        <v>87929</v>
      </c>
      <c r="L96" s="2" t="str">
        <f>_xlfn.XLOOKUP(Data_Nhập[[#This Row],[Main SKU]],MD_Main_SKU[Main SKU],MD_Main_SKU[SKU name_gom])</f>
        <v>WSS01</v>
      </c>
      <c r="M96" s="2" t="str">
        <f>_xlfn.XLOOKUP(Data_Nhập[[#This Row],[Material-Nhập]],MD_Main_SKU[Main SKU],MD_Main_SKU[SKU name_gom])</f>
        <v>WSS01</v>
      </c>
    </row>
    <row r="97" spans="1:13" x14ac:dyDescent="0.35">
      <c r="A97">
        <v>2024</v>
      </c>
      <c r="B97">
        <v>3</v>
      </c>
      <c r="C97" t="s">
        <v>8</v>
      </c>
      <c r="D97" t="s">
        <v>9</v>
      </c>
      <c r="E97" t="s">
        <v>12</v>
      </c>
      <c r="F97" t="s">
        <v>13</v>
      </c>
      <c r="G97" s="2">
        <v>0</v>
      </c>
      <c r="H97" s="2">
        <v>1100</v>
      </c>
      <c r="I97" s="2">
        <v>1100</v>
      </c>
      <c r="J97" s="2">
        <v>0</v>
      </c>
      <c r="K97" s="2">
        <v>1100</v>
      </c>
      <c r="L97" s="2" t="str">
        <f>_xlfn.XLOOKUP(Data_Nhập[[#This Row],[Main SKU]],MD_Main_SKU[Main SKU],MD_Main_SKU[SKU name_gom])</f>
        <v>WSS01</v>
      </c>
      <c r="M97" s="2" t="str">
        <f>_xlfn.XLOOKUP(Data_Nhập[[#This Row],[Material-Nhập]],MD_Main_SKU[Main SKU],MD_Main_SKU[SKU name_gom])</f>
        <v>WSS03</v>
      </c>
    </row>
    <row r="98" spans="1:13" x14ac:dyDescent="0.35">
      <c r="A98">
        <v>2024</v>
      </c>
      <c r="B98">
        <v>3</v>
      </c>
      <c r="C98" t="s">
        <v>8</v>
      </c>
      <c r="D98" t="s">
        <v>9</v>
      </c>
      <c r="E98" t="s">
        <v>85</v>
      </c>
      <c r="F98" t="s">
        <v>86</v>
      </c>
      <c r="G98" s="2">
        <v>0</v>
      </c>
      <c r="H98" s="2">
        <v>0</v>
      </c>
      <c r="I98" s="2">
        <v>0</v>
      </c>
      <c r="J98" s="2">
        <v>383</v>
      </c>
      <c r="K98" s="2">
        <v>383</v>
      </c>
      <c r="L98" s="2" t="str">
        <f>_xlfn.XLOOKUP(Data_Nhập[[#This Row],[Main SKU]],MD_Main_SKU[Main SKU],MD_Main_SKU[SKU name_gom])</f>
        <v>WSS01</v>
      </c>
      <c r="M98" s="2" t="str">
        <f>_xlfn.XLOOKUP(Data_Nhập[[#This Row],[Material-Nhập]],MD_Main_SKU[Main SKU],MD_Main_SKU[SKU name_gom])</f>
        <v>Phó sản</v>
      </c>
    </row>
    <row r="99" spans="1:13" x14ac:dyDescent="0.35">
      <c r="A99">
        <v>2024</v>
      </c>
      <c r="B99">
        <v>3</v>
      </c>
      <c r="C99" t="s">
        <v>8</v>
      </c>
      <c r="D99" t="s">
        <v>9</v>
      </c>
      <c r="E99" t="s">
        <v>87</v>
      </c>
      <c r="F99" t="s">
        <v>88</v>
      </c>
      <c r="G99" s="2">
        <v>0</v>
      </c>
      <c r="H99" s="2">
        <v>0</v>
      </c>
      <c r="I99" s="2">
        <v>0</v>
      </c>
      <c r="J99" s="2">
        <v>700</v>
      </c>
      <c r="K99" s="2">
        <v>700</v>
      </c>
      <c r="L99" s="2" t="str">
        <f>_xlfn.XLOOKUP(Data_Nhập[[#This Row],[Main SKU]],MD_Main_SKU[Main SKU],MD_Main_SKU[SKU name_gom])</f>
        <v>WSS01</v>
      </c>
      <c r="M99" s="2" t="str">
        <f>_xlfn.XLOOKUP(Data_Nhập[[#This Row],[Material-Nhập]],MD_Main_SKU[Main SKU],MD_Main_SKU[SKU name_gom])</f>
        <v>Phó sản</v>
      </c>
    </row>
    <row r="100" spans="1:13" x14ac:dyDescent="0.35">
      <c r="A100">
        <v>2024</v>
      </c>
      <c r="B100">
        <v>3</v>
      </c>
      <c r="C100" t="s">
        <v>8</v>
      </c>
      <c r="D100" t="s">
        <v>9</v>
      </c>
      <c r="E100" t="s">
        <v>89</v>
      </c>
      <c r="F100" t="s">
        <v>90</v>
      </c>
      <c r="G100" s="2">
        <v>0</v>
      </c>
      <c r="H100" s="2">
        <v>0</v>
      </c>
      <c r="I100" s="2">
        <v>0</v>
      </c>
      <c r="J100" s="2">
        <v>1339</v>
      </c>
      <c r="K100" s="2">
        <v>1339</v>
      </c>
      <c r="L100" s="2" t="str">
        <f>_xlfn.XLOOKUP(Data_Nhập[[#This Row],[Main SKU]],MD_Main_SKU[Main SKU],MD_Main_SKU[SKU name_gom])</f>
        <v>WSS01</v>
      </c>
      <c r="M100" s="2" t="str">
        <f>_xlfn.XLOOKUP(Data_Nhập[[#This Row],[Material-Nhập]],MD_Main_SKU[Main SKU],MD_Main_SKU[SKU name_gom])</f>
        <v>Phó sản</v>
      </c>
    </row>
    <row r="101" spans="1:13" x14ac:dyDescent="0.35">
      <c r="A101">
        <v>2024</v>
      </c>
      <c r="B101">
        <v>3</v>
      </c>
      <c r="C101" t="s">
        <v>8</v>
      </c>
      <c r="D101" t="s">
        <v>9</v>
      </c>
      <c r="E101" t="s">
        <v>93</v>
      </c>
      <c r="F101" t="s">
        <v>94</v>
      </c>
      <c r="G101" s="2">
        <v>0</v>
      </c>
      <c r="H101" s="2">
        <v>0</v>
      </c>
      <c r="I101" s="2">
        <v>0</v>
      </c>
      <c r="J101" s="2">
        <v>12</v>
      </c>
      <c r="K101" s="2">
        <v>12</v>
      </c>
      <c r="L101" s="2" t="str">
        <f>_xlfn.XLOOKUP(Data_Nhập[[#This Row],[Main SKU]],MD_Main_SKU[Main SKU],MD_Main_SKU[SKU name_gom])</f>
        <v>WSS01</v>
      </c>
      <c r="M101" s="2" t="str">
        <f>_xlfn.XLOOKUP(Data_Nhập[[#This Row],[Material-Nhập]],MD_Main_SKU[Main SKU],MD_Main_SKU[SKU name_gom])</f>
        <v>Phó sản</v>
      </c>
    </row>
    <row r="102" spans="1:13" x14ac:dyDescent="0.35">
      <c r="A102">
        <v>2024</v>
      </c>
      <c r="B102">
        <v>3</v>
      </c>
      <c r="C102" t="s">
        <v>14</v>
      </c>
      <c r="D102" t="s">
        <v>15</v>
      </c>
      <c r="E102" t="s">
        <v>14</v>
      </c>
      <c r="F102" t="s">
        <v>15</v>
      </c>
      <c r="G102" s="2">
        <v>28600</v>
      </c>
      <c r="H102" s="2">
        <v>0</v>
      </c>
      <c r="I102" s="2">
        <v>28600</v>
      </c>
      <c r="J102" s="2">
        <v>0</v>
      </c>
      <c r="K102" s="2">
        <v>28600</v>
      </c>
      <c r="L102" s="2" t="str">
        <f>_xlfn.XLOOKUP(Data_Nhập[[#This Row],[Main SKU]],MD_Main_SKU[Main SKU],MD_Main_SKU[SKU name_gom])</f>
        <v>iSS01084</v>
      </c>
      <c r="M102" s="2" t="str">
        <f>_xlfn.XLOOKUP(Data_Nhập[[#This Row],[Material-Nhập]],MD_Main_SKU[Main SKU],MD_Main_SKU[SKU name_gom])</f>
        <v>iSS01084</v>
      </c>
    </row>
    <row r="103" spans="1:13" x14ac:dyDescent="0.35">
      <c r="A103">
        <v>2024</v>
      </c>
      <c r="B103">
        <v>3</v>
      </c>
      <c r="C103" t="s">
        <v>14</v>
      </c>
      <c r="D103" t="s">
        <v>15</v>
      </c>
      <c r="E103" t="s">
        <v>16</v>
      </c>
      <c r="F103" t="s">
        <v>17</v>
      </c>
      <c r="G103" s="2">
        <v>0</v>
      </c>
      <c r="H103" s="2">
        <v>1100</v>
      </c>
      <c r="I103" s="2">
        <v>1100</v>
      </c>
      <c r="J103" s="2">
        <v>0</v>
      </c>
      <c r="K103" s="2">
        <v>1100</v>
      </c>
      <c r="L103" s="2" t="str">
        <f>_xlfn.XLOOKUP(Data_Nhập[[#This Row],[Main SKU]],MD_Main_SKU[Main SKU],MD_Main_SKU[SKU name_gom])</f>
        <v>iSS01084</v>
      </c>
      <c r="M103" s="2" t="str">
        <f>_xlfn.XLOOKUP(Data_Nhập[[#This Row],[Material-Nhập]],MD_Main_SKU[Main SKU],MD_Main_SKU[SKU name_gom])</f>
        <v>WSS01</v>
      </c>
    </row>
    <row r="104" spans="1:13" x14ac:dyDescent="0.35">
      <c r="A104">
        <v>2024</v>
      </c>
      <c r="B104">
        <v>3</v>
      </c>
      <c r="C104" t="s">
        <v>14</v>
      </c>
      <c r="D104" t="s">
        <v>15</v>
      </c>
      <c r="E104" t="s">
        <v>18</v>
      </c>
      <c r="F104" t="s">
        <v>19</v>
      </c>
      <c r="G104" s="2">
        <v>0</v>
      </c>
      <c r="H104" s="2">
        <v>9900</v>
      </c>
      <c r="I104" s="2">
        <v>9900</v>
      </c>
      <c r="J104" s="2">
        <v>0</v>
      </c>
      <c r="K104" s="2">
        <v>9900</v>
      </c>
      <c r="L104" s="2" t="str">
        <f>_xlfn.XLOOKUP(Data_Nhập[[#This Row],[Main SKU]],MD_Main_SKU[Main SKU],MD_Main_SKU[SKU name_gom])</f>
        <v>iSS01084</v>
      </c>
      <c r="M104" s="2" t="str">
        <f>_xlfn.XLOOKUP(Data_Nhập[[#This Row],[Material-Nhập]],MD_Main_SKU[Main SKU],MD_Main_SKU[SKU name_gom])</f>
        <v>iSS01</v>
      </c>
    </row>
    <row r="105" spans="1:13" x14ac:dyDescent="0.35">
      <c r="A105">
        <v>2024</v>
      </c>
      <c r="B105">
        <v>3</v>
      </c>
      <c r="C105" t="s">
        <v>14</v>
      </c>
      <c r="D105" t="s">
        <v>15</v>
      </c>
      <c r="E105" t="s">
        <v>22</v>
      </c>
      <c r="F105" t="s">
        <v>23</v>
      </c>
      <c r="G105" s="2">
        <v>0</v>
      </c>
      <c r="H105" s="2">
        <v>2200</v>
      </c>
      <c r="I105" s="2">
        <v>2200</v>
      </c>
      <c r="J105" s="2">
        <v>0</v>
      </c>
      <c r="K105" s="2">
        <v>2200</v>
      </c>
      <c r="L105" s="2" t="str">
        <f>_xlfn.XLOOKUP(Data_Nhập[[#This Row],[Main SKU]],MD_Main_SKU[Main SKU],MD_Main_SKU[SKU name_gom])</f>
        <v>iSS01084</v>
      </c>
      <c r="M105" s="2" t="str">
        <f>_xlfn.XLOOKUP(Data_Nhập[[#This Row],[Material-Nhập]],MD_Main_SKU[Main SKU],MD_Main_SKU[SKU name_gom])</f>
        <v>WSS03</v>
      </c>
    </row>
    <row r="106" spans="1:13" x14ac:dyDescent="0.35">
      <c r="A106">
        <v>2024</v>
      </c>
      <c r="B106">
        <v>3</v>
      </c>
      <c r="C106" t="s">
        <v>14</v>
      </c>
      <c r="D106" t="s">
        <v>15</v>
      </c>
      <c r="E106" t="s">
        <v>87</v>
      </c>
      <c r="F106" t="s">
        <v>88</v>
      </c>
      <c r="G106" s="2">
        <v>0</v>
      </c>
      <c r="H106" s="2">
        <v>0</v>
      </c>
      <c r="I106" s="2">
        <v>0</v>
      </c>
      <c r="J106" s="2">
        <v>400</v>
      </c>
      <c r="K106" s="2">
        <v>400</v>
      </c>
      <c r="L106" s="2" t="str">
        <f>_xlfn.XLOOKUP(Data_Nhập[[#This Row],[Main SKU]],MD_Main_SKU[Main SKU],MD_Main_SKU[SKU name_gom])</f>
        <v>iSS01084</v>
      </c>
      <c r="M106" s="2" t="str">
        <f>_xlfn.XLOOKUP(Data_Nhập[[#This Row],[Material-Nhập]],MD_Main_SKU[Main SKU],MD_Main_SKU[SKU name_gom])</f>
        <v>Phó sản</v>
      </c>
    </row>
    <row r="107" spans="1:13" x14ac:dyDescent="0.35">
      <c r="A107">
        <v>2024</v>
      </c>
      <c r="B107">
        <v>3</v>
      </c>
      <c r="C107" t="s">
        <v>14</v>
      </c>
      <c r="D107" t="s">
        <v>15</v>
      </c>
      <c r="E107" t="s">
        <v>89</v>
      </c>
      <c r="F107" t="s">
        <v>90</v>
      </c>
      <c r="G107" s="2">
        <v>0</v>
      </c>
      <c r="H107" s="2">
        <v>0</v>
      </c>
      <c r="I107" s="2">
        <v>0</v>
      </c>
      <c r="J107" s="2">
        <v>10</v>
      </c>
      <c r="K107" s="2">
        <v>10</v>
      </c>
      <c r="L107" s="2" t="str">
        <f>_xlfn.XLOOKUP(Data_Nhập[[#This Row],[Main SKU]],MD_Main_SKU[Main SKU],MD_Main_SKU[SKU name_gom])</f>
        <v>iSS01084</v>
      </c>
      <c r="M107" s="2" t="str">
        <f>_xlfn.XLOOKUP(Data_Nhập[[#This Row],[Material-Nhập]],MD_Main_SKU[Main SKU],MD_Main_SKU[SKU name_gom])</f>
        <v>Phó sản</v>
      </c>
    </row>
    <row r="108" spans="1:13" x14ac:dyDescent="0.35">
      <c r="A108">
        <v>2024</v>
      </c>
      <c r="B108">
        <v>3</v>
      </c>
      <c r="C108" t="s">
        <v>14</v>
      </c>
      <c r="D108" t="s">
        <v>15</v>
      </c>
      <c r="E108" t="s">
        <v>93</v>
      </c>
      <c r="F108" t="s">
        <v>94</v>
      </c>
      <c r="G108" s="2">
        <v>0</v>
      </c>
      <c r="H108" s="2">
        <v>0</v>
      </c>
      <c r="I108" s="2">
        <v>0</v>
      </c>
      <c r="J108" s="2">
        <v>4</v>
      </c>
      <c r="K108" s="2">
        <v>4</v>
      </c>
      <c r="L108" s="2" t="str">
        <f>_xlfn.XLOOKUP(Data_Nhập[[#This Row],[Main SKU]],MD_Main_SKU[Main SKU],MD_Main_SKU[SKU name_gom])</f>
        <v>iSS01084</v>
      </c>
      <c r="M108" s="2" t="str">
        <f>_xlfn.XLOOKUP(Data_Nhập[[#This Row],[Material-Nhập]],MD_Main_SKU[Main SKU],MD_Main_SKU[SKU name_gom])</f>
        <v>Phó sản</v>
      </c>
    </row>
    <row r="109" spans="1:13" x14ac:dyDescent="0.35">
      <c r="A109">
        <v>2024</v>
      </c>
      <c r="B109">
        <v>3</v>
      </c>
      <c r="C109" t="s">
        <v>16</v>
      </c>
      <c r="D109" t="s">
        <v>17</v>
      </c>
      <c r="E109" t="s">
        <v>16</v>
      </c>
      <c r="F109" t="s">
        <v>17</v>
      </c>
      <c r="G109" s="2">
        <v>2314399.9999999995</v>
      </c>
      <c r="H109" s="2">
        <v>0</v>
      </c>
      <c r="I109" s="2">
        <v>2314399.9999999995</v>
      </c>
      <c r="J109" s="2">
        <v>0</v>
      </c>
      <c r="K109" s="2">
        <v>2314399.9999999995</v>
      </c>
      <c r="L109" s="2" t="str">
        <f>_xlfn.XLOOKUP(Data_Nhập[[#This Row],[Main SKU]],MD_Main_SKU[Main SKU],MD_Main_SKU[SKU name_gom])</f>
        <v>WSS01</v>
      </c>
      <c r="M109" s="2" t="str">
        <f>_xlfn.XLOOKUP(Data_Nhập[[#This Row],[Material-Nhập]],MD_Main_SKU[Main SKU],MD_Main_SKU[SKU name_gom])</f>
        <v>WSS01</v>
      </c>
    </row>
    <row r="110" spans="1:13" x14ac:dyDescent="0.35">
      <c r="A110">
        <v>2024</v>
      </c>
      <c r="B110">
        <v>3</v>
      </c>
      <c r="C110" t="s">
        <v>16</v>
      </c>
      <c r="D110" t="s">
        <v>17</v>
      </c>
      <c r="E110" t="s">
        <v>18</v>
      </c>
      <c r="F110" t="s">
        <v>19</v>
      </c>
      <c r="G110" s="2">
        <v>0</v>
      </c>
      <c r="H110" s="2">
        <v>366300</v>
      </c>
      <c r="I110" s="2">
        <v>366300</v>
      </c>
      <c r="J110" s="2">
        <v>0</v>
      </c>
      <c r="K110" s="2">
        <v>366300</v>
      </c>
      <c r="L110" s="2" t="str">
        <f>_xlfn.XLOOKUP(Data_Nhập[[#This Row],[Main SKU]],MD_Main_SKU[Main SKU],MD_Main_SKU[SKU name_gom])</f>
        <v>WSS01</v>
      </c>
      <c r="M110" s="2" t="str">
        <f>_xlfn.XLOOKUP(Data_Nhập[[#This Row],[Material-Nhập]],MD_Main_SKU[Main SKU],MD_Main_SKU[SKU name_gom])</f>
        <v>iSS01</v>
      </c>
    </row>
    <row r="111" spans="1:13" x14ac:dyDescent="0.35">
      <c r="A111">
        <v>2024</v>
      </c>
      <c r="B111">
        <v>3</v>
      </c>
      <c r="C111" t="s">
        <v>16</v>
      </c>
      <c r="D111" t="s">
        <v>17</v>
      </c>
      <c r="E111" t="s">
        <v>20</v>
      </c>
      <c r="F111" t="s">
        <v>21</v>
      </c>
      <c r="G111" s="2">
        <v>0</v>
      </c>
      <c r="H111" s="2">
        <v>83600</v>
      </c>
      <c r="I111" s="2">
        <v>83600</v>
      </c>
      <c r="J111" s="2">
        <v>0</v>
      </c>
      <c r="K111" s="2">
        <v>83600</v>
      </c>
      <c r="L111" s="2" t="str">
        <f>_xlfn.XLOOKUP(Data_Nhập[[#This Row],[Main SKU]],MD_Main_SKU[Main SKU],MD_Main_SKU[SKU name_gom])</f>
        <v>WSS01</v>
      </c>
      <c r="M111" s="2" t="str">
        <f>_xlfn.XLOOKUP(Data_Nhập[[#This Row],[Material-Nhập]],MD_Main_SKU[Main SKU],MD_Main_SKU[SKU name_gom])</f>
        <v>WSS02</v>
      </c>
    </row>
    <row r="112" spans="1:13" x14ac:dyDescent="0.35">
      <c r="A112">
        <v>2024</v>
      </c>
      <c r="B112">
        <v>3</v>
      </c>
      <c r="C112" t="s">
        <v>16</v>
      </c>
      <c r="D112" t="s">
        <v>17</v>
      </c>
      <c r="E112" t="s">
        <v>22</v>
      </c>
      <c r="F112" t="s">
        <v>23</v>
      </c>
      <c r="G112" s="2">
        <v>0</v>
      </c>
      <c r="H112" s="2">
        <v>14300</v>
      </c>
      <c r="I112" s="2">
        <v>14300</v>
      </c>
      <c r="J112" s="2">
        <v>0</v>
      </c>
      <c r="K112" s="2">
        <v>14300</v>
      </c>
      <c r="L112" s="2" t="str">
        <f>_xlfn.XLOOKUP(Data_Nhập[[#This Row],[Main SKU]],MD_Main_SKU[Main SKU],MD_Main_SKU[SKU name_gom])</f>
        <v>WSS01</v>
      </c>
      <c r="M112" s="2" t="str">
        <f>_xlfn.XLOOKUP(Data_Nhập[[#This Row],[Material-Nhập]],MD_Main_SKU[Main SKU],MD_Main_SKU[SKU name_gom])</f>
        <v>WSS03</v>
      </c>
    </row>
    <row r="113" spans="1:13" x14ac:dyDescent="0.35">
      <c r="A113">
        <v>2024</v>
      </c>
      <c r="B113">
        <v>3</v>
      </c>
      <c r="C113" t="s">
        <v>16</v>
      </c>
      <c r="D113" t="s">
        <v>17</v>
      </c>
      <c r="E113" t="s">
        <v>85</v>
      </c>
      <c r="F113" t="s">
        <v>86</v>
      </c>
      <c r="G113" s="2">
        <v>0</v>
      </c>
      <c r="H113" s="2">
        <v>0</v>
      </c>
      <c r="I113" s="2">
        <v>0</v>
      </c>
      <c r="J113" s="2">
        <v>36501.999999999993</v>
      </c>
      <c r="K113" s="2">
        <v>36501.999999999993</v>
      </c>
      <c r="L113" s="2" t="str">
        <f>_xlfn.XLOOKUP(Data_Nhập[[#This Row],[Main SKU]],MD_Main_SKU[Main SKU],MD_Main_SKU[SKU name_gom])</f>
        <v>WSS01</v>
      </c>
      <c r="M113" s="2" t="str">
        <f>_xlfn.XLOOKUP(Data_Nhập[[#This Row],[Material-Nhập]],MD_Main_SKU[Main SKU],MD_Main_SKU[SKU name_gom])</f>
        <v>Phó sản</v>
      </c>
    </row>
    <row r="114" spans="1:13" x14ac:dyDescent="0.35">
      <c r="A114">
        <v>2024</v>
      </c>
      <c r="B114">
        <v>3</v>
      </c>
      <c r="C114" t="s">
        <v>16</v>
      </c>
      <c r="D114" t="s">
        <v>17</v>
      </c>
      <c r="E114" t="s">
        <v>87</v>
      </c>
      <c r="F114" t="s">
        <v>88</v>
      </c>
      <c r="G114" s="2">
        <v>0</v>
      </c>
      <c r="H114" s="2">
        <v>0</v>
      </c>
      <c r="I114" s="2">
        <v>0</v>
      </c>
      <c r="J114" s="2">
        <v>43946.999999999985</v>
      </c>
      <c r="K114" s="2">
        <v>43946.999999999985</v>
      </c>
      <c r="L114" s="2" t="str">
        <f>_xlfn.XLOOKUP(Data_Nhập[[#This Row],[Main SKU]],MD_Main_SKU[Main SKU],MD_Main_SKU[SKU name_gom])</f>
        <v>WSS01</v>
      </c>
      <c r="M114" s="2" t="str">
        <f>_xlfn.XLOOKUP(Data_Nhập[[#This Row],[Material-Nhập]],MD_Main_SKU[Main SKU],MD_Main_SKU[SKU name_gom])</f>
        <v>Phó sản</v>
      </c>
    </row>
    <row r="115" spans="1:13" x14ac:dyDescent="0.35">
      <c r="A115">
        <v>2024</v>
      </c>
      <c r="B115">
        <v>3</v>
      </c>
      <c r="C115" t="s">
        <v>16</v>
      </c>
      <c r="D115" t="s">
        <v>17</v>
      </c>
      <c r="E115" t="s">
        <v>89</v>
      </c>
      <c r="F115" t="s">
        <v>90</v>
      </c>
      <c r="G115" s="2">
        <v>0</v>
      </c>
      <c r="H115" s="2">
        <v>0</v>
      </c>
      <c r="I115" s="2">
        <v>0</v>
      </c>
      <c r="J115" s="2">
        <v>16319.999999999998</v>
      </c>
      <c r="K115" s="2">
        <v>16319.999999999998</v>
      </c>
      <c r="L115" s="2" t="str">
        <f>_xlfn.XLOOKUP(Data_Nhập[[#This Row],[Main SKU]],MD_Main_SKU[Main SKU],MD_Main_SKU[SKU name_gom])</f>
        <v>WSS01</v>
      </c>
      <c r="M115" s="2" t="str">
        <f>_xlfn.XLOOKUP(Data_Nhập[[#This Row],[Material-Nhập]],MD_Main_SKU[Main SKU],MD_Main_SKU[SKU name_gom])</f>
        <v>Phó sản</v>
      </c>
    </row>
    <row r="116" spans="1:13" x14ac:dyDescent="0.35">
      <c r="A116">
        <v>2024</v>
      </c>
      <c r="B116">
        <v>3</v>
      </c>
      <c r="C116" t="s">
        <v>16</v>
      </c>
      <c r="D116" t="s">
        <v>17</v>
      </c>
      <c r="E116" t="s">
        <v>93</v>
      </c>
      <c r="F116" t="s">
        <v>94</v>
      </c>
      <c r="G116" s="2">
        <v>0</v>
      </c>
      <c r="H116" s="2">
        <v>0</v>
      </c>
      <c r="I116" s="2">
        <v>0</v>
      </c>
      <c r="J116" s="2">
        <v>731.99999999999989</v>
      </c>
      <c r="K116" s="2">
        <v>731.99999999999989</v>
      </c>
      <c r="L116" s="2" t="str">
        <f>_xlfn.XLOOKUP(Data_Nhập[[#This Row],[Main SKU]],MD_Main_SKU[Main SKU],MD_Main_SKU[SKU name_gom])</f>
        <v>WSS01</v>
      </c>
      <c r="M116" s="2" t="str">
        <f>_xlfn.XLOOKUP(Data_Nhập[[#This Row],[Material-Nhập]],MD_Main_SKU[Main SKU],MD_Main_SKU[SKU name_gom])</f>
        <v>Phó sản</v>
      </c>
    </row>
    <row r="117" spans="1:13" x14ac:dyDescent="0.35">
      <c r="A117">
        <v>2024</v>
      </c>
      <c r="B117">
        <v>3</v>
      </c>
      <c r="C117" t="s">
        <v>24</v>
      </c>
      <c r="D117" t="s">
        <v>25</v>
      </c>
      <c r="E117" t="s">
        <v>20</v>
      </c>
      <c r="F117" t="s">
        <v>21</v>
      </c>
      <c r="G117" s="2">
        <v>0</v>
      </c>
      <c r="H117" s="2">
        <v>35200</v>
      </c>
      <c r="I117" s="2">
        <v>35200</v>
      </c>
      <c r="J117" s="2">
        <v>0</v>
      </c>
      <c r="K117" s="2">
        <v>35200</v>
      </c>
      <c r="L117" s="2" t="str">
        <f>_xlfn.XLOOKUP(Data_Nhập[[#This Row],[Main SKU]],MD_Main_SKU[Main SKU],MD_Main_SKU[SKU name_gom])</f>
        <v>WSS01</v>
      </c>
      <c r="M117" s="2" t="str">
        <f>_xlfn.XLOOKUP(Data_Nhập[[#This Row],[Material-Nhập]],MD_Main_SKU[Main SKU],MD_Main_SKU[SKU name_gom])</f>
        <v>WSS02</v>
      </c>
    </row>
    <row r="118" spans="1:13" x14ac:dyDescent="0.35">
      <c r="A118">
        <v>2024</v>
      </c>
      <c r="B118">
        <v>3</v>
      </c>
      <c r="C118" t="s">
        <v>24</v>
      </c>
      <c r="D118" t="s">
        <v>25</v>
      </c>
      <c r="E118" t="s">
        <v>24</v>
      </c>
      <c r="F118" t="s">
        <v>25</v>
      </c>
      <c r="G118" s="2">
        <v>940500</v>
      </c>
      <c r="H118" s="2">
        <v>0</v>
      </c>
      <c r="I118" s="2">
        <v>940500</v>
      </c>
      <c r="J118" s="2">
        <v>0</v>
      </c>
      <c r="K118" s="2">
        <v>940500</v>
      </c>
      <c r="L118" s="2" t="str">
        <f>_xlfn.XLOOKUP(Data_Nhập[[#This Row],[Main SKU]],MD_Main_SKU[Main SKU],MD_Main_SKU[SKU name_gom])</f>
        <v>WSS01</v>
      </c>
      <c r="M118" s="2" t="str">
        <f>_xlfn.XLOOKUP(Data_Nhập[[#This Row],[Material-Nhập]],MD_Main_SKU[Main SKU],MD_Main_SKU[SKU name_gom])</f>
        <v>WSS01</v>
      </c>
    </row>
    <row r="119" spans="1:13" x14ac:dyDescent="0.35">
      <c r="A119">
        <v>2024</v>
      </c>
      <c r="B119">
        <v>3</v>
      </c>
      <c r="C119" t="s">
        <v>24</v>
      </c>
      <c r="D119" t="s">
        <v>25</v>
      </c>
      <c r="E119" t="s">
        <v>26</v>
      </c>
      <c r="F119" t="s">
        <v>27</v>
      </c>
      <c r="G119" s="2">
        <v>0</v>
      </c>
      <c r="H119" s="2">
        <v>64900</v>
      </c>
      <c r="I119" s="2">
        <v>64900</v>
      </c>
      <c r="J119" s="2">
        <v>0</v>
      </c>
      <c r="K119" s="2">
        <v>64900</v>
      </c>
      <c r="L119" s="2" t="str">
        <f>_xlfn.XLOOKUP(Data_Nhập[[#This Row],[Main SKU]],MD_Main_SKU[Main SKU],MD_Main_SKU[SKU name_gom])</f>
        <v>WSS01</v>
      </c>
      <c r="M119" s="2" t="str">
        <f>_xlfn.XLOOKUP(Data_Nhập[[#This Row],[Material-Nhập]],MD_Main_SKU[Main SKU],MD_Main_SKU[SKU name_gom])</f>
        <v>iSS01</v>
      </c>
    </row>
    <row r="120" spans="1:13" x14ac:dyDescent="0.35">
      <c r="A120">
        <v>2024</v>
      </c>
      <c r="B120">
        <v>3</v>
      </c>
      <c r="C120" t="s">
        <v>24</v>
      </c>
      <c r="D120" t="s">
        <v>25</v>
      </c>
      <c r="E120" t="s">
        <v>85</v>
      </c>
      <c r="F120" t="s">
        <v>86</v>
      </c>
      <c r="G120" s="2">
        <v>0</v>
      </c>
      <c r="H120" s="2">
        <v>0</v>
      </c>
      <c r="I120" s="2">
        <v>0</v>
      </c>
      <c r="J120" s="2">
        <v>12629</v>
      </c>
      <c r="K120" s="2">
        <v>12629</v>
      </c>
      <c r="L120" s="2" t="str">
        <f>_xlfn.XLOOKUP(Data_Nhập[[#This Row],[Main SKU]],MD_Main_SKU[Main SKU],MD_Main_SKU[SKU name_gom])</f>
        <v>WSS01</v>
      </c>
      <c r="M120" s="2" t="str">
        <f>_xlfn.XLOOKUP(Data_Nhập[[#This Row],[Material-Nhập]],MD_Main_SKU[Main SKU],MD_Main_SKU[SKU name_gom])</f>
        <v>Phó sản</v>
      </c>
    </row>
    <row r="121" spans="1:13" x14ac:dyDescent="0.35">
      <c r="A121">
        <v>2024</v>
      </c>
      <c r="B121">
        <v>3</v>
      </c>
      <c r="C121" t="s">
        <v>24</v>
      </c>
      <c r="D121" t="s">
        <v>25</v>
      </c>
      <c r="E121" t="s">
        <v>87</v>
      </c>
      <c r="F121" t="s">
        <v>88</v>
      </c>
      <c r="G121" s="2">
        <v>0</v>
      </c>
      <c r="H121" s="2">
        <v>0</v>
      </c>
      <c r="I121" s="2">
        <v>0</v>
      </c>
      <c r="J121" s="2">
        <v>17053</v>
      </c>
      <c r="K121" s="2">
        <v>17053</v>
      </c>
      <c r="L121" s="2" t="str">
        <f>_xlfn.XLOOKUP(Data_Nhập[[#This Row],[Main SKU]],MD_Main_SKU[Main SKU],MD_Main_SKU[SKU name_gom])</f>
        <v>WSS01</v>
      </c>
      <c r="M121" s="2" t="str">
        <f>_xlfn.XLOOKUP(Data_Nhập[[#This Row],[Material-Nhập]],MD_Main_SKU[Main SKU],MD_Main_SKU[SKU name_gom])</f>
        <v>Phó sản</v>
      </c>
    </row>
    <row r="122" spans="1:13" x14ac:dyDescent="0.35">
      <c r="A122">
        <v>2024</v>
      </c>
      <c r="B122">
        <v>3</v>
      </c>
      <c r="C122" t="s">
        <v>24</v>
      </c>
      <c r="D122" t="s">
        <v>25</v>
      </c>
      <c r="E122" t="s">
        <v>89</v>
      </c>
      <c r="F122" t="s">
        <v>90</v>
      </c>
      <c r="G122" s="2">
        <v>0</v>
      </c>
      <c r="H122" s="2">
        <v>0</v>
      </c>
      <c r="I122" s="2">
        <v>0</v>
      </c>
      <c r="J122" s="2">
        <v>9031</v>
      </c>
      <c r="K122" s="2">
        <v>9031</v>
      </c>
      <c r="L122" s="2" t="str">
        <f>_xlfn.XLOOKUP(Data_Nhập[[#This Row],[Main SKU]],MD_Main_SKU[Main SKU],MD_Main_SKU[SKU name_gom])</f>
        <v>WSS01</v>
      </c>
      <c r="M122" s="2" t="str">
        <f>_xlfn.XLOOKUP(Data_Nhập[[#This Row],[Material-Nhập]],MD_Main_SKU[Main SKU],MD_Main_SKU[SKU name_gom])</f>
        <v>Phó sản</v>
      </c>
    </row>
    <row r="123" spans="1:13" x14ac:dyDescent="0.35">
      <c r="A123">
        <v>2024</v>
      </c>
      <c r="B123">
        <v>3</v>
      </c>
      <c r="C123" t="s">
        <v>24</v>
      </c>
      <c r="D123" t="s">
        <v>25</v>
      </c>
      <c r="E123" t="s">
        <v>93</v>
      </c>
      <c r="F123" t="s">
        <v>94</v>
      </c>
      <c r="G123" s="2">
        <v>0</v>
      </c>
      <c r="H123" s="2">
        <v>0</v>
      </c>
      <c r="I123" s="2">
        <v>0</v>
      </c>
      <c r="J123" s="2">
        <v>173</v>
      </c>
      <c r="K123" s="2">
        <v>173</v>
      </c>
      <c r="L123" s="2" t="str">
        <f>_xlfn.XLOOKUP(Data_Nhập[[#This Row],[Main SKU]],MD_Main_SKU[Main SKU],MD_Main_SKU[SKU name_gom])</f>
        <v>WSS01</v>
      </c>
      <c r="M123" s="2" t="str">
        <f>_xlfn.XLOOKUP(Data_Nhập[[#This Row],[Material-Nhập]],MD_Main_SKU[Main SKU],MD_Main_SKU[SKU name_gom])</f>
        <v>Phó sản</v>
      </c>
    </row>
    <row r="124" spans="1:13" x14ac:dyDescent="0.35">
      <c r="A124">
        <v>2024</v>
      </c>
      <c r="B124">
        <v>3</v>
      </c>
      <c r="C124" t="s">
        <v>99</v>
      </c>
      <c r="D124" t="s">
        <v>100</v>
      </c>
      <c r="E124" t="s">
        <v>97</v>
      </c>
      <c r="F124" t="s">
        <v>98</v>
      </c>
      <c r="G124" s="2">
        <v>0</v>
      </c>
      <c r="H124" s="2">
        <v>1100</v>
      </c>
      <c r="I124" s="2">
        <v>1100</v>
      </c>
      <c r="J124" s="2">
        <v>0</v>
      </c>
      <c r="K124" s="2">
        <v>1100</v>
      </c>
      <c r="L124" s="2" t="str">
        <f>_xlfn.XLOOKUP(Data_Nhập[[#This Row],[Main SKU]],MD_Main_SKU[Main SKU],MD_Main_SKU[SKU name_gom])</f>
        <v>WSS04</v>
      </c>
      <c r="M124" s="2" t="str">
        <f>_xlfn.XLOOKUP(Data_Nhập[[#This Row],[Material-Nhập]],MD_Main_SKU[Main SKU],MD_Main_SKU[SKU name_gom])</f>
        <v>WSS05</v>
      </c>
    </row>
    <row r="125" spans="1:13" x14ac:dyDescent="0.35">
      <c r="A125">
        <v>2024</v>
      </c>
      <c r="B125">
        <v>3</v>
      </c>
      <c r="C125" t="s">
        <v>99</v>
      </c>
      <c r="D125" t="s">
        <v>100</v>
      </c>
      <c r="E125" t="s">
        <v>85</v>
      </c>
      <c r="F125" t="s">
        <v>86</v>
      </c>
      <c r="G125" s="2">
        <v>0</v>
      </c>
      <c r="H125" s="2">
        <v>0</v>
      </c>
      <c r="I125" s="2">
        <v>0</v>
      </c>
      <c r="J125" s="2">
        <v>178</v>
      </c>
      <c r="K125" s="2">
        <v>178</v>
      </c>
      <c r="L125" s="2" t="str">
        <f>_xlfn.XLOOKUP(Data_Nhập[[#This Row],[Main SKU]],MD_Main_SKU[Main SKU],MD_Main_SKU[SKU name_gom])</f>
        <v>WSS04</v>
      </c>
      <c r="M125" s="2" t="str">
        <f>_xlfn.XLOOKUP(Data_Nhập[[#This Row],[Material-Nhập]],MD_Main_SKU[Main SKU],MD_Main_SKU[SKU name_gom])</f>
        <v>Phó sản</v>
      </c>
    </row>
    <row r="126" spans="1:13" x14ac:dyDescent="0.35">
      <c r="A126">
        <v>2024</v>
      </c>
      <c r="B126">
        <v>3</v>
      </c>
      <c r="C126" t="s">
        <v>99</v>
      </c>
      <c r="D126" t="s">
        <v>100</v>
      </c>
      <c r="E126" t="s">
        <v>87</v>
      </c>
      <c r="F126" t="s">
        <v>88</v>
      </c>
      <c r="G126" s="2">
        <v>0</v>
      </c>
      <c r="H126" s="2">
        <v>0</v>
      </c>
      <c r="I126" s="2">
        <v>0</v>
      </c>
      <c r="J126" s="2">
        <v>7</v>
      </c>
      <c r="K126" s="2">
        <v>7</v>
      </c>
      <c r="L126" s="2" t="str">
        <f>_xlfn.XLOOKUP(Data_Nhập[[#This Row],[Main SKU]],MD_Main_SKU[Main SKU],MD_Main_SKU[SKU name_gom])</f>
        <v>WSS04</v>
      </c>
      <c r="M126" s="2" t="str">
        <f>_xlfn.XLOOKUP(Data_Nhập[[#This Row],[Material-Nhập]],MD_Main_SKU[Main SKU],MD_Main_SKU[SKU name_gom])</f>
        <v>Phó sản</v>
      </c>
    </row>
    <row r="127" spans="1:13" x14ac:dyDescent="0.35">
      <c r="A127">
        <v>2024</v>
      </c>
      <c r="B127">
        <v>3</v>
      </c>
      <c r="C127" t="s">
        <v>97</v>
      </c>
      <c r="D127" t="s">
        <v>98</v>
      </c>
      <c r="E127" t="s">
        <v>97</v>
      </c>
      <c r="F127" t="s">
        <v>98</v>
      </c>
      <c r="G127" s="2">
        <v>2489</v>
      </c>
      <c r="H127" s="2">
        <v>0</v>
      </c>
      <c r="I127" s="2">
        <v>2489</v>
      </c>
      <c r="J127" s="2">
        <v>0</v>
      </c>
      <c r="K127" s="2">
        <v>2489</v>
      </c>
      <c r="L127" s="2" t="str">
        <f>_xlfn.XLOOKUP(Data_Nhập[[#This Row],[Main SKU]],MD_Main_SKU[Main SKU],MD_Main_SKU[SKU name_gom])</f>
        <v>WSS05</v>
      </c>
      <c r="M127" s="2" t="str">
        <f>_xlfn.XLOOKUP(Data_Nhập[[#This Row],[Material-Nhập]],MD_Main_SKU[Main SKU],MD_Main_SKU[SKU name_gom])</f>
        <v>WSS05</v>
      </c>
    </row>
    <row r="128" spans="1:13" x14ac:dyDescent="0.35">
      <c r="A128">
        <v>2024</v>
      </c>
      <c r="B128">
        <v>3</v>
      </c>
      <c r="C128" t="s">
        <v>97</v>
      </c>
      <c r="D128" t="s">
        <v>98</v>
      </c>
      <c r="E128" t="s">
        <v>85</v>
      </c>
      <c r="F128" t="s">
        <v>86</v>
      </c>
      <c r="G128" s="2">
        <v>0</v>
      </c>
      <c r="H128" s="2">
        <v>0</v>
      </c>
      <c r="I128" s="2">
        <v>0</v>
      </c>
      <c r="J128" s="2">
        <v>530</v>
      </c>
      <c r="K128" s="2">
        <v>530</v>
      </c>
      <c r="L128" s="2" t="str">
        <f>_xlfn.XLOOKUP(Data_Nhập[[#This Row],[Main SKU]],MD_Main_SKU[Main SKU],MD_Main_SKU[SKU name_gom])</f>
        <v>WSS05</v>
      </c>
      <c r="M128" s="2" t="str">
        <f>_xlfn.XLOOKUP(Data_Nhập[[#This Row],[Material-Nhập]],MD_Main_SKU[Main SKU],MD_Main_SKU[SKU name_gom])</f>
        <v>Phó sản</v>
      </c>
    </row>
    <row r="129" spans="1:13" x14ac:dyDescent="0.35">
      <c r="A129">
        <v>2024</v>
      </c>
      <c r="B129">
        <v>3</v>
      </c>
      <c r="C129" t="s">
        <v>101</v>
      </c>
      <c r="D129" t="s">
        <v>102</v>
      </c>
      <c r="E129" t="s">
        <v>101</v>
      </c>
      <c r="F129" t="s">
        <v>102</v>
      </c>
      <c r="G129" s="2">
        <v>1530</v>
      </c>
      <c r="H129" s="2">
        <v>0</v>
      </c>
      <c r="I129" s="2">
        <v>1530</v>
      </c>
      <c r="J129" s="2">
        <v>0</v>
      </c>
      <c r="K129" s="2">
        <v>1530</v>
      </c>
      <c r="L129" s="2" t="str">
        <f>_xlfn.XLOOKUP(Data_Nhập[[#This Row],[Main SKU]],MD_Main_SKU[Main SKU],MD_Main_SKU[SKU name_gom])</f>
        <v>WSS03</v>
      </c>
      <c r="M129" s="2" t="str">
        <f>_xlfn.XLOOKUP(Data_Nhập[[#This Row],[Material-Nhập]],MD_Main_SKU[Main SKU],MD_Main_SKU[SKU name_gom])</f>
        <v>WSS03</v>
      </c>
    </row>
    <row r="130" spans="1:13" x14ac:dyDescent="0.35">
      <c r="A130">
        <v>2024</v>
      </c>
      <c r="B130">
        <v>3</v>
      </c>
      <c r="C130" t="s">
        <v>101</v>
      </c>
      <c r="D130" t="s">
        <v>102</v>
      </c>
      <c r="E130" t="s">
        <v>85</v>
      </c>
      <c r="F130" t="s">
        <v>86</v>
      </c>
      <c r="G130" s="2">
        <v>0</v>
      </c>
      <c r="H130" s="2">
        <v>0</v>
      </c>
      <c r="I130" s="2">
        <v>0</v>
      </c>
      <c r="J130" s="2">
        <v>451</v>
      </c>
      <c r="K130" s="2">
        <v>451</v>
      </c>
      <c r="L130" s="2" t="str">
        <f>_xlfn.XLOOKUP(Data_Nhập[[#This Row],[Main SKU]],MD_Main_SKU[Main SKU],MD_Main_SKU[SKU name_gom])</f>
        <v>WSS03</v>
      </c>
      <c r="M130" s="2" t="str">
        <f>_xlfn.XLOOKUP(Data_Nhập[[#This Row],[Material-Nhập]],MD_Main_SKU[Main SKU],MD_Main_SKU[SKU name_gom])</f>
        <v>Phó sản</v>
      </c>
    </row>
    <row r="131" spans="1:13" x14ac:dyDescent="0.35">
      <c r="A131">
        <v>2024</v>
      </c>
      <c r="B131">
        <v>3</v>
      </c>
      <c r="C131" t="s">
        <v>101</v>
      </c>
      <c r="D131" t="s">
        <v>102</v>
      </c>
      <c r="E131" t="s">
        <v>87</v>
      </c>
      <c r="F131" t="s">
        <v>88</v>
      </c>
      <c r="G131" s="2">
        <v>0</v>
      </c>
      <c r="H131" s="2">
        <v>0</v>
      </c>
      <c r="I131" s="2">
        <v>0</v>
      </c>
      <c r="J131" s="2">
        <v>123</v>
      </c>
      <c r="K131" s="2">
        <v>123</v>
      </c>
      <c r="L131" s="2" t="str">
        <f>_xlfn.XLOOKUP(Data_Nhập[[#This Row],[Main SKU]],MD_Main_SKU[Main SKU],MD_Main_SKU[SKU name_gom])</f>
        <v>WSS03</v>
      </c>
      <c r="M131" s="2" t="str">
        <f>_xlfn.XLOOKUP(Data_Nhập[[#This Row],[Material-Nhập]],MD_Main_SKU[Main SKU],MD_Main_SKU[SKU name_gom])</f>
        <v>Phó sản</v>
      </c>
    </row>
    <row r="132" spans="1:13" x14ac:dyDescent="0.35">
      <c r="A132">
        <v>2024</v>
      </c>
      <c r="B132">
        <v>3</v>
      </c>
      <c r="C132" t="s">
        <v>107</v>
      </c>
      <c r="D132" t="s">
        <v>108</v>
      </c>
      <c r="E132" t="s">
        <v>107</v>
      </c>
      <c r="F132" t="s">
        <v>108</v>
      </c>
      <c r="G132" s="2">
        <v>11000</v>
      </c>
      <c r="H132" s="2">
        <v>0</v>
      </c>
      <c r="I132" s="2">
        <v>11000</v>
      </c>
      <c r="J132" s="2">
        <v>0</v>
      </c>
      <c r="K132" s="2">
        <v>11000</v>
      </c>
      <c r="L132" s="2" t="str">
        <f>_xlfn.XLOOKUP(Data_Nhập[[#This Row],[Main SKU]],MD_Main_SKU[Main SKU],MD_Main_SKU[SKU name_gom])</f>
        <v>WSS05</v>
      </c>
      <c r="M132" s="2" t="str">
        <f>_xlfn.XLOOKUP(Data_Nhập[[#This Row],[Material-Nhập]],MD_Main_SKU[Main SKU],MD_Main_SKU[SKU name_gom])</f>
        <v>WSS05</v>
      </c>
    </row>
    <row r="133" spans="1:13" x14ac:dyDescent="0.35">
      <c r="A133">
        <v>2024</v>
      </c>
      <c r="B133">
        <v>3</v>
      </c>
      <c r="C133" t="s">
        <v>107</v>
      </c>
      <c r="D133" t="s">
        <v>108</v>
      </c>
      <c r="E133" t="s">
        <v>85</v>
      </c>
      <c r="F133" t="s">
        <v>86</v>
      </c>
      <c r="G133" s="2">
        <v>0</v>
      </c>
      <c r="H133" s="2">
        <v>0</v>
      </c>
      <c r="I133" s="2">
        <v>0</v>
      </c>
      <c r="J133" s="2">
        <v>5061</v>
      </c>
      <c r="K133" s="2">
        <v>5061</v>
      </c>
      <c r="L133" s="2" t="str">
        <f>_xlfn.XLOOKUP(Data_Nhập[[#This Row],[Main SKU]],MD_Main_SKU[Main SKU],MD_Main_SKU[SKU name_gom])</f>
        <v>WSS05</v>
      </c>
      <c r="M133" s="2" t="str">
        <f>_xlfn.XLOOKUP(Data_Nhập[[#This Row],[Material-Nhập]],MD_Main_SKU[Main SKU],MD_Main_SKU[SKU name_gom])</f>
        <v>Phó sản</v>
      </c>
    </row>
    <row r="134" spans="1:13" x14ac:dyDescent="0.35">
      <c r="A134">
        <v>2024</v>
      </c>
      <c r="B134">
        <v>3</v>
      </c>
      <c r="C134" t="s">
        <v>107</v>
      </c>
      <c r="D134" t="s">
        <v>108</v>
      </c>
      <c r="E134" t="s">
        <v>87</v>
      </c>
      <c r="F134" t="s">
        <v>88</v>
      </c>
      <c r="G134" s="2">
        <v>0</v>
      </c>
      <c r="H134" s="2">
        <v>0</v>
      </c>
      <c r="I134" s="2">
        <v>0</v>
      </c>
      <c r="J134" s="2">
        <v>1244</v>
      </c>
      <c r="K134" s="2">
        <v>1244</v>
      </c>
      <c r="L134" s="2" t="str">
        <f>_xlfn.XLOOKUP(Data_Nhập[[#This Row],[Main SKU]],MD_Main_SKU[Main SKU],MD_Main_SKU[SKU name_gom])</f>
        <v>WSS05</v>
      </c>
      <c r="M134" s="2" t="str">
        <f>_xlfn.XLOOKUP(Data_Nhập[[#This Row],[Material-Nhập]],MD_Main_SKU[Main SKU],MD_Main_SKU[SKU name_gom])</f>
        <v>Phó sản</v>
      </c>
    </row>
    <row r="135" spans="1:13" x14ac:dyDescent="0.35">
      <c r="A135">
        <v>2024</v>
      </c>
      <c r="B135">
        <v>3</v>
      </c>
      <c r="C135" t="s">
        <v>107</v>
      </c>
      <c r="D135" t="s">
        <v>108</v>
      </c>
      <c r="E135" t="s">
        <v>89</v>
      </c>
      <c r="F135" t="s">
        <v>90</v>
      </c>
      <c r="G135" s="2">
        <v>0</v>
      </c>
      <c r="H135" s="2">
        <v>0</v>
      </c>
      <c r="I135" s="2">
        <v>0</v>
      </c>
      <c r="J135" s="2">
        <v>107</v>
      </c>
      <c r="K135" s="2">
        <v>107</v>
      </c>
      <c r="L135" s="2" t="str">
        <f>_xlfn.XLOOKUP(Data_Nhập[[#This Row],[Main SKU]],MD_Main_SKU[Main SKU],MD_Main_SKU[SKU name_gom])</f>
        <v>WSS05</v>
      </c>
      <c r="M135" s="2" t="str">
        <f>_xlfn.XLOOKUP(Data_Nhập[[#This Row],[Material-Nhập]],MD_Main_SKU[Main SKU],MD_Main_SKU[SKU name_gom])</f>
        <v>Phó sản</v>
      </c>
    </row>
    <row r="136" spans="1:13" x14ac:dyDescent="0.35">
      <c r="A136">
        <v>2024</v>
      </c>
      <c r="B136">
        <v>4</v>
      </c>
      <c r="C136" t="s">
        <v>14</v>
      </c>
      <c r="D136" t="s">
        <v>15</v>
      </c>
      <c r="E136" t="s">
        <v>14</v>
      </c>
      <c r="F136" t="s">
        <v>15</v>
      </c>
      <c r="G136" s="2">
        <v>126500.00000000001</v>
      </c>
      <c r="H136" s="2">
        <v>0</v>
      </c>
      <c r="I136" s="2">
        <v>126500.00000000001</v>
      </c>
      <c r="J136" s="2">
        <v>0</v>
      </c>
      <c r="K136" s="2">
        <v>126500.00000000001</v>
      </c>
      <c r="L136" s="2" t="str">
        <f>_xlfn.XLOOKUP(Data_Nhập[[#This Row],[Main SKU]],MD_Main_SKU[Main SKU],MD_Main_SKU[SKU name_gom])</f>
        <v>iSS01084</v>
      </c>
      <c r="M136" s="2" t="str">
        <f>_xlfn.XLOOKUP(Data_Nhập[[#This Row],[Material-Nhập]],MD_Main_SKU[Main SKU],MD_Main_SKU[SKU name_gom])</f>
        <v>iSS01084</v>
      </c>
    </row>
    <row r="137" spans="1:13" x14ac:dyDescent="0.35">
      <c r="A137">
        <v>2024</v>
      </c>
      <c r="B137">
        <v>4</v>
      </c>
      <c r="C137" t="s">
        <v>14</v>
      </c>
      <c r="D137" t="s">
        <v>15</v>
      </c>
      <c r="E137" t="s">
        <v>18</v>
      </c>
      <c r="F137" t="s">
        <v>19</v>
      </c>
      <c r="G137" s="2">
        <v>0</v>
      </c>
      <c r="H137" s="2">
        <v>7700</v>
      </c>
      <c r="I137" s="2">
        <v>7700</v>
      </c>
      <c r="J137" s="2">
        <v>0</v>
      </c>
      <c r="K137" s="2">
        <v>7700</v>
      </c>
      <c r="L137" s="2" t="str">
        <f>_xlfn.XLOOKUP(Data_Nhập[[#This Row],[Main SKU]],MD_Main_SKU[Main SKU],MD_Main_SKU[SKU name_gom])</f>
        <v>iSS01084</v>
      </c>
      <c r="M137" s="2" t="str">
        <f>_xlfn.XLOOKUP(Data_Nhập[[#This Row],[Material-Nhập]],MD_Main_SKU[Main SKU],MD_Main_SKU[SKU name_gom])</f>
        <v>iSS01</v>
      </c>
    </row>
    <row r="138" spans="1:13" x14ac:dyDescent="0.35">
      <c r="A138">
        <v>2024</v>
      </c>
      <c r="B138">
        <v>4</v>
      </c>
      <c r="C138" t="s">
        <v>14</v>
      </c>
      <c r="D138" t="s">
        <v>15</v>
      </c>
      <c r="E138" t="s">
        <v>85</v>
      </c>
      <c r="F138" t="s">
        <v>86</v>
      </c>
      <c r="G138" s="2">
        <v>0</v>
      </c>
      <c r="H138" s="2">
        <v>0</v>
      </c>
      <c r="I138" s="2">
        <v>0</v>
      </c>
      <c r="J138" s="2">
        <v>2025</v>
      </c>
      <c r="K138" s="2">
        <v>2025</v>
      </c>
      <c r="L138" s="2" t="str">
        <f>_xlfn.XLOOKUP(Data_Nhập[[#This Row],[Main SKU]],MD_Main_SKU[Main SKU],MD_Main_SKU[SKU name_gom])</f>
        <v>iSS01084</v>
      </c>
      <c r="M138" s="2" t="str">
        <f>_xlfn.XLOOKUP(Data_Nhập[[#This Row],[Material-Nhập]],MD_Main_SKU[Main SKU],MD_Main_SKU[SKU name_gom])</f>
        <v>Phó sản</v>
      </c>
    </row>
    <row r="139" spans="1:13" x14ac:dyDescent="0.35">
      <c r="A139">
        <v>2024</v>
      </c>
      <c r="B139">
        <v>4</v>
      </c>
      <c r="C139" t="s">
        <v>14</v>
      </c>
      <c r="D139" t="s">
        <v>15</v>
      </c>
      <c r="E139" t="s">
        <v>87</v>
      </c>
      <c r="F139" t="s">
        <v>88</v>
      </c>
      <c r="G139" s="2">
        <v>0</v>
      </c>
      <c r="H139" s="2">
        <v>0</v>
      </c>
      <c r="I139" s="2">
        <v>0</v>
      </c>
      <c r="J139" s="2">
        <v>2640</v>
      </c>
      <c r="K139" s="2">
        <v>2640</v>
      </c>
      <c r="L139" s="2" t="str">
        <f>_xlfn.XLOOKUP(Data_Nhập[[#This Row],[Main SKU]],MD_Main_SKU[Main SKU],MD_Main_SKU[SKU name_gom])</f>
        <v>iSS01084</v>
      </c>
      <c r="M139" s="2" t="str">
        <f>_xlfn.XLOOKUP(Data_Nhập[[#This Row],[Material-Nhập]],MD_Main_SKU[Main SKU],MD_Main_SKU[SKU name_gom])</f>
        <v>Phó sản</v>
      </c>
    </row>
    <row r="140" spans="1:13" x14ac:dyDescent="0.35">
      <c r="A140">
        <v>2024</v>
      </c>
      <c r="B140">
        <v>4</v>
      </c>
      <c r="C140" t="s">
        <v>14</v>
      </c>
      <c r="D140" t="s">
        <v>15</v>
      </c>
      <c r="E140" t="s">
        <v>89</v>
      </c>
      <c r="F140" t="s">
        <v>90</v>
      </c>
      <c r="G140" s="2">
        <v>0</v>
      </c>
      <c r="H140" s="2">
        <v>0</v>
      </c>
      <c r="I140" s="2">
        <v>0</v>
      </c>
      <c r="J140" s="2">
        <v>349</v>
      </c>
      <c r="K140" s="2">
        <v>349</v>
      </c>
      <c r="L140" s="2" t="str">
        <f>_xlfn.XLOOKUP(Data_Nhập[[#This Row],[Main SKU]],MD_Main_SKU[Main SKU],MD_Main_SKU[SKU name_gom])</f>
        <v>iSS01084</v>
      </c>
      <c r="M140" s="2" t="str">
        <f>_xlfn.XLOOKUP(Data_Nhập[[#This Row],[Material-Nhập]],MD_Main_SKU[Main SKU],MD_Main_SKU[SKU name_gom])</f>
        <v>Phó sản</v>
      </c>
    </row>
    <row r="141" spans="1:13" x14ac:dyDescent="0.35">
      <c r="A141">
        <v>2024</v>
      </c>
      <c r="B141">
        <v>4</v>
      </c>
      <c r="C141" t="s">
        <v>14</v>
      </c>
      <c r="D141" t="s">
        <v>15</v>
      </c>
      <c r="E141" t="s">
        <v>93</v>
      </c>
      <c r="F141" t="s">
        <v>94</v>
      </c>
      <c r="G141" s="2">
        <v>0</v>
      </c>
      <c r="H141" s="2">
        <v>0</v>
      </c>
      <c r="I141" s="2">
        <v>0</v>
      </c>
      <c r="J141" s="2">
        <v>26</v>
      </c>
      <c r="K141" s="2">
        <v>26</v>
      </c>
      <c r="L141" s="2" t="str">
        <f>_xlfn.XLOOKUP(Data_Nhập[[#This Row],[Main SKU]],MD_Main_SKU[Main SKU],MD_Main_SKU[SKU name_gom])</f>
        <v>iSS01084</v>
      </c>
      <c r="M141" s="2" t="str">
        <f>_xlfn.XLOOKUP(Data_Nhập[[#This Row],[Material-Nhập]],MD_Main_SKU[Main SKU],MD_Main_SKU[SKU name_gom])</f>
        <v>Phó sản</v>
      </c>
    </row>
    <row r="142" spans="1:13" x14ac:dyDescent="0.35">
      <c r="A142">
        <v>2024</v>
      </c>
      <c r="B142">
        <v>4</v>
      </c>
      <c r="C142" t="s">
        <v>16</v>
      </c>
      <c r="D142" t="s">
        <v>17</v>
      </c>
      <c r="E142" t="s">
        <v>14</v>
      </c>
      <c r="F142" t="s">
        <v>15</v>
      </c>
      <c r="G142" s="2">
        <v>0</v>
      </c>
      <c r="H142" s="2">
        <v>1100</v>
      </c>
      <c r="I142" s="2">
        <v>1100</v>
      </c>
      <c r="J142" s="2">
        <v>0</v>
      </c>
      <c r="K142" s="2">
        <v>1100</v>
      </c>
      <c r="L142" s="2" t="str">
        <f>_xlfn.XLOOKUP(Data_Nhập[[#This Row],[Main SKU]],MD_Main_SKU[Main SKU],MD_Main_SKU[SKU name_gom])</f>
        <v>WSS01</v>
      </c>
      <c r="M142" s="2" t="str">
        <f>_xlfn.XLOOKUP(Data_Nhập[[#This Row],[Material-Nhập]],MD_Main_SKU[Main SKU],MD_Main_SKU[SKU name_gom])</f>
        <v>iSS01084</v>
      </c>
    </row>
    <row r="143" spans="1:13" x14ac:dyDescent="0.35">
      <c r="A143">
        <v>2024</v>
      </c>
      <c r="B143">
        <v>4</v>
      </c>
      <c r="C143" t="s">
        <v>16</v>
      </c>
      <c r="D143" t="s">
        <v>17</v>
      </c>
      <c r="E143" t="s">
        <v>16</v>
      </c>
      <c r="F143" t="s">
        <v>17</v>
      </c>
      <c r="G143" s="2">
        <v>698500</v>
      </c>
      <c r="H143" s="2">
        <v>0</v>
      </c>
      <c r="I143" s="2">
        <v>698500</v>
      </c>
      <c r="J143" s="2">
        <v>0</v>
      </c>
      <c r="K143" s="2">
        <v>698500</v>
      </c>
      <c r="L143" s="2" t="str">
        <f>_xlfn.XLOOKUP(Data_Nhập[[#This Row],[Main SKU]],MD_Main_SKU[Main SKU],MD_Main_SKU[SKU name_gom])</f>
        <v>WSS01</v>
      </c>
      <c r="M143" s="2" t="str">
        <f>_xlfn.XLOOKUP(Data_Nhập[[#This Row],[Material-Nhập]],MD_Main_SKU[Main SKU],MD_Main_SKU[SKU name_gom])</f>
        <v>WSS01</v>
      </c>
    </row>
    <row r="144" spans="1:13" x14ac:dyDescent="0.35">
      <c r="A144">
        <v>2024</v>
      </c>
      <c r="B144">
        <v>4</v>
      </c>
      <c r="C144" t="s">
        <v>16</v>
      </c>
      <c r="D144" t="s">
        <v>17</v>
      </c>
      <c r="E144" t="s">
        <v>18</v>
      </c>
      <c r="F144" t="s">
        <v>19</v>
      </c>
      <c r="G144" s="2">
        <v>0</v>
      </c>
      <c r="H144" s="2">
        <v>214501.00000000003</v>
      </c>
      <c r="I144" s="2">
        <v>214501.00000000003</v>
      </c>
      <c r="J144" s="2">
        <v>0</v>
      </c>
      <c r="K144" s="2">
        <v>214501.00000000003</v>
      </c>
      <c r="L144" s="2" t="str">
        <f>_xlfn.XLOOKUP(Data_Nhập[[#This Row],[Main SKU]],MD_Main_SKU[Main SKU],MD_Main_SKU[SKU name_gom])</f>
        <v>WSS01</v>
      </c>
      <c r="M144" s="2" t="str">
        <f>_xlfn.XLOOKUP(Data_Nhập[[#This Row],[Material-Nhập]],MD_Main_SKU[Main SKU],MD_Main_SKU[SKU name_gom])</f>
        <v>iSS01</v>
      </c>
    </row>
    <row r="145" spans="1:13" x14ac:dyDescent="0.35">
      <c r="A145">
        <v>2024</v>
      </c>
      <c r="B145">
        <v>4</v>
      </c>
      <c r="C145" t="s">
        <v>16</v>
      </c>
      <c r="D145" t="s">
        <v>17</v>
      </c>
      <c r="E145" t="s">
        <v>20</v>
      </c>
      <c r="F145" t="s">
        <v>21</v>
      </c>
      <c r="G145" s="2">
        <v>0</v>
      </c>
      <c r="H145" s="2">
        <v>39600</v>
      </c>
      <c r="I145" s="2">
        <v>39600</v>
      </c>
      <c r="J145" s="2">
        <v>0</v>
      </c>
      <c r="K145" s="2">
        <v>39600</v>
      </c>
      <c r="L145" s="2" t="str">
        <f>_xlfn.XLOOKUP(Data_Nhập[[#This Row],[Main SKU]],MD_Main_SKU[Main SKU],MD_Main_SKU[SKU name_gom])</f>
        <v>WSS01</v>
      </c>
      <c r="M145" s="2" t="str">
        <f>_xlfn.XLOOKUP(Data_Nhập[[#This Row],[Material-Nhập]],MD_Main_SKU[Main SKU],MD_Main_SKU[SKU name_gom])</f>
        <v>WSS02</v>
      </c>
    </row>
    <row r="146" spans="1:13" x14ac:dyDescent="0.35">
      <c r="A146">
        <v>2024</v>
      </c>
      <c r="B146">
        <v>4</v>
      </c>
      <c r="C146" t="s">
        <v>16</v>
      </c>
      <c r="D146" t="s">
        <v>17</v>
      </c>
      <c r="E146" t="s">
        <v>22</v>
      </c>
      <c r="F146" t="s">
        <v>23</v>
      </c>
      <c r="G146" s="2">
        <v>0</v>
      </c>
      <c r="H146" s="2">
        <v>8800</v>
      </c>
      <c r="I146" s="2">
        <v>8800</v>
      </c>
      <c r="J146" s="2">
        <v>0</v>
      </c>
      <c r="K146" s="2">
        <v>8800</v>
      </c>
      <c r="L146" s="2" t="str">
        <f>_xlfn.XLOOKUP(Data_Nhập[[#This Row],[Main SKU]],MD_Main_SKU[Main SKU],MD_Main_SKU[SKU name_gom])</f>
        <v>WSS01</v>
      </c>
      <c r="M146" s="2" t="str">
        <f>_xlfn.XLOOKUP(Data_Nhập[[#This Row],[Material-Nhập]],MD_Main_SKU[Main SKU],MD_Main_SKU[SKU name_gom])</f>
        <v>WSS03</v>
      </c>
    </row>
    <row r="147" spans="1:13" x14ac:dyDescent="0.35">
      <c r="A147">
        <v>2024</v>
      </c>
      <c r="B147">
        <v>4</v>
      </c>
      <c r="C147" t="s">
        <v>16</v>
      </c>
      <c r="D147" t="s">
        <v>17</v>
      </c>
      <c r="E147" t="s">
        <v>109</v>
      </c>
      <c r="F147" t="s">
        <v>110</v>
      </c>
      <c r="G147" s="2">
        <v>0</v>
      </c>
      <c r="H147" s="2">
        <v>0</v>
      </c>
      <c r="I147" s="2">
        <v>0</v>
      </c>
      <c r="J147" s="2">
        <v>402</v>
      </c>
      <c r="K147" s="2">
        <v>402</v>
      </c>
      <c r="L147" s="2" t="str">
        <f>_xlfn.XLOOKUP(Data_Nhập[[#This Row],[Main SKU]],MD_Main_SKU[Main SKU],MD_Main_SKU[SKU name_gom])</f>
        <v>WSS01</v>
      </c>
      <c r="M147" s="2" t="str">
        <f>_xlfn.XLOOKUP(Data_Nhập[[#This Row],[Material-Nhập]],MD_Main_SKU[Main SKU],MD_Main_SKU[SKU name_gom])</f>
        <v>Phó sản</v>
      </c>
    </row>
    <row r="148" spans="1:13" x14ac:dyDescent="0.35">
      <c r="A148">
        <v>2024</v>
      </c>
      <c r="B148">
        <v>4</v>
      </c>
      <c r="C148" t="s">
        <v>16</v>
      </c>
      <c r="D148" t="s">
        <v>17</v>
      </c>
      <c r="E148" t="s">
        <v>85</v>
      </c>
      <c r="F148" t="s">
        <v>86</v>
      </c>
      <c r="G148" s="2">
        <v>0</v>
      </c>
      <c r="H148" s="2">
        <v>0</v>
      </c>
      <c r="I148" s="2">
        <v>0</v>
      </c>
      <c r="J148" s="2">
        <v>7715.0000000000009</v>
      </c>
      <c r="K148" s="2">
        <v>7715.0000000000009</v>
      </c>
      <c r="L148" s="2" t="str">
        <f>_xlfn.XLOOKUP(Data_Nhập[[#This Row],[Main SKU]],MD_Main_SKU[Main SKU],MD_Main_SKU[SKU name_gom])</f>
        <v>WSS01</v>
      </c>
      <c r="M148" s="2" t="str">
        <f>_xlfn.XLOOKUP(Data_Nhập[[#This Row],[Material-Nhập]],MD_Main_SKU[Main SKU],MD_Main_SKU[SKU name_gom])</f>
        <v>Phó sản</v>
      </c>
    </row>
    <row r="149" spans="1:13" x14ac:dyDescent="0.35">
      <c r="A149">
        <v>2024</v>
      </c>
      <c r="B149">
        <v>4</v>
      </c>
      <c r="C149" t="s">
        <v>16</v>
      </c>
      <c r="D149" t="s">
        <v>17</v>
      </c>
      <c r="E149" t="s">
        <v>87</v>
      </c>
      <c r="F149" t="s">
        <v>88</v>
      </c>
      <c r="G149" s="2">
        <v>0</v>
      </c>
      <c r="H149" s="2">
        <v>0</v>
      </c>
      <c r="I149" s="2">
        <v>0</v>
      </c>
      <c r="J149" s="2">
        <v>14434</v>
      </c>
      <c r="K149" s="2">
        <v>14434</v>
      </c>
      <c r="L149" s="2" t="str">
        <f>_xlfn.XLOOKUP(Data_Nhập[[#This Row],[Main SKU]],MD_Main_SKU[Main SKU],MD_Main_SKU[SKU name_gom])</f>
        <v>WSS01</v>
      </c>
      <c r="M149" s="2" t="str">
        <f>_xlfn.XLOOKUP(Data_Nhập[[#This Row],[Material-Nhập]],MD_Main_SKU[Main SKU],MD_Main_SKU[SKU name_gom])</f>
        <v>Phó sản</v>
      </c>
    </row>
    <row r="150" spans="1:13" x14ac:dyDescent="0.35">
      <c r="A150">
        <v>2024</v>
      </c>
      <c r="B150">
        <v>4</v>
      </c>
      <c r="C150" t="s">
        <v>16</v>
      </c>
      <c r="D150" t="s">
        <v>17</v>
      </c>
      <c r="E150" t="s">
        <v>89</v>
      </c>
      <c r="F150" t="s">
        <v>90</v>
      </c>
      <c r="G150" s="2">
        <v>0</v>
      </c>
      <c r="H150" s="2">
        <v>0</v>
      </c>
      <c r="I150" s="2">
        <v>0</v>
      </c>
      <c r="J150" s="2">
        <v>2397.0000000000005</v>
      </c>
      <c r="K150" s="2">
        <v>2397.0000000000005</v>
      </c>
      <c r="L150" s="2" t="str">
        <f>_xlfn.XLOOKUP(Data_Nhập[[#This Row],[Main SKU]],MD_Main_SKU[Main SKU],MD_Main_SKU[SKU name_gom])</f>
        <v>WSS01</v>
      </c>
      <c r="M150" s="2" t="str">
        <f>_xlfn.XLOOKUP(Data_Nhập[[#This Row],[Material-Nhập]],MD_Main_SKU[Main SKU],MD_Main_SKU[SKU name_gom])</f>
        <v>Phó sản</v>
      </c>
    </row>
    <row r="151" spans="1:13" x14ac:dyDescent="0.35">
      <c r="A151">
        <v>2024</v>
      </c>
      <c r="B151">
        <v>4</v>
      </c>
      <c r="C151" t="s">
        <v>16</v>
      </c>
      <c r="D151" t="s">
        <v>17</v>
      </c>
      <c r="E151" t="s">
        <v>91</v>
      </c>
      <c r="F151" t="s">
        <v>92</v>
      </c>
      <c r="G151" s="2">
        <v>0</v>
      </c>
      <c r="H151" s="2">
        <v>0</v>
      </c>
      <c r="I151" s="2">
        <v>0</v>
      </c>
      <c r="J151" s="2">
        <v>1100</v>
      </c>
      <c r="K151" s="2">
        <v>1100</v>
      </c>
      <c r="L151" s="2" t="str">
        <f>_xlfn.XLOOKUP(Data_Nhập[[#This Row],[Main SKU]],MD_Main_SKU[Main SKU],MD_Main_SKU[SKU name_gom])</f>
        <v>WSS01</v>
      </c>
      <c r="M151" s="2" t="str">
        <f>_xlfn.XLOOKUP(Data_Nhập[[#This Row],[Material-Nhập]],MD_Main_SKU[Main SKU],MD_Main_SKU[SKU name_gom])</f>
        <v>Phó sản</v>
      </c>
    </row>
    <row r="152" spans="1:13" x14ac:dyDescent="0.35">
      <c r="A152">
        <v>2024</v>
      </c>
      <c r="B152">
        <v>4</v>
      </c>
      <c r="C152" t="s">
        <v>16</v>
      </c>
      <c r="D152" t="s">
        <v>17</v>
      </c>
      <c r="E152" t="s">
        <v>93</v>
      </c>
      <c r="F152" t="s">
        <v>94</v>
      </c>
      <c r="G152" s="2">
        <v>0</v>
      </c>
      <c r="H152" s="2">
        <v>0</v>
      </c>
      <c r="I152" s="2">
        <v>0</v>
      </c>
      <c r="J152" s="2">
        <v>105.00000000000001</v>
      </c>
      <c r="K152" s="2">
        <v>105.00000000000001</v>
      </c>
      <c r="L152" s="2" t="str">
        <f>_xlfn.XLOOKUP(Data_Nhập[[#This Row],[Main SKU]],MD_Main_SKU[Main SKU],MD_Main_SKU[SKU name_gom])</f>
        <v>WSS01</v>
      </c>
      <c r="M152" s="2" t="str">
        <f>_xlfn.XLOOKUP(Data_Nhập[[#This Row],[Material-Nhập]],MD_Main_SKU[Main SKU],MD_Main_SKU[SKU name_gom])</f>
        <v>Phó sản</v>
      </c>
    </row>
    <row r="153" spans="1:13" x14ac:dyDescent="0.35">
      <c r="A153">
        <v>2024</v>
      </c>
      <c r="B153">
        <v>4</v>
      </c>
      <c r="C153" t="s">
        <v>24</v>
      </c>
      <c r="D153" t="s">
        <v>25</v>
      </c>
      <c r="E153" t="s">
        <v>20</v>
      </c>
      <c r="F153" t="s">
        <v>21</v>
      </c>
      <c r="G153" s="2">
        <v>0</v>
      </c>
      <c r="H153" s="2">
        <v>7700</v>
      </c>
      <c r="I153" s="2">
        <v>7700</v>
      </c>
      <c r="J153" s="2">
        <v>0</v>
      </c>
      <c r="K153" s="2">
        <v>7700</v>
      </c>
      <c r="L153" s="2" t="str">
        <f>_xlfn.XLOOKUP(Data_Nhập[[#This Row],[Main SKU]],MD_Main_SKU[Main SKU],MD_Main_SKU[SKU name_gom])</f>
        <v>WSS01</v>
      </c>
      <c r="M153" s="2" t="str">
        <f>_xlfn.XLOOKUP(Data_Nhập[[#This Row],[Material-Nhập]],MD_Main_SKU[Main SKU],MD_Main_SKU[SKU name_gom])</f>
        <v>WSS02</v>
      </c>
    </row>
    <row r="154" spans="1:13" x14ac:dyDescent="0.35">
      <c r="A154">
        <v>2024</v>
      </c>
      <c r="B154">
        <v>4</v>
      </c>
      <c r="C154" t="s">
        <v>24</v>
      </c>
      <c r="D154" t="s">
        <v>25</v>
      </c>
      <c r="E154" t="s">
        <v>22</v>
      </c>
      <c r="F154" t="s">
        <v>23</v>
      </c>
      <c r="G154" s="2">
        <v>0</v>
      </c>
      <c r="H154" s="2">
        <v>6600</v>
      </c>
      <c r="I154" s="2">
        <v>6600</v>
      </c>
      <c r="J154" s="2">
        <v>0</v>
      </c>
      <c r="K154" s="2">
        <v>6600</v>
      </c>
      <c r="L154" s="2" t="str">
        <f>_xlfn.XLOOKUP(Data_Nhập[[#This Row],[Main SKU]],MD_Main_SKU[Main SKU],MD_Main_SKU[SKU name_gom])</f>
        <v>WSS01</v>
      </c>
      <c r="M154" s="2" t="str">
        <f>_xlfn.XLOOKUP(Data_Nhập[[#This Row],[Material-Nhập]],MD_Main_SKU[Main SKU],MD_Main_SKU[SKU name_gom])</f>
        <v>WSS03</v>
      </c>
    </row>
    <row r="155" spans="1:13" x14ac:dyDescent="0.35">
      <c r="A155">
        <v>2024</v>
      </c>
      <c r="B155">
        <v>4</v>
      </c>
      <c r="C155" t="s">
        <v>24</v>
      </c>
      <c r="D155" t="s">
        <v>25</v>
      </c>
      <c r="E155" t="s">
        <v>24</v>
      </c>
      <c r="F155" t="s">
        <v>25</v>
      </c>
      <c r="G155" s="2">
        <v>346500</v>
      </c>
      <c r="H155" s="2">
        <v>0</v>
      </c>
      <c r="I155" s="2">
        <v>346500</v>
      </c>
      <c r="J155" s="2">
        <v>0</v>
      </c>
      <c r="K155" s="2">
        <v>346500</v>
      </c>
      <c r="L155" s="2" t="str">
        <f>_xlfn.XLOOKUP(Data_Nhập[[#This Row],[Main SKU]],MD_Main_SKU[Main SKU],MD_Main_SKU[SKU name_gom])</f>
        <v>WSS01</v>
      </c>
      <c r="M155" s="2" t="str">
        <f>_xlfn.XLOOKUP(Data_Nhập[[#This Row],[Material-Nhập]],MD_Main_SKU[Main SKU],MD_Main_SKU[SKU name_gom])</f>
        <v>WSS01</v>
      </c>
    </row>
    <row r="156" spans="1:13" x14ac:dyDescent="0.35">
      <c r="A156">
        <v>2024</v>
      </c>
      <c r="B156">
        <v>4</v>
      </c>
      <c r="C156" t="s">
        <v>24</v>
      </c>
      <c r="D156" t="s">
        <v>25</v>
      </c>
      <c r="E156" t="s">
        <v>26</v>
      </c>
      <c r="F156" t="s">
        <v>27</v>
      </c>
      <c r="G156" s="2">
        <v>0</v>
      </c>
      <c r="H156" s="2">
        <v>18700</v>
      </c>
      <c r="I156" s="2">
        <v>18700</v>
      </c>
      <c r="J156" s="2">
        <v>0</v>
      </c>
      <c r="K156" s="2">
        <v>18700</v>
      </c>
      <c r="L156" s="2" t="str">
        <f>_xlfn.XLOOKUP(Data_Nhập[[#This Row],[Main SKU]],MD_Main_SKU[Main SKU],MD_Main_SKU[SKU name_gom])</f>
        <v>WSS01</v>
      </c>
      <c r="M156" s="2" t="str">
        <f>_xlfn.XLOOKUP(Data_Nhập[[#This Row],[Material-Nhập]],MD_Main_SKU[Main SKU],MD_Main_SKU[SKU name_gom])</f>
        <v>iSS01</v>
      </c>
    </row>
    <row r="157" spans="1:13" x14ac:dyDescent="0.35">
      <c r="A157">
        <v>2024</v>
      </c>
      <c r="B157">
        <v>4</v>
      </c>
      <c r="C157" t="s">
        <v>24</v>
      </c>
      <c r="D157" t="s">
        <v>25</v>
      </c>
      <c r="E157" t="s">
        <v>85</v>
      </c>
      <c r="F157" t="s">
        <v>86</v>
      </c>
      <c r="G157" s="2">
        <v>0</v>
      </c>
      <c r="H157" s="2">
        <v>0</v>
      </c>
      <c r="I157" s="2">
        <v>0</v>
      </c>
      <c r="J157" s="2">
        <v>2355</v>
      </c>
      <c r="K157" s="2">
        <v>2355</v>
      </c>
      <c r="L157" s="2" t="str">
        <f>_xlfn.XLOOKUP(Data_Nhập[[#This Row],[Main SKU]],MD_Main_SKU[Main SKU],MD_Main_SKU[SKU name_gom])</f>
        <v>WSS01</v>
      </c>
      <c r="M157" s="2" t="str">
        <f>_xlfn.XLOOKUP(Data_Nhập[[#This Row],[Material-Nhập]],MD_Main_SKU[Main SKU],MD_Main_SKU[SKU name_gom])</f>
        <v>Phó sản</v>
      </c>
    </row>
    <row r="158" spans="1:13" x14ac:dyDescent="0.35">
      <c r="A158">
        <v>2024</v>
      </c>
      <c r="B158">
        <v>4</v>
      </c>
      <c r="C158" t="s">
        <v>24</v>
      </c>
      <c r="D158" t="s">
        <v>25</v>
      </c>
      <c r="E158" t="s">
        <v>87</v>
      </c>
      <c r="F158" t="s">
        <v>88</v>
      </c>
      <c r="G158" s="2">
        <v>0</v>
      </c>
      <c r="H158" s="2">
        <v>0</v>
      </c>
      <c r="I158" s="2">
        <v>0</v>
      </c>
      <c r="J158" s="2">
        <v>6720.9999999999991</v>
      </c>
      <c r="K158" s="2">
        <v>6720.9999999999991</v>
      </c>
      <c r="L158" s="2" t="str">
        <f>_xlfn.XLOOKUP(Data_Nhập[[#This Row],[Main SKU]],MD_Main_SKU[Main SKU],MD_Main_SKU[SKU name_gom])</f>
        <v>WSS01</v>
      </c>
      <c r="M158" s="2" t="str">
        <f>_xlfn.XLOOKUP(Data_Nhập[[#This Row],[Material-Nhập]],MD_Main_SKU[Main SKU],MD_Main_SKU[SKU name_gom])</f>
        <v>Phó sản</v>
      </c>
    </row>
    <row r="159" spans="1:13" x14ac:dyDescent="0.35">
      <c r="A159">
        <v>2024</v>
      </c>
      <c r="B159">
        <v>4</v>
      </c>
      <c r="C159" t="s">
        <v>24</v>
      </c>
      <c r="D159" t="s">
        <v>25</v>
      </c>
      <c r="E159" t="s">
        <v>89</v>
      </c>
      <c r="F159" t="s">
        <v>90</v>
      </c>
      <c r="G159" s="2">
        <v>0</v>
      </c>
      <c r="H159" s="2">
        <v>0</v>
      </c>
      <c r="I159" s="2">
        <v>0</v>
      </c>
      <c r="J159" s="2">
        <v>2298.9999999999995</v>
      </c>
      <c r="K159" s="2">
        <v>2298.9999999999995</v>
      </c>
      <c r="L159" s="2" t="str">
        <f>_xlfn.XLOOKUP(Data_Nhập[[#This Row],[Main SKU]],MD_Main_SKU[Main SKU],MD_Main_SKU[SKU name_gom])</f>
        <v>WSS01</v>
      </c>
      <c r="M159" s="2" t="str">
        <f>_xlfn.XLOOKUP(Data_Nhập[[#This Row],[Material-Nhập]],MD_Main_SKU[Main SKU],MD_Main_SKU[SKU name_gom])</f>
        <v>Phó sản</v>
      </c>
    </row>
    <row r="160" spans="1:13" x14ac:dyDescent="0.35">
      <c r="A160">
        <v>2024</v>
      </c>
      <c r="B160">
        <v>4</v>
      </c>
      <c r="C160" t="s">
        <v>24</v>
      </c>
      <c r="D160" t="s">
        <v>25</v>
      </c>
      <c r="E160" t="s">
        <v>91</v>
      </c>
      <c r="F160" t="s">
        <v>92</v>
      </c>
      <c r="G160" s="2">
        <v>0</v>
      </c>
      <c r="H160" s="2">
        <v>0</v>
      </c>
      <c r="I160" s="2">
        <v>0</v>
      </c>
      <c r="J160" s="2">
        <v>1100</v>
      </c>
      <c r="K160" s="2">
        <v>1100</v>
      </c>
      <c r="L160" s="2" t="str">
        <f>_xlfn.XLOOKUP(Data_Nhập[[#This Row],[Main SKU]],MD_Main_SKU[Main SKU],MD_Main_SKU[SKU name_gom])</f>
        <v>WSS01</v>
      </c>
      <c r="M160" s="2" t="str">
        <f>_xlfn.XLOOKUP(Data_Nhập[[#This Row],[Material-Nhập]],MD_Main_SKU[Main SKU],MD_Main_SKU[SKU name_gom])</f>
        <v>Phó sản</v>
      </c>
    </row>
    <row r="161" spans="1:13" x14ac:dyDescent="0.35">
      <c r="A161">
        <v>2024</v>
      </c>
      <c r="B161">
        <v>4</v>
      </c>
      <c r="C161" t="s">
        <v>24</v>
      </c>
      <c r="D161" t="s">
        <v>25</v>
      </c>
      <c r="E161" t="s">
        <v>93</v>
      </c>
      <c r="F161" t="s">
        <v>94</v>
      </c>
      <c r="G161" s="2">
        <v>0</v>
      </c>
      <c r="H161" s="2">
        <v>0</v>
      </c>
      <c r="I161" s="2">
        <v>0</v>
      </c>
      <c r="J161" s="2">
        <v>57.000000000000007</v>
      </c>
      <c r="K161" s="2">
        <v>57.000000000000007</v>
      </c>
      <c r="L161" s="2" t="str">
        <f>_xlfn.XLOOKUP(Data_Nhập[[#This Row],[Main SKU]],MD_Main_SKU[Main SKU],MD_Main_SKU[SKU name_gom])</f>
        <v>WSS01</v>
      </c>
      <c r="M161" s="2" t="str">
        <f>_xlfn.XLOOKUP(Data_Nhập[[#This Row],[Material-Nhập]],MD_Main_SKU[Main SKU],MD_Main_SKU[SKU name_gom])</f>
        <v>Phó sản</v>
      </c>
    </row>
    <row r="162" spans="1:13" x14ac:dyDescent="0.35">
      <c r="A162">
        <v>2024</v>
      </c>
      <c r="B162">
        <v>5</v>
      </c>
      <c r="C162" t="s">
        <v>8</v>
      </c>
      <c r="D162" t="s">
        <v>9</v>
      </c>
      <c r="E162" t="s">
        <v>8</v>
      </c>
      <c r="F162" t="s">
        <v>9</v>
      </c>
      <c r="G162" s="2">
        <v>27500</v>
      </c>
      <c r="H162" s="2">
        <v>0</v>
      </c>
      <c r="I162" s="2">
        <v>27500</v>
      </c>
      <c r="J162" s="2">
        <v>0</v>
      </c>
      <c r="K162" s="2">
        <v>27500</v>
      </c>
      <c r="L162" s="2" t="str">
        <f>_xlfn.XLOOKUP(Data_Nhập[[#This Row],[Main SKU]],MD_Main_SKU[Main SKU],MD_Main_SKU[SKU name_gom])</f>
        <v>WSS01</v>
      </c>
      <c r="M162" s="2" t="str">
        <f>_xlfn.XLOOKUP(Data_Nhập[[#This Row],[Material-Nhập]],MD_Main_SKU[Main SKU],MD_Main_SKU[SKU name_gom])</f>
        <v>WSS01</v>
      </c>
    </row>
    <row r="163" spans="1:13" x14ac:dyDescent="0.35">
      <c r="A163">
        <v>2024</v>
      </c>
      <c r="B163">
        <v>5</v>
      </c>
      <c r="C163" t="s">
        <v>8</v>
      </c>
      <c r="D163" t="s">
        <v>9</v>
      </c>
      <c r="E163" t="s">
        <v>10</v>
      </c>
      <c r="F163" t="s">
        <v>11</v>
      </c>
      <c r="G163" s="2">
        <v>0</v>
      </c>
      <c r="H163" s="2">
        <v>7700</v>
      </c>
      <c r="I163" s="2">
        <v>7700</v>
      </c>
      <c r="J163" s="2">
        <v>0</v>
      </c>
      <c r="K163" s="2">
        <v>7700</v>
      </c>
      <c r="L163" s="2" t="str">
        <f>_xlfn.XLOOKUP(Data_Nhập[[#This Row],[Main SKU]],MD_Main_SKU[Main SKU],MD_Main_SKU[SKU name_gom])</f>
        <v>WSS01</v>
      </c>
      <c r="M163" s="2" t="str">
        <f>_xlfn.XLOOKUP(Data_Nhập[[#This Row],[Material-Nhập]],MD_Main_SKU[Main SKU],MD_Main_SKU[SKU name_gom])</f>
        <v>WSS02</v>
      </c>
    </row>
    <row r="164" spans="1:13" x14ac:dyDescent="0.35">
      <c r="A164">
        <v>2024</v>
      </c>
      <c r="B164">
        <v>5</v>
      </c>
      <c r="C164" t="s">
        <v>8</v>
      </c>
      <c r="D164" t="s">
        <v>9</v>
      </c>
      <c r="E164" t="s">
        <v>85</v>
      </c>
      <c r="F164" t="s">
        <v>86</v>
      </c>
      <c r="G164" s="2">
        <v>0</v>
      </c>
      <c r="H164" s="2">
        <v>0</v>
      </c>
      <c r="I164" s="2">
        <v>0</v>
      </c>
      <c r="J164" s="2">
        <v>1900</v>
      </c>
      <c r="K164" s="2">
        <v>1900</v>
      </c>
      <c r="L164" s="2" t="str">
        <f>_xlfn.XLOOKUP(Data_Nhập[[#This Row],[Main SKU]],MD_Main_SKU[Main SKU],MD_Main_SKU[SKU name_gom])</f>
        <v>WSS01</v>
      </c>
      <c r="M164" s="2" t="str">
        <f>_xlfn.XLOOKUP(Data_Nhập[[#This Row],[Material-Nhập]],MD_Main_SKU[Main SKU],MD_Main_SKU[SKU name_gom])</f>
        <v>Phó sản</v>
      </c>
    </row>
    <row r="165" spans="1:13" x14ac:dyDescent="0.35">
      <c r="A165">
        <v>2024</v>
      </c>
      <c r="B165">
        <v>5</v>
      </c>
      <c r="C165" t="s">
        <v>8</v>
      </c>
      <c r="D165" t="s">
        <v>9</v>
      </c>
      <c r="E165" t="s">
        <v>87</v>
      </c>
      <c r="F165" t="s">
        <v>88</v>
      </c>
      <c r="G165" s="2">
        <v>0</v>
      </c>
      <c r="H165" s="2">
        <v>0</v>
      </c>
      <c r="I165" s="2">
        <v>0</v>
      </c>
      <c r="J165" s="2">
        <v>700</v>
      </c>
      <c r="K165" s="2">
        <v>700</v>
      </c>
      <c r="L165" s="2" t="str">
        <f>_xlfn.XLOOKUP(Data_Nhập[[#This Row],[Main SKU]],MD_Main_SKU[Main SKU],MD_Main_SKU[SKU name_gom])</f>
        <v>WSS01</v>
      </c>
      <c r="M165" s="2" t="str">
        <f>_xlfn.XLOOKUP(Data_Nhập[[#This Row],[Material-Nhập]],MD_Main_SKU[Main SKU],MD_Main_SKU[SKU name_gom])</f>
        <v>Phó sản</v>
      </c>
    </row>
    <row r="166" spans="1:13" x14ac:dyDescent="0.35">
      <c r="A166">
        <v>2024</v>
      </c>
      <c r="B166">
        <v>5</v>
      </c>
      <c r="C166" t="s">
        <v>8</v>
      </c>
      <c r="D166" t="s">
        <v>9</v>
      </c>
      <c r="E166" t="s">
        <v>89</v>
      </c>
      <c r="F166" t="s">
        <v>90</v>
      </c>
      <c r="G166" s="2">
        <v>0</v>
      </c>
      <c r="H166" s="2">
        <v>0</v>
      </c>
      <c r="I166" s="2">
        <v>0</v>
      </c>
      <c r="J166" s="2">
        <v>1660</v>
      </c>
      <c r="K166" s="2">
        <v>1660</v>
      </c>
      <c r="L166" s="2" t="str">
        <f>_xlfn.XLOOKUP(Data_Nhập[[#This Row],[Main SKU]],MD_Main_SKU[Main SKU],MD_Main_SKU[SKU name_gom])</f>
        <v>WSS01</v>
      </c>
      <c r="M166" s="2" t="str">
        <f>_xlfn.XLOOKUP(Data_Nhập[[#This Row],[Material-Nhập]],MD_Main_SKU[Main SKU],MD_Main_SKU[SKU name_gom])</f>
        <v>Phó sản</v>
      </c>
    </row>
    <row r="167" spans="1:13" x14ac:dyDescent="0.35">
      <c r="A167">
        <v>2024</v>
      </c>
      <c r="B167">
        <v>5</v>
      </c>
      <c r="C167" t="s">
        <v>8</v>
      </c>
      <c r="D167" t="s">
        <v>9</v>
      </c>
      <c r="E167" t="s">
        <v>93</v>
      </c>
      <c r="F167" t="s">
        <v>94</v>
      </c>
      <c r="G167" s="2">
        <v>0</v>
      </c>
      <c r="H167" s="2">
        <v>0</v>
      </c>
      <c r="I167" s="2">
        <v>0</v>
      </c>
      <c r="J167" s="2">
        <v>8.1</v>
      </c>
      <c r="K167" s="2">
        <v>8.1</v>
      </c>
      <c r="L167" s="2" t="str">
        <f>_xlfn.XLOOKUP(Data_Nhập[[#This Row],[Main SKU]],MD_Main_SKU[Main SKU],MD_Main_SKU[SKU name_gom])</f>
        <v>WSS01</v>
      </c>
      <c r="M167" s="2" t="str">
        <f>_xlfn.XLOOKUP(Data_Nhập[[#This Row],[Material-Nhập]],MD_Main_SKU[Main SKU],MD_Main_SKU[SKU name_gom])</f>
        <v>Phó sản</v>
      </c>
    </row>
    <row r="168" spans="1:13" x14ac:dyDescent="0.35">
      <c r="A168">
        <v>2024</v>
      </c>
      <c r="B168">
        <v>5</v>
      </c>
      <c r="C168" t="s">
        <v>14</v>
      </c>
      <c r="D168" t="s">
        <v>15</v>
      </c>
      <c r="E168" t="s">
        <v>14</v>
      </c>
      <c r="F168" t="s">
        <v>15</v>
      </c>
      <c r="G168" s="2">
        <v>196900</v>
      </c>
      <c r="H168" s="2">
        <v>0</v>
      </c>
      <c r="I168" s="2">
        <v>196900</v>
      </c>
      <c r="J168" s="2">
        <v>0</v>
      </c>
      <c r="K168" s="2">
        <v>196900</v>
      </c>
      <c r="L168" s="2" t="str">
        <f>_xlfn.XLOOKUP(Data_Nhập[[#This Row],[Main SKU]],MD_Main_SKU[Main SKU],MD_Main_SKU[SKU name_gom])</f>
        <v>iSS01084</v>
      </c>
      <c r="M168" s="2" t="str">
        <f>_xlfn.XLOOKUP(Data_Nhập[[#This Row],[Material-Nhập]],MD_Main_SKU[Main SKU],MD_Main_SKU[SKU name_gom])</f>
        <v>iSS01084</v>
      </c>
    </row>
    <row r="169" spans="1:13" x14ac:dyDescent="0.35">
      <c r="A169">
        <v>2024</v>
      </c>
      <c r="B169">
        <v>5</v>
      </c>
      <c r="C169" t="s">
        <v>14</v>
      </c>
      <c r="D169" t="s">
        <v>15</v>
      </c>
      <c r="E169" t="s">
        <v>12</v>
      </c>
      <c r="F169" t="s">
        <v>13</v>
      </c>
      <c r="G169" s="2">
        <v>0</v>
      </c>
      <c r="H169" s="2">
        <v>1100</v>
      </c>
      <c r="I169" s="2">
        <v>1100</v>
      </c>
      <c r="J169" s="2">
        <v>0</v>
      </c>
      <c r="K169" s="2">
        <v>1100</v>
      </c>
      <c r="L169" s="2" t="str">
        <f>_xlfn.XLOOKUP(Data_Nhập[[#This Row],[Main SKU]],MD_Main_SKU[Main SKU],MD_Main_SKU[SKU name_gom])</f>
        <v>iSS01084</v>
      </c>
      <c r="M169" s="2" t="str">
        <f>_xlfn.XLOOKUP(Data_Nhập[[#This Row],[Material-Nhập]],MD_Main_SKU[Main SKU],MD_Main_SKU[SKU name_gom])</f>
        <v>WSS03</v>
      </c>
    </row>
    <row r="170" spans="1:13" x14ac:dyDescent="0.35">
      <c r="A170">
        <v>2024</v>
      </c>
      <c r="B170">
        <v>5</v>
      </c>
      <c r="C170" t="s">
        <v>14</v>
      </c>
      <c r="D170" t="s">
        <v>15</v>
      </c>
      <c r="E170" t="s">
        <v>18</v>
      </c>
      <c r="F170" t="s">
        <v>19</v>
      </c>
      <c r="G170" s="2">
        <v>0</v>
      </c>
      <c r="H170" s="2">
        <v>42900</v>
      </c>
      <c r="I170" s="2">
        <v>42900</v>
      </c>
      <c r="J170" s="2">
        <v>0</v>
      </c>
      <c r="K170" s="2">
        <v>42900</v>
      </c>
      <c r="L170" s="2" t="str">
        <f>_xlfn.XLOOKUP(Data_Nhập[[#This Row],[Main SKU]],MD_Main_SKU[Main SKU],MD_Main_SKU[SKU name_gom])</f>
        <v>iSS01084</v>
      </c>
      <c r="M170" s="2" t="str">
        <f>_xlfn.XLOOKUP(Data_Nhập[[#This Row],[Material-Nhập]],MD_Main_SKU[Main SKU],MD_Main_SKU[SKU name_gom])</f>
        <v>iSS01</v>
      </c>
    </row>
    <row r="171" spans="1:13" x14ac:dyDescent="0.35">
      <c r="A171">
        <v>2024</v>
      </c>
      <c r="B171">
        <v>5</v>
      </c>
      <c r="C171" t="s">
        <v>14</v>
      </c>
      <c r="D171" t="s">
        <v>15</v>
      </c>
      <c r="E171" t="s">
        <v>20</v>
      </c>
      <c r="F171" t="s">
        <v>21</v>
      </c>
      <c r="G171" s="2">
        <v>0</v>
      </c>
      <c r="H171" s="2">
        <v>4400</v>
      </c>
      <c r="I171" s="2">
        <v>4400</v>
      </c>
      <c r="J171" s="2">
        <v>0</v>
      </c>
      <c r="K171" s="2">
        <v>4400</v>
      </c>
      <c r="L171" s="2" t="str">
        <f>_xlfn.XLOOKUP(Data_Nhập[[#This Row],[Main SKU]],MD_Main_SKU[Main SKU],MD_Main_SKU[SKU name_gom])</f>
        <v>iSS01084</v>
      </c>
      <c r="M171" s="2" t="str">
        <f>_xlfn.XLOOKUP(Data_Nhập[[#This Row],[Material-Nhập]],MD_Main_SKU[Main SKU],MD_Main_SKU[SKU name_gom])</f>
        <v>WSS02</v>
      </c>
    </row>
    <row r="172" spans="1:13" x14ac:dyDescent="0.35">
      <c r="A172">
        <v>2024</v>
      </c>
      <c r="B172">
        <v>5</v>
      </c>
      <c r="C172" t="s">
        <v>14</v>
      </c>
      <c r="D172" t="s">
        <v>15</v>
      </c>
      <c r="E172" t="s">
        <v>22</v>
      </c>
      <c r="F172" t="s">
        <v>23</v>
      </c>
      <c r="G172" s="2">
        <v>0</v>
      </c>
      <c r="H172" s="2">
        <v>4400</v>
      </c>
      <c r="I172" s="2">
        <v>4400</v>
      </c>
      <c r="J172" s="2">
        <v>0</v>
      </c>
      <c r="K172" s="2">
        <v>4400</v>
      </c>
      <c r="L172" s="2" t="str">
        <f>_xlfn.XLOOKUP(Data_Nhập[[#This Row],[Main SKU]],MD_Main_SKU[Main SKU],MD_Main_SKU[SKU name_gom])</f>
        <v>iSS01084</v>
      </c>
      <c r="M172" s="2" t="str">
        <f>_xlfn.XLOOKUP(Data_Nhập[[#This Row],[Material-Nhập]],MD_Main_SKU[Main SKU],MD_Main_SKU[SKU name_gom])</f>
        <v>WSS03</v>
      </c>
    </row>
    <row r="173" spans="1:13" x14ac:dyDescent="0.35">
      <c r="A173">
        <v>2024</v>
      </c>
      <c r="B173">
        <v>5</v>
      </c>
      <c r="C173" t="s">
        <v>14</v>
      </c>
      <c r="D173" t="s">
        <v>15</v>
      </c>
      <c r="E173" t="s">
        <v>85</v>
      </c>
      <c r="F173" t="s">
        <v>86</v>
      </c>
      <c r="G173" s="2">
        <v>0</v>
      </c>
      <c r="H173" s="2">
        <v>0</v>
      </c>
      <c r="I173" s="2">
        <v>0</v>
      </c>
      <c r="J173" s="2">
        <v>3699</v>
      </c>
      <c r="K173" s="2">
        <v>3699</v>
      </c>
      <c r="L173" s="2" t="str">
        <f>_xlfn.XLOOKUP(Data_Nhập[[#This Row],[Main SKU]],MD_Main_SKU[Main SKU],MD_Main_SKU[SKU name_gom])</f>
        <v>iSS01084</v>
      </c>
      <c r="M173" s="2" t="str">
        <f>_xlfn.XLOOKUP(Data_Nhập[[#This Row],[Material-Nhập]],MD_Main_SKU[Main SKU],MD_Main_SKU[SKU name_gom])</f>
        <v>Phó sản</v>
      </c>
    </row>
    <row r="174" spans="1:13" x14ac:dyDescent="0.35">
      <c r="A174">
        <v>2024</v>
      </c>
      <c r="B174">
        <v>5</v>
      </c>
      <c r="C174" t="s">
        <v>14</v>
      </c>
      <c r="D174" t="s">
        <v>15</v>
      </c>
      <c r="E174" t="s">
        <v>87</v>
      </c>
      <c r="F174" t="s">
        <v>88</v>
      </c>
      <c r="G174" s="2">
        <v>0</v>
      </c>
      <c r="H174" s="2">
        <v>0</v>
      </c>
      <c r="I174" s="2">
        <v>0</v>
      </c>
      <c r="J174" s="2">
        <v>3595</v>
      </c>
      <c r="K174" s="2">
        <v>3595</v>
      </c>
      <c r="L174" s="2" t="str">
        <f>_xlfn.XLOOKUP(Data_Nhập[[#This Row],[Main SKU]],MD_Main_SKU[Main SKU],MD_Main_SKU[SKU name_gom])</f>
        <v>iSS01084</v>
      </c>
      <c r="M174" s="2" t="str">
        <f>_xlfn.XLOOKUP(Data_Nhập[[#This Row],[Material-Nhập]],MD_Main_SKU[Main SKU],MD_Main_SKU[SKU name_gom])</f>
        <v>Phó sản</v>
      </c>
    </row>
    <row r="175" spans="1:13" x14ac:dyDescent="0.35">
      <c r="A175">
        <v>2024</v>
      </c>
      <c r="B175">
        <v>5</v>
      </c>
      <c r="C175" t="s">
        <v>14</v>
      </c>
      <c r="D175" t="s">
        <v>15</v>
      </c>
      <c r="E175" t="s">
        <v>89</v>
      </c>
      <c r="F175" t="s">
        <v>90</v>
      </c>
      <c r="G175" s="2">
        <v>0</v>
      </c>
      <c r="H175" s="2">
        <v>0</v>
      </c>
      <c r="I175" s="2">
        <v>0</v>
      </c>
      <c r="J175" s="2">
        <v>1646.9999999999998</v>
      </c>
      <c r="K175" s="2">
        <v>1646.9999999999998</v>
      </c>
      <c r="L175" s="2" t="str">
        <f>_xlfn.XLOOKUP(Data_Nhập[[#This Row],[Main SKU]],MD_Main_SKU[Main SKU],MD_Main_SKU[SKU name_gom])</f>
        <v>iSS01084</v>
      </c>
      <c r="M175" s="2" t="str">
        <f>_xlfn.XLOOKUP(Data_Nhập[[#This Row],[Material-Nhập]],MD_Main_SKU[Main SKU],MD_Main_SKU[SKU name_gom])</f>
        <v>Phó sản</v>
      </c>
    </row>
    <row r="176" spans="1:13" x14ac:dyDescent="0.35">
      <c r="A176">
        <v>2024</v>
      </c>
      <c r="B176">
        <v>5</v>
      </c>
      <c r="C176" t="s">
        <v>14</v>
      </c>
      <c r="D176" t="s">
        <v>15</v>
      </c>
      <c r="E176" t="s">
        <v>91</v>
      </c>
      <c r="F176" t="s">
        <v>92</v>
      </c>
      <c r="G176" s="2">
        <v>0</v>
      </c>
      <c r="H176" s="2">
        <v>0</v>
      </c>
      <c r="I176" s="2">
        <v>0</v>
      </c>
      <c r="J176" s="2">
        <v>1100</v>
      </c>
      <c r="K176" s="2">
        <v>1100</v>
      </c>
      <c r="L176" s="2" t="str">
        <f>_xlfn.XLOOKUP(Data_Nhập[[#This Row],[Main SKU]],MD_Main_SKU[Main SKU],MD_Main_SKU[SKU name_gom])</f>
        <v>iSS01084</v>
      </c>
      <c r="M176" s="2" t="str">
        <f>_xlfn.XLOOKUP(Data_Nhập[[#This Row],[Material-Nhập]],MD_Main_SKU[Main SKU],MD_Main_SKU[SKU name_gom])</f>
        <v>Phó sản</v>
      </c>
    </row>
    <row r="177" spans="1:13" x14ac:dyDescent="0.35">
      <c r="A177">
        <v>2024</v>
      </c>
      <c r="B177">
        <v>5</v>
      </c>
      <c r="C177" t="s">
        <v>14</v>
      </c>
      <c r="D177" t="s">
        <v>15</v>
      </c>
      <c r="E177" t="s">
        <v>93</v>
      </c>
      <c r="F177" t="s">
        <v>94</v>
      </c>
      <c r="G177" s="2">
        <v>0</v>
      </c>
      <c r="H177" s="2">
        <v>0</v>
      </c>
      <c r="I177" s="2">
        <v>0</v>
      </c>
      <c r="J177" s="2">
        <v>43.5</v>
      </c>
      <c r="K177" s="2">
        <v>43.5</v>
      </c>
      <c r="L177" s="2" t="str">
        <f>_xlfn.XLOOKUP(Data_Nhập[[#This Row],[Main SKU]],MD_Main_SKU[Main SKU],MD_Main_SKU[SKU name_gom])</f>
        <v>iSS01084</v>
      </c>
      <c r="M177" s="2" t="str">
        <f>_xlfn.XLOOKUP(Data_Nhập[[#This Row],[Material-Nhập]],MD_Main_SKU[Main SKU],MD_Main_SKU[SKU name_gom])</f>
        <v>Phó sản</v>
      </c>
    </row>
    <row r="178" spans="1:13" x14ac:dyDescent="0.35">
      <c r="A178">
        <v>2024</v>
      </c>
      <c r="B178">
        <v>5</v>
      </c>
      <c r="C178" t="s">
        <v>16</v>
      </c>
      <c r="D178" t="s">
        <v>17</v>
      </c>
      <c r="E178" t="s">
        <v>16</v>
      </c>
      <c r="F178" t="s">
        <v>17</v>
      </c>
      <c r="G178" s="2">
        <v>2633400.0000000005</v>
      </c>
      <c r="H178" s="2">
        <v>0</v>
      </c>
      <c r="I178" s="2">
        <v>2633400.0000000005</v>
      </c>
      <c r="J178" s="2">
        <v>0</v>
      </c>
      <c r="K178" s="2">
        <v>2633400.0000000005</v>
      </c>
      <c r="L178" s="2" t="str">
        <f>_xlfn.XLOOKUP(Data_Nhập[[#This Row],[Main SKU]],MD_Main_SKU[Main SKU],MD_Main_SKU[SKU name_gom])</f>
        <v>WSS01</v>
      </c>
      <c r="M178" s="2" t="str">
        <f>_xlfn.XLOOKUP(Data_Nhập[[#This Row],[Material-Nhập]],MD_Main_SKU[Main SKU],MD_Main_SKU[SKU name_gom])</f>
        <v>WSS01</v>
      </c>
    </row>
    <row r="179" spans="1:13" x14ac:dyDescent="0.35">
      <c r="A179">
        <v>2024</v>
      </c>
      <c r="B179">
        <v>5</v>
      </c>
      <c r="C179" t="s">
        <v>16</v>
      </c>
      <c r="D179" t="s">
        <v>17</v>
      </c>
      <c r="E179" t="s">
        <v>18</v>
      </c>
      <c r="F179" t="s">
        <v>19</v>
      </c>
      <c r="G179" s="2">
        <v>0</v>
      </c>
      <c r="H179" s="2">
        <v>378400</v>
      </c>
      <c r="I179" s="2">
        <v>378400</v>
      </c>
      <c r="J179" s="2">
        <v>0</v>
      </c>
      <c r="K179" s="2">
        <v>378400</v>
      </c>
      <c r="L179" s="2" t="str">
        <f>_xlfn.XLOOKUP(Data_Nhập[[#This Row],[Main SKU]],MD_Main_SKU[Main SKU],MD_Main_SKU[SKU name_gom])</f>
        <v>WSS01</v>
      </c>
      <c r="M179" s="2" t="str">
        <f>_xlfn.XLOOKUP(Data_Nhập[[#This Row],[Material-Nhập]],MD_Main_SKU[Main SKU],MD_Main_SKU[SKU name_gom])</f>
        <v>iSS01</v>
      </c>
    </row>
    <row r="180" spans="1:13" x14ac:dyDescent="0.35">
      <c r="A180">
        <v>2024</v>
      </c>
      <c r="B180">
        <v>5</v>
      </c>
      <c r="C180" t="s">
        <v>16</v>
      </c>
      <c r="D180" t="s">
        <v>17</v>
      </c>
      <c r="E180" t="s">
        <v>20</v>
      </c>
      <c r="F180" t="s">
        <v>21</v>
      </c>
      <c r="G180" s="2">
        <v>0</v>
      </c>
      <c r="H180" s="2">
        <v>154000</v>
      </c>
      <c r="I180" s="2">
        <v>154000</v>
      </c>
      <c r="J180" s="2">
        <v>0</v>
      </c>
      <c r="K180" s="2">
        <v>154000</v>
      </c>
      <c r="L180" s="2" t="str">
        <f>_xlfn.XLOOKUP(Data_Nhập[[#This Row],[Main SKU]],MD_Main_SKU[Main SKU],MD_Main_SKU[SKU name_gom])</f>
        <v>WSS01</v>
      </c>
      <c r="M180" s="2" t="str">
        <f>_xlfn.XLOOKUP(Data_Nhập[[#This Row],[Material-Nhập]],MD_Main_SKU[Main SKU],MD_Main_SKU[SKU name_gom])</f>
        <v>WSS02</v>
      </c>
    </row>
    <row r="181" spans="1:13" x14ac:dyDescent="0.35">
      <c r="A181">
        <v>2024</v>
      </c>
      <c r="B181">
        <v>5</v>
      </c>
      <c r="C181" t="s">
        <v>16</v>
      </c>
      <c r="D181" t="s">
        <v>17</v>
      </c>
      <c r="E181" t="s">
        <v>22</v>
      </c>
      <c r="F181" t="s">
        <v>23</v>
      </c>
      <c r="G181" s="2">
        <v>0</v>
      </c>
      <c r="H181" s="2">
        <v>173799.99999999994</v>
      </c>
      <c r="I181" s="2">
        <v>173799.99999999994</v>
      </c>
      <c r="J181" s="2">
        <v>0</v>
      </c>
      <c r="K181" s="2">
        <v>173799.99999999994</v>
      </c>
      <c r="L181" s="2" t="str">
        <f>_xlfn.XLOOKUP(Data_Nhập[[#This Row],[Main SKU]],MD_Main_SKU[Main SKU],MD_Main_SKU[SKU name_gom])</f>
        <v>WSS01</v>
      </c>
      <c r="M181" s="2" t="str">
        <f>_xlfn.XLOOKUP(Data_Nhập[[#This Row],[Material-Nhập]],MD_Main_SKU[Main SKU],MD_Main_SKU[SKU name_gom])</f>
        <v>WSS03</v>
      </c>
    </row>
    <row r="182" spans="1:13" x14ac:dyDescent="0.35">
      <c r="A182">
        <v>2024</v>
      </c>
      <c r="B182">
        <v>5</v>
      </c>
      <c r="C182" t="s">
        <v>16</v>
      </c>
      <c r="D182" t="s">
        <v>17</v>
      </c>
      <c r="E182" t="s">
        <v>26</v>
      </c>
      <c r="F182" t="s">
        <v>27</v>
      </c>
      <c r="G182" s="2">
        <v>0</v>
      </c>
      <c r="H182" s="2">
        <v>39600</v>
      </c>
      <c r="I182" s="2">
        <v>39600</v>
      </c>
      <c r="J182" s="2">
        <v>0</v>
      </c>
      <c r="K182" s="2">
        <v>39600</v>
      </c>
      <c r="L182" s="2" t="str">
        <f>_xlfn.XLOOKUP(Data_Nhập[[#This Row],[Main SKU]],MD_Main_SKU[Main SKU],MD_Main_SKU[SKU name_gom])</f>
        <v>WSS01</v>
      </c>
      <c r="M182" s="2" t="str">
        <f>_xlfn.XLOOKUP(Data_Nhập[[#This Row],[Material-Nhập]],MD_Main_SKU[Main SKU],MD_Main_SKU[SKU name_gom])</f>
        <v>iSS01</v>
      </c>
    </row>
    <row r="183" spans="1:13" x14ac:dyDescent="0.35">
      <c r="A183">
        <v>2024</v>
      </c>
      <c r="B183">
        <v>5</v>
      </c>
      <c r="C183" t="s">
        <v>16</v>
      </c>
      <c r="D183" t="s">
        <v>17</v>
      </c>
      <c r="E183" t="s">
        <v>109</v>
      </c>
      <c r="F183" t="s">
        <v>110</v>
      </c>
      <c r="G183" s="2">
        <v>0</v>
      </c>
      <c r="H183" s="2">
        <v>0</v>
      </c>
      <c r="I183" s="2">
        <v>0</v>
      </c>
      <c r="J183" s="2">
        <v>3530.7</v>
      </c>
      <c r="K183" s="2">
        <v>3530.7</v>
      </c>
      <c r="L183" s="2" t="str">
        <f>_xlfn.XLOOKUP(Data_Nhập[[#This Row],[Main SKU]],MD_Main_SKU[Main SKU],MD_Main_SKU[SKU name_gom])</f>
        <v>WSS01</v>
      </c>
      <c r="M183" s="2" t="str">
        <f>_xlfn.XLOOKUP(Data_Nhập[[#This Row],[Material-Nhập]],MD_Main_SKU[Main SKU],MD_Main_SKU[SKU name_gom])</f>
        <v>Phó sản</v>
      </c>
    </row>
    <row r="184" spans="1:13" x14ac:dyDescent="0.35">
      <c r="A184">
        <v>2024</v>
      </c>
      <c r="B184">
        <v>5</v>
      </c>
      <c r="C184" t="s">
        <v>16</v>
      </c>
      <c r="D184" t="s">
        <v>17</v>
      </c>
      <c r="E184" t="s">
        <v>111</v>
      </c>
      <c r="F184" t="s">
        <v>112</v>
      </c>
      <c r="G184" s="2">
        <v>0</v>
      </c>
      <c r="H184" s="2">
        <v>0</v>
      </c>
      <c r="I184" s="2">
        <v>0</v>
      </c>
      <c r="J184" s="2">
        <v>8.1</v>
      </c>
      <c r="K184" s="2">
        <v>8.1</v>
      </c>
      <c r="L184" s="2" t="str">
        <f>_xlfn.XLOOKUP(Data_Nhập[[#This Row],[Main SKU]],MD_Main_SKU[Main SKU],MD_Main_SKU[SKU name_gom])</f>
        <v>WSS01</v>
      </c>
      <c r="M184" s="2" t="str">
        <f>_xlfn.XLOOKUP(Data_Nhập[[#This Row],[Material-Nhập]],MD_Main_SKU[Main SKU],MD_Main_SKU[SKU name_gom])</f>
        <v>Phó sản</v>
      </c>
    </row>
    <row r="185" spans="1:13" x14ac:dyDescent="0.35">
      <c r="A185">
        <v>2024</v>
      </c>
      <c r="B185">
        <v>5</v>
      </c>
      <c r="C185" t="s">
        <v>16</v>
      </c>
      <c r="D185" t="s">
        <v>17</v>
      </c>
      <c r="E185" t="s">
        <v>113</v>
      </c>
      <c r="F185" t="s">
        <v>114</v>
      </c>
      <c r="G185" s="2">
        <v>0</v>
      </c>
      <c r="H185" s="2">
        <v>0</v>
      </c>
      <c r="I185" s="2">
        <v>0</v>
      </c>
      <c r="J185" s="2">
        <v>9.4</v>
      </c>
      <c r="K185" s="2">
        <v>9.4</v>
      </c>
      <c r="L185" s="2" t="str">
        <f>_xlfn.XLOOKUP(Data_Nhập[[#This Row],[Main SKU]],MD_Main_SKU[Main SKU],MD_Main_SKU[SKU name_gom])</f>
        <v>WSS01</v>
      </c>
      <c r="M185" s="2" t="str">
        <f>_xlfn.XLOOKUP(Data_Nhập[[#This Row],[Material-Nhập]],MD_Main_SKU[Main SKU],MD_Main_SKU[SKU name_gom])</f>
        <v>Phó sản</v>
      </c>
    </row>
    <row r="186" spans="1:13" x14ac:dyDescent="0.35">
      <c r="A186">
        <v>2024</v>
      </c>
      <c r="B186">
        <v>5</v>
      </c>
      <c r="C186" t="s">
        <v>16</v>
      </c>
      <c r="D186" t="s">
        <v>17</v>
      </c>
      <c r="E186" t="s">
        <v>85</v>
      </c>
      <c r="F186" t="s">
        <v>86</v>
      </c>
      <c r="G186" s="2">
        <v>0</v>
      </c>
      <c r="H186" s="2">
        <v>0</v>
      </c>
      <c r="I186" s="2">
        <v>0</v>
      </c>
      <c r="J186" s="2">
        <v>36917.999999999978</v>
      </c>
      <c r="K186" s="2">
        <v>36917.999999999978</v>
      </c>
      <c r="L186" s="2" t="str">
        <f>_xlfn.XLOOKUP(Data_Nhập[[#This Row],[Main SKU]],MD_Main_SKU[Main SKU],MD_Main_SKU[SKU name_gom])</f>
        <v>WSS01</v>
      </c>
      <c r="M186" s="2" t="str">
        <f>_xlfn.XLOOKUP(Data_Nhập[[#This Row],[Material-Nhập]],MD_Main_SKU[Main SKU],MD_Main_SKU[SKU name_gom])</f>
        <v>Phó sản</v>
      </c>
    </row>
    <row r="187" spans="1:13" x14ac:dyDescent="0.35">
      <c r="A187">
        <v>2024</v>
      </c>
      <c r="B187">
        <v>5</v>
      </c>
      <c r="C187" t="s">
        <v>16</v>
      </c>
      <c r="D187" t="s">
        <v>17</v>
      </c>
      <c r="E187" t="s">
        <v>87</v>
      </c>
      <c r="F187" t="s">
        <v>88</v>
      </c>
      <c r="G187" s="2">
        <v>0</v>
      </c>
      <c r="H187" s="2">
        <v>0</v>
      </c>
      <c r="I187" s="2">
        <v>0</v>
      </c>
      <c r="J187" s="2">
        <v>38962.000000000007</v>
      </c>
      <c r="K187" s="2">
        <v>38962.000000000007</v>
      </c>
      <c r="L187" s="2" t="str">
        <f>_xlfn.XLOOKUP(Data_Nhập[[#This Row],[Main SKU]],MD_Main_SKU[Main SKU],MD_Main_SKU[SKU name_gom])</f>
        <v>WSS01</v>
      </c>
      <c r="M187" s="2" t="str">
        <f>_xlfn.XLOOKUP(Data_Nhập[[#This Row],[Material-Nhập]],MD_Main_SKU[Main SKU],MD_Main_SKU[SKU name_gom])</f>
        <v>Phó sản</v>
      </c>
    </row>
    <row r="188" spans="1:13" x14ac:dyDescent="0.35">
      <c r="A188">
        <v>2024</v>
      </c>
      <c r="B188">
        <v>5</v>
      </c>
      <c r="C188" t="s">
        <v>16</v>
      </c>
      <c r="D188" t="s">
        <v>17</v>
      </c>
      <c r="E188" t="s">
        <v>89</v>
      </c>
      <c r="F188" t="s">
        <v>90</v>
      </c>
      <c r="G188" s="2">
        <v>0</v>
      </c>
      <c r="H188" s="2">
        <v>0</v>
      </c>
      <c r="I188" s="2">
        <v>0</v>
      </c>
      <c r="J188" s="2">
        <v>10981.999999999998</v>
      </c>
      <c r="K188" s="2">
        <v>10981.999999999998</v>
      </c>
      <c r="L188" s="2" t="str">
        <f>_xlfn.XLOOKUP(Data_Nhập[[#This Row],[Main SKU]],MD_Main_SKU[Main SKU],MD_Main_SKU[SKU name_gom])</f>
        <v>WSS01</v>
      </c>
      <c r="M188" s="2" t="str">
        <f>_xlfn.XLOOKUP(Data_Nhập[[#This Row],[Material-Nhập]],MD_Main_SKU[Main SKU],MD_Main_SKU[SKU name_gom])</f>
        <v>Phó sản</v>
      </c>
    </row>
    <row r="189" spans="1:13" x14ac:dyDescent="0.35">
      <c r="A189">
        <v>2024</v>
      </c>
      <c r="B189">
        <v>5</v>
      </c>
      <c r="C189" t="s">
        <v>16</v>
      </c>
      <c r="D189" t="s">
        <v>17</v>
      </c>
      <c r="E189" t="s">
        <v>91</v>
      </c>
      <c r="F189" t="s">
        <v>92</v>
      </c>
      <c r="G189" s="2">
        <v>0</v>
      </c>
      <c r="H189" s="2">
        <v>0</v>
      </c>
      <c r="I189" s="2">
        <v>0</v>
      </c>
      <c r="J189" s="2">
        <v>3300</v>
      </c>
      <c r="K189" s="2">
        <v>3300</v>
      </c>
      <c r="L189" s="2" t="str">
        <f>_xlfn.XLOOKUP(Data_Nhập[[#This Row],[Main SKU]],MD_Main_SKU[Main SKU],MD_Main_SKU[SKU name_gom])</f>
        <v>WSS01</v>
      </c>
      <c r="M189" s="2" t="str">
        <f>_xlfn.XLOOKUP(Data_Nhập[[#This Row],[Material-Nhập]],MD_Main_SKU[Main SKU],MD_Main_SKU[SKU name_gom])</f>
        <v>Phó sản</v>
      </c>
    </row>
    <row r="190" spans="1:13" x14ac:dyDescent="0.35">
      <c r="A190">
        <v>2024</v>
      </c>
      <c r="B190">
        <v>5</v>
      </c>
      <c r="C190" t="s">
        <v>16</v>
      </c>
      <c r="D190" t="s">
        <v>17</v>
      </c>
      <c r="E190" t="s">
        <v>93</v>
      </c>
      <c r="F190" t="s">
        <v>94</v>
      </c>
      <c r="G190" s="2">
        <v>0</v>
      </c>
      <c r="H190" s="2">
        <v>0</v>
      </c>
      <c r="I190" s="2">
        <v>0</v>
      </c>
      <c r="J190" s="2">
        <v>500.39999999999992</v>
      </c>
      <c r="K190" s="2">
        <v>500.39999999999992</v>
      </c>
      <c r="L190" s="2" t="str">
        <f>_xlfn.XLOOKUP(Data_Nhập[[#This Row],[Main SKU]],MD_Main_SKU[Main SKU],MD_Main_SKU[SKU name_gom])</f>
        <v>WSS01</v>
      </c>
      <c r="M190" s="2" t="str">
        <f>_xlfn.XLOOKUP(Data_Nhập[[#This Row],[Material-Nhập]],MD_Main_SKU[Main SKU],MD_Main_SKU[SKU name_gom])</f>
        <v>Phó sản</v>
      </c>
    </row>
    <row r="191" spans="1:13" x14ac:dyDescent="0.35">
      <c r="A191">
        <v>2024</v>
      </c>
      <c r="B191">
        <v>5</v>
      </c>
      <c r="C191" t="s">
        <v>22</v>
      </c>
      <c r="D191" t="s">
        <v>23</v>
      </c>
      <c r="E191" t="s">
        <v>22</v>
      </c>
      <c r="F191" t="s">
        <v>23</v>
      </c>
      <c r="G191" s="2">
        <v>37400</v>
      </c>
      <c r="H191" s="2">
        <v>0</v>
      </c>
      <c r="I191" s="2">
        <v>37400</v>
      </c>
      <c r="J191" s="2">
        <v>0</v>
      </c>
      <c r="K191" s="2">
        <v>37400</v>
      </c>
      <c r="L191" s="2" t="str">
        <f>_xlfn.XLOOKUP(Data_Nhập[[#This Row],[Main SKU]],MD_Main_SKU[Main SKU],MD_Main_SKU[SKU name_gom])</f>
        <v>WSS03</v>
      </c>
      <c r="M191" s="2" t="str">
        <f>_xlfn.XLOOKUP(Data_Nhập[[#This Row],[Material-Nhập]],MD_Main_SKU[Main SKU],MD_Main_SKU[SKU name_gom])</f>
        <v>WSS03</v>
      </c>
    </row>
    <row r="192" spans="1:13" x14ac:dyDescent="0.35">
      <c r="A192">
        <v>2024</v>
      </c>
      <c r="B192">
        <v>5</v>
      </c>
      <c r="C192" t="s">
        <v>24</v>
      </c>
      <c r="D192" t="s">
        <v>25</v>
      </c>
      <c r="E192" t="s">
        <v>20</v>
      </c>
      <c r="F192" t="s">
        <v>21</v>
      </c>
      <c r="G192" s="2">
        <v>0</v>
      </c>
      <c r="H192" s="2">
        <v>77000</v>
      </c>
      <c r="I192" s="2">
        <v>77000</v>
      </c>
      <c r="J192" s="2">
        <v>0</v>
      </c>
      <c r="K192" s="2">
        <v>77000</v>
      </c>
      <c r="L192" s="2" t="str">
        <f>_xlfn.XLOOKUP(Data_Nhập[[#This Row],[Main SKU]],MD_Main_SKU[Main SKU],MD_Main_SKU[SKU name_gom])</f>
        <v>WSS01</v>
      </c>
      <c r="M192" s="2" t="str">
        <f>_xlfn.XLOOKUP(Data_Nhập[[#This Row],[Material-Nhập]],MD_Main_SKU[Main SKU],MD_Main_SKU[SKU name_gom])</f>
        <v>WSS02</v>
      </c>
    </row>
    <row r="193" spans="1:13" x14ac:dyDescent="0.35">
      <c r="A193">
        <v>2024</v>
      </c>
      <c r="B193">
        <v>5</v>
      </c>
      <c r="C193" t="s">
        <v>24</v>
      </c>
      <c r="D193" t="s">
        <v>25</v>
      </c>
      <c r="E193" t="s">
        <v>22</v>
      </c>
      <c r="F193" t="s">
        <v>23</v>
      </c>
      <c r="G193" s="2">
        <v>0</v>
      </c>
      <c r="H193" s="2">
        <v>101200</v>
      </c>
      <c r="I193" s="2">
        <v>101200</v>
      </c>
      <c r="J193" s="2">
        <v>0</v>
      </c>
      <c r="K193" s="2">
        <v>101200</v>
      </c>
      <c r="L193" s="2" t="str">
        <f>_xlfn.XLOOKUP(Data_Nhập[[#This Row],[Main SKU]],MD_Main_SKU[Main SKU],MD_Main_SKU[SKU name_gom])</f>
        <v>WSS01</v>
      </c>
      <c r="M193" s="2" t="str">
        <f>_xlfn.XLOOKUP(Data_Nhập[[#This Row],[Material-Nhập]],MD_Main_SKU[Main SKU],MD_Main_SKU[SKU name_gom])</f>
        <v>WSS03</v>
      </c>
    </row>
    <row r="194" spans="1:13" x14ac:dyDescent="0.35">
      <c r="A194">
        <v>2024</v>
      </c>
      <c r="B194">
        <v>5</v>
      </c>
      <c r="C194" t="s">
        <v>24</v>
      </c>
      <c r="D194" t="s">
        <v>25</v>
      </c>
      <c r="E194" t="s">
        <v>24</v>
      </c>
      <c r="F194" t="s">
        <v>25</v>
      </c>
      <c r="G194" s="2">
        <v>550000</v>
      </c>
      <c r="H194" s="2">
        <v>0</v>
      </c>
      <c r="I194" s="2">
        <v>550000</v>
      </c>
      <c r="J194" s="2">
        <v>0</v>
      </c>
      <c r="K194" s="2">
        <v>550000</v>
      </c>
      <c r="L194" s="2" t="str">
        <f>_xlfn.XLOOKUP(Data_Nhập[[#This Row],[Main SKU]],MD_Main_SKU[Main SKU],MD_Main_SKU[SKU name_gom])</f>
        <v>WSS01</v>
      </c>
      <c r="M194" s="2" t="str">
        <f>_xlfn.XLOOKUP(Data_Nhập[[#This Row],[Material-Nhập]],MD_Main_SKU[Main SKU],MD_Main_SKU[SKU name_gom])</f>
        <v>WSS01</v>
      </c>
    </row>
    <row r="195" spans="1:13" x14ac:dyDescent="0.35">
      <c r="A195">
        <v>2024</v>
      </c>
      <c r="B195">
        <v>5</v>
      </c>
      <c r="C195" t="s">
        <v>24</v>
      </c>
      <c r="D195" t="s">
        <v>25</v>
      </c>
      <c r="E195" t="s">
        <v>26</v>
      </c>
      <c r="F195" t="s">
        <v>27</v>
      </c>
      <c r="G195" s="2">
        <v>0</v>
      </c>
      <c r="H195" s="2">
        <v>14300</v>
      </c>
      <c r="I195" s="2">
        <v>14300</v>
      </c>
      <c r="J195" s="2">
        <v>0</v>
      </c>
      <c r="K195" s="2">
        <v>14300</v>
      </c>
      <c r="L195" s="2" t="str">
        <f>_xlfn.XLOOKUP(Data_Nhập[[#This Row],[Main SKU]],MD_Main_SKU[Main SKU],MD_Main_SKU[SKU name_gom])</f>
        <v>WSS01</v>
      </c>
      <c r="M195" s="2" t="str">
        <f>_xlfn.XLOOKUP(Data_Nhập[[#This Row],[Material-Nhập]],MD_Main_SKU[Main SKU],MD_Main_SKU[SKU name_gom])</f>
        <v>iSS01</v>
      </c>
    </row>
    <row r="196" spans="1:13" x14ac:dyDescent="0.35">
      <c r="A196">
        <v>2024</v>
      </c>
      <c r="B196">
        <v>5</v>
      </c>
      <c r="C196" t="s">
        <v>24</v>
      </c>
      <c r="D196" t="s">
        <v>25</v>
      </c>
      <c r="E196" t="s">
        <v>85</v>
      </c>
      <c r="F196" t="s">
        <v>86</v>
      </c>
      <c r="G196" s="2">
        <v>0</v>
      </c>
      <c r="H196" s="2">
        <v>0</v>
      </c>
      <c r="I196" s="2">
        <v>0</v>
      </c>
      <c r="J196" s="2">
        <v>7737.9999999999991</v>
      </c>
      <c r="K196" s="2">
        <v>7737.9999999999991</v>
      </c>
      <c r="L196" s="2" t="str">
        <f>_xlfn.XLOOKUP(Data_Nhập[[#This Row],[Main SKU]],MD_Main_SKU[Main SKU],MD_Main_SKU[SKU name_gom])</f>
        <v>WSS01</v>
      </c>
      <c r="M196" s="2" t="str">
        <f>_xlfn.XLOOKUP(Data_Nhập[[#This Row],[Material-Nhập]],MD_Main_SKU[Main SKU],MD_Main_SKU[SKU name_gom])</f>
        <v>Phó sản</v>
      </c>
    </row>
    <row r="197" spans="1:13" x14ac:dyDescent="0.35">
      <c r="A197">
        <v>2024</v>
      </c>
      <c r="B197">
        <v>5</v>
      </c>
      <c r="C197" t="s">
        <v>24</v>
      </c>
      <c r="D197" t="s">
        <v>25</v>
      </c>
      <c r="E197" t="s">
        <v>87</v>
      </c>
      <c r="F197" t="s">
        <v>88</v>
      </c>
      <c r="G197" s="2">
        <v>0</v>
      </c>
      <c r="H197" s="2">
        <v>0</v>
      </c>
      <c r="I197" s="2">
        <v>0</v>
      </c>
      <c r="J197" s="2">
        <v>17011.999999999996</v>
      </c>
      <c r="K197" s="2">
        <v>17011.999999999996</v>
      </c>
      <c r="L197" s="2" t="str">
        <f>_xlfn.XLOOKUP(Data_Nhập[[#This Row],[Main SKU]],MD_Main_SKU[Main SKU],MD_Main_SKU[SKU name_gom])</f>
        <v>WSS01</v>
      </c>
      <c r="M197" s="2" t="str">
        <f>_xlfn.XLOOKUP(Data_Nhập[[#This Row],[Material-Nhập]],MD_Main_SKU[Main SKU],MD_Main_SKU[SKU name_gom])</f>
        <v>Phó sản</v>
      </c>
    </row>
    <row r="198" spans="1:13" x14ac:dyDescent="0.35">
      <c r="A198">
        <v>2024</v>
      </c>
      <c r="B198">
        <v>5</v>
      </c>
      <c r="C198" t="s">
        <v>24</v>
      </c>
      <c r="D198" t="s">
        <v>25</v>
      </c>
      <c r="E198" t="s">
        <v>89</v>
      </c>
      <c r="F198" t="s">
        <v>90</v>
      </c>
      <c r="G198" s="2">
        <v>0</v>
      </c>
      <c r="H198" s="2">
        <v>0</v>
      </c>
      <c r="I198" s="2">
        <v>0</v>
      </c>
      <c r="J198" s="2">
        <v>1271</v>
      </c>
      <c r="K198" s="2">
        <v>1271</v>
      </c>
      <c r="L198" s="2" t="str">
        <f>_xlfn.XLOOKUP(Data_Nhập[[#This Row],[Main SKU]],MD_Main_SKU[Main SKU],MD_Main_SKU[SKU name_gom])</f>
        <v>WSS01</v>
      </c>
      <c r="M198" s="2" t="str">
        <f>_xlfn.XLOOKUP(Data_Nhập[[#This Row],[Material-Nhập]],MD_Main_SKU[Main SKU],MD_Main_SKU[SKU name_gom])</f>
        <v>Phó sản</v>
      </c>
    </row>
    <row r="199" spans="1:13" x14ac:dyDescent="0.35">
      <c r="A199">
        <v>2024</v>
      </c>
      <c r="B199">
        <v>5</v>
      </c>
      <c r="C199" t="s">
        <v>24</v>
      </c>
      <c r="D199" t="s">
        <v>25</v>
      </c>
      <c r="E199" t="s">
        <v>93</v>
      </c>
      <c r="F199" t="s">
        <v>94</v>
      </c>
      <c r="G199" s="2">
        <v>0</v>
      </c>
      <c r="H199" s="2">
        <v>0</v>
      </c>
      <c r="I199" s="2">
        <v>0</v>
      </c>
      <c r="J199" s="2">
        <v>120.50000000000001</v>
      </c>
      <c r="K199" s="2">
        <v>120.50000000000001</v>
      </c>
      <c r="L199" s="2" t="str">
        <f>_xlfn.XLOOKUP(Data_Nhập[[#This Row],[Main SKU]],MD_Main_SKU[Main SKU],MD_Main_SKU[SKU name_gom])</f>
        <v>WSS01</v>
      </c>
      <c r="M199" s="2" t="str">
        <f>_xlfn.XLOOKUP(Data_Nhập[[#This Row],[Material-Nhập]],MD_Main_SKU[Main SKU],MD_Main_SKU[SKU name_gom])</f>
        <v>Phó sản</v>
      </c>
    </row>
    <row r="200" spans="1:13" x14ac:dyDescent="0.35">
      <c r="A200">
        <v>2024</v>
      </c>
      <c r="B200">
        <v>5</v>
      </c>
      <c r="C200" t="s">
        <v>101</v>
      </c>
      <c r="D200" t="s">
        <v>102</v>
      </c>
      <c r="E200" t="s">
        <v>101</v>
      </c>
      <c r="F200" t="s">
        <v>102</v>
      </c>
      <c r="G200" s="2">
        <v>2200</v>
      </c>
      <c r="H200" s="2">
        <v>0</v>
      </c>
      <c r="I200" s="2">
        <v>2200</v>
      </c>
      <c r="J200" s="2">
        <v>0</v>
      </c>
      <c r="K200" s="2">
        <v>2200</v>
      </c>
      <c r="L200" s="2" t="str">
        <f>_xlfn.XLOOKUP(Data_Nhập[[#This Row],[Main SKU]],MD_Main_SKU[Main SKU],MD_Main_SKU[SKU name_gom])</f>
        <v>WSS03</v>
      </c>
      <c r="M200" s="2" t="str">
        <f>_xlfn.XLOOKUP(Data_Nhập[[#This Row],[Material-Nhập]],MD_Main_SKU[Main SKU],MD_Main_SKU[SKU name_gom])</f>
        <v>WSS03</v>
      </c>
    </row>
    <row r="201" spans="1:13" x14ac:dyDescent="0.35">
      <c r="A201">
        <v>2024</v>
      </c>
      <c r="B201">
        <v>5</v>
      </c>
      <c r="C201" t="s">
        <v>107</v>
      </c>
      <c r="D201" t="s">
        <v>108</v>
      </c>
      <c r="E201" t="s">
        <v>107</v>
      </c>
      <c r="F201" t="s">
        <v>108</v>
      </c>
      <c r="G201" s="2">
        <v>29700</v>
      </c>
      <c r="H201" s="2">
        <v>0</v>
      </c>
      <c r="I201" s="2">
        <v>29700</v>
      </c>
      <c r="J201" s="2">
        <v>0</v>
      </c>
      <c r="K201" s="2">
        <v>29700</v>
      </c>
      <c r="L201" s="2" t="str">
        <f>_xlfn.XLOOKUP(Data_Nhập[[#This Row],[Main SKU]],MD_Main_SKU[Main SKU],MD_Main_SKU[SKU name_gom])</f>
        <v>WSS05</v>
      </c>
      <c r="M201" s="2" t="str">
        <f>_xlfn.XLOOKUP(Data_Nhập[[#This Row],[Material-Nhập]],MD_Main_SKU[Main SKU],MD_Main_SKU[SKU name_gom])</f>
        <v>WSS05</v>
      </c>
    </row>
    <row r="202" spans="1:13" x14ac:dyDescent="0.35">
      <c r="A202">
        <v>2024</v>
      </c>
      <c r="B202">
        <v>5</v>
      </c>
      <c r="C202" t="s">
        <v>107</v>
      </c>
      <c r="D202" t="s">
        <v>108</v>
      </c>
      <c r="E202" t="s">
        <v>85</v>
      </c>
      <c r="F202" t="s">
        <v>86</v>
      </c>
      <c r="G202" s="2">
        <v>0</v>
      </c>
      <c r="H202" s="2">
        <v>0</v>
      </c>
      <c r="I202" s="2">
        <v>0</v>
      </c>
      <c r="J202" s="2">
        <v>6534</v>
      </c>
      <c r="K202" s="2">
        <v>6534</v>
      </c>
      <c r="L202" s="2" t="str">
        <f>_xlfn.XLOOKUP(Data_Nhập[[#This Row],[Main SKU]],MD_Main_SKU[Main SKU],MD_Main_SKU[SKU name_gom])</f>
        <v>WSS05</v>
      </c>
      <c r="M202" s="2" t="str">
        <f>_xlfn.XLOOKUP(Data_Nhập[[#This Row],[Material-Nhập]],MD_Main_SKU[Main SKU],MD_Main_SKU[SKU name_gom])</f>
        <v>Phó sản</v>
      </c>
    </row>
    <row r="203" spans="1:13" x14ac:dyDescent="0.35">
      <c r="A203">
        <v>2024</v>
      </c>
      <c r="B203">
        <v>5</v>
      </c>
      <c r="C203" t="s">
        <v>107</v>
      </c>
      <c r="D203" t="s">
        <v>108</v>
      </c>
      <c r="E203" t="s">
        <v>87</v>
      </c>
      <c r="F203" t="s">
        <v>88</v>
      </c>
      <c r="G203" s="2">
        <v>0</v>
      </c>
      <c r="H203" s="2">
        <v>0</v>
      </c>
      <c r="I203" s="2">
        <v>0</v>
      </c>
      <c r="J203" s="2">
        <v>1222</v>
      </c>
      <c r="K203" s="2">
        <v>1222</v>
      </c>
      <c r="L203" s="2" t="str">
        <f>_xlfn.XLOOKUP(Data_Nhập[[#This Row],[Main SKU]],MD_Main_SKU[Main SKU],MD_Main_SKU[SKU name_gom])</f>
        <v>WSS05</v>
      </c>
      <c r="M203" s="2" t="str">
        <f>_xlfn.XLOOKUP(Data_Nhập[[#This Row],[Material-Nhập]],MD_Main_SKU[Main SKU],MD_Main_SKU[SKU name_gom])</f>
        <v>Phó sản</v>
      </c>
    </row>
    <row r="204" spans="1:13" x14ac:dyDescent="0.35">
      <c r="A204">
        <v>2024</v>
      </c>
      <c r="B204">
        <v>5</v>
      </c>
      <c r="C204" t="s">
        <v>115</v>
      </c>
      <c r="D204" t="s">
        <v>116</v>
      </c>
      <c r="E204" t="s">
        <v>97</v>
      </c>
      <c r="F204" t="s">
        <v>98</v>
      </c>
      <c r="G204" s="2">
        <v>0</v>
      </c>
      <c r="H204" s="2">
        <v>47300</v>
      </c>
      <c r="I204" s="2">
        <v>47300</v>
      </c>
      <c r="J204" s="2">
        <v>0</v>
      </c>
      <c r="K204" s="2">
        <v>47300</v>
      </c>
      <c r="L204" s="2" t="str">
        <f>_xlfn.XLOOKUP(Data_Nhập[[#This Row],[Main SKU]],MD_Main_SKU[Main SKU],MD_Main_SKU[SKU name_gom])</f>
        <v>WSS05</v>
      </c>
      <c r="M204" s="2" t="str">
        <f>_xlfn.XLOOKUP(Data_Nhập[[#This Row],[Material-Nhập]],MD_Main_SKU[Main SKU],MD_Main_SKU[SKU name_gom])</f>
        <v>WSS05</v>
      </c>
    </row>
    <row r="205" spans="1:13" x14ac:dyDescent="0.35">
      <c r="A205">
        <v>2024</v>
      </c>
      <c r="B205">
        <v>5</v>
      </c>
      <c r="C205" t="s">
        <v>115</v>
      </c>
      <c r="D205" t="s">
        <v>116</v>
      </c>
      <c r="E205" t="s">
        <v>115</v>
      </c>
      <c r="F205" t="s">
        <v>116</v>
      </c>
      <c r="G205" s="2">
        <v>347600</v>
      </c>
      <c r="H205" s="2">
        <v>0</v>
      </c>
      <c r="I205" s="2">
        <v>347600</v>
      </c>
      <c r="J205" s="2">
        <v>0</v>
      </c>
      <c r="K205" s="2">
        <v>347600</v>
      </c>
      <c r="L205" s="2" t="str">
        <f>_xlfn.XLOOKUP(Data_Nhập[[#This Row],[Main SKU]],MD_Main_SKU[Main SKU],MD_Main_SKU[SKU name_gom])</f>
        <v>WSS05</v>
      </c>
      <c r="M205" s="2" t="str">
        <f>_xlfn.XLOOKUP(Data_Nhập[[#This Row],[Material-Nhập]],MD_Main_SKU[Main SKU],MD_Main_SKU[SKU name_gom])</f>
        <v>WSS05</v>
      </c>
    </row>
    <row r="206" spans="1:13" x14ac:dyDescent="0.35">
      <c r="A206">
        <v>2024</v>
      </c>
      <c r="B206">
        <v>6</v>
      </c>
      <c r="C206" t="s">
        <v>8</v>
      </c>
      <c r="D206" t="s">
        <v>9</v>
      </c>
      <c r="E206" t="s">
        <v>8</v>
      </c>
      <c r="F206" t="s">
        <v>9</v>
      </c>
      <c r="G206" s="2">
        <v>12100</v>
      </c>
      <c r="H206" s="2">
        <v>0</v>
      </c>
      <c r="I206" s="2">
        <v>12100</v>
      </c>
      <c r="J206" s="2">
        <v>0</v>
      </c>
      <c r="K206" s="2">
        <v>12100</v>
      </c>
      <c r="L206" s="2" t="str">
        <f>_xlfn.XLOOKUP(Data_Nhập[[#This Row],[Main SKU]],MD_Main_SKU[Main SKU],MD_Main_SKU[SKU name_gom])</f>
        <v>WSS01</v>
      </c>
      <c r="M206" s="2" t="str">
        <f>_xlfn.XLOOKUP(Data_Nhập[[#This Row],[Material-Nhập]],MD_Main_SKU[Main SKU],MD_Main_SKU[SKU name_gom])</f>
        <v>WSS01</v>
      </c>
    </row>
    <row r="207" spans="1:13" x14ac:dyDescent="0.35">
      <c r="A207">
        <v>2024</v>
      </c>
      <c r="B207">
        <v>6</v>
      </c>
      <c r="C207" t="s">
        <v>8</v>
      </c>
      <c r="D207" t="s">
        <v>9</v>
      </c>
      <c r="E207" t="s">
        <v>10</v>
      </c>
      <c r="F207" t="s">
        <v>11</v>
      </c>
      <c r="G207" s="2">
        <v>0</v>
      </c>
      <c r="H207" s="2">
        <v>1100</v>
      </c>
      <c r="I207" s="2">
        <v>1100</v>
      </c>
      <c r="J207" s="2">
        <v>0</v>
      </c>
      <c r="K207" s="2">
        <v>1100</v>
      </c>
      <c r="L207" s="2" t="str">
        <f>_xlfn.XLOOKUP(Data_Nhập[[#This Row],[Main SKU]],MD_Main_SKU[Main SKU],MD_Main_SKU[SKU name_gom])</f>
        <v>WSS01</v>
      </c>
      <c r="M207" s="2" t="str">
        <f>_xlfn.XLOOKUP(Data_Nhập[[#This Row],[Material-Nhập]],MD_Main_SKU[Main SKU],MD_Main_SKU[SKU name_gom])</f>
        <v>WSS02</v>
      </c>
    </row>
    <row r="208" spans="1:13" x14ac:dyDescent="0.35">
      <c r="A208">
        <v>2024</v>
      </c>
      <c r="B208">
        <v>6</v>
      </c>
      <c r="C208" t="s">
        <v>14</v>
      </c>
      <c r="D208" t="s">
        <v>15</v>
      </c>
      <c r="E208" t="s">
        <v>14</v>
      </c>
      <c r="F208" t="s">
        <v>15</v>
      </c>
      <c r="G208" s="2">
        <v>193600</v>
      </c>
      <c r="H208" s="2">
        <v>0</v>
      </c>
      <c r="I208" s="2">
        <v>193600</v>
      </c>
      <c r="J208" s="2">
        <v>0</v>
      </c>
      <c r="K208" s="2">
        <v>193600</v>
      </c>
      <c r="L208" s="2" t="str">
        <f>_xlfn.XLOOKUP(Data_Nhập[[#This Row],[Main SKU]],MD_Main_SKU[Main SKU],MD_Main_SKU[SKU name_gom])</f>
        <v>iSS01084</v>
      </c>
      <c r="M208" s="2" t="str">
        <f>_xlfn.XLOOKUP(Data_Nhập[[#This Row],[Material-Nhập]],MD_Main_SKU[Main SKU],MD_Main_SKU[SKU name_gom])</f>
        <v>iSS01084</v>
      </c>
    </row>
    <row r="209" spans="1:13" x14ac:dyDescent="0.35">
      <c r="A209">
        <v>2024</v>
      </c>
      <c r="B209">
        <v>6</v>
      </c>
      <c r="C209" t="s">
        <v>14</v>
      </c>
      <c r="D209" t="s">
        <v>15</v>
      </c>
      <c r="E209" t="s">
        <v>18</v>
      </c>
      <c r="F209" t="s">
        <v>19</v>
      </c>
      <c r="G209" s="2">
        <v>0</v>
      </c>
      <c r="H209" s="2">
        <v>4400</v>
      </c>
      <c r="I209" s="2">
        <v>4400</v>
      </c>
      <c r="J209" s="2">
        <v>0</v>
      </c>
      <c r="K209" s="2">
        <v>4400</v>
      </c>
      <c r="L209" s="2" t="str">
        <f>_xlfn.XLOOKUP(Data_Nhập[[#This Row],[Main SKU]],MD_Main_SKU[Main SKU],MD_Main_SKU[SKU name_gom])</f>
        <v>iSS01084</v>
      </c>
      <c r="M209" s="2" t="str">
        <f>_xlfn.XLOOKUP(Data_Nhập[[#This Row],[Material-Nhập]],MD_Main_SKU[Main SKU],MD_Main_SKU[SKU name_gom])</f>
        <v>iSS01</v>
      </c>
    </row>
    <row r="210" spans="1:13" x14ac:dyDescent="0.35">
      <c r="A210">
        <v>2024</v>
      </c>
      <c r="B210">
        <v>6</v>
      </c>
      <c r="C210" t="s">
        <v>14</v>
      </c>
      <c r="D210" t="s">
        <v>15</v>
      </c>
      <c r="E210" t="s">
        <v>22</v>
      </c>
      <c r="F210" t="s">
        <v>23</v>
      </c>
      <c r="G210" s="2">
        <v>0</v>
      </c>
      <c r="H210" s="2">
        <v>1100</v>
      </c>
      <c r="I210" s="2">
        <v>1100</v>
      </c>
      <c r="J210" s="2">
        <v>0</v>
      </c>
      <c r="K210" s="2">
        <v>1100</v>
      </c>
      <c r="L210" s="2" t="str">
        <f>_xlfn.XLOOKUP(Data_Nhập[[#This Row],[Main SKU]],MD_Main_SKU[Main SKU],MD_Main_SKU[SKU name_gom])</f>
        <v>iSS01084</v>
      </c>
      <c r="M210" s="2" t="str">
        <f>_xlfn.XLOOKUP(Data_Nhập[[#This Row],[Material-Nhập]],MD_Main_SKU[Main SKU],MD_Main_SKU[SKU name_gom])</f>
        <v>WSS03</v>
      </c>
    </row>
    <row r="211" spans="1:13" x14ac:dyDescent="0.35">
      <c r="A211">
        <v>2024</v>
      </c>
      <c r="B211">
        <v>6</v>
      </c>
      <c r="C211" t="s">
        <v>14</v>
      </c>
      <c r="D211" t="s">
        <v>15</v>
      </c>
      <c r="E211" t="s">
        <v>85</v>
      </c>
      <c r="F211" t="s">
        <v>86</v>
      </c>
      <c r="G211" s="2">
        <v>0</v>
      </c>
      <c r="H211" s="2">
        <v>0</v>
      </c>
      <c r="I211" s="2">
        <v>0</v>
      </c>
      <c r="J211" s="2">
        <v>4374</v>
      </c>
      <c r="K211" s="2">
        <v>4374</v>
      </c>
      <c r="L211" s="2" t="str">
        <f>_xlfn.XLOOKUP(Data_Nhập[[#This Row],[Main SKU]],MD_Main_SKU[Main SKU],MD_Main_SKU[SKU name_gom])</f>
        <v>iSS01084</v>
      </c>
      <c r="M211" s="2" t="str">
        <f>_xlfn.XLOOKUP(Data_Nhập[[#This Row],[Material-Nhập]],MD_Main_SKU[Main SKU],MD_Main_SKU[SKU name_gom])</f>
        <v>Phó sản</v>
      </c>
    </row>
    <row r="212" spans="1:13" x14ac:dyDescent="0.35">
      <c r="A212">
        <v>2024</v>
      </c>
      <c r="B212">
        <v>6</v>
      </c>
      <c r="C212" t="s">
        <v>14</v>
      </c>
      <c r="D212" t="s">
        <v>15</v>
      </c>
      <c r="E212" t="s">
        <v>87</v>
      </c>
      <c r="F212" t="s">
        <v>88</v>
      </c>
      <c r="G212" s="2">
        <v>0</v>
      </c>
      <c r="H212" s="2">
        <v>0</v>
      </c>
      <c r="I212" s="2">
        <v>0</v>
      </c>
      <c r="J212" s="2">
        <v>8533.7999999999993</v>
      </c>
      <c r="K212" s="2">
        <v>8533.7999999999993</v>
      </c>
      <c r="L212" s="2" t="str">
        <f>_xlfn.XLOOKUP(Data_Nhập[[#This Row],[Main SKU]],MD_Main_SKU[Main SKU],MD_Main_SKU[SKU name_gom])</f>
        <v>iSS01084</v>
      </c>
      <c r="M212" s="2" t="str">
        <f>_xlfn.XLOOKUP(Data_Nhập[[#This Row],[Material-Nhập]],MD_Main_SKU[Main SKU],MD_Main_SKU[SKU name_gom])</f>
        <v>Phó sản</v>
      </c>
    </row>
    <row r="213" spans="1:13" x14ac:dyDescent="0.35">
      <c r="A213">
        <v>2024</v>
      </c>
      <c r="B213">
        <v>6</v>
      </c>
      <c r="C213" t="s">
        <v>14</v>
      </c>
      <c r="D213" t="s">
        <v>15</v>
      </c>
      <c r="E213" t="s">
        <v>89</v>
      </c>
      <c r="F213" t="s">
        <v>90</v>
      </c>
      <c r="G213" s="2">
        <v>0</v>
      </c>
      <c r="H213" s="2">
        <v>0</v>
      </c>
      <c r="I213" s="2">
        <v>0</v>
      </c>
      <c r="J213" s="2">
        <v>736</v>
      </c>
      <c r="K213" s="2">
        <v>736</v>
      </c>
      <c r="L213" s="2" t="str">
        <f>_xlfn.XLOOKUP(Data_Nhập[[#This Row],[Main SKU]],MD_Main_SKU[Main SKU],MD_Main_SKU[SKU name_gom])</f>
        <v>iSS01084</v>
      </c>
      <c r="M213" s="2" t="str">
        <f>_xlfn.XLOOKUP(Data_Nhập[[#This Row],[Material-Nhập]],MD_Main_SKU[Main SKU],MD_Main_SKU[SKU name_gom])</f>
        <v>Phó sản</v>
      </c>
    </row>
    <row r="214" spans="1:13" x14ac:dyDescent="0.35">
      <c r="A214">
        <v>2024</v>
      </c>
      <c r="B214">
        <v>6</v>
      </c>
      <c r="C214" t="s">
        <v>14</v>
      </c>
      <c r="D214" t="s">
        <v>15</v>
      </c>
      <c r="E214" t="s">
        <v>93</v>
      </c>
      <c r="F214" t="s">
        <v>94</v>
      </c>
      <c r="G214" s="2">
        <v>0</v>
      </c>
      <c r="H214" s="2">
        <v>0</v>
      </c>
      <c r="I214" s="2">
        <v>0</v>
      </c>
      <c r="J214" s="2">
        <v>31.700000000000003</v>
      </c>
      <c r="K214" s="2">
        <v>31.700000000000003</v>
      </c>
      <c r="L214" s="2" t="str">
        <f>_xlfn.XLOOKUP(Data_Nhập[[#This Row],[Main SKU]],MD_Main_SKU[Main SKU],MD_Main_SKU[SKU name_gom])</f>
        <v>iSS01084</v>
      </c>
      <c r="M214" s="2" t="str">
        <f>_xlfn.XLOOKUP(Data_Nhập[[#This Row],[Material-Nhập]],MD_Main_SKU[Main SKU],MD_Main_SKU[SKU name_gom])</f>
        <v>Phó sản</v>
      </c>
    </row>
    <row r="215" spans="1:13" x14ac:dyDescent="0.35">
      <c r="A215">
        <v>2024</v>
      </c>
      <c r="B215">
        <v>6</v>
      </c>
      <c r="C215" t="s">
        <v>16</v>
      </c>
      <c r="D215" t="s">
        <v>17</v>
      </c>
      <c r="E215" t="s">
        <v>16</v>
      </c>
      <c r="F215" t="s">
        <v>17</v>
      </c>
      <c r="G215" s="2">
        <v>2685099.9999999995</v>
      </c>
      <c r="H215" s="2">
        <v>23100</v>
      </c>
      <c r="I215" s="2">
        <v>2708199.9999999995</v>
      </c>
      <c r="J215" s="2">
        <v>0</v>
      </c>
      <c r="K215" s="2">
        <v>2708199.9999999995</v>
      </c>
      <c r="L215" s="2" t="str">
        <f>_xlfn.XLOOKUP(Data_Nhập[[#This Row],[Main SKU]],MD_Main_SKU[Main SKU],MD_Main_SKU[SKU name_gom])</f>
        <v>WSS01</v>
      </c>
      <c r="M215" s="2" t="str">
        <f>_xlfn.XLOOKUP(Data_Nhập[[#This Row],[Material-Nhập]],MD_Main_SKU[Main SKU],MD_Main_SKU[SKU name_gom])</f>
        <v>WSS01</v>
      </c>
    </row>
    <row r="216" spans="1:13" x14ac:dyDescent="0.35">
      <c r="A216">
        <v>2024</v>
      </c>
      <c r="B216">
        <v>6</v>
      </c>
      <c r="C216" t="s">
        <v>16</v>
      </c>
      <c r="D216" t="s">
        <v>17</v>
      </c>
      <c r="E216" t="s">
        <v>18</v>
      </c>
      <c r="F216" t="s">
        <v>19</v>
      </c>
      <c r="G216" s="2">
        <v>0</v>
      </c>
      <c r="H216" s="2">
        <v>458700.00000000006</v>
      </c>
      <c r="I216" s="2">
        <v>458700.00000000006</v>
      </c>
      <c r="J216" s="2">
        <v>0</v>
      </c>
      <c r="K216" s="2">
        <v>458700.00000000006</v>
      </c>
      <c r="L216" s="2" t="str">
        <f>_xlfn.XLOOKUP(Data_Nhập[[#This Row],[Main SKU]],MD_Main_SKU[Main SKU],MD_Main_SKU[SKU name_gom])</f>
        <v>WSS01</v>
      </c>
      <c r="M216" s="2" t="str">
        <f>_xlfn.XLOOKUP(Data_Nhập[[#This Row],[Material-Nhập]],MD_Main_SKU[Main SKU],MD_Main_SKU[SKU name_gom])</f>
        <v>iSS01</v>
      </c>
    </row>
    <row r="217" spans="1:13" x14ac:dyDescent="0.35">
      <c r="A217">
        <v>2024</v>
      </c>
      <c r="B217">
        <v>6</v>
      </c>
      <c r="C217" t="s">
        <v>16</v>
      </c>
      <c r="D217" t="s">
        <v>17</v>
      </c>
      <c r="E217" t="s">
        <v>20</v>
      </c>
      <c r="F217" t="s">
        <v>21</v>
      </c>
      <c r="G217" s="2">
        <v>0</v>
      </c>
      <c r="H217" s="2">
        <v>6600</v>
      </c>
      <c r="I217" s="2">
        <v>6600</v>
      </c>
      <c r="J217" s="2">
        <v>0</v>
      </c>
      <c r="K217" s="2">
        <v>6600</v>
      </c>
      <c r="L217" s="2" t="str">
        <f>_xlfn.XLOOKUP(Data_Nhập[[#This Row],[Main SKU]],MD_Main_SKU[Main SKU],MD_Main_SKU[SKU name_gom])</f>
        <v>WSS01</v>
      </c>
      <c r="M217" s="2" t="str">
        <f>_xlfn.XLOOKUP(Data_Nhập[[#This Row],[Material-Nhập]],MD_Main_SKU[Main SKU],MD_Main_SKU[SKU name_gom])</f>
        <v>WSS02</v>
      </c>
    </row>
    <row r="218" spans="1:13" x14ac:dyDescent="0.35">
      <c r="A218">
        <v>2024</v>
      </c>
      <c r="B218">
        <v>6</v>
      </c>
      <c r="C218" t="s">
        <v>16</v>
      </c>
      <c r="D218" t="s">
        <v>17</v>
      </c>
      <c r="E218" t="s">
        <v>22</v>
      </c>
      <c r="F218" t="s">
        <v>23</v>
      </c>
      <c r="G218" s="2">
        <v>0</v>
      </c>
      <c r="H218" s="2">
        <v>182799.99999999997</v>
      </c>
      <c r="I218" s="2">
        <v>182799.99999999997</v>
      </c>
      <c r="J218" s="2">
        <v>0</v>
      </c>
      <c r="K218" s="2">
        <v>182799.99999999997</v>
      </c>
      <c r="L218" s="2" t="str">
        <f>_xlfn.XLOOKUP(Data_Nhập[[#This Row],[Main SKU]],MD_Main_SKU[Main SKU],MD_Main_SKU[SKU name_gom])</f>
        <v>WSS01</v>
      </c>
      <c r="M218" s="2" t="str">
        <f>_xlfn.XLOOKUP(Data_Nhập[[#This Row],[Material-Nhập]],MD_Main_SKU[Main SKU],MD_Main_SKU[SKU name_gom])</f>
        <v>WSS03</v>
      </c>
    </row>
    <row r="219" spans="1:13" x14ac:dyDescent="0.35">
      <c r="A219">
        <v>2024</v>
      </c>
      <c r="B219">
        <v>6</v>
      </c>
      <c r="C219" t="s">
        <v>16</v>
      </c>
      <c r="D219" t="s">
        <v>17</v>
      </c>
      <c r="E219" t="s">
        <v>26</v>
      </c>
      <c r="F219" t="s">
        <v>27</v>
      </c>
      <c r="G219" s="2">
        <v>0</v>
      </c>
      <c r="H219" s="2">
        <v>3300</v>
      </c>
      <c r="I219" s="2">
        <v>3300</v>
      </c>
      <c r="J219" s="2">
        <v>0</v>
      </c>
      <c r="K219" s="2">
        <v>3300</v>
      </c>
      <c r="L219" s="2" t="str">
        <f>_xlfn.XLOOKUP(Data_Nhập[[#This Row],[Main SKU]],MD_Main_SKU[Main SKU],MD_Main_SKU[SKU name_gom])</f>
        <v>WSS01</v>
      </c>
      <c r="M219" s="2" t="str">
        <f>_xlfn.XLOOKUP(Data_Nhập[[#This Row],[Material-Nhập]],MD_Main_SKU[Main SKU],MD_Main_SKU[SKU name_gom])</f>
        <v>iSS01</v>
      </c>
    </row>
    <row r="220" spans="1:13" x14ac:dyDescent="0.35">
      <c r="A220">
        <v>2024</v>
      </c>
      <c r="B220">
        <v>6</v>
      </c>
      <c r="C220" t="s">
        <v>16</v>
      </c>
      <c r="D220" t="s">
        <v>17</v>
      </c>
      <c r="E220" t="s">
        <v>111</v>
      </c>
      <c r="F220" t="s">
        <v>112</v>
      </c>
      <c r="G220" s="2">
        <v>0</v>
      </c>
      <c r="H220" s="2">
        <v>0</v>
      </c>
      <c r="I220" s="2">
        <v>0</v>
      </c>
      <c r="J220" s="2">
        <v>350</v>
      </c>
      <c r="K220" s="2">
        <v>350</v>
      </c>
      <c r="L220" s="2" t="str">
        <f>_xlfn.XLOOKUP(Data_Nhập[[#This Row],[Main SKU]],MD_Main_SKU[Main SKU],MD_Main_SKU[SKU name_gom])</f>
        <v>WSS01</v>
      </c>
      <c r="M220" s="2" t="str">
        <f>_xlfn.XLOOKUP(Data_Nhập[[#This Row],[Material-Nhập]],MD_Main_SKU[Main SKU],MD_Main_SKU[SKU name_gom])</f>
        <v>Phó sản</v>
      </c>
    </row>
    <row r="221" spans="1:13" x14ac:dyDescent="0.35">
      <c r="A221">
        <v>2024</v>
      </c>
      <c r="B221">
        <v>6</v>
      </c>
      <c r="C221" t="s">
        <v>16</v>
      </c>
      <c r="D221" t="s">
        <v>17</v>
      </c>
      <c r="E221" t="s">
        <v>113</v>
      </c>
      <c r="F221" t="s">
        <v>114</v>
      </c>
      <c r="G221" s="2">
        <v>0</v>
      </c>
      <c r="H221" s="2">
        <v>0</v>
      </c>
      <c r="I221" s="2">
        <v>0</v>
      </c>
      <c r="J221" s="2">
        <v>16.2</v>
      </c>
      <c r="K221" s="2">
        <v>16.2</v>
      </c>
      <c r="L221" s="2" t="str">
        <f>_xlfn.XLOOKUP(Data_Nhập[[#This Row],[Main SKU]],MD_Main_SKU[Main SKU],MD_Main_SKU[SKU name_gom])</f>
        <v>WSS01</v>
      </c>
      <c r="M221" s="2" t="str">
        <f>_xlfn.XLOOKUP(Data_Nhập[[#This Row],[Material-Nhập]],MD_Main_SKU[Main SKU],MD_Main_SKU[SKU name_gom])</f>
        <v>Phó sản</v>
      </c>
    </row>
    <row r="222" spans="1:13" x14ac:dyDescent="0.35">
      <c r="A222">
        <v>2024</v>
      </c>
      <c r="B222">
        <v>6</v>
      </c>
      <c r="C222" t="s">
        <v>16</v>
      </c>
      <c r="D222" t="s">
        <v>17</v>
      </c>
      <c r="E222" t="s">
        <v>85</v>
      </c>
      <c r="F222" t="s">
        <v>86</v>
      </c>
      <c r="G222" s="2">
        <v>0</v>
      </c>
      <c r="H222" s="2">
        <v>0</v>
      </c>
      <c r="I222" s="2">
        <v>0</v>
      </c>
      <c r="J222" s="2">
        <v>49895.900000000009</v>
      </c>
      <c r="K222" s="2">
        <v>49895.900000000009</v>
      </c>
      <c r="L222" s="2" t="str">
        <f>_xlfn.XLOOKUP(Data_Nhập[[#This Row],[Main SKU]],MD_Main_SKU[Main SKU],MD_Main_SKU[SKU name_gom])</f>
        <v>WSS01</v>
      </c>
      <c r="M222" s="2" t="str">
        <f>_xlfn.XLOOKUP(Data_Nhập[[#This Row],[Material-Nhập]],MD_Main_SKU[Main SKU],MD_Main_SKU[SKU name_gom])</f>
        <v>Phó sản</v>
      </c>
    </row>
    <row r="223" spans="1:13" x14ac:dyDescent="0.35">
      <c r="A223">
        <v>2024</v>
      </c>
      <c r="B223">
        <v>6</v>
      </c>
      <c r="C223" t="s">
        <v>16</v>
      </c>
      <c r="D223" t="s">
        <v>17</v>
      </c>
      <c r="E223" t="s">
        <v>87</v>
      </c>
      <c r="F223" t="s">
        <v>88</v>
      </c>
      <c r="G223" s="2">
        <v>0</v>
      </c>
      <c r="H223" s="2">
        <v>0</v>
      </c>
      <c r="I223" s="2">
        <v>0</v>
      </c>
      <c r="J223" s="2">
        <v>42440.999999999993</v>
      </c>
      <c r="K223" s="2">
        <v>42440.999999999993</v>
      </c>
      <c r="L223" s="2" t="str">
        <f>_xlfn.XLOOKUP(Data_Nhập[[#This Row],[Main SKU]],MD_Main_SKU[Main SKU],MD_Main_SKU[SKU name_gom])</f>
        <v>WSS01</v>
      </c>
      <c r="M223" s="2" t="str">
        <f>_xlfn.XLOOKUP(Data_Nhập[[#This Row],[Material-Nhập]],MD_Main_SKU[Main SKU],MD_Main_SKU[SKU name_gom])</f>
        <v>Phó sản</v>
      </c>
    </row>
    <row r="224" spans="1:13" x14ac:dyDescent="0.35">
      <c r="A224">
        <v>2024</v>
      </c>
      <c r="B224">
        <v>6</v>
      </c>
      <c r="C224" t="s">
        <v>16</v>
      </c>
      <c r="D224" t="s">
        <v>17</v>
      </c>
      <c r="E224" t="s">
        <v>89</v>
      </c>
      <c r="F224" t="s">
        <v>90</v>
      </c>
      <c r="G224" s="2">
        <v>0</v>
      </c>
      <c r="H224" s="2">
        <v>0</v>
      </c>
      <c r="I224" s="2">
        <v>0</v>
      </c>
      <c r="J224" s="2">
        <v>4911.9999999999982</v>
      </c>
      <c r="K224" s="2">
        <v>4911.9999999999982</v>
      </c>
      <c r="L224" s="2" t="str">
        <f>_xlfn.XLOOKUP(Data_Nhập[[#This Row],[Main SKU]],MD_Main_SKU[Main SKU],MD_Main_SKU[SKU name_gom])</f>
        <v>WSS01</v>
      </c>
      <c r="M224" s="2" t="str">
        <f>_xlfn.XLOOKUP(Data_Nhập[[#This Row],[Material-Nhập]],MD_Main_SKU[Main SKU],MD_Main_SKU[SKU name_gom])</f>
        <v>Phó sản</v>
      </c>
    </row>
    <row r="225" spans="1:13" x14ac:dyDescent="0.35">
      <c r="A225">
        <v>2024</v>
      </c>
      <c r="B225">
        <v>6</v>
      </c>
      <c r="C225" t="s">
        <v>16</v>
      </c>
      <c r="D225" t="s">
        <v>17</v>
      </c>
      <c r="E225" t="s">
        <v>91</v>
      </c>
      <c r="F225" t="s">
        <v>92</v>
      </c>
      <c r="G225" s="2">
        <v>0</v>
      </c>
      <c r="H225" s="2">
        <v>0</v>
      </c>
      <c r="I225" s="2">
        <v>0</v>
      </c>
      <c r="J225" s="2">
        <v>1100.0000000000002</v>
      </c>
      <c r="K225" s="2">
        <v>1100.0000000000002</v>
      </c>
      <c r="L225" s="2" t="str">
        <f>_xlfn.XLOOKUP(Data_Nhập[[#This Row],[Main SKU]],MD_Main_SKU[Main SKU],MD_Main_SKU[SKU name_gom])</f>
        <v>WSS01</v>
      </c>
      <c r="M225" s="2" t="str">
        <f>_xlfn.XLOOKUP(Data_Nhập[[#This Row],[Material-Nhập]],MD_Main_SKU[Main SKU],MD_Main_SKU[SKU name_gom])</f>
        <v>Phó sản</v>
      </c>
    </row>
    <row r="226" spans="1:13" x14ac:dyDescent="0.35">
      <c r="A226">
        <v>2024</v>
      </c>
      <c r="B226">
        <v>6</v>
      </c>
      <c r="C226" t="s">
        <v>16</v>
      </c>
      <c r="D226" t="s">
        <v>17</v>
      </c>
      <c r="E226" t="s">
        <v>93</v>
      </c>
      <c r="F226" t="s">
        <v>94</v>
      </c>
      <c r="G226" s="2">
        <v>0</v>
      </c>
      <c r="H226" s="2">
        <v>0</v>
      </c>
      <c r="I226" s="2">
        <v>0</v>
      </c>
      <c r="J226" s="2">
        <v>266.10000000000002</v>
      </c>
      <c r="K226" s="2">
        <v>266.10000000000002</v>
      </c>
      <c r="L226" s="2" t="str">
        <f>_xlfn.XLOOKUP(Data_Nhập[[#This Row],[Main SKU]],MD_Main_SKU[Main SKU],MD_Main_SKU[SKU name_gom])</f>
        <v>WSS01</v>
      </c>
      <c r="M226" s="2" t="str">
        <f>_xlfn.XLOOKUP(Data_Nhập[[#This Row],[Material-Nhập]],MD_Main_SKU[Main SKU],MD_Main_SKU[SKU name_gom])</f>
        <v>Phó sản</v>
      </c>
    </row>
    <row r="227" spans="1:13" x14ac:dyDescent="0.35">
      <c r="A227">
        <v>2024</v>
      </c>
      <c r="B227">
        <v>6</v>
      </c>
      <c r="C227" t="s">
        <v>24</v>
      </c>
      <c r="D227" t="s">
        <v>25</v>
      </c>
      <c r="E227" t="s">
        <v>20</v>
      </c>
      <c r="F227" t="s">
        <v>21</v>
      </c>
      <c r="G227" s="2">
        <v>0</v>
      </c>
      <c r="H227" s="2">
        <v>97900.000000000015</v>
      </c>
      <c r="I227" s="2">
        <v>97900.000000000015</v>
      </c>
      <c r="J227" s="2">
        <v>0</v>
      </c>
      <c r="K227" s="2">
        <v>97900.000000000015</v>
      </c>
      <c r="L227" s="2" t="str">
        <f>_xlfn.XLOOKUP(Data_Nhập[[#This Row],[Main SKU]],MD_Main_SKU[Main SKU],MD_Main_SKU[SKU name_gom])</f>
        <v>WSS01</v>
      </c>
      <c r="M227" s="2" t="str">
        <f>_xlfn.XLOOKUP(Data_Nhập[[#This Row],[Material-Nhập]],MD_Main_SKU[Main SKU],MD_Main_SKU[SKU name_gom])</f>
        <v>WSS02</v>
      </c>
    </row>
    <row r="228" spans="1:13" x14ac:dyDescent="0.35">
      <c r="A228">
        <v>2024</v>
      </c>
      <c r="B228">
        <v>6</v>
      </c>
      <c r="C228" t="s">
        <v>24</v>
      </c>
      <c r="D228" t="s">
        <v>25</v>
      </c>
      <c r="E228" t="s">
        <v>22</v>
      </c>
      <c r="F228" t="s">
        <v>23</v>
      </c>
      <c r="G228" s="2">
        <v>0</v>
      </c>
      <c r="H228" s="2">
        <v>195800.00000000003</v>
      </c>
      <c r="I228" s="2">
        <v>195800.00000000003</v>
      </c>
      <c r="J228" s="2">
        <v>0</v>
      </c>
      <c r="K228" s="2">
        <v>195800.00000000003</v>
      </c>
      <c r="L228" s="2" t="str">
        <f>_xlfn.XLOOKUP(Data_Nhập[[#This Row],[Main SKU]],MD_Main_SKU[Main SKU],MD_Main_SKU[SKU name_gom])</f>
        <v>WSS01</v>
      </c>
      <c r="M228" s="2" t="str">
        <f>_xlfn.XLOOKUP(Data_Nhập[[#This Row],[Material-Nhập]],MD_Main_SKU[Main SKU],MD_Main_SKU[SKU name_gom])</f>
        <v>WSS03</v>
      </c>
    </row>
    <row r="229" spans="1:13" x14ac:dyDescent="0.35">
      <c r="A229">
        <v>2024</v>
      </c>
      <c r="B229">
        <v>6</v>
      </c>
      <c r="C229" t="s">
        <v>24</v>
      </c>
      <c r="D229" t="s">
        <v>25</v>
      </c>
      <c r="E229" t="s">
        <v>24</v>
      </c>
      <c r="F229" t="s">
        <v>25</v>
      </c>
      <c r="G229" s="2">
        <v>179300</v>
      </c>
      <c r="H229" s="2">
        <v>0</v>
      </c>
      <c r="I229" s="2">
        <v>179300</v>
      </c>
      <c r="J229" s="2">
        <v>0</v>
      </c>
      <c r="K229" s="2">
        <v>179300</v>
      </c>
      <c r="L229" s="2" t="str">
        <f>_xlfn.XLOOKUP(Data_Nhập[[#This Row],[Main SKU]],MD_Main_SKU[Main SKU],MD_Main_SKU[SKU name_gom])</f>
        <v>WSS01</v>
      </c>
      <c r="M229" s="2" t="str">
        <f>_xlfn.XLOOKUP(Data_Nhập[[#This Row],[Material-Nhập]],MD_Main_SKU[Main SKU],MD_Main_SKU[SKU name_gom])</f>
        <v>WSS01</v>
      </c>
    </row>
    <row r="230" spans="1:13" x14ac:dyDescent="0.35">
      <c r="A230">
        <v>2024</v>
      </c>
      <c r="B230">
        <v>6</v>
      </c>
      <c r="C230" t="s">
        <v>24</v>
      </c>
      <c r="D230" t="s">
        <v>25</v>
      </c>
      <c r="E230" t="s">
        <v>26</v>
      </c>
      <c r="F230" t="s">
        <v>27</v>
      </c>
      <c r="G230" s="2">
        <v>0</v>
      </c>
      <c r="H230" s="2">
        <v>5500</v>
      </c>
      <c r="I230" s="2">
        <v>5500</v>
      </c>
      <c r="J230" s="2">
        <v>0</v>
      </c>
      <c r="K230" s="2">
        <v>5500</v>
      </c>
      <c r="L230" s="2" t="str">
        <f>_xlfn.XLOOKUP(Data_Nhập[[#This Row],[Main SKU]],MD_Main_SKU[Main SKU],MD_Main_SKU[SKU name_gom])</f>
        <v>WSS01</v>
      </c>
      <c r="M230" s="2" t="str">
        <f>_xlfn.XLOOKUP(Data_Nhập[[#This Row],[Material-Nhập]],MD_Main_SKU[Main SKU],MD_Main_SKU[SKU name_gom])</f>
        <v>iSS01</v>
      </c>
    </row>
    <row r="231" spans="1:13" x14ac:dyDescent="0.35">
      <c r="A231">
        <v>2024</v>
      </c>
      <c r="B231">
        <v>6</v>
      </c>
      <c r="C231" t="s">
        <v>24</v>
      </c>
      <c r="D231" t="s">
        <v>25</v>
      </c>
      <c r="E231" t="s">
        <v>113</v>
      </c>
      <c r="F231" t="s">
        <v>114</v>
      </c>
      <c r="G231" s="2">
        <v>0</v>
      </c>
      <c r="H231" s="2">
        <v>0</v>
      </c>
      <c r="I231" s="2">
        <v>0</v>
      </c>
      <c r="J231" s="2">
        <v>8.8000000000000007</v>
      </c>
      <c r="K231" s="2">
        <v>8.8000000000000007</v>
      </c>
      <c r="L231" s="2" t="str">
        <f>_xlfn.XLOOKUP(Data_Nhập[[#This Row],[Main SKU]],MD_Main_SKU[Main SKU],MD_Main_SKU[SKU name_gom])</f>
        <v>WSS01</v>
      </c>
      <c r="M231" s="2" t="str">
        <f>_xlfn.XLOOKUP(Data_Nhập[[#This Row],[Material-Nhập]],MD_Main_SKU[Main SKU],MD_Main_SKU[SKU name_gom])</f>
        <v>Phó sản</v>
      </c>
    </row>
    <row r="232" spans="1:13" x14ac:dyDescent="0.35">
      <c r="A232">
        <v>2024</v>
      </c>
      <c r="B232">
        <v>6</v>
      </c>
      <c r="C232" t="s">
        <v>24</v>
      </c>
      <c r="D232" t="s">
        <v>25</v>
      </c>
      <c r="E232" t="s">
        <v>85</v>
      </c>
      <c r="F232" t="s">
        <v>86</v>
      </c>
      <c r="G232" s="2">
        <v>0</v>
      </c>
      <c r="H232" s="2">
        <v>0</v>
      </c>
      <c r="I232" s="2">
        <v>0</v>
      </c>
      <c r="J232" s="2">
        <v>13081.999999999996</v>
      </c>
      <c r="K232" s="2">
        <v>13081.999999999996</v>
      </c>
      <c r="L232" s="2" t="str">
        <f>_xlfn.XLOOKUP(Data_Nhập[[#This Row],[Main SKU]],MD_Main_SKU[Main SKU],MD_Main_SKU[SKU name_gom])</f>
        <v>WSS01</v>
      </c>
      <c r="M232" s="2" t="str">
        <f>_xlfn.XLOOKUP(Data_Nhập[[#This Row],[Material-Nhập]],MD_Main_SKU[Main SKU],MD_Main_SKU[SKU name_gom])</f>
        <v>Phó sản</v>
      </c>
    </row>
    <row r="233" spans="1:13" x14ac:dyDescent="0.35">
      <c r="A233">
        <v>2024</v>
      </c>
      <c r="B233">
        <v>6</v>
      </c>
      <c r="C233" t="s">
        <v>24</v>
      </c>
      <c r="D233" t="s">
        <v>25</v>
      </c>
      <c r="E233" t="s">
        <v>87</v>
      </c>
      <c r="F233" t="s">
        <v>88</v>
      </c>
      <c r="G233" s="2">
        <v>0</v>
      </c>
      <c r="H233" s="2">
        <v>0</v>
      </c>
      <c r="I233" s="2">
        <v>0</v>
      </c>
      <c r="J233" s="2">
        <v>10644</v>
      </c>
      <c r="K233" s="2">
        <v>10644</v>
      </c>
      <c r="L233" s="2" t="str">
        <f>_xlfn.XLOOKUP(Data_Nhập[[#This Row],[Main SKU]],MD_Main_SKU[Main SKU],MD_Main_SKU[SKU name_gom])</f>
        <v>WSS01</v>
      </c>
      <c r="M233" s="2" t="str">
        <f>_xlfn.XLOOKUP(Data_Nhập[[#This Row],[Material-Nhập]],MD_Main_SKU[Main SKU],MD_Main_SKU[SKU name_gom])</f>
        <v>Phó sản</v>
      </c>
    </row>
    <row r="234" spans="1:13" x14ac:dyDescent="0.35">
      <c r="A234">
        <v>2024</v>
      </c>
      <c r="B234">
        <v>6</v>
      </c>
      <c r="C234" t="s">
        <v>24</v>
      </c>
      <c r="D234" t="s">
        <v>25</v>
      </c>
      <c r="E234" t="s">
        <v>89</v>
      </c>
      <c r="F234" t="s">
        <v>90</v>
      </c>
      <c r="G234" s="2">
        <v>0</v>
      </c>
      <c r="H234" s="2">
        <v>0</v>
      </c>
      <c r="I234" s="2">
        <v>0</v>
      </c>
      <c r="J234" s="2">
        <v>664.00000000000011</v>
      </c>
      <c r="K234" s="2">
        <v>664.00000000000011</v>
      </c>
      <c r="L234" s="2" t="str">
        <f>_xlfn.XLOOKUP(Data_Nhập[[#This Row],[Main SKU]],MD_Main_SKU[Main SKU],MD_Main_SKU[SKU name_gom])</f>
        <v>WSS01</v>
      </c>
      <c r="M234" s="2" t="str">
        <f>_xlfn.XLOOKUP(Data_Nhập[[#This Row],[Material-Nhập]],MD_Main_SKU[Main SKU],MD_Main_SKU[SKU name_gom])</f>
        <v>Phó sản</v>
      </c>
    </row>
    <row r="235" spans="1:13" x14ac:dyDescent="0.35">
      <c r="A235">
        <v>2024</v>
      </c>
      <c r="B235">
        <v>6</v>
      </c>
      <c r="C235" t="s">
        <v>24</v>
      </c>
      <c r="D235" t="s">
        <v>25</v>
      </c>
      <c r="E235" t="s">
        <v>91</v>
      </c>
      <c r="F235" t="s">
        <v>92</v>
      </c>
      <c r="G235" s="2">
        <v>0</v>
      </c>
      <c r="H235" s="2">
        <v>0</v>
      </c>
      <c r="I235" s="2">
        <v>0</v>
      </c>
      <c r="J235" s="2">
        <v>1100</v>
      </c>
      <c r="K235" s="2">
        <v>1100</v>
      </c>
      <c r="L235" s="2" t="str">
        <f>_xlfn.XLOOKUP(Data_Nhập[[#This Row],[Main SKU]],MD_Main_SKU[Main SKU],MD_Main_SKU[SKU name_gom])</f>
        <v>WSS01</v>
      </c>
      <c r="M235" s="2" t="str">
        <f>_xlfn.XLOOKUP(Data_Nhập[[#This Row],[Material-Nhập]],MD_Main_SKU[Main SKU],MD_Main_SKU[SKU name_gom])</f>
        <v>Phó sản</v>
      </c>
    </row>
    <row r="236" spans="1:13" x14ac:dyDescent="0.35">
      <c r="A236">
        <v>2024</v>
      </c>
      <c r="B236">
        <v>6</v>
      </c>
      <c r="C236" t="s">
        <v>24</v>
      </c>
      <c r="D236" t="s">
        <v>25</v>
      </c>
      <c r="E236" t="s">
        <v>93</v>
      </c>
      <c r="F236" t="s">
        <v>94</v>
      </c>
      <c r="G236" s="2">
        <v>0</v>
      </c>
      <c r="H236" s="2">
        <v>0</v>
      </c>
      <c r="I236" s="2">
        <v>0</v>
      </c>
      <c r="J236" s="2">
        <v>1017.3999999999999</v>
      </c>
      <c r="K236" s="2">
        <v>1017.3999999999999</v>
      </c>
      <c r="L236" s="2" t="str">
        <f>_xlfn.XLOOKUP(Data_Nhập[[#This Row],[Main SKU]],MD_Main_SKU[Main SKU],MD_Main_SKU[SKU name_gom])</f>
        <v>WSS01</v>
      </c>
      <c r="M236" s="2" t="str">
        <f>_xlfn.XLOOKUP(Data_Nhập[[#This Row],[Material-Nhập]],MD_Main_SKU[Main SKU],MD_Main_SKU[SKU name_gom])</f>
        <v>Phó sản</v>
      </c>
    </row>
    <row r="237" spans="1:13" x14ac:dyDescent="0.35">
      <c r="A237">
        <v>2024</v>
      </c>
      <c r="B237">
        <v>6</v>
      </c>
      <c r="C237" t="s">
        <v>28</v>
      </c>
      <c r="D237" t="s">
        <v>29</v>
      </c>
      <c r="E237" t="s">
        <v>28</v>
      </c>
      <c r="F237" t="s">
        <v>29</v>
      </c>
      <c r="G237" s="2">
        <v>14300</v>
      </c>
      <c r="H237" s="2">
        <v>0</v>
      </c>
      <c r="I237" s="2">
        <v>14300</v>
      </c>
      <c r="J237" s="2">
        <v>0</v>
      </c>
      <c r="K237" s="2">
        <v>14300</v>
      </c>
      <c r="L237" s="2" t="str">
        <f>_xlfn.XLOOKUP(Data_Nhập[[#This Row],[Main SKU]],MD_Main_SKU[Main SKU],MD_Main_SKU[SKU name_gom])</f>
        <v>iSS01084</v>
      </c>
      <c r="M237" s="2" t="str">
        <f>_xlfn.XLOOKUP(Data_Nhập[[#This Row],[Material-Nhập]],MD_Main_SKU[Main SKU],MD_Main_SKU[SKU name_gom])</f>
        <v>iSS01084</v>
      </c>
    </row>
    <row r="238" spans="1:13" x14ac:dyDescent="0.35">
      <c r="A238">
        <v>2024</v>
      </c>
      <c r="B238">
        <v>6</v>
      </c>
      <c r="C238" t="s">
        <v>28</v>
      </c>
      <c r="D238" t="s">
        <v>29</v>
      </c>
      <c r="E238" t="s">
        <v>30</v>
      </c>
      <c r="F238" t="s">
        <v>31</v>
      </c>
      <c r="G238" s="2">
        <v>0</v>
      </c>
      <c r="H238" s="2">
        <v>17600</v>
      </c>
      <c r="I238" s="2">
        <v>17600</v>
      </c>
      <c r="J238" s="2">
        <v>0</v>
      </c>
      <c r="K238" s="2">
        <v>17600</v>
      </c>
      <c r="L238" s="2" t="str">
        <f>_xlfn.XLOOKUP(Data_Nhập[[#This Row],[Main SKU]],MD_Main_SKU[Main SKU],MD_Main_SKU[SKU name_gom])</f>
        <v>iSS01084</v>
      </c>
      <c r="M238" s="2" t="str">
        <f>_xlfn.XLOOKUP(Data_Nhập[[#This Row],[Material-Nhập]],MD_Main_SKU[Main SKU],MD_Main_SKU[SKU name_gom])</f>
        <v>iSS01</v>
      </c>
    </row>
    <row r="239" spans="1:13" x14ac:dyDescent="0.35">
      <c r="A239">
        <v>2024</v>
      </c>
      <c r="B239">
        <v>6</v>
      </c>
      <c r="C239" t="s">
        <v>28</v>
      </c>
      <c r="D239" t="s">
        <v>29</v>
      </c>
      <c r="E239" t="s">
        <v>85</v>
      </c>
      <c r="F239" t="s">
        <v>86</v>
      </c>
      <c r="G239" s="2">
        <v>0</v>
      </c>
      <c r="H239" s="2">
        <v>0</v>
      </c>
      <c r="I239" s="2">
        <v>0</v>
      </c>
      <c r="J239" s="2">
        <v>1280.3</v>
      </c>
      <c r="K239" s="2">
        <v>1280.3</v>
      </c>
      <c r="L239" s="2" t="str">
        <f>_xlfn.XLOOKUP(Data_Nhập[[#This Row],[Main SKU]],MD_Main_SKU[Main SKU],MD_Main_SKU[SKU name_gom])</f>
        <v>iSS01084</v>
      </c>
      <c r="M239" s="2" t="str">
        <f>_xlfn.XLOOKUP(Data_Nhập[[#This Row],[Material-Nhập]],MD_Main_SKU[Main SKU],MD_Main_SKU[SKU name_gom])</f>
        <v>Phó sản</v>
      </c>
    </row>
    <row r="240" spans="1:13" x14ac:dyDescent="0.35">
      <c r="A240">
        <v>2024</v>
      </c>
      <c r="B240">
        <v>6</v>
      </c>
      <c r="C240" t="s">
        <v>28</v>
      </c>
      <c r="D240" t="s">
        <v>29</v>
      </c>
      <c r="E240" t="s">
        <v>87</v>
      </c>
      <c r="F240" t="s">
        <v>88</v>
      </c>
      <c r="G240" s="2">
        <v>0</v>
      </c>
      <c r="H240" s="2">
        <v>0</v>
      </c>
      <c r="I240" s="2">
        <v>0</v>
      </c>
      <c r="J240" s="2">
        <v>700</v>
      </c>
      <c r="K240" s="2">
        <v>700</v>
      </c>
      <c r="L240" s="2" t="str">
        <f>_xlfn.XLOOKUP(Data_Nhập[[#This Row],[Main SKU]],MD_Main_SKU[Main SKU],MD_Main_SKU[SKU name_gom])</f>
        <v>iSS01084</v>
      </c>
      <c r="M240" s="2" t="str">
        <f>_xlfn.XLOOKUP(Data_Nhập[[#This Row],[Material-Nhập]],MD_Main_SKU[Main SKU],MD_Main_SKU[SKU name_gom])</f>
        <v>Phó sản</v>
      </c>
    </row>
    <row r="241" spans="1:13" x14ac:dyDescent="0.35">
      <c r="A241">
        <v>2024</v>
      </c>
      <c r="B241">
        <v>6</v>
      </c>
      <c r="C241" t="s">
        <v>28</v>
      </c>
      <c r="D241" t="s">
        <v>29</v>
      </c>
      <c r="E241" t="s">
        <v>93</v>
      </c>
      <c r="F241" t="s">
        <v>94</v>
      </c>
      <c r="G241" s="2">
        <v>0</v>
      </c>
      <c r="H241" s="2">
        <v>0</v>
      </c>
      <c r="I241" s="2">
        <v>0</v>
      </c>
      <c r="J241" s="2">
        <v>2.7</v>
      </c>
      <c r="K241" s="2">
        <v>2.7</v>
      </c>
      <c r="L241" s="2" t="str">
        <f>_xlfn.XLOOKUP(Data_Nhập[[#This Row],[Main SKU]],MD_Main_SKU[Main SKU],MD_Main_SKU[SKU name_gom])</f>
        <v>iSS01084</v>
      </c>
      <c r="M241" s="2" t="str">
        <f>_xlfn.XLOOKUP(Data_Nhập[[#This Row],[Material-Nhập]],MD_Main_SKU[Main SKU],MD_Main_SKU[SKU name_gom])</f>
        <v>Phó sản</v>
      </c>
    </row>
    <row r="242" spans="1:13" x14ac:dyDescent="0.35">
      <c r="A242">
        <v>2024</v>
      </c>
      <c r="B242">
        <v>6</v>
      </c>
      <c r="C242" t="s">
        <v>101</v>
      </c>
      <c r="D242" t="s">
        <v>102</v>
      </c>
      <c r="E242" t="s">
        <v>101</v>
      </c>
      <c r="F242" t="s">
        <v>102</v>
      </c>
      <c r="G242" s="2">
        <v>1100</v>
      </c>
      <c r="H242" s="2">
        <v>0</v>
      </c>
      <c r="I242" s="2">
        <v>1100</v>
      </c>
      <c r="J242" s="2">
        <v>0</v>
      </c>
      <c r="K242" s="2">
        <v>1100</v>
      </c>
      <c r="L242" s="2" t="str">
        <f>_xlfn.XLOOKUP(Data_Nhập[[#This Row],[Main SKU]],MD_Main_SKU[Main SKU],MD_Main_SKU[SKU name_gom])</f>
        <v>WSS03</v>
      </c>
      <c r="M242" s="2" t="str">
        <f>_xlfn.XLOOKUP(Data_Nhập[[#This Row],[Material-Nhập]],MD_Main_SKU[Main SKU],MD_Main_SKU[SKU name_gom])</f>
        <v>WSS03</v>
      </c>
    </row>
    <row r="243" spans="1:13" x14ac:dyDescent="0.35">
      <c r="A243">
        <v>2024</v>
      </c>
      <c r="B243">
        <v>6</v>
      </c>
      <c r="C243" t="s">
        <v>107</v>
      </c>
      <c r="D243" t="s">
        <v>108</v>
      </c>
      <c r="E243" t="s">
        <v>107</v>
      </c>
      <c r="F243" t="s">
        <v>108</v>
      </c>
      <c r="G243" s="2">
        <v>2200</v>
      </c>
      <c r="H243" s="2">
        <v>0</v>
      </c>
      <c r="I243" s="2">
        <v>2200</v>
      </c>
      <c r="J243" s="2">
        <v>0</v>
      </c>
      <c r="K243" s="2">
        <v>2200</v>
      </c>
      <c r="L243" s="2" t="str">
        <f>_xlfn.XLOOKUP(Data_Nhập[[#This Row],[Main SKU]],MD_Main_SKU[Main SKU],MD_Main_SKU[SKU name_gom])</f>
        <v>WSS05</v>
      </c>
      <c r="M243" s="2" t="str">
        <f>_xlfn.XLOOKUP(Data_Nhập[[#This Row],[Material-Nhập]],MD_Main_SKU[Main SKU],MD_Main_SKU[SKU name_gom])</f>
        <v>WSS05</v>
      </c>
    </row>
    <row r="244" spans="1:13" x14ac:dyDescent="0.35">
      <c r="A244">
        <v>2024</v>
      </c>
      <c r="B244">
        <v>6</v>
      </c>
      <c r="C244" t="s">
        <v>115</v>
      </c>
      <c r="D244" t="s">
        <v>116</v>
      </c>
      <c r="E244" t="s">
        <v>97</v>
      </c>
      <c r="F244" t="s">
        <v>98</v>
      </c>
      <c r="G244" s="2">
        <v>0</v>
      </c>
      <c r="H244" s="2">
        <v>26400</v>
      </c>
      <c r="I244" s="2">
        <v>26400</v>
      </c>
      <c r="J244" s="2">
        <v>0</v>
      </c>
      <c r="K244" s="2">
        <v>26400</v>
      </c>
      <c r="L244" s="2" t="str">
        <f>_xlfn.XLOOKUP(Data_Nhập[[#This Row],[Main SKU]],MD_Main_SKU[Main SKU],MD_Main_SKU[SKU name_gom])</f>
        <v>WSS05</v>
      </c>
      <c r="M244" s="2" t="str">
        <f>_xlfn.XLOOKUP(Data_Nhập[[#This Row],[Material-Nhập]],MD_Main_SKU[Main SKU],MD_Main_SKU[SKU name_gom])</f>
        <v>WSS05</v>
      </c>
    </row>
    <row r="245" spans="1:13" x14ac:dyDescent="0.35">
      <c r="A245">
        <v>2024</v>
      </c>
      <c r="B245">
        <v>6</v>
      </c>
      <c r="C245" t="s">
        <v>115</v>
      </c>
      <c r="D245" t="s">
        <v>116</v>
      </c>
      <c r="E245" t="s">
        <v>115</v>
      </c>
      <c r="F245" t="s">
        <v>116</v>
      </c>
      <c r="G245" s="2">
        <v>246400</v>
      </c>
      <c r="H245" s="2">
        <v>0</v>
      </c>
      <c r="I245" s="2">
        <v>246400</v>
      </c>
      <c r="J245" s="2">
        <v>0</v>
      </c>
      <c r="K245" s="2">
        <v>246400</v>
      </c>
      <c r="L245" s="2" t="str">
        <f>_xlfn.XLOOKUP(Data_Nhập[[#This Row],[Main SKU]],MD_Main_SKU[Main SKU],MD_Main_SKU[SKU name_gom])</f>
        <v>WSS05</v>
      </c>
      <c r="M245" s="2" t="str">
        <f>_xlfn.XLOOKUP(Data_Nhập[[#This Row],[Material-Nhập]],MD_Main_SKU[Main SKU],MD_Main_SKU[SKU name_gom])</f>
        <v>WSS05</v>
      </c>
    </row>
    <row r="246" spans="1:13" x14ac:dyDescent="0.35">
      <c r="A246">
        <v>2024</v>
      </c>
      <c r="B246">
        <v>6</v>
      </c>
      <c r="C246" t="s">
        <v>115</v>
      </c>
      <c r="D246" t="s">
        <v>116</v>
      </c>
      <c r="E246" t="s">
        <v>85</v>
      </c>
      <c r="F246" t="s">
        <v>86</v>
      </c>
      <c r="G246" s="2">
        <v>0</v>
      </c>
      <c r="H246" s="2">
        <v>0</v>
      </c>
      <c r="I246" s="2">
        <v>0</v>
      </c>
      <c r="J246" s="2">
        <v>1746</v>
      </c>
      <c r="K246" s="2">
        <v>1746</v>
      </c>
      <c r="L246" s="2" t="str">
        <f>_xlfn.XLOOKUP(Data_Nhập[[#This Row],[Main SKU]],MD_Main_SKU[Main SKU],MD_Main_SKU[SKU name_gom])</f>
        <v>WSS05</v>
      </c>
      <c r="M246" s="2" t="str">
        <f>_xlfn.XLOOKUP(Data_Nhập[[#This Row],[Material-Nhập]],MD_Main_SKU[Main SKU],MD_Main_SKU[SKU name_gom])</f>
        <v>Phó sản</v>
      </c>
    </row>
    <row r="247" spans="1:13" x14ac:dyDescent="0.35">
      <c r="A247">
        <v>2024</v>
      </c>
      <c r="B247">
        <v>6</v>
      </c>
      <c r="C247" t="s">
        <v>115</v>
      </c>
      <c r="D247" t="s">
        <v>116</v>
      </c>
      <c r="E247" t="s">
        <v>87</v>
      </c>
      <c r="F247" t="s">
        <v>88</v>
      </c>
      <c r="G247" s="2">
        <v>0</v>
      </c>
      <c r="H247" s="2">
        <v>0</v>
      </c>
      <c r="I247" s="2">
        <v>0</v>
      </c>
      <c r="J247" s="2">
        <v>700</v>
      </c>
      <c r="K247" s="2">
        <v>700</v>
      </c>
      <c r="L247" s="2" t="str">
        <f>_xlfn.XLOOKUP(Data_Nhập[[#This Row],[Main SKU]],MD_Main_SKU[Main SKU],MD_Main_SKU[SKU name_gom])</f>
        <v>WSS05</v>
      </c>
      <c r="M247" s="2" t="str">
        <f>_xlfn.XLOOKUP(Data_Nhập[[#This Row],[Material-Nhập]],MD_Main_SKU[Main SKU],MD_Main_SKU[SKU name_gom])</f>
        <v>Phó sản</v>
      </c>
    </row>
    <row r="248" spans="1:13" x14ac:dyDescent="0.35">
      <c r="A248">
        <v>2024</v>
      </c>
      <c r="B248">
        <v>7</v>
      </c>
      <c r="C248" t="s">
        <v>8</v>
      </c>
      <c r="D248" t="s">
        <v>9</v>
      </c>
      <c r="E248" t="s">
        <v>8</v>
      </c>
      <c r="F248" t="s">
        <v>9</v>
      </c>
      <c r="G248" s="2">
        <v>19800</v>
      </c>
      <c r="H248" s="2">
        <v>0</v>
      </c>
      <c r="I248" s="2">
        <v>19800</v>
      </c>
      <c r="J248" s="2">
        <v>0</v>
      </c>
      <c r="K248" s="2">
        <v>19800</v>
      </c>
      <c r="L248" s="2" t="str">
        <f>_xlfn.XLOOKUP(Data_Nhập[[#This Row],[Main SKU]],MD_Main_SKU[Main SKU],MD_Main_SKU[SKU name_gom])</f>
        <v>WSS01</v>
      </c>
      <c r="M248" s="2" t="str">
        <f>_xlfn.XLOOKUP(Data_Nhập[[#This Row],[Material-Nhập]],MD_Main_SKU[Main SKU],MD_Main_SKU[SKU name_gom])</f>
        <v>WSS01</v>
      </c>
    </row>
    <row r="249" spans="1:13" x14ac:dyDescent="0.35">
      <c r="A249">
        <v>2024</v>
      </c>
      <c r="B249">
        <v>7</v>
      </c>
      <c r="C249" t="s">
        <v>8</v>
      </c>
      <c r="D249" t="s">
        <v>9</v>
      </c>
      <c r="E249" t="s">
        <v>10</v>
      </c>
      <c r="F249" t="s">
        <v>11</v>
      </c>
      <c r="G249" s="2">
        <v>0</v>
      </c>
      <c r="H249" s="2">
        <v>3300</v>
      </c>
      <c r="I249" s="2">
        <v>3300</v>
      </c>
      <c r="J249" s="2">
        <v>0</v>
      </c>
      <c r="K249" s="2">
        <v>3300</v>
      </c>
      <c r="L249" s="2" t="str">
        <f>_xlfn.XLOOKUP(Data_Nhập[[#This Row],[Main SKU]],MD_Main_SKU[Main SKU],MD_Main_SKU[SKU name_gom])</f>
        <v>WSS01</v>
      </c>
      <c r="M249" s="2" t="str">
        <f>_xlfn.XLOOKUP(Data_Nhập[[#This Row],[Material-Nhập]],MD_Main_SKU[Main SKU],MD_Main_SKU[SKU name_gom])</f>
        <v>WSS02</v>
      </c>
    </row>
    <row r="250" spans="1:13" x14ac:dyDescent="0.35">
      <c r="A250">
        <v>2024</v>
      </c>
      <c r="B250">
        <v>7</v>
      </c>
      <c r="C250" t="s">
        <v>8</v>
      </c>
      <c r="D250" t="s">
        <v>9</v>
      </c>
      <c r="E250" t="s">
        <v>85</v>
      </c>
      <c r="F250" t="s">
        <v>86</v>
      </c>
      <c r="G250" s="2">
        <v>0</v>
      </c>
      <c r="H250" s="2">
        <v>0</v>
      </c>
      <c r="I250" s="2">
        <v>0</v>
      </c>
      <c r="J250" s="2">
        <v>700</v>
      </c>
      <c r="K250" s="2">
        <v>700</v>
      </c>
      <c r="L250" s="2" t="str">
        <f>_xlfn.XLOOKUP(Data_Nhập[[#This Row],[Main SKU]],MD_Main_SKU[Main SKU],MD_Main_SKU[SKU name_gom])</f>
        <v>WSS01</v>
      </c>
      <c r="M250" s="2" t="str">
        <f>_xlfn.XLOOKUP(Data_Nhập[[#This Row],[Material-Nhập]],MD_Main_SKU[Main SKU],MD_Main_SKU[SKU name_gom])</f>
        <v>Phó sản</v>
      </c>
    </row>
    <row r="251" spans="1:13" x14ac:dyDescent="0.35">
      <c r="A251">
        <v>2024</v>
      </c>
      <c r="B251">
        <v>7</v>
      </c>
      <c r="C251" t="s">
        <v>8</v>
      </c>
      <c r="D251" t="s">
        <v>9</v>
      </c>
      <c r="E251" t="s">
        <v>87</v>
      </c>
      <c r="F251" t="s">
        <v>88</v>
      </c>
      <c r="G251" s="2">
        <v>0</v>
      </c>
      <c r="H251" s="2">
        <v>0</v>
      </c>
      <c r="I251" s="2">
        <v>0</v>
      </c>
      <c r="J251" s="2">
        <v>1520</v>
      </c>
      <c r="K251" s="2">
        <v>1520</v>
      </c>
      <c r="L251" s="2" t="str">
        <f>_xlfn.XLOOKUP(Data_Nhập[[#This Row],[Main SKU]],MD_Main_SKU[Main SKU],MD_Main_SKU[SKU name_gom])</f>
        <v>WSS01</v>
      </c>
      <c r="M251" s="2" t="str">
        <f>_xlfn.XLOOKUP(Data_Nhập[[#This Row],[Material-Nhập]],MD_Main_SKU[Main SKU],MD_Main_SKU[SKU name_gom])</f>
        <v>Phó sản</v>
      </c>
    </row>
    <row r="252" spans="1:13" x14ac:dyDescent="0.35">
      <c r="A252">
        <v>2024</v>
      </c>
      <c r="B252">
        <v>7</v>
      </c>
      <c r="C252" t="s">
        <v>14</v>
      </c>
      <c r="D252" t="s">
        <v>15</v>
      </c>
      <c r="E252" t="s">
        <v>14</v>
      </c>
      <c r="F252" t="s">
        <v>15</v>
      </c>
      <c r="G252" s="2">
        <v>328899.99999999994</v>
      </c>
      <c r="H252" s="2">
        <v>0</v>
      </c>
      <c r="I252" s="2">
        <v>328899.99999999994</v>
      </c>
      <c r="J252" s="2">
        <v>0</v>
      </c>
      <c r="K252" s="2">
        <v>328899.99999999994</v>
      </c>
      <c r="L252" s="2" t="str">
        <f>_xlfn.XLOOKUP(Data_Nhập[[#This Row],[Main SKU]],MD_Main_SKU[Main SKU],MD_Main_SKU[SKU name_gom])</f>
        <v>iSS01084</v>
      </c>
      <c r="M252" s="2" t="str">
        <f>_xlfn.XLOOKUP(Data_Nhập[[#This Row],[Material-Nhập]],MD_Main_SKU[Main SKU],MD_Main_SKU[SKU name_gom])</f>
        <v>iSS01084</v>
      </c>
    </row>
    <row r="253" spans="1:13" x14ac:dyDescent="0.35">
      <c r="A253">
        <v>2024</v>
      </c>
      <c r="B253">
        <v>7</v>
      </c>
      <c r="C253" t="s">
        <v>14</v>
      </c>
      <c r="D253" t="s">
        <v>15</v>
      </c>
      <c r="E253" t="s">
        <v>16</v>
      </c>
      <c r="F253" t="s">
        <v>17</v>
      </c>
      <c r="G253" s="2">
        <v>0</v>
      </c>
      <c r="H253" s="2">
        <v>7700</v>
      </c>
      <c r="I253" s="2">
        <v>7700</v>
      </c>
      <c r="J253" s="2">
        <v>0</v>
      </c>
      <c r="K253" s="2">
        <v>7700</v>
      </c>
      <c r="L253" s="2" t="str">
        <f>_xlfn.XLOOKUP(Data_Nhập[[#This Row],[Main SKU]],MD_Main_SKU[Main SKU],MD_Main_SKU[SKU name_gom])</f>
        <v>iSS01084</v>
      </c>
      <c r="M253" s="2" t="str">
        <f>_xlfn.XLOOKUP(Data_Nhập[[#This Row],[Material-Nhập]],MD_Main_SKU[Main SKU],MD_Main_SKU[SKU name_gom])</f>
        <v>WSS01</v>
      </c>
    </row>
    <row r="254" spans="1:13" x14ac:dyDescent="0.35">
      <c r="A254">
        <v>2024</v>
      </c>
      <c r="B254">
        <v>7</v>
      </c>
      <c r="C254" t="s">
        <v>14</v>
      </c>
      <c r="D254" t="s">
        <v>15</v>
      </c>
      <c r="E254" t="s">
        <v>18</v>
      </c>
      <c r="F254" t="s">
        <v>19</v>
      </c>
      <c r="G254" s="2">
        <v>0</v>
      </c>
      <c r="H254" s="2">
        <v>67100</v>
      </c>
      <c r="I254" s="2">
        <v>67100</v>
      </c>
      <c r="J254" s="2">
        <v>0</v>
      </c>
      <c r="K254" s="2">
        <v>67100</v>
      </c>
      <c r="L254" s="2" t="str">
        <f>_xlfn.XLOOKUP(Data_Nhập[[#This Row],[Main SKU]],MD_Main_SKU[Main SKU],MD_Main_SKU[SKU name_gom])</f>
        <v>iSS01084</v>
      </c>
      <c r="M254" s="2" t="str">
        <f>_xlfn.XLOOKUP(Data_Nhập[[#This Row],[Material-Nhập]],MD_Main_SKU[Main SKU],MD_Main_SKU[SKU name_gom])</f>
        <v>iSS01</v>
      </c>
    </row>
    <row r="255" spans="1:13" x14ac:dyDescent="0.35">
      <c r="A255">
        <v>2024</v>
      </c>
      <c r="B255">
        <v>7</v>
      </c>
      <c r="C255" t="s">
        <v>14</v>
      </c>
      <c r="D255" t="s">
        <v>15</v>
      </c>
      <c r="E255" t="s">
        <v>22</v>
      </c>
      <c r="F255" t="s">
        <v>23</v>
      </c>
      <c r="G255" s="2">
        <v>0</v>
      </c>
      <c r="H255" s="2">
        <v>4400</v>
      </c>
      <c r="I255" s="2">
        <v>4400</v>
      </c>
      <c r="J255" s="2">
        <v>0</v>
      </c>
      <c r="K255" s="2">
        <v>4400</v>
      </c>
      <c r="L255" s="2" t="str">
        <f>_xlfn.XLOOKUP(Data_Nhập[[#This Row],[Main SKU]],MD_Main_SKU[Main SKU],MD_Main_SKU[SKU name_gom])</f>
        <v>iSS01084</v>
      </c>
      <c r="M255" s="2" t="str">
        <f>_xlfn.XLOOKUP(Data_Nhập[[#This Row],[Material-Nhập]],MD_Main_SKU[Main SKU],MD_Main_SKU[SKU name_gom])</f>
        <v>WSS03</v>
      </c>
    </row>
    <row r="256" spans="1:13" x14ac:dyDescent="0.35">
      <c r="A256">
        <v>2024</v>
      </c>
      <c r="B256">
        <v>7</v>
      </c>
      <c r="C256" t="s">
        <v>14</v>
      </c>
      <c r="D256" t="s">
        <v>15</v>
      </c>
      <c r="E256" t="s">
        <v>85</v>
      </c>
      <c r="F256" t="s">
        <v>86</v>
      </c>
      <c r="G256" s="2">
        <v>0</v>
      </c>
      <c r="H256" s="2">
        <v>0</v>
      </c>
      <c r="I256" s="2">
        <v>0</v>
      </c>
      <c r="J256" s="2">
        <v>14975.999999999996</v>
      </c>
      <c r="K256" s="2">
        <v>14975.999999999996</v>
      </c>
      <c r="L256" s="2" t="str">
        <f>_xlfn.XLOOKUP(Data_Nhập[[#This Row],[Main SKU]],MD_Main_SKU[Main SKU],MD_Main_SKU[SKU name_gom])</f>
        <v>iSS01084</v>
      </c>
      <c r="M256" s="2" t="str">
        <f>_xlfn.XLOOKUP(Data_Nhập[[#This Row],[Material-Nhập]],MD_Main_SKU[Main SKU],MD_Main_SKU[SKU name_gom])</f>
        <v>Phó sản</v>
      </c>
    </row>
    <row r="257" spans="1:13" x14ac:dyDescent="0.35">
      <c r="A257">
        <v>2024</v>
      </c>
      <c r="B257">
        <v>7</v>
      </c>
      <c r="C257" t="s">
        <v>14</v>
      </c>
      <c r="D257" t="s">
        <v>15</v>
      </c>
      <c r="E257" t="s">
        <v>87</v>
      </c>
      <c r="F257" t="s">
        <v>88</v>
      </c>
      <c r="G257" s="2">
        <v>0</v>
      </c>
      <c r="H257" s="2">
        <v>0</v>
      </c>
      <c r="I257" s="2">
        <v>0</v>
      </c>
      <c r="J257" s="2">
        <v>1400</v>
      </c>
      <c r="K257" s="2">
        <v>1400</v>
      </c>
      <c r="L257" s="2" t="str">
        <f>_xlfn.XLOOKUP(Data_Nhập[[#This Row],[Main SKU]],MD_Main_SKU[Main SKU],MD_Main_SKU[SKU name_gom])</f>
        <v>iSS01084</v>
      </c>
      <c r="M257" s="2" t="str">
        <f>_xlfn.XLOOKUP(Data_Nhập[[#This Row],[Material-Nhập]],MD_Main_SKU[Main SKU],MD_Main_SKU[SKU name_gom])</f>
        <v>Phó sản</v>
      </c>
    </row>
    <row r="258" spans="1:13" x14ac:dyDescent="0.35">
      <c r="A258">
        <v>2024</v>
      </c>
      <c r="B258">
        <v>7</v>
      </c>
      <c r="C258" t="s">
        <v>14</v>
      </c>
      <c r="D258" t="s">
        <v>15</v>
      </c>
      <c r="E258" t="s">
        <v>89</v>
      </c>
      <c r="F258" t="s">
        <v>90</v>
      </c>
      <c r="G258" s="2">
        <v>0</v>
      </c>
      <c r="H258" s="2">
        <v>0</v>
      </c>
      <c r="I258" s="2">
        <v>0</v>
      </c>
      <c r="J258" s="2">
        <v>500</v>
      </c>
      <c r="K258" s="2">
        <v>500</v>
      </c>
      <c r="L258" s="2" t="str">
        <f>_xlfn.XLOOKUP(Data_Nhập[[#This Row],[Main SKU]],MD_Main_SKU[Main SKU],MD_Main_SKU[SKU name_gom])</f>
        <v>iSS01084</v>
      </c>
      <c r="M258" s="2" t="str">
        <f>_xlfn.XLOOKUP(Data_Nhập[[#This Row],[Material-Nhập]],MD_Main_SKU[Main SKU],MD_Main_SKU[SKU name_gom])</f>
        <v>Phó sản</v>
      </c>
    </row>
    <row r="259" spans="1:13" x14ac:dyDescent="0.35">
      <c r="A259">
        <v>2024</v>
      </c>
      <c r="B259">
        <v>7</v>
      </c>
      <c r="C259" t="s">
        <v>14</v>
      </c>
      <c r="D259" t="s">
        <v>15</v>
      </c>
      <c r="E259" t="s">
        <v>93</v>
      </c>
      <c r="F259" t="s">
        <v>94</v>
      </c>
      <c r="G259" s="2">
        <v>0</v>
      </c>
      <c r="H259" s="2">
        <v>0</v>
      </c>
      <c r="I259" s="2">
        <v>0</v>
      </c>
      <c r="J259" s="2">
        <v>5.4</v>
      </c>
      <c r="K259" s="2">
        <v>5.4</v>
      </c>
      <c r="L259" s="2" t="str">
        <f>_xlfn.XLOOKUP(Data_Nhập[[#This Row],[Main SKU]],MD_Main_SKU[Main SKU],MD_Main_SKU[SKU name_gom])</f>
        <v>iSS01084</v>
      </c>
      <c r="M259" s="2" t="str">
        <f>_xlfn.XLOOKUP(Data_Nhập[[#This Row],[Material-Nhập]],MD_Main_SKU[Main SKU],MD_Main_SKU[SKU name_gom])</f>
        <v>Phó sản</v>
      </c>
    </row>
    <row r="260" spans="1:13" x14ac:dyDescent="0.35">
      <c r="A260">
        <v>2024</v>
      </c>
      <c r="B260">
        <v>7</v>
      </c>
      <c r="C260" t="s">
        <v>14</v>
      </c>
      <c r="D260" t="s">
        <v>15</v>
      </c>
      <c r="E260" t="s">
        <v>117</v>
      </c>
      <c r="F260" t="s">
        <v>86</v>
      </c>
      <c r="G260" s="2">
        <v>0</v>
      </c>
      <c r="H260" s="2">
        <v>0</v>
      </c>
      <c r="I260" s="2">
        <v>0</v>
      </c>
      <c r="J260" s="2">
        <v>26570</v>
      </c>
      <c r="K260" s="2">
        <v>26570</v>
      </c>
      <c r="L260" s="2" t="str">
        <f>_xlfn.XLOOKUP(Data_Nhập[[#This Row],[Main SKU]],MD_Main_SKU[Main SKU],MD_Main_SKU[SKU name_gom])</f>
        <v>iSS01084</v>
      </c>
      <c r="M260" s="2" t="str">
        <f>_xlfn.XLOOKUP(Data_Nhập[[#This Row],[Material-Nhập]],MD_Main_SKU[Main SKU],MD_Main_SKU[SKU name_gom])</f>
        <v>Phó sản</v>
      </c>
    </row>
    <row r="261" spans="1:13" x14ac:dyDescent="0.35">
      <c r="A261">
        <v>2024</v>
      </c>
      <c r="B261">
        <v>7</v>
      </c>
      <c r="C261" t="s">
        <v>16</v>
      </c>
      <c r="D261" t="s">
        <v>17</v>
      </c>
      <c r="E261" t="s">
        <v>16</v>
      </c>
      <c r="F261" t="s">
        <v>17</v>
      </c>
      <c r="G261" s="2">
        <v>55000</v>
      </c>
      <c r="H261" s="2">
        <v>0</v>
      </c>
      <c r="I261" s="2">
        <v>55000</v>
      </c>
      <c r="J261" s="2">
        <v>0</v>
      </c>
      <c r="K261" s="2">
        <v>55000</v>
      </c>
      <c r="L261" s="2" t="str">
        <f>_xlfn.XLOOKUP(Data_Nhập[[#This Row],[Main SKU]],MD_Main_SKU[Main SKU],MD_Main_SKU[SKU name_gom])</f>
        <v>WSS01</v>
      </c>
      <c r="M261" s="2" t="str">
        <f>_xlfn.XLOOKUP(Data_Nhập[[#This Row],[Material-Nhập]],MD_Main_SKU[Main SKU],MD_Main_SKU[SKU name_gom])</f>
        <v>WSS01</v>
      </c>
    </row>
    <row r="262" spans="1:13" x14ac:dyDescent="0.35">
      <c r="A262">
        <v>2024</v>
      </c>
      <c r="B262">
        <v>7</v>
      </c>
      <c r="C262" t="s">
        <v>16</v>
      </c>
      <c r="D262" t="s">
        <v>17</v>
      </c>
      <c r="E262" t="s">
        <v>91</v>
      </c>
      <c r="F262" t="s">
        <v>92</v>
      </c>
      <c r="G262" s="2">
        <v>0</v>
      </c>
      <c r="H262" s="2">
        <v>0</v>
      </c>
      <c r="I262" s="2">
        <v>0</v>
      </c>
      <c r="J262" s="2">
        <v>500</v>
      </c>
      <c r="K262" s="2">
        <v>500</v>
      </c>
      <c r="L262" s="2" t="str">
        <f>_xlfn.XLOOKUP(Data_Nhập[[#This Row],[Main SKU]],MD_Main_SKU[Main SKU],MD_Main_SKU[SKU name_gom])</f>
        <v>WSS01</v>
      </c>
      <c r="M262" s="2" t="str">
        <f>_xlfn.XLOOKUP(Data_Nhập[[#This Row],[Material-Nhập]],MD_Main_SKU[Main SKU],MD_Main_SKU[SKU name_gom])</f>
        <v>Phó sản</v>
      </c>
    </row>
    <row r="263" spans="1:13" x14ac:dyDescent="0.35">
      <c r="A263">
        <v>2024</v>
      </c>
      <c r="B263">
        <v>7</v>
      </c>
      <c r="C263" t="s">
        <v>16</v>
      </c>
      <c r="D263" t="s">
        <v>17</v>
      </c>
      <c r="E263" t="s">
        <v>117</v>
      </c>
      <c r="F263" t="s">
        <v>86</v>
      </c>
      <c r="G263" s="2">
        <v>0</v>
      </c>
      <c r="H263" s="2">
        <v>0</v>
      </c>
      <c r="I263" s="2">
        <v>0</v>
      </c>
      <c r="J263" s="2">
        <v>2995</v>
      </c>
      <c r="K263" s="2">
        <v>2995</v>
      </c>
      <c r="L263" s="2" t="str">
        <f>_xlfn.XLOOKUP(Data_Nhập[[#This Row],[Main SKU]],MD_Main_SKU[Main SKU],MD_Main_SKU[SKU name_gom])</f>
        <v>WSS01</v>
      </c>
      <c r="M263" s="2" t="str">
        <f>_xlfn.XLOOKUP(Data_Nhập[[#This Row],[Material-Nhập]],MD_Main_SKU[Main SKU],MD_Main_SKU[SKU name_gom])</f>
        <v>Phó sản</v>
      </c>
    </row>
    <row r="264" spans="1:13" x14ac:dyDescent="0.35">
      <c r="A264">
        <v>2024</v>
      </c>
      <c r="B264">
        <v>7</v>
      </c>
      <c r="C264" t="s">
        <v>18</v>
      </c>
      <c r="D264" t="s">
        <v>19</v>
      </c>
      <c r="E264" t="s">
        <v>14</v>
      </c>
      <c r="F264" t="s">
        <v>15</v>
      </c>
      <c r="G264" s="2">
        <v>0</v>
      </c>
      <c r="H264" s="2">
        <v>112200</v>
      </c>
      <c r="I264" s="2">
        <v>112200</v>
      </c>
      <c r="J264" s="2">
        <v>0</v>
      </c>
      <c r="K264" s="2">
        <v>112200</v>
      </c>
      <c r="L264" s="2" t="str">
        <f>_xlfn.XLOOKUP(Data_Nhập[[#This Row],[Main SKU]],MD_Main_SKU[Main SKU],MD_Main_SKU[SKU name_gom])</f>
        <v>iSS01</v>
      </c>
      <c r="M264" s="2" t="str">
        <f>_xlfn.XLOOKUP(Data_Nhập[[#This Row],[Material-Nhập]],MD_Main_SKU[Main SKU],MD_Main_SKU[SKU name_gom])</f>
        <v>iSS01084</v>
      </c>
    </row>
    <row r="265" spans="1:13" x14ac:dyDescent="0.35">
      <c r="A265">
        <v>2024</v>
      </c>
      <c r="B265">
        <v>7</v>
      </c>
      <c r="C265" t="s">
        <v>18</v>
      </c>
      <c r="D265" t="s">
        <v>19</v>
      </c>
      <c r="E265" t="s">
        <v>18</v>
      </c>
      <c r="F265" t="s">
        <v>19</v>
      </c>
      <c r="G265" s="2">
        <v>214499.99999999997</v>
      </c>
      <c r="H265" s="2">
        <v>0</v>
      </c>
      <c r="I265" s="2">
        <v>214499.99999999997</v>
      </c>
      <c r="J265" s="2">
        <v>0</v>
      </c>
      <c r="K265" s="2">
        <v>214499.99999999997</v>
      </c>
      <c r="L265" s="2" t="str">
        <f>_xlfn.XLOOKUP(Data_Nhập[[#This Row],[Main SKU]],MD_Main_SKU[Main SKU],MD_Main_SKU[SKU name_gom])</f>
        <v>iSS01</v>
      </c>
      <c r="M265" s="2" t="str">
        <f>_xlfn.XLOOKUP(Data_Nhập[[#This Row],[Material-Nhập]],MD_Main_SKU[Main SKU],MD_Main_SKU[SKU name_gom])</f>
        <v>iSS01</v>
      </c>
    </row>
    <row r="266" spans="1:13" x14ac:dyDescent="0.35">
      <c r="A266">
        <v>2024</v>
      </c>
      <c r="B266">
        <v>7</v>
      </c>
      <c r="C266" t="s">
        <v>18</v>
      </c>
      <c r="D266" t="s">
        <v>19</v>
      </c>
      <c r="E266" t="s">
        <v>22</v>
      </c>
      <c r="F266" t="s">
        <v>23</v>
      </c>
      <c r="G266" s="2">
        <v>0</v>
      </c>
      <c r="H266" s="2">
        <v>2200</v>
      </c>
      <c r="I266" s="2">
        <v>2200</v>
      </c>
      <c r="J266" s="2">
        <v>0</v>
      </c>
      <c r="K266" s="2">
        <v>2200</v>
      </c>
      <c r="L266" s="2" t="str">
        <f>_xlfn.XLOOKUP(Data_Nhập[[#This Row],[Main SKU]],MD_Main_SKU[Main SKU],MD_Main_SKU[SKU name_gom])</f>
        <v>iSS01</v>
      </c>
      <c r="M266" s="2" t="str">
        <f>_xlfn.XLOOKUP(Data_Nhập[[#This Row],[Material-Nhập]],MD_Main_SKU[Main SKU],MD_Main_SKU[SKU name_gom])</f>
        <v>WSS03</v>
      </c>
    </row>
    <row r="267" spans="1:13" x14ac:dyDescent="0.35">
      <c r="A267">
        <v>2024</v>
      </c>
      <c r="B267">
        <v>7</v>
      </c>
      <c r="C267" t="s">
        <v>18</v>
      </c>
      <c r="D267" t="s">
        <v>19</v>
      </c>
      <c r="E267" t="s">
        <v>85</v>
      </c>
      <c r="F267" t="s">
        <v>86</v>
      </c>
      <c r="G267" s="2">
        <v>0</v>
      </c>
      <c r="H267" s="2">
        <v>0</v>
      </c>
      <c r="I267" s="2">
        <v>0</v>
      </c>
      <c r="J267" s="2">
        <v>999.99999999999989</v>
      </c>
      <c r="K267" s="2">
        <v>999.99999999999989</v>
      </c>
      <c r="L267" s="2" t="str">
        <f>_xlfn.XLOOKUP(Data_Nhập[[#This Row],[Main SKU]],MD_Main_SKU[Main SKU],MD_Main_SKU[SKU name_gom])</f>
        <v>iSS01</v>
      </c>
      <c r="M267" s="2" t="str">
        <f>_xlfn.XLOOKUP(Data_Nhập[[#This Row],[Material-Nhập]],MD_Main_SKU[Main SKU],MD_Main_SKU[SKU name_gom])</f>
        <v>Phó sản</v>
      </c>
    </row>
    <row r="268" spans="1:13" x14ac:dyDescent="0.35">
      <c r="A268">
        <v>2024</v>
      </c>
      <c r="B268">
        <v>7</v>
      </c>
      <c r="C268" t="s">
        <v>18</v>
      </c>
      <c r="D268" t="s">
        <v>19</v>
      </c>
      <c r="E268" t="s">
        <v>117</v>
      </c>
      <c r="F268" t="s">
        <v>86</v>
      </c>
      <c r="G268" s="2">
        <v>0</v>
      </c>
      <c r="H268" s="2">
        <v>0</v>
      </c>
      <c r="I268" s="2">
        <v>0</v>
      </c>
      <c r="J268" s="2">
        <v>20000</v>
      </c>
      <c r="K268" s="2">
        <v>20000</v>
      </c>
      <c r="L268" s="2" t="str">
        <f>_xlfn.XLOOKUP(Data_Nhập[[#This Row],[Main SKU]],MD_Main_SKU[Main SKU],MD_Main_SKU[SKU name_gom])</f>
        <v>iSS01</v>
      </c>
      <c r="M268" s="2" t="str">
        <f>_xlfn.XLOOKUP(Data_Nhập[[#This Row],[Material-Nhập]],MD_Main_SKU[Main SKU],MD_Main_SKU[SKU name_gom])</f>
        <v>Phó sản</v>
      </c>
    </row>
    <row r="269" spans="1:13" x14ac:dyDescent="0.35">
      <c r="A269">
        <v>2024</v>
      </c>
      <c r="B269">
        <v>7</v>
      </c>
      <c r="C269" t="s">
        <v>24</v>
      </c>
      <c r="D269" t="s">
        <v>25</v>
      </c>
      <c r="E269" t="s">
        <v>22</v>
      </c>
      <c r="F269" t="s">
        <v>23</v>
      </c>
      <c r="G269" s="2">
        <v>0</v>
      </c>
      <c r="H269" s="2">
        <v>42600</v>
      </c>
      <c r="I269" s="2">
        <v>42600</v>
      </c>
      <c r="J269" s="2">
        <v>0</v>
      </c>
      <c r="K269" s="2">
        <v>42600</v>
      </c>
      <c r="L269" s="2" t="str">
        <f>_xlfn.XLOOKUP(Data_Nhập[[#This Row],[Main SKU]],MD_Main_SKU[Main SKU],MD_Main_SKU[SKU name_gom])</f>
        <v>WSS01</v>
      </c>
      <c r="M269" s="2" t="str">
        <f>_xlfn.XLOOKUP(Data_Nhập[[#This Row],[Material-Nhập]],MD_Main_SKU[Main SKU],MD_Main_SKU[SKU name_gom])</f>
        <v>WSS03</v>
      </c>
    </row>
    <row r="270" spans="1:13" x14ac:dyDescent="0.35">
      <c r="A270">
        <v>2024</v>
      </c>
      <c r="B270">
        <v>7</v>
      </c>
      <c r="C270" t="s">
        <v>24</v>
      </c>
      <c r="D270" t="s">
        <v>25</v>
      </c>
      <c r="E270" t="s">
        <v>24</v>
      </c>
      <c r="F270" t="s">
        <v>25</v>
      </c>
      <c r="G270" s="2">
        <v>51700</v>
      </c>
      <c r="H270" s="2">
        <v>0</v>
      </c>
      <c r="I270" s="2">
        <v>51700</v>
      </c>
      <c r="J270" s="2">
        <v>0</v>
      </c>
      <c r="K270" s="2">
        <v>51700</v>
      </c>
      <c r="L270" s="2" t="str">
        <f>_xlfn.XLOOKUP(Data_Nhập[[#This Row],[Main SKU]],MD_Main_SKU[Main SKU],MD_Main_SKU[SKU name_gom])</f>
        <v>WSS01</v>
      </c>
      <c r="M270" s="2" t="str">
        <f>_xlfn.XLOOKUP(Data_Nhập[[#This Row],[Material-Nhập]],MD_Main_SKU[Main SKU],MD_Main_SKU[SKU name_gom])</f>
        <v>WSS01</v>
      </c>
    </row>
    <row r="271" spans="1:13" x14ac:dyDescent="0.35">
      <c r="A271">
        <v>2024</v>
      </c>
      <c r="B271">
        <v>7</v>
      </c>
      <c r="C271" t="s">
        <v>24</v>
      </c>
      <c r="D271" t="s">
        <v>25</v>
      </c>
      <c r="E271" t="s">
        <v>87</v>
      </c>
      <c r="F271" t="s">
        <v>88</v>
      </c>
      <c r="G271" s="2">
        <v>0</v>
      </c>
      <c r="H271" s="2">
        <v>0</v>
      </c>
      <c r="I271" s="2">
        <v>0</v>
      </c>
      <c r="J271" s="2">
        <v>100</v>
      </c>
      <c r="K271" s="2">
        <v>100</v>
      </c>
      <c r="L271" s="2" t="str">
        <f>_xlfn.XLOOKUP(Data_Nhập[[#This Row],[Main SKU]],MD_Main_SKU[Main SKU],MD_Main_SKU[SKU name_gom])</f>
        <v>WSS01</v>
      </c>
      <c r="M271" s="2" t="str">
        <f>_xlfn.XLOOKUP(Data_Nhập[[#This Row],[Material-Nhập]],MD_Main_SKU[Main SKU],MD_Main_SKU[SKU name_gom])</f>
        <v>Phó sản</v>
      </c>
    </row>
    <row r="272" spans="1:13" x14ac:dyDescent="0.35">
      <c r="A272">
        <v>2024</v>
      </c>
      <c r="B272">
        <v>7</v>
      </c>
      <c r="C272" t="s">
        <v>24</v>
      </c>
      <c r="D272" t="s">
        <v>25</v>
      </c>
      <c r="E272" t="s">
        <v>89</v>
      </c>
      <c r="F272" t="s">
        <v>90</v>
      </c>
      <c r="G272" s="2">
        <v>0</v>
      </c>
      <c r="H272" s="2">
        <v>0</v>
      </c>
      <c r="I272" s="2">
        <v>0</v>
      </c>
      <c r="J272" s="2">
        <v>41</v>
      </c>
      <c r="K272" s="2">
        <v>41</v>
      </c>
      <c r="L272" s="2" t="str">
        <f>_xlfn.XLOOKUP(Data_Nhập[[#This Row],[Main SKU]],MD_Main_SKU[Main SKU],MD_Main_SKU[SKU name_gom])</f>
        <v>WSS01</v>
      </c>
      <c r="M272" s="2" t="str">
        <f>_xlfn.XLOOKUP(Data_Nhập[[#This Row],[Material-Nhập]],MD_Main_SKU[Main SKU],MD_Main_SKU[SKU name_gom])</f>
        <v>Phó sản</v>
      </c>
    </row>
    <row r="273" spans="1:13" x14ac:dyDescent="0.35">
      <c r="A273">
        <v>2024</v>
      </c>
      <c r="B273">
        <v>7</v>
      </c>
      <c r="C273" t="s">
        <v>24</v>
      </c>
      <c r="D273" t="s">
        <v>25</v>
      </c>
      <c r="E273" t="s">
        <v>117</v>
      </c>
      <c r="F273" t="s">
        <v>86</v>
      </c>
      <c r="G273" s="2">
        <v>0</v>
      </c>
      <c r="H273" s="2">
        <v>0</v>
      </c>
      <c r="I273" s="2">
        <v>0</v>
      </c>
      <c r="J273" s="2">
        <v>600</v>
      </c>
      <c r="K273" s="2">
        <v>600</v>
      </c>
      <c r="L273" s="2" t="str">
        <f>_xlfn.XLOOKUP(Data_Nhập[[#This Row],[Main SKU]],MD_Main_SKU[Main SKU],MD_Main_SKU[SKU name_gom])</f>
        <v>WSS01</v>
      </c>
      <c r="M273" s="2" t="str">
        <f>_xlfn.XLOOKUP(Data_Nhập[[#This Row],[Material-Nhập]],MD_Main_SKU[Main SKU],MD_Main_SKU[SKU name_gom])</f>
        <v>Phó sản</v>
      </c>
    </row>
    <row r="274" spans="1:13" x14ac:dyDescent="0.35">
      <c r="A274">
        <v>2024</v>
      </c>
      <c r="B274">
        <v>7</v>
      </c>
      <c r="C274" t="s">
        <v>28</v>
      </c>
      <c r="D274" t="s">
        <v>29</v>
      </c>
      <c r="E274" t="s">
        <v>28</v>
      </c>
      <c r="F274" t="s">
        <v>29</v>
      </c>
      <c r="G274" s="2">
        <v>5500.0000000000009</v>
      </c>
      <c r="H274" s="2">
        <v>0</v>
      </c>
      <c r="I274" s="2">
        <v>5500.0000000000009</v>
      </c>
      <c r="J274" s="2">
        <v>0</v>
      </c>
      <c r="K274" s="2">
        <v>5500.0000000000009</v>
      </c>
      <c r="L274" s="2" t="str">
        <f>_xlfn.XLOOKUP(Data_Nhập[[#This Row],[Main SKU]],MD_Main_SKU[Main SKU],MD_Main_SKU[SKU name_gom])</f>
        <v>iSS01084</v>
      </c>
      <c r="M274" s="2" t="str">
        <f>_xlfn.XLOOKUP(Data_Nhập[[#This Row],[Material-Nhập]],MD_Main_SKU[Main SKU],MD_Main_SKU[SKU name_gom])</f>
        <v>iSS01084</v>
      </c>
    </row>
    <row r="275" spans="1:13" x14ac:dyDescent="0.35">
      <c r="A275">
        <v>2024</v>
      </c>
      <c r="B275">
        <v>7</v>
      </c>
      <c r="C275" t="s">
        <v>28</v>
      </c>
      <c r="D275" t="s">
        <v>29</v>
      </c>
      <c r="E275" t="s">
        <v>30</v>
      </c>
      <c r="F275" t="s">
        <v>31</v>
      </c>
      <c r="G275" s="2">
        <v>0</v>
      </c>
      <c r="H275" s="2">
        <v>3300.0000000000005</v>
      </c>
      <c r="I275" s="2">
        <v>3300.0000000000005</v>
      </c>
      <c r="J275" s="2">
        <v>0</v>
      </c>
      <c r="K275" s="2">
        <v>3300.0000000000005</v>
      </c>
      <c r="L275" s="2" t="str">
        <f>_xlfn.XLOOKUP(Data_Nhập[[#This Row],[Main SKU]],MD_Main_SKU[Main SKU],MD_Main_SKU[SKU name_gom])</f>
        <v>iSS01084</v>
      </c>
      <c r="M275" s="2" t="str">
        <f>_xlfn.XLOOKUP(Data_Nhập[[#This Row],[Material-Nhập]],MD_Main_SKU[Main SKU],MD_Main_SKU[SKU name_gom])</f>
        <v>iSS01</v>
      </c>
    </row>
    <row r="276" spans="1:13" x14ac:dyDescent="0.35">
      <c r="A276">
        <v>2024</v>
      </c>
      <c r="B276">
        <v>7</v>
      </c>
      <c r="C276" t="s">
        <v>28</v>
      </c>
      <c r="D276" t="s">
        <v>29</v>
      </c>
      <c r="E276" t="s">
        <v>87</v>
      </c>
      <c r="F276" t="s">
        <v>88</v>
      </c>
      <c r="G276" s="2">
        <v>0</v>
      </c>
      <c r="H276" s="2">
        <v>0</v>
      </c>
      <c r="I276" s="2">
        <v>0</v>
      </c>
      <c r="J276" s="2">
        <v>1100</v>
      </c>
      <c r="K276" s="2">
        <v>1100</v>
      </c>
      <c r="L276" s="2" t="str">
        <f>_xlfn.XLOOKUP(Data_Nhập[[#This Row],[Main SKU]],MD_Main_SKU[Main SKU],MD_Main_SKU[SKU name_gom])</f>
        <v>iSS01084</v>
      </c>
      <c r="M276" s="2" t="str">
        <f>_xlfn.XLOOKUP(Data_Nhập[[#This Row],[Material-Nhập]],MD_Main_SKU[Main SKU],MD_Main_SKU[SKU name_gom])</f>
        <v>Phó sản</v>
      </c>
    </row>
    <row r="277" spans="1:13" x14ac:dyDescent="0.35">
      <c r="A277">
        <v>2024</v>
      </c>
      <c r="B277">
        <v>7</v>
      </c>
      <c r="C277" t="s">
        <v>28</v>
      </c>
      <c r="D277" t="s">
        <v>29</v>
      </c>
      <c r="E277" t="s">
        <v>89</v>
      </c>
      <c r="F277" t="s">
        <v>90</v>
      </c>
      <c r="G277" s="2">
        <v>0</v>
      </c>
      <c r="H277" s="2">
        <v>0</v>
      </c>
      <c r="I277" s="2">
        <v>0</v>
      </c>
      <c r="J277" s="2">
        <v>100.00000000000001</v>
      </c>
      <c r="K277" s="2">
        <v>100.00000000000001</v>
      </c>
      <c r="L277" s="2" t="str">
        <f>_xlfn.XLOOKUP(Data_Nhập[[#This Row],[Main SKU]],MD_Main_SKU[Main SKU],MD_Main_SKU[SKU name_gom])</f>
        <v>iSS01084</v>
      </c>
      <c r="M277" s="2" t="str">
        <f>_xlfn.XLOOKUP(Data_Nhập[[#This Row],[Material-Nhập]],MD_Main_SKU[Main SKU],MD_Main_SKU[SKU name_gom])</f>
        <v>Phó sản</v>
      </c>
    </row>
    <row r="278" spans="1:13" x14ac:dyDescent="0.35">
      <c r="A278">
        <v>2024</v>
      </c>
      <c r="B278">
        <v>7</v>
      </c>
      <c r="C278" t="s">
        <v>115</v>
      </c>
      <c r="D278" t="s">
        <v>116</v>
      </c>
      <c r="E278" t="s">
        <v>97</v>
      </c>
      <c r="F278" t="s">
        <v>98</v>
      </c>
      <c r="G278" s="2">
        <v>0</v>
      </c>
      <c r="H278" s="2">
        <v>12100</v>
      </c>
      <c r="I278" s="2">
        <v>12100</v>
      </c>
      <c r="J278" s="2">
        <v>0</v>
      </c>
      <c r="K278" s="2">
        <v>12100</v>
      </c>
      <c r="L278" s="2" t="str">
        <f>_xlfn.XLOOKUP(Data_Nhập[[#This Row],[Main SKU]],MD_Main_SKU[Main SKU],MD_Main_SKU[SKU name_gom])</f>
        <v>WSS05</v>
      </c>
      <c r="M278" s="2" t="str">
        <f>_xlfn.XLOOKUP(Data_Nhập[[#This Row],[Material-Nhập]],MD_Main_SKU[Main SKU],MD_Main_SKU[SKU name_gom])</f>
        <v>WSS05</v>
      </c>
    </row>
    <row r="279" spans="1:13" x14ac:dyDescent="0.35">
      <c r="A279">
        <v>2024</v>
      </c>
      <c r="B279">
        <v>7</v>
      </c>
      <c r="C279" t="s">
        <v>115</v>
      </c>
      <c r="D279" t="s">
        <v>116</v>
      </c>
      <c r="E279" t="s">
        <v>115</v>
      </c>
      <c r="F279" t="s">
        <v>116</v>
      </c>
      <c r="G279" s="2">
        <v>308089</v>
      </c>
      <c r="H279" s="2">
        <v>0</v>
      </c>
      <c r="I279" s="2">
        <v>308089</v>
      </c>
      <c r="J279" s="2">
        <v>0</v>
      </c>
      <c r="K279" s="2">
        <v>308089</v>
      </c>
      <c r="L279" s="2" t="str">
        <f>_xlfn.XLOOKUP(Data_Nhập[[#This Row],[Main SKU]],MD_Main_SKU[Main SKU],MD_Main_SKU[SKU name_gom])</f>
        <v>WSS05</v>
      </c>
      <c r="M279" s="2" t="str">
        <f>_xlfn.XLOOKUP(Data_Nhập[[#This Row],[Material-Nhập]],MD_Main_SKU[Main SKU],MD_Main_SKU[SKU name_gom])</f>
        <v>WSS05</v>
      </c>
    </row>
    <row r="280" spans="1:13" x14ac:dyDescent="0.35">
      <c r="A280">
        <v>2024</v>
      </c>
      <c r="B280">
        <v>7</v>
      </c>
      <c r="C280" t="s">
        <v>115</v>
      </c>
      <c r="D280" t="s">
        <v>116</v>
      </c>
      <c r="E280" t="s">
        <v>85</v>
      </c>
      <c r="F280" t="s">
        <v>86</v>
      </c>
      <c r="G280" s="2">
        <v>0</v>
      </c>
      <c r="H280" s="2">
        <v>0</v>
      </c>
      <c r="I280" s="2">
        <v>0</v>
      </c>
      <c r="J280" s="2">
        <v>5860</v>
      </c>
      <c r="K280" s="2">
        <v>5860</v>
      </c>
      <c r="L280" s="2" t="str">
        <f>_xlfn.XLOOKUP(Data_Nhập[[#This Row],[Main SKU]],MD_Main_SKU[Main SKU],MD_Main_SKU[SKU name_gom])</f>
        <v>WSS05</v>
      </c>
      <c r="M280" s="2" t="str">
        <f>_xlfn.XLOOKUP(Data_Nhập[[#This Row],[Material-Nhập]],MD_Main_SKU[Main SKU],MD_Main_SKU[SKU name_gom])</f>
        <v>Phó sản</v>
      </c>
    </row>
    <row r="281" spans="1:13" x14ac:dyDescent="0.35">
      <c r="A281">
        <v>2024</v>
      </c>
      <c r="B281">
        <v>7</v>
      </c>
      <c r="C281" t="s">
        <v>115</v>
      </c>
      <c r="D281" t="s">
        <v>116</v>
      </c>
      <c r="E281" t="s">
        <v>87</v>
      </c>
      <c r="F281" t="s">
        <v>88</v>
      </c>
      <c r="G281" s="2">
        <v>0</v>
      </c>
      <c r="H281" s="2">
        <v>0</v>
      </c>
      <c r="I281" s="2">
        <v>0</v>
      </c>
      <c r="J281" s="2">
        <v>9250</v>
      </c>
      <c r="K281" s="2">
        <v>9250</v>
      </c>
      <c r="L281" s="2" t="str">
        <f>_xlfn.XLOOKUP(Data_Nhập[[#This Row],[Main SKU]],MD_Main_SKU[Main SKU],MD_Main_SKU[SKU name_gom])</f>
        <v>WSS05</v>
      </c>
      <c r="M281" s="2" t="str">
        <f>_xlfn.XLOOKUP(Data_Nhập[[#This Row],[Material-Nhập]],MD_Main_SKU[Main SKU],MD_Main_SKU[SKU name_gom])</f>
        <v>Phó sản</v>
      </c>
    </row>
    <row r="282" spans="1:13" x14ac:dyDescent="0.35">
      <c r="A282">
        <v>2024</v>
      </c>
      <c r="B282">
        <v>7</v>
      </c>
      <c r="C282" t="s">
        <v>115</v>
      </c>
      <c r="D282" t="s">
        <v>116</v>
      </c>
      <c r="E282" t="s">
        <v>117</v>
      </c>
      <c r="F282" t="s">
        <v>86</v>
      </c>
      <c r="G282" s="2">
        <v>0</v>
      </c>
      <c r="H282" s="2">
        <v>0</v>
      </c>
      <c r="I282" s="2">
        <v>0</v>
      </c>
      <c r="J282" s="2">
        <v>4704</v>
      </c>
      <c r="K282" s="2">
        <v>4704</v>
      </c>
      <c r="L282" s="2" t="str">
        <f>_xlfn.XLOOKUP(Data_Nhập[[#This Row],[Main SKU]],MD_Main_SKU[Main SKU],MD_Main_SKU[SKU name_gom])</f>
        <v>WSS05</v>
      </c>
      <c r="M282" s="2" t="str">
        <f>_xlfn.XLOOKUP(Data_Nhập[[#This Row],[Material-Nhập]],MD_Main_SKU[Main SKU],MD_Main_SKU[SKU name_gom])</f>
        <v>Phó sản</v>
      </c>
    </row>
    <row r="283" spans="1:13" x14ac:dyDescent="0.35">
      <c r="A283">
        <v>2024</v>
      </c>
      <c r="B283">
        <v>8</v>
      </c>
      <c r="C283" t="s">
        <v>8</v>
      </c>
      <c r="D283" t="s">
        <v>9</v>
      </c>
      <c r="E283" t="s">
        <v>8</v>
      </c>
      <c r="F283" t="s">
        <v>9</v>
      </c>
      <c r="G283" s="2">
        <v>404500</v>
      </c>
      <c r="H283" s="2">
        <v>0</v>
      </c>
      <c r="I283" s="2">
        <v>404500</v>
      </c>
      <c r="J283" s="2">
        <v>0</v>
      </c>
      <c r="K283" s="2">
        <v>404500</v>
      </c>
      <c r="L283" s="2" t="str">
        <f>_xlfn.XLOOKUP(Data_Nhập[[#This Row],[Main SKU]],MD_Main_SKU[Main SKU],MD_Main_SKU[SKU name_gom])</f>
        <v>WSS01</v>
      </c>
      <c r="M283" s="2" t="str">
        <f>_xlfn.XLOOKUP(Data_Nhập[[#This Row],[Material-Nhập]],MD_Main_SKU[Main SKU],MD_Main_SKU[SKU name_gom])</f>
        <v>WSS01</v>
      </c>
    </row>
    <row r="284" spans="1:13" x14ac:dyDescent="0.35">
      <c r="A284">
        <v>2024</v>
      </c>
      <c r="B284">
        <v>8</v>
      </c>
      <c r="C284" t="s">
        <v>8</v>
      </c>
      <c r="D284" t="s">
        <v>9</v>
      </c>
      <c r="E284" t="s">
        <v>20</v>
      </c>
      <c r="F284" t="s">
        <v>21</v>
      </c>
      <c r="G284" s="2">
        <v>0</v>
      </c>
      <c r="H284" s="2">
        <v>1100</v>
      </c>
      <c r="I284" s="2">
        <v>1100</v>
      </c>
      <c r="J284" s="2">
        <v>0</v>
      </c>
      <c r="K284" s="2">
        <v>1100</v>
      </c>
      <c r="L284" s="2" t="str">
        <f>_xlfn.XLOOKUP(Data_Nhập[[#This Row],[Main SKU]],MD_Main_SKU[Main SKU],MD_Main_SKU[SKU name_gom])</f>
        <v>WSS01</v>
      </c>
      <c r="M284" s="2" t="str">
        <f>_xlfn.XLOOKUP(Data_Nhập[[#This Row],[Material-Nhập]],MD_Main_SKU[Main SKU],MD_Main_SKU[SKU name_gom])</f>
        <v>WSS02</v>
      </c>
    </row>
    <row r="285" spans="1:13" x14ac:dyDescent="0.35">
      <c r="A285">
        <v>2024</v>
      </c>
      <c r="B285">
        <v>8</v>
      </c>
      <c r="C285" t="s">
        <v>8</v>
      </c>
      <c r="D285" t="s">
        <v>9</v>
      </c>
      <c r="E285" t="s">
        <v>22</v>
      </c>
      <c r="F285" t="s">
        <v>23</v>
      </c>
      <c r="G285" s="2">
        <v>0</v>
      </c>
      <c r="H285" s="2">
        <v>16600</v>
      </c>
      <c r="I285" s="2">
        <v>16600</v>
      </c>
      <c r="J285" s="2">
        <v>0</v>
      </c>
      <c r="K285" s="2">
        <v>16600</v>
      </c>
      <c r="L285" s="2" t="str">
        <f>_xlfn.XLOOKUP(Data_Nhập[[#This Row],[Main SKU]],MD_Main_SKU[Main SKU],MD_Main_SKU[SKU name_gom])</f>
        <v>WSS01</v>
      </c>
      <c r="M285" s="2" t="str">
        <f>_xlfn.XLOOKUP(Data_Nhập[[#This Row],[Material-Nhập]],MD_Main_SKU[Main SKU],MD_Main_SKU[SKU name_gom])</f>
        <v>WSS03</v>
      </c>
    </row>
    <row r="286" spans="1:13" x14ac:dyDescent="0.35">
      <c r="A286">
        <v>2024</v>
      </c>
      <c r="B286">
        <v>8</v>
      </c>
      <c r="C286" t="s">
        <v>8</v>
      </c>
      <c r="D286" t="s">
        <v>9</v>
      </c>
      <c r="E286" t="s">
        <v>87</v>
      </c>
      <c r="F286" t="s">
        <v>88</v>
      </c>
      <c r="G286" s="2">
        <v>0</v>
      </c>
      <c r="H286" s="2">
        <v>0</v>
      </c>
      <c r="I286" s="2">
        <v>0</v>
      </c>
      <c r="J286" s="2">
        <v>5674.71</v>
      </c>
      <c r="K286" s="2">
        <v>5674.71</v>
      </c>
      <c r="L286" s="2" t="str">
        <f>_xlfn.XLOOKUP(Data_Nhập[[#This Row],[Main SKU]],MD_Main_SKU[Main SKU],MD_Main_SKU[SKU name_gom])</f>
        <v>WSS01</v>
      </c>
      <c r="M286" s="2" t="str">
        <f>_xlfn.XLOOKUP(Data_Nhập[[#This Row],[Material-Nhập]],MD_Main_SKU[Main SKU],MD_Main_SKU[SKU name_gom])</f>
        <v>Phó sản</v>
      </c>
    </row>
    <row r="287" spans="1:13" x14ac:dyDescent="0.35">
      <c r="A287">
        <v>2024</v>
      </c>
      <c r="B287">
        <v>8</v>
      </c>
      <c r="C287" t="s">
        <v>8</v>
      </c>
      <c r="D287" t="s">
        <v>9</v>
      </c>
      <c r="E287" t="s">
        <v>91</v>
      </c>
      <c r="F287" t="s">
        <v>92</v>
      </c>
      <c r="G287" s="2">
        <v>0</v>
      </c>
      <c r="H287" s="2">
        <v>0</v>
      </c>
      <c r="I287" s="2">
        <v>0</v>
      </c>
      <c r="J287" s="2">
        <v>30</v>
      </c>
      <c r="K287" s="2">
        <v>30</v>
      </c>
      <c r="L287" s="2" t="str">
        <f>_xlfn.XLOOKUP(Data_Nhập[[#This Row],[Main SKU]],MD_Main_SKU[Main SKU],MD_Main_SKU[SKU name_gom])</f>
        <v>WSS01</v>
      </c>
      <c r="M287" s="2" t="str">
        <f>_xlfn.XLOOKUP(Data_Nhập[[#This Row],[Material-Nhập]],MD_Main_SKU[Main SKU],MD_Main_SKU[SKU name_gom])</f>
        <v>Phó sản</v>
      </c>
    </row>
    <row r="288" spans="1:13" x14ac:dyDescent="0.35">
      <c r="A288">
        <v>2024</v>
      </c>
      <c r="B288">
        <v>8</v>
      </c>
      <c r="C288" t="s">
        <v>8</v>
      </c>
      <c r="D288" t="s">
        <v>9</v>
      </c>
      <c r="E288" t="s">
        <v>117</v>
      </c>
      <c r="F288" t="s">
        <v>86</v>
      </c>
      <c r="G288" s="2">
        <v>0</v>
      </c>
      <c r="H288" s="2">
        <v>0</v>
      </c>
      <c r="I288" s="2">
        <v>0</v>
      </c>
      <c r="J288" s="2">
        <v>12461.279999999999</v>
      </c>
      <c r="K288" s="2">
        <v>12461.279999999999</v>
      </c>
      <c r="L288" s="2" t="str">
        <f>_xlfn.XLOOKUP(Data_Nhập[[#This Row],[Main SKU]],MD_Main_SKU[Main SKU],MD_Main_SKU[SKU name_gom])</f>
        <v>WSS01</v>
      </c>
      <c r="M288" s="2" t="str">
        <f>_xlfn.XLOOKUP(Data_Nhập[[#This Row],[Material-Nhập]],MD_Main_SKU[Main SKU],MD_Main_SKU[SKU name_gom])</f>
        <v>Phó sản</v>
      </c>
    </row>
    <row r="289" spans="1:13" x14ac:dyDescent="0.35">
      <c r="A289">
        <v>2024</v>
      </c>
      <c r="B289">
        <v>8</v>
      </c>
      <c r="C289" t="s">
        <v>14</v>
      </c>
      <c r="D289" t="s">
        <v>15</v>
      </c>
      <c r="E289" t="s">
        <v>14</v>
      </c>
      <c r="F289" t="s">
        <v>15</v>
      </c>
      <c r="G289" s="2">
        <v>476300</v>
      </c>
      <c r="H289" s="2">
        <v>0</v>
      </c>
      <c r="I289" s="2">
        <v>476300</v>
      </c>
      <c r="J289" s="2">
        <v>0</v>
      </c>
      <c r="K289" s="2">
        <v>476300</v>
      </c>
      <c r="L289" s="2" t="str">
        <f>_xlfn.XLOOKUP(Data_Nhập[[#This Row],[Main SKU]],MD_Main_SKU[Main SKU],MD_Main_SKU[SKU name_gom])</f>
        <v>iSS01084</v>
      </c>
      <c r="M289" s="2" t="str">
        <f>_xlfn.XLOOKUP(Data_Nhập[[#This Row],[Material-Nhập]],MD_Main_SKU[Main SKU],MD_Main_SKU[SKU name_gom])</f>
        <v>iSS01084</v>
      </c>
    </row>
    <row r="290" spans="1:13" x14ac:dyDescent="0.35">
      <c r="A290">
        <v>2024</v>
      </c>
      <c r="B290">
        <v>8</v>
      </c>
      <c r="C290" t="s">
        <v>14</v>
      </c>
      <c r="D290" t="s">
        <v>15</v>
      </c>
      <c r="E290" t="s">
        <v>18</v>
      </c>
      <c r="F290" t="s">
        <v>19</v>
      </c>
      <c r="G290" s="2">
        <v>0</v>
      </c>
      <c r="H290" s="2">
        <v>9900</v>
      </c>
      <c r="I290" s="2">
        <v>9900</v>
      </c>
      <c r="J290" s="2">
        <v>0</v>
      </c>
      <c r="K290" s="2">
        <v>9900</v>
      </c>
      <c r="L290" s="2" t="str">
        <f>_xlfn.XLOOKUP(Data_Nhập[[#This Row],[Main SKU]],MD_Main_SKU[Main SKU],MD_Main_SKU[SKU name_gom])</f>
        <v>iSS01084</v>
      </c>
      <c r="M290" s="2" t="str">
        <f>_xlfn.XLOOKUP(Data_Nhập[[#This Row],[Material-Nhập]],MD_Main_SKU[Main SKU],MD_Main_SKU[SKU name_gom])</f>
        <v>iSS01</v>
      </c>
    </row>
    <row r="291" spans="1:13" x14ac:dyDescent="0.35">
      <c r="A291">
        <v>2024</v>
      </c>
      <c r="B291">
        <v>8</v>
      </c>
      <c r="C291" t="s">
        <v>14</v>
      </c>
      <c r="D291" t="s">
        <v>15</v>
      </c>
      <c r="E291" t="s">
        <v>22</v>
      </c>
      <c r="F291" t="s">
        <v>23</v>
      </c>
      <c r="G291" s="2">
        <v>0</v>
      </c>
      <c r="H291" s="2">
        <v>16500</v>
      </c>
      <c r="I291" s="2">
        <v>16500</v>
      </c>
      <c r="J291" s="2">
        <v>0</v>
      </c>
      <c r="K291" s="2">
        <v>16500</v>
      </c>
      <c r="L291" s="2" t="str">
        <f>_xlfn.XLOOKUP(Data_Nhập[[#This Row],[Main SKU]],MD_Main_SKU[Main SKU],MD_Main_SKU[SKU name_gom])</f>
        <v>iSS01084</v>
      </c>
      <c r="M291" s="2" t="str">
        <f>_xlfn.XLOOKUP(Data_Nhập[[#This Row],[Material-Nhập]],MD_Main_SKU[Main SKU],MD_Main_SKU[SKU name_gom])</f>
        <v>WSS03</v>
      </c>
    </row>
    <row r="292" spans="1:13" x14ac:dyDescent="0.35">
      <c r="A292">
        <v>2024</v>
      </c>
      <c r="B292">
        <v>8</v>
      </c>
      <c r="C292" t="s">
        <v>14</v>
      </c>
      <c r="D292" t="s">
        <v>15</v>
      </c>
      <c r="E292" t="s">
        <v>87</v>
      </c>
      <c r="F292" t="s">
        <v>88</v>
      </c>
      <c r="G292" s="2">
        <v>0</v>
      </c>
      <c r="H292" s="2">
        <v>0</v>
      </c>
      <c r="I292" s="2">
        <v>0</v>
      </c>
      <c r="J292" s="2">
        <v>6400.0000000000009</v>
      </c>
      <c r="K292" s="2">
        <v>6400.0000000000009</v>
      </c>
      <c r="L292" s="2" t="str">
        <f>_xlfn.XLOOKUP(Data_Nhập[[#This Row],[Main SKU]],MD_Main_SKU[Main SKU],MD_Main_SKU[SKU name_gom])</f>
        <v>iSS01084</v>
      </c>
      <c r="M292" s="2" t="str">
        <f>_xlfn.XLOOKUP(Data_Nhập[[#This Row],[Material-Nhập]],MD_Main_SKU[Main SKU],MD_Main_SKU[SKU name_gom])</f>
        <v>Phó sản</v>
      </c>
    </row>
    <row r="293" spans="1:13" x14ac:dyDescent="0.35">
      <c r="A293">
        <v>2024</v>
      </c>
      <c r="B293">
        <v>8</v>
      </c>
      <c r="C293" t="s">
        <v>14</v>
      </c>
      <c r="D293" t="s">
        <v>15</v>
      </c>
      <c r="E293" t="s">
        <v>89</v>
      </c>
      <c r="F293" t="s">
        <v>90</v>
      </c>
      <c r="G293" s="2">
        <v>0</v>
      </c>
      <c r="H293" s="2">
        <v>0</v>
      </c>
      <c r="I293" s="2">
        <v>0</v>
      </c>
      <c r="J293" s="2">
        <v>2024.9999999999998</v>
      </c>
      <c r="K293" s="2">
        <v>2024.9999999999998</v>
      </c>
      <c r="L293" s="2" t="str">
        <f>_xlfn.XLOOKUP(Data_Nhập[[#This Row],[Main SKU]],MD_Main_SKU[Main SKU],MD_Main_SKU[SKU name_gom])</f>
        <v>iSS01084</v>
      </c>
      <c r="M293" s="2" t="str">
        <f>_xlfn.XLOOKUP(Data_Nhập[[#This Row],[Material-Nhập]],MD_Main_SKU[Main SKU],MD_Main_SKU[SKU name_gom])</f>
        <v>Phó sản</v>
      </c>
    </row>
    <row r="294" spans="1:13" x14ac:dyDescent="0.35">
      <c r="A294">
        <v>2024</v>
      </c>
      <c r="B294">
        <v>8</v>
      </c>
      <c r="C294" t="s">
        <v>14</v>
      </c>
      <c r="D294" t="s">
        <v>15</v>
      </c>
      <c r="E294" t="s">
        <v>91</v>
      </c>
      <c r="F294" t="s">
        <v>92</v>
      </c>
      <c r="G294" s="2">
        <v>0</v>
      </c>
      <c r="H294" s="2">
        <v>0</v>
      </c>
      <c r="I294" s="2">
        <v>0</v>
      </c>
      <c r="J294" s="2">
        <v>1048</v>
      </c>
      <c r="K294" s="2">
        <v>1048</v>
      </c>
      <c r="L294" s="2" t="str">
        <f>_xlfn.XLOOKUP(Data_Nhập[[#This Row],[Main SKU]],MD_Main_SKU[Main SKU],MD_Main_SKU[SKU name_gom])</f>
        <v>iSS01084</v>
      </c>
      <c r="M294" s="2" t="str">
        <f>_xlfn.XLOOKUP(Data_Nhập[[#This Row],[Material-Nhập]],MD_Main_SKU[Main SKU],MD_Main_SKU[SKU name_gom])</f>
        <v>Phó sản</v>
      </c>
    </row>
    <row r="295" spans="1:13" x14ac:dyDescent="0.35">
      <c r="A295">
        <v>2024</v>
      </c>
      <c r="B295">
        <v>8</v>
      </c>
      <c r="C295" t="s">
        <v>14</v>
      </c>
      <c r="D295" t="s">
        <v>15</v>
      </c>
      <c r="E295" t="s">
        <v>117</v>
      </c>
      <c r="F295" t="s">
        <v>86</v>
      </c>
      <c r="G295" s="2">
        <v>0</v>
      </c>
      <c r="H295" s="2">
        <v>0</v>
      </c>
      <c r="I295" s="2">
        <v>0</v>
      </c>
      <c r="J295" s="2">
        <v>10075</v>
      </c>
      <c r="K295" s="2">
        <v>10075</v>
      </c>
      <c r="L295" s="2" t="str">
        <f>_xlfn.XLOOKUP(Data_Nhập[[#This Row],[Main SKU]],MD_Main_SKU[Main SKU],MD_Main_SKU[SKU name_gom])</f>
        <v>iSS01084</v>
      </c>
      <c r="M295" s="2" t="str">
        <f>_xlfn.XLOOKUP(Data_Nhập[[#This Row],[Material-Nhập]],MD_Main_SKU[Main SKU],MD_Main_SKU[SKU name_gom])</f>
        <v>Phó sản</v>
      </c>
    </row>
    <row r="296" spans="1:13" x14ac:dyDescent="0.35">
      <c r="A296">
        <v>2024</v>
      </c>
      <c r="B296">
        <v>8</v>
      </c>
      <c r="C296" t="s">
        <v>16</v>
      </c>
      <c r="D296" t="s">
        <v>17</v>
      </c>
      <c r="E296" t="s">
        <v>16</v>
      </c>
      <c r="F296" t="s">
        <v>17</v>
      </c>
      <c r="G296" s="2">
        <v>629056</v>
      </c>
      <c r="H296" s="2">
        <v>0</v>
      </c>
      <c r="I296" s="2">
        <v>629056</v>
      </c>
      <c r="J296" s="2">
        <v>0</v>
      </c>
      <c r="K296" s="2">
        <v>629056</v>
      </c>
      <c r="L296" s="2" t="str">
        <f>_xlfn.XLOOKUP(Data_Nhập[[#This Row],[Main SKU]],MD_Main_SKU[Main SKU],MD_Main_SKU[SKU name_gom])</f>
        <v>WSS01</v>
      </c>
      <c r="M296" s="2" t="str">
        <f>_xlfn.XLOOKUP(Data_Nhập[[#This Row],[Material-Nhập]],MD_Main_SKU[Main SKU],MD_Main_SKU[SKU name_gom])</f>
        <v>WSS01</v>
      </c>
    </row>
    <row r="297" spans="1:13" x14ac:dyDescent="0.35">
      <c r="A297">
        <v>2024</v>
      </c>
      <c r="B297">
        <v>8</v>
      </c>
      <c r="C297" t="s">
        <v>16</v>
      </c>
      <c r="D297" t="s">
        <v>17</v>
      </c>
      <c r="E297" t="s">
        <v>18</v>
      </c>
      <c r="F297" t="s">
        <v>19</v>
      </c>
      <c r="G297" s="2">
        <v>0</v>
      </c>
      <c r="H297" s="2">
        <v>22219</v>
      </c>
      <c r="I297" s="2">
        <v>22219</v>
      </c>
      <c r="J297" s="2">
        <v>0</v>
      </c>
      <c r="K297" s="2">
        <v>22219</v>
      </c>
      <c r="L297" s="2" t="str">
        <f>_xlfn.XLOOKUP(Data_Nhập[[#This Row],[Main SKU]],MD_Main_SKU[Main SKU],MD_Main_SKU[SKU name_gom])</f>
        <v>WSS01</v>
      </c>
      <c r="M297" s="2" t="str">
        <f>_xlfn.XLOOKUP(Data_Nhập[[#This Row],[Material-Nhập]],MD_Main_SKU[Main SKU],MD_Main_SKU[SKU name_gom])</f>
        <v>iSS01</v>
      </c>
    </row>
    <row r="298" spans="1:13" x14ac:dyDescent="0.35">
      <c r="A298">
        <v>2024</v>
      </c>
      <c r="B298">
        <v>8</v>
      </c>
      <c r="C298" t="s">
        <v>16</v>
      </c>
      <c r="D298" t="s">
        <v>17</v>
      </c>
      <c r="E298" t="s">
        <v>20</v>
      </c>
      <c r="F298" t="s">
        <v>21</v>
      </c>
      <c r="G298" s="2">
        <v>0</v>
      </c>
      <c r="H298" s="2">
        <v>1100</v>
      </c>
      <c r="I298" s="2">
        <v>1100</v>
      </c>
      <c r="J298" s="2">
        <v>0</v>
      </c>
      <c r="K298" s="2">
        <v>1100</v>
      </c>
      <c r="L298" s="2" t="str">
        <f>_xlfn.XLOOKUP(Data_Nhập[[#This Row],[Main SKU]],MD_Main_SKU[Main SKU],MD_Main_SKU[SKU name_gom])</f>
        <v>WSS01</v>
      </c>
      <c r="M298" s="2" t="str">
        <f>_xlfn.XLOOKUP(Data_Nhập[[#This Row],[Material-Nhập]],MD_Main_SKU[Main SKU],MD_Main_SKU[SKU name_gom])</f>
        <v>WSS02</v>
      </c>
    </row>
    <row r="299" spans="1:13" x14ac:dyDescent="0.35">
      <c r="A299">
        <v>2024</v>
      </c>
      <c r="B299">
        <v>8</v>
      </c>
      <c r="C299" t="s">
        <v>16</v>
      </c>
      <c r="D299" t="s">
        <v>17</v>
      </c>
      <c r="E299" t="s">
        <v>22</v>
      </c>
      <c r="F299" t="s">
        <v>23</v>
      </c>
      <c r="G299" s="2">
        <v>0</v>
      </c>
      <c r="H299" s="2">
        <v>50751</v>
      </c>
      <c r="I299" s="2">
        <v>50751</v>
      </c>
      <c r="J299" s="2">
        <v>0</v>
      </c>
      <c r="K299" s="2">
        <v>50751</v>
      </c>
      <c r="L299" s="2" t="str">
        <f>_xlfn.XLOOKUP(Data_Nhập[[#This Row],[Main SKU]],MD_Main_SKU[Main SKU],MD_Main_SKU[SKU name_gom])</f>
        <v>WSS01</v>
      </c>
      <c r="M299" s="2" t="str">
        <f>_xlfn.XLOOKUP(Data_Nhập[[#This Row],[Material-Nhập]],MD_Main_SKU[Main SKU],MD_Main_SKU[SKU name_gom])</f>
        <v>WSS03</v>
      </c>
    </row>
    <row r="300" spans="1:13" x14ac:dyDescent="0.35">
      <c r="A300">
        <v>2024</v>
      </c>
      <c r="B300">
        <v>8</v>
      </c>
      <c r="C300" t="s">
        <v>16</v>
      </c>
      <c r="D300" t="s">
        <v>17</v>
      </c>
      <c r="E300" t="s">
        <v>111</v>
      </c>
      <c r="F300" t="s">
        <v>112</v>
      </c>
      <c r="G300" s="2">
        <v>0</v>
      </c>
      <c r="H300" s="2">
        <v>0</v>
      </c>
      <c r="I300" s="2">
        <v>0</v>
      </c>
      <c r="J300" s="2">
        <v>1270</v>
      </c>
      <c r="K300" s="2">
        <v>1270</v>
      </c>
      <c r="L300" s="2" t="str">
        <f>_xlfn.XLOOKUP(Data_Nhập[[#This Row],[Main SKU]],MD_Main_SKU[Main SKU],MD_Main_SKU[SKU name_gom])</f>
        <v>WSS01</v>
      </c>
      <c r="M300" s="2" t="str">
        <f>_xlfn.XLOOKUP(Data_Nhập[[#This Row],[Material-Nhập]],MD_Main_SKU[Main SKU],MD_Main_SKU[SKU name_gom])</f>
        <v>Phó sản</v>
      </c>
    </row>
    <row r="301" spans="1:13" x14ac:dyDescent="0.35">
      <c r="A301">
        <v>2024</v>
      </c>
      <c r="B301">
        <v>8</v>
      </c>
      <c r="C301" t="s">
        <v>16</v>
      </c>
      <c r="D301" t="s">
        <v>17</v>
      </c>
      <c r="E301" t="s">
        <v>87</v>
      </c>
      <c r="F301" t="s">
        <v>88</v>
      </c>
      <c r="G301" s="2">
        <v>0</v>
      </c>
      <c r="H301" s="2">
        <v>0</v>
      </c>
      <c r="I301" s="2">
        <v>0</v>
      </c>
      <c r="J301" s="2">
        <v>9805</v>
      </c>
      <c r="K301" s="2">
        <v>9805</v>
      </c>
      <c r="L301" s="2" t="str">
        <f>_xlfn.XLOOKUP(Data_Nhập[[#This Row],[Main SKU]],MD_Main_SKU[Main SKU],MD_Main_SKU[SKU name_gom])</f>
        <v>WSS01</v>
      </c>
      <c r="M301" s="2" t="str">
        <f>_xlfn.XLOOKUP(Data_Nhập[[#This Row],[Material-Nhập]],MD_Main_SKU[Main SKU],MD_Main_SKU[SKU name_gom])</f>
        <v>Phó sản</v>
      </c>
    </row>
    <row r="302" spans="1:13" x14ac:dyDescent="0.35">
      <c r="A302">
        <v>2024</v>
      </c>
      <c r="B302">
        <v>8</v>
      </c>
      <c r="C302" t="s">
        <v>16</v>
      </c>
      <c r="D302" t="s">
        <v>17</v>
      </c>
      <c r="E302" t="s">
        <v>89</v>
      </c>
      <c r="F302" t="s">
        <v>90</v>
      </c>
      <c r="G302" s="2">
        <v>0</v>
      </c>
      <c r="H302" s="2">
        <v>0</v>
      </c>
      <c r="I302" s="2">
        <v>0</v>
      </c>
      <c r="J302" s="2">
        <v>8676</v>
      </c>
      <c r="K302" s="2">
        <v>8676</v>
      </c>
      <c r="L302" s="2" t="str">
        <f>_xlfn.XLOOKUP(Data_Nhập[[#This Row],[Main SKU]],MD_Main_SKU[Main SKU],MD_Main_SKU[SKU name_gom])</f>
        <v>WSS01</v>
      </c>
      <c r="M302" s="2" t="str">
        <f>_xlfn.XLOOKUP(Data_Nhập[[#This Row],[Material-Nhập]],MD_Main_SKU[Main SKU],MD_Main_SKU[SKU name_gom])</f>
        <v>Phó sản</v>
      </c>
    </row>
    <row r="303" spans="1:13" x14ac:dyDescent="0.35">
      <c r="A303">
        <v>2024</v>
      </c>
      <c r="B303">
        <v>8</v>
      </c>
      <c r="C303" t="s">
        <v>16</v>
      </c>
      <c r="D303" t="s">
        <v>17</v>
      </c>
      <c r="E303" t="s">
        <v>91</v>
      </c>
      <c r="F303" t="s">
        <v>92</v>
      </c>
      <c r="G303" s="2">
        <v>0</v>
      </c>
      <c r="H303" s="2">
        <v>0</v>
      </c>
      <c r="I303" s="2">
        <v>0</v>
      </c>
      <c r="J303" s="2">
        <v>4914</v>
      </c>
      <c r="K303" s="2">
        <v>4914</v>
      </c>
      <c r="L303" s="2" t="str">
        <f>_xlfn.XLOOKUP(Data_Nhập[[#This Row],[Main SKU]],MD_Main_SKU[Main SKU],MD_Main_SKU[SKU name_gom])</f>
        <v>WSS01</v>
      </c>
      <c r="M303" s="2" t="str">
        <f>_xlfn.XLOOKUP(Data_Nhập[[#This Row],[Material-Nhập]],MD_Main_SKU[Main SKU],MD_Main_SKU[SKU name_gom])</f>
        <v>Phó sản</v>
      </c>
    </row>
    <row r="304" spans="1:13" x14ac:dyDescent="0.35">
      <c r="A304">
        <v>2024</v>
      </c>
      <c r="B304">
        <v>8</v>
      </c>
      <c r="C304" t="s">
        <v>16</v>
      </c>
      <c r="D304" t="s">
        <v>17</v>
      </c>
      <c r="E304" t="s">
        <v>93</v>
      </c>
      <c r="F304" t="s">
        <v>94</v>
      </c>
      <c r="G304" s="2">
        <v>0</v>
      </c>
      <c r="H304" s="2">
        <v>0</v>
      </c>
      <c r="I304" s="2">
        <v>0</v>
      </c>
      <c r="J304" s="2">
        <v>8.1000000000000014</v>
      </c>
      <c r="K304" s="2">
        <v>8.1000000000000014</v>
      </c>
      <c r="L304" s="2" t="str">
        <f>_xlfn.XLOOKUP(Data_Nhập[[#This Row],[Main SKU]],MD_Main_SKU[Main SKU],MD_Main_SKU[SKU name_gom])</f>
        <v>WSS01</v>
      </c>
      <c r="M304" s="2" t="str">
        <f>_xlfn.XLOOKUP(Data_Nhập[[#This Row],[Material-Nhập]],MD_Main_SKU[Main SKU],MD_Main_SKU[SKU name_gom])</f>
        <v>Phó sản</v>
      </c>
    </row>
    <row r="305" spans="1:13" x14ac:dyDescent="0.35">
      <c r="A305">
        <v>2024</v>
      </c>
      <c r="B305">
        <v>8</v>
      </c>
      <c r="C305" t="s">
        <v>16</v>
      </c>
      <c r="D305" t="s">
        <v>17</v>
      </c>
      <c r="E305" t="s">
        <v>117</v>
      </c>
      <c r="F305" t="s">
        <v>86</v>
      </c>
      <c r="G305" s="2">
        <v>0</v>
      </c>
      <c r="H305" s="2">
        <v>0</v>
      </c>
      <c r="I305" s="2">
        <v>0</v>
      </c>
      <c r="J305" s="2">
        <v>20683.075000000001</v>
      </c>
      <c r="K305" s="2">
        <v>20683.075000000001</v>
      </c>
      <c r="L305" s="2" t="str">
        <f>_xlfn.XLOOKUP(Data_Nhập[[#This Row],[Main SKU]],MD_Main_SKU[Main SKU],MD_Main_SKU[SKU name_gom])</f>
        <v>WSS01</v>
      </c>
      <c r="M305" s="2" t="str">
        <f>_xlfn.XLOOKUP(Data_Nhập[[#This Row],[Material-Nhập]],MD_Main_SKU[Main SKU],MD_Main_SKU[SKU name_gom])</f>
        <v>Phó sản</v>
      </c>
    </row>
    <row r="306" spans="1:13" x14ac:dyDescent="0.35">
      <c r="A306">
        <v>2024</v>
      </c>
      <c r="B306">
        <v>8</v>
      </c>
      <c r="C306" t="s">
        <v>18</v>
      </c>
      <c r="D306" t="s">
        <v>19</v>
      </c>
      <c r="E306" t="s">
        <v>14</v>
      </c>
      <c r="F306" t="s">
        <v>15</v>
      </c>
      <c r="G306" s="2">
        <v>0</v>
      </c>
      <c r="H306" s="2">
        <v>91299.999999999985</v>
      </c>
      <c r="I306" s="2">
        <v>91299.999999999985</v>
      </c>
      <c r="J306" s="2">
        <v>0</v>
      </c>
      <c r="K306" s="2">
        <v>91299.999999999985</v>
      </c>
      <c r="L306" s="2" t="str">
        <f>_xlfn.XLOOKUP(Data_Nhập[[#This Row],[Main SKU]],MD_Main_SKU[Main SKU],MD_Main_SKU[SKU name_gom])</f>
        <v>iSS01</v>
      </c>
      <c r="M306" s="2" t="str">
        <f>_xlfn.XLOOKUP(Data_Nhập[[#This Row],[Material-Nhập]],MD_Main_SKU[Main SKU],MD_Main_SKU[SKU name_gom])</f>
        <v>iSS01084</v>
      </c>
    </row>
    <row r="307" spans="1:13" x14ac:dyDescent="0.35">
      <c r="A307">
        <v>2024</v>
      </c>
      <c r="B307">
        <v>8</v>
      </c>
      <c r="C307" t="s">
        <v>18</v>
      </c>
      <c r="D307" t="s">
        <v>19</v>
      </c>
      <c r="E307" t="s">
        <v>18</v>
      </c>
      <c r="F307" t="s">
        <v>19</v>
      </c>
      <c r="G307" s="2">
        <v>92400</v>
      </c>
      <c r="H307" s="2">
        <v>0</v>
      </c>
      <c r="I307" s="2">
        <v>92400</v>
      </c>
      <c r="J307" s="2">
        <v>0</v>
      </c>
      <c r="K307" s="2">
        <v>92400</v>
      </c>
      <c r="L307" s="2" t="str">
        <f>_xlfn.XLOOKUP(Data_Nhập[[#This Row],[Main SKU]],MD_Main_SKU[Main SKU],MD_Main_SKU[SKU name_gom])</f>
        <v>iSS01</v>
      </c>
      <c r="M307" s="2" t="str">
        <f>_xlfn.XLOOKUP(Data_Nhập[[#This Row],[Material-Nhập]],MD_Main_SKU[Main SKU],MD_Main_SKU[SKU name_gom])</f>
        <v>iSS01</v>
      </c>
    </row>
    <row r="308" spans="1:13" x14ac:dyDescent="0.35">
      <c r="A308">
        <v>2024</v>
      </c>
      <c r="B308">
        <v>8</v>
      </c>
      <c r="C308" t="s">
        <v>18</v>
      </c>
      <c r="D308" t="s">
        <v>19</v>
      </c>
      <c r="E308" t="s">
        <v>22</v>
      </c>
      <c r="F308" t="s">
        <v>23</v>
      </c>
      <c r="G308" s="2">
        <v>0</v>
      </c>
      <c r="H308" s="2">
        <v>6599.9999999999991</v>
      </c>
      <c r="I308" s="2">
        <v>6599.9999999999991</v>
      </c>
      <c r="J308" s="2">
        <v>0</v>
      </c>
      <c r="K308" s="2">
        <v>6599.9999999999991</v>
      </c>
      <c r="L308" s="2" t="str">
        <f>_xlfn.XLOOKUP(Data_Nhập[[#This Row],[Main SKU]],MD_Main_SKU[Main SKU],MD_Main_SKU[SKU name_gom])</f>
        <v>iSS01</v>
      </c>
      <c r="M308" s="2" t="str">
        <f>_xlfn.XLOOKUP(Data_Nhập[[#This Row],[Material-Nhập]],MD_Main_SKU[Main SKU],MD_Main_SKU[SKU name_gom])</f>
        <v>WSS03</v>
      </c>
    </row>
    <row r="309" spans="1:13" x14ac:dyDescent="0.35">
      <c r="A309">
        <v>2024</v>
      </c>
      <c r="B309">
        <v>8</v>
      </c>
      <c r="C309" t="s">
        <v>18</v>
      </c>
      <c r="D309" t="s">
        <v>19</v>
      </c>
      <c r="E309" t="s">
        <v>85</v>
      </c>
      <c r="F309" t="s">
        <v>86</v>
      </c>
      <c r="G309" s="2">
        <v>0</v>
      </c>
      <c r="H309" s="2">
        <v>0</v>
      </c>
      <c r="I309" s="2">
        <v>0</v>
      </c>
      <c r="J309" s="2">
        <v>1999.9999999999998</v>
      </c>
      <c r="K309" s="2">
        <v>1999.9999999999998</v>
      </c>
      <c r="L309" s="2" t="str">
        <f>_xlfn.XLOOKUP(Data_Nhập[[#This Row],[Main SKU]],MD_Main_SKU[Main SKU],MD_Main_SKU[SKU name_gom])</f>
        <v>iSS01</v>
      </c>
      <c r="M309" s="2" t="str">
        <f>_xlfn.XLOOKUP(Data_Nhập[[#This Row],[Material-Nhập]],MD_Main_SKU[Main SKU],MD_Main_SKU[SKU name_gom])</f>
        <v>Phó sản</v>
      </c>
    </row>
    <row r="310" spans="1:13" x14ac:dyDescent="0.35">
      <c r="A310">
        <v>2024</v>
      </c>
      <c r="B310">
        <v>8</v>
      </c>
      <c r="C310" t="s">
        <v>18</v>
      </c>
      <c r="D310" t="s">
        <v>19</v>
      </c>
      <c r="E310" t="s">
        <v>89</v>
      </c>
      <c r="F310" t="s">
        <v>90</v>
      </c>
      <c r="G310" s="2">
        <v>0</v>
      </c>
      <c r="H310" s="2">
        <v>0</v>
      </c>
      <c r="I310" s="2">
        <v>0</v>
      </c>
      <c r="J310" s="2">
        <v>8800</v>
      </c>
      <c r="K310" s="2">
        <v>8800</v>
      </c>
      <c r="L310" s="2" t="str">
        <f>_xlfn.XLOOKUP(Data_Nhập[[#This Row],[Main SKU]],MD_Main_SKU[Main SKU],MD_Main_SKU[SKU name_gom])</f>
        <v>iSS01</v>
      </c>
      <c r="M310" s="2" t="str">
        <f>_xlfn.XLOOKUP(Data_Nhập[[#This Row],[Material-Nhập]],MD_Main_SKU[Main SKU],MD_Main_SKU[SKU name_gom])</f>
        <v>Phó sản</v>
      </c>
    </row>
    <row r="311" spans="1:13" x14ac:dyDescent="0.35">
      <c r="A311">
        <v>2024</v>
      </c>
      <c r="B311">
        <v>8</v>
      </c>
      <c r="C311" t="s">
        <v>18</v>
      </c>
      <c r="D311" t="s">
        <v>19</v>
      </c>
      <c r="E311" t="s">
        <v>91</v>
      </c>
      <c r="F311" t="s">
        <v>92</v>
      </c>
      <c r="G311" s="2">
        <v>0</v>
      </c>
      <c r="H311" s="2">
        <v>0</v>
      </c>
      <c r="I311" s="2">
        <v>0</v>
      </c>
      <c r="J311" s="2">
        <v>3299.9999999999995</v>
      </c>
      <c r="K311" s="2">
        <v>3299.9999999999995</v>
      </c>
      <c r="L311" s="2" t="str">
        <f>_xlfn.XLOOKUP(Data_Nhập[[#This Row],[Main SKU]],MD_Main_SKU[Main SKU],MD_Main_SKU[SKU name_gom])</f>
        <v>iSS01</v>
      </c>
      <c r="M311" s="2" t="str">
        <f>_xlfn.XLOOKUP(Data_Nhập[[#This Row],[Material-Nhập]],MD_Main_SKU[Main SKU],MD_Main_SKU[SKU name_gom])</f>
        <v>Phó sản</v>
      </c>
    </row>
    <row r="312" spans="1:13" x14ac:dyDescent="0.35">
      <c r="A312">
        <v>2024</v>
      </c>
      <c r="B312">
        <v>8</v>
      </c>
      <c r="C312" t="s">
        <v>18</v>
      </c>
      <c r="D312" t="s">
        <v>19</v>
      </c>
      <c r="E312" t="s">
        <v>117</v>
      </c>
      <c r="F312" t="s">
        <v>86</v>
      </c>
      <c r="G312" s="2">
        <v>0</v>
      </c>
      <c r="H312" s="2">
        <v>0</v>
      </c>
      <c r="I312" s="2">
        <v>0</v>
      </c>
      <c r="J312" s="2">
        <v>14404</v>
      </c>
      <c r="K312" s="2">
        <v>14404</v>
      </c>
      <c r="L312" s="2" t="str">
        <f>_xlfn.XLOOKUP(Data_Nhập[[#This Row],[Main SKU]],MD_Main_SKU[Main SKU],MD_Main_SKU[SKU name_gom])</f>
        <v>iSS01</v>
      </c>
      <c r="M312" s="2" t="str">
        <f>_xlfn.XLOOKUP(Data_Nhập[[#This Row],[Material-Nhập]],MD_Main_SKU[Main SKU],MD_Main_SKU[SKU name_gom])</f>
        <v>Phó sản</v>
      </c>
    </row>
    <row r="313" spans="1:13" x14ac:dyDescent="0.35">
      <c r="A313">
        <v>2024</v>
      </c>
      <c r="B313">
        <v>8</v>
      </c>
      <c r="C313" t="s">
        <v>24</v>
      </c>
      <c r="D313" t="s">
        <v>25</v>
      </c>
      <c r="E313" t="s">
        <v>22</v>
      </c>
      <c r="F313" t="s">
        <v>23</v>
      </c>
      <c r="G313" s="2">
        <v>0</v>
      </c>
      <c r="H313" s="2">
        <v>5500</v>
      </c>
      <c r="I313" s="2">
        <v>5500</v>
      </c>
      <c r="J313" s="2">
        <v>0</v>
      </c>
      <c r="K313" s="2">
        <v>5500</v>
      </c>
      <c r="L313" s="2" t="str">
        <f>_xlfn.XLOOKUP(Data_Nhập[[#This Row],[Main SKU]],MD_Main_SKU[Main SKU],MD_Main_SKU[SKU name_gom])</f>
        <v>WSS01</v>
      </c>
      <c r="M313" s="2" t="str">
        <f>_xlfn.XLOOKUP(Data_Nhập[[#This Row],[Material-Nhập]],MD_Main_SKU[Main SKU],MD_Main_SKU[SKU name_gom])</f>
        <v>WSS03</v>
      </c>
    </row>
    <row r="314" spans="1:13" x14ac:dyDescent="0.35">
      <c r="A314">
        <v>2024</v>
      </c>
      <c r="B314">
        <v>8</v>
      </c>
      <c r="C314" t="s">
        <v>28</v>
      </c>
      <c r="D314" t="s">
        <v>29</v>
      </c>
      <c r="E314" t="s">
        <v>28</v>
      </c>
      <c r="F314" t="s">
        <v>29</v>
      </c>
      <c r="G314" s="2">
        <v>18700</v>
      </c>
      <c r="H314" s="2">
        <v>0</v>
      </c>
      <c r="I314" s="2">
        <v>18700</v>
      </c>
      <c r="J314" s="2">
        <v>0</v>
      </c>
      <c r="K314" s="2">
        <v>18700</v>
      </c>
      <c r="L314" s="2" t="str">
        <f>_xlfn.XLOOKUP(Data_Nhập[[#This Row],[Main SKU]],MD_Main_SKU[Main SKU],MD_Main_SKU[SKU name_gom])</f>
        <v>iSS01084</v>
      </c>
      <c r="M314" s="2" t="str">
        <f>_xlfn.XLOOKUP(Data_Nhập[[#This Row],[Material-Nhập]],MD_Main_SKU[Main SKU],MD_Main_SKU[SKU name_gom])</f>
        <v>iSS01084</v>
      </c>
    </row>
    <row r="315" spans="1:13" x14ac:dyDescent="0.35">
      <c r="A315">
        <v>2024</v>
      </c>
      <c r="B315">
        <v>8</v>
      </c>
      <c r="C315" t="s">
        <v>28</v>
      </c>
      <c r="D315" t="s">
        <v>29</v>
      </c>
      <c r="E315" t="s">
        <v>30</v>
      </c>
      <c r="F315" t="s">
        <v>31</v>
      </c>
      <c r="G315" s="2">
        <v>0</v>
      </c>
      <c r="H315" s="2">
        <v>4645</v>
      </c>
      <c r="I315" s="2">
        <v>4645</v>
      </c>
      <c r="J315" s="2">
        <v>0</v>
      </c>
      <c r="K315" s="2">
        <v>4645</v>
      </c>
      <c r="L315" s="2" t="str">
        <f>_xlfn.XLOOKUP(Data_Nhập[[#This Row],[Main SKU]],MD_Main_SKU[Main SKU],MD_Main_SKU[SKU name_gom])</f>
        <v>iSS01084</v>
      </c>
      <c r="M315" s="2" t="str">
        <f>_xlfn.XLOOKUP(Data_Nhập[[#This Row],[Material-Nhập]],MD_Main_SKU[Main SKU],MD_Main_SKU[SKU name_gom])</f>
        <v>iSS01</v>
      </c>
    </row>
    <row r="316" spans="1:13" x14ac:dyDescent="0.35">
      <c r="A316">
        <v>2024</v>
      </c>
      <c r="B316">
        <v>8</v>
      </c>
      <c r="C316" t="s">
        <v>28</v>
      </c>
      <c r="D316" t="s">
        <v>29</v>
      </c>
      <c r="E316" t="s">
        <v>32</v>
      </c>
      <c r="F316" t="s">
        <v>33</v>
      </c>
      <c r="G316" s="2">
        <v>0</v>
      </c>
      <c r="H316" s="2">
        <v>2199</v>
      </c>
      <c r="I316" s="2">
        <v>2199</v>
      </c>
      <c r="J316" s="2">
        <v>0</v>
      </c>
      <c r="K316" s="2">
        <v>2199</v>
      </c>
      <c r="L316" s="2" t="str">
        <f>_xlfn.XLOOKUP(Data_Nhập[[#This Row],[Main SKU]],MD_Main_SKU[Main SKU],MD_Main_SKU[SKU name_gom])</f>
        <v>iSS01084</v>
      </c>
      <c r="M316" s="2" t="str">
        <f>_xlfn.XLOOKUP(Data_Nhập[[#This Row],[Material-Nhập]],MD_Main_SKU[Main SKU],MD_Main_SKU[SKU name_gom])</f>
        <v>WSS03</v>
      </c>
    </row>
    <row r="317" spans="1:13" x14ac:dyDescent="0.35">
      <c r="A317">
        <v>2024</v>
      </c>
      <c r="B317">
        <v>8</v>
      </c>
      <c r="C317" t="s">
        <v>28</v>
      </c>
      <c r="D317" t="s">
        <v>29</v>
      </c>
      <c r="E317" t="s">
        <v>87</v>
      </c>
      <c r="F317" t="s">
        <v>88</v>
      </c>
      <c r="G317" s="2">
        <v>0</v>
      </c>
      <c r="H317" s="2">
        <v>0</v>
      </c>
      <c r="I317" s="2">
        <v>0</v>
      </c>
      <c r="J317" s="2">
        <v>450</v>
      </c>
      <c r="K317" s="2">
        <v>450</v>
      </c>
      <c r="L317" s="2" t="str">
        <f>_xlfn.XLOOKUP(Data_Nhập[[#This Row],[Main SKU]],MD_Main_SKU[Main SKU],MD_Main_SKU[SKU name_gom])</f>
        <v>iSS01084</v>
      </c>
      <c r="M317" s="2" t="str">
        <f>_xlfn.XLOOKUP(Data_Nhập[[#This Row],[Material-Nhập]],MD_Main_SKU[Main SKU],MD_Main_SKU[SKU name_gom])</f>
        <v>Phó sản</v>
      </c>
    </row>
    <row r="318" spans="1:13" x14ac:dyDescent="0.35">
      <c r="A318">
        <v>2024</v>
      </c>
      <c r="B318">
        <v>8</v>
      </c>
      <c r="C318" t="s">
        <v>115</v>
      </c>
      <c r="D318" t="s">
        <v>116</v>
      </c>
      <c r="E318" t="s">
        <v>115</v>
      </c>
      <c r="F318" t="s">
        <v>116</v>
      </c>
      <c r="G318" s="2">
        <v>2300</v>
      </c>
      <c r="H318" s="2">
        <v>0</v>
      </c>
      <c r="I318" s="2">
        <v>2300</v>
      </c>
      <c r="J318" s="2">
        <v>0</v>
      </c>
      <c r="K318" s="2">
        <v>2300</v>
      </c>
      <c r="L318" s="2" t="str">
        <f>_xlfn.XLOOKUP(Data_Nhập[[#This Row],[Main SKU]],MD_Main_SKU[Main SKU],MD_Main_SKU[SKU name_gom])</f>
        <v>WSS05</v>
      </c>
      <c r="M318" s="2" t="str">
        <f>_xlfn.XLOOKUP(Data_Nhập[[#This Row],[Material-Nhập]],MD_Main_SKU[Main SKU],MD_Main_SKU[SKU name_gom])</f>
        <v>WSS05</v>
      </c>
    </row>
    <row r="319" spans="1:13" x14ac:dyDescent="0.35">
      <c r="A319">
        <v>2024</v>
      </c>
      <c r="B319">
        <v>8</v>
      </c>
      <c r="C319" t="s">
        <v>115</v>
      </c>
      <c r="D319" t="s">
        <v>116</v>
      </c>
      <c r="E319" t="s">
        <v>117</v>
      </c>
      <c r="F319" t="s">
        <v>86</v>
      </c>
      <c r="G319" s="2">
        <v>0</v>
      </c>
      <c r="H319" s="2">
        <v>0</v>
      </c>
      <c r="I319" s="2">
        <v>0</v>
      </c>
      <c r="J319" s="2">
        <v>249</v>
      </c>
      <c r="K319" s="2">
        <v>249</v>
      </c>
      <c r="L319" s="2" t="str">
        <f>_xlfn.XLOOKUP(Data_Nhập[[#This Row],[Main SKU]],MD_Main_SKU[Main SKU],MD_Main_SKU[SKU name_gom])</f>
        <v>WSS05</v>
      </c>
      <c r="M319" s="2" t="str">
        <f>_xlfn.XLOOKUP(Data_Nhập[[#This Row],[Material-Nhập]],MD_Main_SKU[Main SKU],MD_Main_SKU[SKU name_gom])</f>
        <v>Phó sản</v>
      </c>
    </row>
    <row r="320" spans="1:13" x14ac:dyDescent="0.35">
      <c r="A320">
        <v>2024</v>
      </c>
      <c r="B320">
        <v>8</v>
      </c>
      <c r="C320" t="s">
        <v>118</v>
      </c>
      <c r="D320" t="s">
        <v>119</v>
      </c>
      <c r="E320" t="s">
        <v>115</v>
      </c>
      <c r="F320" t="s">
        <v>116</v>
      </c>
      <c r="G320" s="2">
        <v>0</v>
      </c>
      <c r="H320" s="2">
        <v>28128</v>
      </c>
      <c r="I320" s="2">
        <v>28128</v>
      </c>
      <c r="J320" s="2">
        <v>0</v>
      </c>
      <c r="K320" s="2">
        <v>28128</v>
      </c>
      <c r="L320" s="2" t="str">
        <f>_xlfn.XLOOKUP(Data_Nhập[[#This Row],[Main SKU]],MD_Main_SKU[Main SKU],MD_Main_SKU[SKU name_gom])</f>
        <v>WSS05</v>
      </c>
      <c r="M320" s="2" t="str">
        <f>_xlfn.XLOOKUP(Data_Nhập[[#This Row],[Material-Nhập]],MD_Main_SKU[Main SKU],MD_Main_SKU[SKU name_gom])</f>
        <v>WSS05</v>
      </c>
    </row>
    <row r="321" spans="1:13" x14ac:dyDescent="0.35">
      <c r="A321">
        <v>2024</v>
      </c>
      <c r="B321">
        <v>8</v>
      </c>
      <c r="C321" t="s">
        <v>118</v>
      </c>
      <c r="D321" t="s">
        <v>119</v>
      </c>
      <c r="E321" t="s">
        <v>87</v>
      </c>
      <c r="F321" t="s">
        <v>88</v>
      </c>
      <c r="G321" s="2">
        <v>0</v>
      </c>
      <c r="H321" s="2">
        <v>0</v>
      </c>
      <c r="I321" s="2">
        <v>0</v>
      </c>
      <c r="J321" s="2">
        <v>3872</v>
      </c>
      <c r="K321" s="2">
        <v>3872</v>
      </c>
      <c r="L321" s="2" t="str">
        <f>_xlfn.XLOOKUP(Data_Nhập[[#This Row],[Main SKU]],MD_Main_SKU[Main SKU],MD_Main_SKU[SKU name_gom])</f>
        <v>WSS05</v>
      </c>
      <c r="M321" s="2" t="str">
        <f>_xlfn.XLOOKUP(Data_Nhập[[#This Row],[Material-Nhập]],MD_Main_SKU[Main SKU],MD_Main_SKU[SKU name_gom])</f>
        <v>Phó sản</v>
      </c>
    </row>
    <row r="322" spans="1:13" x14ac:dyDescent="0.35">
      <c r="A322">
        <v>2024</v>
      </c>
      <c r="B322">
        <v>9</v>
      </c>
      <c r="C322" t="s">
        <v>8</v>
      </c>
      <c r="D322" t="s">
        <v>9</v>
      </c>
      <c r="E322" t="s">
        <v>8</v>
      </c>
      <c r="F322" t="s">
        <v>9</v>
      </c>
      <c r="G322" s="2">
        <v>249700</v>
      </c>
      <c r="H322" s="2">
        <v>0</v>
      </c>
      <c r="I322" s="2">
        <v>249700</v>
      </c>
      <c r="J322" s="2">
        <v>0</v>
      </c>
      <c r="K322" s="2">
        <v>249700</v>
      </c>
      <c r="L322" s="2" t="str">
        <f>_xlfn.XLOOKUP(Data_Nhập[[#This Row],[Main SKU]],MD_Main_SKU[Main SKU],MD_Main_SKU[SKU name_gom])</f>
        <v>WSS01</v>
      </c>
      <c r="M322" s="2" t="str">
        <f>_xlfn.XLOOKUP(Data_Nhập[[#This Row],[Material-Nhập]],MD_Main_SKU[Main SKU],MD_Main_SKU[SKU name_gom])</f>
        <v>WSS01</v>
      </c>
    </row>
    <row r="323" spans="1:13" x14ac:dyDescent="0.35">
      <c r="A323">
        <v>2024</v>
      </c>
      <c r="B323">
        <v>9</v>
      </c>
      <c r="C323" t="s">
        <v>8</v>
      </c>
      <c r="D323" t="s">
        <v>9</v>
      </c>
      <c r="E323" t="s">
        <v>22</v>
      </c>
      <c r="F323" t="s">
        <v>23</v>
      </c>
      <c r="G323" s="2">
        <v>0</v>
      </c>
      <c r="H323" s="2">
        <v>8730</v>
      </c>
      <c r="I323" s="2">
        <v>8730</v>
      </c>
      <c r="J323" s="2">
        <v>0</v>
      </c>
      <c r="K323" s="2">
        <v>8730</v>
      </c>
      <c r="L323" s="2" t="str">
        <f>_xlfn.XLOOKUP(Data_Nhập[[#This Row],[Main SKU]],MD_Main_SKU[Main SKU],MD_Main_SKU[SKU name_gom])</f>
        <v>WSS01</v>
      </c>
      <c r="M323" s="2" t="str">
        <f>_xlfn.XLOOKUP(Data_Nhập[[#This Row],[Material-Nhập]],MD_Main_SKU[Main SKU],MD_Main_SKU[SKU name_gom])</f>
        <v>WSS03</v>
      </c>
    </row>
    <row r="324" spans="1:13" x14ac:dyDescent="0.35">
      <c r="A324">
        <v>2024</v>
      </c>
      <c r="B324">
        <v>9</v>
      </c>
      <c r="C324" t="s">
        <v>8</v>
      </c>
      <c r="D324" t="s">
        <v>9</v>
      </c>
      <c r="E324" t="s">
        <v>87</v>
      </c>
      <c r="F324" t="s">
        <v>88</v>
      </c>
      <c r="G324" s="2">
        <v>0</v>
      </c>
      <c r="H324" s="2">
        <v>0</v>
      </c>
      <c r="I324" s="2">
        <v>0</v>
      </c>
      <c r="J324" s="2">
        <v>3490</v>
      </c>
      <c r="K324" s="2">
        <v>3490</v>
      </c>
      <c r="L324" s="2" t="str">
        <f>_xlfn.XLOOKUP(Data_Nhập[[#This Row],[Main SKU]],MD_Main_SKU[Main SKU],MD_Main_SKU[SKU name_gom])</f>
        <v>WSS01</v>
      </c>
      <c r="M324" s="2" t="str">
        <f>_xlfn.XLOOKUP(Data_Nhập[[#This Row],[Material-Nhập]],MD_Main_SKU[Main SKU],MD_Main_SKU[SKU name_gom])</f>
        <v>Phó sản</v>
      </c>
    </row>
    <row r="325" spans="1:13" x14ac:dyDescent="0.35">
      <c r="A325">
        <v>2024</v>
      </c>
      <c r="B325">
        <v>9</v>
      </c>
      <c r="C325" t="s">
        <v>8</v>
      </c>
      <c r="D325" t="s">
        <v>9</v>
      </c>
      <c r="E325" t="s">
        <v>89</v>
      </c>
      <c r="F325" t="s">
        <v>90</v>
      </c>
      <c r="G325" s="2">
        <v>0</v>
      </c>
      <c r="H325" s="2">
        <v>0</v>
      </c>
      <c r="I325" s="2">
        <v>0</v>
      </c>
      <c r="J325" s="2">
        <v>823</v>
      </c>
      <c r="K325" s="2">
        <v>823</v>
      </c>
      <c r="L325" s="2" t="str">
        <f>_xlfn.XLOOKUP(Data_Nhập[[#This Row],[Main SKU]],MD_Main_SKU[Main SKU],MD_Main_SKU[SKU name_gom])</f>
        <v>WSS01</v>
      </c>
      <c r="M325" s="2" t="str">
        <f>_xlfn.XLOOKUP(Data_Nhập[[#This Row],[Material-Nhập]],MD_Main_SKU[Main SKU],MD_Main_SKU[SKU name_gom])</f>
        <v>Phó sản</v>
      </c>
    </row>
    <row r="326" spans="1:13" x14ac:dyDescent="0.35">
      <c r="A326">
        <v>2024</v>
      </c>
      <c r="B326">
        <v>9</v>
      </c>
      <c r="C326" t="s">
        <v>8</v>
      </c>
      <c r="D326" t="s">
        <v>9</v>
      </c>
      <c r="E326" t="s">
        <v>117</v>
      </c>
      <c r="F326" t="s">
        <v>86</v>
      </c>
      <c r="G326" s="2">
        <v>0</v>
      </c>
      <c r="H326" s="2">
        <v>0</v>
      </c>
      <c r="I326" s="2">
        <v>0</v>
      </c>
      <c r="J326" s="2">
        <v>6258</v>
      </c>
      <c r="K326" s="2">
        <v>6258</v>
      </c>
      <c r="L326" s="2" t="str">
        <f>_xlfn.XLOOKUP(Data_Nhập[[#This Row],[Main SKU]],MD_Main_SKU[Main SKU],MD_Main_SKU[SKU name_gom])</f>
        <v>WSS01</v>
      </c>
      <c r="M326" s="2" t="str">
        <f>_xlfn.XLOOKUP(Data_Nhập[[#This Row],[Material-Nhập]],MD_Main_SKU[Main SKU],MD_Main_SKU[SKU name_gom])</f>
        <v>Phó sản</v>
      </c>
    </row>
    <row r="327" spans="1:13" x14ac:dyDescent="0.35">
      <c r="A327">
        <v>2024</v>
      </c>
      <c r="B327">
        <v>9</v>
      </c>
      <c r="C327" t="s">
        <v>14</v>
      </c>
      <c r="D327" t="s">
        <v>15</v>
      </c>
      <c r="E327" t="s">
        <v>14</v>
      </c>
      <c r="F327" t="s">
        <v>15</v>
      </c>
      <c r="G327" s="2">
        <v>1163800.0000000002</v>
      </c>
      <c r="H327" s="2">
        <v>0</v>
      </c>
      <c r="I327" s="2">
        <v>1163800.0000000002</v>
      </c>
      <c r="J327" s="2">
        <v>0</v>
      </c>
      <c r="K327" s="2">
        <v>1163800.0000000002</v>
      </c>
      <c r="L327" s="2" t="str">
        <f>_xlfn.XLOOKUP(Data_Nhập[[#This Row],[Main SKU]],MD_Main_SKU[Main SKU],MD_Main_SKU[SKU name_gom])</f>
        <v>iSS01084</v>
      </c>
      <c r="M327" s="2" t="str">
        <f>_xlfn.XLOOKUP(Data_Nhập[[#This Row],[Material-Nhập]],MD_Main_SKU[Main SKU],MD_Main_SKU[SKU name_gom])</f>
        <v>iSS01084</v>
      </c>
    </row>
    <row r="328" spans="1:13" x14ac:dyDescent="0.35">
      <c r="A328">
        <v>2024</v>
      </c>
      <c r="B328">
        <v>9</v>
      </c>
      <c r="C328" t="s">
        <v>14</v>
      </c>
      <c r="D328" t="s">
        <v>15</v>
      </c>
      <c r="E328" t="s">
        <v>18</v>
      </c>
      <c r="F328" t="s">
        <v>19</v>
      </c>
      <c r="G328" s="2">
        <v>0</v>
      </c>
      <c r="H328" s="2">
        <v>71144</v>
      </c>
      <c r="I328" s="2">
        <v>71144</v>
      </c>
      <c r="J328" s="2">
        <v>0</v>
      </c>
      <c r="K328" s="2">
        <v>71144</v>
      </c>
      <c r="L328" s="2" t="str">
        <f>_xlfn.XLOOKUP(Data_Nhập[[#This Row],[Main SKU]],MD_Main_SKU[Main SKU],MD_Main_SKU[SKU name_gom])</f>
        <v>iSS01084</v>
      </c>
      <c r="M328" s="2" t="str">
        <f>_xlfn.XLOOKUP(Data_Nhập[[#This Row],[Material-Nhập]],MD_Main_SKU[Main SKU],MD_Main_SKU[SKU name_gom])</f>
        <v>iSS01</v>
      </c>
    </row>
    <row r="329" spans="1:13" x14ac:dyDescent="0.35">
      <c r="A329">
        <v>2024</v>
      </c>
      <c r="B329">
        <v>9</v>
      </c>
      <c r="C329" t="s">
        <v>14</v>
      </c>
      <c r="D329" t="s">
        <v>15</v>
      </c>
      <c r="E329" t="s">
        <v>22</v>
      </c>
      <c r="F329" t="s">
        <v>23</v>
      </c>
      <c r="G329" s="2">
        <v>0</v>
      </c>
      <c r="H329" s="2">
        <v>125591.00000000001</v>
      </c>
      <c r="I329" s="2">
        <v>125591.00000000001</v>
      </c>
      <c r="J329" s="2">
        <v>0</v>
      </c>
      <c r="K329" s="2">
        <v>125591.00000000001</v>
      </c>
      <c r="L329" s="2" t="str">
        <f>_xlfn.XLOOKUP(Data_Nhập[[#This Row],[Main SKU]],MD_Main_SKU[Main SKU],MD_Main_SKU[SKU name_gom])</f>
        <v>iSS01084</v>
      </c>
      <c r="M329" s="2" t="str">
        <f>_xlfn.XLOOKUP(Data_Nhập[[#This Row],[Material-Nhập]],MD_Main_SKU[Main SKU],MD_Main_SKU[SKU name_gom])</f>
        <v>WSS03</v>
      </c>
    </row>
    <row r="330" spans="1:13" x14ac:dyDescent="0.35">
      <c r="A330">
        <v>2024</v>
      </c>
      <c r="B330">
        <v>9</v>
      </c>
      <c r="C330" t="s">
        <v>14</v>
      </c>
      <c r="D330" t="s">
        <v>15</v>
      </c>
      <c r="E330" t="s">
        <v>87</v>
      </c>
      <c r="F330" t="s">
        <v>88</v>
      </c>
      <c r="G330" s="2">
        <v>0</v>
      </c>
      <c r="H330" s="2">
        <v>0</v>
      </c>
      <c r="I330" s="2">
        <v>0</v>
      </c>
      <c r="J330" s="2">
        <v>19522</v>
      </c>
      <c r="K330" s="2">
        <v>19522</v>
      </c>
      <c r="L330" s="2" t="str">
        <f>_xlfn.XLOOKUP(Data_Nhập[[#This Row],[Main SKU]],MD_Main_SKU[Main SKU],MD_Main_SKU[SKU name_gom])</f>
        <v>iSS01084</v>
      </c>
      <c r="M330" s="2" t="str">
        <f>_xlfn.XLOOKUP(Data_Nhập[[#This Row],[Material-Nhập]],MD_Main_SKU[Main SKU],MD_Main_SKU[SKU name_gom])</f>
        <v>Phó sản</v>
      </c>
    </row>
    <row r="331" spans="1:13" x14ac:dyDescent="0.35">
      <c r="A331">
        <v>2024</v>
      </c>
      <c r="B331">
        <v>9</v>
      </c>
      <c r="C331" t="s">
        <v>14</v>
      </c>
      <c r="D331" t="s">
        <v>15</v>
      </c>
      <c r="E331" t="s">
        <v>89</v>
      </c>
      <c r="F331" t="s">
        <v>90</v>
      </c>
      <c r="G331" s="2">
        <v>0</v>
      </c>
      <c r="H331" s="2">
        <v>0</v>
      </c>
      <c r="I331" s="2">
        <v>0</v>
      </c>
      <c r="J331" s="2">
        <v>1932.0000000000002</v>
      </c>
      <c r="K331" s="2">
        <v>1932.0000000000002</v>
      </c>
      <c r="L331" s="2" t="str">
        <f>_xlfn.XLOOKUP(Data_Nhập[[#This Row],[Main SKU]],MD_Main_SKU[Main SKU],MD_Main_SKU[SKU name_gom])</f>
        <v>iSS01084</v>
      </c>
      <c r="M331" s="2" t="str">
        <f>_xlfn.XLOOKUP(Data_Nhập[[#This Row],[Material-Nhập]],MD_Main_SKU[Main SKU],MD_Main_SKU[SKU name_gom])</f>
        <v>Phó sản</v>
      </c>
    </row>
    <row r="332" spans="1:13" x14ac:dyDescent="0.35">
      <c r="A332">
        <v>2024</v>
      </c>
      <c r="B332">
        <v>9</v>
      </c>
      <c r="C332" t="s">
        <v>14</v>
      </c>
      <c r="D332" t="s">
        <v>15</v>
      </c>
      <c r="E332" t="s">
        <v>117</v>
      </c>
      <c r="F332" t="s">
        <v>86</v>
      </c>
      <c r="G332" s="2">
        <v>0</v>
      </c>
      <c r="H332" s="2">
        <v>0</v>
      </c>
      <c r="I332" s="2">
        <v>0</v>
      </c>
      <c r="J332" s="2">
        <v>24040.445</v>
      </c>
      <c r="K332" s="2">
        <v>24040.445</v>
      </c>
      <c r="L332" s="2" t="str">
        <f>_xlfn.XLOOKUP(Data_Nhập[[#This Row],[Main SKU]],MD_Main_SKU[Main SKU],MD_Main_SKU[SKU name_gom])</f>
        <v>iSS01084</v>
      </c>
      <c r="M332" s="2" t="str">
        <f>_xlfn.XLOOKUP(Data_Nhập[[#This Row],[Material-Nhập]],MD_Main_SKU[Main SKU],MD_Main_SKU[SKU name_gom])</f>
        <v>Phó sản</v>
      </c>
    </row>
    <row r="333" spans="1:13" x14ac:dyDescent="0.35">
      <c r="A333">
        <v>2024</v>
      </c>
      <c r="B333">
        <v>9</v>
      </c>
      <c r="C333" t="s">
        <v>16</v>
      </c>
      <c r="D333" t="s">
        <v>17</v>
      </c>
      <c r="E333" t="s">
        <v>14</v>
      </c>
      <c r="F333" t="s">
        <v>15</v>
      </c>
      <c r="G333" s="2">
        <v>0</v>
      </c>
      <c r="H333" s="2">
        <v>1100</v>
      </c>
      <c r="I333" s="2">
        <v>1100</v>
      </c>
      <c r="J333" s="2">
        <v>0</v>
      </c>
      <c r="K333" s="2">
        <v>1100</v>
      </c>
      <c r="L333" s="2" t="str">
        <f>_xlfn.XLOOKUP(Data_Nhập[[#This Row],[Main SKU]],MD_Main_SKU[Main SKU],MD_Main_SKU[SKU name_gom])</f>
        <v>WSS01</v>
      </c>
      <c r="M333" s="2" t="str">
        <f>_xlfn.XLOOKUP(Data_Nhập[[#This Row],[Material-Nhập]],MD_Main_SKU[Main SKU],MD_Main_SKU[SKU name_gom])</f>
        <v>iSS01084</v>
      </c>
    </row>
    <row r="334" spans="1:13" x14ac:dyDescent="0.35">
      <c r="A334">
        <v>2024</v>
      </c>
      <c r="B334">
        <v>9</v>
      </c>
      <c r="C334" t="s">
        <v>16</v>
      </c>
      <c r="D334" t="s">
        <v>17</v>
      </c>
      <c r="E334" t="s">
        <v>16</v>
      </c>
      <c r="F334" t="s">
        <v>17</v>
      </c>
      <c r="G334" s="2">
        <v>776601</v>
      </c>
      <c r="H334" s="2">
        <v>0</v>
      </c>
      <c r="I334" s="2">
        <v>776601</v>
      </c>
      <c r="J334" s="2">
        <v>0</v>
      </c>
      <c r="K334" s="2">
        <v>776601</v>
      </c>
      <c r="L334" s="2" t="str">
        <f>_xlfn.XLOOKUP(Data_Nhập[[#This Row],[Main SKU]],MD_Main_SKU[Main SKU],MD_Main_SKU[SKU name_gom])</f>
        <v>WSS01</v>
      </c>
      <c r="M334" s="2" t="str">
        <f>_xlfn.XLOOKUP(Data_Nhập[[#This Row],[Material-Nhập]],MD_Main_SKU[Main SKU],MD_Main_SKU[SKU name_gom])</f>
        <v>WSS01</v>
      </c>
    </row>
    <row r="335" spans="1:13" x14ac:dyDescent="0.35">
      <c r="A335">
        <v>2024</v>
      </c>
      <c r="B335">
        <v>9</v>
      </c>
      <c r="C335" t="s">
        <v>16</v>
      </c>
      <c r="D335" t="s">
        <v>17</v>
      </c>
      <c r="E335" t="s">
        <v>18</v>
      </c>
      <c r="F335" t="s">
        <v>19</v>
      </c>
      <c r="G335" s="2">
        <v>0</v>
      </c>
      <c r="H335" s="2">
        <v>122100</v>
      </c>
      <c r="I335" s="2">
        <v>122100</v>
      </c>
      <c r="J335" s="2">
        <v>0</v>
      </c>
      <c r="K335" s="2">
        <v>122100</v>
      </c>
      <c r="L335" s="2" t="str">
        <f>_xlfn.XLOOKUP(Data_Nhập[[#This Row],[Main SKU]],MD_Main_SKU[Main SKU],MD_Main_SKU[SKU name_gom])</f>
        <v>WSS01</v>
      </c>
      <c r="M335" s="2" t="str">
        <f>_xlfn.XLOOKUP(Data_Nhập[[#This Row],[Material-Nhập]],MD_Main_SKU[Main SKU],MD_Main_SKU[SKU name_gom])</f>
        <v>iSS01</v>
      </c>
    </row>
    <row r="336" spans="1:13" x14ac:dyDescent="0.35">
      <c r="A336">
        <v>2024</v>
      </c>
      <c r="B336">
        <v>9</v>
      </c>
      <c r="C336" t="s">
        <v>16</v>
      </c>
      <c r="D336" t="s">
        <v>17</v>
      </c>
      <c r="E336" t="s">
        <v>22</v>
      </c>
      <c r="F336" t="s">
        <v>23</v>
      </c>
      <c r="G336" s="2">
        <v>0</v>
      </c>
      <c r="H336" s="2">
        <v>16258.5</v>
      </c>
      <c r="I336" s="2">
        <v>16258.5</v>
      </c>
      <c r="J336" s="2">
        <v>0</v>
      </c>
      <c r="K336" s="2">
        <v>16258.5</v>
      </c>
      <c r="L336" s="2" t="str">
        <f>_xlfn.XLOOKUP(Data_Nhập[[#This Row],[Main SKU]],MD_Main_SKU[Main SKU],MD_Main_SKU[SKU name_gom])</f>
        <v>WSS01</v>
      </c>
      <c r="M336" s="2" t="str">
        <f>_xlfn.XLOOKUP(Data_Nhập[[#This Row],[Material-Nhập]],MD_Main_SKU[Main SKU],MD_Main_SKU[SKU name_gom])</f>
        <v>WSS03</v>
      </c>
    </row>
    <row r="337" spans="1:13" x14ac:dyDescent="0.35">
      <c r="A337">
        <v>2024</v>
      </c>
      <c r="B337">
        <v>9</v>
      </c>
      <c r="C337" t="s">
        <v>16</v>
      </c>
      <c r="D337" t="s">
        <v>17</v>
      </c>
      <c r="E337" t="s">
        <v>87</v>
      </c>
      <c r="F337" t="s">
        <v>88</v>
      </c>
      <c r="G337" s="2">
        <v>0</v>
      </c>
      <c r="H337" s="2">
        <v>0</v>
      </c>
      <c r="I337" s="2">
        <v>0</v>
      </c>
      <c r="J337" s="2">
        <v>12330</v>
      </c>
      <c r="K337" s="2">
        <v>12330</v>
      </c>
      <c r="L337" s="2" t="str">
        <f>_xlfn.XLOOKUP(Data_Nhập[[#This Row],[Main SKU]],MD_Main_SKU[Main SKU],MD_Main_SKU[SKU name_gom])</f>
        <v>WSS01</v>
      </c>
      <c r="M337" s="2" t="str">
        <f>_xlfn.XLOOKUP(Data_Nhập[[#This Row],[Material-Nhập]],MD_Main_SKU[Main SKU],MD_Main_SKU[SKU name_gom])</f>
        <v>Phó sản</v>
      </c>
    </row>
    <row r="338" spans="1:13" x14ac:dyDescent="0.35">
      <c r="A338">
        <v>2024</v>
      </c>
      <c r="B338">
        <v>9</v>
      </c>
      <c r="C338" t="s">
        <v>16</v>
      </c>
      <c r="D338" t="s">
        <v>17</v>
      </c>
      <c r="E338" t="s">
        <v>89</v>
      </c>
      <c r="F338" t="s">
        <v>90</v>
      </c>
      <c r="G338" s="2">
        <v>0</v>
      </c>
      <c r="H338" s="2">
        <v>0</v>
      </c>
      <c r="I338" s="2">
        <v>0</v>
      </c>
      <c r="J338" s="2">
        <v>4238</v>
      </c>
      <c r="K338" s="2">
        <v>4238</v>
      </c>
      <c r="L338" s="2" t="str">
        <f>_xlfn.XLOOKUP(Data_Nhập[[#This Row],[Main SKU]],MD_Main_SKU[Main SKU],MD_Main_SKU[SKU name_gom])</f>
        <v>WSS01</v>
      </c>
      <c r="M338" s="2" t="str">
        <f>_xlfn.XLOOKUP(Data_Nhập[[#This Row],[Material-Nhập]],MD_Main_SKU[Main SKU],MD_Main_SKU[SKU name_gom])</f>
        <v>Phó sản</v>
      </c>
    </row>
    <row r="339" spans="1:13" x14ac:dyDescent="0.35">
      <c r="A339">
        <v>2024</v>
      </c>
      <c r="B339">
        <v>9</v>
      </c>
      <c r="C339" t="s">
        <v>16</v>
      </c>
      <c r="D339" t="s">
        <v>17</v>
      </c>
      <c r="E339" t="s">
        <v>91</v>
      </c>
      <c r="F339" t="s">
        <v>92</v>
      </c>
      <c r="G339" s="2">
        <v>0</v>
      </c>
      <c r="H339" s="2">
        <v>0</v>
      </c>
      <c r="I339" s="2">
        <v>0</v>
      </c>
      <c r="J339" s="2">
        <v>1015</v>
      </c>
      <c r="K339" s="2">
        <v>1015</v>
      </c>
      <c r="L339" s="2" t="str">
        <f>_xlfn.XLOOKUP(Data_Nhập[[#This Row],[Main SKU]],MD_Main_SKU[Main SKU],MD_Main_SKU[SKU name_gom])</f>
        <v>WSS01</v>
      </c>
      <c r="M339" s="2" t="str">
        <f>_xlfn.XLOOKUP(Data_Nhập[[#This Row],[Material-Nhập]],MD_Main_SKU[Main SKU],MD_Main_SKU[SKU name_gom])</f>
        <v>Phó sản</v>
      </c>
    </row>
    <row r="340" spans="1:13" x14ac:dyDescent="0.35">
      <c r="A340">
        <v>2024</v>
      </c>
      <c r="B340">
        <v>9</v>
      </c>
      <c r="C340" t="s">
        <v>16</v>
      </c>
      <c r="D340" t="s">
        <v>17</v>
      </c>
      <c r="E340" t="s">
        <v>93</v>
      </c>
      <c r="F340" t="s">
        <v>94</v>
      </c>
      <c r="G340" s="2">
        <v>0</v>
      </c>
      <c r="H340" s="2">
        <v>0</v>
      </c>
      <c r="I340" s="2">
        <v>0</v>
      </c>
      <c r="J340" s="2">
        <v>700</v>
      </c>
      <c r="K340" s="2">
        <v>700</v>
      </c>
      <c r="L340" s="2" t="str">
        <f>_xlfn.XLOOKUP(Data_Nhập[[#This Row],[Main SKU]],MD_Main_SKU[Main SKU],MD_Main_SKU[SKU name_gom])</f>
        <v>WSS01</v>
      </c>
      <c r="M340" s="2" t="str">
        <f>_xlfn.XLOOKUP(Data_Nhập[[#This Row],[Material-Nhập]],MD_Main_SKU[Main SKU],MD_Main_SKU[SKU name_gom])</f>
        <v>Phó sản</v>
      </c>
    </row>
    <row r="341" spans="1:13" x14ac:dyDescent="0.35">
      <c r="A341">
        <v>2024</v>
      </c>
      <c r="B341">
        <v>9</v>
      </c>
      <c r="C341" t="s">
        <v>16</v>
      </c>
      <c r="D341" t="s">
        <v>17</v>
      </c>
      <c r="E341" t="s">
        <v>117</v>
      </c>
      <c r="F341" t="s">
        <v>86</v>
      </c>
      <c r="G341" s="2">
        <v>0</v>
      </c>
      <c r="H341" s="2">
        <v>0</v>
      </c>
      <c r="I341" s="2">
        <v>0</v>
      </c>
      <c r="J341" s="2">
        <v>12074</v>
      </c>
      <c r="K341" s="2">
        <v>12074</v>
      </c>
      <c r="L341" s="2" t="str">
        <f>_xlfn.XLOOKUP(Data_Nhập[[#This Row],[Main SKU]],MD_Main_SKU[Main SKU],MD_Main_SKU[SKU name_gom])</f>
        <v>WSS01</v>
      </c>
      <c r="M341" s="2" t="str">
        <f>_xlfn.XLOOKUP(Data_Nhập[[#This Row],[Material-Nhập]],MD_Main_SKU[Main SKU],MD_Main_SKU[SKU name_gom])</f>
        <v>Phó sản</v>
      </c>
    </row>
    <row r="342" spans="1:13" x14ac:dyDescent="0.35">
      <c r="A342">
        <v>2024</v>
      </c>
      <c r="B342">
        <v>9</v>
      </c>
      <c r="C342" t="s">
        <v>24</v>
      </c>
      <c r="D342" t="s">
        <v>25</v>
      </c>
      <c r="E342" t="s">
        <v>20</v>
      </c>
      <c r="F342" t="s">
        <v>21</v>
      </c>
      <c r="G342" s="2">
        <v>0</v>
      </c>
      <c r="H342" s="2">
        <v>4100</v>
      </c>
      <c r="I342" s="2">
        <v>4100</v>
      </c>
      <c r="J342" s="2">
        <v>0</v>
      </c>
      <c r="K342" s="2">
        <v>4100</v>
      </c>
      <c r="L342" s="2" t="str">
        <f>_xlfn.XLOOKUP(Data_Nhập[[#This Row],[Main SKU]],MD_Main_SKU[Main SKU],MD_Main_SKU[SKU name_gom])</f>
        <v>WSS01</v>
      </c>
      <c r="M342" s="2" t="str">
        <f>_xlfn.XLOOKUP(Data_Nhập[[#This Row],[Material-Nhập]],MD_Main_SKU[Main SKU],MD_Main_SKU[SKU name_gom])</f>
        <v>WSS02</v>
      </c>
    </row>
    <row r="343" spans="1:13" x14ac:dyDescent="0.35">
      <c r="A343">
        <v>2024</v>
      </c>
      <c r="B343">
        <v>9</v>
      </c>
      <c r="C343" t="s">
        <v>24</v>
      </c>
      <c r="D343" t="s">
        <v>25</v>
      </c>
      <c r="E343" t="s">
        <v>22</v>
      </c>
      <c r="F343" t="s">
        <v>23</v>
      </c>
      <c r="G343" s="2">
        <v>0</v>
      </c>
      <c r="H343" s="2">
        <v>62244</v>
      </c>
      <c r="I343" s="2">
        <v>62244</v>
      </c>
      <c r="J343" s="2">
        <v>0</v>
      </c>
      <c r="K343" s="2">
        <v>62244</v>
      </c>
      <c r="L343" s="2" t="str">
        <f>_xlfn.XLOOKUP(Data_Nhập[[#This Row],[Main SKU]],MD_Main_SKU[Main SKU],MD_Main_SKU[SKU name_gom])</f>
        <v>WSS01</v>
      </c>
      <c r="M343" s="2" t="str">
        <f>_xlfn.XLOOKUP(Data_Nhập[[#This Row],[Material-Nhập]],MD_Main_SKU[Main SKU],MD_Main_SKU[SKU name_gom])</f>
        <v>WSS03</v>
      </c>
    </row>
    <row r="344" spans="1:13" x14ac:dyDescent="0.35">
      <c r="A344">
        <v>2024</v>
      </c>
      <c r="B344">
        <v>9</v>
      </c>
      <c r="C344" t="s">
        <v>24</v>
      </c>
      <c r="D344" t="s">
        <v>25</v>
      </c>
      <c r="E344" t="s">
        <v>24</v>
      </c>
      <c r="F344" t="s">
        <v>25</v>
      </c>
      <c r="G344" s="2">
        <v>248600</v>
      </c>
      <c r="H344" s="2">
        <v>0</v>
      </c>
      <c r="I344" s="2">
        <v>248600</v>
      </c>
      <c r="J344" s="2">
        <v>0</v>
      </c>
      <c r="K344" s="2">
        <v>248600</v>
      </c>
      <c r="L344" s="2" t="str">
        <f>_xlfn.XLOOKUP(Data_Nhập[[#This Row],[Main SKU]],MD_Main_SKU[Main SKU],MD_Main_SKU[SKU name_gom])</f>
        <v>WSS01</v>
      </c>
      <c r="M344" s="2" t="str">
        <f>_xlfn.XLOOKUP(Data_Nhập[[#This Row],[Material-Nhập]],MD_Main_SKU[Main SKU],MD_Main_SKU[SKU name_gom])</f>
        <v>WSS01</v>
      </c>
    </row>
    <row r="345" spans="1:13" x14ac:dyDescent="0.35">
      <c r="A345">
        <v>2024</v>
      </c>
      <c r="B345">
        <v>9</v>
      </c>
      <c r="C345" t="s">
        <v>24</v>
      </c>
      <c r="D345" t="s">
        <v>25</v>
      </c>
      <c r="E345" t="s">
        <v>26</v>
      </c>
      <c r="F345" t="s">
        <v>27</v>
      </c>
      <c r="G345" s="2">
        <v>0</v>
      </c>
      <c r="H345" s="2">
        <v>9900</v>
      </c>
      <c r="I345" s="2">
        <v>9900</v>
      </c>
      <c r="J345" s="2">
        <v>0</v>
      </c>
      <c r="K345" s="2">
        <v>9900</v>
      </c>
      <c r="L345" s="2" t="str">
        <f>_xlfn.XLOOKUP(Data_Nhập[[#This Row],[Main SKU]],MD_Main_SKU[Main SKU],MD_Main_SKU[SKU name_gom])</f>
        <v>WSS01</v>
      </c>
      <c r="M345" s="2" t="str">
        <f>_xlfn.XLOOKUP(Data_Nhập[[#This Row],[Material-Nhập]],MD_Main_SKU[Main SKU],MD_Main_SKU[SKU name_gom])</f>
        <v>iSS01</v>
      </c>
    </row>
    <row r="346" spans="1:13" x14ac:dyDescent="0.35">
      <c r="A346">
        <v>2024</v>
      </c>
      <c r="B346">
        <v>9</v>
      </c>
      <c r="C346" t="s">
        <v>24</v>
      </c>
      <c r="D346" t="s">
        <v>25</v>
      </c>
      <c r="E346" t="s">
        <v>87</v>
      </c>
      <c r="F346" t="s">
        <v>88</v>
      </c>
      <c r="G346" s="2">
        <v>0</v>
      </c>
      <c r="H346" s="2">
        <v>0</v>
      </c>
      <c r="I346" s="2">
        <v>0</v>
      </c>
      <c r="J346" s="2">
        <v>7917</v>
      </c>
      <c r="K346" s="2">
        <v>7917</v>
      </c>
      <c r="L346" s="2" t="str">
        <f>_xlfn.XLOOKUP(Data_Nhập[[#This Row],[Main SKU]],MD_Main_SKU[Main SKU],MD_Main_SKU[SKU name_gom])</f>
        <v>WSS01</v>
      </c>
      <c r="M346" s="2" t="str">
        <f>_xlfn.XLOOKUP(Data_Nhập[[#This Row],[Material-Nhập]],MD_Main_SKU[Main SKU],MD_Main_SKU[SKU name_gom])</f>
        <v>Phó sản</v>
      </c>
    </row>
    <row r="347" spans="1:13" x14ac:dyDescent="0.35">
      <c r="A347">
        <v>2024</v>
      </c>
      <c r="B347">
        <v>9</v>
      </c>
      <c r="C347" t="s">
        <v>24</v>
      </c>
      <c r="D347" t="s">
        <v>25</v>
      </c>
      <c r="E347" t="s">
        <v>89</v>
      </c>
      <c r="F347" t="s">
        <v>90</v>
      </c>
      <c r="G347" s="2">
        <v>0</v>
      </c>
      <c r="H347" s="2">
        <v>0</v>
      </c>
      <c r="I347" s="2">
        <v>0</v>
      </c>
      <c r="J347" s="2">
        <v>1002</v>
      </c>
      <c r="K347" s="2">
        <v>1002</v>
      </c>
      <c r="L347" s="2" t="str">
        <f>_xlfn.XLOOKUP(Data_Nhập[[#This Row],[Main SKU]],MD_Main_SKU[Main SKU],MD_Main_SKU[SKU name_gom])</f>
        <v>WSS01</v>
      </c>
      <c r="M347" s="2" t="str">
        <f>_xlfn.XLOOKUP(Data_Nhập[[#This Row],[Material-Nhập]],MD_Main_SKU[Main SKU],MD_Main_SKU[SKU name_gom])</f>
        <v>Phó sản</v>
      </c>
    </row>
    <row r="348" spans="1:13" x14ac:dyDescent="0.35">
      <c r="A348">
        <v>2024</v>
      </c>
      <c r="B348">
        <v>9</v>
      </c>
      <c r="C348" t="s">
        <v>24</v>
      </c>
      <c r="D348" t="s">
        <v>25</v>
      </c>
      <c r="E348" t="s">
        <v>91</v>
      </c>
      <c r="F348" t="s">
        <v>92</v>
      </c>
      <c r="G348" s="2">
        <v>0</v>
      </c>
      <c r="H348" s="2">
        <v>0</v>
      </c>
      <c r="I348" s="2">
        <v>0</v>
      </c>
      <c r="J348" s="2">
        <v>630</v>
      </c>
      <c r="K348" s="2">
        <v>630</v>
      </c>
      <c r="L348" s="2" t="str">
        <f>_xlfn.XLOOKUP(Data_Nhập[[#This Row],[Main SKU]],MD_Main_SKU[Main SKU],MD_Main_SKU[SKU name_gom])</f>
        <v>WSS01</v>
      </c>
      <c r="M348" s="2" t="str">
        <f>_xlfn.XLOOKUP(Data_Nhập[[#This Row],[Material-Nhập]],MD_Main_SKU[Main SKU],MD_Main_SKU[SKU name_gom])</f>
        <v>Phó sản</v>
      </c>
    </row>
    <row r="349" spans="1:13" x14ac:dyDescent="0.35">
      <c r="A349">
        <v>2024</v>
      </c>
      <c r="B349">
        <v>9</v>
      </c>
      <c r="C349" t="s">
        <v>24</v>
      </c>
      <c r="D349" t="s">
        <v>25</v>
      </c>
      <c r="E349" t="s">
        <v>117</v>
      </c>
      <c r="F349" t="s">
        <v>86</v>
      </c>
      <c r="G349" s="2">
        <v>0</v>
      </c>
      <c r="H349" s="2">
        <v>0</v>
      </c>
      <c r="I349" s="2">
        <v>0</v>
      </c>
      <c r="J349" s="2">
        <v>8663</v>
      </c>
      <c r="K349" s="2">
        <v>8663</v>
      </c>
      <c r="L349" s="2" t="str">
        <f>_xlfn.XLOOKUP(Data_Nhập[[#This Row],[Main SKU]],MD_Main_SKU[Main SKU],MD_Main_SKU[SKU name_gom])</f>
        <v>WSS01</v>
      </c>
      <c r="M349" s="2" t="str">
        <f>_xlfn.XLOOKUP(Data_Nhập[[#This Row],[Material-Nhập]],MD_Main_SKU[Main SKU],MD_Main_SKU[SKU name_gom])</f>
        <v>Phó sản</v>
      </c>
    </row>
    <row r="350" spans="1:13" x14ac:dyDescent="0.35">
      <c r="A350">
        <v>2024</v>
      </c>
      <c r="B350">
        <v>9</v>
      </c>
      <c r="C350" t="s">
        <v>26</v>
      </c>
      <c r="D350" t="s">
        <v>27</v>
      </c>
      <c r="E350" t="s">
        <v>22</v>
      </c>
      <c r="F350" t="s">
        <v>23</v>
      </c>
      <c r="G350" s="2">
        <v>0</v>
      </c>
      <c r="H350" s="2">
        <v>12100</v>
      </c>
      <c r="I350" s="2">
        <v>12100</v>
      </c>
      <c r="J350" s="2">
        <v>0</v>
      </c>
      <c r="K350" s="2">
        <v>12100</v>
      </c>
      <c r="L350" s="2" t="str">
        <f>_xlfn.XLOOKUP(Data_Nhập[[#This Row],[Main SKU]],MD_Main_SKU[Main SKU],MD_Main_SKU[SKU name_gom])</f>
        <v>iSS01</v>
      </c>
      <c r="M350" s="2" t="str">
        <f>_xlfn.XLOOKUP(Data_Nhập[[#This Row],[Material-Nhập]],MD_Main_SKU[Main SKU],MD_Main_SKU[SKU name_gom])</f>
        <v>WSS03</v>
      </c>
    </row>
    <row r="351" spans="1:13" x14ac:dyDescent="0.35">
      <c r="A351">
        <v>2024</v>
      </c>
      <c r="B351">
        <v>9</v>
      </c>
      <c r="C351" t="s">
        <v>26</v>
      </c>
      <c r="D351" t="s">
        <v>27</v>
      </c>
      <c r="E351" t="s">
        <v>24</v>
      </c>
      <c r="F351" t="s">
        <v>25</v>
      </c>
      <c r="G351" s="2">
        <v>0</v>
      </c>
      <c r="H351" s="2">
        <v>5500</v>
      </c>
      <c r="I351" s="2">
        <v>5500</v>
      </c>
      <c r="J351" s="2">
        <v>0</v>
      </c>
      <c r="K351" s="2">
        <v>5500</v>
      </c>
      <c r="L351" s="2" t="str">
        <f>_xlfn.XLOOKUP(Data_Nhập[[#This Row],[Main SKU]],MD_Main_SKU[Main SKU],MD_Main_SKU[SKU name_gom])</f>
        <v>iSS01</v>
      </c>
      <c r="M351" s="2" t="str">
        <f>_xlfn.XLOOKUP(Data_Nhập[[#This Row],[Material-Nhập]],MD_Main_SKU[Main SKU],MD_Main_SKU[SKU name_gom])</f>
        <v>WSS01</v>
      </c>
    </row>
    <row r="352" spans="1:13" x14ac:dyDescent="0.35">
      <c r="A352">
        <v>2024</v>
      </c>
      <c r="B352">
        <v>9</v>
      </c>
      <c r="C352" t="s">
        <v>26</v>
      </c>
      <c r="D352" t="s">
        <v>27</v>
      </c>
      <c r="E352" t="s">
        <v>26</v>
      </c>
      <c r="F352" t="s">
        <v>27</v>
      </c>
      <c r="G352" s="2">
        <v>40700</v>
      </c>
      <c r="H352" s="2">
        <v>0</v>
      </c>
      <c r="I352" s="2">
        <v>40700</v>
      </c>
      <c r="J352" s="2">
        <v>0</v>
      </c>
      <c r="K352" s="2">
        <v>40700</v>
      </c>
      <c r="L352" s="2" t="str">
        <f>_xlfn.XLOOKUP(Data_Nhập[[#This Row],[Main SKU]],MD_Main_SKU[Main SKU],MD_Main_SKU[SKU name_gom])</f>
        <v>iSS01</v>
      </c>
      <c r="M352" s="2" t="str">
        <f>_xlfn.XLOOKUP(Data_Nhập[[#This Row],[Material-Nhập]],MD_Main_SKU[Main SKU],MD_Main_SKU[SKU name_gom])</f>
        <v>iSS01</v>
      </c>
    </row>
    <row r="353" spans="1:13" x14ac:dyDescent="0.35">
      <c r="A353">
        <v>2024</v>
      </c>
      <c r="B353">
        <v>9</v>
      </c>
      <c r="C353" t="s">
        <v>26</v>
      </c>
      <c r="D353" t="s">
        <v>27</v>
      </c>
      <c r="E353" t="s">
        <v>87</v>
      </c>
      <c r="F353" t="s">
        <v>88</v>
      </c>
      <c r="G353" s="2">
        <v>0</v>
      </c>
      <c r="H353" s="2">
        <v>0</v>
      </c>
      <c r="I353" s="2">
        <v>0</v>
      </c>
      <c r="J353" s="2">
        <v>2800</v>
      </c>
      <c r="K353" s="2">
        <v>2800</v>
      </c>
      <c r="L353" s="2" t="str">
        <f>_xlfn.XLOOKUP(Data_Nhập[[#This Row],[Main SKU]],MD_Main_SKU[Main SKU],MD_Main_SKU[SKU name_gom])</f>
        <v>iSS01</v>
      </c>
      <c r="M353" s="2" t="str">
        <f>_xlfn.XLOOKUP(Data_Nhập[[#This Row],[Material-Nhập]],MD_Main_SKU[Main SKU],MD_Main_SKU[SKU name_gom])</f>
        <v>Phó sản</v>
      </c>
    </row>
    <row r="354" spans="1:13" x14ac:dyDescent="0.35">
      <c r="A354">
        <v>2024</v>
      </c>
      <c r="B354">
        <v>9</v>
      </c>
      <c r="C354" t="s">
        <v>26</v>
      </c>
      <c r="D354" t="s">
        <v>27</v>
      </c>
      <c r="E354" t="s">
        <v>89</v>
      </c>
      <c r="F354" t="s">
        <v>90</v>
      </c>
      <c r="G354" s="2">
        <v>0</v>
      </c>
      <c r="H354" s="2">
        <v>0</v>
      </c>
      <c r="I354" s="2">
        <v>0</v>
      </c>
      <c r="J354" s="2">
        <v>225</v>
      </c>
      <c r="K354" s="2">
        <v>225</v>
      </c>
      <c r="L354" s="2" t="str">
        <f>_xlfn.XLOOKUP(Data_Nhập[[#This Row],[Main SKU]],MD_Main_SKU[Main SKU],MD_Main_SKU[SKU name_gom])</f>
        <v>iSS01</v>
      </c>
      <c r="M354" s="2" t="str">
        <f>_xlfn.XLOOKUP(Data_Nhập[[#This Row],[Material-Nhập]],MD_Main_SKU[Main SKU],MD_Main_SKU[SKU name_gom])</f>
        <v>Phó sản</v>
      </c>
    </row>
    <row r="355" spans="1:13" x14ac:dyDescent="0.35">
      <c r="A355">
        <v>2024</v>
      </c>
      <c r="B355">
        <v>9</v>
      </c>
      <c r="C355" t="s">
        <v>26</v>
      </c>
      <c r="D355" t="s">
        <v>27</v>
      </c>
      <c r="E355" t="s">
        <v>117</v>
      </c>
      <c r="F355" t="s">
        <v>86</v>
      </c>
      <c r="G355" s="2">
        <v>0</v>
      </c>
      <c r="H355" s="2">
        <v>0</v>
      </c>
      <c r="I355" s="2">
        <v>0</v>
      </c>
      <c r="J355" s="2">
        <v>1767</v>
      </c>
      <c r="K355" s="2">
        <v>1767</v>
      </c>
      <c r="L355" s="2" t="str">
        <f>_xlfn.XLOOKUP(Data_Nhập[[#This Row],[Main SKU]],MD_Main_SKU[Main SKU],MD_Main_SKU[SKU name_gom])</f>
        <v>iSS01</v>
      </c>
      <c r="M355" s="2" t="str">
        <f>_xlfn.XLOOKUP(Data_Nhập[[#This Row],[Material-Nhập]],MD_Main_SKU[Main SKU],MD_Main_SKU[SKU name_gom])</f>
        <v>Phó sản</v>
      </c>
    </row>
    <row r="356" spans="1:13" x14ac:dyDescent="0.35">
      <c r="A356">
        <v>2024</v>
      </c>
      <c r="B356">
        <v>9</v>
      </c>
      <c r="C356" t="s">
        <v>99</v>
      </c>
      <c r="D356" t="s">
        <v>100</v>
      </c>
      <c r="E356" t="s">
        <v>99</v>
      </c>
      <c r="F356" t="s">
        <v>100</v>
      </c>
      <c r="G356" s="2">
        <v>2200</v>
      </c>
      <c r="H356" s="2">
        <v>0</v>
      </c>
      <c r="I356" s="2">
        <v>2200</v>
      </c>
      <c r="J356" s="2">
        <v>0</v>
      </c>
      <c r="K356" s="2">
        <v>2200</v>
      </c>
      <c r="L356" s="2" t="str">
        <f>_xlfn.XLOOKUP(Data_Nhập[[#This Row],[Main SKU]],MD_Main_SKU[Main SKU],MD_Main_SKU[SKU name_gom])</f>
        <v>WSS04</v>
      </c>
      <c r="M356" s="2" t="str">
        <f>_xlfn.XLOOKUP(Data_Nhập[[#This Row],[Material-Nhập]],MD_Main_SKU[Main SKU],MD_Main_SKU[SKU name_gom])</f>
        <v>WSS04</v>
      </c>
    </row>
    <row r="357" spans="1:13" x14ac:dyDescent="0.35">
      <c r="A357">
        <v>2024</v>
      </c>
      <c r="B357">
        <v>9</v>
      </c>
      <c r="C357" t="s">
        <v>99</v>
      </c>
      <c r="D357" t="s">
        <v>100</v>
      </c>
      <c r="E357" t="s">
        <v>115</v>
      </c>
      <c r="F357" t="s">
        <v>116</v>
      </c>
      <c r="G357" s="2">
        <v>0</v>
      </c>
      <c r="H357" s="2">
        <v>5450</v>
      </c>
      <c r="I357" s="2">
        <v>5450</v>
      </c>
      <c r="J357" s="2">
        <v>0</v>
      </c>
      <c r="K357" s="2">
        <v>5450</v>
      </c>
      <c r="L357" s="2" t="str">
        <f>_xlfn.XLOOKUP(Data_Nhập[[#This Row],[Main SKU]],MD_Main_SKU[Main SKU],MD_Main_SKU[SKU name_gom])</f>
        <v>WSS04</v>
      </c>
      <c r="M357" s="2" t="str">
        <f>_xlfn.XLOOKUP(Data_Nhập[[#This Row],[Material-Nhập]],MD_Main_SKU[Main SKU],MD_Main_SKU[SKU name_gom])</f>
        <v>WSS05</v>
      </c>
    </row>
    <row r="358" spans="1:13" x14ac:dyDescent="0.35">
      <c r="A358">
        <v>2024</v>
      </c>
      <c r="B358">
        <v>9</v>
      </c>
      <c r="C358" t="s">
        <v>99</v>
      </c>
      <c r="D358" t="s">
        <v>100</v>
      </c>
      <c r="E358" t="s">
        <v>117</v>
      </c>
      <c r="F358" t="s">
        <v>86</v>
      </c>
      <c r="G358" s="2">
        <v>0</v>
      </c>
      <c r="H358" s="2">
        <v>0</v>
      </c>
      <c r="I358" s="2">
        <v>0</v>
      </c>
      <c r="J358" s="2">
        <v>660</v>
      </c>
      <c r="K358" s="2">
        <v>660</v>
      </c>
      <c r="L358" s="2" t="str">
        <f>_xlfn.XLOOKUP(Data_Nhập[[#This Row],[Main SKU]],MD_Main_SKU[Main SKU],MD_Main_SKU[SKU name_gom])</f>
        <v>WSS04</v>
      </c>
      <c r="M358" s="2" t="str">
        <f>_xlfn.XLOOKUP(Data_Nhập[[#This Row],[Material-Nhập]],MD_Main_SKU[Main SKU],MD_Main_SKU[SKU name_gom])</f>
        <v>Phó sản</v>
      </c>
    </row>
    <row r="359" spans="1:13" x14ac:dyDescent="0.35">
      <c r="A359">
        <v>2024</v>
      </c>
      <c r="B359">
        <v>9</v>
      </c>
      <c r="C359" t="s">
        <v>28</v>
      </c>
      <c r="D359" t="s">
        <v>29</v>
      </c>
      <c r="E359" t="s">
        <v>22</v>
      </c>
      <c r="F359" t="s">
        <v>23</v>
      </c>
      <c r="G359" s="2">
        <v>0</v>
      </c>
      <c r="H359" s="2">
        <v>4400</v>
      </c>
      <c r="I359" s="2">
        <v>4400</v>
      </c>
      <c r="J359" s="2">
        <v>0</v>
      </c>
      <c r="K359" s="2">
        <v>4400</v>
      </c>
      <c r="L359" s="2" t="str">
        <f>_xlfn.XLOOKUP(Data_Nhập[[#This Row],[Main SKU]],MD_Main_SKU[Main SKU],MD_Main_SKU[SKU name_gom])</f>
        <v>iSS01084</v>
      </c>
      <c r="M359" s="2" t="str">
        <f>_xlfn.XLOOKUP(Data_Nhập[[#This Row],[Material-Nhập]],MD_Main_SKU[Main SKU],MD_Main_SKU[SKU name_gom])</f>
        <v>WSS03</v>
      </c>
    </row>
    <row r="360" spans="1:13" x14ac:dyDescent="0.35">
      <c r="A360">
        <v>2024</v>
      </c>
      <c r="B360">
        <v>9</v>
      </c>
      <c r="C360" t="s">
        <v>28</v>
      </c>
      <c r="D360" t="s">
        <v>29</v>
      </c>
      <c r="E360" t="s">
        <v>28</v>
      </c>
      <c r="F360" t="s">
        <v>29</v>
      </c>
      <c r="G360" s="2">
        <v>46200</v>
      </c>
      <c r="H360" s="2">
        <v>0</v>
      </c>
      <c r="I360" s="2">
        <v>46200</v>
      </c>
      <c r="J360" s="2">
        <v>0</v>
      </c>
      <c r="K360" s="2">
        <v>46200</v>
      </c>
      <c r="L360" s="2" t="str">
        <f>_xlfn.XLOOKUP(Data_Nhập[[#This Row],[Main SKU]],MD_Main_SKU[Main SKU],MD_Main_SKU[SKU name_gom])</f>
        <v>iSS01084</v>
      </c>
      <c r="M360" s="2" t="str">
        <f>_xlfn.XLOOKUP(Data_Nhập[[#This Row],[Material-Nhập]],MD_Main_SKU[Main SKU],MD_Main_SKU[SKU name_gom])</f>
        <v>iSS01084</v>
      </c>
    </row>
    <row r="361" spans="1:13" x14ac:dyDescent="0.35">
      <c r="A361">
        <v>2024</v>
      </c>
      <c r="B361">
        <v>9</v>
      </c>
      <c r="C361" t="s">
        <v>28</v>
      </c>
      <c r="D361" t="s">
        <v>29</v>
      </c>
      <c r="E361" t="s">
        <v>30</v>
      </c>
      <c r="F361" t="s">
        <v>31</v>
      </c>
      <c r="G361" s="2">
        <v>0</v>
      </c>
      <c r="H361" s="2">
        <v>19411</v>
      </c>
      <c r="I361" s="2">
        <v>19411</v>
      </c>
      <c r="J361" s="2">
        <v>0</v>
      </c>
      <c r="K361" s="2">
        <v>19411</v>
      </c>
      <c r="L361" s="2" t="str">
        <f>_xlfn.XLOOKUP(Data_Nhập[[#This Row],[Main SKU]],MD_Main_SKU[Main SKU],MD_Main_SKU[SKU name_gom])</f>
        <v>iSS01084</v>
      </c>
      <c r="M361" s="2" t="str">
        <f>_xlfn.XLOOKUP(Data_Nhập[[#This Row],[Material-Nhập]],MD_Main_SKU[Main SKU],MD_Main_SKU[SKU name_gom])</f>
        <v>iSS01</v>
      </c>
    </row>
    <row r="362" spans="1:13" x14ac:dyDescent="0.35">
      <c r="A362">
        <v>2024</v>
      </c>
      <c r="B362">
        <v>9</v>
      </c>
      <c r="C362" t="s">
        <v>28</v>
      </c>
      <c r="D362" t="s">
        <v>29</v>
      </c>
      <c r="E362" t="s">
        <v>32</v>
      </c>
      <c r="F362" t="s">
        <v>33</v>
      </c>
      <c r="G362" s="2">
        <v>0</v>
      </c>
      <c r="H362" s="2">
        <v>9913.5</v>
      </c>
      <c r="I362" s="2">
        <v>9913.5</v>
      </c>
      <c r="J362" s="2">
        <v>0</v>
      </c>
      <c r="K362" s="2">
        <v>9913.5</v>
      </c>
      <c r="L362" s="2" t="str">
        <f>_xlfn.XLOOKUP(Data_Nhập[[#This Row],[Main SKU]],MD_Main_SKU[Main SKU],MD_Main_SKU[SKU name_gom])</f>
        <v>iSS01084</v>
      </c>
      <c r="M362" s="2" t="str">
        <f>_xlfn.XLOOKUP(Data_Nhập[[#This Row],[Material-Nhập]],MD_Main_SKU[Main SKU],MD_Main_SKU[SKU name_gom])</f>
        <v>WSS03</v>
      </c>
    </row>
    <row r="363" spans="1:13" x14ac:dyDescent="0.35">
      <c r="A363">
        <v>2024</v>
      </c>
      <c r="B363">
        <v>9</v>
      </c>
      <c r="C363" t="s">
        <v>28</v>
      </c>
      <c r="D363" t="s">
        <v>29</v>
      </c>
      <c r="E363" t="s">
        <v>120</v>
      </c>
      <c r="F363" t="s">
        <v>121</v>
      </c>
      <c r="G363" s="2">
        <v>0</v>
      </c>
      <c r="H363" s="2">
        <v>0</v>
      </c>
      <c r="I363" s="2">
        <v>0</v>
      </c>
      <c r="J363" s="2">
        <v>247</v>
      </c>
      <c r="K363" s="2">
        <v>247</v>
      </c>
      <c r="L363" s="2" t="str">
        <f>_xlfn.XLOOKUP(Data_Nhập[[#This Row],[Main SKU]],MD_Main_SKU[Main SKU],MD_Main_SKU[SKU name_gom])</f>
        <v>iSS01084</v>
      </c>
      <c r="M363" s="2" t="str">
        <f>_xlfn.XLOOKUP(Data_Nhập[[#This Row],[Material-Nhập]],MD_Main_SKU[Main SKU],MD_Main_SKU[SKU name_gom])</f>
        <v>Phó sản</v>
      </c>
    </row>
    <row r="364" spans="1:13" x14ac:dyDescent="0.35">
      <c r="A364">
        <v>2024</v>
      </c>
      <c r="B364">
        <v>9</v>
      </c>
      <c r="C364" t="s">
        <v>28</v>
      </c>
      <c r="D364" t="s">
        <v>29</v>
      </c>
      <c r="E364" t="s">
        <v>122</v>
      </c>
      <c r="F364" t="s">
        <v>123</v>
      </c>
      <c r="G364" s="2">
        <v>0</v>
      </c>
      <c r="H364" s="2">
        <v>0</v>
      </c>
      <c r="I364" s="2">
        <v>0</v>
      </c>
      <c r="J364" s="2">
        <v>4080</v>
      </c>
      <c r="K364" s="2">
        <v>4080</v>
      </c>
      <c r="L364" s="2" t="str">
        <f>_xlfn.XLOOKUP(Data_Nhập[[#This Row],[Main SKU]],MD_Main_SKU[Main SKU],MD_Main_SKU[SKU name_gom])</f>
        <v>iSS01084</v>
      </c>
      <c r="M364" s="2" t="str">
        <f>_xlfn.XLOOKUP(Data_Nhập[[#This Row],[Material-Nhập]],MD_Main_SKU[Main SKU],MD_Main_SKU[SKU name_gom])</f>
        <v>Phó sản</v>
      </c>
    </row>
    <row r="365" spans="1:13" x14ac:dyDescent="0.35">
      <c r="A365">
        <v>2024</v>
      </c>
      <c r="B365">
        <v>9</v>
      </c>
      <c r="C365" t="s">
        <v>115</v>
      </c>
      <c r="D365" t="s">
        <v>116</v>
      </c>
      <c r="E365" t="s">
        <v>115</v>
      </c>
      <c r="F365" t="s">
        <v>116</v>
      </c>
      <c r="G365" s="2">
        <v>3735</v>
      </c>
      <c r="H365" s="2">
        <v>0</v>
      </c>
      <c r="I365" s="2">
        <v>3735</v>
      </c>
      <c r="J365" s="2">
        <v>0</v>
      </c>
      <c r="K365" s="2">
        <v>3735</v>
      </c>
      <c r="L365" s="2" t="str">
        <f>_xlfn.XLOOKUP(Data_Nhập[[#This Row],[Main SKU]],MD_Main_SKU[Main SKU],MD_Main_SKU[SKU name_gom])</f>
        <v>WSS05</v>
      </c>
      <c r="M365" s="2" t="str">
        <f>_xlfn.XLOOKUP(Data_Nhập[[#This Row],[Material-Nhập]],MD_Main_SKU[Main SKU],MD_Main_SKU[SKU name_gom])</f>
        <v>WSS05</v>
      </c>
    </row>
    <row r="366" spans="1:13" x14ac:dyDescent="0.35">
      <c r="A366">
        <v>2024</v>
      </c>
      <c r="B366">
        <v>9</v>
      </c>
      <c r="C366" t="s">
        <v>115</v>
      </c>
      <c r="D366" t="s">
        <v>116</v>
      </c>
      <c r="E366" t="s">
        <v>117</v>
      </c>
      <c r="F366" t="s">
        <v>86</v>
      </c>
      <c r="G366" s="2">
        <v>0</v>
      </c>
      <c r="H366" s="2">
        <v>0</v>
      </c>
      <c r="I366" s="2">
        <v>0</v>
      </c>
      <c r="J366" s="2">
        <v>1265</v>
      </c>
      <c r="K366" s="2">
        <v>1265</v>
      </c>
      <c r="L366" s="2" t="str">
        <f>_xlfn.XLOOKUP(Data_Nhập[[#This Row],[Main SKU]],MD_Main_SKU[Main SKU],MD_Main_SKU[SKU name_gom])</f>
        <v>WSS05</v>
      </c>
      <c r="M366" s="2" t="str">
        <f>_xlfn.XLOOKUP(Data_Nhập[[#This Row],[Material-Nhập]],MD_Main_SKU[Main SKU],MD_Main_SKU[SKU name_gom])</f>
        <v>Phó sản</v>
      </c>
    </row>
    <row r="367" spans="1:13" x14ac:dyDescent="0.35">
      <c r="A367">
        <v>2024</v>
      </c>
      <c r="B367">
        <v>10</v>
      </c>
      <c r="C367" t="s">
        <v>8</v>
      </c>
      <c r="D367" t="s">
        <v>9</v>
      </c>
      <c r="E367" t="s">
        <v>8</v>
      </c>
      <c r="F367" t="s">
        <v>9</v>
      </c>
      <c r="G367" s="2">
        <v>294800</v>
      </c>
      <c r="H367" s="2">
        <v>0</v>
      </c>
      <c r="I367" s="2">
        <v>294800</v>
      </c>
      <c r="J367" s="2">
        <v>0</v>
      </c>
      <c r="K367" s="2">
        <v>294800</v>
      </c>
      <c r="L367" s="2" t="str">
        <f>_xlfn.XLOOKUP(Data_Nhập[[#This Row],[Main SKU]],MD_Main_SKU[Main SKU],MD_Main_SKU[SKU name_gom])</f>
        <v>WSS01</v>
      </c>
      <c r="M367" s="2" t="str">
        <f>_xlfn.XLOOKUP(Data_Nhập[[#This Row],[Material-Nhập]],MD_Main_SKU[Main SKU],MD_Main_SKU[SKU name_gom])</f>
        <v>WSS01</v>
      </c>
    </row>
    <row r="368" spans="1:13" x14ac:dyDescent="0.35">
      <c r="A368">
        <v>2024</v>
      </c>
      <c r="B368">
        <v>10</v>
      </c>
      <c r="C368" t="s">
        <v>8</v>
      </c>
      <c r="D368" t="s">
        <v>9</v>
      </c>
      <c r="E368" t="s">
        <v>12</v>
      </c>
      <c r="F368" t="s">
        <v>13</v>
      </c>
      <c r="G368" s="2">
        <v>0</v>
      </c>
      <c r="H368" s="2">
        <v>23100</v>
      </c>
      <c r="I368" s="2">
        <v>23100</v>
      </c>
      <c r="J368" s="2">
        <v>0</v>
      </c>
      <c r="K368" s="2">
        <v>23100</v>
      </c>
      <c r="L368" s="2" t="str">
        <f>_xlfn.XLOOKUP(Data_Nhập[[#This Row],[Main SKU]],MD_Main_SKU[Main SKU],MD_Main_SKU[SKU name_gom])</f>
        <v>WSS01</v>
      </c>
      <c r="M368" s="2" t="str">
        <f>_xlfn.XLOOKUP(Data_Nhập[[#This Row],[Material-Nhập]],MD_Main_SKU[Main SKU],MD_Main_SKU[SKU name_gom])</f>
        <v>WSS03</v>
      </c>
    </row>
    <row r="369" spans="1:13" x14ac:dyDescent="0.35">
      <c r="A369">
        <v>2024</v>
      </c>
      <c r="B369">
        <v>10</v>
      </c>
      <c r="C369" t="s">
        <v>8</v>
      </c>
      <c r="D369" t="s">
        <v>9</v>
      </c>
      <c r="E369" t="s">
        <v>22</v>
      </c>
      <c r="F369" t="s">
        <v>23</v>
      </c>
      <c r="G369" s="2">
        <v>0</v>
      </c>
      <c r="H369" s="2">
        <v>4400</v>
      </c>
      <c r="I369" s="2">
        <v>4400</v>
      </c>
      <c r="J369" s="2">
        <v>0</v>
      </c>
      <c r="K369" s="2">
        <v>4400</v>
      </c>
      <c r="L369" s="2" t="str">
        <f>_xlfn.XLOOKUP(Data_Nhập[[#This Row],[Main SKU]],MD_Main_SKU[Main SKU],MD_Main_SKU[SKU name_gom])</f>
        <v>WSS01</v>
      </c>
      <c r="M369" s="2" t="str">
        <f>_xlfn.XLOOKUP(Data_Nhập[[#This Row],[Material-Nhập]],MD_Main_SKU[Main SKU],MD_Main_SKU[SKU name_gom])</f>
        <v>WSS03</v>
      </c>
    </row>
    <row r="370" spans="1:13" x14ac:dyDescent="0.35">
      <c r="A370">
        <v>2024</v>
      </c>
      <c r="B370">
        <v>10</v>
      </c>
      <c r="C370" t="s">
        <v>8</v>
      </c>
      <c r="D370" t="s">
        <v>9</v>
      </c>
      <c r="E370" t="s">
        <v>87</v>
      </c>
      <c r="F370" t="s">
        <v>88</v>
      </c>
      <c r="G370" s="2">
        <v>0</v>
      </c>
      <c r="H370" s="2">
        <v>0</v>
      </c>
      <c r="I370" s="2">
        <v>0</v>
      </c>
      <c r="J370" s="2">
        <v>5579</v>
      </c>
      <c r="K370" s="2">
        <v>5579</v>
      </c>
      <c r="L370" s="2" t="str">
        <f>_xlfn.XLOOKUP(Data_Nhập[[#This Row],[Main SKU]],MD_Main_SKU[Main SKU],MD_Main_SKU[SKU name_gom])</f>
        <v>WSS01</v>
      </c>
      <c r="M370" s="2" t="str">
        <f>_xlfn.XLOOKUP(Data_Nhập[[#This Row],[Material-Nhập]],MD_Main_SKU[Main SKU],MD_Main_SKU[SKU name_gom])</f>
        <v>Phó sản</v>
      </c>
    </row>
    <row r="371" spans="1:13" x14ac:dyDescent="0.35">
      <c r="A371">
        <v>2024</v>
      </c>
      <c r="B371">
        <v>10</v>
      </c>
      <c r="C371" t="s">
        <v>8</v>
      </c>
      <c r="D371" t="s">
        <v>9</v>
      </c>
      <c r="E371" t="s">
        <v>89</v>
      </c>
      <c r="F371" t="s">
        <v>90</v>
      </c>
      <c r="G371" s="2">
        <v>0</v>
      </c>
      <c r="H371" s="2">
        <v>0</v>
      </c>
      <c r="I371" s="2">
        <v>0</v>
      </c>
      <c r="J371" s="2">
        <v>2452</v>
      </c>
      <c r="K371" s="2">
        <v>2452</v>
      </c>
      <c r="L371" s="2" t="str">
        <f>_xlfn.XLOOKUP(Data_Nhập[[#This Row],[Main SKU]],MD_Main_SKU[Main SKU],MD_Main_SKU[SKU name_gom])</f>
        <v>WSS01</v>
      </c>
      <c r="M371" s="2" t="str">
        <f>_xlfn.XLOOKUP(Data_Nhập[[#This Row],[Material-Nhập]],MD_Main_SKU[Main SKU],MD_Main_SKU[SKU name_gom])</f>
        <v>Phó sản</v>
      </c>
    </row>
    <row r="372" spans="1:13" x14ac:dyDescent="0.35">
      <c r="A372">
        <v>2024</v>
      </c>
      <c r="B372">
        <v>10</v>
      </c>
      <c r="C372" t="s">
        <v>8</v>
      </c>
      <c r="D372" t="s">
        <v>9</v>
      </c>
      <c r="E372" t="s">
        <v>91</v>
      </c>
      <c r="F372" t="s">
        <v>92</v>
      </c>
      <c r="G372" s="2">
        <v>0</v>
      </c>
      <c r="H372" s="2">
        <v>0</v>
      </c>
      <c r="I372" s="2">
        <v>0</v>
      </c>
      <c r="J372" s="2">
        <v>20</v>
      </c>
      <c r="K372" s="2">
        <v>20</v>
      </c>
      <c r="L372" s="2" t="str">
        <f>_xlfn.XLOOKUP(Data_Nhập[[#This Row],[Main SKU]],MD_Main_SKU[Main SKU],MD_Main_SKU[SKU name_gom])</f>
        <v>WSS01</v>
      </c>
      <c r="M372" s="2" t="str">
        <f>_xlfn.XLOOKUP(Data_Nhập[[#This Row],[Material-Nhập]],MD_Main_SKU[Main SKU],MD_Main_SKU[SKU name_gom])</f>
        <v>Phó sản</v>
      </c>
    </row>
    <row r="373" spans="1:13" x14ac:dyDescent="0.35">
      <c r="A373">
        <v>2024</v>
      </c>
      <c r="B373">
        <v>10</v>
      </c>
      <c r="C373" t="s">
        <v>8</v>
      </c>
      <c r="D373" t="s">
        <v>9</v>
      </c>
      <c r="E373" t="s">
        <v>117</v>
      </c>
      <c r="F373" t="s">
        <v>86</v>
      </c>
      <c r="G373" s="2">
        <v>0</v>
      </c>
      <c r="H373" s="2">
        <v>0</v>
      </c>
      <c r="I373" s="2">
        <v>0</v>
      </c>
      <c r="J373" s="2">
        <v>2603</v>
      </c>
      <c r="K373" s="2">
        <v>2603</v>
      </c>
      <c r="L373" s="2" t="str">
        <f>_xlfn.XLOOKUP(Data_Nhập[[#This Row],[Main SKU]],MD_Main_SKU[Main SKU],MD_Main_SKU[SKU name_gom])</f>
        <v>WSS01</v>
      </c>
      <c r="M373" s="2" t="str">
        <f>_xlfn.XLOOKUP(Data_Nhập[[#This Row],[Material-Nhập]],MD_Main_SKU[Main SKU],MD_Main_SKU[SKU name_gom])</f>
        <v>Phó sản</v>
      </c>
    </row>
    <row r="374" spans="1:13" x14ac:dyDescent="0.35">
      <c r="A374">
        <v>2024</v>
      </c>
      <c r="B374">
        <v>10</v>
      </c>
      <c r="C374" t="s">
        <v>14</v>
      </c>
      <c r="D374" t="s">
        <v>15</v>
      </c>
      <c r="E374" t="s">
        <v>14</v>
      </c>
      <c r="F374" t="s">
        <v>15</v>
      </c>
      <c r="G374" s="2">
        <v>700702.00000000012</v>
      </c>
      <c r="H374" s="2">
        <v>0</v>
      </c>
      <c r="I374" s="2">
        <v>700702.00000000012</v>
      </c>
      <c r="J374" s="2">
        <v>0</v>
      </c>
      <c r="K374" s="2">
        <v>700702.00000000012</v>
      </c>
      <c r="L374" s="2" t="str">
        <f>_xlfn.XLOOKUP(Data_Nhập[[#This Row],[Main SKU]],MD_Main_SKU[Main SKU],MD_Main_SKU[SKU name_gom])</f>
        <v>iSS01084</v>
      </c>
      <c r="M374" s="2" t="str">
        <f>_xlfn.XLOOKUP(Data_Nhập[[#This Row],[Material-Nhập]],MD_Main_SKU[Main SKU],MD_Main_SKU[SKU name_gom])</f>
        <v>iSS01084</v>
      </c>
    </row>
    <row r="375" spans="1:13" x14ac:dyDescent="0.35">
      <c r="A375">
        <v>2024</v>
      </c>
      <c r="B375">
        <v>10</v>
      </c>
      <c r="C375" t="s">
        <v>14</v>
      </c>
      <c r="D375" t="s">
        <v>15</v>
      </c>
      <c r="E375" t="s">
        <v>18</v>
      </c>
      <c r="F375" t="s">
        <v>19</v>
      </c>
      <c r="G375" s="2">
        <v>0</v>
      </c>
      <c r="H375" s="2">
        <v>16500</v>
      </c>
      <c r="I375" s="2">
        <v>16500</v>
      </c>
      <c r="J375" s="2">
        <v>0</v>
      </c>
      <c r="K375" s="2">
        <v>16500</v>
      </c>
      <c r="L375" s="2" t="str">
        <f>_xlfn.XLOOKUP(Data_Nhập[[#This Row],[Main SKU]],MD_Main_SKU[Main SKU],MD_Main_SKU[SKU name_gom])</f>
        <v>iSS01084</v>
      </c>
      <c r="M375" s="2" t="str">
        <f>_xlfn.XLOOKUP(Data_Nhập[[#This Row],[Material-Nhập]],MD_Main_SKU[Main SKU],MD_Main_SKU[SKU name_gom])</f>
        <v>iSS01</v>
      </c>
    </row>
    <row r="376" spans="1:13" x14ac:dyDescent="0.35">
      <c r="A376">
        <v>2024</v>
      </c>
      <c r="B376">
        <v>10</v>
      </c>
      <c r="C376" t="s">
        <v>14</v>
      </c>
      <c r="D376" t="s">
        <v>15</v>
      </c>
      <c r="E376" t="s">
        <v>20</v>
      </c>
      <c r="F376" t="s">
        <v>21</v>
      </c>
      <c r="G376" s="2">
        <v>0</v>
      </c>
      <c r="H376" s="2">
        <v>1100</v>
      </c>
      <c r="I376" s="2">
        <v>1100</v>
      </c>
      <c r="J376" s="2">
        <v>0</v>
      </c>
      <c r="K376" s="2">
        <v>1100</v>
      </c>
      <c r="L376" s="2" t="str">
        <f>_xlfn.XLOOKUP(Data_Nhập[[#This Row],[Main SKU]],MD_Main_SKU[Main SKU],MD_Main_SKU[SKU name_gom])</f>
        <v>iSS01084</v>
      </c>
      <c r="M376" s="2" t="str">
        <f>_xlfn.XLOOKUP(Data_Nhập[[#This Row],[Material-Nhập]],MD_Main_SKU[Main SKU],MD_Main_SKU[SKU name_gom])</f>
        <v>WSS02</v>
      </c>
    </row>
    <row r="377" spans="1:13" x14ac:dyDescent="0.35">
      <c r="A377">
        <v>2024</v>
      </c>
      <c r="B377">
        <v>10</v>
      </c>
      <c r="C377" t="s">
        <v>14</v>
      </c>
      <c r="D377" t="s">
        <v>15</v>
      </c>
      <c r="E377" t="s">
        <v>22</v>
      </c>
      <c r="F377" t="s">
        <v>23</v>
      </c>
      <c r="G377" s="2">
        <v>0</v>
      </c>
      <c r="H377" s="2">
        <v>132000</v>
      </c>
      <c r="I377" s="2">
        <v>132000</v>
      </c>
      <c r="J377" s="2">
        <v>0</v>
      </c>
      <c r="K377" s="2">
        <v>132000</v>
      </c>
      <c r="L377" s="2" t="str">
        <f>_xlfn.XLOOKUP(Data_Nhập[[#This Row],[Main SKU]],MD_Main_SKU[Main SKU],MD_Main_SKU[SKU name_gom])</f>
        <v>iSS01084</v>
      </c>
      <c r="M377" s="2" t="str">
        <f>_xlfn.XLOOKUP(Data_Nhập[[#This Row],[Material-Nhập]],MD_Main_SKU[Main SKU],MD_Main_SKU[SKU name_gom])</f>
        <v>WSS03</v>
      </c>
    </row>
    <row r="378" spans="1:13" x14ac:dyDescent="0.35">
      <c r="A378">
        <v>2024</v>
      </c>
      <c r="B378">
        <v>10</v>
      </c>
      <c r="C378" t="s">
        <v>14</v>
      </c>
      <c r="D378" t="s">
        <v>15</v>
      </c>
      <c r="E378" t="s">
        <v>87</v>
      </c>
      <c r="F378" t="s">
        <v>88</v>
      </c>
      <c r="G378" s="2">
        <v>0</v>
      </c>
      <c r="H378" s="2">
        <v>0</v>
      </c>
      <c r="I378" s="2">
        <v>0</v>
      </c>
      <c r="J378" s="2">
        <v>19650</v>
      </c>
      <c r="K378" s="2">
        <v>19650</v>
      </c>
      <c r="L378" s="2" t="str">
        <f>_xlfn.XLOOKUP(Data_Nhập[[#This Row],[Main SKU]],MD_Main_SKU[Main SKU],MD_Main_SKU[SKU name_gom])</f>
        <v>iSS01084</v>
      </c>
      <c r="M378" s="2" t="str">
        <f>_xlfn.XLOOKUP(Data_Nhập[[#This Row],[Material-Nhập]],MD_Main_SKU[Main SKU],MD_Main_SKU[SKU name_gom])</f>
        <v>Phó sản</v>
      </c>
    </row>
    <row r="379" spans="1:13" x14ac:dyDescent="0.35">
      <c r="A379">
        <v>2024</v>
      </c>
      <c r="B379">
        <v>10</v>
      </c>
      <c r="C379" t="s">
        <v>14</v>
      </c>
      <c r="D379" t="s">
        <v>15</v>
      </c>
      <c r="E379" t="s">
        <v>89</v>
      </c>
      <c r="F379" t="s">
        <v>90</v>
      </c>
      <c r="G379" s="2">
        <v>0</v>
      </c>
      <c r="H379" s="2">
        <v>0</v>
      </c>
      <c r="I379" s="2">
        <v>0</v>
      </c>
      <c r="J379" s="2">
        <v>2769.0000000000005</v>
      </c>
      <c r="K379" s="2">
        <v>2769.0000000000005</v>
      </c>
      <c r="L379" s="2" t="str">
        <f>_xlfn.XLOOKUP(Data_Nhập[[#This Row],[Main SKU]],MD_Main_SKU[Main SKU],MD_Main_SKU[SKU name_gom])</f>
        <v>iSS01084</v>
      </c>
      <c r="M379" s="2" t="str">
        <f>_xlfn.XLOOKUP(Data_Nhập[[#This Row],[Material-Nhập]],MD_Main_SKU[Main SKU],MD_Main_SKU[SKU name_gom])</f>
        <v>Phó sản</v>
      </c>
    </row>
    <row r="380" spans="1:13" x14ac:dyDescent="0.35">
      <c r="A380">
        <v>2024</v>
      </c>
      <c r="B380">
        <v>10</v>
      </c>
      <c r="C380" t="s">
        <v>14</v>
      </c>
      <c r="D380" t="s">
        <v>15</v>
      </c>
      <c r="E380" t="s">
        <v>91</v>
      </c>
      <c r="F380" t="s">
        <v>92</v>
      </c>
      <c r="G380" s="2">
        <v>0</v>
      </c>
      <c r="H380" s="2">
        <v>0</v>
      </c>
      <c r="I380" s="2">
        <v>0</v>
      </c>
      <c r="J380" s="2">
        <v>1100</v>
      </c>
      <c r="K380" s="2">
        <v>1100</v>
      </c>
      <c r="L380" s="2" t="str">
        <f>_xlfn.XLOOKUP(Data_Nhập[[#This Row],[Main SKU]],MD_Main_SKU[Main SKU],MD_Main_SKU[SKU name_gom])</f>
        <v>iSS01084</v>
      </c>
      <c r="M380" s="2" t="str">
        <f>_xlfn.XLOOKUP(Data_Nhập[[#This Row],[Material-Nhập]],MD_Main_SKU[Main SKU],MD_Main_SKU[SKU name_gom])</f>
        <v>Phó sản</v>
      </c>
    </row>
    <row r="381" spans="1:13" x14ac:dyDescent="0.35">
      <c r="A381">
        <v>2024</v>
      </c>
      <c r="B381">
        <v>10</v>
      </c>
      <c r="C381" t="s">
        <v>14</v>
      </c>
      <c r="D381" t="s">
        <v>15</v>
      </c>
      <c r="E381" t="s">
        <v>117</v>
      </c>
      <c r="F381" t="s">
        <v>86</v>
      </c>
      <c r="G381" s="2">
        <v>0</v>
      </c>
      <c r="H381" s="2">
        <v>0</v>
      </c>
      <c r="I381" s="2">
        <v>0</v>
      </c>
      <c r="J381" s="2">
        <v>15520</v>
      </c>
      <c r="K381" s="2">
        <v>15520</v>
      </c>
      <c r="L381" s="2" t="str">
        <f>_xlfn.XLOOKUP(Data_Nhập[[#This Row],[Main SKU]],MD_Main_SKU[Main SKU],MD_Main_SKU[SKU name_gom])</f>
        <v>iSS01084</v>
      </c>
      <c r="M381" s="2" t="str">
        <f>_xlfn.XLOOKUP(Data_Nhập[[#This Row],[Material-Nhập]],MD_Main_SKU[Main SKU],MD_Main_SKU[SKU name_gom])</f>
        <v>Phó sản</v>
      </c>
    </row>
    <row r="382" spans="1:13" x14ac:dyDescent="0.35">
      <c r="A382">
        <v>2024</v>
      </c>
      <c r="B382">
        <v>10</v>
      </c>
      <c r="C382" t="s">
        <v>16</v>
      </c>
      <c r="D382" t="s">
        <v>17</v>
      </c>
      <c r="E382" t="s">
        <v>16</v>
      </c>
      <c r="F382" t="s">
        <v>17</v>
      </c>
      <c r="G382" s="2">
        <v>964050</v>
      </c>
      <c r="H382" s="2">
        <v>0</v>
      </c>
      <c r="I382" s="2">
        <v>964050</v>
      </c>
      <c r="J382" s="2">
        <v>0</v>
      </c>
      <c r="K382" s="2">
        <v>964050</v>
      </c>
      <c r="L382" s="2" t="str">
        <f>_xlfn.XLOOKUP(Data_Nhập[[#This Row],[Main SKU]],MD_Main_SKU[Main SKU],MD_Main_SKU[SKU name_gom])</f>
        <v>WSS01</v>
      </c>
      <c r="M382" s="2" t="str">
        <f>_xlfn.XLOOKUP(Data_Nhập[[#This Row],[Material-Nhập]],MD_Main_SKU[Main SKU],MD_Main_SKU[SKU name_gom])</f>
        <v>WSS01</v>
      </c>
    </row>
    <row r="383" spans="1:13" x14ac:dyDescent="0.35">
      <c r="A383">
        <v>2024</v>
      </c>
      <c r="B383">
        <v>10</v>
      </c>
      <c r="C383" t="s">
        <v>16</v>
      </c>
      <c r="D383" t="s">
        <v>17</v>
      </c>
      <c r="E383" t="s">
        <v>18</v>
      </c>
      <c r="F383" t="s">
        <v>19</v>
      </c>
      <c r="G383" s="2">
        <v>0</v>
      </c>
      <c r="H383" s="2">
        <v>81400</v>
      </c>
      <c r="I383" s="2">
        <v>81400</v>
      </c>
      <c r="J383" s="2">
        <v>0</v>
      </c>
      <c r="K383" s="2">
        <v>81400</v>
      </c>
      <c r="L383" s="2" t="str">
        <f>_xlfn.XLOOKUP(Data_Nhập[[#This Row],[Main SKU]],MD_Main_SKU[Main SKU],MD_Main_SKU[SKU name_gom])</f>
        <v>WSS01</v>
      </c>
      <c r="M383" s="2" t="str">
        <f>_xlfn.XLOOKUP(Data_Nhập[[#This Row],[Material-Nhập]],MD_Main_SKU[Main SKU],MD_Main_SKU[SKU name_gom])</f>
        <v>iSS01</v>
      </c>
    </row>
    <row r="384" spans="1:13" x14ac:dyDescent="0.35">
      <c r="A384">
        <v>2024</v>
      </c>
      <c r="B384">
        <v>10</v>
      </c>
      <c r="C384" t="s">
        <v>16</v>
      </c>
      <c r="D384" t="s">
        <v>17</v>
      </c>
      <c r="E384" t="s">
        <v>22</v>
      </c>
      <c r="F384" t="s">
        <v>23</v>
      </c>
      <c r="G384" s="2">
        <v>0</v>
      </c>
      <c r="H384" s="2">
        <v>35106</v>
      </c>
      <c r="I384" s="2">
        <v>35106</v>
      </c>
      <c r="J384" s="2">
        <v>0</v>
      </c>
      <c r="K384" s="2">
        <v>35106</v>
      </c>
      <c r="L384" s="2" t="str">
        <f>_xlfn.XLOOKUP(Data_Nhập[[#This Row],[Main SKU]],MD_Main_SKU[Main SKU],MD_Main_SKU[SKU name_gom])</f>
        <v>WSS01</v>
      </c>
      <c r="M384" s="2" t="str">
        <f>_xlfn.XLOOKUP(Data_Nhập[[#This Row],[Material-Nhập]],MD_Main_SKU[Main SKU],MD_Main_SKU[SKU name_gom])</f>
        <v>WSS03</v>
      </c>
    </row>
    <row r="385" spans="1:13" x14ac:dyDescent="0.35">
      <c r="A385">
        <v>2024</v>
      </c>
      <c r="B385">
        <v>10</v>
      </c>
      <c r="C385" t="s">
        <v>16</v>
      </c>
      <c r="D385" t="s">
        <v>17</v>
      </c>
      <c r="E385" t="s">
        <v>87</v>
      </c>
      <c r="F385" t="s">
        <v>88</v>
      </c>
      <c r="G385" s="2">
        <v>0</v>
      </c>
      <c r="H385" s="2">
        <v>0</v>
      </c>
      <c r="I385" s="2">
        <v>0</v>
      </c>
      <c r="J385" s="2">
        <v>14550</v>
      </c>
      <c r="K385" s="2">
        <v>14550</v>
      </c>
      <c r="L385" s="2" t="str">
        <f>_xlfn.XLOOKUP(Data_Nhập[[#This Row],[Main SKU]],MD_Main_SKU[Main SKU],MD_Main_SKU[SKU name_gom])</f>
        <v>WSS01</v>
      </c>
      <c r="M385" s="2" t="str">
        <f>_xlfn.XLOOKUP(Data_Nhập[[#This Row],[Material-Nhập]],MD_Main_SKU[Main SKU],MD_Main_SKU[SKU name_gom])</f>
        <v>Phó sản</v>
      </c>
    </row>
    <row r="386" spans="1:13" x14ac:dyDescent="0.35">
      <c r="A386">
        <v>2024</v>
      </c>
      <c r="B386">
        <v>10</v>
      </c>
      <c r="C386" t="s">
        <v>16</v>
      </c>
      <c r="D386" t="s">
        <v>17</v>
      </c>
      <c r="E386" t="s">
        <v>89</v>
      </c>
      <c r="F386" t="s">
        <v>90</v>
      </c>
      <c r="G386" s="2">
        <v>0</v>
      </c>
      <c r="H386" s="2">
        <v>0</v>
      </c>
      <c r="I386" s="2">
        <v>0</v>
      </c>
      <c r="J386" s="2">
        <v>4761</v>
      </c>
      <c r="K386" s="2">
        <v>4761</v>
      </c>
      <c r="L386" s="2" t="str">
        <f>_xlfn.XLOOKUP(Data_Nhập[[#This Row],[Main SKU]],MD_Main_SKU[Main SKU],MD_Main_SKU[SKU name_gom])</f>
        <v>WSS01</v>
      </c>
      <c r="M386" s="2" t="str">
        <f>_xlfn.XLOOKUP(Data_Nhập[[#This Row],[Material-Nhập]],MD_Main_SKU[Main SKU],MD_Main_SKU[SKU name_gom])</f>
        <v>Phó sản</v>
      </c>
    </row>
    <row r="387" spans="1:13" x14ac:dyDescent="0.35">
      <c r="A387">
        <v>2024</v>
      </c>
      <c r="B387">
        <v>10</v>
      </c>
      <c r="C387" t="s">
        <v>16</v>
      </c>
      <c r="D387" t="s">
        <v>17</v>
      </c>
      <c r="E387" t="s">
        <v>93</v>
      </c>
      <c r="F387" t="s">
        <v>94</v>
      </c>
      <c r="G387" s="2">
        <v>0</v>
      </c>
      <c r="H387" s="2">
        <v>0</v>
      </c>
      <c r="I387" s="2">
        <v>0</v>
      </c>
      <c r="J387" s="2">
        <v>10</v>
      </c>
      <c r="K387" s="2">
        <v>10</v>
      </c>
      <c r="L387" s="2" t="str">
        <f>_xlfn.XLOOKUP(Data_Nhập[[#This Row],[Main SKU]],MD_Main_SKU[Main SKU],MD_Main_SKU[SKU name_gom])</f>
        <v>WSS01</v>
      </c>
      <c r="M387" s="2" t="str">
        <f>_xlfn.XLOOKUP(Data_Nhập[[#This Row],[Material-Nhập]],MD_Main_SKU[Main SKU],MD_Main_SKU[SKU name_gom])</f>
        <v>Phó sản</v>
      </c>
    </row>
    <row r="388" spans="1:13" x14ac:dyDescent="0.35">
      <c r="A388">
        <v>2024</v>
      </c>
      <c r="B388">
        <v>10</v>
      </c>
      <c r="C388" t="s">
        <v>16</v>
      </c>
      <c r="D388" t="s">
        <v>17</v>
      </c>
      <c r="E388" t="s">
        <v>117</v>
      </c>
      <c r="F388" t="s">
        <v>86</v>
      </c>
      <c r="G388" s="2">
        <v>0</v>
      </c>
      <c r="H388" s="2">
        <v>0</v>
      </c>
      <c r="I388" s="2">
        <v>0</v>
      </c>
      <c r="J388" s="2">
        <v>15621</v>
      </c>
      <c r="K388" s="2">
        <v>15621</v>
      </c>
      <c r="L388" s="2" t="str">
        <f>_xlfn.XLOOKUP(Data_Nhập[[#This Row],[Main SKU]],MD_Main_SKU[Main SKU],MD_Main_SKU[SKU name_gom])</f>
        <v>WSS01</v>
      </c>
      <c r="M388" s="2" t="str">
        <f>_xlfn.XLOOKUP(Data_Nhập[[#This Row],[Material-Nhập]],MD_Main_SKU[Main SKU],MD_Main_SKU[SKU name_gom])</f>
        <v>Phó sản</v>
      </c>
    </row>
    <row r="389" spans="1:13" x14ac:dyDescent="0.35">
      <c r="A389">
        <v>2024</v>
      </c>
      <c r="B389">
        <v>10</v>
      </c>
      <c r="C389" t="s">
        <v>18</v>
      </c>
      <c r="D389" t="s">
        <v>19</v>
      </c>
      <c r="E389" t="s">
        <v>14</v>
      </c>
      <c r="F389" t="s">
        <v>15</v>
      </c>
      <c r="G389" s="2">
        <v>0</v>
      </c>
      <c r="H389" s="2">
        <v>16338</v>
      </c>
      <c r="I389" s="2">
        <v>16338</v>
      </c>
      <c r="J389" s="2">
        <v>0</v>
      </c>
      <c r="K389" s="2">
        <v>16338</v>
      </c>
      <c r="L389" s="2" t="str">
        <f>_xlfn.XLOOKUP(Data_Nhập[[#This Row],[Main SKU]],MD_Main_SKU[Main SKU],MD_Main_SKU[SKU name_gom])</f>
        <v>iSS01</v>
      </c>
      <c r="M389" s="2" t="str">
        <f>_xlfn.XLOOKUP(Data_Nhập[[#This Row],[Material-Nhập]],MD_Main_SKU[Main SKU],MD_Main_SKU[SKU name_gom])</f>
        <v>iSS01084</v>
      </c>
    </row>
    <row r="390" spans="1:13" x14ac:dyDescent="0.35">
      <c r="A390">
        <v>2024</v>
      </c>
      <c r="B390">
        <v>10</v>
      </c>
      <c r="C390" t="s">
        <v>18</v>
      </c>
      <c r="D390" t="s">
        <v>19</v>
      </c>
      <c r="E390" t="s">
        <v>16</v>
      </c>
      <c r="F390" t="s">
        <v>17</v>
      </c>
      <c r="G390" s="2">
        <v>0</v>
      </c>
      <c r="H390" s="2">
        <v>2200</v>
      </c>
      <c r="I390" s="2">
        <v>2200</v>
      </c>
      <c r="J390" s="2">
        <v>0</v>
      </c>
      <c r="K390" s="2">
        <v>2200</v>
      </c>
      <c r="L390" s="2" t="str">
        <f>_xlfn.XLOOKUP(Data_Nhập[[#This Row],[Main SKU]],MD_Main_SKU[Main SKU],MD_Main_SKU[SKU name_gom])</f>
        <v>iSS01</v>
      </c>
      <c r="M390" s="2" t="str">
        <f>_xlfn.XLOOKUP(Data_Nhập[[#This Row],[Material-Nhập]],MD_Main_SKU[Main SKU],MD_Main_SKU[SKU name_gom])</f>
        <v>WSS01</v>
      </c>
    </row>
    <row r="391" spans="1:13" x14ac:dyDescent="0.35">
      <c r="A391">
        <v>2024</v>
      </c>
      <c r="B391">
        <v>10</v>
      </c>
      <c r="C391" t="s">
        <v>18</v>
      </c>
      <c r="D391" t="s">
        <v>19</v>
      </c>
      <c r="E391" t="s">
        <v>18</v>
      </c>
      <c r="F391" t="s">
        <v>19</v>
      </c>
      <c r="G391" s="2">
        <v>149600</v>
      </c>
      <c r="H391" s="2">
        <v>0</v>
      </c>
      <c r="I391" s="2">
        <v>149600</v>
      </c>
      <c r="J391" s="2">
        <v>0</v>
      </c>
      <c r="K391" s="2">
        <v>149600</v>
      </c>
      <c r="L391" s="2" t="str">
        <f>_xlfn.XLOOKUP(Data_Nhập[[#This Row],[Main SKU]],MD_Main_SKU[Main SKU],MD_Main_SKU[SKU name_gom])</f>
        <v>iSS01</v>
      </c>
      <c r="M391" s="2" t="str">
        <f>_xlfn.XLOOKUP(Data_Nhập[[#This Row],[Material-Nhập]],MD_Main_SKU[Main SKU],MD_Main_SKU[SKU name_gom])</f>
        <v>iSS01</v>
      </c>
    </row>
    <row r="392" spans="1:13" x14ac:dyDescent="0.35">
      <c r="A392">
        <v>2024</v>
      </c>
      <c r="B392">
        <v>10</v>
      </c>
      <c r="C392" t="s">
        <v>18</v>
      </c>
      <c r="D392" t="s">
        <v>19</v>
      </c>
      <c r="E392" t="s">
        <v>22</v>
      </c>
      <c r="F392" t="s">
        <v>23</v>
      </c>
      <c r="G392" s="2">
        <v>0</v>
      </c>
      <c r="H392" s="2">
        <v>13816.5</v>
      </c>
      <c r="I392" s="2">
        <v>13816.5</v>
      </c>
      <c r="J392" s="2">
        <v>0</v>
      </c>
      <c r="K392" s="2">
        <v>13816.5</v>
      </c>
      <c r="L392" s="2" t="str">
        <f>_xlfn.XLOOKUP(Data_Nhập[[#This Row],[Main SKU]],MD_Main_SKU[Main SKU],MD_Main_SKU[SKU name_gom])</f>
        <v>iSS01</v>
      </c>
      <c r="M392" s="2" t="str">
        <f>_xlfn.XLOOKUP(Data_Nhập[[#This Row],[Material-Nhập]],MD_Main_SKU[Main SKU],MD_Main_SKU[SKU name_gom])</f>
        <v>WSS03</v>
      </c>
    </row>
    <row r="393" spans="1:13" x14ac:dyDescent="0.35">
      <c r="A393">
        <v>2024</v>
      </c>
      <c r="B393">
        <v>10</v>
      </c>
      <c r="C393" t="s">
        <v>18</v>
      </c>
      <c r="D393" t="s">
        <v>19</v>
      </c>
      <c r="E393" t="s">
        <v>87</v>
      </c>
      <c r="F393" t="s">
        <v>88</v>
      </c>
      <c r="G393" s="2">
        <v>0</v>
      </c>
      <c r="H393" s="2">
        <v>0</v>
      </c>
      <c r="I393" s="2">
        <v>0</v>
      </c>
      <c r="J393" s="2">
        <v>5950</v>
      </c>
      <c r="K393" s="2">
        <v>5950</v>
      </c>
      <c r="L393" s="2" t="str">
        <f>_xlfn.XLOOKUP(Data_Nhập[[#This Row],[Main SKU]],MD_Main_SKU[Main SKU],MD_Main_SKU[SKU name_gom])</f>
        <v>iSS01</v>
      </c>
      <c r="M393" s="2" t="str">
        <f>_xlfn.XLOOKUP(Data_Nhập[[#This Row],[Material-Nhập]],MD_Main_SKU[Main SKU],MD_Main_SKU[SKU name_gom])</f>
        <v>Phó sản</v>
      </c>
    </row>
    <row r="394" spans="1:13" x14ac:dyDescent="0.35">
      <c r="A394">
        <v>2024</v>
      </c>
      <c r="B394">
        <v>10</v>
      </c>
      <c r="C394" t="s">
        <v>18</v>
      </c>
      <c r="D394" t="s">
        <v>19</v>
      </c>
      <c r="E394" t="s">
        <v>89</v>
      </c>
      <c r="F394" t="s">
        <v>90</v>
      </c>
      <c r="G394" s="2">
        <v>0</v>
      </c>
      <c r="H394" s="2">
        <v>0</v>
      </c>
      <c r="I394" s="2">
        <v>0</v>
      </c>
      <c r="J394" s="2">
        <v>150</v>
      </c>
      <c r="K394" s="2">
        <v>150</v>
      </c>
      <c r="L394" s="2" t="str">
        <f>_xlfn.XLOOKUP(Data_Nhập[[#This Row],[Main SKU]],MD_Main_SKU[Main SKU],MD_Main_SKU[SKU name_gom])</f>
        <v>iSS01</v>
      </c>
      <c r="M394" s="2" t="str">
        <f>_xlfn.XLOOKUP(Data_Nhập[[#This Row],[Material-Nhập]],MD_Main_SKU[Main SKU],MD_Main_SKU[SKU name_gom])</f>
        <v>Phó sản</v>
      </c>
    </row>
    <row r="395" spans="1:13" x14ac:dyDescent="0.35">
      <c r="A395">
        <v>2024</v>
      </c>
      <c r="B395">
        <v>10</v>
      </c>
      <c r="C395" t="s">
        <v>18</v>
      </c>
      <c r="D395" t="s">
        <v>19</v>
      </c>
      <c r="E395" t="s">
        <v>117</v>
      </c>
      <c r="F395" t="s">
        <v>86</v>
      </c>
      <c r="G395" s="2">
        <v>0</v>
      </c>
      <c r="H395" s="2">
        <v>0</v>
      </c>
      <c r="I395" s="2">
        <v>0</v>
      </c>
      <c r="J395" s="2">
        <v>2400</v>
      </c>
      <c r="K395" s="2">
        <v>2400</v>
      </c>
      <c r="L395" s="2" t="str">
        <f>_xlfn.XLOOKUP(Data_Nhập[[#This Row],[Main SKU]],MD_Main_SKU[Main SKU],MD_Main_SKU[SKU name_gom])</f>
        <v>iSS01</v>
      </c>
      <c r="M395" s="2" t="str">
        <f>_xlfn.XLOOKUP(Data_Nhập[[#This Row],[Material-Nhập]],MD_Main_SKU[Main SKU],MD_Main_SKU[SKU name_gom])</f>
        <v>Phó sản</v>
      </c>
    </row>
    <row r="396" spans="1:13" x14ac:dyDescent="0.35">
      <c r="A396">
        <v>2024</v>
      </c>
      <c r="B396">
        <v>10</v>
      </c>
      <c r="C396" t="s">
        <v>22</v>
      </c>
      <c r="D396" t="s">
        <v>23</v>
      </c>
      <c r="E396" t="s">
        <v>22</v>
      </c>
      <c r="F396" t="s">
        <v>23</v>
      </c>
      <c r="G396" s="2">
        <v>108900</v>
      </c>
      <c r="H396" s="2">
        <v>0</v>
      </c>
      <c r="I396" s="2">
        <v>108900</v>
      </c>
      <c r="J396" s="2">
        <v>0</v>
      </c>
      <c r="K396" s="2">
        <v>108900</v>
      </c>
      <c r="L396" s="2" t="str">
        <f>_xlfn.XLOOKUP(Data_Nhập[[#This Row],[Main SKU]],MD_Main_SKU[Main SKU],MD_Main_SKU[SKU name_gom])</f>
        <v>WSS03</v>
      </c>
      <c r="M396" s="2" t="str">
        <f>_xlfn.XLOOKUP(Data_Nhập[[#This Row],[Material-Nhập]],MD_Main_SKU[Main SKU],MD_Main_SKU[SKU name_gom])</f>
        <v>WSS03</v>
      </c>
    </row>
    <row r="397" spans="1:13" x14ac:dyDescent="0.35">
      <c r="A397">
        <v>2024</v>
      </c>
      <c r="B397">
        <v>10</v>
      </c>
      <c r="C397" t="s">
        <v>22</v>
      </c>
      <c r="D397" t="s">
        <v>23</v>
      </c>
      <c r="E397" t="s">
        <v>87</v>
      </c>
      <c r="F397" t="s">
        <v>88</v>
      </c>
      <c r="G397" s="2">
        <v>0</v>
      </c>
      <c r="H397" s="2">
        <v>0</v>
      </c>
      <c r="I397" s="2">
        <v>0</v>
      </c>
      <c r="J397" s="2">
        <v>5720</v>
      </c>
      <c r="K397" s="2">
        <v>5720</v>
      </c>
      <c r="L397" s="2" t="str">
        <f>_xlfn.XLOOKUP(Data_Nhập[[#This Row],[Main SKU]],MD_Main_SKU[Main SKU],MD_Main_SKU[SKU name_gom])</f>
        <v>WSS03</v>
      </c>
      <c r="M397" s="2" t="str">
        <f>_xlfn.XLOOKUP(Data_Nhập[[#This Row],[Material-Nhập]],MD_Main_SKU[Main SKU],MD_Main_SKU[SKU name_gom])</f>
        <v>Phó sản</v>
      </c>
    </row>
    <row r="398" spans="1:13" x14ac:dyDescent="0.35">
      <c r="A398">
        <v>2024</v>
      </c>
      <c r="B398">
        <v>10</v>
      </c>
      <c r="C398" t="s">
        <v>22</v>
      </c>
      <c r="D398" t="s">
        <v>23</v>
      </c>
      <c r="E398" t="s">
        <v>117</v>
      </c>
      <c r="F398" t="s">
        <v>86</v>
      </c>
      <c r="G398" s="2">
        <v>0</v>
      </c>
      <c r="H398" s="2">
        <v>0</v>
      </c>
      <c r="I398" s="2">
        <v>0</v>
      </c>
      <c r="J398" s="2">
        <v>2170</v>
      </c>
      <c r="K398" s="2">
        <v>2170</v>
      </c>
      <c r="L398" s="2" t="str">
        <f>_xlfn.XLOOKUP(Data_Nhập[[#This Row],[Main SKU]],MD_Main_SKU[Main SKU],MD_Main_SKU[SKU name_gom])</f>
        <v>WSS03</v>
      </c>
      <c r="M398" s="2" t="str">
        <f>_xlfn.XLOOKUP(Data_Nhập[[#This Row],[Material-Nhập]],MD_Main_SKU[Main SKU],MD_Main_SKU[SKU name_gom])</f>
        <v>Phó sản</v>
      </c>
    </row>
    <row r="399" spans="1:13" x14ac:dyDescent="0.35">
      <c r="A399">
        <v>2024</v>
      </c>
      <c r="B399">
        <v>10</v>
      </c>
      <c r="C399" t="s">
        <v>24</v>
      </c>
      <c r="D399" t="s">
        <v>25</v>
      </c>
      <c r="E399" t="s">
        <v>20</v>
      </c>
      <c r="F399" t="s">
        <v>21</v>
      </c>
      <c r="G399" s="2">
        <v>0</v>
      </c>
      <c r="H399" s="2">
        <v>52800</v>
      </c>
      <c r="I399" s="2">
        <v>52800</v>
      </c>
      <c r="J399" s="2">
        <v>0</v>
      </c>
      <c r="K399" s="2">
        <v>52800</v>
      </c>
      <c r="L399" s="2" t="str">
        <f>_xlfn.XLOOKUP(Data_Nhập[[#This Row],[Main SKU]],MD_Main_SKU[Main SKU],MD_Main_SKU[SKU name_gom])</f>
        <v>WSS01</v>
      </c>
      <c r="M399" s="2" t="str">
        <f>_xlfn.XLOOKUP(Data_Nhập[[#This Row],[Material-Nhập]],MD_Main_SKU[Main SKU],MD_Main_SKU[SKU name_gom])</f>
        <v>WSS02</v>
      </c>
    </row>
    <row r="400" spans="1:13" x14ac:dyDescent="0.35">
      <c r="A400">
        <v>2024</v>
      </c>
      <c r="B400">
        <v>10</v>
      </c>
      <c r="C400" t="s">
        <v>24</v>
      </c>
      <c r="D400" t="s">
        <v>25</v>
      </c>
      <c r="E400" t="s">
        <v>22</v>
      </c>
      <c r="F400" t="s">
        <v>23</v>
      </c>
      <c r="G400" s="2">
        <v>0</v>
      </c>
      <c r="H400" s="2">
        <v>520500</v>
      </c>
      <c r="I400" s="2">
        <v>520500</v>
      </c>
      <c r="J400" s="2">
        <v>0</v>
      </c>
      <c r="K400" s="2">
        <v>520500</v>
      </c>
      <c r="L400" s="2" t="str">
        <f>_xlfn.XLOOKUP(Data_Nhập[[#This Row],[Main SKU]],MD_Main_SKU[Main SKU],MD_Main_SKU[SKU name_gom])</f>
        <v>WSS01</v>
      </c>
      <c r="M400" s="2" t="str">
        <f>_xlfn.XLOOKUP(Data_Nhập[[#This Row],[Material-Nhập]],MD_Main_SKU[Main SKU],MD_Main_SKU[SKU name_gom])</f>
        <v>WSS03</v>
      </c>
    </row>
    <row r="401" spans="1:13" x14ac:dyDescent="0.35">
      <c r="A401">
        <v>2024</v>
      </c>
      <c r="B401">
        <v>10</v>
      </c>
      <c r="C401" t="s">
        <v>24</v>
      </c>
      <c r="D401" t="s">
        <v>25</v>
      </c>
      <c r="E401" t="s">
        <v>24</v>
      </c>
      <c r="F401" t="s">
        <v>25</v>
      </c>
      <c r="G401" s="2">
        <v>12460</v>
      </c>
      <c r="H401" s="2">
        <v>0</v>
      </c>
      <c r="I401" s="2">
        <v>12460</v>
      </c>
      <c r="J401" s="2">
        <v>0</v>
      </c>
      <c r="K401" s="2">
        <v>12460</v>
      </c>
      <c r="L401" s="2" t="str">
        <f>_xlfn.XLOOKUP(Data_Nhập[[#This Row],[Main SKU]],MD_Main_SKU[Main SKU],MD_Main_SKU[SKU name_gom])</f>
        <v>WSS01</v>
      </c>
      <c r="M401" s="2" t="str">
        <f>_xlfn.XLOOKUP(Data_Nhập[[#This Row],[Material-Nhập]],MD_Main_SKU[Main SKU],MD_Main_SKU[SKU name_gom])</f>
        <v>WSS01</v>
      </c>
    </row>
    <row r="402" spans="1:13" x14ac:dyDescent="0.35">
      <c r="A402">
        <v>2024</v>
      </c>
      <c r="B402">
        <v>10</v>
      </c>
      <c r="C402" t="s">
        <v>24</v>
      </c>
      <c r="D402" t="s">
        <v>25</v>
      </c>
      <c r="E402" t="s">
        <v>87</v>
      </c>
      <c r="F402" t="s">
        <v>88</v>
      </c>
      <c r="G402" s="2">
        <v>0</v>
      </c>
      <c r="H402" s="2">
        <v>0</v>
      </c>
      <c r="I402" s="2">
        <v>0</v>
      </c>
      <c r="J402" s="2">
        <v>20073</v>
      </c>
      <c r="K402" s="2">
        <v>20073</v>
      </c>
      <c r="L402" s="2" t="str">
        <f>_xlfn.XLOOKUP(Data_Nhập[[#This Row],[Main SKU]],MD_Main_SKU[Main SKU],MD_Main_SKU[SKU name_gom])</f>
        <v>WSS01</v>
      </c>
      <c r="M402" s="2" t="str">
        <f>_xlfn.XLOOKUP(Data_Nhập[[#This Row],[Material-Nhập]],MD_Main_SKU[Main SKU],MD_Main_SKU[SKU name_gom])</f>
        <v>Phó sản</v>
      </c>
    </row>
    <row r="403" spans="1:13" x14ac:dyDescent="0.35">
      <c r="A403">
        <v>2024</v>
      </c>
      <c r="B403">
        <v>10</v>
      </c>
      <c r="C403" t="s">
        <v>24</v>
      </c>
      <c r="D403" t="s">
        <v>25</v>
      </c>
      <c r="E403" t="s">
        <v>89</v>
      </c>
      <c r="F403" t="s">
        <v>90</v>
      </c>
      <c r="G403" s="2">
        <v>0</v>
      </c>
      <c r="H403" s="2">
        <v>0</v>
      </c>
      <c r="I403" s="2">
        <v>0</v>
      </c>
      <c r="J403" s="2">
        <v>3670</v>
      </c>
      <c r="K403" s="2">
        <v>3670</v>
      </c>
      <c r="L403" s="2" t="str">
        <f>_xlfn.XLOOKUP(Data_Nhập[[#This Row],[Main SKU]],MD_Main_SKU[Main SKU],MD_Main_SKU[SKU name_gom])</f>
        <v>WSS01</v>
      </c>
      <c r="M403" s="2" t="str">
        <f>_xlfn.XLOOKUP(Data_Nhập[[#This Row],[Material-Nhập]],MD_Main_SKU[Main SKU],MD_Main_SKU[SKU name_gom])</f>
        <v>Phó sản</v>
      </c>
    </row>
    <row r="404" spans="1:13" x14ac:dyDescent="0.35">
      <c r="A404">
        <v>2024</v>
      </c>
      <c r="B404">
        <v>10</v>
      </c>
      <c r="C404" t="s">
        <v>24</v>
      </c>
      <c r="D404" t="s">
        <v>25</v>
      </c>
      <c r="E404" t="s">
        <v>93</v>
      </c>
      <c r="F404" t="s">
        <v>94</v>
      </c>
      <c r="G404" s="2">
        <v>0</v>
      </c>
      <c r="H404" s="2">
        <v>0</v>
      </c>
      <c r="I404" s="2">
        <v>0</v>
      </c>
      <c r="J404" s="2">
        <v>7</v>
      </c>
      <c r="K404" s="2">
        <v>7</v>
      </c>
      <c r="L404" s="2" t="str">
        <f>_xlfn.XLOOKUP(Data_Nhập[[#This Row],[Main SKU]],MD_Main_SKU[Main SKU],MD_Main_SKU[SKU name_gom])</f>
        <v>WSS01</v>
      </c>
      <c r="M404" s="2" t="str">
        <f>_xlfn.XLOOKUP(Data_Nhập[[#This Row],[Material-Nhập]],MD_Main_SKU[Main SKU],MD_Main_SKU[SKU name_gom])</f>
        <v>Phó sản</v>
      </c>
    </row>
    <row r="405" spans="1:13" x14ac:dyDescent="0.35">
      <c r="A405">
        <v>2024</v>
      </c>
      <c r="B405">
        <v>10</v>
      </c>
      <c r="C405" t="s">
        <v>24</v>
      </c>
      <c r="D405" t="s">
        <v>25</v>
      </c>
      <c r="E405" t="s">
        <v>117</v>
      </c>
      <c r="F405" t="s">
        <v>86</v>
      </c>
      <c r="G405" s="2">
        <v>0</v>
      </c>
      <c r="H405" s="2">
        <v>0</v>
      </c>
      <c r="I405" s="2">
        <v>0</v>
      </c>
      <c r="J405" s="2">
        <v>14618</v>
      </c>
      <c r="K405" s="2">
        <v>14618</v>
      </c>
      <c r="L405" s="2" t="str">
        <f>_xlfn.XLOOKUP(Data_Nhập[[#This Row],[Main SKU]],MD_Main_SKU[Main SKU],MD_Main_SKU[SKU name_gom])</f>
        <v>WSS01</v>
      </c>
      <c r="M405" s="2" t="str">
        <f>_xlfn.XLOOKUP(Data_Nhập[[#This Row],[Material-Nhập]],MD_Main_SKU[Main SKU],MD_Main_SKU[SKU name_gom])</f>
        <v>Phó sản</v>
      </c>
    </row>
    <row r="406" spans="1:13" x14ac:dyDescent="0.35">
      <c r="A406">
        <v>2024</v>
      </c>
      <c r="B406">
        <v>10</v>
      </c>
      <c r="C406" t="s">
        <v>26</v>
      </c>
      <c r="D406" t="s">
        <v>27</v>
      </c>
      <c r="E406" t="s">
        <v>24</v>
      </c>
      <c r="F406" t="s">
        <v>25</v>
      </c>
      <c r="G406" s="2">
        <v>0</v>
      </c>
      <c r="H406" s="2">
        <v>8800</v>
      </c>
      <c r="I406" s="2">
        <v>8800</v>
      </c>
      <c r="J406" s="2">
        <v>0</v>
      </c>
      <c r="K406" s="2">
        <v>8800</v>
      </c>
      <c r="L406" s="2" t="str">
        <f>_xlfn.XLOOKUP(Data_Nhập[[#This Row],[Main SKU]],MD_Main_SKU[Main SKU],MD_Main_SKU[SKU name_gom])</f>
        <v>iSS01</v>
      </c>
      <c r="M406" s="2" t="str">
        <f>_xlfn.XLOOKUP(Data_Nhập[[#This Row],[Material-Nhập]],MD_Main_SKU[Main SKU],MD_Main_SKU[SKU name_gom])</f>
        <v>WSS01</v>
      </c>
    </row>
    <row r="407" spans="1:13" x14ac:dyDescent="0.35">
      <c r="A407">
        <v>2024</v>
      </c>
      <c r="B407">
        <v>10</v>
      </c>
      <c r="C407" t="s">
        <v>26</v>
      </c>
      <c r="D407" t="s">
        <v>27</v>
      </c>
      <c r="E407" t="s">
        <v>26</v>
      </c>
      <c r="F407" t="s">
        <v>27</v>
      </c>
      <c r="G407" s="2">
        <v>204600</v>
      </c>
      <c r="H407" s="2">
        <v>17600</v>
      </c>
      <c r="I407" s="2">
        <v>222200</v>
      </c>
      <c r="J407" s="2">
        <v>0</v>
      </c>
      <c r="K407" s="2">
        <v>222200</v>
      </c>
      <c r="L407" s="2" t="str">
        <f>_xlfn.XLOOKUP(Data_Nhập[[#This Row],[Main SKU]],MD_Main_SKU[Main SKU],MD_Main_SKU[SKU name_gom])</f>
        <v>iSS01</v>
      </c>
      <c r="M407" s="2" t="str">
        <f>_xlfn.XLOOKUP(Data_Nhập[[#This Row],[Material-Nhập]],MD_Main_SKU[Main SKU],MD_Main_SKU[SKU name_gom])</f>
        <v>iSS01</v>
      </c>
    </row>
    <row r="408" spans="1:13" x14ac:dyDescent="0.35">
      <c r="A408">
        <v>2024</v>
      </c>
      <c r="B408">
        <v>10</v>
      </c>
      <c r="C408" t="s">
        <v>26</v>
      </c>
      <c r="D408" t="s">
        <v>27</v>
      </c>
      <c r="E408" t="s">
        <v>87</v>
      </c>
      <c r="F408" t="s">
        <v>88</v>
      </c>
      <c r="G408" s="2">
        <v>0</v>
      </c>
      <c r="H408" s="2">
        <v>0</v>
      </c>
      <c r="I408" s="2">
        <v>0</v>
      </c>
      <c r="J408" s="2">
        <v>11961</v>
      </c>
      <c r="K408" s="2">
        <v>11961</v>
      </c>
      <c r="L408" s="2" t="str">
        <f>_xlfn.XLOOKUP(Data_Nhập[[#This Row],[Main SKU]],MD_Main_SKU[Main SKU],MD_Main_SKU[SKU name_gom])</f>
        <v>iSS01</v>
      </c>
      <c r="M408" s="2" t="str">
        <f>_xlfn.XLOOKUP(Data_Nhập[[#This Row],[Material-Nhập]],MD_Main_SKU[Main SKU],MD_Main_SKU[SKU name_gom])</f>
        <v>Phó sản</v>
      </c>
    </row>
    <row r="409" spans="1:13" x14ac:dyDescent="0.35">
      <c r="A409">
        <v>2024</v>
      </c>
      <c r="B409">
        <v>10</v>
      </c>
      <c r="C409" t="s">
        <v>26</v>
      </c>
      <c r="D409" t="s">
        <v>27</v>
      </c>
      <c r="E409" t="s">
        <v>89</v>
      </c>
      <c r="F409" t="s">
        <v>90</v>
      </c>
      <c r="G409" s="2">
        <v>0</v>
      </c>
      <c r="H409" s="2">
        <v>0</v>
      </c>
      <c r="I409" s="2">
        <v>0</v>
      </c>
      <c r="J409" s="2">
        <v>545</v>
      </c>
      <c r="K409" s="2">
        <v>545</v>
      </c>
      <c r="L409" s="2" t="str">
        <f>_xlfn.XLOOKUP(Data_Nhập[[#This Row],[Main SKU]],MD_Main_SKU[Main SKU],MD_Main_SKU[SKU name_gom])</f>
        <v>iSS01</v>
      </c>
      <c r="M409" s="2" t="str">
        <f>_xlfn.XLOOKUP(Data_Nhập[[#This Row],[Material-Nhập]],MD_Main_SKU[Main SKU],MD_Main_SKU[SKU name_gom])</f>
        <v>Phó sản</v>
      </c>
    </row>
    <row r="410" spans="1:13" x14ac:dyDescent="0.35">
      <c r="A410">
        <v>2024</v>
      </c>
      <c r="B410">
        <v>10</v>
      </c>
      <c r="C410" t="s">
        <v>26</v>
      </c>
      <c r="D410" t="s">
        <v>27</v>
      </c>
      <c r="E410" t="s">
        <v>117</v>
      </c>
      <c r="F410" t="s">
        <v>86</v>
      </c>
      <c r="G410" s="2">
        <v>0</v>
      </c>
      <c r="H410" s="2">
        <v>0</v>
      </c>
      <c r="I410" s="2">
        <v>0</v>
      </c>
      <c r="J410" s="2">
        <v>5932</v>
      </c>
      <c r="K410" s="2">
        <v>5932</v>
      </c>
      <c r="L410" s="2" t="str">
        <f>_xlfn.XLOOKUP(Data_Nhập[[#This Row],[Main SKU]],MD_Main_SKU[Main SKU],MD_Main_SKU[SKU name_gom])</f>
        <v>iSS01</v>
      </c>
      <c r="M410" s="2" t="str">
        <f>_xlfn.XLOOKUP(Data_Nhập[[#This Row],[Material-Nhập]],MD_Main_SKU[Main SKU],MD_Main_SKU[SKU name_gom])</f>
        <v>Phó sản</v>
      </c>
    </row>
    <row r="411" spans="1:13" x14ac:dyDescent="0.35">
      <c r="A411">
        <v>2024</v>
      </c>
      <c r="B411">
        <v>10</v>
      </c>
      <c r="C411" t="s">
        <v>115</v>
      </c>
      <c r="D411" t="s">
        <v>116</v>
      </c>
      <c r="E411" t="s">
        <v>115</v>
      </c>
      <c r="F411" t="s">
        <v>116</v>
      </c>
      <c r="G411" s="2">
        <v>27500</v>
      </c>
      <c r="H411" s="2">
        <v>0</v>
      </c>
      <c r="I411" s="2">
        <v>27500</v>
      </c>
      <c r="J411" s="2">
        <v>0</v>
      </c>
      <c r="K411" s="2">
        <v>27500</v>
      </c>
      <c r="L411" s="2" t="str">
        <f>_xlfn.XLOOKUP(Data_Nhập[[#This Row],[Main SKU]],MD_Main_SKU[Main SKU],MD_Main_SKU[SKU name_gom])</f>
        <v>WSS05</v>
      </c>
      <c r="M411" s="2" t="str">
        <f>_xlfn.XLOOKUP(Data_Nhập[[#This Row],[Material-Nhập]],MD_Main_SKU[Main SKU],MD_Main_SKU[SKU name_gom])</f>
        <v>WSS05</v>
      </c>
    </row>
    <row r="412" spans="1:13" x14ac:dyDescent="0.35">
      <c r="A412">
        <v>2024</v>
      </c>
      <c r="B412">
        <v>10</v>
      </c>
      <c r="C412" t="s">
        <v>115</v>
      </c>
      <c r="D412" t="s">
        <v>116</v>
      </c>
      <c r="E412" t="s">
        <v>87</v>
      </c>
      <c r="F412" t="s">
        <v>88</v>
      </c>
      <c r="G412" s="2">
        <v>0</v>
      </c>
      <c r="H412" s="2">
        <v>0</v>
      </c>
      <c r="I412" s="2">
        <v>0</v>
      </c>
      <c r="J412" s="2">
        <v>3880</v>
      </c>
      <c r="K412" s="2">
        <v>3880</v>
      </c>
      <c r="L412" s="2" t="str">
        <f>_xlfn.XLOOKUP(Data_Nhập[[#This Row],[Main SKU]],MD_Main_SKU[Main SKU],MD_Main_SKU[SKU name_gom])</f>
        <v>WSS05</v>
      </c>
      <c r="M412" s="2" t="str">
        <f>_xlfn.XLOOKUP(Data_Nhập[[#This Row],[Material-Nhập]],MD_Main_SKU[Main SKU],MD_Main_SKU[SKU name_gom])</f>
        <v>Phó sản</v>
      </c>
    </row>
    <row r="413" spans="1:13" x14ac:dyDescent="0.35">
      <c r="A413">
        <v>2024</v>
      </c>
      <c r="B413">
        <v>10</v>
      </c>
      <c r="C413" t="s">
        <v>115</v>
      </c>
      <c r="D413" t="s">
        <v>116</v>
      </c>
      <c r="E413" t="s">
        <v>117</v>
      </c>
      <c r="F413" t="s">
        <v>86</v>
      </c>
      <c r="G413" s="2">
        <v>0</v>
      </c>
      <c r="H413" s="2">
        <v>0</v>
      </c>
      <c r="I413" s="2">
        <v>0</v>
      </c>
      <c r="J413" s="2">
        <v>2969</v>
      </c>
      <c r="K413" s="2">
        <v>2969</v>
      </c>
      <c r="L413" s="2" t="str">
        <f>_xlfn.XLOOKUP(Data_Nhập[[#This Row],[Main SKU]],MD_Main_SKU[Main SKU],MD_Main_SKU[SKU name_gom])</f>
        <v>WSS05</v>
      </c>
      <c r="M413" s="2" t="str">
        <f>_xlfn.XLOOKUP(Data_Nhập[[#This Row],[Material-Nhập]],MD_Main_SKU[Main SKU],MD_Main_SKU[SKU name_gom])</f>
        <v>Phó sản</v>
      </c>
    </row>
    <row r="414" spans="1:13" x14ac:dyDescent="0.35">
      <c r="A414">
        <v>2024</v>
      </c>
      <c r="B414">
        <v>11</v>
      </c>
      <c r="C414" t="s">
        <v>8</v>
      </c>
      <c r="D414" t="s">
        <v>9</v>
      </c>
      <c r="E414" t="s">
        <v>8</v>
      </c>
      <c r="F414" t="s">
        <v>9</v>
      </c>
      <c r="G414" s="2">
        <v>400400</v>
      </c>
      <c r="H414" s="2">
        <v>0</v>
      </c>
      <c r="I414" s="2">
        <v>400400</v>
      </c>
      <c r="J414" s="2">
        <v>0</v>
      </c>
      <c r="K414" s="2">
        <v>400400</v>
      </c>
      <c r="L414" s="2" t="str">
        <f>_xlfn.XLOOKUP(Data_Nhập[[#This Row],[Main SKU]],MD_Main_SKU[Main SKU],MD_Main_SKU[SKU name_gom])</f>
        <v>WSS01</v>
      </c>
      <c r="M414" s="2" t="str">
        <f>_xlfn.XLOOKUP(Data_Nhập[[#This Row],[Material-Nhập]],MD_Main_SKU[Main SKU],MD_Main_SKU[SKU name_gom])</f>
        <v>WSS01</v>
      </c>
    </row>
    <row r="415" spans="1:13" x14ac:dyDescent="0.35">
      <c r="A415">
        <v>2024</v>
      </c>
      <c r="B415">
        <v>11</v>
      </c>
      <c r="C415" t="s">
        <v>8</v>
      </c>
      <c r="D415" t="s">
        <v>9</v>
      </c>
      <c r="E415" t="s">
        <v>22</v>
      </c>
      <c r="F415" t="s">
        <v>23</v>
      </c>
      <c r="G415" s="2">
        <v>0</v>
      </c>
      <c r="H415" s="2">
        <v>4400</v>
      </c>
      <c r="I415" s="2">
        <v>4400</v>
      </c>
      <c r="J415" s="2">
        <v>0</v>
      </c>
      <c r="K415" s="2">
        <v>4400</v>
      </c>
      <c r="L415" s="2" t="str">
        <f>_xlfn.XLOOKUP(Data_Nhập[[#This Row],[Main SKU]],MD_Main_SKU[Main SKU],MD_Main_SKU[SKU name_gom])</f>
        <v>WSS01</v>
      </c>
      <c r="M415" s="2" t="str">
        <f>_xlfn.XLOOKUP(Data_Nhập[[#This Row],[Material-Nhập]],MD_Main_SKU[Main SKU],MD_Main_SKU[SKU name_gom])</f>
        <v>WSS03</v>
      </c>
    </row>
    <row r="416" spans="1:13" x14ac:dyDescent="0.35">
      <c r="A416">
        <v>2024</v>
      </c>
      <c r="B416">
        <v>11</v>
      </c>
      <c r="C416" t="s">
        <v>8</v>
      </c>
      <c r="D416" t="s">
        <v>9</v>
      </c>
      <c r="E416" t="s">
        <v>87</v>
      </c>
      <c r="F416" t="s">
        <v>88</v>
      </c>
      <c r="G416" s="2">
        <v>0</v>
      </c>
      <c r="H416" s="2">
        <v>0</v>
      </c>
      <c r="I416" s="2">
        <v>0</v>
      </c>
      <c r="J416" s="2">
        <v>4800</v>
      </c>
      <c r="K416" s="2">
        <v>4800</v>
      </c>
      <c r="L416" s="2" t="str">
        <f>_xlfn.XLOOKUP(Data_Nhập[[#This Row],[Main SKU]],MD_Main_SKU[Main SKU],MD_Main_SKU[SKU name_gom])</f>
        <v>WSS01</v>
      </c>
      <c r="M416" s="2" t="str">
        <f>_xlfn.XLOOKUP(Data_Nhập[[#This Row],[Material-Nhập]],MD_Main_SKU[Main SKU],MD_Main_SKU[SKU name_gom])</f>
        <v>Phó sản</v>
      </c>
    </row>
    <row r="417" spans="1:13" x14ac:dyDescent="0.35">
      <c r="A417">
        <v>2024</v>
      </c>
      <c r="B417">
        <v>11</v>
      </c>
      <c r="C417" t="s">
        <v>8</v>
      </c>
      <c r="D417" t="s">
        <v>9</v>
      </c>
      <c r="E417" t="s">
        <v>89</v>
      </c>
      <c r="F417" t="s">
        <v>90</v>
      </c>
      <c r="G417" s="2">
        <v>0</v>
      </c>
      <c r="H417" s="2">
        <v>0</v>
      </c>
      <c r="I417" s="2">
        <v>0</v>
      </c>
      <c r="J417" s="2">
        <v>156</v>
      </c>
      <c r="K417" s="2">
        <v>156</v>
      </c>
      <c r="L417" s="2" t="str">
        <f>_xlfn.XLOOKUP(Data_Nhập[[#This Row],[Main SKU]],MD_Main_SKU[Main SKU],MD_Main_SKU[SKU name_gom])</f>
        <v>WSS01</v>
      </c>
      <c r="M417" s="2" t="str">
        <f>_xlfn.XLOOKUP(Data_Nhập[[#This Row],[Material-Nhập]],MD_Main_SKU[Main SKU],MD_Main_SKU[SKU name_gom])</f>
        <v>Phó sản</v>
      </c>
    </row>
    <row r="418" spans="1:13" x14ac:dyDescent="0.35">
      <c r="A418">
        <v>2024</v>
      </c>
      <c r="B418">
        <v>11</v>
      </c>
      <c r="C418" t="s">
        <v>8</v>
      </c>
      <c r="D418" t="s">
        <v>9</v>
      </c>
      <c r="E418" t="s">
        <v>117</v>
      </c>
      <c r="F418" t="s">
        <v>86</v>
      </c>
      <c r="G418" s="2">
        <v>0</v>
      </c>
      <c r="H418" s="2">
        <v>0</v>
      </c>
      <c r="I418" s="2">
        <v>0</v>
      </c>
      <c r="J418" s="2">
        <v>6781</v>
      </c>
      <c r="K418" s="2">
        <v>6781</v>
      </c>
      <c r="L418" s="2" t="str">
        <f>_xlfn.XLOOKUP(Data_Nhập[[#This Row],[Main SKU]],MD_Main_SKU[Main SKU],MD_Main_SKU[SKU name_gom])</f>
        <v>WSS01</v>
      </c>
      <c r="M418" s="2" t="str">
        <f>_xlfn.XLOOKUP(Data_Nhập[[#This Row],[Material-Nhập]],MD_Main_SKU[Main SKU],MD_Main_SKU[SKU name_gom])</f>
        <v>Phó sản</v>
      </c>
    </row>
    <row r="419" spans="1:13" x14ac:dyDescent="0.35">
      <c r="A419">
        <v>2024</v>
      </c>
      <c r="B419">
        <v>11</v>
      </c>
      <c r="C419" t="s">
        <v>14</v>
      </c>
      <c r="D419" t="s">
        <v>15</v>
      </c>
      <c r="E419" t="s">
        <v>14</v>
      </c>
      <c r="F419" t="s">
        <v>15</v>
      </c>
      <c r="G419" s="2">
        <v>896499.99999999988</v>
      </c>
      <c r="H419" s="2">
        <v>0</v>
      </c>
      <c r="I419" s="2">
        <v>896499.99999999988</v>
      </c>
      <c r="J419" s="2">
        <v>0</v>
      </c>
      <c r="K419" s="2">
        <v>896499.99999999988</v>
      </c>
      <c r="L419" s="2" t="str">
        <f>_xlfn.XLOOKUP(Data_Nhập[[#This Row],[Main SKU]],MD_Main_SKU[Main SKU],MD_Main_SKU[SKU name_gom])</f>
        <v>iSS01084</v>
      </c>
      <c r="M419" s="2" t="str">
        <f>_xlfn.XLOOKUP(Data_Nhập[[#This Row],[Material-Nhập]],MD_Main_SKU[Main SKU],MD_Main_SKU[SKU name_gom])</f>
        <v>iSS01084</v>
      </c>
    </row>
    <row r="420" spans="1:13" x14ac:dyDescent="0.35">
      <c r="A420">
        <v>2024</v>
      </c>
      <c r="B420">
        <v>11</v>
      </c>
      <c r="C420" t="s">
        <v>14</v>
      </c>
      <c r="D420" t="s">
        <v>15</v>
      </c>
      <c r="E420" t="s">
        <v>18</v>
      </c>
      <c r="F420" t="s">
        <v>19</v>
      </c>
      <c r="G420" s="2">
        <v>0</v>
      </c>
      <c r="H420" s="2">
        <v>6600</v>
      </c>
      <c r="I420" s="2">
        <v>6600</v>
      </c>
      <c r="J420" s="2">
        <v>0</v>
      </c>
      <c r="K420" s="2">
        <v>6600</v>
      </c>
      <c r="L420" s="2" t="str">
        <f>_xlfn.XLOOKUP(Data_Nhập[[#This Row],[Main SKU]],MD_Main_SKU[Main SKU],MD_Main_SKU[SKU name_gom])</f>
        <v>iSS01084</v>
      </c>
      <c r="M420" s="2" t="str">
        <f>_xlfn.XLOOKUP(Data_Nhập[[#This Row],[Material-Nhập]],MD_Main_SKU[Main SKU],MD_Main_SKU[SKU name_gom])</f>
        <v>iSS01</v>
      </c>
    </row>
    <row r="421" spans="1:13" x14ac:dyDescent="0.35">
      <c r="A421">
        <v>2024</v>
      </c>
      <c r="B421">
        <v>11</v>
      </c>
      <c r="C421" t="s">
        <v>14</v>
      </c>
      <c r="D421" t="s">
        <v>15</v>
      </c>
      <c r="E421" t="s">
        <v>22</v>
      </c>
      <c r="F421" t="s">
        <v>23</v>
      </c>
      <c r="G421" s="2">
        <v>0</v>
      </c>
      <c r="H421" s="2">
        <v>68200.000000000015</v>
      </c>
      <c r="I421" s="2">
        <v>68200.000000000015</v>
      </c>
      <c r="J421" s="2">
        <v>0</v>
      </c>
      <c r="K421" s="2">
        <v>68200.000000000015</v>
      </c>
      <c r="L421" s="2" t="str">
        <f>_xlfn.XLOOKUP(Data_Nhập[[#This Row],[Main SKU]],MD_Main_SKU[Main SKU],MD_Main_SKU[SKU name_gom])</f>
        <v>iSS01084</v>
      </c>
      <c r="M421" s="2" t="str">
        <f>_xlfn.XLOOKUP(Data_Nhập[[#This Row],[Material-Nhập]],MD_Main_SKU[Main SKU],MD_Main_SKU[SKU name_gom])</f>
        <v>WSS03</v>
      </c>
    </row>
    <row r="422" spans="1:13" x14ac:dyDescent="0.35">
      <c r="A422">
        <v>2024</v>
      </c>
      <c r="B422">
        <v>11</v>
      </c>
      <c r="C422" t="s">
        <v>14</v>
      </c>
      <c r="D422" t="s">
        <v>15</v>
      </c>
      <c r="E422" t="s">
        <v>87</v>
      </c>
      <c r="F422" t="s">
        <v>88</v>
      </c>
      <c r="G422" s="2">
        <v>0</v>
      </c>
      <c r="H422" s="2">
        <v>0</v>
      </c>
      <c r="I422" s="2">
        <v>0</v>
      </c>
      <c r="J422" s="2">
        <v>25849.999999999996</v>
      </c>
      <c r="K422" s="2">
        <v>25849.999999999996</v>
      </c>
      <c r="L422" s="2" t="str">
        <f>_xlfn.XLOOKUP(Data_Nhập[[#This Row],[Main SKU]],MD_Main_SKU[Main SKU],MD_Main_SKU[SKU name_gom])</f>
        <v>iSS01084</v>
      </c>
      <c r="M422" s="2" t="str">
        <f>_xlfn.XLOOKUP(Data_Nhập[[#This Row],[Material-Nhập]],MD_Main_SKU[Main SKU],MD_Main_SKU[SKU name_gom])</f>
        <v>Phó sản</v>
      </c>
    </row>
    <row r="423" spans="1:13" x14ac:dyDescent="0.35">
      <c r="A423">
        <v>2024</v>
      </c>
      <c r="B423">
        <v>11</v>
      </c>
      <c r="C423" t="s">
        <v>14</v>
      </c>
      <c r="D423" t="s">
        <v>15</v>
      </c>
      <c r="E423" t="s">
        <v>89</v>
      </c>
      <c r="F423" t="s">
        <v>90</v>
      </c>
      <c r="G423" s="2">
        <v>0</v>
      </c>
      <c r="H423" s="2">
        <v>0</v>
      </c>
      <c r="I423" s="2">
        <v>0</v>
      </c>
      <c r="J423" s="2">
        <v>3858</v>
      </c>
      <c r="K423" s="2">
        <v>3858</v>
      </c>
      <c r="L423" s="2" t="str">
        <f>_xlfn.XLOOKUP(Data_Nhập[[#This Row],[Main SKU]],MD_Main_SKU[Main SKU],MD_Main_SKU[SKU name_gom])</f>
        <v>iSS01084</v>
      </c>
      <c r="M423" s="2" t="str">
        <f>_xlfn.XLOOKUP(Data_Nhập[[#This Row],[Material-Nhập]],MD_Main_SKU[Main SKU],MD_Main_SKU[SKU name_gom])</f>
        <v>Phó sản</v>
      </c>
    </row>
    <row r="424" spans="1:13" x14ac:dyDescent="0.35">
      <c r="A424">
        <v>2024</v>
      </c>
      <c r="B424">
        <v>11</v>
      </c>
      <c r="C424" t="s">
        <v>14</v>
      </c>
      <c r="D424" t="s">
        <v>15</v>
      </c>
      <c r="E424" t="s">
        <v>117</v>
      </c>
      <c r="F424" t="s">
        <v>86</v>
      </c>
      <c r="G424" s="2">
        <v>0</v>
      </c>
      <c r="H424" s="2">
        <v>0</v>
      </c>
      <c r="I424" s="2">
        <v>0</v>
      </c>
      <c r="J424" s="2">
        <v>20272</v>
      </c>
      <c r="K424" s="2">
        <v>20272</v>
      </c>
      <c r="L424" s="2" t="str">
        <f>_xlfn.XLOOKUP(Data_Nhập[[#This Row],[Main SKU]],MD_Main_SKU[Main SKU],MD_Main_SKU[SKU name_gom])</f>
        <v>iSS01084</v>
      </c>
      <c r="M424" s="2" t="str">
        <f>_xlfn.XLOOKUP(Data_Nhập[[#This Row],[Material-Nhập]],MD_Main_SKU[Main SKU],MD_Main_SKU[SKU name_gom])</f>
        <v>Phó sản</v>
      </c>
    </row>
    <row r="425" spans="1:13" x14ac:dyDescent="0.35">
      <c r="A425">
        <v>2024</v>
      </c>
      <c r="B425">
        <v>11</v>
      </c>
      <c r="C425" t="s">
        <v>16</v>
      </c>
      <c r="D425" t="s">
        <v>17</v>
      </c>
      <c r="E425" t="s">
        <v>16</v>
      </c>
      <c r="F425" t="s">
        <v>17</v>
      </c>
      <c r="G425" s="2">
        <v>1083500</v>
      </c>
      <c r="H425" s="2">
        <v>0</v>
      </c>
      <c r="I425" s="2">
        <v>1083500</v>
      </c>
      <c r="J425" s="2">
        <v>0</v>
      </c>
      <c r="K425" s="2">
        <v>1083500</v>
      </c>
      <c r="L425" s="2" t="str">
        <f>_xlfn.XLOOKUP(Data_Nhập[[#This Row],[Main SKU]],MD_Main_SKU[Main SKU],MD_Main_SKU[SKU name_gom])</f>
        <v>WSS01</v>
      </c>
      <c r="M425" s="2" t="str">
        <f>_xlfn.XLOOKUP(Data_Nhập[[#This Row],[Material-Nhập]],MD_Main_SKU[Main SKU],MD_Main_SKU[SKU name_gom])</f>
        <v>WSS01</v>
      </c>
    </row>
    <row r="426" spans="1:13" x14ac:dyDescent="0.35">
      <c r="A426">
        <v>2024</v>
      </c>
      <c r="B426">
        <v>11</v>
      </c>
      <c r="C426" t="s">
        <v>16</v>
      </c>
      <c r="D426" t="s">
        <v>17</v>
      </c>
      <c r="E426" t="s">
        <v>18</v>
      </c>
      <c r="F426" t="s">
        <v>19</v>
      </c>
      <c r="G426" s="2">
        <v>0</v>
      </c>
      <c r="H426" s="2">
        <v>244200</v>
      </c>
      <c r="I426" s="2">
        <v>244200</v>
      </c>
      <c r="J426" s="2">
        <v>0</v>
      </c>
      <c r="K426" s="2">
        <v>244200</v>
      </c>
      <c r="L426" s="2" t="str">
        <f>_xlfn.XLOOKUP(Data_Nhập[[#This Row],[Main SKU]],MD_Main_SKU[Main SKU],MD_Main_SKU[SKU name_gom])</f>
        <v>WSS01</v>
      </c>
      <c r="M426" s="2" t="str">
        <f>_xlfn.XLOOKUP(Data_Nhập[[#This Row],[Material-Nhập]],MD_Main_SKU[Main SKU],MD_Main_SKU[SKU name_gom])</f>
        <v>iSS01</v>
      </c>
    </row>
    <row r="427" spans="1:13" x14ac:dyDescent="0.35">
      <c r="A427">
        <v>2024</v>
      </c>
      <c r="B427">
        <v>11</v>
      </c>
      <c r="C427" t="s">
        <v>16</v>
      </c>
      <c r="D427" t="s">
        <v>17</v>
      </c>
      <c r="E427" t="s">
        <v>20</v>
      </c>
      <c r="F427" t="s">
        <v>21</v>
      </c>
      <c r="G427" s="2">
        <v>0</v>
      </c>
      <c r="H427" s="2">
        <v>5500</v>
      </c>
      <c r="I427" s="2">
        <v>5500</v>
      </c>
      <c r="J427" s="2">
        <v>0</v>
      </c>
      <c r="K427" s="2">
        <v>5500</v>
      </c>
      <c r="L427" s="2" t="str">
        <f>_xlfn.XLOOKUP(Data_Nhập[[#This Row],[Main SKU]],MD_Main_SKU[Main SKU],MD_Main_SKU[SKU name_gom])</f>
        <v>WSS01</v>
      </c>
      <c r="M427" s="2" t="str">
        <f>_xlfn.XLOOKUP(Data_Nhập[[#This Row],[Material-Nhập]],MD_Main_SKU[Main SKU],MD_Main_SKU[SKU name_gom])</f>
        <v>WSS02</v>
      </c>
    </row>
    <row r="428" spans="1:13" x14ac:dyDescent="0.35">
      <c r="A428">
        <v>2024</v>
      </c>
      <c r="B428">
        <v>11</v>
      </c>
      <c r="C428" t="s">
        <v>16</v>
      </c>
      <c r="D428" t="s">
        <v>17</v>
      </c>
      <c r="E428" t="s">
        <v>22</v>
      </c>
      <c r="F428" t="s">
        <v>23</v>
      </c>
      <c r="G428" s="2">
        <v>0</v>
      </c>
      <c r="H428" s="2">
        <v>15435</v>
      </c>
      <c r="I428" s="2">
        <v>15435</v>
      </c>
      <c r="J428" s="2">
        <v>0</v>
      </c>
      <c r="K428" s="2">
        <v>15435</v>
      </c>
      <c r="L428" s="2" t="str">
        <f>_xlfn.XLOOKUP(Data_Nhập[[#This Row],[Main SKU]],MD_Main_SKU[Main SKU],MD_Main_SKU[SKU name_gom])</f>
        <v>WSS01</v>
      </c>
      <c r="M428" s="2" t="str">
        <f>_xlfn.XLOOKUP(Data_Nhập[[#This Row],[Material-Nhập]],MD_Main_SKU[Main SKU],MD_Main_SKU[SKU name_gom])</f>
        <v>WSS03</v>
      </c>
    </row>
    <row r="429" spans="1:13" x14ac:dyDescent="0.35">
      <c r="A429">
        <v>2024</v>
      </c>
      <c r="B429">
        <v>11</v>
      </c>
      <c r="C429" t="s">
        <v>16</v>
      </c>
      <c r="D429" t="s">
        <v>17</v>
      </c>
      <c r="E429" t="s">
        <v>87</v>
      </c>
      <c r="F429" t="s">
        <v>88</v>
      </c>
      <c r="G429" s="2">
        <v>0</v>
      </c>
      <c r="H429" s="2">
        <v>0</v>
      </c>
      <c r="I429" s="2">
        <v>0</v>
      </c>
      <c r="J429" s="2">
        <v>28500.000000000004</v>
      </c>
      <c r="K429" s="2">
        <v>28500.000000000004</v>
      </c>
      <c r="L429" s="2" t="str">
        <f>_xlfn.XLOOKUP(Data_Nhập[[#This Row],[Main SKU]],MD_Main_SKU[Main SKU],MD_Main_SKU[SKU name_gom])</f>
        <v>WSS01</v>
      </c>
      <c r="M429" s="2" t="str">
        <f>_xlfn.XLOOKUP(Data_Nhập[[#This Row],[Material-Nhập]],MD_Main_SKU[Main SKU],MD_Main_SKU[SKU name_gom])</f>
        <v>Phó sản</v>
      </c>
    </row>
    <row r="430" spans="1:13" x14ac:dyDescent="0.35">
      <c r="A430">
        <v>2024</v>
      </c>
      <c r="B430">
        <v>11</v>
      </c>
      <c r="C430" t="s">
        <v>16</v>
      </c>
      <c r="D430" t="s">
        <v>17</v>
      </c>
      <c r="E430" t="s">
        <v>89</v>
      </c>
      <c r="F430" t="s">
        <v>90</v>
      </c>
      <c r="G430" s="2">
        <v>0</v>
      </c>
      <c r="H430" s="2">
        <v>0</v>
      </c>
      <c r="I430" s="2">
        <v>0</v>
      </c>
      <c r="J430" s="2">
        <v>7550.9999999999991</v>
      </c>
      <c r="K430" s="2">
        <v>7550.9999999999991</v>
      </c>
      <c r="L430" s="2" t="str">
        <f>_xlfn.XLOOKUP(Data_Nhập[[#This Row],[Main SKU]],MD_Main_SKU[Main SKU],MD_Main_SKU[SKU name_gom])</f>
        <v>WSS01</v>
      </c>
      <c r="M430" s="2" t="str">
        <f>_xlfn.XLOOKUP(Data_Nhập[[#This Row],[Material-Nhập]],MD_Main_SKU[Main SKU],MD_Main_SKU[SKU name_gom])</f>
        <v>Phó sản</v>
      </c>
    </row>
    <row r="431" spans="1:13" x14ac:dyDescent="0.35">
      <c r="A431">
        <v>2024</v>
      </c>
      <c r="B431">
        <v>11</v>
      </c>
      <c r="C431" t="s">
        <v>16</v>
      </c>
      <c r="D431" t="s">
        <v>17</v>
      </c>
      <c r="E431" t="s">
        <v>91</v>
      </c>
      <c r="F431" t="s">
        <v>92</v>
      </c>
      <c r="G431" s="2">
        <v>0</v>
      </c>
      <c r="H431" s="2">
        <v>0</v>
      </c>
      <c r="I431" s="2">
        <v>0</v>
      </c>
      <c r="J431" s="2">
        <v>900</v>
      </c>
      <c r="K431" s="2">
        <v>900</v>
      </c>
      <c r="L431" s="2" t="str">
        <f>_xlfn.XLOOKUP(Data_Nhập[[#This Row],[Main SKU]],MD_Main_SKU[Main SKU],MD_Main_SKU[SKU name_gom])</f>
        <v>WSS01</v>
      </c>
      <c r="M431" s="2" t="str">
        <f>_xlfn.XLOOKUP(Data_Nhập[[#This Row],[Material-Nhập]],MD_Main_SKU[Main SKU],MD_Main_SKU[SKU name_gom])</f>
        <v>Phó sản</v>
      </c>
    </row>
    <row r="432" spans="1:13" x14ac:dyDescent="0.35">
      <c r="A432">
        <v>2024</v>
      </c>
      <c r="B432">
        <v>11</v>
      </c>
      <c r="C432" t="s">
        <v>16</v>
      </c>
      <c r="D432" t="s">
        <v>17</v>
      </c>
      <c r="E432" t="s">
        <v>117</v>
      </c>
      <c r="F432" t="s">
        <v>86</v>
      </c>
      <c r="G432" s="2">
        <v>0</v>
      </c>
      <c r="H432" s="2">
        <v>0</v>
      </c>
      <c r="I432" s="2">
        <v>0</v>
      </c>
      <c r="J432" s="2">
        <v>19781</v>
      </c>
      <c r="K432" s="2">
        <v>19781</v>
      </c>
      <c r="L432" s="2" t="str">
        <f>_xlfn.XLOOKUP(Data_Nhập[[#This Row],[Main SKU]],MD_Main_SKU[Main SKU],MD_Main_SKU[SKU name_gom])</f>
        <v>WSS01</v>
      </c>
      <c r="M432" s="2" t="str">
        <f>_xlfn.XLOOKUP(Data_Nhập[[#This Row],[Material-Nhập]],MD_Main_SKU[Main SKU],MD_Main_SKU[SKU name_gom])</f>
        <v>Phó sản</v>
      </c>
    </row>
    <row r="433" spans="1:13" x14ac:dyDescent="0.35">
      <c r="A433">
        <v>2024</v>
      </c>
      <c r="B433">
        <v>11</v>
      </c>
      <c r="C433" t="s">
        <v>18</v>
      </c>
      <c r="D433" t="s">
        <v>19</v>
      </c>
      <c r="E433" t="s">
        <v>14</v>
      </c>
      <c r="F433" t="s">
        <v>15</v>
      </c>
      <c r="G433" s="2">
        <v>0</v>
      </c>
      <c r="H433" s="2">
        <v>13200</v>
      </c>
      <c r="I433" s="2">
        <v>13200</v>
      </c>
      <c r="J433" s="2">
        <v>0</v>
      </c>
      <c r="K433" s="2">
        <v>13200</v>
      </c>
      <c r="L433" s="2" t="str">
        <f>_xlfn.XLOOKUP(Data_Nhập[[#This Row],[Main SKU]],MD_Main_SKU[Main SKU],MD_Main_SKU[SKU name_gom])</f>
        <v>iSS01</v>
      </c>
      <c r="M433" s="2" t="str">
        <f>_xlfn.XLOOKUP(Data_Nhập[[#This Row],[Material-Nhập]],MD_Main_SKU[Main SKU],MD_Main_SKU[SKU name_gom])</f>
        <v>iSS01084</v>
      </c>
    </row>
    <row r="434" spans="1:13" x14ac:dyDescent="0.35">
      <c r="A434">
        <v>2024</v>
      </c>
      <c r="B434">
        <v>11</v>
      </c>
      <c r="C434" t="s">
        <v>18</v>
      </c>
      <c r="D434" t="s">
        <v>19</v>
      </c>
      <c r="E434" t="s">
        <v>16</v>
      </c>
      <c r="F434" t="s">
        <v>17</v>
      </c>
      <c r="G434" s="2">
        <v>0</v>
      </c>
      <c r="H434" s="2">
        <v>24200</v>
      </c>
      <c r="I434" s="2">
        <v>24200</v>
      </c>
      <c r="J434" s="2">
        <v>0</v>
      </c>
      <c r="K434" s="2">
        <v>24200</v>
      </c>
      <c r="L434" s="2" t="str">
        <f>_xlfn.XLOOKUP(Data_Nhập[[#This Row],[Main SKU]],MD_Main_SKU[Main SKU],MD_Main_SKU[SKU name_gom])</f>
        <v>iSS01</v>
      </c>
      <c r="M434" s="2" t="str">
        <f>_xlfn.XLOOKUP(Data_Nhập[[#This Row],[Material-Nhập]],MD_Main_SKU[Main SKU],MD_Main_SKU[SKU name_gom])</f>
        <v>WSS01</v>
      </c>
    </row>
    <row r="435" spans="1:13" x14ac:dyDescent="0.35">
      <c r="A435">
        <v>2024</v>
      </c>
      <c r="B435">
        <v>11</v>
      </c>
      <c r="C435" t="s">
        <v>18</v>
      </c>
      <c r="D435" t="s">
        <v>19</v>
      </c>
      <c r="E435" t="s">
        <v>18</v>
      </c>
      <c r="F435" t="s">
        <v>19</v>
      </c>
      <c r="G435" s="2">
        <v>144100</v>
      </c>
      <c r="H435" s="2">
        <v>0</v>
      </c>
      <c r="I435" s="2">
        <v>144100</v>
      </c>
      <c r="J435" s="2">
        <v>0</v>
      </c>
      <c r="K435" s="2">
        <v>144100</v>
      </c>
      <c r="L435" s="2" t="str">
        <f>_xlfn.XLOOKUP(Data_Nhập[[#This Row],[Main SKU]],MD_Main_SKU[Main SKU],MD_Main_SKU[SKU name_gom])</f>
        <v>iSS01</v>
      </c>
      <c r="M435" s="2" t="str">
        <f>_xlfn.XLOOKUP(Data_Nhập[[#This Row],[Material-Nhập]],MD_Main_SKU[Main SKU],MD_Main_SKU[SKU name_gom])</f>
        <v>iSS01</v>
      </c>
    </row>
    <row r="436" spans="1:13" x14ac:dyDescent="0.35">
      <c r="A436">
        <v>2024</v>
      </c>
      <c r="B436">
        <v>11</v>
      </c>
      <c r="C436" t="s">
        <v>18</v>
      </c>
      <c r="D436" t="s">
        <v>19</v>
      </c>
      <c r="E436" t="s">
        <v>22</v>
      </c>
      <c r="F436" t="s">
        <v>23</v>
      </c>
      <c r="G436" s="2">
        <v>0</v>
      </c>
      <c r="H436" s="2">
        <v>25300</v>
      </c>
      <c r="I436" s="2">
        <v>25300</v>
      </c>
      <c r="J436" s="2">
        <v>0</v>
      </c>
      <c r="K436" s="2">
        <v>25300</v>
      </c>
      <c r="L436" s="2" t="str">
        <f>_xlfn.XLOOKUP(Data_Nhập[[#This Row],[Main SKU]],MD_Main_SKU[Main SKU],MD_Main_SKU[SKU name_gom])</f>
        <v>iSS01</v>
      </c>
      <c r="M436" s="2" t="str">
        <f>_xlfn.XLOOKUP(Data_Nhập[[#This Row],[Material-Nhập]],MD_Main_SKU[Main SKU],MD_Main_SKU[SKU name_gom])</f>
        <v>WSS03</v>
      </c>
    </row>
    <row r="437" spans="1:13" x14ac:dyDescent="0.35">
      <c r="A437">
        <v>2024</v>
      </c>
      <c r="B437">
        <v>11</v>
      </c>
      <c r="C437" t="s">
        <v>18</v>
      </c>
      <c r="D437" t="s">
        <v>19</v>
      </c>
      <c r="E437" t="s">
        <v>87</v>
      </c>
      <c r="F437" t="s">
        <v>88</v>
      </c>
      <c r="G437" s="2">
        <v>0</v>
      </c>
      <c r="H437" s="2">
        <v>0</v>
      </c>
      <c r="I437" s="2">
        <v>0</v>
      </c>
      <c r="J437" s="2">
        <v>4050</v>
      </c>
      <c r="K437" s="2">
        <v>4050</v>
      </c>
      <c r="L437" s="2" t="str">
        <f>_xlfn.XLOOKUP(Data_Nhập[[#This Row],[Main SKU]],MD_Main_SKU[Main SKU],MD_Main_SKU[SKU name_gom])</f>
        <v>iSS01</v>
      </c>
      <c r="M437" s="2" t="str">
        <f>_xlfn.XLOOKUP(Data_Nhập[[#This Row],[Material-Nhập]],MD_Main_SKU[Main SKU],MD_Main_SKU[SKU name_gom])</f>
        <v>Phó sản</v>
      </c>
    </row>
    <row r="438" spans="1:13" x14ac:dyDescent="0.35">
      <c r="A438">
        <v>2024</v>
      </c>
      <c r="B438">
        <v>11</v>
      </c>
      <c r="C438" t="s">
        <v>18</v>
      </c>
      <c r="D438" t="s">
        <v>19</v>
      </c>
      <c r="E438" t="s">
        <v>89</v>
      </c>
      <c r="F438" t="s">
        <v>90</v>
      </c>
      <c r="G438" s="2">
        <v>0</v>
      </c>
      <c r="H438" s="2">
        <v>0</v>
      </c>
      <c r="I438" s="2">
        <v>0</v>
      </c>
      <c r="J438" s="2">
        <v>500</v>
      </c>
      <c r="K438" s="2">
        <v>500</v>
      </c>
      <c r="L438" s="2" t="str">
        <f>_xlfn.XLOOKUP(Data_Nhập[[#This Row],[Main SKU]],MD_Main_SKU[Main SKU],MD_Main_SKU[SKU name_gom])</f>
        <v>iSS01</v>
      </c>
      <c r="M438" s="2" t="str">
        <f>_xlfn.XLOOKUP(Data_Nhập[[#This Row],[Material-Nhập]],MD_Main_SKU[Main SKU],MD_Main_SKU[SKU name_gom])</f>
        <v>Phó sản</v>
      </c>
    </row>
    <row r="439" spans="1:13" x14ac:dyDescent="0.35">
      <c r="A439">
        <v>2024</v>
      </c>
      <c r="B439">
        <v>11</v>
      </c>
      <c r="C439" t="s">
        <v>18</v>
      </c>
      <c r="D439" t="s">
        <v>19</v>
      </c>
      <c r="E439" t="s">
        <v>117</v>
      </c>
      <c r="F439" t="s">
        <v>86</v>
      </c>
      <c r="G439" s="2">
        <v>0</v>
      </c>
      <c r="H439" s="2">
        <v>0</v>
      </c>
      <c r="I439" s="2">
        <v>0</v>
      </c>
      <c r="J439" s="2">
        <v>1540</v>
      </c>
      <c r="K439" s="2">
        <v>1540</v>
      </c>
      <c r="L439" s="2" t="str">
        <f>_xlfn.XLOOKUP(Data_Nhập[[#This Row],[Main SKU]],MD_Main_SKU[Main SKU],MD_Main_SKU[SKU name_gom])</f>
        <v>iSS01</v>
      </c>
      <c r="M439" s="2" t="str">
        <f>_xlfn.XLOOKUP(Data_Nhập[[#This Row],[Material-Nhập]],MD_Main_SKU[Main SKU],MD_Main_SKU[SKU name_gom])</f>
        <v>Phó sản</v>
      </c>
    </row>
    <row r="440" spans="1:13" x14ac:dyDescent="0.35">
      <c r="A440">
        <v>2024</v>
      </c>
      <c r="B440">
        <v>11</v>
      </c>
      <c r="C440" t="s">
        <v>22</v>
      </c>
      <c r="D440" t="s">
        <v>23</v>
      </c>
      <c r="E440" t="s">
        <v>20</v>
      </c>
      <c r="F440" t="s">
        <v>21</v>
      </c>
      <c r="G440" s="2">
        <v>0</v>
      </c>
      <c r="H440" s="2">
        <v>1100</v>
      </c>
      <c r="I440" s="2">
        <v>1100</v>
      </c>
      <c r="J440" s="2">
        <v>0</v>
      </c>
      <c r="K440" s="2">
        <v>1100</v>
      </c>
      <c r="L440" s="2" t="str">
        <f>_xlfn.XLOOKUP(Data_Nhập[[#This Row],[Main SKU]],MD_Main_SKU[Main SKU],MD_Main_SKU[SKU name_gom])</f>
        <v>WSS03</v>
      </c>
      <c r="M440" s="2" t="str">
        <f>_xlfn.XLOOKUP(Data_Nhập[[#This Row],[Material-Nhập]],MD_Main_SKU[Main SKU],MD_Main_SKU[SKU name_gom])</f>
        <v>WSS02</v>
      </c>
    </row>
    <row r="441" spans="1:13" x14ac:dyDescent="0.35">
      <c r="A441">
        <v>2024</v>
      </c>
      <c r="B441">
        <v>11</v>
      </c>
      <c r="C441" t="s">
        <v>22</v>
      </c>
      <c r="D441" t="s">
        <v>23</v>
      </c>
      <c r="E441" t="s">
        <v>22</v>
      </c>
      <c r="F441" t="s">
        <v>23</v>
      </c>
      <c r="G441" s="2">
        <v>93500</v>
      </c>
      <c r="H441" s="2">
        <v>0</v>
      </c>
      <c r="I441" s="2">
        <v>93500</v>
      </c>
      <c r="J441" s="2">
        <v>0</v>
      </c>
      <c r="K441" s="2">
        <v>93500</v>
      </c>
      <c r="L441" s="2" t="str">
        <f>_xlfn.XLOOKUP(Data_Nhập[[#This Row],[Main SKU]],MD_Main_SKU[Main SKU],MD_Main_SKU[SKU name_gom])</f>
        <v>WSS03</v>
      </c>
      <c r="M441" s="2" t="str">
        <f>_xlfn.XLOOKUP(Data_Nhập[[#This Row],[Material-Nhập]],MD_Main_SKU[Main SKU],MD_Main_SKU[SKU name_gom])</f>
        <v>WSS03</v>
      </c>
    </row>
    <row r="442" spans="1:13" x14ac:dyDescent="0.35">
      <c r="A442">
        <v>2024</v>
      </c>
      <c r="B442">
        <v>11</v>
      </c>
      <c r="C442" t="s">
        <v>22</v>
      </c>
      <c r="D442" t="s">
        <v>23</v>
      </c>
      <c r="E442" t="s">
        <v>87</v>
      </c>
      <c r="F442" t="s">
        <v>88</v>
      </c>
      <c r="G442" s="2">
        <v>0</v>
      </c>
      <c r="H442" s="2">
        <v>0</v>
      </c>
      <c r="I442" s="2">
        <v>0</v>
      </c>
      <c r="J442" s="2">
        <v>3800</v>
      </c>
      <c r="K442" s="2">
        <v>3800</v>
      </c>
      <c r="L442" s="2" t="str">
        <f>_xlfn.XLOOKUP(Data_Nhập[[#This Row],[Main SKU]],MD_Main_SKU[Main SKU],MD_Main_SKU[SKU name_gom])</f>
        <v>WSS03</v>
      </c>
      <c r="M442" s="2" t="str">
        <f>_xlfn.XLOOKUP(Data_Nhập[[#This Row],[Material-Nhập]],MD_Main_SKU[Main SKU],MD_Main_SKU[SKU name_gom])</f>
        <v>Phó sản</v>
      </c>
    </row>
    <row r="443" spans="1:13" x14ac:dyDescent="0.35">
      <c r="A443">
        <v>2024</v>
      </c>
      <c r="B443">
        <v>11</v>
      </c>
      <c r="C443" t="s">
        <v>22</v>
      </c>
      <c r="D443" t="s">
        <v>23</v>
      </c>
      <c r="E443" t="s">
        <v>89</v>
      </c>
      <c r="F443" t="s">
        <v>90</v>
      </c>
      <c r="G443" s="2">
        <v>0</v>
      </c>
      <c r="H443" s="2">
        <v>0</v>
      </c>
      <c r="I443" s="2">
        <v>0</v>
      </c>
      <c r="J443" s="2">
        <v>400</v>
      </c>
      <c r="K443" s="2">
        <v>400</v>
      </c>
      <c r="L443" s="2" t="str">
        <f>_xlfn.XLOOKUP(Data_Nhập[[#This Row],[Main SKU]],MD_Main_SKU[Main SKU],MD_Main_SKU[SKU name_gom])</f>
        <v>WSS03</v>
      </c>
      <c r="M443" s="2" t="str">
        <f>_xlfn.XLOOKUP(Data_Nhập[[#This Row],[Material-Nhập]],MD_Main_SKU[Main SKU],MD_Main_SKU[SKU name_gom])</f>
        <v>Phó sản</v>
      </c>
    </row>
    <row r="444" spans="1:13" x14ac:dyDescent="0.35">
      <c r="A444">
        <v>2024</v>
      </c>
      <c r="B444">
        <v>11</v>
      </c>
      <c r="C444" t="s">
        <v>22</v>
      </c>
      <c r="D444" t="s">
        <v>23</v>
      </c>
      <c r="E444" t="s">
        <v>117</v>
      </c>
      <c r="F444" t="s">
        <v>86</v>
      </c>
      <c r="G444" s="2">
        <v>0</v>
      </c>
      <c r="H444" s="2">
        <v>0</v>
      </c>
      <c r="I444" s="2">
        <v>0</v>
      </c>
      <c r="J444" s="2">
        <v>4900</v>
      </c>
      <c r="K444" s="2">
        <v>4900</v>
      </c>
      <c r="L444" s="2" t="str">
        <f>_xlfn.XLOOKUP(Data_Nhập[[#This Row],[Main SKU]],MD_Main_SKU[Main SKU],MD_Main_SKU[SKU name_gom])</f>
        <v>WSS03</v>
      </c>
      <c r="M444" s="2" t="str">
        <f>_xlfn.XLOOKUP(Data_Nhập[[#This Row],[Material-Nhập]],MD_Main_SKU[Main SKU],MD_Main_SKU[SKU name_gom])</f>
        <v>Phó sản</v>
      </c>
    </row>
    <row r="445" spans="1:13" x14ac:dyDescent="0.35">
      <c r="A445">
        <v>2024</v>
      </c>
      <c r="B445">
        <v>11</v>
      </c>
      <c r="C445" t="s">
        <v>24</v>
      </c>
      <c r="D445" t="s">
        <v>25</v>
      </c>
      <c r="E445" t="s">
        <v>24</v>
      </c>
      <c r="F445" t="s">
        <v>25</v>
      </c>
      <c r="G445" s="2">
        <v>9900</v>
      </c>
      <c r="H445" s="2">
        <v>0</v>
      </c>
      <c r="I445" s="2">
        <v>9900</v>
      </c>
      <c r="J445" s="2">
        <v>0</v>
      </c>
      <c r="K445" s="2">
        <v>9900</v>
      </c>
      <c r="L445" s="2" t="str">
        <f>_xlfn.XLOOKUP(Data_Nhập[[#This Row],[Main SKU]],MD_Main_SKU[Main SKU],MD_Main_SKU[SKU name_gom])</f>
        <v>WSS01</v>
      </c>
      <c r="M445" s="2" t="str">
        <f>_xlfn.XLOOKUP(Data_Nhập[[#This Row],[Material-Nhập]],MD_Main_SKU[Main SKU],MD_Main_SKU[SKU name_gom])</f>
        <v>WSS01</v>
      </c>
    </row>
    <row r="446" spans="1:13" x14ac:dyDescent="0.35">
      <c r="A446">
        <v>2024</v>
      </c>
      <c r="B446">
        <v>11</v>
      </c>
      <c r="C446" t="s">
        <v>26</v>
      </c>
      <c r="D446" t="s">
        <v>27</v>
      </c>
      <c r="E446" t="s">
        <v>22</v>
      </c>
      <c r="F446" t="s">
        <v>23</v>
      </c>
      <c r="G446" s="2">
        <v>0</v>
      </c>
      <c r="H446" s="2">
        <v>15400.000000000002</v>
      </c>
      <c r="I446" s="2">
        <v>15400.000000000002</v>
      </c>
      <c r="J446" s="2">
        <v>0</v>
      </c>
      <c r="K446" s="2">
        <v>15400.000000000002</v>
      </c>
      <c r="L446" s="2" t="str">
        <f>_xlfn.XLOOKUP(Data_Nhập[[#This Row],[Main SKU]],MD_Main_SKU[Main SKU],MD_Main_SKU[SKU name_gom])</f>
        <v>iSS01</v>
      </c>
      <c r="M446" s="2" t="str">
        <f>_xlfn.XLOOKUP(Data_Nhập[[#This Row],[Material-Nhập]],MD_Main_SKU[Main SKU],MD_Main_SKU[SKU name_gom])</f>
        <v>WSS03</v>
      </c>
    </row>
    <row r="447" spans="1:13" x14ac:dyDescent="0.35">
      <c r="A447">
        <v>2024</v>
      </c>
      <c r="B447">
        <v>11</v>
      </c>
      <c r="C447" t="s">
        <v>26</v>
      </c>
      <c r="D447" t="s">
        <v>27</v>
      </c>
      <c r="E447" t="s">
        <v>24</v>
      </c>
      <c r="F447" t="s">
        <v>25</v>
      </c>
      <c r="G447" s="2">
        <v>0</v>
      </c>
      <c r="H447" s="2">
        <v>56100.000000000007</v>
      </c>
      <c r="I447" s="2">
        <v>56100.000000000007</v>
      </c>
      <c r="J447" s="2">
        <v>0</v>
      </c>
      <c r="K447" s="2">
        <v>56100.000000000007</v>
      </c>
      <c r="L447" s="2" t="str">
        <f>_xlfn.XLOOKUP(Data_Nhập[[#This Row],[Main SKU]],MD_Main_SKU[Main SKU],MD_Main_SKU[SKU name_gom])</f>
        <v>iSS01</v>
      </c>
      <c r="M447" s="2" t="str">
        <f>_xlfn.XLOOKUP(Data_Nhập[[#This Row],[Material-Nhập]],MD_Main_SKU[Main SKU],MD_Main_SKU[SKU name_gom])</f>
        <v>WSS01</v>
      </c>
    </row>
    <row r="448" spans="1:13" x14ac:dyDescent="0.35">
      <c r="A448">
        <v>2024</v>
      </c>
      <c r="B448">
        <v>11</v>
      </c>
      <c r="C448" t="s">
        <v>26</v>
      </c>
      <c r="D448" t="s">
        <v>27</v>
      </c>
      <c r="E448" t="s">
        <v>26</v>
      </c>
      <c r="F448" t="s">
        <v>27</v>
      </c>
      <c r="G448" s="2">
        <v>1043801.0000000002</v>
      </c>
      <c r="H448" s="2">
        <v>0</v>
      </c>
      <c r="I448" s="2">
        <v>1043801.0000000002</v>
      </c>
      <c r="J448" s="2">
        <v>0</v>
      </c>
      <c r="K448" s="2">
        <v>1043801.0000000002</v>
      </c>
      <c r="L448" s="2" t="str">
        <f>_xlfn.XLOOKUP(Data_Nhập[[#This Row],[Main SKU]],MD_Main_SKU[Main SKU],MD_Main_SKU[SKU name_gom])</f>
        <v>iSS01</v>
      </c>
      <c r="M448" s="2" t="str">
        <f>_xlfn.XLOOKUP(Data_Nhập[[#This Row],[Material-Nhập]],MD_Main_SKU[Main SKU],MD_Main_SKU[SKU name_gom])</f>
        <v>iSS01</v>
      </c>
    </row>
    <row r="449" spans="1:13" x14ac:dyDescent="0.35">
      <c r="A449">
        <v>2024</v>
      </c>
      <c r="B449">
        <v>11</v>
      </c>
      <c r="C449" t="s">
        <v>26</v>
      </c>
      <c r="D449" t="s">
        <v>27</v>
      </c>
      <c r="E449" t="s">
        <v>87</v>
      </c>
      <c r="F449" t="s">
        <v>88</v>
      </c>
      <c r="G449" s="2">
        <v>0</v>
      </c>
      <c r="H449" s="2">
        <v>0</v>
      </c>
      <c r="I449" s="2">
        <v>0</v>
      </c>
      <c r="J449" s="2">
        <v>49957.999999999985</v>
      </c>
      <c r="K449" s="2">
        <v>49957.999999999985</v>
      </c>
      <c r="L449" s="2" t="str">
        <f>_xlfn.XLOOKUP(Data_Nhập[[#This Row],[Main SKU]],MD_Main_SKU[Main SKU],MD_Main_SKU[SKU name_gom])</f>
        <v>iSS01</v>
      </c>
      <c r="M449" s="2" t="str">
        <f>_xlfn.XLOOKUP(Data_Nhập[[#This Row],[Material-Nhập]],MD_Main_SKU[Main SKU],MD_Main_SKU[SKU name_gom])</f>
        <v>Phó sản</v>
      </c>
    </row>
    <row r="450" spans="1:13" x14ac:dyDescent="0.35">
      <c r="A450">
        <v>2024</v>
      </c>
      <c r="B450">
        <v>11</v>
      </c>
      <c r="C450" t="s">
        <v>26</v>
      </c>
      <c r="D450" t="s">
        <v>27</v>
      </c>
      <c r="E450" t="s">
        <v>89</v>
      </c>
      <c r="F450" t="s">
        <v>90</v>
      </c>
      <c r="G450" s="2">
        <v>0</v>
      </c>
      <c r="H450" s="2">
        <v>0</v>
      </c>
      <c r="I450" s="2">
        <v>0</v>
      </c>
      <c r="J450" s="2">
        <v>4517</v>
      </c>
      <c r="K450" s="2">
        <v>4517</v>
      </c>
      <c r="L450" s="2" t="str">
        <f>_xlfn.XLOOKUP(Data_Nhập[[#This Row],[Main SKU]],MD_Main_SKU[Main SKU],MD_Main_SKU[SKU name_gom])</f>
        <v>iSS01</v>
      </c>
      <c r="M450" s="2" t="str">
        <f>_xlfn.XLOOKUP(Data_Nhập[[#This Row],[Material-Nhập]],MD_Main_SKU[Main SKU],MD_Main_SKU[SKU name_gom])</f>
        <v>Phó sản</v>
      </c>
    </row>
    <row r="451" spans="1:13" x14ac:dyDescent="0.35">
      <c r="A451">
        <v>2024</v>
      </c>
      <c r="B451">
        <v>11</v>
      </c>
      <c r="C451" t="s">
        <v>26</v>
      </c>
      <c r="D451" t="s">
        <v>27</v>
      </c>
      <c r="E451" t="s">
        <v>117</v>
      </c>
      <c r="F451" t="s">
        <v>86</v>
      </c>
      <c r="G451" s="2">
        <v>0</v>
      </c>
      <c r="H451" s="2">
        <v>0</v>
      </c>
      <c r="I451" s="2">
        <v>0</v>
      </c>
      <c r="J451" s="2">
        <v>30273</v>
      </c>
      <c r="K451" s="2">
        <v>30273</v>
      </c>
      <c r="L451" s="2" t="str">
        <f>_xlfn.XLOOKUP(Data_Nhập[[#This Row],[Main SKU]],MD_Main_SKU[Main SKU],MD_Main_SKU[SKU name_gom])</f>
        <v>iSS01</v>
      </c>
      <c r="M451" s="2" t="str">
        <f>_xlfn.XLOOKUP(Data_Nhập[[#This Row],[Material-Nhập]],MD_Main_SKU[Main SKU],MD_Main_SKU[SKU name_gom])</f>
        <v>Phó sản</v>
      </c>
    </row>
    <row r="452" spans="1:13" x14ac:dyDescent="0.35">
      <c r="A452">
        <v>2024</v>
      </c>
      <c r="B452">
        <v>11</v>
      </c>
      <c r="C452" t="s">
        <v>115</v>
      </c>
      <c r="D452" t="s">
        <v>116</v>
      </c>
      <c r="E452" t="s">
        <v>115</v>
      </c>
      <c r="F452" t="s">
        <v>116</v>
      </c>
      <c r="G452" s="2">
        <v>151586</v>
      </c>
      <c r="H452" s="2">
        <v>0</v>
      </c>
      <c r="I452" s="2">
        <v>151586</v>
      </c>
      <c r="J452" s="2">
        <v>0</v>
      </c>
      <c r="K452" s="2">
        <v>151586</v>
      </c>
      <c r="L452" s="2" t="str">
        <f>_xlfn.XLOOKUP(Data_Nhập[[#This Row],[Main SKU]],MD_Main_SKU[Main SKU],MD_Main_SKU[SKU name_gom])</f>
        <v>WSS05</v>
      </c>
      <c r="M452" s="2" t="str">
        <f>_xlfn.XLOOKUP(Data_Nhập[[#This Row],[Material-Nhập]],MD_Main_SKU[Main SKU],MD_Main_SKU[SKU name_gom])</f>
        <v>WSS05</v>
      </c>
    </row>
    <row r="453" spans="1:13" x14ac:dyDescent="0.35">
      <c r="A453">
        <v>2024</v>
      </c>
      <c r="B453">
        <v>11</v>
      </c>
      <c r="C453" t="s">
        <v>115</v>
      </c>
      <c r="D453" t="s">
        <v>116</v>
      </c>
      <c r="E453" t="s">
        <v>87</v>
      </c>
      <c r="F453" t="s">
        <v>88</v>
      </c>
      <c r="G453" s="2">
        <v>0</v>
      </c>
      <c r="H453" s="2">
        <v>0</v>
      </c>
      <c r="I453" s="2">
        <v>0</v>
      </c>
      <c r="J453" s="2">
        <v>5921</v>
      </c>
      <c r="K453" s="2">
        <v>5921</v>
      </c>
      <c r="L453" s="2" t="str">
        <f>_xlfn.XLOOKUP(Data_Nhập[[#This Row],[Main SKU]],MD_Main_SKU[Main SKU],MD_Main_SKU[SKU name_gom])</f>
        <v>WSS05</v>
      </c>
      <c r="M453" s="2" t="str">
        <f>_xlfn.XLOOKUP(Data_Nhập[[#This Row],[Material-Nhập]],MD_Main_SKU[Main SKU],MD_Main_SKU[SKU name_gom])</f>
        <v>Phó sản</v>
      </c>
    </row>
    <row r="454" spans="1:13" x14ac:dyDescent="0.35">
      <c r="A454">
        <v>2024</v>
      </c>
      <c r="B454">
        <v>11</v>
      </c>
      <c r="C454" t="s">
        <v>115</v>
      </c>
      <c r="D454" t="s">
        <v>116</v>
      </c>
      <c r="E454" t="s">
        <v>117</v>
      </c>
      <c r="F454" t="s">
        <v>86</v>
      </c>
      <c r="G454" s="2">
        <v>0</v>
      </c>
      <c r="H454" s="2">
        <v>0</v>
      </c>
      <c r="I454" s="2">
        <v>0</v>
      </c>
      <c r="J454" s="2">
        <v>3580</v>
      </c>
      <c r="K454" s="2">
        <v>3580</v>
      </c>
      <c r="L454" s="2" t="str">
        <f>_xlfn.XLOOKUP(Data_Nhập[[#This Row],[Main SKU]],MD_Main_SKU[Main SKU],MD_Main_SKU[SKU name_gom])</f>
        <v>WSS05</v>
      </c>
      <c r="M454" s="2" t="str">
        <f>_xlfn.XLOOKUP(Data_Nhập[[#This Row],[Material-Nhập]],MD_Main_SKU[Main SKU],MD_Main_SKU[SKU name_gom])</f>
        <v>Phó sản</v>
      </c>
    </row>
    <row r="455" spans="1:13" x14ac:dyDescent="0.35">
      <c r="A455">
        <v>2024</v>
      </c>
      <c r="B455">
        <v>12</v>
      </c>
      <c r="C455" t="s">
        <v>8</v>
      </c>
      <c r="D455" t="s">
        <v>9</v>
      </c>
      <c r="E455" t="s">
        <v>8</v>
      </c>
      <c r="F455" t="s">
        <v>9</v>
      </c>
      <c r="G455" s="2">
        <v>952600</v>
      </c>
      <c r="H455" s="2">
        <v>1100</v>
      </c>
      <c r="I455" s="2">
        <v>953700</v>
      </c>
      <c r="J455" s="2">
        <v>0</v>
      </c>
      <c r="K455" s="2">
        <v>953700</v>
      </c>
      <c r="L455" s="2" t="str">
        <f>_xlfn.XLOOKUP(Data_Nhập[[#This Row],[Main SKU]],MD_Main_SKU[Main SKU],MD_Main_SKU[SKU name_gom])</f>
        <v>WSS01</v>
      </c>
      <c r="M455" s="2" t="str">
        <f>_xlfn.XLOOKUP(Data_Nhập[[#This Row],[Material-Nhập]],MD_Main_SKU[Main SKU],MD_Main_SKU[SKU name_gom])</f>
        <v>WSS01</v>
      </c>
    </row>
    <row r="456" spans="1:13" x14ac:dyDescent="0.35">
      <c r="A456">
        <v>2024</v>
      </c>
      <c r="B456">
        <v>12</v>
      </c>
      <c r="C456" t="s">
        <v>8</v>
      </c>
      <c r="D456" t="s">
        <v>9</v>
      </c>
      <c r="E456" t="s">
        <v>22</v>
      </c>
      <c r="F456" t="s">
        <v>23</v>
      </c>
      <c r="G456" s="2">
        <v>0</v>
      </c>
      <c r="H456" s="2">
        <v>5500</v>
      </c>
      <c r="I456" s="2">
        <v>5500</v>
      </c>
      <c r="J456" s="2">
        <v>0</v>
      </c>
      <c r="K456" s="2">
        <v>5500</v>
      </c>
      <c r="L456" s="2" t="str">
        <f>_xlfn.XLOOKUP(Data_Nhập[[#This Row],[Main SKU]],MD_Main_SKU[Main SKU],MD_Main_SKU[SKU name_gom])</f>
        <v>WSS01</v>
      </c>
      <c r="M456" s="2" t="str">
        <f>_xlfn.XLOOKUP(Data_Nhập[[#This Row],[Material-Nhập]],MD_Main_SKU[Main SKU],MD_Main_SKU[SKU name_gom])</f>
        <v>WSS03</v>
      </c>
    </row>
    <row r="457" spans="1:13" x14ac:dyDescent="0.35">
      <c r="A457">
        <v>2024</v>
      </c>
      <c r="B457">
        <v>12</v>
      </c>
      <c r="C457" t="s">
        <v>8</v>
      </c>
      <c r="D457" t="s">
        <v>9</v>
      </c>
      <c r="E457" t="s">
        <v>34</v>
      </c>
      <c r="F457" t="s">
        <v>35</v>
      </c>
      <c r="G457" s="2">
        <v>0</v>
      </c>
      <c r="H457" s="2">
        <v>2200</v>
      </c>
      <c r="I457" s="2">
        <v>2200</v>
      </c>
      <c r="J457" s="2">
        <v>0</v>
      </c>
      <c r="K457" s="2">
        <v>2200</v>
      </c>
      <c r="L457" s="2" t="str">
        <f>_xlfn.XLOOKUP(Data_Nhập[[#This Row],[Main SKU]],MD_Main_SKU[Main SKU],MD_Main_SKU[SKU name_gom])</f>
        <v>WSS01</v>
      </c>
      <c r="M457" s="2" t="str">
        <f>_xlfn.XLOOKUP(Data_Nhập[[#This Row],[Material-Nhập]],MD_Main_SKU[Main SKU],MD_Main_SKU[SKU name_gom])</f>
        <v>WSS03-PL</v>
      </c>
    </row>
    <row r="458" spans="1:13" x14ac:dyDescent="0.35">
      <c r="A458">
        <v>2024</v>
      </c>
      <c r="B458">
        <v>12</v>
      </c>
      <c r="C458" t="s">
        <v>8</v>
      </c>
      <c r="D458" t="s">
        <v>9</v>
      </c>
      <c r="E458" t="s">
        <v>36</v>
      </c>
      <c r="F458" t="s">
        <v>37</v>
      </c>
      <c r="G458" s="2">
        <v>0</v>
      </c>
      <c r="H458" s="2">
        <v>12100</v>
      </c>
      <c r="I458" s="2">
        <v>12100</v>
      </c>
      <c r="J458" s="2">
        <v>0</v>
      </c>
      <c r="K458" s="2">
        <v>12100</v>
      </c>
      <c r="L458" s="2" t="str">
        <f>_xlfn.XLOOKUP(Data_Nhập[[#This Row],[Main SKU]],MD_Main_SKU[Main SKU],MD_Main_SKU[SKU name_gom])</f>
        <v>WSS01</v>
      </c>
      <c r="M458" s="2" t="str">
        <f>_xlfn.XLOOKUP(Data_Nhập[[#This Row],[Material-Nhập]],MD_Main_SKU[Main SKU],MD_Main_SKU[SKU name_gom])</f>
        <v>WSS01-PL</v>
      </c>
    </row>
    <row r="459" spans="1:13" x14ac:dyDescent="0.35">
      <c r="A459">
        <v>2024</v>
      </c>
      <c r="B459">
        <v>12</v>
      </c>
      <c r="C459" t="s">
        <v>8</v>
      </c>
      <c r="D459" t="s">
        <v>9</v>
      </c>
      <c r="E459" t="s">
        <v>87</v>
      </c>
      <c r="F459" t="s">
        <v>88</v>
      </c>
      <c r="G459" s="2">
        <v>0</v>
      </c>
      <c r="H459" s="2">
        <v>0</v>
      </c>
      <c r="I459" s="2">
        <v>0</v>
      </c>
      <c r="J459" s="2">
        <v>13600</v>
      </c>
      <c r="K459" s="2">
        <v>13600</v>
      </c>
      <c r="L459" s="2" t="str">
        <f>_xlfn.XLOOKUP(Data_Nhập[[#This Row],[Main SKU]],MD_Main_SKU[Main SKU],MD_Main_SKU[SKU name_gom])</f>
        <v>WSS01</v>
      </c>
      <c r="M459" s="2" t="str">
        <f>_xlfn.XLOOKUP(Data_Nhập[[#This Row],[Material-Nhập]],MD_Main_SKU[Main SKU],MD_Main_SKU[SKU name_gom])</f>
        <v>Phó sản</v>
      </c>
    </row>
    <row r="460" spans="1:13" x14ac:dyDescent="0.35">
      <c r="A460">
        <v>2024</v>
      </c>
      <c r="B460">
        <v>12</v>
      </c>
      <c r="C460" t="s">
        <v>8</v>
      </c>
      <c r="D460" t="s">
        <v>9</v>
      </c>
      <c r="E460" t="s">
        <v>89</v>
      </c>
      <c r="F460" t="s">
        <v>90</v>
      </c>
      <c r="G460" s="2">
        <v>0</v>
      </c>
      <c r="H460" s="2">
        <v>0</v>
      </c>
      <c r="I460" s="2">
        <v>0</v>
      </c>
      <c r="J460" s="2">
        <v>9154</v>
      </c>
      <c r="K460" s="2">
        <v>9154</v>
      </c>
      <c r="L460" s="2" t="str">
        <f>_xlfn.XLOOKUP(Data_Nhập[[#This Row],[Main SKU]],MD_Main_SKU[Main SKU],MD_Main_SKU[SKU name_gom])</f>
        <v>WSS01</v>
      </c>
      <c r="M460" s="2" t="str">
        <f>_xlfn.XLOOKUP(Data_Nhập[[#This Row],[Material-Nhập]],MD_Main_SKU[Main SKU],MD_Main_SKU[SKU name_gom])</f>
        <v>Phó sản</v>
      </c>
    </row>
    <row r="461" spans="1:13" x14ac:dyDescent="0.35">
      <c r="A461">
        <v>2024</v>
      </c>
      <c r="B461">
        <v>12</v>
      </c>
      <c r="C461" t="s">
        <v>8</v>
      </c>
      <c r="D461" t="s">
        <v>9</v>
      </c>
      <c r="E461" t="s">
        <v>91</v>
      </c>
      <c r="F461" t="s">
        <v>92</v>
      </c>
      <c r="G461" s="2">
        <v>0</v>
      </c>
      <c r="H461" s="2">
        <v>0</v>
      </c>
      <c r="I461" s="2">
        <v>0</v>
      </c>
      <c r="J461" s="2">
        <v>350</v>
      </c>
      <c r="K461" s="2">
        <v>350</v>
      </c>
      <c r="L461" s="2" t="str">
        <f>_xlfn.XLOOKUP(Data_Nhập[[#This Row],[Main SKU]],MD_Main_SKU[Main SKU],MD_Main_SKU[SKU name_gom])</f>
        <v>WSS01</v>
      </c>
      <c r="M461" s="2" t="str">
        <f>_xlfn.XLOOKUP(Data_Nhập[[#This Row],[Material-Nhập]],MD_Main_SKU[Main SKU],MD_Main_SKU[SKU name_gom])</f>
        <v>Phó sản</v>
      </c>
    </row>
    <row r="462" spans="1:13" x14ac:dyDescent="0.35">
      <c r="A462">
        <v>2024</v>
      </c>
      <c r="B462">
        <v>12</v>
      </c>
      <c r="C462" t="s">
        <v>8</v>
      </c>
      <c r="D462" t="s">
        <v>9</v>
      </c>
      <c r="E462" t="s">
        <v>117</v>
      </c>
      <c r="F462" t="s">
        <v>86</v>
      </c>
      <c r="G462" s="2">
        <v>0</v>
      </c>
      <c r="H462" s="2">
        <v>0</v>
      </c>
      <c r="I462" s="2">
        <v>0</v>
      </c>
      <c r="J462" s="2">
        <v>18881</v>
      </c>
      <c r="K462" s="2">
        <v>18881</v>
      </c>
      <c r="L462" s="2" t="str">
        <f>_xlfn.XLOOKUP(Data_Nhập[[#This Row],[Main SKU]],MD_Main_SKU[Main SKU],MD_Main_SKU[SKU name_gom])</f>
        <v>WSS01</v>
      </c>
      <c r="M462" s="2" t="str">
        <f>_xlfn.XLOOKUP(Data_Nhập[[#This Row],[Material-Nhập]],MD_Main_SKU[Main SKU],MD_Main_SKU[SKU name_gom])</f>
        <v>Phó sản</v>
      </c>
    </row>
    <row r="463" spans="1:13" x14ac:dyDescent="0.35">
      <c r="A463">
        <v>2024</v>
      </c>
      <c r="B463">
        <v>12</v>
      </c>
      <c r="C463" t="s">
        <v>14</v>
      </c>
      <c r="D463" t="s">
        <v>15</v>
      </c>
      <c r="E463" t="s">
        <v>14</v>
      </c>
      <c r="F463" t="s">
        <v>15</v>
      </c>
      <c r="G463" s="2">
        <v>969100</v>
      </c>
      <c r="H463" s="2">
        <v>0</v>
      </c>
      <c r="I463" s="2">
        <v>969100</v>
      </c>
      <c r="J463" s="2">
        <v>0</v>
      </c>
      <c r="K463" s="2">
        <v>969100</v>
      </c>
      <c r="L463" s="2" t="str">
        <f>_xlfn.XLOOKUP(Data_Nhập[[#This Row],[Main SKU]],MD_Main_SKU[Main SKU],MD_Main_SKU[SKU name_gom])</f>
        <v>iSS01084</v>
      </c>
      <c r="M463" s="2" t="str">
        <f>_xlfn.XLOOKUP(Data_Nhập[[#This Row],[Material-Nhập]],MD_Main_SKU[Main SKU],MD_Main_SKU[SKU name_gom])</f>
        <v>iSS01084</v>
      </c>
    </row>
    <row r="464" spans="1:13" x14ac:dyDescent="0.35">
      <c r="A464">
        <v>2024</v>
      </c>
      <c r="B464">
        <v>12</v>
      </c>
      <c r="C464" t="s">
        <v>14</v>
      </c>
      <c r="D464" t="s">
        <v>15</v>
      </c>
      <c r="E464" t="s">
        <v>18</v>
      </c>
      <c r="F464" t="s">
        <v>19</v>
      </c>
      <c r="G464" s="2">
        <v>0</v>
      </c>
      <c r="H464" s="2">
        <v>1100</v>
      </c>
      <c r="I464" s="2">
        <v>1100</v>
      </c>
      <c r="J464" s="2">
        <v>0</v>
      </c>
      <c r="K464" s="2">
        <v>1100</v>
      </c>
      <c r="L464" s="2" t="str">
        <f>_xlfn.XLOOKUP(Data_Nhập[[#This Row],[Main SKU]],MD_Main_SKU[Main SKU],MD_Main_SKU[SKU name_gom])</f>
        <v>iSS01084</v>
      </c>
      <c r="M464" s="2" t="str">
        <f>_xlfn.XLOOKUP(Data_Nhập[[#This Row],[Material-Nhập]],MD_Main_SKU[Main SKU],MD_Main_SKU[SKU name_gom])</f>
        <v>iSS01</v>
      </c>
    </row>
    <row r="465" spans="1:13" x14ac:dyDescent="0.35">
      <c r="A465">
        <v>2024</v>
      </c>
      <c r="B465">
        <v>12</v>
      </c>
      <c r="C465" t="s">
        <v>14</v>
      </c>
      <c r="D465" t="s">
        <v>15</v>
      </c>
      <c r="E465" t="s">
        <v>22</v>
      </c>
      <c r="F465" t="s">
        <v>23</v>
      </c>
      <c r="G465" s="2">
        <v>0</v>
      </c>
      <c r="H465" s="2">
        <v>26399.999999999996</v>
      </c>
      <c r="I465" s="2">
        <v>26399.999999999996</v>
      </c>
      <c r="J465" s="2">
        <v>0</v>
      </c>
      <c r="K465" s="2">
        <v>26399.999999999996</v>
      </c>
      <c r="L465" s="2" t="str">
        <f>_xlfn.XLOOKUP(Data_Nhập[[#This Row],[Main SKU]],MD_Main_SKU[Main SKU],MD_Main_SKU[SKU name_gom])</f>
        <v>iSS01084</v>
      </c>
      <c r="M465" s="2" t="str">
        <f>_xlfn.XLOOKUP(Data_Nhập[[#This Row],[Material-Nhập]],MD_Main_SKU[Main SKU],MD_Main_SKU[SKU name_gom])</f>
        <v>WSS03</v>
      </c>
    </row>
    <row r="466" spans="1:13" x14ac:dyDescent="0.35">
      <c r="A466">
        <v>2024</v>
      </c>
      <c r="B466">
        <v>12</v>
      </c>
      <c r="C466" t="s">
        <v>14</v>
      </c>
      <c r="D466" t="s">
        <v>15</v>
      </c>
      <c r="E466" t="s">
        <v>38</v>
      </c>
      <c r="F466" t="s">
        <v>39</v>
      </c>
      <c r="G466" s="2">
        <v>0</v>
      </c>
      <c r="H466" s="2">
        <v>13200</v>
      </c>
      <c r="I466" s="2">
        <v>13200</v>
      </c>
      <c r="J466" s="2">
        <v>0</v>
      </c>
      <c r="K466" s="2">
        <v>13200</v>
      </c>
      <c r="L466" s="2" t="str">
        <f>_xlfn.XLOOKUP(Data_Nhập[[#This Row],[Main SKU]],MD_Main_SKU[Main SKU],MD_Main_SKU[SKU name_gom])</f>
        <v>iSS01084</v>
      </c>
      <c r="M466" s="2" t="str">
        <f>_xlfn.XLOOKUP(Data_Nhập[[#This Row],[Material-Nhập]],MD_Main_SKU[Main SKU],MD_Main_SKU[SKU name_gom])</f>
        <v>iSS01084-PL</v>
      </c>
    </row>
    <row r="467" spans="1:13" x14ac:dyDescent="0.35">
      <c r="A467">
        <v>2024</v>
      </c>
      <c r="B467">
        <v>12</v>
      </c>
      <c r="C467" t="s">
        <v>14</v>
      </c>
      <c r="D467" t="s">
        <v>15</v>
      </c>
      <c r="E467" t="s">
        <v>34</v>
      </c>
      <c r="F467" t="s">
        <v>35</v>
      </c>
      <c r="G467" s="2">
        <v>0</v>
      </c>
      <c r="H467" s="2">
        <v>3300</v>
      </c>
      <c r="I467" s="2">
        <v>3300</v>
      </c>
      <c r="J467" s="2">
        <v>0</v>
      </c>
      <c r="K467" s="2">
        <v>3300</v>
      </c>
      <c r="L467" s="2" t="str">
        <f>_xlfn.XLOOKUP(Data_Nhập[[#This Row],[Main SKU]],MD_Main_SKU[Main SKU],MD_Main_SKU[SKU name_gom])</f>
        <v>iSS01084</v>
      </c>
      <c r="M467" s="2" t="str">
        <f>_xlfn.XLOOKUP(Data_Nhập[[#This Row],[Material-Nhập]],MD_Main_SKU[Main SKU],MD_Main_SKU[SKU name_gom])</f>
        <v>WSS03-PL</v>
      </c>
    </row>
    <row r="468" spans="1:13" x14ac:dyDescent="0.35">
      <c r="A468">
        <v>2024</v>
      </c>
      <c r="B468">
        <v>12</v>
      </c>
      <c r="C468" t="s">
        <v>14</v>
      </c>
      <c r="D468" t="s">
        <v>15</v>
      </c>
      <c r="E468" t="s">
        <v>87</v>
      </c>
      <c r="F468" t="s">
        <v>88</v>
      </c>
      <c r="G468" s="2">
        <v>0</v>
      </c>
      <c r="H468" s="2">
        <v>0</v>
      </c>
      <c r="I468" s="2">
        <v>0</v>
      </c>
      <c r="J468" s="2">
        <v>16300</v>
      </c>
      <c r="K468" s="2">
        <v>16300</v>
      </c>
      <c r="L468" s="2" t="str">
        <f>_xlfn.XLOOKUP(Data_Nhập[[#This Row],[Main SKU]],MD_Main_SKU[Main SKU],MD_Main_SKU[SKU name_gom])</f>
        <v>iSS01084</v>
      </c>
      <c r="M468" s="2" t="str">
        <f>_xlfn.XLOOKUP(Data_Nhập[[#This Row],[Material-Nhập]],MD_Main_SKU[Main SKU],MD_Main_SKU[SKU name_gom])</f>
        <v>Phó sản</v>
      </c>
    </row>
    <row r="469" spans="1:13" x14ac:dyDescent="0.35">
      <c r="A469">
        <v>2024</v>
      </c>
      <c r="B469">
        <v>12</v>
      </c>
      <c r="C469" t="s">
        <v>14</v>
      </c>
      <c r="D469" t="s">
        <v>15</v>
      </c>
      <c r="E469" t="s">
        <v>89</v>
      </c>
      <c r="F469" t="s">
        <v>90</v>
      </c>
      <c r="G469" s="2">
        <v>0</v>
      </c>
      <c r="H469" s="2">
        <v>0</v>
      </c>
      <c r="I469" s="2">
        <v>0</v>
      </c>
      <c r="J469" s="2">
        <v>5995</v>
      </c>
      <c r="K469" s="2">
        <v>5995</v>
      </c>
      <c r="L469" s="2" t="str">
        <f>_xlfn.XLOOKUP(Data_Nhập[[#This Row],[Main SKU]],MD_Main_SKU[Main SKU],MD_Main_SKU[SKU name_gom])</f>
        <v>iSS01084</v>
      </c>
      <c r="M469" s="2" t="str">
        <f>_xlfn.XLOOKUP(Data_Nhập[[#This Row],[Material-Nhập]],MD_Main_SKU[Main SKU],MD_Main_SKU[SKU name_gom])</f>
        <v>Phó sản</v>
      </c>
    </row>
    <row r="470" spans="1:13" x14ac:dyDescent="0.35">
      <c r="A470">
        <v>2024</v>
      </c>
      <c r="B470">
        <v>12</v>
      </c>
      <c r="C470" t="s">
        <v>14</v>
      </c>
      <c r="D470" t="s">
        <v>15</v>
      </c>
      <c r="E470" t="s">
        <v>91</v>
      </c>
      <c r="F470" t="s">
        <v>92</v>
      </c>
      <c r="G470" s="2">
        <v>0</v>
      </c>
      <c r="H470" s="2">
        <v>0</v>
      </c>
      <c r="I470" s="2">
        <v>0</v>
      </c>
      <c r="J470" s="2">
        <v>3720</v>
      </c>
      <c r="K470" s="2">
        <v>3720</v>
      </c>
      <c r="L470" s="2" t="str">
        <f>_xlfn.XLOOKUP(Data_Nhập[[#This Row],[Main SKU]],MD_Main_SKU[Main SKU],MD_Main_SKU[SKU name_gom])</f>
        <v>iSS01084</v>
      </c>
      <c r="M470" s="2" t="str">
        <f>_xlfn.XLOOKUP(Data_Nhập[[#This Row],[Material-Nhập]],MD_Main_SKU[Main SKU],MD_Main_SKU[SKU name_gom])</f>
        <v>Phó sản</v>
      </c>
    </row>
    <row r="471" spans="1:13" x14ac:dyDescent="0.35">
      <c r="A471">
        <v>2024</v>
      </c>
      <c r="B471">
        <v>12</v>
      </c>
      <c r="C471" t="s">
        <v>14</v>
      </c>
      <c r="D471" t="s">
        <v>15</v>
      </c>
      <c r="E471" t="s">
        <v>117</v>
      </c>
      <c r="F471" t="s">
        <v>86</v>
      </c>
      <c r="G471" s="2">
        <v>0</v>
      </c>
      <c r="H471" s="2">
        <v>0</v>
      </c>
      <c r="I471" s="2">
        <v>0</v>
      </c>
      <c r="J471" s="2">
        <v>8355</v>
      </c>
      <c r="K471" s="2">
        <v>8355</v>
      </c>
      <c r="L471" s="2" t="str">
        <f>_xlfn.XLOOKUP(Data_Nhập[[#This Row],[Main SKU]],MD_Main_SKU[Main SKU],MD_Main_SKU[SKU name_gom])</f>
        <v>iSS01084</v>
      </c>
      <c r="M471" s="2" t="str">
        <f>_xlfn.XLOOKUP(Data_Nhập[[#This Row],[Material-Nhập]],MD_Main_SKU[Main SKU],MD_Main_SKU[SKU name_gom])</f>
        <v>Phó sản</v>
      </c>
    </row>
    <row r="472" spans="1:13" x14ac:dyDescent="0.35">
      <c r="A472">
        <v>2024</v>
      </c>
      <c r="B472">
        <v>12</v>
      </c>
      <c r="C472" t="s">
        <v>16</v>
      </c>
      <c r="D472" t="s">
        <v>17</v>
      </c>
      <c r="E472" t="s">
        <v>16</v>
      </c>
      <c r="F472" t="s">
        <v>17</v>
      </c>
      <c r="G472" s="2">
        <v>775499.99999999988</v>
      </c>
      <c r="H472" s="2">
        <v>0</v>
      </c>
      <c r="I472" s="2">
        <v>775499.99999999988</v>
      </c>
      <c r="J472" s="2">
        <v>0</v>
      </c>
      <c r="K472" s="2">
        <v>775499.99999999988</v>
      </c>
      <c r="L472" s="2" t="str">
        <f>_xlfn.XLOOKUP(Data_Nhập[[#This Row],[Main SKU]],MD_Main_SKU[Main SKU],MD_Main_SKU[SKU name_gom])</f>
        <v>WSS01</v>
      </c>
      <c r="M472" s="2" t="str">
        <f>_xlfn.XLOOKUP(Data_Nhập[[#This Row],[Material-Nhập]],MD_Main_SKU[Main SKU],MD_Main_SKU[SKU name_gom])</f>
        <v>WSS01</v>
      </c>
    </row>
    <row r="473" spans="1:13" x14ac:dyDescent="0.35">
      <c r="A473">
        <v>2024</v>
      </c>
      <c r="B473">
        <v>12</v>
      </c>
      <c r="C473" t="s">
        <v>16</v>
      </c>
      <c r="D473" t="s">
        <v>17</v>
      </c>
      <c r="E473" t="s">
        <v>18</v>
      </c>
      <c r="F473" t="s">
        <v>19</v>
      </c>
      <c r="G473" s="2">
        <v>0</v>
      </c>
      <c r="H473" s="2">
        <v>102300.00000000001</v>
      </c>
      <c r="I473" s="2">
        <v>102300.00000000001</v>
      </c>
      <c r="J473" s="2">
        <v>0</v>
      </c>
      <c r="K473" s="2">
        <v>102300.00000000001</v>
      </c>
      <c r="L473" s="2" t="str">
        <f>_xlfn.XLOOKUP(Data_Nhập[[#This Row],[Main SKU]],MD_Main_SKU[Main SKU],MD_Main_SKU[SKU name_gom])</f>
        <v>WSS01</v>
      </c>
      <c r="M473" s="2" t="str">
        <f>_xlfn.XLOOKUP(Data_Nhập[[#This Row],[Material-Nhập]],MD_Main_SKU[Main SKU],MD_Main_SKU[SKU name_gom])</f>
        <v>iSS01</v>
      </c>
    </row>
    <row r="474" spans="1:13" x14ac:dyDescent="0.35">
      <c r="A474">
        <v>2024</v>
      </c>
      <c r="B474">
        <v>12</v>
      </c>
      <c r="C474" t="s">
        <v>16</v>
      </c>
      <c r="D474" t="s">
        <v>17</v>
      </c>
      <c r="E474" t="s">
        <v>20</v>
      </c>
      <c r="F474" t="s">
        <v>21</v>
      </c>
      <c r="G474" s="2">
        <v>0</v>
      </c>
      <c r="H474" s="2">
        <v>2200</v>
      </c>
      <c r="I474" s="2">
        <v>2200</v>
      </c>
      <c r="J474" s="2">
        <v>0</v>
      </c>
      <c r="K474" s="2">
        <v>2200</v>
      </c>
      <c r="L474" s="2" t="str">
        <f>_xlfn.XLOOKUP(Data_Nhập[[#This Row],[Main SKU]],MD_Main_SKU[Main SKU],MD_Main_SKU[SKU name_gom])</f>
        <v>WSS01</v>
      </c>
      <c r="M474" s="2" t="str">
        <f>_xlfn.XLOOKUP(Data_Nhập[[#This Row],[Material-Nhập]],MD_Main_SKU[Main SKU],MD_Main_SKU[SKU name_gom])</f>
        <v>WSS02</v>
      </c>
    </row>
    <row r="475" spans="1:13" x14ac:dyDescent="0.35">
      <c r="A475">
        <v>2024</v>
      </c>
      <c r="B475">
        <v>12</v>
      </c>
      <c r="C475" t="s">
        <v>16</v>
      </c>
      <c r="D475" t="s">
        <v>17</v>
      </c>
      <c r="E475" t="s">
        <v>22</v>
      </c>
      <c r="F475" t="s">
        <v>23</v>
      </c>
      <c r="G475" s="2">
        <v>0</v>
      </c>
      <c r="H475" s="2">
        <v>7700</v>
      </c>
      <c r="I475" s="2">
        <v>7700</v>
      </c>
      <c r="J475" s="2">
        <v>0</v>
      </c>
      <c r="K475" s="2">
        <v>7700</v>
      </c>
      <c r="L475" s="2" t="str">
        <f>_xlfn.XLOOKUP(Data_Nhập[[#This Row],[Main SKU]],MD_Main_SKU[Main SKU],MD_Main_SKU[SKU name_gom])</f>
        <v>WSS01</v>
      </c>
      <c r="M475" s="2" t="str">
        <f>_xlfn.XLOOKUP(Data_Nhập[[#This Row],[Material-Nhập]],MD_Main_SKU[Main SKU],MD_Main_SKU[SKU name_gom])</f>
        <v>WSS03</v>
      </c>
    </row>
    <row r="476" spans="1:13" x14ac:dyDescent="0.35">
      <c r="A476">
        <v>2024</v>
      </c>
      <c r="B476">
        <v>12</v>
      </c>
      <c r="C476" t="s">
        <v>16</v>
      </c>
      <c r="D476" t="s">
        <v>17</v>
      </c>
      <c r="E476" t="s">
        <v>40</v>
      </c>
      <c r="F476" t="s">
        <v>41</v>
      </c>
      <c r="G476" s="2">
        <v>0</v>
      </c>
      <c r="H476" s="2">
        <v>1100</v>
      </c>
      <c r="I476" s="2">
        <v>1100</v>
      </c>
      <c r="J476" s="2">
        <v>0</v>
      </c>
      <c r="K476" s="2">
        <v>1100</v>
      </c>
      <c r="L476" s="2" t="str">
        <f>_xlfn.XLOOKUP(Data_Nhập[[#This Row],[Main SKU]],MD_Main_SKU[Main SKU],MD_Main_SKU[SKU name_gom])</f>
        <v>WSS01</v>
      </c>
      <c r="M476" s="2" t="str">
        <f>_xlfn.XLOOKUP(Data_Nhập[[#This Row],[Material-Nhập]],MD_Main_SKU[Main SKU],MD_Main_SKU[SKU name_gom])</f>
        <v>WSS01-PL</v>
      </c>
    </row>
    <row r="477" spans="1:13" x14ac:dyDescent="0.35">
      <c r="A477">
        <v>2024</v>
      </c>
      <c r="B477">
        <v>12</v>
      </c>
      <c r="C477" t="s">
        <v>16</v>
      </c>
      <c r="D477" t="s">
        <v>17</v>
      </c>
      <c r="E477" t="s">
        <v>34</v>
      </c>
      <c r="F477" t="s">
        <v>35</v>
      </c>
      <c r="G477" s="2">
        <v>0</v>
      </c>
      <c r="H477" s="2">
        <v>1100</v>
      </c>
      <c r="I477" s="2">
        <v>1100</v>
      </c>
      <c r="J477" s="2">
        <v>0</v>
      </c>
      <c r="K477" s="2">
        <v>1100</v>
      </c>
      <c r="L477" s="2" t="str">
        <f>_xlfn.XLOOKUP(Data_Nhập[[#This Row],[Main SKU]],MD_Main_SKU[Main SKU],MD_Main_SKU[SKU name_gom])</f>
        <v>WSS01</v>
      </c>
      <c r="M477" s="2" t="str">
        <f>_xlfn.XLOOKUP(Data_Nhập[[#This Row],[Material-Nhập]],MD_Main_SKU[Main SKU],MD_Main_SKU[SKU name_gom])</f>
        <v>WSS03-PL</v>
      </c>
    </row>
    <row r="478" spans="1:13" x14ac:dyDescent="0.35">
      <c r="A478">
        <v>2024</v>
      </c>
      <c r="B478">
        <v>12</v>
      </c>
      <c r="C478" t="s">
        <v>16</v>
      </c>
      <c r="D478" t="s">
        <v>17</v>
      </c>
      <c r="E478" t="s">
        <v>87</v>
      </c>
      <c r="F478" t="s">
        <v>88</v>
      </c>
      <c r="G478" s="2">
        <v>0</v>
      </c>
      <c r="H478" s="2">
        <v>0</v>
      </c>
      <c r="I478" s="2">
        <v>0</v>
      </c>
      <c r="J478" s="2">
        <v>9130</v>
      </c>
      <c r="K478" s="2">
        <v>9130</v>
      </c>
      <c r="L478" s="2" t="str">
        <f>_xlfn.XLOOKUP(Data_Nhập[[#This Row],[Main SKU]],MD_Main_SKU[Main SKU],MD_Main_SKU[SKU name_gom])</f>
        <v>WSS01</v>
      </c>
      <c r="M478" s="2" t="str">
        <f>_xlfn.XLOOKUP(Data_Nhập[[#This Row],[Material-Nhập]],MD_Main_SKU[Main SKU],MD_Main_SKU[SKU name_gom])</f>
        <v>Phó sản</v>
      </c>
    </row>
    <row r="479" spans="1:13" x14ac:dyDescent="0.35">
      <c r="A479">
        <v>2024</v>
      </c>
      <c r="B479">
        <v>12</v>
      </c>
      <c r="C479" t="s">
        <v>16</v>
      </c>
      <c r="D479" t="s">
        <v>17</v>
      </c>
      <c r="E479" t="s">
        <v>89</v>
      </c>
      <c r="F479" t="s">
        <v>90</v>
      </c>
      <c r="G479" s="2">
        <v>0</v>
      </c>
      <c r="H479" s="2">
        <v>0</v>
      </c>
      <c r="I479" s="2">
        <v>0</v>
      </c>
      <c r="J479" s="2">
        <v>3865.0000000000005</v>
      </c>
      <c r="K479" s="2">
        <v>3865.0000000000005</v>
      </c>
      <c r="L479" s="2" t="str">
        <f>_xlfn.XLOOKUP(Data_Nhập[[#This Row],[Main SKU]],MD_Main_SKU[Main SKU],MD_Main_SKU[SKU name_gom])</f>
        <v>WSS01</v>
      </c>
      <c r="M479" s="2" t="str">
        <f>_xlfn.XLOOKUP(Data_Nhập[[#This Row],[Material-Nhập]],MD_Main_SKU[Main SKU],MD_Main_SKU[SKU name_gom])</f>
        <v>Phó sản</v>
      </c>
    </row>
    <row r="480" spans="1:13" x14ac:dyDescent="0.35">
      <c r="A480">
        <v>2024</v>
      </c>
      <c r="B480">
        <v>12</v>
      </c>
      <c r="C480" t="s">
        <v>16</v>
      </c>
      <c r="D480" t="s">
        <v>17</v>
      </c>
      <c r="E480" t="s">
        <v>91</v>
      </c>
      <c r="F480" t="s">
        <v>92</v>
      </c>
      <c r="G480" s="2">
        <v>0</v>
      </c>
      <c r="H480" s="2">
        <v>0</v>
      </c>
      <c r="I480" s="2">
        <v>0</v>
      </c>
      <c r="J480" s="2">
        <v>389.99999999999994</v>
      </c>
      <c r="K480" s="2">
        <v>389.99999999999994</v>
      </c>
      <c r="L480" s="2" t="str">
        <f>_xlfn.XLOOKUP(Data_Nhập[[#This Row],[Main SKU]],MD_Main_SKU[Main SKU],MD_Main_SKU[SKU name_gom])</f>
        <v>WSS01</v>
      </c>
      <c r="M480" s="2" t="str">
        <f>_xlfn.XLOOKUP(Data_Nhập[[#This Row],[Material-Nhập]],MD_Main_SKU[Main SKU],MD_Main_SKU[SKU name_gom])</f>
        <v>Phó sản</v>
      </c>
    </row>
    <row r="481" spans="1:13" x14ac:dyDescent="0.35">
      <c r="A481">
        <v>2024</v>
      </c>
      <c r="B481">
        <v>12</v>
      </c>
      <c r="C481" t="s">
        <v>16</v>
      </c>
      <c r="D481" t="s">
        <v>17</v>
      </c>
      <c r="E481" t="s">
        <v>117</v>
      </c>
      <c r="F481" t="s">
        <v>86</v>
      </c>
      <c r="G481" s="2">
        <v>0</v>
      </c>
      <c r="H481" s="2">
        <v>0</v>
      </c>
      <c r="I481" s="2">
        <v>0</v>
      </c>
      <c r="J481" s="2">
        <v>5290</v>
      </c>
      <c r="K481" s="2">
        <v>5290</v>
      </c>
      <c r="L481" s="2" t="str">
        <f>_xlfn.XLOOKUP(Data_Nhập[[#This Row],[Main SKU]],MD_Main_SKU[Main SKU],MD_Main_SKU[SKU name_gom])</f>
        <v>WSS01</v>
      </c>
      <c r="M481" s="2" t="str">
        <f>_xlfn.XLOOKUP(Data_Nhập[[#This Row],[Material-Nhập]],MD_Main_SKU[Main SKU],MD_Main_SKU[SKU name_gom])</f>
        <v>Phó sản</v>
      </c>
    </row>
    <row r="482" spans="1:13" x14ac:dyDescent="0.35">
      <c r="A482">
        <v>2024</v>
      </c>
      <c r="B482">
        <v>12</v>
      </c>
      <c r="C482" t="s">
        <v>18</v>
      </c>
      <c r="D482" t="s">
        <v>19</v>
      </c>
      <c r="E482" t="s">
        <v>18</v>
      </c>
      <c r="F482" t="s">
        <v>19</v>
      </c>
      <c r="G482" s="2">
        <v>16500</v>
      </c>
      <c r="H482" s="2">
        <v>0</v>
      </c>
      <c r="I482" s="2">
        <v>16500</v>
      </c>
      <c r="J482" s="2">
        <v>0</v>
      </c>
      <c r="K482" s="2">
        <v>16500</v>
      </c>
      <c r="L482" s="2" t="str">
        <f>_xlfn.XLOOKUP(Data_Nhập[[#This Row],[Main SKU]],MD_Main_SKU[Main SKU],MD_Main_SKU[SKU name_gom])</f>
        <v>iSS01</v>
      </c>
      <c r="M482" s="2" t="str">
        <f>_xlfn.XLOOKUP(Data_Nhập[[#This Row],[Material-Nhập]],MD_Main_SKU[Main SKU],MD_Main_SKU[SKU name_gom])</f>
        <v>iSS01</v>
      </c>
    </row>
    <row r="483" spans="1:13" x14ac:dyDescent="0.35">
      <c r="A483">
        <v>2024</v>
      </c>
      <c r="B483">
        <v>12</v>
      </c>
      <c r="C483" t="s">
        <v>18</v>
      </c>
      <c r="D483" t="s">
        <v>19</v>
      </c>
      <c r="E483" t="s">
        <v>38</v>
      </c>
      <c r="F483" t="s">
        <v>39</v>
      </c>
      <c r="G483" s="2">
        <v>0</v>
      </c>
      <c r="H483" s="2">
        <v>3300</v>
      </c>
      <c r="I483" s="2">
        <v>3300</v>
      </c>
      <c r="J483" s="2">
        <v>0</v>
      </c>
      <c r="K483" s="2">
        <v>3300</v>
      </c>
      <c r="L483" s="2" t="str">
        <f>_xlfn.XLOOKUP(Data_Nhập[[#This Row],[Main SKU]],MD_Main_SKU[Main SKU],MD_Main_SKU[SKU name_gom])</f>
        <v>iSS01</v>
      </c>
      <c r="M483" s="2" t="str">
        <f>_xlfn.XLOOKUP(Data_Nhập[[#This Row],[Material-Nhập]],MD_Main_SKU[Main SKU],MD_Main_SKU[SKU name_gom])</f>
        <v>iSS01084-PL</v>
      </c>
    </row>
    <row r="484" spans="1:13" x14ac:dyDescent="0.35">
      <c r="A484">
        <v>2024</v>
      </c>
      <c r="B484">
        <v>12</v>
      </c>
      <c r="C484" t="s">
        <v>18</v>
      </c>
      <c r="D484" t="s">
        <v>19</v>
      </c>
      <c r="E484" t="s">
        <v>87</v>
      </c>
      <c r="F484" t="s">
        <v>88</v>
      </c>
      <c r="G484" s="2">
        <v>0</v>
      </c>
      <c r="H484" s="2">
        <v>0</v>
      </c>
      <c r="I484" s="2">
        <v>0</v>
      </c>
      <c r="J484" s="2">
        <v>2850.0000000000005</v>
      </c>
      <c r="K484" s="2">
        <v>2850.0000000000005</v>
      </c>
      <c r="L484" s="2" t="str">
        <f>_xlfn.XLOOKUP(Data_Nhập[[#This Row],[Main SKU]],MD_Main_SKU[Main SKU],MD_Main_SKU[SKU name_gom])</f>
        <v>iSS01</v>
      </c>
      <c r="M484" s="2" t="str">
        <f>_xlfn.XLOOKUP(Data_Nhập[[#This Row],[Material-Nhập]],MD_Main_SKU[Main SKU],MD_Main_SKU[SKU name_gom])</f>
        <v>Phó sản</v>
      </c>
    </row>
    <row r="485" spans="1:13" x14ac:dyDescent="0.35">
      <c r="A485">
        <v>2024</v>
      </c>
      <c r="B485">
        <v>12</v>
      </c>
      <c r="C485" t="s">
        <v>18</v>
      </c>
      <c r="D485" t="s">
        <v>19</v>
      </c>
      <c r="E485" t="s">
        <v>89</v>
      </c>
      <c r="F485" t="s">
        <v>90</v>
      </c>
      <c r="G485" s="2">
        <v>0</v>
      </c>
      <c r="H485" s="2">
        <v>0</v>
      </c>
      <c r="I485" s="2">
        <v>0</v>
      </c>
      <c r="J485" s="2">
        <v>1600</v>
      </c>
      <c r="K485" s="2">
        <v>1600</v>
      </c>
      <c r="L485" s="2" t="str">
        <f>_xlfn.XLOOKUP(Data_Nhập[[#This Row],[Main SKU]],MD_Main_SKU[Main SKU],MD_Main_SKU[SKU name_gom])</f>
        <v>iSS01</v>
      </c>
      <c r="M485" s="2" t="str">
        <f>_xlfn.XLOOKUP(Data_Nhập[[#This Row],[Material-Nhập]],MD_Main_SKU[Main SKU],MD_Main_SKU[SKU name_gom])</f>
        <v>Phó sản</v>
      </c>
    </row>
    <row r="486" spans="1:13" x14ac:dyDescent="0.35">
      <c r="A486">
        <v>2024</v>
      </c>
      <c r="B486">
        <v>12</v>
      </c>
      <c r="C486" t="s">
        <v>18</v>
      </c>
      <c r="D486" t="s">
        <v>19</v>
      </c>
      <c r="E486" t="s">
        <v>117</v>
      </c>
      <c r="F486" t="s">
        <v>86</v>
      </c>
      <c r="G486" s="2">
        <v>0</v>
      </c>
      <c r="H486" s="2">
        <v>0</v>
      </c>
      <c r="I486" s="2">
        <v>0</v>
      </c>
      <c r="J486" s="2">
        <v>1050</v>
      </c>
      <c r="K486" s="2">
        <v>1050</v>
      </c>
      <c r="L486" s="2" t="str">
        <f>_xlfn.XLOOKUP(Data_Nhập[[#This Row],[Main SKU]],MD_Main_SKU[Main SKU],MD_Main_SKU[SKU name_gom])</f>
        <v>iSS01</v>
      </c>
      <c r="M486" s="2" t="str">
        <f>_xlfn.XLOOKUP(Data_Nhập[[#This Row],[Material-Nhập]],MD_Main_SKU[Main SKU],MD_Main_SKU[SKU name_gom])</f>
        <v>Phó sản</v>
      </c>
    </row>
    <row r="487" spans="1:13" x14ac:dyDescent="0.35">
      <c r="A487">
        <v>2024</v>
      </c>
      <c r="B487">
        <v>12</v>
      </c>
      <c r="C487" t="s">
        <v>22</v>
      </c>
      <c r="D487" t="s">
        <v>23</v>
      </c>
      <c r="E487" t="s">
        <v>20</v>
      </c>
      <c r="F487" t="s">
        <v>21</v>
      </c>
      <c r="G487" s="2">
        <v>0</v>
      </c>
      <c r="H487" s="2">
        <v>1100</v>
      </c>
      <c r="I487" s="2">
        <v>1100</v>
      </c>
      <c r="J487" s="2">
        <v>0</v>
      </c>
      <c r="K487" s="2">
        <v>1100</v>
      </c>
      <c r="L487" s="2" t="str">
        <f>_xlfn.XLOOKUP(Data_Nhập[[#This Row],[Main SKU]],MD_Main_SKU[Main SKU],MD_Main_SKU[SKU name_gom])</f>
        <v>WSS03</v>
      </c>
      <c r="M487" s="2" t="str">
        <f>_xlfn.XLOOKUP(Data_Nhập[[#This Row],[Material-Nhập]],MD_Main_SKU[Main SKU],MD_Main_SKU[SKU name_gom])</f>
        <v>WSS02</v>
      </c>
    </row>
    <row r="488" spans="1:13" x14ac:dyDescent="0.35">
      <c r="A488">
        <v>2024</v>
      </c>
      <c r="B488">
        <v>12</v>
      </c>
      <c r="C488" t="s">
        <v>22</v>
      </c>
      <c r="D488" t="s">
        <v>23</v>
      </c>
      <c r="E488" t="s">
        <v>22</v>
      </c>
      <c r="F488" t="s">
        <v>23</v>
      </c>
      <c r="G488" s="2">
        <v>19800</v>
      </c>
      <c r="H488" s="2">
        <v>0</v>
      </c>
      <c r="I488" s="2">
        <v>19800</v>
      </c>
      <c r="J488" s="2">
        <v>0</v>
      </c>
      <c r="K488" s="2">
        <v>19800</v>
      </c>
      <c r="L488" s="2" t="str">
        <f>_xlfn.XLOOKUP(Data_Nhập[[#This Row],[Main SKU]],MD_Main_SKU[Main SKU],MD_Main_SKU[SKU name_gom])</f>
        <v>WSS03</v>
      </c>
      <c r="M488" s="2" t="str">
        <f>_xlfn.XLOOKUP(Data_Nhập[[#This Row],[Material-Nhập]],MD_Main_SKU[Main SKU],MD_Main_SKU[SKU name_gom])</f>
        <v>WSS03</v>
      </c>
    </row>
    <row r="489" spans="1:13" x14ac:dyDescent="0.35">
      <c r="A489">
        <v>2024</v>
      </c>
      <c r="B489">
        <v>12</v>
      </c>
      <c r="C489" t="s">
        <v>22</v>
      </c>
      <c r="D489" t="s">
        <v>23</v>
      </c>
      <c r="E489" t="s">
        <v>87</v>
      </c>
      <c r="F489" t="s">
        <v>88</v>
      </c>
      <c r="G489" s="2">
        <v>0</v>
      </c>
      <c r="H489" s="2">
        <v>0</v>
      </c>
      <c r="I489" s="2">
        <v>0</v>
      </c>
      <c r="J489" s="2">
        <v>3150</v>
      </c>
      <c r="K489" s="2">
        <v>3150</v>
      </c>
      <c r="L489" s="2" t="str">
        <f>_xlfn.XLOOKUP(Data_Nhập[[#This Row],[Main SKU]],MD_Main_SKU[Main SKU],MD_Main_SKU[SKU name_gom])</f>
        <v>WSS03</v>
      </c>
      <c r="M489" s="2" t="str">
        <f>_xlfn.XLOOKUP(Data_Nhập[[#This Row],[Material-Nhập]],MD_Main_SKU[Main SKU],MD_Main_SKU[SKU name_gom])</f>
        <v>Phó sản</v>
      </c>
    </row>
    <row r="490" spans="1:13" x14ac:dyDescent="0.35">
      <c r="A490">
        <v>2024</v>
      </c>
      <c r="B490">
        <v>12</v>
      </c>
      <c r="C490" t="s">
        <v>22</v>
      </c>
      <c r="D490" t="s">
        <v>23</v>
      </c>
      <c r="E490" t="s">
        <v>89</v>
      </c>
      <c r="F490" t="s">
        <v>90</v>
      </c>
      <c r="G490" s="2">
        <v>0</v>
      </c>
      <c r="H490" s="2">
        <v>0</v>
      </c>
      <c r="I490" s="2">
        <v>0</v>
      </c>
      <c r="J490" s="2">
        <v>2200</v>
      </c>
      <c r="K490" s="2">
        <v>2200</v>
      </c>
      <c r="L490" s="2" t="str">
        <f>_xlfn.XLOOKUP(Data_Nhập[[#This Row],[Main SKU]],MD_Main_SKU[Main SKU],MD_Main_SKU[SKU name_gom])</f>
        <v>WSS03</v>
      </c>
      <c r="M490" s="2" t="str">
        <f>_xlfn.XLOOKUP(Data_Nhập[[#This Row],[Material-Nhập]],MD_Main_SKU[Main SKU],MD_Main_SKU[SKU name_gom])</f>
        <v>Phó sản</v>
      </c>
    </row>
    <row r="491" spans="1:13" x14ac:dyDescent="0.35">
      <c r="A491">
        <v>2024</v>
      </c>
      <c r="B491">
        <v>12</v>
      </c>
      <c r="C491" t="s">
        <v>22</v>
      </c>
      <c r="D491" t="s">
        <v>23</v>
      </c>
      <c r="E491" t="s">
        <v>117</v>
      </c>
      <c r="F491" t="s">
        <v>86</v>
      </c>
      <c r="G491" s="2">
        <v>0</v>
      </c>
      <c r="H491" s="2">
        <v>0</v>
      </c>
      <c r="I491" s="2">
        <v>0</v>
      </c>
      <c r="J491" s="2">
        <v>3050</v>
      </c>
      <c r="K491" s="2">
        <v>3050</v>
      </c>
      <c r="L491" s="2" t="str">
        <f>_xlfn.XLOOKUP(Data_Nhập[[#This Row],[Main SKU]],MD_Main_SKU[Main SKU],MD_Main_SKU[SKU name_gom])</f>
        <v>WSS03</v>
      </c>
      <c r="M491" s="2" t="str">
        <f>_xlfn.XLOOKUP(Data_Nhập[[#This Row],[Material-Nhập]],MD_Main_SKU[Main SKU],MD_Main_SKU[SKU name_gom])</f>
        <v>Phó sản</v>
      </c>
    </row>
    <row r="492" spans="1:13" x14ac:dyDescent="0.35">
      <c r="A492">
        <v>2024</v>
      </c>
      <c r="B492">
        <v>12</v>
      </c>
      <c r="C492" t="s">
        <v>24</v>
      </c>
      <c r="D492" t="s">
        <v>25</v>
      </c>
      <c r="E492" t="s">
        <v>24</v>
      </c>
      <c r="F492" t="s">
        <v>25</v>
      </c>
      <c r="G492" s="2">
        <v>5500</v>
      </c>
      <c r="H492" s="2">
        <v>0</v>
      </c>
      <c r="I492" s="2">
        <v>5500</v>
      </c>
      <c r="J492" s="2">
        <v>0</v>
      </c>
      <c r="K492" s="2">
        <v>5500</v>
      </c>
      <c r="L492" s="2" t="str">
        <f>_xlfn.XLOOKUP(Data_Nhập[[#This Row],[Main SKU]],MD_Main_SKU[Main SKU],MD_Main_SKU[SKU name_gom])</f>
        <v>WSS01</v>
      </c>
      <c r="M492" s="2" t="str">
        <f>_xlfn.XLOOKUP(Data_Nhập[[#This Row],[Material-Nhập]],MD_Main_SKU[Main SKU],MD_Main_SKU[SKU name_gom])</f>
        <v>WSS01</v>
      </c>
    </row>
    <row r="493" spans="1:13" x14ac:dyDescent="0.35">
      <c r="A493">
        <v>2024</v>
      </c>
      <c r="B493">
        <v>12</v>
      </c>
      <c r="C493" t="s">
        <v>24</v>
      </c>
      <c r="D493" t="s">
        <v>25</v>
      </c>
      <c r="E493" t="s">
        <v>87</v>
      </c>
      <c r="F493" t="s">
        <v>88</v>
      </c>
      <c r="G493" s="2">
        <v>0</v>
      </c>
      <c r="H493" s="2">
        <v>0</v>
      </c>
      <c r="I493" s="2">
        <v>0</v>
      </c>
      <c r="J493" s="2">
        <v>3300</v>
      </c>
      <c r="K493" s="2">
        <v>3300</v>
      </c>
      <c r="L493" s="2" t="str">
        <f>_xlfn.XLOOKUP(Data_Nhập[[#This Row],[Main SKU]],MD_Main_SKU[Main SKU],MD_Main_SKU[SKU name_gom])</f>
        <v>WSS01</v>
      </c>
      <c r="M493" s="2" t="str">
        <f>_xlfn.XLOOKUP(Data_Nhập[[#This Row],[Material-Nhập]],MD_Main_SKU[Main SKU],MD_Main_SKU[SKU name_gom])</f>
        <v>Phó sản</v>
      </c>
    </row>
    <row r="494" spans="1:13" x14ac:dyDescent="0.35">
      <c r="A494">
        <v>2024</v>
      </c>
      <c r="B494">
        <v>12</v>
      </c>
      <c r="C494" t="s">
        <v>24</v>
      </c>
      <c r="D494" t="s">
        <v>25</v>
      </c>
      <c r="E494" t="s">
        <v>89</v>
      </c>
      <c r="F494" t="s">
        <v>90</v>
      </c>
      <c r="G494" s="2">
        <v>0</v>
      </c>
      <c r="H494" s="2">
        <v>0</v>
      </c>
      <c r="I494" s="2">
        <v>0</v>
      </c>
      <c r="J494" s="2">
        <v>500</v>
      </c>
      <c r="K494" s="2">
        <v>500</v>
      </c>
      <c r="L494" s="2" t="str">
        <f>_xlfn.XLOOKUP(Data_Nhập[[#This Row],[Main SKU]],MD_Main_SKU[Main SKU],MD_Main_SKU[SKU name_gom])</f>
        <v>WSS01</v>
      </c>
      <c r="M494" s="2" t="str">
        <f>_xlfn.XLOOKUP(Data_Nhập[[#This Row],[Material-Nhập]],MD_Main_SKU[Main SKU],MD_Main_SKU[SKU name_gom])</f>
        <v>Phó sản</v>
      </c>
    </row>
    <row r="495" spans="1:13" x14ac:dyDescent="0.35">
      <c r="A495">
        <v>2024</v>
      </c>
      <c r="B495">
        <v>12</v>
      </c>
      <c r="C495" t="s">
        <v>24</v>
      </c>
      <c r="D495" t="s">
        <v>25</v>
      </c>
      <c r="E495" t="s">
        <v>117</v>
      </c>
      <c r="F495" t="s">
        <v>86</v>
      </c>
      <c r="G495" s="2">
        <v>0</v>
      </c>
      <c r="H495" s="2">
        <v>0</v>
      </c>
      <c r="I495" s="2">
        <v>0</v>
      </c>
      <c r="J495" s="2">
        <v>600</v>
      </c>
      <c r="K495" s="2">
        <v>600</v>
      </c>
      <c r="L495" s="2" t="str">
        <f>_xlfn.XLOOKUP(Data_Nhập[[#This Row],[Main SKU]],MD_Main_SKU[Main SKU],MD_Main_SKU[SKU name_gom])</f>
        <v>WSS01</v>
      </c>
      <c r="M495" s="2" t="str">
        <f>_xlfn.XLOOKUP(Data_Nhập[[#This Row],[Material-Nhập]],MD_Main_SKU[Main SKU],MD_Main_SKU[SKU name_gom])</f>
        <v>Phó sản</v>
      </c>
    </row>
    <row r="496" spans="1:13" x14ac:dyDescent="0.35">
      <c r="A496">
        <v>2024</v>
      </c>
      <c r="B496">
        <v>12</v>
      </c>
      <c r="C496" t="s">
        <v>26</v>
      </c>
      <c r="D496" t="s">
        <v>27</v>
      </c>
      <c r="E496" t="s">
        <v>24</v>
      </c>
      <c r="F496" t="s">
        <v>25</v>
      </c>
      <c r="G496" s="2">
        <v>0</v>
      </c>
      <c r="H496" s="2">
        <v>18700</v>
      </c>
      <c r="I496" s="2">
        <v>18700</v>
      </c>
      <c r="J496" s="2">
        <v>0</v>
      </c>
      <c r="K496" s="2">
        <v>18700</v>
      </c>
      <c r="L496" s="2" t="str">
        <f>_xlfn.XLOOKUP(Data_Nhập[[#This Row],[Main SKU]],MD_Main_SKU[Main SKU],MD_Main_SKU[SKU name_gom])</f>
        <v>iSS01</v>
      </c>
      <c r="M496" s="2" t="str">
        <f>_xlfn.XLOOKUP(Data_Nhập[[#This Row],[Material-Nhập]],MD_Main_SKU[Main SKU],MD_Main_SKU[SKU name_gom])</f>
        <v>WSS01</v>
      </c>
    </row>
    <row r="497" spans="1:13" x14ac:dyDescent="0.35">
      <c r="A497">
        <v>2024</v>
      </c>
      <c r="B497">
        <v>12</v>
      </c>
      <c r="C497" t="s">
        <v>26</v>
      </c>
      <c r="D497" t="s">
        <v>27</v>
      </c>
      <c r="E497" t="s">
        <v>26</v>
      </c>
      <c r="F497" t="s">
        <v>27</v>
      </c>
      <c r="G497" s="2">
        <v>117700</v>
      </c>
      <c r="H497" s="2">
        <v>0</v>
      </c>
      <c r="I497" s="2">
        <v>117700</v>
      </c>
      <c r="J497" s="2">
        <v>0</v>
      </c>
      <c r="K497" s="2">
        <v>117700</v>
      </c>
      <c r="L497" s="2" t="str">
        <f>_xlfn.XLOOKUP(Data_Nhập[[#This Row],[Main SKU]],MD_Main_SKU[Main SKU],MD_Main_SKU[SKU name_gom])</f>
        <v>iSS01</v>
      </c>
      <c r="M497" s="2" t="str">
        <f>_xlfn.XLOOKUP(Data_Nhập[[#This Row],[Material-Nhập]],MD_Main_SKU[Main SKU],MD_Main_SKU[SKU name_gom])</f>
        <v>iSS01</v>
      </c>
    </row>
    <row r="498" spans="1:13" x14ac:dyDescent="0.35">
      <c r="A498">
        <v>2024</v>
      </c>
      <c r="B498">
        <v>12</v>
      </c>
      <c r="C498" t="s">
        <v>26</v>
      </c>
      <c r="D498" t="s">
        <v>27</v>
      </c>
      <c r="E498" t="s">
        <v>87</v>
      </c>
      <c r="F498" t="s">
        <v>88</v>
      </c>
      <c r="G498" s="2">
        <v>0</v>
      </c>
      <c r="H498" s="2">
        <v>0</v>
      </c>
      <c r="I498" s="2">
        <v>0</v>
      </c>
      <c r="J498" s="2">
        <v>3900</v>
      </c>
      <c r="K498" s="2">
        <v>3900</v>
      </c>
      <c r="L498" s="2" t="str">
        <f>_xlfn.XLOOKUP(Data_Nhập[[#This Row],[Main SKU]],MD_Main_SKU[Main SKU],MD_Main_SKU[SKU name_gom])</f>
        <v>iSS01</v>
      </c>
      <c r="M498" s="2" t="str">
        <f>_xlfn.XLOOKUP(Data_Nhập[[#This Row],[Material-Nhập]],MD_Main_SKU[Main SKU],MD_Main_SKU[SKU name_gom])</f>
        <v>Phó sản</v>
      </c>
    </row>
    <row r="499" spans="1:13" x14ac:dyDescent="0.35">
      <c r="A499">
        <v>2024</v>
      </c>
      <c r="B499">
        <v>12</v>
      </c>
      <c r="C499" t="s">
        <v>26</v>
      </c>
      <c r="D499" t="s">
        <v>27</v>
      </c>
      <c r="E499" t="s">
        <v>89</v>
      </c>
      <c r="F499" t="s">
        <v>90</v>
      </c>
      <c r="G499" s="2">
        <v>0</v>
      </c>
      <c r="H499" s="2">
        <v>0</v>
      </c>
      <c r="I499" s="2">
        <v>0</v>
      </c>
      <c r="J499" s="2">
        <v>35</v>
      </c>
      <c r="K499" s="2">
        <v>35</v>
      </c>
      <c r="L499" s="2" t="str">
        <f>_xlfn.XLOOKUP(Data_Nhập[[#This Row],[Main SKU]],MD_Main_SKU[Main SKU],MD_Main_SKU[SKU name_gom])</f>
        <v>iSS01</v>
      </c>
      <c r="M499" s="2" t="str">
        <f>_xlfn.XLOOKUP(Data_Nhập[[#This Row],[Material-Nhập]],MD_Main_SKU[Main SKU],MD_Main_SKU[SKU name_gom])</f>
        <v>Phó sản</v>
      </c>
    </row>
    <row r="500" spans="1:13" x14ac:dyDescent="0.35">
      <c r="A500">
        <v>2024</v>
      </c>
      <c r="B500">
        <v>12</v>
      </c>
      <c r="C500" t="s">
        <v>26</v>
      </c>
      <c r="D500" t="s">
        <v>27</v>
      </c>
      <c r="E500" t="s">
        <v>117</v>
      </c>
      <c r="F500" t="s">
        <v>86</v>
      </c>
      <c r="G500" s="2">
        <v>0</v>
      </c>
      <c r="H500" s="2">
        <v>0</v>
      </c>
      <c r="I500" s="2">
        <v>0</v>
      </c>
      <c r="J500" s="2">
        <v>4150</v>
      </c>
      <c r="K500" s="2">
        <v>4150</v>
      </c>
      <c r="L500" s="2" t="str">
        <f>_xlfn.XLOOKUP(Data_Nhập[[#This Row],[Main SKU]],MD_Main_SKU[Main SKU],MD_Main_SKU[SKU name_gom])</f>
        <v>iSS01</v>
      </c>
      <c r="M500" s="2" t="str">
        <f>_xlfn.XLOOKUP(Data_Nhập[[#This Row],[Material-Nhập]],MD_Main_SKU[Main SKU],MD_Main_SKU[SKU name_gom])</f>
        <v>Phó sản</v>
      </c>
    </row>
    <row r="501" spans="1:13" x14ac:dyDescent="0.35">
      <c r="A501">
        <v>2024</v>
      </c>
      <c r="B501">
        <v>12</v>
      </c>
      <c r="C501" t="s">
        <v>99</v>
      </c>
      <c r="D501" t="s">
        <v>100</v>
      </c>
      <c r="E501" t="s">
        <v>99</v>
      </c>
      <c r="F501" t="s">
        <v>100</v>
      </c>
      <c r="G501" s="2">
        <v>2430</v>
      </c>
      <c r="H501" s="2">
        <v>0</v>
      </c>
      <c r="I501" s="2">
        <v>2430</v>
      </c>
      <c r="J501" s="2">
        <v>0</v>
      </c>
      <c r="K501" s="2">
        <v>2430</v>
      </c>
      <c r="L501" s="2" t="str">
        <f>_xlfn.XLOOKUP(Data_Nhập[[#This Row],[Main SKU]],MD_Main_SKU[Main SKU],MD_Main_SKU[SKU name_gom])</f>
        <v>WSS04</v>
      </c>
      <c r="M501" s="2" t="str">
        <f>_xlfn.XLOOKUP(Data_Nhập[[#This Row],[Material-Nhập]],MD_Main_SKU[Main SKU],MD_Main_SKU[SKU name_gom])</f>
        <v>WSS04</v>
      </c>
    </row>
    <row r="502" spans="1:13" x14ac:dyDescent="0.35">
      <c r="A502">
        <v>2024</v>
      </c>
      <c r="B502">
        <v>12</v>
      </c>
      <c r="C502" t="s">
        <v>99</v>
      </c>
      <c r="D502" t="s">
        <v>100</v>
      </c>
      <c r="E502" t="s">
        <v>87</v>
      </c>
      <c r="F502" t="s">
        <v>88</v>
      </c>
      <c r="G502" s="2">
        <v>0</v>
      </c>
      <c r="H502" s="2">
        <v>0</v>
      </c>
      <c r="I502" s="2">
        <v>0</v>
      </c>
      <c r="J502" s="2">
        <v>1070</v>
      </c>
      <c r="K502" s="2">
        <v>1070</v>
      </c>
      <c r="L502" s="2" t="str">
        <f>_xlfn.XLOOKUP(Data_Nhập[[#This Row],[Main SKU]],MD_Main_SKU[Main SKU],MD_Main_SKU[SKU name_gom])</f>
        <v>WSS04</v>
      </c>
      <c r="M502" s="2" t="str">
        <f>_xlfn.XLOOKUP(Data_Nhập[[#This Row],[Material-Nhập]],MD_Main_SKU[Main SKU],MD_Main_SKU[SKU name_gom])</f>
        <v>Phó sản</v>
      </c>
    </row>
    <row r="503" spans="1:13" x14ac:dyDescent="0.35">
      <c r="A503">
        <v>2024</v>
      </c>
      <c r="B503">
        <v>12</v>
      </c>
      <c r="C503" t="s">
        <v>115</v>
      </c>
      <c r="D503" t="s">
        <v>116</v>
      </c>
      <c r="E503" t="s">
        <v>115</v>
      </c>
      <c r="F503" t="s">
        <v>116</v>
      </c>
      <c r="G503" s="2">
        <v>128482</v>
      </c>
      <c r="H503" s="2">
        <v>0</v>
      </c>
      <c r="I503" s="2">
        <v>128482</v>
      </c>
      <c r="J503" s="2">
        <v>0</v>
      </c>
      <c r="K503" s="2">
        <v>128482</v>
      </c>
      <c r="L503" s="2" t="str">
        <f>_xlfn.XLOOKUP(Data_Nhập[[#This Row],[Main SKU]],MD_Main_SKU[Main SKU],MD_Main_SKU[SKU name_gom])</f>
        <v>WSS05</v>
      </c>
      <c r="M503" s="2" t="str">
        <f>_xlfn.XLOOKUP(Data_Nhập[[#This Row],[Material-Nhập]],MD_Main_SKU[Main SKU],MD_Main_SKU[SKU name_gom])</f>
        <v>WSS05</v>
      </c>
    </row>
    <row r="504" spans="1:13" x14ac:dyDescent="0.35">
      <c r="A504">
        <v>2024</v>
      </c>
      <c r="B504">
        <v>12</v>
      </c>
      <c r="C504" t="s">
        <v>115</v>
      </c>
      <c r="D504" t="s">
        <v>116</v>
      </c>
      <c r="E504" t="s">
        <v>124</v>
      </c>
      <c r="F504" t="s">
        <v>125</v>
      </c>
      <c r="G504" s="2">
        <v>0</v>
      </c>
      <c r="H504" s="2">
        <v>5500</v>
      </c>
      <c r="I504" s="2">
        <v>5500</v>
      </c>
      <c r="J504" s="2">
        <v>0</v>
      </c>
      <c r="K504" s="2">
        <v>5500</v>
      </c>
      <c r="L504" s="2" t="str">
        <f>_xlfn.XLOOKUP(Data_Nhập[[#This Row],[Main SKU]],MD_Main_SKU[Main SKU],MD_Main_SKU[SKU name_gom])</f>
        <v>WSS05</v>
      </c>
      <c r="M504" s="2" t="str">
        <f>_xlfn.XLOOKUP(Data_Nhập[[#This Row],[Material-Nhập]],MD_Main_SKU[Main SKU],MD_Main_SKU[SKU name_gom])</f>
        <v>WSS06</v>
      </c>
    </row>
    <row r="505" spans="1:13" x14ac:dyDescent="0.35">
      <c r="A505">
        <v>2024</v>
      </c>
      <c r="B505">
        <v>12</v>
      </c>
      <c r="C505" t="s">
        <v>115</v>
      </c>
      <c r="D505" t="s">
        <v>116</v>
      </c>
      <c r="E505" t="s">
        <v>87</v>
      </c>
      <c r="F505" t="s">
        <v>88</v>
      </c>
      <c r="G505" s="2">
        <v>0</v>
      </c>
      <c r="H505" s="2">
        <v>0</v>
      </c>
      <c r="I505" s="2">
        <v>0</v>
      </c>
      <c r="J505" s="2">
        <v>9760</v>
      </c>
      <c r="K505" s="2">
        <v>9760</v>
      </c>
      <c r="L505" s="2" t="str">
        <f>_xlfn.XLOOKUP(Data_Nhập[[#This Row],[Main SKU]],MD_Main_SKU[Main SKU],MD_Main_SKU[SKU name_gom])</f>
        <v>WSS05</v>
      </c>
      <c r="M505" s="2" t="str">
        <f>_xlfn.XLOOKUP(Data_Nhập[[#This Row],[Material-Nhập]],MD_Main_SKU[Main SKU],MD_Main_SKU[SKU name_gom])</f>
        <v>Phó sản</v>
      </c>
    </row>
    <row r="506" spans="1:13" x14ac:dyDescent="0.35">
      <c r="A506">
        <v>2024</v>
      </c>
      <c r="B506">
        <v>12</v>
      </c>
      <c r="C506" t="s">
        <v>115</v>
      </c>
      <c r="D506" t="s">
        <v>116</v>
      </c>
      <c r="E506" t="s">
        <v>117</v>
      </c>
      <c r="F506" t="s">
        <v>86</v>
      </c>
      <c r="G506" s="2">
        <v>0</v>
      </c>
      <c r="H506" s="2">
        <v>0</v>
      </c>
      <c r="I506" s="2">
        <v>0</v>
      </c>
      <c r="J506" s="2">
        <v>8756</v>
      </c>
      <c r="K506" s="2">
        <v>8756</v>
      </c>
      <c r="L506" s="2" t="str">
        <f>_xlfn.XLOOKUP(Data_Nhập[[#This Row],[Main SKU]],MD_Main_SKU[Main SKU],MD_Main_SKU[SKU name_gom])</f>
        <v>WSS05</v>
      </c>
      <c r="M506" s="2" t="str">
        <f>_xlfn.XLOOKUP(Data_Nhập[[#This Row],[Material-Nhập]],MD_Main_SKU[Main SKU],MD_Main_SKU[SKU name_gom])</f>
        <v>Phó sản</v>
      </c>
    </row>
    <row r="507" spans="1:13" x14ac:dyDescent="0.35">
      <c r="A507">
        <v>2025</v>
      </c>
      <c r="B507">
        <v>1</v>
      </c>
      <c r="C507" t="s">
        <v>8</v>
      </c>
      <c r="D507" t="s">
        <v>9</v>
      </c>
      <c r="E507" t="s">
        <v>8</v>
      </c>
      <c r="F507" t="s">
        <v>9</v>
      </c>
      <c r="G507" s="2">
        <v>99000</v>
      </c>
      <c r="H507" s="2">
        <v>0</v>
      </c>
      <c r="I507" s="2">
        <v>99000</v>
      </c>
      <c r="J507" s="2">
        <v>0</v>
      </c>
      <c r="K507" s="2">
        <v>99000</v>
      </c>
      <c r="L507" s="2" t="str">
        <f>_xlfn.XLOOKUP(Data_Nhập[[#This Row],[Main SKU]],MD_Main_SKU[Main SKU],MD_Main_SKU[SKU name_gom])</f>
        <v>WSS01</v>
      </c>
      <c r="M507" s="2" t="str">
        <f>_xlfn.XLOOKUP(Data_Nhập[[#This Row],[Material-Nhập]],MD_Main_SKU[Main SKU],MD_Main_SKU[SKU name_gom])</f>
        <v>WSS01</v>
      </c>
    </row>
    <row r="508" spans="1:13" x14ac:dyDescent="0.35">
      <c r="A508">
        <v>2025</v>
      </c>
      <c r="B508">
        <v>1</v>
      </c>
      <c r="C508" t="s">
        <v>8</v>
      </c>
      <c r="D508" t="s">
        <v>9</v>
      </c>
      <c r="E508" t="s">
        <v>87</v>
      </c>
      <c r="F508" t="s">
        <v>88</v>
      </c>
      <c r="G508" s="2">
        <v>0</v>
      </c>
      <c r="H508" s="2">
        <v>0</v>
      </c>
      <c r="I508" s="2">
        <v>0</v>
      </c>
      <c r="J508" s="2">
        <v>3700</v>
      </c>
      <c r="K508" s="2">
        <v>3700</v>
      </c>
      <c r="L508" s="2" t="str">
        <f>_xlfn.XLOOKUP(Data_Nhập[[#This Row],[Main SKU]],MD_Main_SKU[Main SKU],MD_Main_SKU[SKU name_gom])</f>
        <v>WSS01</v>
      </c>
      <c r="M508" s="2" t="str">
        <f>_xlfn.XLOOKUP(Data_Nhập[[#This Row],[Material-Nhập]],MD_Main_SKU[Main SKU],MD_Main_SKU[SKU name_gom])</f>
        <v>Phó sản</v>
      </c>
    </row>
    <row r="509" spans="1:13" x14ac:dyDescent="0.35">
      <c r="A509">
        <v>2025</v>
      </c>
      <c r="B509">
        <v>1</v>
      </c>
      <c r="C509" t="s">
        <v>8</v>
      </c>
      <c r="D509" t="s">
        <v>9</v>
      </c>
      <c r="E509" t="s">
        <v>89</v>
      </c>
      <c r="F509" t="s">
        <v>90</v>
      </c>
      <c r="G509" s="2">
        <v>0</v>
      </c>
      <c r="H509" s="2">
        <v>0</v>
      </c>
      <c r="I509" s="2">
        <v>0</v>
      </c>
      <c r="J509" s="2">
        <v>2095</v>
      </c>
      <c r="K509" s="2">
        <v>2095</v>
      </c>
      <c r="L509" s="2" t="str">
        <f>_xlfn.XLOOKUP(Data_Nhập[[#This Row],[Main SKU]],MD_Main_SKU[Main SKU],MD_Main_SKU[SKU name_gom])</f>
        <v>WSS01</v>
      </c>
      <c r="M509" s="2" t="str">
        <f>_xlfn.XLOOKUP(Data_Nhập[[#This Row],[Material-Nhập]],MD_Main_SKU[Main SKU],MD_Main_SKU[SKU name_gom])</f>
        <v>Phó sản</v>
      </c>
    </row>
    <row r="510" spans="1:13" x14ac:dyDescent="0.35">
      <c r="A510">
        <v>2025</v>
      </c>
      <c r="B510">
        <v>1</v>
      </c>
      <c r="C510" t="s">
        <v>8</v>
      </c>
      <c r="D510" t="s">
        <v>9</v>
      </c>
      <c r="E510" t="s">
        <v>91</v>
      </c>
      <c r="F510" t="s">
        <v>92</v>
      </c>
      <c r="G510" s="2">
        <v>0</v>
      </c>
      <c r="H510" s="2">
        <v>0</v>
      </c>
      <c r="I510" s="2">
        <v>0</v>
      </c>
      <c r="J510" s="2">
        <v>300</v>
      </c>
      <c r="K510" s="2">
        <v>300</v>
      </c>
      <c r="L510" s="2" t="str">
        <f>_xlfn.XLOOKUP(Data_Nhập[[#This Row],[Main SKU]],MD_Main_SKU[Main SKU],MD_Main_SKU[SKU name_gom])</f>
        <v>WSS01</v>
      </c>
      <c r="M510" s="2" t="str">
        <f>_xlfn.XLOOKUP(Data_Nhập[[#This Row],[Material-Nhập]],MD_Main_SKU[Main SKU],MD_Main_SKU[SKU name_gom])</f>
        <v>Phó sản</v>
      </c>
    </row>
    <row r="511" spans="1:13" x14ac:dyDescent="0.35">
      <c r="A511">
        <v>2025</v>
      </c>
      <c r="B511">
        <v>1</v>
      </c>
      <c r="C511" t="s">
        <v>8</v>
      </c>
      <c r="D511" t="s">
        <v>9</v>
      </c>
      <c r="E511" t="s">
        <v>117</v>
      </c>
      <c r="F511" t="s">
        <v>86</v>
      </c>
      <c r="G511" s="2">
        <v>0</v>
      </c>
      <c r="H511" s="2">
        <v>0</v>
      </c>
      <c r="I511" s="2">
        <v>0</v>
      </c>
      <c r="J511" s="2">
        <v>589</v>
      </c>
      <c r="K511" s="2">
        <v>589</v>
      </c>
      <c r="L511" s="2" t="str">
        <f>_xlfn.XLOOKUP(Data_Nhập[[#This Row],[Main SKU]],MD_Main_SKU[Main SKU],MD_Main_SKU[SKU name_gom])</f>
        <v>WSS01</v>
      </c>
      <c r="M511" s="2" t="str">
        <f>_xlfn.XLOOKUP(Data_Nhập[[#This Row],[Material-Nhập]],MD_Main_SKU[Main SKU],MD_Main_SKU[SKU name_gom])</f>
        <v>Phó sản</v>
      </c>
    </row>
    <row r="512" spans="1:13" x14ac:dyDescent="0.35">
      <c r="A512">
        <v>2025</v>
      </c>
      <c r="B512">
        <v>1</v>
      </c>
      <c r="C512" t="s">
        <v>14</v>
      </c>
      <c r="D512" t="s">
        <v>15</v>
      </c>
      <c r="E512" t="s">
        <v>14</v>
      </c>
      <c r="F512" t="s">
        <v>15</v>
      </c>
      <c r="G512" s="2">
        <v>363000</v>
      </c>
      <c r="H512" s="2">
        <v>0</v>
      </c>
      <c r="I512" s="2">
        <v>363000</v>
      </c>
      <c r="J512" s="2">
        <v>0</v>
      </c>
      <c r="K512" s="2">
        <v>363000</v>
      </c>
      <c r="L512" s="2" t="str">
        <f>_xlfn.XLOOKUP(Data_Nhập[[#This Row],[Main SKU]],MD_Main_SKU[Main SKU],MD_Main_SKU[SKU name_gom])</f>
        <v>iSS01084</v>
      </c>
      <c r="M512" s="2" t="str">
        <f>_xlfn.XLOOKUP(Data_Nhập[[#This Row],[Material-Nhập]],MD_Main_SKU[Main SKU],MD_Main_SKU[SKU name_gom])</f>
        <v>iSS01084</v>
      </c>
    </row>
    <row r="513" spans="1:13" x14ac:dyDescent="0.35">
      <c r="A513">
        <v>2025</v>
      </c>
      <c r="B513">
        <v>1</v>
      </c>
      <c r="C513" t="s">
        <v>14</v>
      </c>
      <c r="D513" t="s">
        <v>15</v>
      </c>
      <c r="E513" t="s">
        <v>18</v>
      </c>
      <c r="F513" t="s">
        <v>19</v>
      </c>
      <c r="G513" s="2">
        <v>0</v>
      </c>
      <c r="H513" s="2">
        <v>4400</v>
      </c>
      <c r="I513" s="2">
        <v>4400</v>
      </c>
      <c r="J513" s="2">
        <v>0</v>
      </c>
      <c r="K513" s="2">
        <v>4400</v>
      </c>
      <c r="L513" s="2" t="str">
        <f>_xlfn.XLOOKUP(Data_Nhập[[#This Row],[Main SKU]],MD_Main_SKU[Main SKU],MD_Main_SKU[SKU name_gom])</f>
        <v>iSS01084</v>
      </c>
      <c r="M513" s="2" t="str">
        <f>_xlfn.XLOOKUP(Data_Nhập[[#This Row],[Material-Nhập]],MD_Main_SKU[Main SKU],MD_Main_SKU[SKU name_gom])</f>
        <v>iSS01</v>
      </c>
    </row>
    <row r="514" spans="1:13" x14ac:dyDescent="0.35">
      <c r="A514">
        <v>2025</v>
      </c>
      <c r="B514">
        <v>1</v>
      </c>
      <c r="C514" t="s">
        <v>14</v>
      </c>
      <c r="D514" t="s">
        <v>15</v>
      </c>
      <c r="E514" t="s">
        <v>22</v>
      </c>
      <c r="F514" t="s">
        <v>23</v>
      </c>
      <c r="G514" s="2">
        <v>0</v>
      </c>
      <c r="H514" s="2">
        <v>16500</v>
      </c>
      <c r="I514" s="2">
        <v>16500</v>
      </c>
      <c r="J514" s="2">
        <v>0</v>
      </c>
      <c r="K514" s="2">
        <v>16500</v>
      </c>
      <c r="L514" s="2" t="str">
        <f>_xlfn.XLOOKUP(Data_Nhập[[#This Row],[Main SKU]],MD_Main_SKU[Main SKU],MD_Main_SKU[SKU name_gom])</f>
        <v>iSS01084</v>
      </c>
      <c r="M514" s="2" t="str">
        <f>_xlfn.XLOOKUP(Data_Nhập[[#This Row],[Material-Nhập]],MD_Main_SKU[Main SKU],MD_Main_SKU[SKU name_gom])</f>
        <v>WSS03</v>
      </c>
    </row>
    <row r="515" spans="1:13" x14ac:dyDescent="0.35">
      <c r="A515">
        <v>2025</v>
      </c>
      <c r="B515">
        <v>1</v>
      </c>
      <c r="C515" t="s">
        <v>14</v>
      </c>
      <c r="D515" t="s">
        <v>15</v>
      </c>
      <c r="E515" t="s">
        <v>38</v>
      </c>
      <c r="F515" t="s">
        <v>39</v>
      </c>
      <c r="G515" s="2">
        <v>0</v>
      </c>
      <c r="H515" s="2">
        <v>1100</v>
      </c>
      <c r="I515" s="2">
        <v>1100</v>
      </c>
      <c r="J515" s="2">
        <v>0</v>
      </c>
      <c r="K515" s="2">
        <v>1100</v>
      </c>
      <c r="L515" s="2" t="str">
        <f>_xlfn.XLOOKUP(Data_Nhập[[#This Row],[Main SKU]],MD_Main_SKU[Main SKU],MD_Main_SKU[SKU name_gom])</f>
        <v>iSS01084</v>
      </c>
      <c r="M515" s="2" t="str">
        <f>_xlfn.XLOOKUP(Data_Nhập[[#This Row],[Material-Nhập]],MD_Main_SKU[Main SKU],MD_Main_SKU[SKU name_gom])</f>
        <v>iSS01084-PL</v>
      </c>
    </row>
    <row r="516" spans="1:13" x14ac:dyDescent="0.35">
      <c r="A516">
        <v>2025</v>
      </c>
      <c r="B516">
        <v>1</v>
      </c>
      <c r="C516" t="s">
        <v>14</v>
      </c>
      <c r="D516" t="s">
        <v>15</v>
      </c>
      <c r="E516" t="s">
        <v>87</v>
      </c>
      <c r="F516" t="s">
        <v>88</v>
      </c>
      <c r="G516" s="2">
        <v>0</v>
      </c>
      <c r="H516" s="2">
        <v>0</v>
      </c>
      <c r="I516" s="2">
        <v>0</v>
      </c>
      <c r="J516" s="2">
        <v>4303</v>
      </c>
      <c r="K516" s="2">
        <v>4303</v>
      </c>
      <c r="L516" s="2" t="str">
        <f>_xlfn.XLOOKUP(Data_Nhập[[#This Row],[Main SKU]],MD_Main_SKU[Main SKU],MD_Main_SKU[SKU name_gom])</f>
        <v>iSS01084</v>
      </c>
      <c r="M516" s="2" t="str">
        <f>_xlfn.XLOOKUP(Data_Nhập[[#This Row],[Material-Nhập]],MD_Main_SKU[Main SKU],MD_Main_SKU[SKU name_gom])</f>
        <v>Phó sản</v>
      </c>
    </row>
    <row r="517" spans="1:13" x14ac:dyDescent="0.35">
      <c r="A517">
        <v>2025</v>
      </c>
      <c r="B517">
        <v>1</v>
      </c>
      <c r="C517" t="s">
        <v>14</v>
      </c>
      <c r="D517" t="s">
        <v>15</v>
      </c>
      <c r="E517" t="s">
        <v>89</v>
      </c>
      <c r="F517" t="s">
        <v>90</v>
      </c>
      <c r="G517" s="2">
        <v>0</v>
      </c>
      <c r="H517" s="2">
        <v>0</v>
      </c>
      <c r="I517" s="2">
        <v>0</v>
      </c>
      <c r="J517" s="2">
        <v>2396</v>
      </c>
      <c r="K517" s="2">
        <v>2396</v>
      </c>
      <c r="L517" s="2" t="str">
        <f>_xlfn.XLOOKUP(Data_Nhập[[#This Row],[Main SKU]],MD_Main_SKU[Main SKU],MD_Main_SKU[SKU name_gom])</f>
        <v>iSS01084</v>
      </c>
      <c r="M517" s="2" t="str">
        <f>_xlfn.XLOOKUP(Data_Nhập[[#This Row],[Material-Nhập]],MD_Main_SKU[Main SKU],MD_Main_SKU[SKU name_gom])</f>
        <v>Phó sản</v>
      </c>
    </row>
    <row r="518" spans="1:13" x14ac:dyDescent="0.35">
      <c r="A518">
        <v>2025</v>
      </c>
      <c r="B518">
        <v>1</v>
      </c>
      <c r="C518" t="s">
        <v>14</v>
      </c>
      <c r="D518" t="s">
        <v>15</v>
      </c>
      <c r="E518" t="s">
        <v>91</v>
      </c>
      <c r="F518" t="s">
        <v>92</v>
      </c>
      <c r="G518" s="2">
        <v>0</v>
      </c>
      <c r="H518" s="2">
        <v>0</v>
      </c>
      <c r="I518" s="2">
        <v>0</v>
      </c>
      <c r="J518" s="2">
        <v>365</v>
      </c>
      <c r="K518" s="2">
        <v>365</v>
      </c>
      <c r="L518" s="2" t="str">
        <f>_xlfn.XLOOKUP(Data_Nhập[[#This Row],[Main SKU]],MD_Main_SKU[Main SKU],MD_Main_SKU[SKU name_gom])</f>
        <v>iSS01084</v>
      </c>
      <c r="M518" s="2" t="str">
        <f>_xlfn.XLOOKUP(Data_Nhập[[#This Row],[Material-Nhập]],MD_Main_SKU[Main SKU],MD_Main_SKU[SKU name_gom])</f>
        <v>Phó sản</v>
      </c>
    </row>
    <row r="519" spans="1:13" x14ac:dyDescent="0.35">
      <c r="A519">
        <v>2025</v>
      </c>
      <c r="B519">
        <v>1</v>
      </c>
      <c r="C519" t="s">
        <v>14</v>
      </c>
      <c r="D519" t="s">
        <v>15</v>
      </c>
      <c r="E519" t="s">
        <v>117</v>
      </c>
      <c r="F519" t="s">
        <v>86</v>
      </c>
      <c r="G519" s="2">
        <v>0</v>
      </c>
      <c r="H519" s="2">
        <v>0</v>
      </c>
      <c r="I519" s="2">
        <v>0</v>
      </c>
      <c r="J519" s="2">
        <v>3750</v>
      </c>
      <c r="K519" s="2">
        <v>3750</v>
      </c>
      <c r="L519" s="2" t="str">
        <f>_xlfn.XLOOKUP(Data_Nhập[[#This Row],[Main SKU]],MD_Main_SKU[Main SKU],MD_Main_SKU[SKU name_gom])</f>
        <v>iSS01084</v>
      </c>
      <c r="M519" s="2" t="str">
        <f>_xlfn.XLOOKUP(Data_Nhập[[#This Row],[Material-Nhập]],MD_Main_SKU[Main SKU],MD_Main_SKU[SKU name_gom])</f>
        <v>Phó sản</v>
      </c>
    </row>
    <row r="520" spans="1:13" x14ac:dyDescent="0.35">
      <c r="A520">
        <v>2025</v>
      </c>
      <c r="B520">
        <v>1</v>
      </c>
      <c r="C520" t="s">
        <v>16</v>
      </c>
      <c r="D520" t="s">
        <v>17</v>
      </c>
      <c r="E520" t="s">
        <v>16</v>
      </c>
      <c r="F520" t="s">
        <v>17</v>
      </c>
      <c r="G520" s="2">
        <v>1138500</v>
      </c>
      <c r="H520" s="2">
        <v>0</v>
      </c>
      <c r="I520" s="2">
        <v>1138500</v>
      </c>
      <c r="J520" s="2">
        <v>0</v>
      </c>
      <c r="K520" s="2">
        <v>1138500</v>
      </c>
      <c r="L520" s="2" t="str">
        <f>_xlfn.XLOOKUP(Data_Nhập[[#This Row],[Main SKU]],MD_Main_SKU[Main SKU],MD_Main_SKU[SKU name_gom])</f>
        <v>WSS01</v>
      </c>
      <c r="M520" s="2" t="str">
        <f>_xlfn.XLOOKUP(Data_Nhập[[#This Row],[Material-Nhập]],MD_Main_SKU[Main SKU],MD_Main_SKU[SKU name_gom])</f>
        <v>WSS01</v>
      </c>
    </row>
    <row r="521" spans="1:13" x14ac:dyDescent="0.35">
      <c r="A521">
        <v>2025</v>
      </c>
      <c r="B521">
        <v>1</v>
      </c>
      <c r="C521" t="s">
        <v>16</v>
      </c>
      <c r="D521" t="s">
        <v>17</v>
      </c>
      <c r="E521" t="s">
        <v>18</v>
      </c>
      <c r="F521" t="s">
        <v>19</v>
      </c>
      <c r="G521" s="2">
        <v>0</v>
      </c>
      <c r="H521" s="2">
        <v>37400</v>
      </c>
      <c r="I521" s="2">
        <v>37400</v>
      </c>
      <c r="J521" s="2">
        <v>0</v>
      </c>
      <c r="K521" s="2">
        <v>37400</v>
      </c>
      <c r="L521" s="2" t="str">
        <f>_xlfn.XLOOKUP(Data_Nhập[[#This Row],[Main SKU]],MD_Main_SKU[Main SKU],MD_Main_SKU[SKU name_gom])</f>
        <v>WSS01</v>
      </c>
      <c r="M521" s="2" t="str">
        <f>_xlfn.XLOOKUP(Data_Nhập[[#This Row],[Material-Nhập]],MD_Main_SKU[Main SKU],MD_Main_SKU[SKU name_gom])</f>
        <v>iSS01</v>
      </c>
    </row>
    <row r="522" spans="1:13" x14ac:dyDescent="0.35">
      <c r="A522">
        <v>2025</v>
      </c>
      <c r="B522">
        <v>1</v>
      </c>
      <c r="C522" t="s">
        <v>16</v>
      </c>
      <c r="D522" t="s">
        <v>17</v>
      </c>
      <c r="E522" t="s">
        <v>22</v>
      </c>
      <c r="F522" t="s">
        <v>23</v>
      </c>
      <c r="G522" s="2">
        <v>0</v>
      </c>
      <c r="H522" s="2">
        <v>7700</v>
      </c>
      <c r="I522" s="2">
        <v>7700</v>
      </c>
      <c r="J522" s="2">
        <v>0</v>
      </c>
      <c r="K522" s="2">
        <v>7700</v>
      </c>
      <c r="L522" s="2" t="str">
        <f>_xlfn.XLOOKUP(Data_Nhập[[#This Row],[Main SKU]],MD_Main_SKU[Main SKU],MD_Main_SKU[SKU name_gom])</f>
        <v>WSS01</v>
      </c>
      <c r="M522" s="2" t="str">
        <f>_xlfn.XLOOKUP(Data_Nhập[[#This Row],[Material-Nhập]],MD_Main_SKU[Main SKU],MD_Main_SKU[SKU name_gom])</f>
        <v>WSS03</v>
      </c>
    </row>
    <row r="523" spans="1:13" x14ac:dyDescent="0.35">
      <c r="A523">
        <v>2025</v>
      </c>
      <c r="B523">
        <v>1</v>
      </c>
      <c r="C523" t="s">
        <v>16</v>
      </c>
      <c r="D523" t="s">
        <v>17</v>
      </c>
      <c r="E523" t="s">
        <v>40</v>
      </c>
      <c r="F523" t="s">
        <v>41</v>
      </c>
      <c r="G523" s="2">
        <v>0</v>
      </c>
      <c r="H523" s="2">
        <v>5500</v>
      </c>
      <c r="I523" s="2">
        <v>5500</v>
      </c>
      <c r="J523" s="2">
        <v>0</v>
      </c>
      <c r="K523" s="2">
        <v>5500</v>
      </c>
      <c r="L523" s="2" t="str">
        <f>_xlfn.XLOOKUP(Data_Nhập[[#This Row],[Main SKU]],MD_Main_SKU[Main SKU],MD_Main_SKU[SKU name_gom])</f>
        <v>WSS01</v>
      </c>
      <c r="M523" s="2" t="str">
        <f>_xlfn.XLOOKUP(Data_Nhập[[#This Row],[Material-Nhập]],MD_Main_SKU[Main SKU],MD_Main_SKU[SKU name_gom])</f>
        <v>WSS01-PL</v>
      </c>
    </row>
    <row r="524" spans="1:13" x14ac:dyDescent="0.35">
      <c r="A524">
        <v>2025</v>
      </c>
      <c r="B524">
        <v>1</v>
      </c>
      <c r="C524" t="s">
        <v>16</v>
      </c>
      <c r="D524" t="s">
        <v>17</v>
      </c>
      <c r="E524" t="s">
        <v>42</v>
      </c>
      <c r="F524" t="s">
        <v>43</v>
      </c>
      <c r="G524" s="2">
        <v>0</v>
      </c>
      <c r="H524" s="2">
        <v>3300</v>
      </c>
      <c r="I524" s="2">
        <v>3300</v>
      </c>
      <c r="J524" s="2">
        <v>0</v>
      </c>
      <c r="K524" s="2">
        <v>3300</v>
      </c>
      <c r="L524" s="2" t="str">
        <f>_xlfn.XLOOKUP(Data_Nhập[[#This Row],[Main SKU]],MD_Main_SKU[Main SKU],MD_Main_SKU[SKU name_gom])</f>
        <v>WSS01</v>
      </c>
      <c r="M524" s="2" t="str">
        <f>_xlfn.XLOOKUP(Data_Nhập[[#This Row],[Material-Nhập]],MD_Main_SKU[Main SKU],MD_Main_SKU[SKU name_gom])</f>
        <v>iSS01-PL</v>
      </c>
    </row>
    <row r="525" spans="1:13" x14ac:dyDescent="0.35">
      <c r="A525">
        <v>2025</v>
      </c>
      <c r="B525">
        <v>1</v>
      </c>
      <c r="C525" t="s">
        <v>16</v>
      </c>
      <c r="D525" t="s">
        <v>17</v>
      </c>
      <c r="E525" t="s">
        <v>34</v>
      </c>
      <c r="F525" t="s">
        <v>35</v>
      </c>
      <c r="G525" s="2">
        <v>0</v>
      </c>
      <c r="H525" s="2">
        <v>9900</v>
      </c>
      <c r="I525" s="2">
        <v>9900</v>
      </c>
      <c r="J525" s="2">
        <v>0</v>
      </c>
      <c r="K525" s="2">
        <v>9900</v>
      </c>
      <c r="L525" s="2" t="str">
        <f>_xlfn.XLOOKUP(Data_Nhập[[#This Row],[Main SKU]],MD_Main_SKU[Main SKU],MD_Main_SKU[SKU name_gom])</f>
        <v>WSS01</v>
      </c>
      <c r="M525" s="2" t="str">
        <f>_xlfn.XLOOKUP(Data_Nhập[[#This Row],[Material-Nhập]],MD_Main_SKU[Main SKU],MD_Main_SKU[SKU name_gom])</f>
        <v>WSS03-PL</v>
      </c>
    </row>
    <row r="526" spans="1:13" x14ac:dyDescent="0.35">
      <c r="A526">
        <v>2025</v>
      </c>
      <c r="B526">
        <v>1</v>
      </c>
      <c r="C526" t="s">
        <v>16</v>
      </c>
      <c r="D526" t="s">
        <v>17</v>
      </c>
      <c r="E526" t="s">
        <v>87</v>
      </c>
      <c r="F526" t="s">
        <v>88</v>
      </c>
      <c r="G526" s="2">
        <v>0</v>
      </c>
      <c r="H526" s="2">
        <v>0</v>
      </c>
      <c r="I526" s="2">
        <v>0</v>
      </c>
      <c r="J526" s="2">
        <v>9649.9999999999982</v>
      </c>
      <c r="K526" s="2">
        <v>9649.9999999999982</v>
      </c>
      <c r="L526" s="2" t="str">
        <f>_xlfn.XLOOKUP(Data_Nhập[[#This Row],[Main SKU]],MD_Main_SKU[Main SKU],MD_Main_SKU[SKU name_gom])</f>
        <v>WSS01</v>
      </c>
      <c r="M526" s="2" t="str">
        <f>_xlfn.XLOOKUP(Data_Nhập[[#This Row],[Material-Nhập]],MD_Main_SKU[Main SKU],MD_Main_SKU[SKU name_gom])</f>
        <v>Phó sản</v>
      </c>
    </row>
    <row r="527" spans="1:13" x14ac:dyDescent="0.35">
      <c r="A527">
        <v>2025</v>
      </c>
      <c r="B527">
        <v>1</v>
      </c>
      <c r="C527" t="s">
        <v>16</v>
      </c>
      <c r="D527" t="s">
        <v>17</v>
      </c>
      <c r="E527" t="s">
        <v>89</v>
      </c>
      <c r="F527" t="s">
        <v>90</v>
      </c>
      <c r="G527" s="2">
        <v>0</v>
      </c>
      <c r="H527" s="2">
        <v>0</v>
      </c>
      <c r="I527" s="2">
        <v>0</v>
      </c>
      <c r="J527" s="2">
        <v>10427.999999999998</v>
      </c>
      <c r="K527" s="2">
        <v>10427.999999999998</v>
      </c>
      <c r="L527" s="2" t="str">
        <f>_xlfn.XLOOKUP(Data_Nhập[[#This Row],[Main SKU]],MD_Main_SKU[Main SKU],MD_Main_SKU[SKU name_gom])</f>
        <v>WSS01</v>
      </c>
      <c r="M527" s="2" t="str">
        <f>_xlfn.XLOOKUP(Data_Nhập[[#This Row],[Material-Nhập]],MD_Main_SKU[Main SKU],MD_Main_SKU[SKU name_gom])</f>
        <v>Phó sản</v>
      </c>
    </row>
    <row r="528" spans="1:13" x14ac:dyDescent="0.35">
      <c r="A528">
        <v>2025</v>
      </c>
      <c r="B528">
        <v>1</v>
      </c>
      <c r="C528" t="s">
        <v>16</v>
      </c>
      <c r="D528" t="s">
        <v>17</v>
      </c>
      <c r="E528" t="s">
        <v>91</v>
      </c>
      <c r="F528" t="s">
        <v>92</v>
      </c>
      <c r="G528" s="2">
        <v>0</v>
      </c>
      <c r="H528" s="2">
        <v>0</v>
      </c>
      <c r="I528" s="2">
        <v>0</v>
      </c>
      <c r="J528" s="2">
        <v>1800</v>
      </c>
      <c r="K528" s="2">
        <v>1800</v>
      </c>
      <c r="L528" s="2" t="str">
        <f>_xlfn.XLOOKUP(Data_Nhập[[#This Row],[Main SKU]],MD_Main_SKU[Main SKU],MD_Main_SKU[SKU name_gom])</f>
        <v>WSS01</v>
      </c>
      <c r="M528" s="2" t="str">
        <f>_xlfn.XLOOKUP(Data_Nhập[[#This Row],[Material-Nhập]],MD_Main_SKU[Main SKU],MD_Main_SKU[SKU name_gom])</f>
        <v>Phó sản</v>
      </c>
    </row>
    <row r="529" spans="1:13" x14ac:dyDescent="0.35">
      <c r="A529">
        <v>2025</v>
      </c>
      <c r="B529">
        <v>1</v>
      </c>
      <c r="C529" t="s">
        <v>16</v>
      </c>
      <c r="D529" t="s">
        <v>17</v>
      </c>
      <c r="E529" t="s">
        <v>117</v>
      </c>
      <c r="F529" t="s">
        <v>86</v>
      </c>
      <c r="G529" s="2">
        <v>0</v>
      </c>
      <c r="H529" s="2">
        <v>0</v>
      </c>
      <c r="I529" s="2">
        <v>0</v>
      </c>
      <c r="J529" s="2">
        <v>4210</v>
      </c>
      <c r="K529" s="2">
        <v>4210</v>
      </c>
      <c r="L529" s="2" t="str">
        <f>_xlfn.XLOOKUP(Data_Nhập[[#This Row],[Main SKU]],MD_Main_SKU[Main SKU],MD_Main_SKU[SKU name_gom])</f>
        <v>WSS01</v>
      </c>
      <c r="M529" s="2" t="str">
        <f>_xlfn.XLOOKUP(Data_Nhập[[#This Row],[Material-Nhập]],MD_Main_SKU[Main SKU],MD_Main_SKU[SKU name_gom])</f>
        <v>Phó sản</v>
      </c>
    </row>
    <row r="530" spans="1:13" x14ac:dyDescent="0.35">
      <c r="A530">
        <v>2025</v>
      </c>
      <c r="B530">
        <v>1</v>
      </c>
      <c r="C530" t="s">
        <v>18</v>
      </c>
      <c r="D530" t="s">
        <v>19</v>
      </c>
      <c r="E530" t="s">
        <v>14</v>
      </c>
      <c r="F530" t="s">
        <v>15</v>
      </c>
      <c r="G530" s="2">
        <v>0</v>
      </c>
      <c r="H530" s="2">
        <v>8800</v>
      </c>
      <c r="I530" s="2">
        <v>8800</v>
      </c>
      <c r="J530" s="2">
        <v>0</v>
      </c>
      <c r="K530" s="2">
        <v>8800</v>
      </c>
      <c r="L530" s="2" t="str">
        <f>_xlfn.XLOOKUP(Data_Nhập[[#This Row],[Main SKU]],MD_Main_SKU[Main SKU],MD_Main_SKU[SKU name_gom])</f>
        <v>iSS01</v>
      </c>
      <c r="M530" s="2" t="str">
        <f>_xlfn.XLOOKUP(Data_Nhập[[#This Row],[Material-Nhập]],MD_Main_SKU[Main SKU],MD_Main_SKU[SKU name_gom])</f>
        <v>iSS01084</v>
      </c>
    </row>
    <row r="531" spans="1:13" x14ac:dyDescent="0.35">
      <c r="A531">
        <v>2025</v>
      </c>
      <c r="B531">
        <v>1</v>
      </c>
      <c r="C531" t="s">
        <v>18</v>
      </c>
      <c r="D531" t="s">
        <v>19</v>
      </c>
      <c r="E531" t="s">
        <v>18</v>
      </c>
      <c r="F531" t="s">
        <v>19</v>
      </c>
      <c r="G531" s="2">
        <v>181500</v>
      </c>
      <c r="H531" s="2">
        <v>0</v>
      </c>
      <c r="I531" s="2">
        <v>181500</v>
      </c>
      <c r="J531" s="2">
        <v>0</v>
      </c>
      <c r="K531" s="2">
        <v>181500</v>
      </c>
      <c r="L531" s="2" t="str">
        <f>_xlfn.XLOOKUP(Data_Nhập[[#This Row],[Main SKU]],MD_Main_SKU[Main SKU],MD_Main_SKU[SKU name_gom])</f>
        <v>iSS01</v>
      </c>
      <c r="M531" s="2" t="str">
        <f>_xlfn.XLOOKUP(Data_Nhập[[#This Row],[Material-Nhập]],MD_Main_SKU[Main SKU],MD_Main_SKU[SKU name_gom])</f>
        <v>iSS01</v>
      </c>
    </row>
    <row r="532" spans="1:13" x14ac:dyDescent="0.35">
      <c r="A532">
        <v>2025</v>
      </c>
      <c r="B532">
        <v>1</v>
      </c>
      <c r="C532" t="s">
        <v>18</v>
      </c>
      <c r="D532" t="s">
        <v>19</v>
      </c>
      <c r="E532" t="s">
        <v>22</v>
      </c>
      <c r="F532" t="s">
        <v>23</v>
      </c>
      <c r="G532" s="2">
        <v>0</v>
      </c>
      <c r="H532" s="2">
        <v>3300</v>
      </c>
      <c r="I532" s="2">
        <v>3300</v>
      </c>
      <c r="J532" s="2">
        <v>0</v>
      </c>
      <c r="K532" s="2">
        <v>3300</v>
      </c>
      <c r="L532" s="2" t="str">
        <f>_xlfn.XLOOKUP(Data_Nhập[[#This Row],[Main SKU]],MD_Main_SKU[Main SKU],MD_Main_SKU[SKU name_gom])</f>
        <v>iSS01</v>
      </c>
      <c r="M532" s="2" t="str">
        <f>_xlfn.XLOOKUP(Data_Nhập[[#This Row],[Material-Nhập]],MD_Main_SKU[Main SKU],MD_Main_SKU[SKU name_gom])</f>
        <v>WSS03</v>
      </c>
    </row>
    <row r="533" spans="1:13" x14ac:dyDescent="0.35">
      <c r="A533">
        <v>2025</v>
      </c>
      <c r="B533">
        <v>1</v>
      </c>
      <c r="C533" t="s">
        <v>18</v>
      </c>
      <c r="D533" t="s">
        <v>19</v>
      </c>
      <c r="E533" t="s">
        <v>34</v>
      </c>
      <c r="F533" t="s">
        <v>35</v>
      </c>
      <c r="G533" s="2">
        <v>0</v>
      </c>
      <c r="H533" s="2">
        <v>2200</v>
      </c>
      <c r="I533" s="2">
        <v>2200</v>
      </c>
      <c r="J533" s="2">
        <v>0</v>
      </c>
      <c r="K533" s="2">
        <v>2200</v>
      </c>
      <c r="L533" s="2" t="str">
        <f>_xlfn.XLOOKUP(Data_Nhập[[#This Row],[Main SKU]],MD_Main_SKU[Main SKU],MD_Main_SKU[SKU name_gom])</f>
        <v>iSS01</v>
      </c>
      <c r="M533" s="2" t="str">
        <f>_xlfn.XLOOKUP(Data_Nhập[[#This Row],[Material-Nhập]],MD_Main_SKU[Main SKU],MD_Main_SKU[SKU name_gom])</f>
        <v>WSS03-PL</v>
      </c>
    </row>
    <row r="534" spans="1:13" x14ac:dyDescent="0.35">
      <c r="A534">
        <v>2025</v>
      </c>
      <c r="B534">
        <v>1</v>
      </c>
      <c r="C534" t="s">
        <v>18</v>
      </c>
      <c r="D534" t="s">
        <v>19</v>
      </c>
      <c r="E534" t="s">
        <v>87</v>
      </c>
      <c r="F534" t="s">
        <v>88</v>
      </c>
      <c r="G534" s="2">
        <v>0</v>
      </c>
      <c r="H534" s="2">
        <v>0</v>
      </c>
      <c r="I534" s="2">
        <v>0</v>
      </c>
      <c r="J534" s="2">
        <v>1500</v>
      </c>
      <c r="K534" s="2">
        <v>1500</v>
      </c>
      <c r="L534" s="2" t="str">
        <f>_xlfn.XLOOKUP(Data_Nhập[[#This Row],[Main SKU]],MD_Main_SKU[Main SKU],MD_Main_SKU[SKU name_gom])</f>
        <v>iSS01</v>
      </c>
      <c r="M534" s="2" t="str">
        <f>_xlfn.XLOOKUP(Data_Nhập[[#This Row],[Material-Nhập]],MD_Main_SKU[Main SKU],MD_Main_SKU[SKU name_gom])</f>
        <v>Phó sản</v>
      </c>
    </row>
    <row r="535" spans="1:13" x14ac:dyDescent="0.35">
      <c r="A535">
        <v>2025</v>
      </c>
      <c r="B535">
        <v>1</v>
      </c>
      <c r="C535" t="s">
        <v>18</v>
      </c>
      <c r="D535" t="s">
        <v>19</v>
      </c>
      <c r="E535" t="s">
        <v>89</v>
      </c>
      <c r="F535" t="s">
        <v>90</v>
      </c>
      <c r="G535" s="2">
        <v>0</v>
      </c>
      <c r="H535" s="2">
        <v>0</v>
      </c>
      <c r="I535" s="2">
        <v>0</v>
      </c>
      <c r="J535" s="2">
        <v>1540</v>
      </c>
      <c r="K535" s="2">
        <v>1540</v>
      </c>
      <c r="L535" s="2" t="str">
        <f>_xlfn.XLOOKUP(Data_Nhập[[#This Row],[Main SKU]],MD_Main_SKU[Main SKU],MD_Main_SKU[SKU name_gom])</f>
        <v>iSS01</v>
      </c>
      <c r="M535" s="2" t="str">
        <f>_xlfn.XLOOKUP(Data_Nhập[[#This Row],[Material-Nhập]],MD_Main_SKU[Main SKU],MD_Main_SKU[SKU name_gom])</f>
        <v>Phó sản</v>
      </c>
    </row>
    <row r="536" spans="1:13" x14ac:dyDescent="0.35">
      <c r="A536">
        <v>2025</v>
      </c>
      <c r="B536">
        <v>1</v>
      </c>
      <c r="C536" t="s">
        <v>18</v>
      </c>
      <c r="D536" t="s">
        <v>19</v>
      </c>
      <c r="E536" t="s">
        <v>117</v>
      </c>
      <c r="F536" t="s">
        <v>86</v>
      </c>
      <c r="G536" s="2">
        <v>0</v>
      </c>
      <c r="H536" s="2">
        <v>0</v>
      </c>
      <c r="I536" s="2">
        <v>0</v>
      </c>
      <c r="J536" s="2">
        <v>1000</v>
      </c>
      <c r="K536" s="2">
        <v>1000</v>
      </c>
      <c r="L536" s="2" t="str">
        <f>_xlfn.XLOOKUP(Data_Nhập[[#This Row],[Main SKU]],MD_Main_SKU[Main SKU],MD_Main_SKU[SKU name_gom])</f>
        <v>iSS01</v>
      </c>
      <c r="M536" s="2" t="str">
        <f>_xlfn.XLOOKUP(Data_Nhập[[#This Row],[Material-Nhập]],MD_Main_SKU[Main SKU],MD_Main_SKU[SKU name_gom])</f>
        <v>Phó sản</v>
      </c>
    </row>
    <row r="537" spans="1:13" x14ac:dyDescent="0.35">
      <c r="A537">
        <v>2025</v>
      </c>
      <c r="B537">
        <v>1</v>
      </c>
      <c r="C537" t="s">
        <v>115</v>
      </c>
      <c r="D537" t="s">
        <v>116</v>
      </c>
      <c r="E537" t="s">
        <v>115</v>
      </c>
      <c r="F537" t="s">
        <v>116</v>
      </c>
      <c r="G537" s="2">
        <v>72600</v>
      </c>
      <c r="H537" s="2">
        <v>0</v>
      </c>
      <c r="I537" s="2">
        <v>72600</v>
      </c>
      <c r="J537" s="2">
        <v>0</v>
      </c>
      <c r="K537" s="2">
        <v>72600</v>
      </c>
      <c r="L537" s="2" t="str">
        <f>_xlfn.XLOOKUP(Data_Nhập[[#This Row],[Main SKU]],MD_Main_SKU[Main SKU],MD_Main_SKU[SKU name_gom])</f>
        <v>WSS05</v>
      </c>
      <c r="M537" s="2" t="str">
        <f>_xlfn.XLOOKUP(Data_Nhập[[#This Row],[Material-Nhập]],MD_Main_SKU[Main SKU],MD_Main_SKU[SKU name_gom])</f>
        <v>WSS05</v>
      </c>
    </row>
    <row r="538" spans="1:13" x14ac:dyDescent="0.35">
      <c r="A538">
        <v>2025</v>
      </c>
      <c r="B538">
        <v>1</v>
      </c>
      <c r="C538" t="s">
        <v>115</v>
      </c>
      <c r="D538" t="s">
        <v>116</v>
      </c>
      <c r="E538" t="s">
        <v>118</v>
      </c>
      <c r="F538" t="s">
        <v>119</v>
      </c>
      <c r="G538" s="2">
        <v>0</v>
      </c>
      <c r="H538" s="2">
        <v>17600</v>
      </c>
      <c r="I538" s="2">
        <v>17600</v>
      </c>
      <c r="J538" s="2">
        <v>0</v>
      </c>
      <c r="K538" s="2">
        <v>17600</v>
      </c>
      <c r="L538" s="2" t="str">
        <f>_xlfn.XLOOKUP(Data_Nhập[[#This Row],[Main SKU]],MD_Main_SKU[Main SKU],MD_Main_SKU[SKU name_gom])</f>
        <v>WSS05</v>
      </c>
      <c r="M538" s="2" t="str">
        <f>_xlfn.XLOOKUP(Data_Nhập[[#This Row],[Material-Nhập]],MD_Main_SKU[Main SKU],MD_Main_SKU[SKU name_gom])</f>
        <v>WSS05</v>
      </c>
    </row>
    <row r="539" spans="1:13" x14ac:dyDescent="0.35">
      <c r="A539">
        <v>2025</v>
      </c>
      <c r="B539">
        <v>1</v>
      </c>
      <c r="C539" t="s">
        <v>115</v>
      </c>
      <c r="D539" t="s">
        <v>116</v>
      </c>
      <c r="E539" t="s">
        <v>87</v>
      </c>
      <c r="F539" t="s">
        <v>88</v>
      </c>
      <c r="G539" s="2">
        <v>0</v>
      </c>
      <c r="H539" s="2">
        <v>0</v>
      </c>
      <c r="I539" s="2">
        <v>0</v>
      </c>
      <c r="J539" s="2">
        <v>2400</v>
      </c>
      <c r="K539" s="2">
        <v>2400</v>
      </c>
      <c r="L539" s="2" t="str">
        <f>_xlfn.XLOOKUP(Data_Nhập[[#This Row],[Main SKU]],MD_Main_SKU[Main SKU],MD_Main_SKU[SKU name_gom])</f>
        <v>WSS05</v>
      </c>
      <c r="M539" s="2" t="str">
        <f>_xlfn.XLOOKUP(Data_Nhập[[#This Row],[Material-Nhập]],MD_Main_SKU[Main SKU],MD_Main_SKU[SKU name_gom])</f>
        <v>Phó sản</v>
      </c>
    </row>
    <row r="540" spans="1:13" x14ac:dyDescent="0.35">
      <c r="A540">
        <v>2025</v>
      </c>
      <c r="B540">
        <v>1</v>
      </c>
      <c r="C540" t="s">
        <v>115</v>
      </c>
      <c r="D540" t="s">
        <v>116</v>
      </c>
      <c r="E540" t="s">
        <v>117</v>
      </c>
      <c r="F540" t="s">
        <v>86</v>
      </c>
      <c r="G540" s="2">
        <v>0</v>
      </c>
      <c r="H540" s="2">
        <v>0</v>
      </c>
      <c r="I540" s="2">
        <v>0</v>
      </c>
      <c r="J540" s="2">
        <v>4550</v>
      </c>
      <c r="K540" s="2">
        <v>4550</v>
      </c>
      <c r="L540" s="2" t="str">
        <f>_xlfn.XLOOKUP(Data_Nhập[[#This Row],[Main SKU]],MD_Main_SKU[Main SKU],MD_Main_SKU[SKU name_gom])</f>
        <v>WSS05</v>
      </c>
      <c r="M540" s="2" t="str">
        <f>_xlfn.XLOOKUP(Data_Nhập[[#This Row],[Material-Nhập]],MD_Main_SKU[Main SKU],MD_Main_SKU[SKU name_gom])</f>
        <v>Phó sản</v>
      </c>
    </row>
    <row r="541" spans="1:13" x14ac:dyDescent="0.35">
      <c r="A541">
        <v>2025</v>
      </c>
      <c r="B541">
        <v>1</v>
      </c>
      <c r="C541" t="s">
        <v>118</v>
      </c>
      <c r="D541" t="s">
        <v>119</v>
      </c>
      <c r="E541" t="s">
        <v>115</v>
      </c>
      <c r="F541" t="s">
        <v>116</v>
      </c>
      <c r="G541" s="2">
        <v>0</v>
      </c>
      <c r="H541" s="2">
        <v>2200</v>
      </c>
      <c r="I541" s="2">
        <v>2200</v>
      </c>
      <c r="J541" s="2">
        <v>0</v>
      </c>
      <c r="K541" s="2">
        <v>2200</v>
      </c>
      <c r="L541" s="2" t="str">
        <f>_xlfn.XLOOKUP(Data_Nhập[[#This Row],[Main SKU]],MD_Main_SKU[Main SKU],MD_Main_SKU[SKU name_gom])</f>
        <v>WSS05</v>
      </c>
      <c r="M541" s="2" t="str">
        <f>_xlfn.XLOOKUP(Data_Nhập[[#This Row],[Material-Nhập]],MD_Main_SKU[Main SKU],MD_Main_SKU[SKU name_gom])</f>
        <v>WSS05</v>
      </c>
    </row>
    <row r="542" spans="1:13" x14ac:dyDescent="0.35">
      <c r="A542">
        <v>2025</v>
      </c>
      <c r="B542">
        <v>1</v>
      </c>
      <c r="C542" t="s">
        <v>118</v>
      </c>
      <c r="D542" t="s">
        <v>119</v>
      </c>
      <c r="E542" t="s">
        <v>118</v>
      </c>
      <c r="F542" t="s">
        <v>119</v>
      </c>
      <c r="G542" s="2">
        <v>12100</v>
      </c>
      <c r="H542" s="2">
        <v>0</v>
      </c>
      <c r="I542" s="2">
        <v>12100</v>
      </c>
      <c r="J542" s="2">
        <v>0</v>
      </c>
      <c r="K542" s="2">
        <v>12100</v>
      </c>
      <c r="L542" s="2" t="str">
        <f>_xlfn.XLOOKUP(Data_Nhập[[#This Row],[Main SKU]],MD_Main_SKU[Main SKU],MD_Main_SKU[SKU name_gom])</f>
        <v>WSS05</v>
      </c>
      <c r="M542" s="2" t="str">
        <f>_xlfn.XLOOKUP(Data_Nhập[[#This Row],[Material-Nhập]],MD_Main_SKU[Main SKU],MD_Main_SKU[SKU name_gom])</f>
        <v>WSS05</v>
      </c>
    </row>
    <row r="543" spans="1:13" x14ac:dyDescent="0.35">
      <c r="A543">
        <v>2025</v>
      </c>
      <c r="B543">
        <v>1</v>
      </c>
      <c r="C543" t="s">
        <v>118</v>
      </c>
      <c r="D543" t="s">
        <v>119</v>
      </c>
      <c r="E543" t="s">
        <v>87</v>
      </c>
      <c r="F543" t="s">
        <v>88</v>
      </c>
      <c r="G543" s="2">
        <v>0</v>
      </c>
      <c r="H543" s="2">
        <v>0</v>
      </c>
      <c r="I543" s="2">
        <v>0</v>
      </c>
      <c r="J543" s="2">
        <v>2100</v>
      </c>
      <c r="K543" s="2">
        <v>2100</v>
      </c>
      <c r="L543" s="2" t="str">
        <f>_xlfn.XLOOKUP(Data_Nhập[[#This Row],[Main SKU]],MD_Main_SKU[Main SKU],MD_Main_SKU[SKU name_gom])</f>
        <v>WSS05</v>
      </c>
      <c r="M543" s="2" t="str">
        <f>_xlfn.XLOOKUP(Data_Nhập[[#This Row],[Material-Nhập]],MD_Main_SKU[Main SKU],MD_Main_SKU[SKU name_gom])</f>
        <v>Phó sản</v>
      </c>
    </row>
    <row r="544" spans="1:13" x14ac:dyDescent="0.35">
      <c r="A544">
        <v>2025</v>
      </c>
      <c r="B544">
        <v>1</v>
      </c>
      <c r="C544" t="s">
        <v>118</v>
      </c>
      <c r="D544" t="s">
        <v>119</v>
      </c>
      <c r="E544" t="s">
        <v>117</v>
      </c>
      <c r="F544" t="s">
        <v>86</v>
      </c>
      <c r="G544" s="2">
        <v>0</v>
      </c>
      <c r="H544" s="2">
        <v>0</v>
      </c>
      <c r="I544" s="2">
        <v>0</v>
      </c>
      <c r="J544" s="2">
        <v>1600</v>
      </c>
      <c r="K544" s="2">
        <v>1600</v>
      </c>
      <c r="L544" s="2" t="str">
        <f>_xlfn.XLOOKUP(Data_Nhập[[#This Row],[Main SKU]],MD_Main_SKU[Main SKU],MD_Main_SKU[SKU name_gom])</f>
        <v>WSS05</v>
      </c>
      <c r="M544" s="2" t="str">
        <f>_xlfn.XLOOKUP(Data_Nhập[[#This Row],[Material-Nhập]],MD_Main_SKU[Main SKU],MD_Main_SKU[SKU name_gom])</f>
        <v>Phó sản</v>
      </c>
    </row>
    <row r="545" spans="1:13" x14ac:dyDescent="0.35">
      <c r="A545">
        <v>2025</v>
      </c>
      <c r="B545">
        <v>1</v>
      </c>
      <c r="C545" t="s">
        <v>44</v>
      </c>
      <c r="D545" t="s">
        <v>45</v>
      </c>
      <c r="E545" t="s">
        <v>44</v>
      </c>
      <c r="F545" t="s">
        <v>45</v>
      </c>
      <c r="G545" s="2">
        <v>30800</v>
      </c>
      <c r="H545" s="2">
        <v>0</v>
      </c>
      <c r="I545" s="2">
        <v>30800</v>
      </c>
      <c r="J545" s="2">
        <v>0</v>
      </c>
      <c r="K545" s="2">
        <v>30800</v>
      </c>
      <c r="L545" s="2" t="str">
        <f>_xlfn.XLOOKUP(Data_Nhập[[#This Row],[Main SKU]],MD_Main_SKU[Main SKU],MD_Main_SKU[SKU name_gom])</f>
        <v>iSS01</v>
      </c>
      <c r="M545" s="2" t="str">
        <f>_xlfn.XLOOKUP(Data_Nhập[[#This Row],[Material-Nhập]],MD_Main_SKU[Main SKU],MD_Main_SKU[SKU name_gom])</f>
        <v>iSS01</v>
      </c>
    </row>
    <row r="546" spans="1:13" x14ac:dyDescent="0.35">
      <c r="A546">
        <v>2025</v>
      </c>
      <c r="B546">
        <v>1</v>
      </c>
      <c r="C546" t="s">
        <v>44</v>
      </c>
      <c r="D546" t="s">
        <v>45</v>
      </c>
      <c r="E546" t="s">
        <v>46</v>
      </c>
      <c r="F546" t="s">
        <v>47</v>
      </c>
      <c r="G546" s="2">
        <v>0</v>
      </c>
      <c r="H546" s="2">
        <v>1100</v>
      </c>
      <c r="I546" s="2">
        <v>1100</v>
      </c>
      <c r="J546" s="2">
        <v>0</v>
      </c>
      <c r="K546" s="2">
        <v>1100</v>
      </c>
      <c r="L546" s="2" t="str">
        <f>_xlfn.XLOOKUP(Data_Nhập[[#This Row],[Main SKU]],MD_Main_SKU[Main SKU],MD_Main_SKU[SKU name_gom])</f>
        <v>iSS01</v>
      </c>
      <c r="M546" s="2" t="str">
        <f>_xlfn.XLOOKUP(Data_Nhập[[#This Row],[Material-Nhập]],MD_Main_SKU[Main SKU],MD_Main_SKU[SKU name_gom])</f>
        <v>iSS01-PL</v>
      </c>
    </row>
    <row r="547" spans="1:13" x14ac:dyDescent="0.35">
      <c r="A547">
        <v>2025</v>
      </c>
      <c r="B547">
        <v>1</v>
      </c>
      <c r="C547" t="s">
        <v>44</v>
      </c>
      <c r="D547" t="s">
        <v>45</v>
      </c>
      <c r="E547" t="s">
        <v>87</v>
      </c>
      <c r="F547" t="s">
        <v>88</v>
      </c>
      <c r="G547" s="2">
        <v>0</v>
      </c>
      <c r="H547" s="2">
        <v>0</v>
      </c>
      <c r="I547" s="2">
        <v>0</v>
      </c>
      <c r="J547" s="2">
        <v>1000</v>
      </c>
      <c r="K547" s="2">
        <v>1000</v>
      </c>
      <c r="L547" s="2" t="str">
        <f>_xlfn.XLOOKUP(Data_Nhập[[#This Row],[Main SKU]],MD_Main_SKU[Main SKU],MD_Main_SKU[SKU name_gom])</f>
        <v>iSS01</v>
      </c>
      <c r="M547" s="2" t="str">
        <f>_xlfn.XLOOKUP(Data_Nhập[[#This Row],[Material-Nhập]],MD_Main_SKU[Main SKU],MD_Main_SKU[SKU name_gom])</f>
        <v>Phó sản</v>
      </c>
    </row>
    <row r="548" spans="1:13" x14ac:dyDescent="0.35">
      <c r="A548">
        <v>2025</v>
      </c>
      <c r="B548">
        <v>1</v>
      </c>
      <c r="C548" t="s">
        <v>44</v>
      </c>
      <c r="D548" t="s">
        <v>45</v>
      </c>
      <c r="E548" t="s">
        <v>89</v>
      </c>
      <c r="F548" t="s">
        <v>90</v>
      </c>
      <c r="G548" s="2">
        <v>0</v>
      </c>
      <c r="H548" s="2">
        <v>0</v>
      </c>
      <c r="I548" s="2">
        <v>0</v>
      </c>
      <c r="J548" s="2">
        <v>1100</v>
      </c>
      <c r="K548" s="2">
        <v>1100</v>
      </c>
      <c r="L548" s="2" t="str">
        <f>_xlfn.XLOOKUP(Data_Nhập[[#This Row],[Main SKU]],MD_Main_SKU[Main SKU],MD_Main_SKU[SKU name_gom])</f>
        <v>iSS01</v>
      </c>
      <c r="M548" s="2" t="str">
        <f>_xlfn.XLOOKUP(Data_Nhập[[#This Row],[Material-Nhập]],MD_Main_SKU[Main SKU],MD_Main_SKU[SKU name_gom])</f>
        <v>Phó sản</v>
      </c>
    </row>
    <row r="549" spans="1:13" x14ac:dyDescent="0.35">
      <c r="A549">
        <v>2025</v>
      </c>
      <c r="B549">
        <v>1</v>
      </c>
      <c r="C549" t="s">
        <v>44</v>
      </c>
      <c r="D549" t="s">
        <v>45</v>
      </c>
      <c r="E549" t="s">
        <v>117</v>
      </c>
      <c r="F549" t="s">
        <v>86</v>
      </c>
      <c r="G549" s="2">
        <v>0</v>
      </c>
      <c r="H549" s="2">
        <v>0</v>
      </c>
      <c r="I549" s="2">
        <v>0</v>
      </c>
      <c r="J549" s="2">
        <v>1550</v>
      </c>
      <c r="K549" s="2">
        <v>1550</v>
      </c>
      <c r="L549" s="2" t="str">
        <f>_xlfn.XLOOKUP(Data_Nhập[[#This Row],[Main SKU]],MD_Main_SKU[Main SKU],MD_Main_SKU[SKU name_gom])</f>
        <v>iSS01</v>
      </c>
      <c r="M549" s="2" t="str">
        <f>_xlfn.XLOOKUP(Data_Nhập[[#This Row],[Material-Nhập]],MD_Main_SKU[Main SKU],MD_Main_SKU[SKU name_gom])</f>
        <v>Phó sản</v>
      </c>
    </row>
    <row r="550" spans="1:13" x14ac:dyDescent="0.35">
      <c r="A550">
        <v>2025</v>
      </c>
      <c r="B550">
        <v>1</v>
      </c>
      <c r="C550" t="s">
        <v>48</v>
      </c>
      <c r="D550" t="s">
        <v>49</v>
      </c>
      <c r="E550" t="s">
        <v>22</v>
      </c>
      <c r="F550" t="s">
        <v>23</v>
      </c>
      <c r="G550" s="2">
        <v>0</v>
      </c>
      <c r="H550" s="2">
        <v>892</v>
      </c>
      <c r="I550" s="2">
        <v>892</v>
      </c>
      <c r="J550" s="2">
        <v>0</v>
      </c>
      <c r="K550" s="2">
        <v>892</v>
      </c>
      <c r="L550" s="2" t="str">
        <f>_xlfn.XLOOKUP(Data_Nhập[[#This Row],[Main SKU]],MD_Main_SKU[Main SKU],MD_Main_SKU[SKU name_gom])</f>
        <v>WSS01</v>
      </c>
      <c r="M550" s="2" t="str">
        <f>_xlfn.XLOOKUP(Data_Nhập[[#This Row],[Material-Nhập]],MD_Main_SKU[Main SKU],MD_Main_SKU[SKU name_gom])</f>
        <v>WSS03</v>
      </c>
    </row>
    <row r="551" spans="1:13" x14ac:dyDescent="0.35">
      <c r="A551">
        <v>2025</v>
      </c>
      <c r="B551">
        <v>1</v>
      </c>
      <c r="C551" t="s">
        <v>48</v>
      </c>
      <c r="D551" t="s">
        <v>49</v>
      </c>
      <c r="E551" t="s">
        <v>48</v>
      </c>
      <c r="F551" t="s">
        <v>49</v>
      </c>
      <c r="G551" s="2">
        <v>10242</v>
      </c>
      <c r="H551" s="2">
        <v>0</v>
      </c>
      <c r="I551" s="2">
        <v>10242</v>
      </c>
      <c r="J551" s="2">
        <v>0</v>
      </c>
      <c r="K551" s="2">
        <v>10242</v>
      </c>
      <c r="L551" s="2" t="str">
        <f>_xlfn.XLOOKUP(Data_Nhập[[#This Row],[Main SKU]],MD_Main_SKU[Main SKU],MD_Main_SKU[SKU name_gom])</f>
        <v>WSS01</v>
      </c>
      <c r="M551" s="2" t="str">
        <f>_xlfn.XLOOKUP(Data_Nhập[[#This Row],[Material-Nhập]],MD_Main_SKU[Main SKU],MD_Main_SKU[SKU name_gom])</f>
        <v>WSS01</v>
      </c>
    </row>
    <row r="552" spans="1:13" x14ac:dyDescent="0.35">
      <c r="A552">
        <v>2025</v>
      </c>
      <c r="B552">
        <v>1</v>
      </c>
      <c r="C552" t="s">
        <v>48</v>
      </c>
      <c r="D552" t="s">
        <v>49</v>
      </c>
      <c r="E552" t="s">
        <v>87</v>
      </c>
      <c r="F552" t="s">
        <v>88</v>
      </c>
      <c r="G552" s="2">
        <v>0</v>
      </c>
      <c r="H552" s="2">
        <v>0</v>
      </c>
      <c r="I552" s="2">
        <v>0</v>
      </c>
      <c r="J552" s="2">
        <v>1350</v>
      </c>
      <c r="K552" s="2">
        <v>1350</v>
      </c>
      <c r="L552" s="2" t="str">
        <f>_xlfn.XLOOKUP(Data_Nhập[[#This Row],[Main SKU]],MD_Main_SKU[Main SKU],MD_Main_SKU[SKU name_gom])</f>
        <v>WSS01</v>
      </c>
      <c r="M552" s="2" t="str">
        <f>_xlfn.XLOOKUP(Data_Nhập[[#This Row],[Material-Nhập]],MD_Main_SKU[Main SKU],MD_Main_SKU[SKU name_gom])</f>
        <v>Phó sản</v>
      </c>
    </row>
    <row r="553" spans="1:13" x14ac:dyDescent="0.35">
      <c r="A553">
        <v>2025</v>
      </c>
      <c r="B553">
        <v>1</v>
      </c>
      <c r="C553" t="s">
        <v>48</v>
      </c>
      <c r="D553" t="s">
        <v>49</v>
      </c>
      <c r="E553" t="s">
        <v>89</v>
      </c>
      <c r="F553" t="s">
        <v>90</v>
      </c>
      <c r="G553" s="2">
        <v>0</v>
      </c>
      <c r="H553" s="2">
        <v>0</v>
      </c>
      <c r="I553" s="2">
        <v>0</v>
      </c>
      <c r="J553" s="2">
        <v>803</v>
      </c>
      <c r="K553" s="2">
        <v>803</v>
      </c>
      <c r="L553" s="2" t="str">
        <f>_xlfn.XLOOKUP(Data_Nhập[[#This Row],[Main SKU]],MD_Main_SKU[Main SKU],MD_Main_SKU[SKU name_gom])</f>
        <v>WSS01</v>
      </c>
      <c r="M553" s="2" t="str">
        <f>_xlfn.XLOOKUP(Data_Nhập[[#This Row],[Material-Nhập]],MD_Main_SKU[Main SKU],MD_Main_SKU[SKU name_gom])</f>
        <v>Phó sản</v>
      </c>
    </row>
    <row r="554" spans="1:13" x14ac:dyDescent="0.35">
      <c r="A554">
        <v>2025</v>
      </c>
      <c r="B554">
        <v>1</v>
      </c>
      <c r="C554" t="s">
        <v>48</v>
      </c>
      <c r="D554" t="s">
        <v>49</v>
      </c>
      <c r="E554" t="s">
        <v>117</v>
      </c>
      <c r="F554" t="s">
        <v>86</v>
      </c>
      <c r="G554" s="2">
        <v>0</v>
      </c>
      <c r="H554" s="2">
        <v>0</v>
      </c>
      <c r="I554" s="2">
        <v>0</v>
      </c>
      <c r="J554" s="2">
        <v>1610</v>
      </c>
      <c r="K554" s="2">
        <v>1610</v>
      </c>
      <c r="L554" s="2" t="str">
        <f>_xlfn.XLOOKUP(Data_Nhập[[#This Row],[Main SKU]],MD_Main_SKU[Main SKU],MD_Main_SKU[SKU name_gom])</f>
        <v>WSS01</v>
      </c>
      <c r="M554" s="2" t="str">
        <f>_xlfn.XLOOKUP(Data_Nhập[[#This Row],[Material-Nhập]],MD_Main_SKU[Main SKU],MD_Main_SKU[SKU name_gom])</f>
        <v>Phó sản</v>
      </c>
    </row>
    <row r="555" spans="1:13" x14ac:dyDescent="0.35">
      <c r="A555">
        <v>2025</v>
      </c>
      <c r="B555">
        <v>2</v>
      </c>
      <c r="C555" t="s">
        <v>8</v>
      </c>
      <c r="D555" t="s">
        <v>9</v>
      </c>
      <c r="E555" t="s">
        <v>8</v>
      </c>
      <c r="F555" t="s">
        <v>9</v>
      </c>
      <c r="G555" s="2">
        <v>91300</v>
      </c>
      <c r="H555" s="2">
        <v>0</v>
      </c>
      <c r="I555" s="2">
        <v>91300</v>
      </c>
      <c r="J555" s="2">
        <v>0</v>
      </c>
      <c r="K555" s="2">
        <v>91300</v>
      </c>
      <c r="L555" s="2" t="str">
        <f>_xlfn.XLOOKUP(Data_Nhập[[#This Row],[Main SKU]],MD_Main_SKU[Main SKU],MD_Main_SKU[SKU name_gom])</f>
        <v>WSS01</v>
      </c>
      <c r="M555" s="2" t="str">
        <f>_xlfn.XLOOKUP(Data_Nhập[[#This Row],[Material-Nhập]],MD_Main_SKU[Main SKU],MD_Main_SKU[SKU name_gom])</f>
        <v>WSS01</v>
      </c>
    </row>
    <row r="556" spans="1:13" x14ac:dyDescent="0.35">
      <c r="A556">
        <v>2025</v>
      </c>
      <c r="B556">
        <v>2</v>
      </c>
      <c r="C556" t="s">
        <v>8</v>
      </c>
      <c r="D556" t="s">
        <v>9</v>
      </c>
      <c r="E556" t="s">
        <v>22</v>
      </c>
      <c r="F556" t="s">
        <v>23</v>
      </c>
      <c r="G556" s="2">
        <v>0</v>
      </c>
      <c r="H556" s="2">
        <v>3300</v>
      </c>
      <c r="I556" s="2">
        <v>3300</v>
      </c>
      <c r="J556" s="2">
        <v>0</v>
      </c>
      <c r="K556" s="2">
        <v>3300</v>
      </c>
      <c r="L556" s="2" t="str">
        <f>_xlfn.XLOOKUP(Data_Nhập[[#This Row],[Main SKU]],MD_Main_SKU[Main SKU],MD_Main_SKU[SKU name_gom])</f>
        <v>WSS01</v>
      </c>
      <c r="M556" s="2" t="str">
        <f>_xlfn.XLOOKUP(Data_Nhập[[#This Row],[Material-Nhập]],MD_Main_SKU[Main SKU],MD_Main_SKU[SKU name_gom])</f>
        <v>WSS03</v>
      </c>
    </row>
    <row r="557" spans="1:13" x14ac:dyDescent="0.35">
      <c r="A557">
        <v>2025</v>
      </c>
      <c r="B557">
        <v>2</v>
      </c>
      <c r="C557" t="s">
        <v>8</v>
      </c>
      <c r="D557" t="s">
        <v>9</v>
      </c>
      <c r="E557" t="s">
        <v>36</v>
      </c>
      <c r="F557" t="s">
        <v>37</v>
      </c>
      <c r="G557" s="2">
        <v>0</v>
      </c>
      <c r="H557" s="2">
        <v>13200</v>
      </c>
      <c r="I557" s="2">
        <v>13200</v>
      </c>
      <c r="J557" s="2">
        <v>0</v>
      </c>
      <c r="K557" s="2">
        <v>13200</v>
      </c>
      <c r="L557" s="2" t="str">
        <f>_xlfn.XLOOKUP(Data_Nhập[[#This Row],[Main SKU]],MD_Main_SKU[Main SKU],MD_Main_SKU[SKU name_gom])</f>
        <v>WSS01</v>
      </c>
      <c r="M557" s="2" t="str">
        <f>_xlfn.XLOOKUP(Data_Nhập[[#This Row],[Material-Nhập]],MD_Main_SKU[Main SKU],MD_Main_SKU[SKU name_gom])</f>
        <v>WSS01-PL</v>
      </c>
    </row>
    <row r="558" spans="1:13" x14ac:dyDescent="0.35">
      <c r="A558">
        <v>2025</v>
      </c>
      <c r="B558">
        <v>2</v>
      </c>
      <c r="C558" t="s">
        <v>8</v>
      </c>
      <c r="D558" t="s">
        <v>9</v>
      </c>
      <c r="E558" t="s">
        <v>87</v>
      </c>
      <c r="F558" t="s">
        <v>88</v>
      </c>
      <c r="G558" s="2">
        <v>0</v>
      </c>
      <c r="H558" s="2">
        <v>0</v>
      </c>
      <c r="I558" s="2">
        <v>0</v>
      </c>
      <c r="J558" s="2">
        <v>3400</v>
      </c>
      <c r="K558" s="2">
        <v>3400</v>
      </c>
      <c r="L558" s="2" t="str">
        <f>_xlfn.XLOOKUP(Data_Nhập[[#This Row],[Main SKU]],MD_Main_SKU[Main SKU],MD_Main_SKU[SKU name_gom])</f>
        <v>WSS01</v>
      </c>
      <c r="M558" s="2" t="str">
        <f>_xlfn.XLOOKUP(Data_Nhập[[#This Row],[Material-Nhập]],MD_Main_SKU[Main SKU],MD_Main_SKU[SKU name_gom])</f>
        <v>Phó sản</v>
      </c>
    </row>
    <row r="559" spans="1:13" x14ac:dyDescent="0.35">
      <c r="A559">
        <v>2025</v>
      </c>
      <c r="B559">
        <v>2</v>
      </c>
      <c r="C559" t="s">
        <v>8</v>
      </c>
      <c r="D559" t="s">
        <v>9</v>
      </c>
      <c r="E559" t="s">
        <v>89</v>
      </c>
      <c r="F559" t="s">
        <v>90</v>
      </c>
      <c r="G559" s="2">
        <v>0</v>
      </c>
      <c r="H559" s="2">
        <v>0</v>
      </c>
      <c r="I559" s="2">
        <v>0</v>
      </c>
      <c r="J559" s="2">
        <v>1120</v>
      </c>
      <c r="K559" s="2">
        <v>1120</v>
      </c>
      <c r="L559" s="2" t="str">
        <f>_xlfn.XLOOKUP(Data_Nhập[[#This Row],[Main SKU]],MD_Main_SKU[Main SKU],MD_Main_SKU[SKU name_gom])</f>
        <v>WSS01</v>
      </c>
      <c r="M559" s="2" t="str">
        <f>_xlfn.XLOOKUP(Data_Nhập[[#This Row],[Material-Nhập]],MD_Main_SKU[Main SKU],MD_Main_SKU[SKU name_gom])</f>
        <v>Phó sản</v>
      </c>
    </row>
    <row r="560" spans="1:13" x14ac:dyDescent="0.35">
      <c r="A560">
        <v>2025</v>
      </c>
      <c r="B560">
        <v>2</v>
      </c>
      <c r="C560" t="s">
        <v>8</v>
      </c>
      <c r="D560" t="s">
        <v>9</v>
      </c>
      <c r="E560" t="s">
        <v>91</v>
      </c>
      <c r="F560" t="s">
        <v>92</v>
      </c>
      <c r="G560" s="2">
        <v>0</v>
      </c>
      <c r="H560" s="2">
        <v>0</v>
      </c>
      <c r="I560" s="2">
        <v>0</v>
      </c>
      <c r="J560" s="2">
        <v>525</v>
      </c>
      <c r="K560" s="2">
        <v>525</v>
      </c>
      <c r="L560" s="2" t="str">
        <f>_xlfn.XLOOKUP(Data_Nhập[[#This Row],[Main SKU]],MD_Main_SKU[Main SKU],MD_Main_SKU[SKU name_gom])</f>
        <v>WSS01</v>
      </c>
      <c r="M560" s="2" t="str">
        <f>_xlfn.XLOOKUP(Data_Nhập[[#This Row],[Material-Nhập]],MD_Main_SKU[Main SKU],MD_Main_SKU[SKU name_gom])</f>
        <v>Phó sản</v>
      </c>
    </row>
    <row r="561" spans="1:13" x14ac:dyDescent="0.35">
      <c r="A561">
        <v>2025</v>
      </c>
      <c r="B561">
        <v>2</v>
      </c>
      <c r="C561" t="s">
        <v>8</v>
      </c>
      <c r="D561" t="s">
        <v>9</v>
      </c>
      <c r="E561" t="s">
        <v>117</v>
      </c>
      <c r="F561" t="s">
        <v>86</v>
      </c>
      <c r="G561" s="2">
        <v>0</v>
      </c>
      <c r="H561" s="2">
        <v>0</v>
      </c>
      <c r="I561" s="2">
        <v>0</v>
      </c>
      <c r="J561" s="2">
        <v>2403</v>
      </c>
      <c r="K561" s="2">
        <v>2403</v>
      </c>
      <c r="L561" s="2" t="str">
        <f>_xlfn.XLOOKUP(Data_Nhập[[#This Row],[Main SKU]],MD_Main_SKU[Main SKU],MD_Main_SKU[SKU name_gom])</f>
        <v>WSS01</v>
      </c>
      <c r="M561" s="2" t="str">
        <f>_xlfn.XLOOKUP(Data_Nhập[[#This Row],[Material-Nhập]],MD_Main_SKU[Main SKU],MD_Main_SKU[SKU name_gom])</f>
        <v>Phó sản</v>
      </c>
    </row>
    <row r="562" spans="1:13" x14ac:dyDescent="0.35">
      <c r="A562">
        <v>2025</v>
      </c>
      <c r="B562">
        <v>2</v>
      </c>
      <c r="C562" t="s">
        <v>14</v>
      </c>
      <c r="D562" t="s">
        <v>15</v>
      </c>
      <c r="E562" t="s">
        <v>14</v>
      </c>
      <c r="F562" t="s">
        <v>15</v>
      </c>
      <c r="G562" s="2">
        <v>534600</v>
      </c>
      <c r="H562" s="2">
        <v>0</v>
      </c>
      <c r="I562" s="2">
        <v>534600</v>
      </c>
      <c r="J562" s="2">
        <v>0</v>
      </c>
      <c r="K562" s="2">
        <v>534600</v>
      </c>
      <c r="L562" s="2" t="str">
        <f>_xlfn.XLOOKUP(Data_Nhập[[#This Row],[Main SKU]],MD_Main_SKU[Main SKU],MD_Main_SKU[SKU name_gom])</f>
        <v>iSS01084</v>
      </c>
      <c r="M562" s="2" t="str">
        <f>_xlfn.XLOOKUP(Data_Nhập[[#This Row],[Material-Nhập]],MD_Main_SKU[Main SKU],MD_Main_SKU[SKU name_gom])</f>
        <v>iSS01084</v>
      </c>
    </row>
    <row r="563" spans="1:13" x14ac:dyDescent="0.35">
      <c r="A563">
        <v>2025</v>
      </c>
      <c r="B563">
        <v>2</v>
      </c>
      <c r="C563" t="s">
        <v>14</v>
      </c>
      <c r="D563" t="s">
        <v>15</v>
      </c>
      <c r="E563" t="s">
        <v>18</v>
      </c>
      <c r="F563" t="s">
        <v>19</v>
      </c>
      <c r="G563" s="2">
        <v>0</v>
      </c>
      <c r="H563" s="2">
        <v>1100</v>
      </c>
      <c r="I563" s="2">
        <v>1100</v>
      </c>
      <c r="J563" s="2">
        <v>0</v>
      </c>
      <c r="K563" s="2">
        <v>1100</v>
      </c>
      <c r="L563" s="2" t="str">
        <f>_xlfn.XLOOKUP(Data_Nhập[[#This Row],[Main SKU]],MD_Main_SKU[Main SKU],MD_Main_SKU[SKU name_gom])</f>
        <v>iSS01084</v>
      </c>
      <c r="M563" s="2" t="str">
        <f>_xlfn.XLOOKUP(Data_Nhập[[#This Row],[Material-Nhập]],MD_Main_SKU[Main SKU],MD_Main_SKU[SKU name_gom])</f>
        <v>iSS01</v>
      </c>
    </row>
    <row r="564" spans="1:13" x14ac:dyDescent="0.35">
      <c r="A564">
        <v>2025</v>
      </c>
      <c r="B564">
        <v>2</v>
      </c>
      <c r="C564" t="s">
        <v>14</v>
      </c>
      <c r="D564" t="s">
        <v>15</v>
      </c>
      <c r="E564" t="s">
        <v>22</v>
      </c>
      <c r="F564" t="s">
        <v>23</v>
      </c>
      <c r="G564" s="2">
        <v>0</v>
      </c>
      <c r="H564" s="2">
        <v>31899.999999999996</v>
      </c>
      <c r="I564" s="2">
        <v>31899.999999999996</v>
      </c>
      <c r="J564" s="2">
        <v>0</v>
      </c>
      <c r="K564" s="2">
        <v>31899.999999999996</v>
      </c>
      <c r="L564" s="2" t="str">
        <f>_xlfn.XLOOKUP(Data_Nhập[[#This Row],[Main SKU]],MD_Main_SKU[Main SKU],MD_Main_SKU[SKU name_gom])</f>
        <v>iSS01084</v>
      </c>
      <c r="M564" s="2" t="str">
        <f>_xlfn.XLOOKUP(Data_Nhập[[#This Row],[Material-Nhập]],MD_Main_SKU[Main SKU],MD_Main_SKU[SKU name_gom])</f>
        <v>WSS03</v>
      </c>
    </row>
    <row r="565" spans="1:13" x14ac:dyDescent="0.35">
      <c r="A565">
        <v>2025</v>
      </c>
      <c r="B565">
        <v>2</v>
      </c>
      <c r="C565" t="s">
        <v>14</v>
      </c>
      <c r="D565" t="s">
        <v>15</v>
      </c>
      <c r="E565" t="s">
        <v>38</v>
      </c>
      <c r="F565" t="s">
        <v>39</v>
      </c>
      <c r="G565" s="2">
        <v>0</v>
      </c>
      <c r="H565" s="2">
        <v>4400</v>
      </c>
      <c r="I565" s="2">
        <v>4400</v>
      </c>
      <c r="J565" s="2">
        <v>0</v>
      </c>
      <c r="K565" s="2">
        <v>4400</v>
      </c>
      <c r="L565" s="2" t="str">
        <f>_xlfn.XLOOKUP(Data_Nhập[[#This Row],[Main SKU]],MD_Main_SKU[Main SKU],MD_Main_SKU[SKU name_gom])</f>
        <v>iSS01084</v>
      </c>
      <c r="M565" s="2" t="str">
        <f>_xlfn.XLOOKUP(Data_Nhập[[#This Row],[Material-Nhập]],MD_Main_SKU[Main SKU],MD_Main_SKU[SKU name_gom])</f>
        <v>iSS01084-PL</v>
      </c>
    </row>
    <row r="566" spans="1:13" x14ac:dyDescent="0.35">
      <c r="A566">
        <v>2025</v>
      </c>
      <c r="B566">
        <v>2</v>
      </c>
      <c r="C566" t="s">
        <v>14</v>
      </c>
      <c r="D566" t="s">
        <v>15</v>
      </c>
      <c r="E566" t="s">
        <v>34</v>
      </c>
      <c r="F566" t="s">
        <v>35</v>
      </c>
      <c r="G566" s="2">
        <v>0</v>
      </c>
      <c r="H566" s="2">
        <v>2200</v>
      </c>
      <c r="I566" s="2">
        <v>2200</v>
      </c>
      <c r="J566" s="2">
        <v>0</v>
      </c>
      <c r="K566" s="2">
        <v>2200</v>
      </c>
      <c r="L566" s="2" t="str">
        <f>_xlfn.XLOOKUP(Data_Nhập[[#This Row],[Main SKU]],MD_Main_SKU[Main SKU],MD_Main_SKU[SKU name_gom])</f>
        <v>iSS01084</v>
      </c>
      <c r="M566" s="2" t="str">
        <f>_xlfn.XLOOKUP(Data_Nhập[[#This Row],[Material-Nhập]],MD_Main_SKU[Main SKU],MD_Main_SKU[SKU name_gom])</f>
        <v>WSS03-PL</v>
      </c>
    </row>
    <row r="567" spans="1:13" x14ac:dyDescent="0.35">
      <c r="A567">
        <v>2025</v>
      </c>
      <c r="B567">
        <v>2</v>
      </c>
      <c r="C567" t="s">
        <v>14</v>
      </c>
      <c r="D567" t="s">
        <v>15</v>
      </c>
      <c r="E567" t="s">
        <v>87</v>
      </c>
      <c r="F567" t="s">
        <v>88</v>
      </c>
      <c r="G567" s="2">
        <v>0</v>
      </c>
      <c r="H567" s="2">
        <v>0</v>
      </c>
      <c r="I567" s="2">
        <v>0</v>
      </c>
      <c r="J567" s="2">
        <v>5250.0000000000009</v>
      </c>
      <c r="K567" s="2">
        <v>5250.0000000000009</v>
      </c>
      <c r="L567" s="2" t="str">
        <f>_xlfn.XLOOKUP(Data_Nhập[[#This Row],[Main SKU]],MD_Main_SKU[Main SKU],MD_Main_SKU[SKU name_gom])</f>
        <v>iSS01084</v>
      </c>
      <c r="M567" s="2" t="str">
        <f>_xlfn.XLOOKUP(Data_Nhập[[#This Row],[Material-Nhập]],MD_Main_SKU[Main SKU],MD_Main_SKU[SKU name_gom])</f>
        <v>Phó sản</v>
      </c>
    </row>
    <row r="568" spans="1:13" x14ac:dyDescent="0.35">
      <c r="A568">
        <v>2025</v>
      </c>
      <c r="B568">
        <v>2</v>
      </c>
      <c r="C568" t="s">
        <v>14</v>
      </c>
      <c r="D568" t="s">
        <v>15</v>
      </c>
      <c r="E568" t="s">
        <v>89</v>
      </c>
      <c r="F568" t="s">
        <v>90</v>
      </c>
      <c r="G568" s="2">
        <v>0</v>
      </c>
      <c r="H568" s="2">
        <v>0</v>
      </c>
      <c r="I568" s="2">
        <v>0</v>
      </c>
      <c r="J568" s="2">
        <v>6947</v>
      </c>
      <c r="K568" s="2">
        <v>6947</v>
      </c>
      <c r="L568" s="2" t="str">
        <f>_xlfn.XLOOKUP(Data_Nhập[[#This Row],[Main SKU]],MD_Main_SKU[Main SKU],MD_Main_SKU[SKU name_gom])</f>
        <v>iSS01084</v>
      </c>
      <c r="M568" s="2" t="str">
        <f>_xlfn.XLOOKUP(Data_Nhập[[#This Row],[Material-Nhập]],MD_Main_SKU[Main SKU],MD_Main_SKU[SKU name_gom])</f>
        <v>Phó sản</v>
      </c>
    </row>
    <row r="569" spans="1:13" x14ac:dyDescent="0.35">
      <c r="A569">
        <v>2025</v>
      </c>
      <c r="B569">
        <v>2</v>
      </c>
      <c r="C569" t="s">
        <v>14</v>
      </c>
      <c r="D569" t="s">
        <v>15</v>
      </c>
      <c r="E569" t="s">
        <v>91</v>
      </c>
      <c r="F569" t="s">
        <v>92</v>
      </c>
      <c r="G569" s="2">
        <v>0</v>
      </c>
      <c r="H569" s="2">
        <v>0</v>
      </c>
      <c r="I569" s="2">
        <v>0</v>
      </c>
      <c r="J569" s="2">
        <v>4568</v>
      </c>
      <c r="K569" s="2">
        <v>4568</v>
      </c>
      <c r="L569" s="2" t="str">
        <f>_xlfn.XLOOKUP(Data_Nhập[[#This Row],[Main SKU]],MD_Main_SKU[Main SKU],MD_Main_SKU[SKU name_gom])</f>
        <v>iSS01084</v>
      </c>
      <c r="M569" s="2" t="str">
        <f>_xlfn.XLOOKUP(Data_Nhập[[#This Row],[Material-Nhập]],MD_Main_SKU[Main SKU],MD_Main_SKU[SKU name_gom])</f>
        <v>Phó sản</v>
      </c>
    </row>
    <row r="570" spans="1:13" x14ac:dyDescent="0.35">
      <c r="A570">
        <v>2025</v>
      </c>
      <c r="B570">
        <v>2</v>
      </c>
      <c r="C570" t="s">
        <v>14</v>
      </c>
      <c r="D570" t="s">
        <v>15</v>
      </c>
      <c r="E570" t="s">
        <v>117</v>
      </c>
      <c r="F570" t="s">
        <v>86</v>
      </c>
      <c r="G570" s="2">
        <v>0</v>
      </c>
      <c r="H570" s="2">
        <v>0</v>
      </c>
      <c r="I570" s="2">
        <v>0</v>
      </c>
      <c r="J570" s="2">
        <v>11894</v>
      </c>
      <c r="K570" s="2">
        <v>11894</v>
      </c>
      <c r="L570" s="2" t="str">
        <f>_xlfn.XLOOKUP(Data_Nhập[[#This Row],[Main SKU]],MD_Main_SKU[Main SKU],MD_Main_SKU[SKU name_gom])</f>
        <v>iSS01084</v>
      </c>
      <c r="M570" s="2" t="str">
        <f>_xlfn.XLOOKUP(Data_Nhập[[#This Row],[Material-Nhập]],MD_Main_SKU[Main SKU],MD_Main_SKU[SKU name_gom])</f>
        <v>Phó sản</v>
      </c>
    </row>
    <row r="571" spans="1:13" x14ac:dyDescent="0.35">
      <c r="A571">
        <v>2025</v>
      </c>
      <c r="B571">
        <v>2</v>
      </c>
      <c r="C571" t="s">
        <v>16</v>
      </c>
      <c r="D571" t="s">
        <v>17</v>
      </c>
      <c r="E571" t="s">
        <v>16</v>
      </c>
      <c r="F571" t="s">
        <v>17</v>
      </c>
      <c r="G571" s="2">
        <v>503800</v>
      </c>
      <c r="H571" s="2">
        <v>0</v>
      </c>
      <c r="I571" s="2">
        <v>503800</v>
      </c>
      <c r="J571" s="2">
        <v>0</v>
      </c>
      <c r="K571" s="2">
        <v>503800</v>
      </c>
      <c r="L571" s="2" t="str">
        <f>_xlfn.XLOOKUP(Data_Nhập[[#This Row],[Main SKU]],MD_Main_SKU[Main SKU],MD_Main_SKU[SKU name_gom])</f>
        <v>WSS01</v>
      </c>
      <c r="M571" s="2" t="str">
        <f>_xlfn.XLOOKUP(Data_Nhập[[#This Row],[Material-Nhập]],MD_Main_SKU[Main SKU],MD_Main_SKU[SKU name_gom])</f>
        <v>WSS01</v>
      </c>
    </row>
    <row r="572" spans="1:13" x14ac:dyDescent="0.35">
      <c r="A572">
        <v>2025</v>
      </c>
      <c r="B572">
        <v>2</v>
      </c>
      <c r="C572" t="s">
        <v>16</v>
      </c>
      <c r="D572" t="s">
        <v>17</v>
      </c>
      <c r="E572" t="s">
        <v>18</v>
      </c>
      <c r="F572" t="s">
        <v>19</v>
      </c>
      <c r="G572" s="2">
        <v>0</v>
      </c>
      <c r="H572" s="2">
        <v>13200</v>
      </c>
      <c r="I572" s="2">
        <v>13200</v>
      </c>
      <c r="J572" s="2">
        <v>0</v>
      </c>
      <c r="K572" s="2">
        <v>13200</v>
      </c>
      <c r="L572" s="2" t="str">
        <f>_xlfn.XLOOKUP(Data_Nhập[[#This Row],[Main SKU]],MD_Main_SKU[Main SKU],MD_Main_SKU[SKU name_gom])</f>
        <v>WSS01</v>
      </c>
      <c r="M572" s="2" t="str">
        <f>_xlfn.XLOOKUP(Data_Nhập[[#This Row],[Material-Nhập]],MD_Main_SKU[Main SKU],MD_Main_SKU[SKU name_gom])</f>
        <v>iSS01</v>
      </c>
    </row>
    <row r="573" spans="1:13" x14ac:dyDescent="0.35">
      <c r="A573">
        <v>2025</v>
      </c>
      <c r="B573">
        <v>2</v>
      </c>
      <c r="C573" t="s">
        <v>16</v>
      </c>
      <c r="D573" t="s">
        <v>17</v>
      </c>
      <c r="E573" t="s">
        <v>22</v>
      </c>
      <c r="F573" t="s">
        <v>23</v>
      </c>
      <c r="G573" s="2">
        <v>0</v>
      </c>
      <c r="H573" s="2">
        <v>2200</v>
      </c>
      <c r="I573" s="2">
        <v>2200</v>
      </c>
      <c r="J573" s="2">
        <v>0</v>
      </c>
      <c r="K573" s="2">
        <v>2200</v>
      </c>
      <c r="L573" s="2" t="str">
        <f>_xlfn.XLOOKUP(Data_Nhập[[#This Row],[Main SKU]],MD_Main_SKU[Main SKU],MD_Main_SKU[SKU name_gom])</f>
        <v>WSS01</v>
      </c>
      <c r="M573" s="2" t="str">
        <f>_xlfn.XLOOKUP(Data_Nhập[[#This Row],[Material-Nhập]],MD_Main_SKU[Main SKU],MD_Main_SKU[SKU name_gom])</f>
        <v>WSS03</v>
      </c>
    </row>
    <row r="574" spans="1:13" x14ac:dyDescent="0.35">
      <c r="A574">
        <v>2025</v>
      </c>
      <c r="B574">
        <v>2</v>
      </c>
      <c r="C574" t="s">
        <v>16</v>
      </c>
      <c r="D574" t="s">
        <v>17</v>
      </c>
      <c r="E574" t="s">
        <v>40</v>
      </c>
      <c r="F574" t="s">
        <v>41</v>
      </c>
      <c r="G574" s="2">
        <v>0</v>
      </c>
      <c r="H574" s="2">
        <v>6600</v>
      </c>
      <c r="I574" s="2">
        <v>6600</v>
      </c>
      <c r="J574" s="2">
        <v>0</v>
      </c>
      <c r="K574" s="2">
        <v>6600</v>
      </c>
      <c r="L574" s="2" t="str">
        <f>_xlfn.XLOOKUP(Data_Nhập[[#This Row],[Main SKU]],MD_Main_SKU[Main SKU],MD_Main_SKU[SKU name_gom])</f>
        <v>WSS01</v>
      </c>
      <c r="M574" s="2" t="str">
        <f>_xlfn.XLOOKUP(Data_Nhập[[#This Row],[Material-Nhập]],MD_Main_SKU[Main SKU],MD_Main_SKU[SKU name_gom])</f>
        <v>WSS01-PL</v>
      </c>
    </row>
    <row r="575" spans="1:13" x14ac:dyDescent="0.35">
      <c r="A575">
        <v>2025</v>
      </c>
      <c r="B575">
        <v>2</v>
      </c>
      <c r="C575" t="s">
        <v>16</v>
      </c>
      <c r="D575" t="s">
        <v>17</v>
      </c>
      <c r="E575" t="s">
        <v>34</v>
      </c>
      <c r="F575" t="s">
        <v>35</v>
      </c>
      <c r="G575" s="2">
        <v>0</v>
      </c>
      <c r="H575" s="2">
        <v>1100</v>
      </c>
      <c r="I575" s="2">
        <v>1100</v>
      </c>
      <c r="J575" s="2">
        <v>0</v>
      </c>
      <c r="K575" s="2">
        <v>1100</v>
      </c>
      <c r="L575" s="2" t="str">
        <f>_xlfn.XLOOKUP(Data_Nhập[[#This Row],[Main SKU]],MD_Main_SKU[Main SKU],MD_Main_SKU[SKU name_gom])</f>
        <v>WSS01</v>
      </c>
      <c r="M575" s="2" t="str">
        <f>_xlfn.XLOOKUP(Data_Nhập[[#This Row],[Material-Nhập]],MD_Main_SKU[Main SKU],MD_Main_SKU[SKU name_gom])</f>
        <v>WSS03-PL</v>
      </c>
    </row>
    <row r="576" spans="1:13" x14ac:dyDescent="0.35">
      <c r="A576">
        <v>2025</v>
      </c>
      <c r="B576">
        <v>2</v>
      </c>
      <c r="C576" t="s">
        <v>16</v>
      </c>
      <c r="D576" t="s">
        <v>17</v>
      </c>
      <c r="E576" t="s">
        <v>87</v>
      </c>
      <c r="F576" t="s">
        <v>88</v>
      </c>
      <c r="G576" s="2">
        <v>0</v>
      </c>
      <c r="H576" s="2">
        <v>0</v>
      </c>
      <c r="I576" s="2">
        <v>0</v>
      </c>
      <c r="J576" s="2">
        <v>35485</v>
      </c>
      <c r="K576" s="2">
        <v>35485</v>
      </c>
      <c r="L576" s="2" t="str">
        <f>_xlfn.XLOOKUP(Data_Nhập[[#This Row],[Main SKU]],MD_Main_SKU[Main SKU],MD_Main_SKU[SKU name_gom])</f>
        <v>WSS01</v>
      </c>
      <c r="M576" s="2" t="str">
        <f>_xlfn.XLOOKUP(Data_Nhập[[#This Row],[Material-Nhập]],MD_Main_SKU[Main SKU],MD_Main_SKU[SKU name_gom])</f>
        <v>Phó sản</v>
      </c>
    </row>
    <row r="577" spans="1:13" x14ac:dyDescent="0.35">
      <c r="A577">
        <v>2025</v>
      </c>
      <c r="B577">
        <v>2</v>
      </c>
      <c r="C577" t="s">
        <v>16</v>
      </c>
      <c r="D577" t="s">
        <v>17</v>
      </c>
      <c r="E577" t="s">
        <v>89</v>
      </c>
      <c r="F577" t="s">
        <v>90</v>
      </c>
      <c r="G577" s="2">
        <v>0</v>
      </c>
      <c r="H577" s="2">
        <v>0</v>
      </c>
      <c r="I577" s="2">
        <v>0</v>
      </c>
      <c r="J577" s="2">
        <v>4821</v>
      </c>
      <c r="K577" s="2">
        <v>4821</v>
      </c>
      <c r="L577" s="2" t="str">
        <f>_xlfn.XLOOKUP(Data_Nhập[[#This Row],[Main SKU]],MD_Main_SKU[Main SKU],MD_Main_SKU[SKU name_gom])</f>
        <v>WSS01</v>
      </c>
      <c r="M577" s="2" t="str">
        <f>_xlfn.XLOOKUP(Data_Nhập[[#This Row],[Material-Nhập]],MD_Main_SKU[Main SKU],MD_Main_SKU[SKU name_gom])</f>
        <v>Phó sản</v>
      </c>
    </row>
    <row r="578" spans="1:13" x14ac:dyDescent="0.35">
      <c r="A578">
        <v>2025</v>
      </c>
      <c r="B578">
        <v>2</v>
      </c>
      <c r="C578" t="s">
        <v>16</v>
      </c>
      <c r="D578" t="s">
        <v>17</v>
      </c>
      <c r="E578" t="s">
        <v>91</v>
      </c>
      <c r="F578" t="s">
        <v>92</v>
      </c>
      <c r="G578" s="2">
        <v>0</v>
      </c>
      <c r="H578" s="2">
        <v>0</v>
      </c>
      <c r="I578" s="2">
        <v>0</v>
      </c>
      <c r="J578" s="2">
        <v>3890</v>
      </c>
      <c r="K578" s="2">
        <v>3890</v>
      </c>
      <c r="L578" s="2" t="str">
        <f>_xlfn.XLOOKUP(Data_Nhập[[#This Row],[Main SKU]],MD_Main_SKU[Main SKU],MD_Main_SKU[SKU name_gom])</f>
        <v>WSS01</v>
      </c>
      <c r="M578" s="2" t="str">
        <f>_xlfn.XLOOKUP(Data_Nhập[[#This Row],[Material-Nhập]],MD_Main_SKU[Main SKU],MD_Main_SKU[SKU name_gom])</f>
        <v>Phó sản</v>
      </c>
    </row>
    <row r="579" spans="1:13" x14ac:dyDescent="0.35">
      <c r="A579">
        <v>2025</v>
      </c>
      <c r="B579">
        <v>2</v>
      </c>
      <c r="C579" t="s">
        <v>16</v>
      </c>
      <c r="D579" t="s">
        <v>17</v>
      </c>
      <c r="E579" t="s">
        <v>93</v>
      </c>
      <c r="F579" t="s">
        <v>94</v>
      </c>
      <c r="G579" s="2">
        <v>0</v>
      </c>
      <c r="H579" s="2">
        <v>0</v>
      </c>
      <c r="I579" s="2">
        <v>0</v>
      </c>
      <c r="J579" s="2">
        <v>406</v>
      </c>
      <c r="K579" s="2">
        <v>406</v>
      </c>
      <c r="L579" s="2" t="str">
        <f>_xlfn.XLOOKUP(Data_Nhập[[#This Row],[Main SKU]],MD_Main_SKU[Main SKU],MD_Main_SKU[SKU name_gom])</f>
        <v>WSS01</v>
      </c>
      <c r="M579" s="2" t="str">
        <f>_xlfn.XLOOKUP(Data_Nhập[[#This Row],[Material-Nhập]],MD_Main_SKU[Main SKU],MD_Main_SKU[SKU name_gom])</f>
        <v>Phó sản</v>
      </c>
    </row>
    <row r="580" spans="1:13" x14ac:dyDescent="0.35">
      <c r="A580">
        <v>2025</v>
      </c>
      <c r="B580">
        <v>2</v>
      </c>
      <c r="C580" t="s">
        <v>16</v>
      </c>
      <c r="D580" t="s">
        <v>17</v>
      </c>
      <c r="E580" t="s">
        <v>117</v>
      </c>
      <c r="F580" t="s">
        <v>86</v>
      </c>
      <c r="G580" s="2">
        <v>0</v>
      </c>
      <c r="H580" s="2">
        <v>0</v>
      </c>
      <c r="I580" s="2">
        <v>0</v>
      </c>
      <c r="J580" s="2">
        <v>14265</v>
      </c>
      <c r="K580" s="2">
        <v>14265</v>
      </c>
      <c r="L580" s="2" t="str">
        <f>_xlfn.XLOOKUP(Data_Nhập[[#This Row],[Main SKU]],MD_Main_SKU[Main SKU],MD_Main_SKU[SKU name_gom])</f>
        <v>WSS01</v>
      </c>
      <c r="M580" s="2" t="str">
        <f>_xlfn.XLOOKUP(Data_Nhập[[#This Row],[Material-Nhập]],MD_Main_SKU[Main SKU],MD_Main_SKU[SKU name_gom])</f>
        <v>Phó sản</v>
      </c>
    </row>
    <row r="581" spans="1:13" x14ac:dyDescent="0.35">
      <c r="A581">
        <v>2025</v>
      </c>
      <c r="B581">
        <v>2</v>
      </c>
      <c r="C581" t="s">
        <v>18</v>
      </c>
      <c r="D581" t="s">
        <v>19</v>
      </c>
      <c r="E581" t="s">
        <v>18</v>
      </c>
      <c r="F581" t="s">
        <v>19</v>
      </c>
      <c r="G581" s="2">
        <v>348700</v>
      </c>
      <c r="H581" s="2">
        <v>0</v>
      </c>
      <c r="I581" s="2">
        <v>348700</v>
      </c>
      <c r="J581" s="2">
        <v>0</v>
      </c>
      <c r="K581" s="2">
        <v>348700</v>
      </c>
      <c r="L581" s="2" t="str">
        <f>_xlfn.XLOOKUP(Data_Nhập[[#This Row],[Main SKU]],MD_Main_SKU[Main SKU],MD_Main_SKU[SKU name_gom])</f>
        <v>iSS01</v>
      </c>
      <c r="M581" s="2" t="str">
        <f>_xlfn.XLOOKUP(Data_Nhập[[#This Row],[Material-Nhập]],MD_Main_SKU[Main SKU],MD_Main_SKU[SKU name_gom])</f>
        <v>iSS01</v>
      </c>
    </row>
    <row r="582" spans="1:13" x14ac:dyDescent="0.35">
      <c r="A582">
        <v>2025</v>
      </c>
      <c r="B582">
        <v>2</v>
      </c>
      <c r="C582" t="s">
        <v>18</v>
      </c>
      <c r="D582" t="s">
        <v>19</v>
      </c>
      <c r="E582" t="s">
        <v>22</v>
      </c>
      <c r="F582" t="s">
        <v>23</v>
      </c>
      <c r="G582" s="2">
        <v>0</v>
      </c>
      <c r="H582" s="2">
        <v>6600</v>
      </c>
      <c r="I582" s="2">
        <v>6600</v>
      </c>
      <c r="J582" s="2">
        <v>0</v>
      </c>
      <c r="K582" s="2">
        <v>6600</v>
      </c>
      <c r="L582" s="2" t="str">
        <f>_xlfn.XLOOKUP(Data_Nhập[[#This Row],[Main SKU]],MD_Main_SKU[Main SKU],MD_Main_SKU[SKU name_gom])</f>
        <v>iSS01</v>
      </c>
      <c r="M582" s="2" t="str">
        <f>_xlfn.XLOOKUP(Data_Nhập[[#This Row],[Material-Nhập]],MD_Main_SKU[Main SKU],MD_Main_SKU[SKU name_gom])</f>
        <v>WSS03</v>
      </c>
    </row>
    <row r="583" spans="1:13" x14ac:dyDescent="0.35">
      <c r="A583">
        <v>2025</v>
      </c>
      <c r="B583">
        <v>2</v>
      </c>
      <c r="C583" t="s">
        <v>18</v>
      </c>
      <c r="D583" t="s">
        <v>19</v>
      </c>
      <c r="E583" t="s">
        <v>87</v>
      </c>
      <c r="F583" t="s">
        <v>88</v>
      </c>
      <c r="G583" s="2">
        <v>0</v>
      </c>
      <c r="H583" s="2">
        <v>0</v>
      </c>
      <c r="I583" s="2">
        <v>0</v>
      </c>
      <c r="J583" s="2">
        <v>2900</v>
      </c>
      <c r="K583" s="2">
        <v>2900</v>
      </c>
      <c r="L583" s="2" t="str">
        <f>_xlfn.XLOOKUP(Data_Nhập[[#This Row],[Main SKU]],MD_Main_SKU[Main SKU],MD_Main_SKU[SKU name_gom])</f>
        <v>iSS01</v>
      </c>
      <c r="M583" s="2" t="str">
        <f>_xlfn.XLOOKUP(Data_Nhập[[#This Row],[Material-Nhập]],MD_Main_SKU[Main SKU],MD_Main_SKU[SKU name_gom])</f>
        <v>Phó sản</v>
      </c>
    </row>
    <row r="584" spans="1:13" x14ac:dyDescent="0.35">
      <c r="A584">
        <v>2025</v>
      </c>
      <c r="B584">
        <v>2</v>
      </c>
      <c r="C584" t="s">
        <v>18</v>
      </c>
      <c r="D584" t="s">
        <v>19</v>
      </c>
      <c r="E584" t="s">
        <v>89</v>
      </c>
      <c r="F584" t="s">
        <v>90</v>
      </c>
      <c r="G584" s="2">
        <v>0</v>
      </c>
      <c r="H584" s="2">
        <v>0</v>
      </c>
      <c r="I584" s="2">
        <v>0</v>
      </c>
      <c r="J584" s="2">
        <v>4803</v>
      </c>
      <c r="K584" s="2">
        <v>4803</v>
      </c>
      <c r="L584" s="2" t="str">
        <f>_xlfn.XLOOKUP(Data_Nhập[[#This Row],[Main SKU]],MD_Main_SKU[Main SKU],MD_Main_SKU[SKU name_gom])</f>
        <v>iSS01</v>
      </c>
      <c r="M584" s="2" t="str">
        <f>_xlfn.XLOOKUP(Data_Nhập[[#This Row],[Material-Nhập]],MD_Main_SKU[Main SKU],MD_Main_SKU[SKU name_gom])</f>
        <v>Phó sản</v>
      </c>
    </row>
    <row r="585" spans="1:13" x14ac:dyDescent="0.35">
      <c r="A585">
        <v>2025</v>
      </c>
      <c r="B585">
        <v>2</v>
      </c>
      <c r="C585" t="s">
        <v>18</v>
      </c>
      <c r="D585" t="s">
        <v>19</v>
      </c>
      <c r="E585" t="s">
        <v>117</v>
      </c>
      <c r="F585" t="s">
        <v>86</v>
      </c>
      <c r="G585" s="2">
        <v>0</v>
      </c>
      <c r="H585" s="2">
        <v>0</v>
      </c>
      <c r="I585" s="2">
        <v>0</v>
      </c>
      <c r="J585" s="2">
        <v>6495</v>
      </c>
      <c r="K585" s="2">
        <v>6495</v>
      </c>
      <c r="L585" s="2" t="str">
        <f>_xlfn.XLOOKUP(Data_Nhập[[#This Row],[Main SKU]],MD_Main_SKU[Main SKU],MD_Main_SKU[SKU name_gom])</f>
        <v>iSS01</v>
      </c>
      <c r="M585" s="2" t="str">
        <f>_xlfn.XLOOKUP(Data_Nhập[[#This Row],[Material-Nhập]],MD_Main_SKU[Main SKU],MD_Main_SKU[SKU name_gom])</f>
        <v>Phó sản</v>
      </c>
    </row>
    <row r="586" spans="1:13" x14ac:dyDescent="0.35">
      <c r="A586">
        <v>2025</v>
      </c>
      <c r="B586">
        <v>2</v>
      </c>
      <c r="C586" t="s">
        <v>22</v>
      </c>
      <c r="D586" t="s">
        <v>23</v>
      </c>
      <c r="E586" t="s">
        <v>22</v>
      </c>
      <c r="F586" t="s">
        <v>23</v>
      </c>
      <c r="G586" s="2">
        <v>5500</v>
      </c>
      <c r="H586" s="2">
        <v>0</v>
      </c>
      <c r="I586" s="2">
        <v>5500</v>
      </c>
      <c r="J586" s="2">
        <v>0</v>
      </c>
      <c r="K586" s="2">
        <v>5500</v>
      </c>
      <c r="L586" s="2" t="str">
        <f>_xlfn.XLOOKUP(Data_Nhập[[#This Row],[Main SKU]],MD_Main_SKU[Main SKU],MD_Main_SKU[SKU name_gom])</f>
        <v>WSS03</v>
      </c>
      <c r="M586" s="2" t="str">
        <f>_xlfn.XLOOKUP(Data_Nhập[[#This Row],[Material-Nhập]],MD_Main_SKU[Main SKU],MD_Main_SKU[SKU name_gom])</f>
        <v>WSS03</v>
      </c>
    </row>
    <row r="587" spans="1:13" x14ac:dyDescent="0.35">
      <c r="A587">
        <v>2025</v>
      </c>
      <c r="B587">
        <v>2</v>
      </c>
      <c r="C587" t="s">
        <v>22</v>
      </c>
      <c r="D587" t="s">
        <v>23</v>
      </c>
      <c r="E587" t="s">
        <v>34</v>
      </c>
      <c r="F587" t="s">
        <v>35</v>
      </c>
      <c r="G587" s="2">
        <v>0</v>
      </c>
      <c r="H587" s="2">
        <v>2200</v>
      </c>
      <c r="I587" s="2">
        <v>2200</v>
      </c>
      <c r="J587" s="2">
        <v>0</v>
      </c>
      <c r="K587" s="2">
        <v>2200</v>
      </c>
      <c r="L587" s="2" t="str">
        <f>_xlfn.XLOOKUP(Data_Nhập[[#This Row],[Main SKU]],MD_Main_SKU[Main SKU],MD_Main_SKU[SKU name_gom])</f>
        <v>WSS03</v>
      </c>
      <c r="M587" s="2" t="str">
        <f>_xlfn.XLOOKUP(Data_Nhập[[#This Row],[Material-Nhập]],MD_Main_SKU[Main SKU],MD_Main_SKU[SKU name_gom])</f>
        <v>WSS03-PL</v>
      </c>
    </row>
    <row r="588" spans="1:13" x14ac:dyDescent="0.35">
      <c r="A588">
        <v>2025</v>
      </c>
      <c r="B588">
        <v>2</v>
      </c>
      <c r="C588" t="s">
        <v>22</v>
      </c>
      <c r="D588" t="s">
        <v>23</v>
      </c>
      <c r="E588" t="s">
        <v>87</v>
      </c>
      <c r="F588" t="s">
        <v>88</v>
      </c>
      <c r="G588" s="2">
        <v>0</v>
      </c>
      <c r="H588" s="2">
        <v>0</v>
      </c>
      <c r="I588" s="2">
        <v>0</v>
      </c>
      <c r="J588" s="2">
        <v>700</v>
      </c>
      <c r="K588" s="2">
        <v>700</v>
      </c>
      <c r="L588" s="2" t="str">
        <f>_xlfn.XLOOKUP(Data_Nhập[[#This Row],[Main SKU]],MD_Main_SKU[Main SKU],MD_Main_SKU[SKU name_gom])</f>
        <v>WSS03</v>
      </c>
      <c r="M588" s="2" t="str">
        <f>_xlfn.XLOOKUP(Data_Nhập[[#This Row],[Material-Nhập]],MD_Main_SKU[Main SKU],MD_Main_SKU[SKU name_gom])</f>
        <v>Phó sản</v>
      </c>
    </row>
    <row r="589" spans="1:13" x14ac:dyDescent="0.35">
      <c r="A589">
        <v>2025</v>
      </c>
      <c r="B589">
        <v>2</v>
      </c>
      <c r="C589" t="s">
        <v>22</v>
      </c>
      <c r="D589" t="s">
        <v>23</v>
      </c>
      <c r="E589" t="s">
        <v>117</v>
      </c>
      <c r="F589" t="s">
        <v>86</v>
      </c>
      <c r="G589" s="2">
        <v>0</v>
      </c>
      <c r="H589" s="2">
        <v>0</v>
      </c>
      <c r="I589" s="2">
        <v>0</v>
      </c>
      <c r="J589" s="2">
        <v>550</v>
      </c>
      <c r="K589" s="2">
        <v>550</v>
      </c>
      <c r="L589" s="2" t="str">
        <f>_xlfn.XLOOKUP(Data_Nhập[[#This Row],[Main SKU]],MD_Main_SKU[Main SKU],MD_Main_SKU[SKU name_gom])</f>
        <v>WSS03</v>
      </c>
      <c r="M589" s="2" t="str">
        <f>_xlfn.XLOOKUP(Data_Nhập[[#This Row],[Material-Nhập]],MD_Main_SKU[Main SKU],MD_Main_SKU[SKU name_gom])</f>
        <v>Phó sản</v>
      </c>
    </row>
    <row r="590" spans="1:13" x14ac:dyDescent="0.35">
      <c r="A590">
        <v>2025</v>
      </c>
      <c r="B590">
        <v>2</v>
      </c>
      <c r="C590" t="s">
        <v>26</v>
      </c>
      <c r="D590" t="s">
        <v>27</v>
      </c>
      <c r="E590" t="s">
        <v>22</v>
      </c>
      <c r="F590" t="s">
        <v>23</v>
      </c>
      <c r="G590" s="2">
        <v>0</v>
      </c>
      <c r="H590" s="2">
        <v>6600</v>
      </c>
      <c r="I590" s="2">
        <v>6600</v>
      </c>
      <c r="J590" s="2">
        <v>0</v>
      </c>
      <c r="K590" s="2">
        <v>6600</v>
      </c>
      <c r="L590" s="2" t="str">
        <f>_xlfn.XLOOKUP(Data_Nhập[[#This Row],[Main SKU]],MD_Main_SKU[Main SKU],MD_Main_SKU[SKU name_gom])</f>
        <v>iSS01</v>
      </c>
      <c r="M590" s="2" t="str">
        <f>_xlfn.XLOOKUP(Data_Nhập[[#This Row],[Material-Nhập]],MD_Main_SKU[Main SKU],MD_Main_SKU[SKU name_gom])</f>
        <v>WSS03</v>
      </c>
    </row>
    <row r="591" spans="1:13" x14ac:dyDescent="0.35">
      <c r="A591">
        <v>2025</v>
      </c>
      <c r="B591">
        <v>2</v>
      </c>
      <c r="C591" t="s">
        <v>26</v>
      </c>
      <c r="D591" t="s">
        <v>27</v>
      </c>
      <c r="E591" t="s">
        <v>24</v>
      </c>
      <c r="F591" t="s">
        <v>25</v>
      </c>
      <c r="G591" s="2">
        <v>0</v>
      </c>
      <c r="H591" s="2">
        <v>6600</v>
      </c>
      <c r="I591" s="2">
        <v>6600</v>
      </c>
      <c r="J591" s="2">
        <v>0</v>
      </c>
      <c r="K591" s="2">
        <v>6600</v>
      </c>
      <c r="L591" s="2" t="str">
        <f>_xlfn.XLOOKUP(Data_Nhập[[#This Row],[Main SKU]],MD_Main_SKU[Main SKU],MD_Main_SKU[SKU name_gom])</f>
        <v>iSS01</v>
      </c>
      <c r="M591" s="2" t="str">
        <f>_xlfn.XLOOKUP(Data_Nhập[[#This Row],[Material-Nhập]],MD_Main_SKU[Main SKU],MD_Main_SKU[SKU name_gom])</f>
        <v>WSS01</v>
      </c>
    </row>
    <row r="592" spans="1:13" x14ac:dyDescent="0.35">
      <c r="A592">
        <v>2025</v>
      </c>
      <c r="B592">
        <v>2</v>
      </c>
      <c r="C592" t="s">
        <v>26</v>
      </c>
      <c r="D592" t="s">
        <v>27</v>
      </c>
      <c r="E592" t="s">
        <v>26</v>
      </c>
      <c r="F592" t="s">
        <v>27</v>
      </c>
      <c r="G592" s="2">
        <v>155100</v>
      </c>
      <c r="H592" s="2">
        <v>0</v>
      </c>
      <c r="I592" s="2">
        <v>155100</v>
      </c>
      <c r="J592" s="2">
        <v>0</v>
      </c>
      <c r="K592" s="2">
        <v>155100</v>
      </c>
      <c r="L592" s="2" t="str">
        <f>_xlfn.XLOOKUP(Data_Nhập[[#This Row],[Main SKU]],MD_Main_SKU[Main SKU],MD_Main_SKU[SKU name_gom])</f>
        <v>iSS01</v>
      </c>
      <c r="M592" s="2" t="str">
        <f>_xlfn.XLOOKUP(Data_Nhập[[#This Row],[Material-Nhập]],MD_Main_SKU[Main SKU],MD_Main_SKU[SKU name_gom])</f>
        <v>iSS01</v>
      </c>
    </row>
    <row r="593" spans="1:13" x14ac:dyDescent="0.35">
      <c r="A593">
        <v>2025</v>
      </c>
      <c r="B593">
        <v>2</v>
      </c>
      <c r="C593" t="s">
        <v>26</v>
      </c>
      <c r="D593" t="s">
        <v>27</v>
      </c>
      <c r="E593" t="s">
        <v>50</v>
      </c>
      <c r="F593" t="s">
        <v>51</v>
      </c>
      <c r="G593" s="2">
        <v>0</v>
      </c>
      <c r="H593" s="2">
        <v>24200</v>
      </c>
      <c r="I593" s="2">
        <v>24200</v>
      </c>
      <c r="J593" s="2">
        <v>0</v>
      </c>
      <c r="K593" s="2">
        <v>24200</v>
      </c>
      <c r="L593" s="2" t="str">
        <f>_xlfn.XLOOKUP(Data_Nhập[[#This Row],[Main SKU]],MD_Main_SKU[Main SKU],MD_Main_SKU[SKU name_gom])</f>
        <v>iSS01</v>
      </c>
      <c r="M593" s="2" t="str">
        <f>_xlfn.XLOOKUP(Data_Nhập[[#This Row],[Material-Nhập]],MD_Main_SKU[Main SKU],MD_Main_SKU[SKU name_gom])</f>
        <v>iSS01-PL</v>
      </c>
    </row>
    <row r="594" spans="1:13" x14ac:dyDescent="0.35">
      <c r="A594">
        <v>2025</v>
      </c>
      <c r="B594">
        <v>2</v>
      </c>
      <c r="C594" t="s">
        <v>26</v>
      </c>
      <c r="D594" t="s">
        <v>27</v>
      </c>
      <c r="E594" t="s">
        <v>34</v>
      </c>
      <c r="F594" t="s">
        <v>35</v>
      </c>
      <c r="G594" s="2">
        <v>0</v>
      </c>
      <c r="H594" s="2">
        <v>2200</v>
      </c>
      <c r="I594" s="2">
        <v>2200</v>
      </c>
      <c r="J594" s="2">
        <v>0</v>
      </c>
      <c r="K594" s="2">
        <v>2200</v>
      </c>
      <c r="L594" s="2" t="str">
        <f>_xlfn.XLOOKUP(Data_Nhập[[#This Row],[Main SKU]],MD_Main_SKU[Main SKU],MD_Main_SKU[SKU name_gom])</f>
        <v>iSS01</v>
      </c>
      <c r="M594" s="2" t="str">
        <f>_xlfn.XLOOKUP(Data_Nhập[[#This Row],[Material-Nhập]],MD_Main_SKU[Main SKU],MD_Main_SKU[SKU name_gom])</f>
        <v>WSS03-PL</v>
      </c>
    </row>
    <row r="595" spans="1:13" x14ac:dyDescent="0.35">
      <c r="A595">
        <v>2025</v>
      </c>
      <c r="B595">
        <v>2</v>
      </c>
      <c r="C595" t="s">
        <v>26</v>
      </c>
      <c r="D595" t="s">
        <v>27</v>
      </c>
      <c r="E595" t="s">
        <v>87</v>
      </c>
      <c r="F595" t="s">
        <v>88</v>
      </c>
      <c r="G595" s="2">
        <v>0</v>
      </c>
      <c r="H595" s="2">
        <v>0</v>
      </c>
      <c r="I595" s="2">
        <v>0</v>
      </c>
      <c r="J595" s="2">
        <v>9780</v>
      </c>
      <c r="K595" s="2">
        <v>9780</v>
      </c>
      <c r="L595" s="2" t="str">
        <f>_xlfn.XLOOKUP(Data_Nhập[[#This Row],[Main SKU]],MD_Main_SKU[Main SKU],MD_Main_SKU[SKU name_gom])</f>
        <v>iSS01</v>
      </c>
      <c r="M595" s="2" t="str">
        <f>_xlfn.XLOOKUP(Data_Nhập[[#This Row],[Material-Nhập]],MD_Main_SKU[Main SKU],MD_Main_SKU[SKU name_gom])</f>
        <v>Phó sản</v>
      </c>
    </row>
    <row r="596" spans="1:13" x14ac:dyDescent="0.35">
      <c r="A596">
        <v>2025</v>
      </c>
      <c r="B596">
        <v>2</v>
      </c>
      <c r="C596" t="s">
        <v>26</v>
      </c>
      <c r="D596" t="s">
        <v>27</v>
      </c>
      <c r="E596" t="s">
        <v>89</v>
      </c>
      <c r="F596" t="s">
        <v>90</v>
      </c>
      <c r="G596" s="2">
        <v>0</v>
      </c>
      <c r="H596" s="2">
        <v>0</v>
      </c>
      <c r="I596" s="2">
        <v>0</v>
      </c>
      <c r="J596" s="2">
        <v>1700</v>
      </c>
      <c r="K596" s="2">
        <v>1700</v>
      </c>
      <c r="L596" s="2" t="str">
        <f>_xlfn.XLOOKUP(Data_Nhập[[#This Row],[Main SKU]],MD_Main_SKU[Main SKU],MD_Main_SKU[SKU name_gom])</f>
        <v>iSS01</v>
      </c>
      <c r="M596" s="2" t="str">
        <f>_xlfn.XLOOKUP(Data_Nhập[[#This Row],[Material-Nhập]],MD_Main_SKU[Main SKU],MD_Main_SKU[SKU name_gom])</f>
        <v>Phó sản</v>
      </c>
    </row>
    <row r="597" spans="1:13" x14ac:dyDescent="0.35">
      <c r="A597">
        <v>2025</v>
      </c>
      <c r="B597">
        <v>2</v>
      </c>
      <c r="C597" t="s">
        <v>26</v>
      </c>
      <c r="D597" t="s">
        <v>27</v>
      </c>
      <c r="E597" t="s">
        <v>117</v>
      </c>
      <c r="F597" t="s">
        <v>86</v>
      </c>
      <c r="G597" s="2">
        <v>0</v>
      </c>
      <c r="H597" s="2">
        <v>0</v>
      </c>
      <c r="I597" s="2">
        <v>0</v>
      </c>
      <c r="J597" s="2">
        <v>8598</v>
      </c>
      <c r="K597" s="2">
        <v>8598</v>
      </c>
      <c r="L597" s="2" t="str">
        <f>_xlfn.XLOOKUP(Data_Nhập[[#This Row],[Main SKU]],MD_Main_SKU[Main SKU],MD_Main_SKU[SKU name_gom])</f>
        <v>iSS01</v>
      </c>
      <c r="M597" s="2" t="str">
        <f>_xlfn.XLOOKUP(Data_Nhập[[#This Row],[Material-Nhập]],MD_Main_SKU[Main SKU],MD_Main_SKU[SKU name_gom])</f>
        <v>Phó sản</v>
      </c>
    </row>
    <row r="598" spans="1:13" x14ac:dyDescent="0.35">
      <c r="A598">
        <v>2025</v>
      </c>
      <c r="B598">
        <v>2</v>
      </c>
      <c r="C598" t="s">
        <v>115</v>
      </c>
      <c r="D598" t="s">
        <v>116</v>
      </c>
      <c r="E598" t="s">
        <v>115</v>
      </c>
      <c r="F598" t="s">
        <v>116</v>
      </c>
      <c r="G598" s="2">
        <v>150570</v>
      </c>
      <c r="H598" s="2">
        <v>0</v>
      </c>
      <c r="I598" s="2">
        <v>150570</v>
      </c>
      <c r="J598" s="2">
        <v>0</v>
      </c>
      <c r="K598" s="2">
        <v>150570</v>
      </c>
      <c r="L598" s="2" t="str">
        <f>_xlfn.XLOOKUP(Data_Nhập[[#This Row],[Main SKU]],MD_Main_SKU[Main SKU],MD_Main_SKU[SKU name_gom])</f>
        <v>WSS05</v>
      </c>
      <c r="M598" s="2" t="str">
        <f>_xlfn.XLOOKUP(Data_Nhập[[#This Row],[Material-Nhập]],MD_Main_SKU[Main SKU],MD_Main_SKU[SKU name_gom])</f>
        <v>WSS05</v>
      </c>
    </row>
    <row r="599" spans="1:13" x14ac:dyDescent="0.35">
      <c r="A599">
        <v>2025</v>
      </c>
      <c r="B599">
        <v>2</v>
      </c>
      <c r="C599" t="s">
        <v>115</v>
      </c>
      <c r="D599" t="s">
        <v>116</v>
      </c>
      <c r="E599" t="s">
        <v>124</v>
      </c>
      <c r="F599" t="s">
        <v>125</v>
      </c>
      <c r="G599" s="2">
        <v>0</v>
      </c>
      <c r="H599" s="2">
        <v>2100</v>
      </c>
      <c r="I599" s="2">
        <v>2100</v>
      </c>
      <c r="J599" s="2">
        <v>0</v>
      </c>
      <c r="K599" s="2">
        <v>2100</v>
      </c>
      <c r="L599" s="2" t="str">
        <f>_xlfn.XLOOKUP(Data_Nhập[[#This Row],[Main SKU]],MD_Main_SKU[Main SKU],MD_Main_SKU[SKU name_gom])</f>
        <v>WSS05</v>
      </c>
      <c r="M599" s="2" t="str">
        <f>_xlfn.XLOOKUP(Data_Nhập[[#This Row],[Material-Nhập]],MD_Main_SKU[Main SKU],MD_Main_SKU[SKU name_gom])</f>
        <v>WSS06</v>
      </c>
    </row>
    <row r="600" spans="1:13" x14ac:dyDescent="0.35">
      <c r="A600">
        <v>2025</v>
      </c>
      <c r="B600">
        <v>2</v>
      </c>
      <c r="C600" t="s">
        <v>115</v>
      </c>
      <c r="D600" t="s">
        <v>116</v>
      </c>
      <c r="E600" t="s">
        <v>87</v>
      </c>
      <c r="F600" t="s">
        <v>88</v>
      </c>
      <c r="G600" s="2">
        <v>0</v>
      </c>
      <c r="H600" s="2">
        <v>0</v>
      </c>
      <c r="I600" s="2">
        <v>0</v>
      </c>
      <c r="J600" s="2">
        <v>12350</v>
      </c>
      <c r="K600" s="2">
        <v>12350</v>
      </c>
      <c r="L600" s="2" t="str">
        <f>_xlfn.XLOOKUP(Data_Nhập[[#This Row],[Main SKU]],MD_Main_SKU[Main SKU],MD_Main_SKU[SKU name_gom])</f>
        <v>WSS05</v>
      </c>
      <c r="M600" s="2" t="str">
        <f>_xlfn.XLOOKUP(Data_Nhập[[#This Row],[Material-Nhập]],MD_Main_SKU[Main SKU],MD_Main_SKU[SKU name_gom])</f>
        <v>Phó sản</v>
      </c>
    </row>
    <row r="601" spans="1:13" x14ac:dyDescent="0.35">
      <c r="A601">
        <v>2025</v>
      </c>
      <c r="B601">
        <v>2</v>
      </c>
      <c r="C601" t="s">
        <v>115</v>
      </c>
      <c r="D601" t="s">
        <v>116</v>
      </c>
      <c r="E601" t="s">
        <v>117</v>
      </c>
      <c r="F601" t="s">
        <v>86</v>
      </c>
      <c r="G601" s="2">
        <v>0</v>
      </c>
      <c r="H601" s="2">
        <v>0</v>
      </c>
      <c r="I601" s="2">
        <v>0</v>
      </c>
      <c r="J601" s="2">
        <v>5321</v>
      </c>
      <c r="K601" s="2">
        <v>5321</v>
      </c>
      <c r="L601" s="2" t="str">
        <f>_xlfn.XLOOKUP(Data_Nhập[[#This Row],[Main SKU]],MD_Main_SKU[Main SKU],MD_Main_SKU[SKU name_gom])</f>
        <v>WSS05</v>
      </c>
      <c r="M601" s="2" t="str">
        <f>_xlfn.XLOOKUP(Data_Nhập[[#This Row],[Material-Nhập]],MD_Main_SKU[Main SKU],MD_Main_SKU[SKU name_gom])</f>
        <v>Phó sản</v>
      </c>
    </row>
    <row r="602" spans="1:13" x14ac:dyDescent="0.35">
      <c r="A602">
        <v>2025</v>
      </c>
      <c r="B602">
        <v>2</v>
      </c>
      <c r="C602" t="s">
        <v>118</v>
      </c>
      <c r="D602" t="s">
        <v>119</v>
      </c>
      <c r="E602" t="s">
        <v>118</v>
      </c>
      <c r="F602" t="s">
        <v>119</v>
      </c>
      <c r="G602" s="2">
        <v>71850</v>
      </c>
      <c r="H602" s="2">
        <v>0</v>
      </c>
      <c r="I602" s="2">
        <v>71850</v>
      </c>
      <c r="J602" s="2">
        <v>0</v>
      </c>
      <c r="K602" s="2">
        <v>71850</v>
      </c>
      <c r="L602" s="2" t="str">
        <f>_xlfn.XLOOKUP(Data_Nhập[[#This Row],[Main SKU]],MD_Main_SKU[Main SKU],MD_Main_SKU[SKU name_gom])</f>
        <v>WSS05</v>
      </c>
      <c r="M602" s="2" t="str">
        <f>_xlfn.XLOOKUP(Data_Nhập[[#This Row],[Material-Nhập]],MD_Main_SKU[Main SKU],MD_Main_SKU[SKU name_gom])</f>
        <v>WSS05</v>
      </c>
    </row>
    <row r="603" spans="1:13" x14ac:dyDescent="0.35">
      <c r="A603">
        <v>2025</v>
      </c>
      <c r="B603">
        <v>2</v>
      </c>
      <c r="C603" t="s">
        <v>118</v>
      </c>
      <c r="D603" t="s">
        <v>119</v>
      </c>
      <c r="E603" t="s">
        <v>87</v>
      </c>
      <c r="F603" t="s">
        <v>88</v>
      </c>
      <c r="G603" s="2">
        <v>0</v>
      </c>
      <c r="H603" s="2">
        <v>0</v>
      </c>
      <c r="I603" s="2">
        <v>0</v>
      </c>
      <c r="J603" s="2">
        <v>6150</v>
      </c>
      <c r="K603" s="2">
        <v>6150</v>
      </c>
      <c r="L603" s="2" t="str">
        <f>_xlfn.XLOOKUP(Data_Nhập[[#This Row],[Main SKU]],MD_Main_SKU[Main SKU],MD_Main_SKU[SKU name_gom])</f>
        <v>WSS05</v>
      </c>
      <c r="M603" s="2" t="str">
        <f>_xlfn.XLOOKUP(Data_Nhập[[#This Row],[Material-Nhập]],MD_Main_SKU[Main SKU],MD_Main_SKU[SKU name_gom])</f>
        <v>Phó sản</v>
      </c>
    </row>
    <row r="604" spans="1:13" x14ac:dyDescent="0.35">
      <c r="A604">
        <v>2025</v>
      </c>
      <c r="B604">
        <v>2</v>
      </c>
      <c r="C604" t="s">
        <v>118</v>
      </c>
      <c r="D604" t="s">
        <v>119</v>
      </c>
      <c r="E604" t="s">
        <v>117</v>
      </c>
      <c r="F604" t="s">
        <v>86</v>
      </c>
      <c r="G604" s="2">
        <v>0</v>
      </c>
      <c r="H604" s="2">
        <v>0</v>
      </c>
      <c r="I604" s="2">
        <v>0</v>
      </c>
      <c r="J604" s="2">
        <v>3313</v>
      </c>
      <c r="K604" s="2">
        <v>3313</v>
      </c>
      <c r="L604" s="2" t="str">
        <f>_xlfn.XLOOKUP(Data_Nhập[[#This Row],[Main SKU]],MD_Main_SKU[Main SKU],MD_Main_SKU[SKU name_gom])</f>
        <v>WSS05</v>
      </c>
      <c r="M604" s="2" t="str">
        <f>_xlfn.XLOOKUP(Data_Nhập[[#This Row],[Material-Nhập]],MD_Main_SKU[Main SKU],MD_Main_SKU[SKU name_gom])</f>
        <v>Phó sản</v>
      </c>
    </row>
    <row r="605" spans="1:13" x14ac:dyDescent="0.35">
      <c r="A605">
        <v>2025</v>
      </c>
      <c r="B605">
        <v>2</v>
      </c>
      <c r="C605" t="s">
        <v>44</v>
      </c>
      <c r="D605" t="s">
        <v>45</v>
      </c>
      <c r="E605" t="s">
        <v>14</v>
      </c>
      <c r="F605" t="s">
        <v>15</v>
      </c>
      <c r="G605" s="2">
        <v>0</v>
      </c>
      <c r="H605" s="2">
        <v>1100</v>
      </c>
      <c r="I605" s="2">
        <v>1100</v>
      </c>
      <c r="J605" s="2">
        <v>0</v>
      </c>
      <c r="K605" s="2">
        <v>1100</v>
      </c>
      <c r="L605" s="2" t="str">
        <f>_xlfn.XLOOKUP(Data_Nhập[[#This Row],[Main SKU]],MD_Main_SKU[Main SKU],MD_Main_SKU[SKU name_gom])</f>
        <v>iSS01</v>
      </c>
      <c r="M605" s="2" t="str">
        <f>_xlfn.XLOOKUP(Data_Nhập[[#This Row],[Material-Nhập]],MD_Main_SKU[Main SKU],MD_Main_SKU[SKU name_gom])</f>
        <v>iSS01084</v>
      </c>
    </row>
    <row r="606" spans="1:13" x14ac:dyDescent="0.35">
      <c r="A606">
        <v>2025</v>
      </c>
      <c r="B606">
        <v>2</v>
      </c>
      <c r="C606" t="s">
        <v>44</v>
      </c>
      <c r="D606" t="s">
        <v>45</v>
      </c>
      <c r="E606" t="s">
        <v>18</v>
      </c>
      <c r="F606" t="s">
        <v>19</v>
      </c>
      <c r="G606" s="2">
        <v>0</v>
      </c>
      <c r="H606" s="2">
        <v>11000</v>
      </c>
      <c r="I606" s="2">
        <v>11000</v>
      </c>
      <c r="J606" s="2">
        <v>0</v>
      </c>
      <c r="K606" s="2">
        <v>11000</v>
      </c>
      <c r="L606" s="2" t="str">
        <f>_xlfn.XLOOKUP(Data_Nhập[[#This Row],[Main SKU]],MD_Main_SKU[Main SKU],MD_Main_SKU[SKU name_gom])</f>
        <v>iSS01</v>
      </c>
      <c r="M606" s="2" t="str">
        <f>_xlfn.XLOOKUP(Data_Nhập[[#This Row],[Material-Nhập]],MD_Main_SKU[Main SKU],MD_Main_SKU[SKU name_gom])</f>
        <v>iSS01</v>
      </c>
    </row>
    <row r="607" spans="1:13" x14ac:dyDescent="0.35">
      <c r="A607">
        <v>2025</v>
      </c>
      <c r="B607">
        <v>2</v>
      </c>
      <c r="C607" t="s">
        <v>44</v>
      </c>
      <c r="D607" t="s">
        <v>45</v>
      </c>
      <c r="E607" t="s">
        <v>22</v>
      </c>
      <c r="F607" t="s">
        <v>23</v>
      </c>
      <c r="G607" s="2">
        <v>0</v>
      </c>
      <c r="H607" s="2">
        <v>6599.9999999999991</v>
      </c>
      <c r="I607" s="2">
        <v>6599.9999999999991</v>
      </c>
      <c r="J607" s="2">
        <v>0</v>
      </c>
      <c r="K607" s="2">
        <v>6599.9999999999991</v>
      </c>
      <c r="L607" s="2" t="str">
        <f>_xlfn.XLOOKUP(Data_Nhập[[#This Row],[Main SKU]],MD_Main_SKU[Main SKU],MD_Main_SKU[SKU name_gom])</f>
        <v>iSS01</v>
      </c>
      <c r="M607" s="2" t="str">
        <f>_xlfn.XLOOKUP(Data_Nhập[[#This Row],[Material-Nhập]],MD_Main_SKU[Main SKU],MD_Main_SKU[SKU name_gom])</f>
        <v>WSS03</v>
      </c>
    </row>
    <row r="608" spans="1:13" x14ac:dyDescent="0.35">
      <c r="A608">
        <v>2025</v>
      </c>
      <c r="B608">
        <v>2</v>
      </c>
      <c r="C608" t="s">
        <v>44</v>
      </c>
      <c r="D608" t="s">
        <v>45</v>
      </c>
      <c r="E608" t="s">
        <v>44</v>
      </c>
      <c r="F608" t="s">
        <v>45</v>
      </c>
      <c r="G608" s="2">
        <v>222640</v>
      </c>
      <c r="H608" s="2">
        <v>0</v>
      </c>
      <c r="I608" s="2">
        <v>222640</v>
      </c>
      <c r="J608" s="2">
        <v>0</v>
      </c>
      <c r="K608" s="2">
        <v>222640</v>
      </c>
      <c r="L608" s="2" t="str">
        <f>_xlfn.XLOOKUP(Data_Nhập[[#This Row],[Main SKU]],MD_Main_SKU[Main SKU],MD_Main_SKU[SKU name_gom])</f>
        <v>iSS01</v>
      </c>
      <c r="M608" s="2" t="str">
        <f>_xlfn.XLOOKUP(Data_Nhập[[#This Row],[Material-Nhập]],MD_Main_SKU[Main SKU],MD_Main_SKU[SKU name_gom])</f>
        <v>iSS01</v>
      </c>
    </row>
    <row r="609" spans="1:13" x14ac:dyDescent="0.35">
      <c r="A609">
        <v>2025</v>
      </c>
      <c r="B609">
        <v>2</v>
      </c>
      <c r="C609" t="s">
        <v>44</v>
      </c>
      <c r="D609" t="s">
        <v>45</v>
      </c>
      <c r="E609" t="s">
        <v>34</v>
      </c>
      <c r="F609" t="s">
        <v>35</v>
      </c>
      <c r="G609" s="2">
        <v>0</v>
      </c>
      <c r="H609" s="2">
        <v>3300</v>
      </c>
      <c r="I609" s="2">
        <v>3300</v>
      </c>
      <c r="J609" s="2">
        <v>0</v>
      </c>
      <c r="K609" s="2">
        <v>3300</v>
      </c>
      <c r="L609" s="2" t="str">
        <f>_xlfn.XLOOKUP(Data_Nhập[[#This Row],[Main SKU]],MD_Main_SKU[Main SKU],MD_Main_SKU[SKU name_gom])</f>
        <v>iSS01</v>
      </c>
      <c r="M609" s="2" t="str">
        <f>_xlfn.XLOOKUP(Data_Nhập[[#This Row],[Material-Nhập]],MD_Main_SKU[Main SKU],MD_Main_SKU[SKU name_gom])</f>
        <v>WSS03-PL</v>
      </c>
    </row>
    <row r="610" spans="1:13" x14ac:dyDescent="0.35">
      <c r="A610">
        <v>2025</v>
      </c>
      <c r="B610">
        <v>2</v>
      </c>
      <c r="C610" t="s">
        <v>44</v>
      </c>
      <c r="D610" t="s">
        <v>45</v>
      </c>
      <c r="E610" t="s">
        <v>87</v>
      </c>
      <c r="F610" t="s">
        <v>88</v>
      </c>
      <c r="G610" s="2">
        <v>0</v>
      </c>
      <c r="H610" s="2">
        <v>0</v>
      </c>
      <c r="I610" s="2">
        <v>0</v>
      </c>
      <c r="J610" s="2">
        <v>11650.000000000002</v>
      </c>
      <c r="K610" s="2">
        <v>11650.000000000002</v>
      </c>
      <c r="L610" s="2" t="str">
        <f>_xlfn.XLOOKUP(Data_Nhập[[#This Row],[Main SKU]],MD_Main_SKU[Main SKU],MD_Main_SKU[SKU name_gom])</f>
        <v>iSS01</v>
      </c>
      <c r="M610" s="2" t="str">
        <f>_xlfn.XLOOKUP(Data_Nhập[[#This Row],[Material-Nhập]],MD_Main_SKU[Main SKU],MD_Main_SKU[SKU name_gom])</f>
        <v>Phó sản</v>
      </c>
    </row>
    <row r="611" spans="1:13" x14ac:dyDescent="0.35">
      <c r="A611">
        <v>2025</v>
      </c>
      <c r="B611">
        <v>2</v>
      </c>
      <c r="C611" t="s">
        <v>44</v>
      </c>
      <c r="D611" t="s">
        <v>45</v>
      </c>
      <c r="E611" t="s">
        <v>89</v>
      </c>
      <c r="F611" t="s">
        <v>90</v>
      </c>
      <c r="G611" s="2">
        <v>0</v>
      </c>
      <c r="H611" s="2">
        <v>0</v>
      </c>
      <c r="I611" s="2">
        <v>0</v>
      </c>
      <c r="J611" s="2">
        <v>3031</v>
      </c>
      <c r="K611" s="2">
        <v>3031</v>
      </c>
      <c r="L611" s="2" t="str">
        <f>_xlfn.XLOOKUP(Data_Nhập[[#This Row],[Main SKU]],MD_Main_SKU[Main SKU],MD_Main_SKU[SKU name_gom])</f>
        <v>iSS01</v>
      </c>
      <c r="M611" s="2" t="str">
        <f>_xlfn.XLOOKUP(Data_Nhập[[#This Row],[Material-Nhập]],MD_Main_SKU[Main SKU],MD_Main_SKU[SKU name_gom])</f>
        <v>Phó sản</v>
      </c>
    </row>
    <row r="612" spans="1:13" x14ac:dyDescent="0.35">
      <c r="A612">
        <v>2025</v>
      </c>
      <c r="B612">
        <v>2</v>
      </c>
      <c r="C612" t="s">
        <v>44</v>
      </c>
      <c r="D612" t="s">
        <v>45</v>
      </c>
      <c r="E612" t="s">
        <v>91</v>
      </c>
      <c r="F612" t="s">
        <v>92</v>
      </c>
      <c r="G612" s="2">
        <v>0</v>
      </c>
      <c r="H612" s="2">
        <v>0</v>
      </c>
      <c r="I612" s="2">
        <v>0</v>
      </c>
      <c r="J612" s="2">
        <v>3367</v>
      </c>
      <c r="K612" s="2">
        <v>3367</v>
      </c>
      <c r="L612" s="2" t="str">
        <f>_xlfn.XLOOKUP(Data_Nhập[[#This Row],[Main SKU]],MD_Main_SKU[Main SKU],MD_Main_SKU[SKU name_gom])</f>
        <v>iSS01</v>
      </c>
      <c r="M612" s="2" t="str">
        <f>_xlfn.XLOOKUP(Data_Nhập[[#This Row],[Material-Nhập]],MD_Main_SKU[Main SKU],MD_Main_SKU[SKU name_gom])</f>
        <v>Phó sản</v>
      </c>
    </row>
    <row r="613" spans="1:13" x14ac:dyDescent="0.35">
      <c r="A613">
        <v>2025</v>
      </c>
      <c r="B613">
        <v>2</v>
      </c>
      <c r="C613" t="s">
        <v>44</v>
      </c>
      <c r="D613" t="s">
        <v>45</v>
      </c>
      <c r="E613" t="s">
        <v>117</v>
      </c>
      <c r="F613" t="s">
        <v>86</v>
      </c>
      <c r="G613" s="2">
        <v>0</v>
      </c>
      <c r="H613" s="2">
        <v>0</v>
      </c>
      <c r="I613" s="2">
        <v>0</v>
      </c>
      <c r="J613" s="2">
        <v>8720.0000000000018</v>
      </c>
      <c r="K613" s="2">
        <v>8720.0000000000018</v>
      </c>
      <c r="L613" s="2" t="str">
        <f>_xlfn.XLOOKUP(Data_Nhập[[#This Row],[Main SKU]],MD_Main_SKU[Main SKU],MD_Main_SKU[SKU name_gom])</f>
        <v>iSS01</v>
      </c>
      <c r="M613" s="2" t="str">
        <f>_xlfn.XLOOKUP(Data_Nhập[[#This Row],[Material-Nhập]],MD_Main_SKU[Main SKU],MD_Main_SKU[SKU name_gom])</f>
        <v>Phó sản</v>
      </c>
    </row>
    <row r="614" spans="1:13" x14ac:dyDescent="0.35">
      <c r="A614">
        <v>2025</v>
      </c>
      <c r="B614">
        <v>2</v>
      </c>
      <c r="C614" t="s">
        <v>48</v>
      </c>
      <c r="D614" t="s">
        <v>49</v>
      </c>
      <c r="E614" t="s">
        <v>48</v>
      </c>
      <c r="F614" t="s">
        <v>49</v>
      </c>
      <c r="G614" s="2">
        <v>3980</v>
      </c>
      <c r="H614" s="2">
        <v>0</v>
      </c>
      <c r="I614" s="2">
        <v>3980</v>
      </c>
      <c r="J614" s="2">
        <v>0</v>
      </c>
      <c r="K614" s="2">
        <v>3980</v>
      </c>
      <c r="L614" s="2" t="str">
        <f>_xlfn.XLOOKUP(Data_Nhập[[#This Row],[Main SKU]],MD_Main_SKU[Main SKU],MD_Main_SKU[SKU name_gom])</f>
        <v>WSS01</v>
      </c>
      <c r="M614" s="2" t="str">
        <f>_xlfn.XLOOKUP(Data_Nhập[[#This Row],[Material-Nhập]],MD_Main_SKU[Main SKU],MD_Main_SKU[SKU name_gom])</f>
        <v>WSS01</v>
      </c>
    </row>
    <row r="615" spans="1:13" x14ac:dyDescent="0.35">
      <c r="A615">
        <v>2025</v>
      </c>
      <c r="B615">
        <v>2</v>
      </c>
      <c r="C615" t="s">
        <v>48</v>
      </c>
      <c r="D615" t="s">
        <v>49</v>
      </c>
      <c r="E615" t="s">
        <v>87</v>
      </c>
      <c r="F615" t="s">
        <v>88</v>
      </c>
      <c r="G615" s="2">
        <v>0</v>
      </c>
      <c r="H615" s="2">
        <v>0</v>
      </c>
      <c r="I615" s="2">
        <v>0</v>
      </c>
      <c r="J615" s="2">
        <v>850</v>
      </c>
      <c r="K615" s="2">
        <v>850</v>
      </c>
      <c r="L615" s="2" t="str">
        <f>_xlfn.XLOOKUP(Data_Nhập[[#This Row],[Main SKU]],MD_Main_SKU[Main SKU],MD_Main_SKU[SKU name_gom])</f>
        <v>WSS01</v>
      </c>
      <c r="M615" s="2" t="str">
        <f>_xlfn.XLOOKUP(Data_Nhập[[#This Row],[Material-Nhập]],MD_Main_SKU[Main SKU],MD_Main_SKU[SKU name_gom])</f>
        <v>Phó sản</v>
      </c>
    </row>
    <row r="616" spans="1:13" x14ac:dyDescent="0.35">
      <c r="A616">
        <v>2025</v>
      </c>
      <c r="B616">
        <v>2</v>
      </c>
      <c r="C616" t="s">
        <v>48</v>
      </c>
      <c r="D616" t="s">
        <v>49</v>
      </c>
      <c r="E616" t="s">
        <v>89</v>
      </c>
      <c r="F616" t="s">
        <v>90</v>
      </c>
      <c r="G616" s="2">
        <v>0</v>
      </c>
      <c r="H616" s="2">
        <v>0</v>
      </c>
      <c r="I616" s="2">
        <v>0</v>
      </c>
      <c r="J616" s="2">
        <v>50</v>
      </c>
      <c r="K616" s="2">
        <v>50</v>
      </c>
      <c r="L616" s="2" t="str">
        <f>_xlfn.XLOOKUP(Data_Nhập[[#This Row],[Main SKU]],MD_Main_SKU[Main SKU],MD_Main_SKU[SKU name_gom])</f>
        <v>WSS01</v>
      </c>
      <c r="M616" s="2" t="str">
        <f>_xlfn.XLOOKUP(Data_Nhập[[#This Row],[Material-Nhập]],MD_Main_SKU[Main SKU],MD_Main_SKU[SKU name_gom])</f>
        <v>Phó sản</v>
      </c>
    </row>
    <row r="617" spans="1:13" x14ac:dyDescent="0.35">
      <c r="A617">
        <v>2025</v>
      </c>
      <c r="B617">
        <v>2</v>
      </c>
      <c r="C617" t="s">
        <v>48</v>
      </c>
      <c r="D617" t="s">
        <v>49</v>
      </c>
      <c r="E617" t="s">
        <v>117</v>
      </c>
      <c r="F617" t="s">
        <v>86</v>
      </c>
      <c r="G617" s="2">
        <v>0</v>
      </c>
      <c r="H617" s="2">
        <v>0</v>
      </c>
      <c r="I617" s="2">
        <v>0</v>
      </c>
      <c r="J617" s="2">
        <v>100</v>
      </c>
      <c r="K617" s="2">
        <v>100</v>
      </c>
      <c r="L617" s="2" t="str">
        <f>_xlfn.XLOOKUP(Data_Nhập[[#This Row],[Main SKU]],MD_Main_SKU[Main SKU],MD_Main_SKU[SKU name_gom])</f>
        <v>WSS01</v>
      </c>
      <c r="M617" s="2" t="str">
        <f>_xlfn.XLOOKUP(Data_Nhập[[#This Row],[Material-Nhập]],MD_Main_SKU[Main SKU],MD_Main_SKU[SKU name_gom])</f>
        <v>Phó sản</v>
      </c>
    </row>
    <row r="618" spans="1:13" x14ac:dyDescent="0.35">
      <c r="A618">
        <v>2025</v>
      </c>
      <c r="B618">
        <v>3</v>
      </c>
      <c r="C618" t="s">
        <v>16</v>
      </c>
      <c r="D618" t="s">
        <v>17</v>
      </c>
      <c r="E618" t="s">
        <v>16</v>
      </c>
      <c r="F618" t="s">
        <v>17</v>
      </c>
      <c r="G618" s="2">
        <v>1379399.9999999995</v>
      </c>
      <c r="H618" s="2">
        <v>0</v>
      </c>
      <c r="I618" s="2">
        <v>1379399.9999999995</v>
      </c>
      <c r="J618" s="2">
        <v>0</v>
      </c>
      <c r="K618" s="2">
        <v>1379399.9999999995</v>
      </c>
      <c r="L618" s="2" t="str">
        <f>_xlfn.XLOOKUP(Data_Nhập[[#This Row],[Main SKU]],MD_Main_SKU[Main SKU],MD_Main_SKU[SKU name_gom])</f>
        <v>WSS01</v>
      </c>
      <c r="M618" s="2" t="str">
        <f>_xlfn.XLOOKUP(Data_Nhập[[#This Row],[Material-Nhập]],MD_Main_SKU[Main SKU],MD_Main_SKU[SKU name_gom])</f>
        <v>WSS01</v>
      </c>
    </row>
    <row r="619" spans="1:13" x14ac:dyDescent="0.35">
      <c r="A619">
        <v>2025</v>
      </c>
      <c r="B619">
        <v>3</v>
      </c>
      <c r="C619" t="s">
        <v>16</v>
      </c>
      <c r="D619" t="s">
        <v>17</v>
      </c>
      <c r="E619" t="s">
        <v>18</v>
      </c>
      <c r="F619" t="s">
        <v>19</v>
      </c>
      <c r="G619" s="2">
        <v>0</v>
      </c>
      <c r="H619" s="2">
        <v>35200</v>
      </c>
      <c r="I619" s="2">
        <v>35200</v>
      </c>
      <c r="J619" s="2">
        <v>0</v>
      </c>
      <c r="K619" s="2">
        <v>35200</v>
      </c>
      <c r="L619" s="2" t="str">
        <f>_xlfn.XLOOKUP(Data_Nhập[[#This Row],[Main SKU]],MD_Main_SKU[Main SKU],MD_Main_SKU[SKU name_gom])</f>
        <v>WSS01</v>
      </c>
      <c r="M619" s="2" t="str">
        <f>_xlfn.XLOOKUP(Data_Nhập[[#This Row],[Material-Nhập]],MD_Main_SKU[Main SKU],MD_Main_SKU[SKU name_gom])</f>
        <v>iSS01</v>
      </c>
    </row>
    <row r="620" spans="1:13" x14ac:dyDescent="0.35">
      <c r="A620">
        <v>2025</v>
      </c>
      <c r="B620">
        <v>3</v>
      </c>
      <c r="C620" t="s">
        <v>16</v>
      </c>
      <c r="D620" t="s">
        <v>17</v>
      </c>
      <c r="E620" t="s">
        <v>22</v>
      </c>
      <c r="F620" t="s">
        <v>23</v>
      </c>
      <c r="G620" s="2">
        <v>0</v>
      </c>
      <c r="H620" s="2">
        <v>8800.0000000000018</v>
      </c>
      <c r="I620" s="2">
        <v>8800.0000000000018</v>
      </c>
      <c r="J620" s="2">
        <v>0</v>
      </c>
      <c r="K620" s="2">
        <v>8800.0000000000018</v>
      </c>
      <c r="L620" s="2" t="str">
        <f>_xlfn.XLOOKUP(Data_Nhập[[#This Row],[Main SKU]],MD_Main_SKU[Main SKU],MD_Main_SKU[SKU name_gom])</f>
        <v>WSS01</v>
      </c>
      <c r="M620" s="2" t="str">
        <f>_xlfn.XLOOKUP(Data_Nhập[[#This Row],[Material-Nhập]],MD_Main_SKU[Main SKU],MD_Main_SKU[SKU name_gom])</f>
        <v>WSS03</v>
      </c>
    </row>
    <row r="621" spans="1:13" x14ac:dyDescent="0.35">
      <c r="A621">
        <v>2025</v>
      </c>
      <c r="B621">
        <v>3</v>
      </c>
      <c r="C621" t="s">
        <v>16</v>
      </c>
      <c r="D621" t="s">
        <v>17</v>
      </c>
      <c r="E621" t="s">
        <v>40</v>
      </c>
      <c r="F621" t="s">
        <v>41</v>
      </c>
      <c r="G621" s="2">
        <v>0</v>
      </c>
      <c r="H621" s="2">
        <v>8800</v>
      </c>
      <c r="I621" s="2">
        <v>8800</v>
      </c>
      <c r="J621" s="2">
        <v>0</v>
      </c>
      <c r="K621" s="2">
        <v>8800</v>
      </c>
      <c r="L621" s="2" t="str">
        <f>_xlfn.XLOOKUP(Data_Nhập[[#This Row],[Main SKU]],MD_Main_SKU[Main SKU],MD_Main_SKU[SKU name_gom])</f>
        <v>WSS01</v>
      </c>
      <c r="M621" s="2" t="str">
        <f>_xlfn.XLOOKUP(Data_Nhập[[#This Row],[Material-Nhập]],MD_Main_SKU[Main SKU],MD_Main_SKU[SKU name_gom])</f>
        <v>WSS01-PL</v>
      </c>
    </row>
    <row r="622" spans="1:13" x14ac:dyDescent="0.35">
      <c r="A622">
        <v>2025</v>
      </c>
      <c r="B622">
        <v>3</v>
      </c>
      <c r="C622" t="s">
        <v>16</v>
      </c>
      <c r="D622" t="s">
        <v>17</v>
      </c>
      <c r="E622" t="s">
        <v>34</v>
      </c>
      <c r="F622" t="s">
        <v>35</v>
      </c>
      <c r="G622" s="2">
        <v>0</v>
      </c>
      <c r="H622" s="2">
        <v>3300</v>
      </c>
      <c r="I622" s="2">
        <v>3300</v>
      </c>
      <c r="J622" s="2">
        <v>0</v>
      </c>
      <c r="K622" s="2">
        <v>3300</v>
      </c>
      <c r="L622" s="2" t="str">
        <f>_xlfn.XLOOKUP(Data_Nhập[[#This Row],[Main SKU]],MD_Main_SKU[Main SKU],MD_Main_SKU[SKU name_gom])</f>
        <v>WSS01</v>
      </c>
      <c r="M622" s="2" t="str">
        <f>_xlfn.XLOOKUP(Data_Nhập[[#This Row],[Material-Nhập]],MD_Main_SKU[Main SKU],MD_Main_SKU[SKU name_gom])</f>
        <v>WSS03-PL</v>
      </c>
    </row>
    <row r="623" spans="1:13" x14ac:dyDescent="0.35">
      <c r="A623">
        <v>2025</v>
      </c>
      <c r="B623">
        <v>3</v>
      </c>
      <c r="C623" t="s">
        <v>16</v>
      </c>
      <c r="D623" t="s">
        <v>17</v>
      </c>
      <c r="E623" t="s">
        <v>87</v>
      </c>
      <c r="F623" t="s">
        <v>88</v>
      </c>
      <c r="G623" s="2">
        <v>0</v>
      </c>
      <c r="H623" s="2">
        <v>0</v>
      </c>
      <c r="I623" s="2">
        <v>0</v>
      </c>
      <c r="J623" s="2">
        <v>35055</v>
      </c>
      <c r="K623" s="2">
        <v>35055</v>
      </c>
      <c r="L623" s="2" t="str">
        <f>_xlfn.XLOOKUP(Data_Nhập[[#This Row],[Main SKU]],MD_Main_SKU[Main SKU],MD_Main_SKU[SKU name_gom])</f>
        <v>WSS01</v>
      </c>
      <c r="M623" s="2" t="str">
        <f>_xlfn.XLOOKUP(Data_Nhập[[#This Row],[Material-Nhập]],MD_Main_SKU[Main SKU],MD_Main_SKU[SKU name_gom])</f>
        <v>Phó sản</v>
      </c>
    </row>
    <row r="624" spans="1:13" x14ac:dyDescent="0.35">
      <c r="A624">
        <v>2025</v>
      </c>
      <c r="B624">
        <v>3</v>
      </c>
      <c r="C624" t="s">
        <v>16</v>
      </c>
      <c r="D624" t="s">
        <v>17</v>
      </c>
      <c r="E624" t="s">
        <v>89</v>
      </c>
      <c r="F624" t="s">
        <v>90</v>
      </c>
      <c r="G624" s="2">
        <v>0</v>
      </c>
      <c r="H624" s="2">
        <v>0</v>
      </c>
      <c r="I624" s="2">
        <v>0</v>
      </c>
      <c r="J624" s="2">
        <v>29536.999999999996</v>
      </c>
      <c r="K624" s="2">
        <v>29536.999999999996</v>
      </c>
      <c r="L624" s="2" t="str">
        <f>_xlfn.XLOOKUP(Data_Nhập[[#This Row],[Main SKU]],MD_Main_SKU[Main SKU],MD_Main_SKU[SKU name_gom])</f>
        <v>WSS01</v>
      </c>
      <c r="M624" s="2" t="str">
        <f>_xlfn.XLOOKUP(Data_Nhập[[#This Row],[Material-Nhập]],MD_Main_SKU[Main SKU],MD_Main_SKU[SKU name_gom])</f>
        <v>Phó sản</v>
      </c>
    </row>
    <row r="625" spans="1:13" x14ac:dyDescent="0.35">
      <c r="A625">
        <v>2025</v>
      </c>
      <c r="B625">
        <v>3</v>
      </c>
      <c r="C625" t="s">
        <v>16</v>
      </c>
      <c r="D625" t="s">
        <v>17</v>
      </c>
      <c r="E625" t="s">
        <v>91</v>
      </c>
      <c r="F625" t="s">
        <v>92</v>
      </c>
      <c r="G625" s="2">
        <v>0</v>
      </c>
      <c r="H625" s="2">
        <v>0</v>
      </c>
      <c r="I625" s="2">
        <v>0</v>
      </c>
      <c r="J625" s="2">
        <v>9678</v>
      </c>
      <c r="K625" s="2">
        <v>9678</v>
      </c>
      <c r="L625" s="2" t="str">
        <f>_xlfn.XLOOKUP(Data_Nhập[[#This Row],[Main SKU]],MD_Main_SKU[Main SKU],MD_Main_SKU[SKU name_gom])</f>
        <v>WSS01</v>
      </c>
      <c r="M625" s="2" t="str">
        <f>_xlfn.XLOOKUP(Data_Nhập[[#This Row],[Material-Nhập]],MD_Main_SKU[Main SKU],MD_Main_SKU[SKU name_gom])</f>
        <v>Phó sản</v>
      </c>
    </row>
    <row r="626" spans="1:13" x14ac:dyDescent="0.35">
      <c r="A626">
        <v>2025</v>
      </c>
      <c r="B626">
        <v>3</v>
      </c>
      <c r="C626" t="s">
        <v>16</v>
      </c>
      <c r="D626" t="s">
        <v>17</v>
      </c>
      <c r="E626" t="s">
        <v>93</v>
      </c>
      <c r="F626" t="s">
        <v>94</v>
      </c>
      <c r="G626" s="2">
        <v>0</v>
      </c>
      <c r="H626" s="2">
        <v>0</v>
      </c>
      <c r="I626" s="2">
        <v>0</v>
      </c>
      <c r="J626" s="2">
        <v>1894.9999999999995</v>
      </c>
      <c r="K626" s="2">
        <v>1894.9999999999995</v>
      </c>
      <c r="L626" s="2" t="str">
        <f>_xlfn.XLOOKUP(Data_Nhập[[#This Row],[Main SKU]],MD_Main_SKU[Main SKU],MD_Main_SKU[SKU name_gom])</f>
        <v>WSS01</v>
      </c>
      <c r="M626" s="2" t="str">
        <f>_xlfn.XLOOKUP(Data_Nhập[[#This Row],[Material-Nhập]],MD_Main_SKU[Main SKU],MD_Main_SKU[SKU name_gom])</f>
        <v>Phó sản</v>
      </c>
    </row>
    <row r="627" spans="1:13" x14ac:dyDescent="0.35">
      <c r="A627">
        <v>2025</v>
      </c>
      <c r="B627">
        <v>3</v>
      </c>
      <c r="C627" t="s">
        <v>16</v>
      </c>
      <c r="D627" t="s">
        <v>17</v>
      </c>
      <c r="E627" t="s">
        <v>117</v>
      </c>
      <c r="F627" t="s">
        <v>86</v>
      </c>
      <c r="G627" s="2">
        <v>0</v>
      </c>
      <c r="H627" s="2">
        <v>0</v>
      </c>
      <c r="I627" s="2">
        <v>0</v>
      </c>
      <c r="J627" s="2">
        <v>24107.000000000004</v>
      </c>
      <c r="K627" s="2">
        <v>24107.000000000004</v>
      </c>
      <c r="L627" s="2" t="str">
        <f>_xlfn.XLOOKUP(Data_Nhập[[#This Row],[Main SKU]],MD_Main_SKU[Main SKU],MD_Main_SKU[SKU name_gom])</f>
        <v>WSS01</v>
      </c>
      <c r="M627" s="2" t="str">
        <f>_xlfn.XLOOKUP(Data_Nhập[[#This Row],[Material-Nhập]],MD_Main_SKU[Main SKU],MD_Main_SKU[SKU name_gom])</f>
        <v>Phó sản</v>
      </c>
    </row>
    <row r="628" spans="1:13" x14ac:dyDescent="0.35">
      <c r="A628">
        <v>2025</v>
      </c>
      <c r="B628">
        <v>3</v>
      </c>
      <c r="C628" t="s">
        <v>18</v>
      </c>
      <c r="D628" t="s">
        <v>19</v>
      </c>
      <c r="E628" t="s">
        <v>14</v>
      </c>
      <c r="F628" t="s">
        <v>15</v>
      </c>
      <c r="G628" s="2">
        <v>0</v>
      </c>
      <c r="H628" s="2">
        <v>11000</v>
      </c>
      <c r="I628" s="2">
        <v>11000</v>
      </c>
      <c r="J628" s="2">
        <v>0</v>
      </c>
      <c r="K628" s="2">
        <v>11000</v>
      </c>
      <c r="L628" s="2" t="str">
        <f>_xlfn.XLOOKUP(Data_Nhập[[#This Row],[Main SKU]],MD_Main_SKU[Main SKU],MD_Main_SKU[SKU name_gom])</f>
        <v>iSS01</v>
      </c>
      <c r="M628" s="2" t="str">
        <f>_xlfn.XLOOKUP(Data_Nhập[[#This Row],[Material-Nhập]],MD_Main_SKU[Main SKU],MD_Main_SKU[SKU name_gom])</f>
        <v>iSS01084</v>
      </c>
    </row>
    <row r="629" spans="1:13" x14ac:dyDescent="0.35">
      <c r="A629">
        <v>2025</v>
      </c>
      <c r="B629">
        <v>3</v>
      </c>
      <c r="C629" t="s">
        <v>18</v>
      </c>
      <c r="D629" t="s">
        <v>19</v>
      </c>
      <c r="E629" t="s">
        <v>18</v>
      </c>
      <c r="F629" t="s">
        <v>19</v>
      </c>
      <c r="G629" s="2">
        <v>817300</v>
      </c>
      <c r="H629" s="2">
        <v>0</v>
      </c>
      <c r="I629" s="2">
        <v>817300</v>
      </c>
      <c r="J629" s="2">
        <v>0</v>
      </c>
      <c r="K629" s="2">
        <v>817300</v>
      </c>
      <c r="L629" s="2" t="str">
        <f>_xlfn.XLOOKUP(Data_Nhập[[#This Row],[Main SKU]],MD_Main_SKU[Main SKU],MD_Main_SKU[SKU name_gom])</f>
        <v>iSS01</v>
      </c>
      <c r="M629" s="2" t="str">
        <f>_xlfn.XLOOKUP(Data_Nhập[[#This Row],[Material-Nhập]],MD_Main_SKU[Main SKU],MD_Main_SKU[SKU name_gom])</f>
        <v>iSS01</v>
      </c>
    </row>
    <row r="630" spans="1:13" x14ac:dyDescent="0.35">
      <c r="A630">
        <v>2025</v>
      </c>
      <c r="B630">
        <v>3</v>
      </c>
      <c r="C630" t="s">
        <v>18</v>
      </c>
      <c r="D630" t="s">
        <v>19</v>
      </c>
      <c r="E630" t="s">
        <v>22</v>
      </c>
      <c r="F630" t="s">
        <v>23</v>
      </c>
      <c r="G630" s="2">
        <v>0</v>
      </c>
      <c r="H630" s="2">
        <v>16500.000000000004</v>
      </c>
      <c r="I630" s="2">
        <v>16500.000000000004</v>
      </c>
      <c r="J630" s="2">
        <v>0</v>
      </c>
      <c r="K630" s="2">
        <v>16500.000000000004</v>
      </c>
      <c r="L630" s="2" t="str">
        <f>_xlfn.XLOOKUP(Data_Nhập[[#This Row],[Main SKU]],MD_Main_SKU[Main SKU],MD_Main_SKU[SKU name_gom])</f>
        <v>iSS01</v>
      </c>
      <c r="M630" s="2" t="str">
        <f>_xlfn.XLOOKUP(Data_Nhập[[#This Row],[Material-Nhập]],MD_Main_SKU[Main SKU],MD_Main_SKU[SKU name_gom])</f>
        <v>WSS03</v>
      </c>
    </row>
    <row r="631" spans="1:13" x14ac:dyDescent="0.35">
      <c r="A631">
        <v>2025</v>
      </c>
      <c r="B631">
        <v>3</v>
      </c>
      <c r="C631" t="s">
        <v>18</v>
      </c>
      <c r="D631" t="s">
        <v>19</v>
      </c>
      <c r="E631" t="s">
        <v>40</v>
      </c>
      <c r="F631" t="s">
        <v>41</v>
      </c>
      <c r="G631" s="2">
        <v>0</v>
      </c>
      <c r="H631" s="2">
        <v>1100</v>
      </c>
      <c r="I631" s="2">
        <v>1100</v>
      </c>
      <c r="J631" s="2">
        <v>0</v>
      </c>
      <c r="K631" s="2">
        <v>1100</v>
      </c>
      <c r="L631" s="2" t="str">
        <f>_xlfn.XLOOKUP(Data_Nhập[[#This Row],[Main SKU]],MD_Main_SKU[Main SKU],MD_Main_SKU[SKU name_gom])</f>
        <v>iSS01</v>
      </c>
      <c r="M631" s="2" t="str">
        <f>_xlfn.XLOOKUP(Data_Nhập[[#This Row],[Material-Nhập]],MD_Main_SKU[Main SKU],MD_Main_SKU[SKU name_gom])</f>
        <v>WSS01-PL</v>
      </c>
    </row>
    <row r="632" spans="1:13" x14ac:dyDescent="0.35">
      <c r="A632">
        <v>2025</v>
      </c>
      <c r="B632">
        <v>3</v>
      </c>
      <c r="C632" t="s">
        <v>18</v>
      </c>
      <c r="D632" t="s">
        <v>19</v>
      </c>
      <c r="E632" t="s">
        <v>34</v>
      </c>
      <c r="F632" t="s">
        <v>35</v>
      </c>
      <c r="G632" s="2">
        <v>0</v>
      </c>
      <c r="H632" s="2">
        <v>1100</v>
      </c>
      <c r="I632" s="2">
        <v>1100</v>
      </c>
      <c r="J632" s="2">
        <v>0</v>
      </c>
      <c r="K632" s="2">
        <v>1100</v>
      </c>
      <c r="L632" s="2" t="str">
        <f>_xlfn.XLOOKUP(Data_Nhập[[#This Row],[Main SKU]],MD_Main_SKU[Main SKU],MD_Main_SKU[SKU name_gom])</f>
        <v>iSS01</v>
      </c>
      <c r="M632" s="2" t="str">
        <f>_xlfn.XLOOKUP(Data_Nhập[[#This Row],[Material-Nhập]],MD_Main_SKU[Main SKU],MD_Main_SKU[SKU name_gom])</f>
        <v>WSS03-PL</v>
      </c>
    </row>
    <row r="633" spans="1:13" x14ac:dyDescent="0.35">
      <c r="A633">
        <v>2025</v>
      </c>
      <c r="B633">
        <v>3</v>
      </c>
      <c r="C633" t="s">
        <v>18</v>
      </c>
      <c r="D633" t="s">
        <v>19</v>
      </c>
      <c r="E633" t="s">
        <v>87</v>
      </c>
      <c r="F633" t="s">
        <v>88</v>
      </c>
      <c r="G633" s="2">
        <v>0</v>
      </c>
      <c r="H633" s="2">
        <v>0</v>
      </c>
      <c r="I633" s="2">
        <v>0</v>
      </c>
      <c r="J633" s="2">
        <v>16400</v>
      </c>
      <c r="K633" s="2">
        <v>16400</v>
      </c>
      <c r="L633" s="2" t="str">
        <f>_xlfn.XLOOKUP(Data_Nhập[[#This Row],[Main SKU]],MD_Main_SKU[Main SKU],MD_Main_SKU[SKU name_gom])</f>
        <v>iSS01</v>
      </c>
      <c r="M633" s="2" t="str">
        <f>_xlfn.XLOOKUP(Data_Nhập[[#This Row],[Material-Nhập]],MD_Main_SKU[Main SKU],MD_Main_SKU[SKU name_gom])</f>
        <v>Phó sản</v>
      </c>
    </row>
    <row r="634" spans="1:13" x14ac:dyDescent="0.35">
      <c r="A634">
        <v>2025</v>
      </c>
      <c r="B634">
        <v>3</v>
      </c>
      <c r="C634" t="s">
        <v>18</v>
      </c>
      <c r="D634" t="s">
        <v>19</v>
      </c>
      <c r="E634" t="s">
        <v>89</v>
      </c>
      <c r="F634" t="s">
        <v>90</v>
      </c>
      <c r="G634" s="2">
        <v>0</v>
      </c>
      <c r="H634" s="2">
        <v>0</v>
      </c>
      <c r="I634" s="2">
        <v>0</v>
      </c>
      <c r="J634" s="2">
        <v>8079.9999999999991</v>
      </c>
      <c r="K634" s="2">
        <v>8079.9999999999991</v>
      </c>
      <c r="L634" s="2" t="str">
        <f>_xlfn.XLOOKUP(Data_Nhập[[#This Row],[Main SKU]],MD_Main_SKU[Main SKU],MD_Main_SKU[SKU name_gom])</f>
        <v>iSS01</v>
      </c>
      <c r="M634" s="2" t="str">
        <f>_xlfn.XLOOKUP(Data_Nhập[[#This Row],[Material-Nhập]],MD_Main_SKU[Main SKU],MD_Main_SKU[SKU name_gom])</f>
        <v>Phó sản</v>
      </c>
    </row>
    <row r="635" spans="1:13" x14ac:dyDescent="0.35">
      <c r="A635">
        <v>2025</v>
      </c>
      <c r="B635">
        <v>3</v>
      </c>
      <c r="C635" t="s">
        <v>18</v>
      </c>
      <c r="D635" t="s">
        <v>19</v>
      </c>
      <c r="E635" t="s">
        <v>91</v>
      </c>
      <c r="F635" t="s">
        <v>92</v>
      </c>
      <c r="G635" s="2">
        <v>0</v>
      </c>
      <c r="H635" s="2">
        <v>0</v>
      </c>
      <c r="I635" s="2">
        <v>0</v>
      </c>
      <c r="J635" s="2">
        <v>1220</v>
      </c>
      <c r="K635" s="2">
        <v>1220</v>
      </c>
      <c r="L635" s="2" t="str">
        <f>_xlfn.XLOOKUP(Data_Nhập[[#This Row],[Main SKU]],MD_Main_SKU[Main SKU],MD_Main_SKU[SKU name_gom])</f>
        <v>iSS01</v>
      </c>
      <c r="M635" s="2" t="str">
        <f>_xlfn.XLOOKUP(Data_Nhập[[#This Row],[Material-Nhập]],MD_Main_SKU[Main SKU],MD_Main_SKU[SKU name_gom])</f>
        <v>Phó sản</v>
      </c>
    </row>
    <row r="636" spans="1:13" x14ac:dyDescent="0.35">
      <c r="A636">
        <v>2025</v>
      </c>
      <c r="B636">
        <v>3</v>
      </c>
      <c r="C636" t="s">
        <v>18</v>
      </c>
      <c r="D636" t="s">
        <v>19</v>
      </c>
      <c r="E636" t="s">
        <v>93</v>
      </c>
      <c r="F636" t="s">
        <v>94</v>
      </c>
      <c r="G636" s="2">
        <v>0</v>
      </c>
      <c r="H636" s="2">
        <v>0</v>
      </c>
      <c r="I636" s="2">
        <v>0</v>
      </c>
      <c r="J636" s="2">
        <v>985.99999999999989</v>
      </c>
      <c r="K636" s="2">
        <v>985.99999999999989</v>
      </c>
      <c r="L636" s="2" t="str">
        <f>_xlfn.XLOOKUP(Data_Nhập[[#This Row],[Main SKU]],MD_Main_SKU[Main SKU],MD_Main_SKU[SKU name_gom])</f>
        <v>iSS01</v>
      </c>
      <c r="M636" s="2" t="str">
        <f>_xlfn.XLOOKUP(Data_Nhập[[#This Row],[Material-Nhập]],MD_Main_SKU[Main SKU],MD_Main_SKU[SKU name_gom])</f>
        <v>Phó sản</v>
      </c>
    </row>
    <row r="637" spans="1:13" x14ac:dyDescent="0.35">
      <c r="A637">
        <v>2025</v>
      </c>
      <c r="B637">
        <v>3</v>
      </c>
      <c r="C637" t="s">
        <v>18</v>
      </c>
      <c r="D637" t="s">
        <v>19</v>
      </c>
      <c r="E637" t="s">
        <v>117</v>
      </c>
      <c r="F637" t="s">
        <v>86</v>
      </c>
      <c r="G637" s="2">
        <v>0</v>
      </c>
      <c r="H637" s="2">
        <v>0</v>
      </c>
      <c r="I637" s="2">
        <v>0</v>
      </c>
      <c r="J637" s="2">
        <v>13506</v>
      </c>
      <c r="K637" s="2">
        <v>13506</v>
      </c>
      <c r="L637" s="2" t="str">
        <f>_xlfn.XLOOKUP(Data_Nhập[[#This Row],[Main SKU]],MD_Main_SKU[Main SKU],MD_Main_SKU[SKU name_gom])</f>
        <v>iSS01</v>
      </c>
      <c r="M637" s="2" t="str">
        <f>_xlfn.XLOOKUP(Data_Nhập[[#This Row],[Material-Nhập]],MD_Main_SKU[Main SKU],MD_Main_SKU[SKU name_gom])</f>
        <v>Phó sản</v>
      </c>
    </row>
    <row r="638" spans="1:13" x14ac:dyDescent="0.35">
      <c r="A638">
        <v>2025</v>
      </c>
      <c r="B638">
        <v>3</v>
      </c>
      <c r="C638" t="s">
        <v>22</v>
      </c>
      <c r="D638" t="s">
        <v>23</v>
      </c>
      <c r="E638" t="s">
        <v>22</v>
      </c>
      <c r="F638" t="s">
        <v>23</v>
      </c>
      <c r="G638" s="2">
        <v>390500</v>
      </c>
      <c r="H638" s="2">
        <v>0</v>
      </c>
      <c r="I638" s="2">
        <v>390500</v>
      </c>
      <c r="J638" s="2">
        <v>0</v>
      </c>
      <c r="K638" s="2">
        <v>390500</v>
      </c>
      <c r="L638" s="2" t="str">
        <f>_xlfn.XLOOKUP(Data_Nhập[[#This Row],[Main SKU]],MD_Main_SKU[Main SKU],MD_Main_SKU[SKU name_gom])</f>
        <v>WSS03</v>
      </c>
      <c r="M638" s="2" t="str">
        <f>_xlfn.XLOOKUP(Data_Nhập[[#This Row],[Material-Nhập]],MD_Main_SKU[Main SKU],MD_Main_SKU[SKU name_gom])</f>
        <v>WSS03</v>
      </c>
    </row>
    <row r="639" spans="1:13" x14ac:dyDescent="0.35">
      <c r="A639">
        <v>2025</v>
      </c>
      <c r="B639">
        <v>3</v>
      </c>
      <c r="C639" t="s">
        <v>22</v>
      </c>
      <c r="D639" t="s">
        <v>23</v>
      </c>
      <c r="E639" t="s">
        <v>87</v>
      </c>
      <c r="F639" t="s">
        <v>88</v>
      </c>
      <c r="G639" s="2">
        <v>0</v>
      </c>
      <c r="H639" s="2">
        <v>0</v>
      </c>
      <c r="I639" s="2">
        <v>0</v>
      </c>
      <c r="J639" s="2">
        <v>22480</v>
      </c>
      <c r="K639" s="2">
        <v>22480</v>
      </c>
      <c r="L639" s="2" t="str">
        <f>_xlfn.XLOOKUP(Data_Nhập[[#This Row],[Main SKU]],MD_Main_SKU[Main SKU],MD_Main_SKU[SKU name_gom])</f>
        <v>WSS03</v>
      </c>
      <c r="M639" s="2" t="str">
        <f>_xlfn.XLOOKUP(Data_Nhập[[#This Row],[Material-Nhập]],MD_Main_SKU[Main SKU],MD_Main_SKU[SKU name_gom])</f>
        <v>Phó sản</v>
      </c>
    </row>
    <row r="640" spans="1:13" x14ac:dyDescent="0.35">
      <c r="A640">
        <v>2025</v>
      </c>
      <c r="B640">
        <v>3</v>
      </c>
      <c r="C640" t="s">
        <v>22</v>
      </c>
      <c r="D640" t="s">
        <v>23</v>
      </c>
      <c r="E640" t="s">
        <v>89</v>
      </c>
      <c r="F640" t="s">
        <v>90</v>
      </c>
      <c r="G640" s="2">
        <v>0</v>
      </c>
      <c r="H640" s="2">
        <v>0</v>
      </c>
      <c r="I640" s="2">
        <v>0</v>
      </c>
      <c r="J640" s="2">
        <v>1512</v>
      </c>
      <c r="K640" s="2">
        <v>1512</v>
      </c>
      <c r="L640" s="2" t="str">
        <f>_xlfn.XLOOKUP(Data_Nhập[[#This Row],[Main SKU]],MD_Main_SKU[Main SKU],MD_Main_SKU[SKU name_gom])</f>
        <v>WSS03</v>
      </c>
      <c r="M640" s="2" t="str">
        <f>_xlfn.XLOOKUP(Data_Nhập[[#This Row],[Material-Nhập]],MD_Main_SKU[Main SKU],MD_Main_SKU[SKU name_gom])</f>
        <v>Phó sản</v>
      </c>
    </row>
    <row r="641" spans="1:13" x14ac:dyDescent="0.35">
      <c r="A641">
        <v>2025</v>
      </c>
      <c r="B641">
        <v>3</v>
      </c>
      <c r="C641" t="s">
        <v>22</v>
      </c>
      <c r="D641" t="s">
        <v>23</v>
      </c>
      <c r="E641" t="s">
        <v>91</v>
      </c>
      <c r="F641" t="s">
        <v>92</v>
      </c>
      <c r="G641" s="2">
        <v>0</v>
      </c>
      <c r="H641" s="2">
        <v>0</v>
      </c>
      <c r="I641" s="2">
        <v>0</v>
      </c>
      <c r="J641" s="2">
        <v>945</v>
      </c>
      <c r="K641" s="2">
        <v>945</v>
      </c>
      <c r="L641" s="2" t="str">
        <f>_xlfn.XLOOKUP(Data_Nhập[[#This Row],[Main SKU]],MD_Main_SKU[Main SKU],MD_Main_SKU[SKU name_gom])</f>
        <v>WSS03</v>
      </c>
      <c r="M641" s="2" t="str">
        <f>_xlfn.XLOOKUP(Data_Nhập[[#This Row],[Material-Nhập]],MD_Main_SKU[Main SKU],MD_Main_SKU[SKU name_gom])</f>
        <v>Phó sản</v>
      </c>
    </row>
    <row r="642" spans="1:13" x14ac:dyDescent="0.35">
      <c r="A642">
        <v>2025</v>
      </c>
      <c r="B642">
        <v>3</v>
      </c>
      <c r="C642" t="s">
        <v>22</v>
      </c>
      <c r="D642" t="s">
        <v>23</v>
      </c>
      <c r="E642" t="s">
        <v>93</v>
      </c>
      <c r="F642" t="s">
        <v>94</v>
      </c>
      <c r="G642" s="2">
        <v>0</v>
      </c>
      <c r="H642" s="2">
        <v>0</v>
      </c>
      <c r="I642" s="2">
        <v>0</v>
      </c>
      <c r="J642" s="2">
        <v>413</v>
      </c>
      <c r="K642" s="2">
        <v>413</v>
      </c>
      <c r="L642" s="2" t="str">
        <f>_xlfn.XLOOKUP(Data_Nhập[[#This Row],[Main SKU]],MD_Main_SKU[Main SKU],MD_Main_SKU[SKU name_gom])</f>
        <v>WSS03</v>
      </c>
      <c r="M642" s="2" t="str">
        <f>_xlfn.XLOOKUP(Data_Nhập[[#This Row],[Material-Nhập]],MD_Main_SKU[Main SKU],MD_Main_SKU[SKU name_gom])</f>
        <v>Phó sản</v>
      </c>
    </row>
    <row r="643" spans="1:13" x14ac:dyDescent="0.35">
      <c r="A643">
        <v>2025</v>
      </c>
      <c r="B643">
        <v>3</v>
      </c>
      <c r="C643" t="s">
        <v>22</v>
      </c>
      <c r="D643" t="s">
        <v>23</v>
      </c>
      <c r="E643" t="s">
        <v>117</v>
      </c>
      <c r="F643" t="s">
        <v>86</v>
      </c>
      <c r="G643" s="2">
        <v>0</v>
      </c>
      <c r="H643" s="2">
        <v>0</v>
      </c>
      <c r="I643" s="2">
        <v>0</v>
      </c>
      <c r="J643" s="2">
        <v>11063</v>
      </c>
      <c r="K643" s="2">
        <v>11063</v>
      </c>
      <c r="L643" s="2" t="str">
        <f>_xlfn.XLOOKUP(Data_Nhập[[#This Row],[Main SKU]],MD_Main_SKU[Main SKU],MD_Main_SKU[SKU name_gom])</f>
        <v>WSS03</v>
      </c>
      <c r="M643" s="2" t="str">
        <f>_xlfn.XLOOKUP(Data_Nhập[[#This Row],[Material-Nhập]],MD_Main_SKU[Main SKU],MD_Main_SKU[SKU name_gom])</f>
        <v>Phó sản</v>
      </c>
    </row>
    <row r="644" spans="1:13" x14ac:dyDescent="0.35">
      <c r="A644">
        <v>2025</v>
      </c>
      <c r="B644">
        <v>3</v>
      </c>
      <c r="C644" t="s">
        <v>26</v>
      </c>
      <c r="D644" t="s">
        <v>27</v>
      </c>
      <c r="E644" t="s">
        <v>22</v>
      </c>
      <c r="F644" t="s">
        <v>23</v>
      </c>
      <c r="G644" s="2">
        <v>0</v>
      </c>
      <c r="H644" s="2">
        <v>1015</v>
      </c>
      <c r="I644" s="2">
        <v>1015</v>
      </c>
      <c r="J644" s="2">
        <v>0</v>
      </c>
      <c r="K644" s="2">
        <v>1015</v>
      </c>
      <c r="L644" s="2" t="str">
        <f>_xlfn.XLOOKUP(Data_Nhập[[#This Row],[Main SKU]],MD_Main_SKU[Main SKU],MD_Main_SKU[SKU name_gom])</f>
        <v>iSS01</v>
      </c>
      <c r="M644" s="2" t="str">
        <f>_xlfn.XLOOKUP(Data_Nhập[[#This Row],[Material-Nhập]],MD_Main_SKU[Main SKU],MD_Main_SKU[SKU name_gom])</f>
        <v>WSS03</v>
      </c>
    </row>
    <row r="645" spans="1:13" x14ac:dyDescent="0.35">
      <c r="A645">
        <v>2025</v>
      </c>
      <c r="B645">
        <v>3</v>
      </c>
      <c r="C645" t="s">
        <v>26</v>
      </c>
      <c r="D645" t="s">
        <v>27</v>
      </c>
      <c r="E645" t="s">
        <v>24</v>
      </c>
      <c r="F645" t="s">
        <v>25</v>
      </c>
      <c r="G645" s="2">
        <v>0</v>
      </c>
      <c r="H645" s="2">
        <v>2200</v>
      </c>
      <c r="I645" s="2">
        <v>2200</v>
      </c>
      <c r="J645" s="2">
        <v>0</v>
      </c>
      <c r="K645" s="2">
        <v>2200</v>
      </c>
      <c r="L645" s="2" t="str">
        <f>_xlfn.XLOOKUP(Data_Nhập[[#This Row],[Main SKU]],MD_Main_SKU[Main SKU],MD_Main_SKU[SKU name_gom])</f>
        <v>iSS01</v>
      </c>
      <c r="M645" s="2" t="str">
        <f>_xlfn.XLOOKUP(Data_Nhập[[#This Row],[Material-Nhập]],MD_Main_SKU[Main SKU],MD_Main_SKU[SKU name_gom])</f>
        <v>WSS01</v>
      </c>
    </row>
    <row r="646" spans="1:13" x14ac:dyDescent="0.35">
      <c r="A646">
        <v>2025</v>
      </c>
      <c r="B646">
        <v>3</v>
      </c>
      <c r="C646" t="s">
        <v>26</v>
      </c>
      <c r="D646" t="s">
        <v>27</v>
      </c>
      <c r="E646" t="s">
        <v>26</v>
      </c>
      <c r="F646" t="s">
        <v>27</v>
      </c>
      <c r="G646" s="2">
        <v>386099.99999999994</v>
      </c>
      <c r="H646" s="2">
        <v>0</v>
      </c>
      <c r="I646" s="2">
        <v>386099.99999999994</v>
      </c>
      <c r="J646" s="2">
        <v>0</v>
      </c>
      <c r="K646" s="2">
        <v>386099.99999999994</v>
      </c>
      <c r="L646" s="2" t="str">
        <f>_xlfn.XLOOKUP(Data_Nhập[[#This Row],[Main SKU]],MD_Main_SKU[Main SKU],MD_Main_SKU[SKU name_gom])</f>
        <v>iSS01</v>
      </c>
      <c r="M646" s="2" t="str">
        <f>_xlfn.XLOOKUP(Data_Nhập[[#This Row],[Material-Nhập]],MD_Main_SKU[Main SKU],MD_Main_SKU[SKU name_gom])</f>
        <v>iSS01</v>
      </c>
    </row>
    <row r="647" spans="1:13" x14ac:dyDescent="0.35">
      <c r="A647">
        <v>2025</v>
      </c>
      <c r="B647">
        <v>3</v>
      </c>
      <c r="C647" t="s">
        <v>26</v>
      </c>
      <c r="D647" t="s">
        <v>27</v>
      </c>
      <c r="E647" t="s">
        <v>87</v>
      </c>
      <c r="F647" t="s">
        <v>88</v>
      </c>
      <c r="G647" s="2">
        <v>0</v>
      </c>
      <c r="H647" s="2">
        <v>0</v>
      </c>
      <c r="I647" s="2">
        <v>0</v>
      </c>
      <c r="J647" s="2">
        <v>18050</v>
      </c>
      <c r="K647" s="2">
        <v>18050</v>
      </c>
      <c r="L647" s="2" t="str">
        <f>_xlfn.XLOOKUP(Data_Nhập[[#This Row],[Main SKU]],MD_Main_SKU[Main SKU],MD_Main_SKU[SKU name_gom])</f>
        <v>iSS01</v>
      </c>
      <c r="M647" s="2" t="str">
        <f>_xlfn.XLOOKUP(Data_Nhập[[#This Row],[Material-Nhập]],MD_Main_SKU[Main SKU],MD_Main_SKU[SKU name_gom])</f>
        <v>Phó sản</v>
      </c>
    </row>
    <row r="648" spans="1:13" x14ac:dyDescent="0.35">
      <c r="A648">
        <v>2025</v>
      </c>
      <c r="B648">
        <v>3</v>
      </c>
      <c r="C648" t="s">
        <v>26</v>
      </c>
      <c r="D648" t="s">
        <v>27</v>
      </c>
      <c r="E648" t="s">
        <v>89</v>
      </c>
      <c r="F648" t="s">
        <v>90</v>
      </c>
      <c r="G648" s="2">
        <v>0</v>
      </c>
      <c r="H648" s="2">
        <v>0</v>
      </c>
      <c r="I648" s="2">
        <v>0</v>
      </c>
      <c r="J648" s="2">
        <v>1293</v>
      </c>
      <c r="K648" s="2">
        <v>1293</v>
      </c>
      <c r="L648" s="2" t="str">
        <f>_xlfn.XLOOKUP(Data_Nhập[[#This Row],[Main SKU]],MD_Main_SKU[Main SKU],MD_Main_SKU[SKU name_gom])</f>
        <v>iSS01</v>
      </c>
      <c r="M648" s="2" t="str">
        <f>_xlfn.XLOOKUP(Data_Nhập[[#This Row],[Material-Nhập]],MD_Main_SKU[Main SKU],MD_Main_SKU[SKU name_gom])</f>
        <v>Phó sản</v>
      </c>
    </row>
    <row r="649" spans="1:13" x14ac:dyDescent="0.35">
      <c r="A649">
        <v>2025</v>
      </c>
      <c r="B649">
        <v>3</v>
      </c>
      <c r="C649" t="s">
        <v>26</v>
      </c>
      <c r="D649" t="s">
        <v>27</v>
      </c>
      <c r="E649" t="s">
        <v>91</v>
      </c>
      <c r="F649" t="s">
        <v>92</v>
      </c>
      <c r="G649" s="2">
        <v>0</v>
      </c>
      <c r="H649" s="2">
        <v>0</v>
      </c>
      <c r="I649" s="2">
        <v>0</v>
      </c>
      <c r="J649" s="2">
        <v>1924.9999999999998</v>
      </c>
      <c r="K649" s="2">
        <v>1924.9999999999998</v>
      </c>
      <c r="L649" s="2" t="str">
        <f>_xlfn.XLOOKUP(Data_Nhập[[#This Row],[Main SKU]],MD_Main_SKU[Main SKU],MD_Main_SKU[SKU name_gom])</f>
        <v>iSS01</v>
      </c>
      <c r="M649" s="2" t="str">
        <f>_xlfn.XLOOKUP(Data_Nhập[[#This Row],[Material-Nhập]],MD_Main_SKU[Main SKU],MD_Main_SKU[SKU name_gom])</f>
        <v>Phó sản</v>
      </c>
    </row>
    <row r="650" spans="1:13" x14ac:dyDescent="0.35">
      <c r="A650">
        <v>2025</v>
      </c>
      <c r="B650">
        <v>3</v>
      </c>
      <c r="C650" t="s">
        <v>26</v>
      </c>
      <c r="D650" t="s">
        <v>27</v>
      </c>
      <c r="E650" t="s">
        <v>93</v>
      </c>
      <c r="F650" t="s">
        <v>94</v>
      </c>
      <c r="G650" s="2">
        <v>0</v>
      </c>
      <c r="H650" s="2">
        <v>0</v>
      </c>
      <c r="I650" s="2">
        <v>0</v>
      </c>
      <c r="J650" s="2">
        <v>1833.0000000000002</v>
      </c>
      <c r="K650" s="2">
        <v>1833.0000000000002</v>
      </c>
      <c r="L650" s="2" t="str">
        <f>_xlfn.XLOOKUP(Data_Nhập[[#This Row],[Main SKU]],MD_Main_SKU[Main SKU],MD_Main_SKU[SKU name_gom])</f>
        <v>iSS01</v>
      </c>
      <c r="M650" s="2" t="str">
        <f>_xlfn.XLOOKUP(Data_Nhập[[#This Row],[Material-Nhập]],MD_Main_SKU[Main SKU],MD_Main_SKU[SKU name_gom])</f>
        <v>Phó sản</v>
      </c>
    </row>
    <row r="651" spans="1:13" x14ac:dyDescent="0.35">
      <c r="A651">
        <v>2025</v>
      </c>
      <c r="B651">
        <v>3</v>
      </c>
      <c r="C651" t="s">
        <v>26</v>
      </c>
      <c r="D651" t="s">
        <v>27</v>
      </c>
      <c r="E651" t="s">
        <v>117</v>
      </c>
      <c r="F651" t="s">
        <v>86</v>
      </c>
      <c r="G651" s="2">
        <v>0</v>
      </c>
      <c r="H651" s="2">
        <v>0</v>
      </c>
      <c r="I651" s="2">
        <v>0</v>
      </c>
      <c r="J651" s="2">
        <v>7025.9999999999982</v>
      </c>
      <c r="K651" s="2">
        <v>7025.9999999999982</v>
      </c>
      <c r="L651" s="2" t="str">
        <f>_xlfn.XLOOKUP(Data_Nhập[[#This Row],[Main SKU]],MD_Main_SKU[Main SKU],MD_Main_SKU[SKU name_gom])</f>
        <v>iSS01</v>
      </c>
      <c r="M651" s="2" t="str">
        <f>_xlfn.XLOOKUP(Data_Nhập[[#This Row],[Material-Nhập]],MD_Main_SKU[Main SKU],MD_Main_SKU[SKU name_gom])</f>
        <v>Phó sản</v>
      </c>
    </row>
    <row r="652" spans="1:13" x14ac:dyDescent="0.35">
      <c r="A652">
        <v>2025</v>
      </c>
      <c r="B652">
        <v>3</v>
      </c>
      <c r="C652" t="s">
        <v>99</v>
      </c>
      <c r="D652" t="s">
        <v>100</v>
      </c>
      <c r="E652" t="s">
        <v>99</v>
      </c>
      <c r="F652" t="s">
        <v>100</v>
      </c>
      <c r="G652" s="2">
        <v>2100</v>
      </c>
      <c r="H652" s="2">
        <v>0</v>
      </c>
      <c r="I652" s="2">
        <v>2100</v>
      </c>
      <c r="J652" s="2">
        <v>0</v>
      </c>
      <c r="K652" s="2">
        <v>2100</v>
      </c>
      <c r="L652" s="2" t="str">
        <f>_xlfn.XLOOKUP(Data_Nhập[[#This Row],[Main SKU]],MD_Main_SKU[Main SKU],MD_Main_SKU[SKU name_gom])</f>
        <v>WSS04</v>
      </c>
      <c r="M652" s="2" t="str">
        <f>_xlfn.XLOOKUP(Data_Nhập[[#This Row],[Material-Nhập]],MD_Main_SKU[Main SKU],MD_Main_SKU[SKU name_gom])</f>
        <v>WSS04</v>
      </c>
    </row>
    <row r="653" spans="1:13" x14ac:dyDescent="0.35">
      <c r="A653">
        <v>2025</v>
      </c>
      <c r="B653">
        <v>3</v>
      </c>
      <c r="C653" t="s">
        <v>99</v>
      </c>
      <c r="D653" t="s">
        <v>100</v>
      </c>
      <c r="E653" t="s">
        <v>117</v>
      </c>
      <c r="F653" t="s">
        <v>86</v>
      </c>
      <c r="G653" s="2">
        <v>0</v>
      </c>
      <c r="H653" s="2">
        <v>0</v>
      </c>
      <c r="I653" s="2">
        <v>0</v>
      </c>
      <c r="J653" s="2">
        <v>400</v>
      </c>
      <c r="K653" s="2">
        <v>400</v>
      </c>
      <c r="L653" s="2" t="str">
        <f>_xlfn.XLOOKUP(Data_Nhập[[#This Row],[Main SKU]],MD_Main_SKU[Main SKU],MD_Main_SKU[SKU name_gom])</f>
        <v>WSS04</v>
      </c>
      <c r="M653" s="2" t="str">
        <f>_xlfn.XLOOKUP(Data_Nhập[[#This Row],[Material-Nhập]],MD_Main_SKU[Main SKU],MD_Main_SKU[SKU name_gom])</f>
        <v>Phó sản</v>
      </c>
    </row>
    <row r="654" spans="1:13" x14ac:dyDescent="0.35">
      <c r="A654">
        <v>2025</v>
      </c>
      <c r="B654">
        <v>3</v>
      </c>
      <c r="C654" t="s">
        <v>115</v>
      </c>
      <c r="D654" t="s">
        <v>116</v>
      </c>
      <c r="E654" t="s">
        <v>115</v>
      </c>
      <c r="F654" t="s">
        <v>116</v>
      </c>
      <c r="G654" s="2">
        <v>343350</v>
      </c>
      <c r="H654" s="2">
        <v>0</v>
      </c>
      <c r="I654" s="2">
        <v>343350</v>
      </c>
      <c r="J654" s="2">
        <v>0</v>
      </c>
      <c r="K654" s="2">
        <v>343350</v>
      </c>
      <c r="L654" s="2" t="str">
        <f>_xlfn.XLOOKUP(Data_Nhập[[#This Row],[Main SKU]],MD_Main_SKU[Main SKU],MD_Main_SKU[SKU name_gom])</f>
        <v>WSS05</v>
      </c>
      <c r="M654" s="2" t="str">
        <f>_xlfn.XLOOKUP(Data_Nhập[[#This Row],[Material-Nhập]],MD_Main_SKU[Main SKU],MD_Main_SKU[SKU name_gom])</f>
        <v>WSS05</v>
      </c>
    </row>
    <row r="655" spans="1:13" x14ac:dyDescent="0.35">
      <c r="A655">
        <v>2025</v>
      </c>
      <c r="B655">
        <v>3</v>
      </c>
      <c r="C655" t="s">
        <v>115</v>
      </c>
      <c r="D655" t="s">
        <v>116</v>
      </c>
      <c r="E655" t="s">
        <v>87</v>
      </c>
      <c r="F655" t="s">
        <v>88</v>
      </c>
      <c r="G655" s="2">
        <v>0</v>
      </c>
      <c r="H655" s="2">
        <v>0</v>
      </c>
      <c r="I655" s="2">
        <v>0</v>
      </c>
      <c r="J655" s="2">
        <v>27978</v>
      </c>
      <c r="K655" s="2">
        <v>27978</v>
      </c>
      <c r="L655" s="2" t="str">
        <f>_xlfn.XLOOKUP(Data_Nhập[[#This Row],[Main SKU]],MD_Main_SKU[Main SKU],MD_Main_SKU[SKU name_gom])</f>
        <v>WSS05</v>
      </c>
      <c r="M655" s="2" t="str">
        <f>_xlfn.XLOOKUP(Data_Nhập[[#This Row],[Material-Nhập]],MD_Main_SKU[Main SKU],MD_Main_SKU[SKU name_gom])</f>
        <v>Phó sản</v>
      </c>
    </row>
    <row r="656" spans="1:13" x14ac:dyDescent="0.35">
      <c r="A656">
        <v>2025</v>
      </c>
      <c r="B656">
        <v>3</v>
      </c>
      <c r="C656" t="s">
        <v>115</v>
      </c>
      <c r="D656" t="s">
        <v>116</v>
      </c>
      <c r="E656" t="s">
        <v>117</v>
      </c>
      <c r="F656" t="s">
        <v>86</v>
      </c>
      <c r="G656" s="2">
        <v>0</v>
      </c>
      <c r="H656" s="2">
        <v>0</v>
      </c>
      <c r="I656" s="2">
        <v>0</v>
      </c>
      <c r="J656" s="2">
        <v>12110</v>
      </c>
      <c r="K656" s="2">
        <v>12110</v>
      </c>
      <c r="L656" s="2" t="str">
        <f>_xlfn.XLOOKUP(Data_Nhập[[#This Row],[Main SKU]],MD_Main_SKU[Main SKU],MD_Main_SKU[SKU name_gom])</f>
        <v>WSS05</v>
      </c>
      <c r="M656" s="2" t="str">
        <f>_xlfn.XLOOKUP(Data_Nhập[[#This Row],[Material-Nhập]],MD_Main_SKU[Main SKU],MD_Main_SKU[SKU name_gom])</f>
        <v>Phó sản</v>
      </c>
    </row>
    <row r="657" spans="1:13" x14ac:dyDescent="0.35">
      <c r="A657">
        <v>2025</v>
      </c>
      <c r="B657">
        <v>3</v>
      </c>
      <c r="C657" t="s">
        <v>118</v>
      </c>
      <c r="D657" t="s">
        <v>119</v>
      </c>
      <c r="E657" t="s">
        <v>118</v>
      </c>
      <c r="F657" t="s">
        <v>119</v>
      </c>
      <c r="G657" s="2">
        <v>8400</v>
      </c>
      <c r="H657" s="2">
        <v>0</v>
      </c>
      <c r="I657" s="2">
        <v>8400</v>
      </c>
      <c r="J657" s="2">
        <v>0</v>
      </c>
      <c r="K657" s="2">
        <v>8400</v>
      </c>
      <c r="L657" s="2" t="str">
        <f>_xlfn.XLOOKUP(Data_Nhập[[#This Row],[Main SKU]],MD_Main_SKU[Main SKU],MD_Main_SKU[SKU name_gom])</f>
        <v>WSS05</v>
      </c>
      <c r="M657" s="2" t="str">
        <f>_xlfn.XLOOKUP(Data_Nhập[[#This Row],[Material-Nhập]],MD_Main_SKU[Main SKU],MD_Main_SKU[SKU name_gom])</f>
        <v>WSS05</v>
      </c>
    </row>
    <row r="658" spans="1:13" x14ac:dyDescent="0.35">
      <c r="A658">
        <v>2025</v>
      </c>
      <c r="B658">
        <v>3</v>
      </c>
      <c r="C658" t="s">
        <v>118</v>
      </c>
      <c r="D658" t="s">
        <v>119</v>
      </c>
      <c r="E658" t="s">
        <v>87</v>
      </c>
      <c r="F658" t="s">
        <v>88</v>
      </c>
      <c r="G658" s="2">
        <v>0</v>
      </c>
      <c r="H658" s="2">
        <v>0</v>
      </c>
      <c r="I658" s="2">
        <v>0</v>
      </c>
      <c r="J658" s="2">
        <v>900</v>
      </c>
      <c r="K658" s="2">
        <v>900</v>
      </c>
      <c r="L658" s="2" t="str">
        <f>_xlfn.XLOOKUP(Data_Nhập[[#This Row],[Main SKU]],MD_Main_SKU[Main SKU],MD_Main_SKU[SKU name_gom])</f>
        <v>WSS05</v>
      </c>
      <c r="M658" s="2" t="str">
        <f>_xlfn.XLOOKUP(Data_Nhập[[#This Row],[Material-Nhập]],MD_Main_SKU[Main SKU],MD_Main_SKU[SKU name_gom])</f>
        <v>Phó sản</v>
      </c>
    </row>
    <row r="659" spans="1:13" x14ac:dyDescent="0.35">
      <c r="A659">
        <v>2025</v>
      </c>
      <c r="B659">
        <v>3</v>
      </c>
      <c r="C659" t="s">
        <v>118</v>
      </c>
      <c r="D659" t="s">
        <v>119</v>
      </c>
      <c r="E659" t="s">
        <v>117</v>
      </c>
      <c r="F659" t="s">
        <v>86</v>
      </c>
      <c r="G659" s="2">
        <v>0</v>
      </c>
      <c r="H659" s="2">
        <v>0</v>
      </c>
      <c r="I659" s="2">
        <v>0</v>
      </c>
      <c r="J659" s="2">
        <v>700</v>
      </c>
      <c r="K659" s="2">
        <v>700</v>
      </c>
      <c r="L659" s="2" t="str">
        <f>_xlfn.XLOOKUP(Data_Nhập[[#This Row],[Main SKU]],MD_Main_SKU[Main SKU],MD_Main_SKU[SKU name_gom])</f>
        <v>WSS05</v>
      </c>
      <c r="M659" s="2" t="str">
        <f>_xlfn.XLOOKUP(Data_Nhập[[#This Row],[Material-Nhập]],MD_Main_SKU[Main SKU],MD_Main_SKU[SKU name_gom])</f>
        <v>Phó sản</v>
      </c>
    </row>
    <row r="660" spans="1:13" x14ac:dyDescent="0.35">
      <c r="A660">
        <v>2025</v>
      </c>
      <c r="B660">
        <v>4</v>
      </c>
      <c r="C660" t="s">
        <v>14</v>
      </c>
      <c r="D660" t="s">
        <v>15</v>
      </c>
      <c r="E660" t="s">
        <v>14</v>
      </c>
      <c r="F660" t="s">
        <v>15</v>
      </c>
      <c r="G660" s="2">
        <v>3300</v>
      </c>
      <c r="H660" s="2">
        <v>0</v>
      </c>
      <c r="I660" s="2">
        <v>3300</v>
      </c>
      <c r="J660" s="2">
        <v>0</v>
      </c>
      <c r="K660" s="2">
        <v>3300</v>
      </c>
      <c r="L660" s="2" t="str">
        <f>_xlfn.XLOOKUP(Data_Nhập[[#This Row],[Main SKU]],MD_Main_SKU[Main SKU],MD_Main_SKU[SKU name_gom])</f>
        <v>iSS01084</v>
      </c>
      <c r="M660" s="2" t="str">
        <f>_xlfn.XLOOKUP(Data_Nhập[[#This Row],[Material-Nhập]],MD_Main_SKU[Main SKU],MD_Main_SKU[SKU name_gom])</f>
        <v>iSS01084</v>
      </c>
    </row>
    <row r="661" spans="1:13" x14ac:dyDescent="0.35">
      <c r="A661">
        <v>2025</v>
      </c>
      <c r="B661">
        <v>4</v>
      </c>
      <c r="C661" t="s">
        <v>14</v>
      </c>
      <c r="D661" t="s">
        <v>15</v>
      </c>
      <c r="E661" t="s">
        <v>22</v>
      </c>
      <c r="F661" t="s">
        <v>23</v>
      </c>
      <c r="G661" s="2">
        <v>0</v>
      </c>
      <c r="H661" s="2">
        <v>1100</v>
      </c>
      <c r="I661" s="2">
        <v>1100</v>
      </c>
      <c r="J661" s="2">
        <v>0</v>
      </c>
      <c r="K661" s="2">
        <v>1100</v>
      </c>
      <c r="L661" s="2" t="str">
        <f>_xlfn.XLOOKUP(Data_Nhập[[#This Row],[Main SKU]],MD_Main_SKU[Main SKU],MD_Main_SKU[SKU name_gom])</f>
        <v>iSS01084</v>
      </c>
      <c r="M661" s="2" t="str">
        <f>_xlfn.XLOOKUP(Data_Nhập[[#This Row],[Material-Nhập]],MD_Main_SKU[Main SKU],MD_Main_SKU[SKU name_gom])</f>
        <v>WSS03</v>
      </c>
    </row>
    <row r="662" spans="1:13" x14ac:dyDescent="0.35">
      <c r="A662">
        <v>2025</v>
      </c>
      <c r="B662">
        <v>4</v>
      </c>
      <c r="C662" t="s">
        <v>14</v>
      </c>
      <c r="D662" t="s">
        <v>15</v>
      </c>
      <c r="E662" t="s">
        <v>87</v>
      </c>
      <c r="F662" t="s">
        <v>88</v>
      </c>
      <c r="G662" s="2">
        <v>0</v>
      </c>
      <c r="H662" s="2">
        <v>0</v>
      </c>
      <c r="I662" s="2">
        <v>0</v>
      </c>
      <c r="J662" s="2">
        <v>350</v>
      </c>
      <c r="K662" s="2">
        <v>350</v>
      </c>
      <c r="L662" s="2" t="str">
        <f>_xlfn.XLOOKUP(Data_Nhập[[#This Row],[Main SKU]],MD_Main_SKU[Main SKU],MD_Main_SKU[SKU name_gom])</f>
        <v>iSS01084</v>
      </c>
      <c r="M662" s="2" t="str">
        <f>_xlfn.XLOOKUP(Data_Nhập[[#This Row],[Material-Nhập]],MD_Main_SKU[Main SKU],MD_Main_SKU[SKU name_gom])</f>
        <v>Phó sản</v>
      </c>
    </row>
    <row r="663" spans="1:13" x14ac:dyDescent="0.35">
      <c r="A663">
        <v>2025</v>
      </c>
      <c r="B663">
        <v>4</v>
      </c>
      <c r="C663" t="s">
        <v>14</v>
      </c>
      <c r="D663" t="s">
        <v>15</v>
      </c>
      <c r="E663" t="s">
        <v>93</v>
      </c>
      <c r="F663" t="s">
        <v>94</v>
      </c>
      <c r="G663" s="2">
        <v>0</v>
      </c>
      <c r="H663" s="2">
        <v>0</v>
      </c>
      <c r="I663" s="2">
        <v>0</v>
      </c>
      <c r="J663" s="2">
        <v>150</v>
      </c>
      <c r="K663" s="2">
        <v>150</v>
      </c>
      <c r="L663" s="2" t="str">
        <f>_xlfn.XLOOKUP(Data_Nhập[[#This Row],[Main SKU]],MD_Main_SKU[Main SKU],MD_Main_SKU[SKU name_gom])</f>
        <v>iSS01084</v>
      </c>
      <c r="M663" s="2" t="str">
        <f>_xlfn.XLOOKUP(Data_Nhập[[#This Row],[Material-Nhập]],MD_Main_SKU[Main SKU],MD_Main_SKU[SKU name_gom])</f>
        <v>Phó sản</v>
      </c>
    </row>
    <row r="664" spans="1:13" x14ac:dyDescent="0.35">
      <c r="A664">
        <v>2025</v>
      </c>
      <c r="B664">
        <v>4</v>
      </c>
      <c r="C664" t="s">
        <v>16</v>
      </c>
      <c r="D664" t="s">
        <v>17</v>
      </c>
      <c r="E664" t="s">
        <v>14</v>
      </c>
      <c r="F664" t="s">
        <v>15</v>
      </c>
      <c r="G664" s="2">
        <v>0</v>
      </c>
      <c r="H664" s="2">
        <v>2200</v>
      </c>
      <c r="I664" s="2">
        <v>2200</v>
      </c>
      <c r="J664" s="2">
        <v>0</v>
      </c>
      <c r="K664" s="2">
        <v>2200</v>
      </c>
      <c r="L664" s="2" t="str">
        <f>_xlfn.XLOOKUP(Data_Nhập[[#This Row],[Main SKU]],MD_Main_SKU[Main SKU],MD_Main_SKU[SKU name_gom])</f>
        <v>WSS01</v>
      </c>
      <c r="M664" s="2" t="str">
        <f>_xlfn.XLOOKUP(Data_Nhập[[#This Row],[Material-Nhập]],MD_Main_SKU[Main SKU],MD_Main_SKU[SKU name_gom])</f>
        <v>iSS01084</v>
      </c>
    </row>
    <row r="665" spans="1:13" x14ac:dyDescent="0.35">
      <c r="A665">
        <v>2025</v>
      </c>
      <c r="B665">
        <v>4</v>
      </c>
      <c r="C665" t="s">
        <v>16</v>
      </c>
      <c r="D665" t="s">
        <v>17</v>
      </c>
      <c r="E665" t="s">
        <v>16</v>
      </c>
      <c r="F665" t="s">
        <v>17</v>
      </c>
      <c r="G665" s="2">
        <v>2603700.0000000005</v>
      </c>
      <c r="H665" s="2">
        <v>5500</v>
      </c>
      <c r="I665" s="2">
        <v>2609200.0000000005</v>
      </c>
      <c r="J665" s="2">
        <v>0</v>
      </c>
      <c r="K665" s="2">
        <v>2609200.0000000005</v>
      </c>
      <c r="L665" s="2" t="str">
        <f>_xlfn.XLOOKUP(Data_Nhập[[#This Row],[Main SKU]],MD_Main_SKU[Main SKU],MD_Main_SKU[SKU name_gom])</f>
        <v>WSS01</v>
      </c>
      <c r="M665" s="2" t="str">
        <f>_xlfn.XLOOKUP(Data_Nhập[[#This Row],[Material-Nhập]],MD_Main_SKU[Main SKU],MD_Main_SKU[SKU name_gom])</f>
        <v>WSS01</v>
      </c>
    </row>
    <row r="666" spans="1:13" x14ac:dyDescent="0.35">
      <c r="A666">
        <v>2025</v>
      </c>
      <c r="B666">
        <v>4</v>
      </c>
      <c r="C666" t="s">
        <v>16</v>
      </c>
      <c r="D666" t="s">
        <v>17</v>
      </c>
      <c r="E666" t="s">
        <v>18</v>
      </c>
      <c r="F666" t="s">
        <v>19</v>
      </c>
      <c r="G666" s="2">
        <v>0</v>
      </c>
      <c r="H666" s="2">
        <v>132000.00000000006</v>
      </c>
      <c r="I666" s="2">
        <v>132000.00000000006</v>
      </c>
      <c r="J666" s="2">
        <v>0</v>
      </c>
      <c r="K666" s="2">
        <v>132000.00000000006</v>
      </c>
      <c r="L666" s="2" t="str">
        <f>_xlfn.XLOOKUP(Data_Nhập[[#This Row],[Main SKU]],MD_Main_SKU[Main SKU],MD_Main_SKU[SKU name_gom])</f>
        <v>WSS01</v>
      </c>
      <c r="M666" s="2" t="str">
        <f>_xlfn.XLOOKUP(Data_Nhập[[#This Row],[Material-Nhập]],MD_Main_SKU[Main SKU],MD_Main_SKU[SKU name_gom])</f>
        <v>iSS01</v>
      </c>
    </row>
    <row r="667" spans="1:13" x14ac:dyDescent="0.35">
      <c r="A667">
        <v>2025</v>
      </c>
      <c r="B667">
        <v>4</v>
      </c>
      <c r="C667" t="s">
        <v>16</v>
      </c>
      <c r="D667" t="s">
        <v>17</v>
      </c>
      <c r="E667" t="s">
        <v>22</v>
      </c>
      <c r="F667" t="s">
        <v>23</v>
      </c>
      <c r="G667" s="2">
        <v>0</v>
      </c>
      <c r="H667" s="2">
        <v>14300.000000000002</v>
      </c>
      <c r="I667" s="2">
        <v>14300.000000000002</v>
      </c>
      <c r="J667" s="2">
        <v>0</v>
      </c>
      <c r="K667" s="2">
        <v>14300.000000000002</v>
      </c>
      <c r="L667" s="2" t="str">
        <f>_xlfn.XLOOKUP(Data_Nhập[[#This Row],[Main SKU]],MD_Main_SKU[Main SKU],MD_Main_SKU[SKU name_gom])</f>
        <v>WSS01</v>
      </c>
      <c r="M667" s="2" t="str">
        <f>_xlfn.XLOOKUP(Data_Nhập[[#This Row],[Material-Nhập]],MD_Main_SKU[Main SKU],MD_Main_SKU[SKU name_gom])</f>
        <v>WSS03</v>
      </c>
    </row>
    <row r="668" spans="1:13" x14ac:dyDescent="0.35">
      <c r="A668">
        <v>2025</v>
      </c>
      <c r="B668">
        <v>4</v>
      </c>
      <c r="C668" t="s">
        <v>16</v>
      </c>
      <c r="D668" t="s">
        <v>17</v>
      </c>
      <c r="E668" t="s">
        <v>40</v>
      </c>
      <c r="F668" t="s">
        <v>41</v>
      </c>
      <c r="G668" s="2">
        <v>0</v>
      </c>
      <c r="H668" s="2">
        <v>6600.0000000000009</v>
      </c>
      <c r="I668" s="2">
        <v>6600.0000000000009</v>
      </c>
      <c r="J668" s="2">
        <v>0</v>
      </c>
      <c r="K668" s="2">
        <v>6600.0000000000009</v>
      </c>
      <c r="L668" s="2" t="str">
        <f>_xlfn.XLOOKUP(Data_Nhập[[#This Row],[Main SKU]],MD_Main_SKU[Main SKU],MD_Main_SKU[SKU name_gom])</f>
        <v>WSS01</v>
      </c>
      <c r="M668" s="2" t="str">
        <f>_xlfn.XLOOKUP(Data_Nhập[[#This Row],[Material-Nhập]],MD_Main_SKU[Main SKU],MD_Main_SKU[SKU name_gom])</f>
        <v>WSS01-PL</v>
      </c>
    </row>
    <row r="669" spans="1:13" x14ac:dyDescent="0.35">
      <c r="A669">
        <v>2025</v>
      </c>
      <c r="B669">
        <v>4</v>
      </c>
      <c r="C669" t="s">
        <v>16</v>
      </c>
      <c r="D669" t="s">
        <v>17</v>
      </c>
      <c r="E669" t="s">
        <v>34</v>
      </c>
      <c r="F669" t="s">
        <v>35</v>
      </c>
      <c r="G669" s="2">
        <v>0</v>
      </c>
      <c r="H669" s="2">
        <v>11000</v>
      </c>
      <c r="I669" s="2">
        <v>11000</v>
      </c>
      <c r="J669" s="2">
        <v>0</v>
      </c>
      <c r="K669" s="2">
        <v>11000</v>
      </c>
      <c r="L669" s="2" t="str">
        <f>_xlfn.XLOOKUP(Data_Nhập[[#This Row],[Main SKU]],MD_Main_SKU[Main SKU],MD_Main_SKU[SKU name_gom])</f>
        <v>WSS01</v>
      </c>
      <c r="M669" s="2" t="str">
        <f>_xlfn.XLOOKUP(Data_Nhập[[#This Row],[Material-Nhập]],MD_Main_SKU[Main SKU],MD_Main_SKU[SKU name_gom])</f>
        <v>WSS03-PL</v>
      </c>
    </row>
    <row r="670" spans="1:13" x14ac:dyDescent="0.35">
      <c r="A670">
        <v>2025</v>
      </c>
      <c r="B670">
        <v>4</v>
      </c>
      <c r="C670" t="s">
        <v>16</v>
      </c>
      <c r="D670" t="s">
        <v>17</v>
      </c>
      <c r="E670" t="s">
        <v>87</v>
      </c>
      <c r="F670" t="s">
        <v>88</v>
      </c>
      <c r="G670" s="2">
        <v>0</v>
      </c>
      <c r="H670" s="2">
        <v>0</v>
      </c>
      <c r="I670" s="2">
        <v>0</v>
      </c>
      <c r="J670" s="2">
        <v>57865.000000000015</v>
      </c>
      <c r="K670" s="2">
        <v>57865.000000000015</v>
      </c>
      <c r="L670" s="2" t="str">
        <f>_xlfn.XLOOKUP(Data_Nhập[[#This Row],[Main SKU]],MD_Main_SKU[Main SKU],MD_Main_SKU[SKU name_gom])</f>
        <v>WSS01</v>
      </c>
      <c r="M670" s="2" t="str">
        <f>_xlfn.XLOOKUP(Data_Nhập[[#This Row],[Material-Nhập]],MD_Main_SKU[Main SKU],MD_Main_SKU[SKU name_gom])</f>
        <v>Phó sản</v>
      </c>
    </row>
    <row r="671" spans="1:13" x14ac:dyDescent="0.35">
      <c r="A671">
        <v>2025</v>
      </c>
      <c r="B671">
        <v>4</v>
      </c>
      <c r="C671" t="s">
        <v>16</v>
      </c>
      <c r="D671" t="s">
        <v>17</v>
      </c>
      <c r="E671" t="s">
        <v>89</v>
      </c>
      <c r="F671" t="s">
        <v>90</v>
      </c>
      <c r="G671" s="2">
        <v>0</v>
      </c>
      <c r="H671" s="2">
        <v>0</v>
      </c>
      <c r="I671" s="2">
        <v>0</v>
      </c>
      <c r="J671" s="2">
        <v>47587.000000000007</v>
      </c>
      <c r="K671" s="2">
        <v>47587.000000000007</v>
      </c>
      <c r="L671" s="2" t="str">
        <f>_xlfn.XLOOKUP(Data_Nhập[[#This Row],[Main SKU]],MD_Main_SKU[Main SKU],MD_Main_SKU[SKU name_gom])</f>
        <v>WSS01</v>
      </c>
      <c r="M671" s="2" t="str">
        <f>_xlfn.XLOOKUP(Data_Nhập[[#This Row],[Material-Nhập]],MD_Main_SKU[Main SKU],MD_Main_SKU[SKU name_gom])</f>
        <v>Phó sản</v>
      </c>
    </row>
    <row r="672" spans="1:13" x14ac:dyDescent="0.35">
      <c r="A672">
        <v>2025</v>
      </c>
      <c r="B672">
        <v>4</v>
      </c>
      <c r="C672" t="s">
        <v>16</v>
      </c>
      <c r="D672" t="s">
        <v>17</v>
      </c>
      <c r="E672" t="s">
        <v>91</v>
      </c>
      <c r="F672" t="s">
        <v>92</v>
      </c>
      <c r="G672" s="2">
        <v>0</v>
      </c>
      <c r="H672" s="2">
        <v>0</v>
      </c>
      <c r="I672" s="2">
        <v>0</v>
      </c>
      <c r="J672" s="2">
        <v>1100</v>
      </c>
      <c r="K672" s="2">
        <v>1100</v>
      </c>
      <c r="L672" s="2" t="str">
        <f>_xlfn.XLOOKUP(Data_Nhập[[#This Row],[Main SKU]],MD_Main_SKU[Main SKU],MD_Main_SKU[SKU name_gom])</f>
        <v>WSS01</v>
      </c>
      <c r="M672" s="2" t="str">
        <f>_xlfn.XLOOKUP(Data_Nhập[[#This Row],[Material-Nhập]],MD_Main_SKU[Main SKU],MD_Main_SKU[SKU name_gom])</f>
        <v>Phó sản</v>
      </c>
    </row>
    <row r="673" spans="1:13" x14ac:dyDescent="0.35">
      <c r="A673">
        <v>2025</v>
      </c>
      <c r="B673">
        <v>4</v>
      </c>
      <c r="C673" t="s">
        <v>16</v>
      </c>
      <c r="D673" t="s">
        <v>17</v>
      </c>
      <c r="E673" t="s">
        <v>93</v>
      </c>
      <c r="F673" t="s">
        <v>94</v>
      </c>
      <c r="G673" s="2">
        <v>0</v>
      </c>
      <c r="H673" s="2">
        <v>0</v>
      </c>
      <c r="I673" s="2">
        <v>0</v>
      </c>
      <c r="J673" s="2">
        <v>606.99999999999977</v>
      </c>
      <c r="K673" s="2">
        <v>606.99999999999977</v>
      </c>
      <c r="L673" s="2" t="str">
        <f>_xlfn.XLOOKUP(Data_Nhập[[#This Row],[Main SKU]],MD_Main_SKU[Main SKU],MD_Main_SKU[SKU name_gom])</f>
        <v>WSS01</v>
      </c>
      <c r="M673" s="2" t="str">
        <f>_xlfn.XLOOKUP(Data_Nhập[[#This Row],[Material-Nhập]],MD_Main_SKU[Main SKU],MD_Main_SKU[SKU name_gom])</f>
        <v>Phó sản</v>
      </c>
    </row>
    <row r="674" spans="1:13" x14ac:dyDescent="0.35">
      <c r="A674">
        <v>2025</v>
      </c>
      <c r="B674">
        <v>4</v>
      </c>
      <c r="C674" t="s">
        <v>16</v>
      </c>
      <c r="D674" t="s">
        <v>17</v>
      </c>
      <c r="E674" t="s">
        <v>117</v>
      </c>
      <c r="F674" t="s">
        <v>86</v>
      </c>
      <c r="G674" s="2">
        <v>0</v>
      </c>
      <c r="H674" s="2">
        <v>0</v>
      </c>
      <c r="I674" s="2">
        <v>0</v>
      </c>
      <c r="J674" s="2">
        <v>31919.000000000004</v>
      </c>
      <c r="K674" s="2">
        <v>31919.000000000004</v>
      </c>
      <c r="L674" s="2" t="str">
        <f>_xlfn.XLOOKUP(Data_Nhập[[#This Row],[Main SKU]],MD_Main_SKU[Main SKU],MD_Main_SKU[SKU name_gom])</f>
        <v>WSS01</v>
      </c>
      <c r="M674" s="2" t="str">
        <f>_xlfn.XLOOKUP(Data_Nhập[[#This Row],[Material-Nhập]],MD_Main_SKU[Main SKU],MD_Main_SKU[SKU name_gom])</f>
        <v>Phó sản</v>
      </c>
    </row>
    <row r="675" spans="1:13" x14ac:dyDescent="0.35">
      <c r="A675">
        <v>2025</v>
      </c>
      <c r="B675">
        <v>4</v>
      </c>
      <c r="C675" t="s">
        <v>18</v>
      </c>
      <c r="D675" t="s">
        <v>19</v>
      </c>
      <c r="E675" t="s">
        <v>16</v>
      </c>
      <c r="F675" t="s">
        <v>17</v>
      </c>
      <c r="G675" s="2">
        <v>0</v>
      </c>
      <c r="H675" s="2">
        <v>27499.999999999996</v>
      </c>
      <c r="I675" s="2">
        <v>27499.999999999996</v>
      </c>
      <c r="J675" s="2">
        <v>0</v>
      </c>
      <c r="K675" s="2">
        <v>27499.999999999996</v>
      </c>
      <c r="L675" s="2" t="str">
        <f>_xlfn.XLOOKUP(Data_Nhập[[#This Row],[Main SKU]],MD_Main_SKU[Main SKU],MD_Main_SKU[SKU name_gom])</f>
        <v>iSS01</v>
      </c>
      <c r="M675" s="2" t="str">
        <f>_xlfn.XLOOKUP(Data_Nhập[[#This Row],[Material-Nhập]],MD_Main_SKU[Main SKU],MD_Main_SKU[SKU name_gom])</f>
        <v>WSS01</v>
      </c>
    </row>
    <row r="676" spans="1:13" x14ac:dyDescent="0.35">
      <c r="A676">
        <v>2025</v>
      </c>
      <c r="B676">
        <v>4</v>
      </c>
      <c r="C676" t="s">
        <v>18</v>
      </c>
      <c r="D676" t="s">
        <v>19</v>
      </c>
      <c r="E676" t="s">
        <v>18</v>
      </c>
      <c r="F676" t="s">
        <v>19</v>
      </c>
      <c r="G676" s="2">
        <v>504136.00000000006</v>
      </c>
      <c r="H676" s="2">
        <v>0</v>
      </c>
      <c r="I676" s="2">
        <v>504136.00000000006</v>
      </c>
      <c r="J676" s="2">
        <v>0</v>
      </c>
      <c r="K676" s="2">
        <v>504136.00000000006</v>
      </c>
      <c r="L676" s="2" t="str">
        <f>_xlfn.XLOOKUP(Data_Nhập[[#This Row],[Main SKU]],MD_Main_SKU[Main SKU],MD_Main_SKU[SKU name_gom])</f>
        <v>iSS01</v>
      </c>
      <c r="M676" s="2" t="str">
        <f>_xlfn.XLOOKUP(Data_Nhập[[#This Row],[Material-Nhập]],MD_Main_SKU[Main SKU],MD_Main_SKU[SKU name_gom])</f>
        <v>iSS01</v>
      </c>
    </row>
    <row r="677" spans="1:13" x14ac:dyDescent="0.35">
      <c r="A677">
        <v>2025</v>
      </c>
      <c r="B677">
        <v>4</v>
      </c>
      <c r="C677" t="s">
        <v>18</v>
      </c>
      <c r="D677" t="s">
        <v>19</v>
      </c>
      <c r="E677" t="s">
        <v>22</v>
      </c>
      <c r="F677" t="s">
        <v>23</v>
      </c>
      <c r="G677" s="2">
        <v>0</v>
      </c>
      <c r="H677" s="2">
        <v>10494.999999999996</v>
      </c>
      <c r="I677" s="2">
        <v>10494.999999999996</v>
      </c>
      <c r="J677" s="2">
        <v>0</v>
      </c>
      <c r="K677" s="2">
        <v>10494.999999999996</v>
      </c>
      <c r="L677" s="2" t="str">
        <f>_xlfn.XLOOKUP(Data_Nhập[[#This Row],[Main SKU]],MD_Main_SKU[Main SKU],MD_Main_SKU[SKU name_gom])</f>
        <v>iSS01</v>
      </c>
      <c r="M677" s="2" t="str">
        <f>_xlfn.XLOOKUP(Data_Nhập[[#This Row],[Material-Nhập]],MD_Main_SKU[Main SKU],MD_Main_SKU[SKU name_gom])</f>
        <v>WSS03</v>
      </c>
    </row>
    <row r="678" spans="1:13" x14ac:dyDescent="0.35">
      <c r="A678">
        <v>2025</v>
      </c>
      <c r="B678">
        <v>4</v>
      </c>
      <c r="C678" t="s">
        <v>18</v>
      </c>
      <c r="D678" t="s">
        <v>19</v>
      </c>
      <c r="E678" t="s">
        <v>40</v>
      </c>
      <c r="F678" t="s">
        <v>41</v>
      </c>
      <c r="G678" s="2">
        <v>0</v>
      </c>
      <c r="H678" s="2">
        <v>7700</v>
      </c>
      <c r="I678" s="2">
        <v>7700</v>
      </c>
      <c r="J678" s="2">
        <v>0</v>
      </c>
      <c r="K678" s="2">
        <v>7700</v>
      </c>
      <c r="L678" s="2" t="str">
        <f>_xlfn.XLOOKUP(Data_Nhập[[#This Row],[Main SKU]],MD_Main_SKU[Main SKU],MD_Main_SKU[SKU name_gom])</f>
        <v>iSS01</v>
      </c>
      <c r="M678" s="2" t="str">
        <f>_xlfn.XLOOKUP(Data_Nhập[[#This Row],[Material-Nhập]],MD_Main_SKU[Main SKU],MD_Main_SKU[SKU name_gom])</f>
        <v>WSS01-PL</v>
      </c>
    </row>
    <row r="679" spans="1:13" x14ac:dyDescent="0.35">
      <c r="A679">
        <v>2025</v>
      </c>
      <c r="B679">
        <v>4</v>
      </c>
      <c r="C679" t="s">
        <v>18</v>
      </c>
      <c r="D679" t="s">
        <v>19</v>
      </c>
      <c r="E679" t="s">
        <v>87</v>
      </c>
      <c r="F679" t="s">
        <v>88</v>
      </c>
      <c r="G679" s="2">
        <v>0</v>
      </c>
      <c r="H679" s="2">
        <v>0</v>
      </c>
      <c r="I679" s="2">
        <v>0</v>
      </c>
      <c r="J679" s="2">
        <v>16211</v>
      </c>
      <c r="K679" s="2">
        <v>16211</v>
      </c>
      <c r="L679" s="2" t="str">
        <f>_xlfn.XLOOKUP(Data_Nhập[[#This Row],[Main SKU]],MD_Main_SKU[Main SKU],MD_Main_SKU[SKU name_gom])</f>
        <v>iSS01</v>
      </c>
      <c r="M679" s="2" t="str">
        <f>_xlfn.XLOOKUP(Data_Nhập[[#This Row],[Material-Nhập]],MD_Main_SKU[Main SKU],MD_Main_SKU[SKU name_gom])</f>
        <v>Phó sản</v>
      </c>
    </row>
    <row r="680" spans="1:13" x14ac:dyDescent="0.35">
      <c r="A680">
        <v>2025</v>
      </c>
      <c r="B680">
        <v>4</v>
      </c>
      <c r="C680" t="s">
        <v>18</v>
      </c>
      <c r="D680" t="s">
        <v>19</v>
      </c>
      <c r="E680" t="s">
        <v>89</v>
      </c>
      <c r="F680" t="s">
        <v>90</v>
      </c>
      <c r="G680" s="2">
        <v>0</v>
      </c>
      <c r="H680" s="2">
        <v>0</v>
      </c>
      <c r="I680" s="2">
        <v>0</v>
      </c>
      <c r="J680" s="2">
        <v>5298.9999999999991</v>
      </c>
      <c r="K680" s="2">
        <v>5298.9999999999991</v>
      </c>
      <c r="L680" s="2" t="str">
        <f>_xlfn.XLOOKUP(Data_Nhập[[#This Row],[Main SKU]],MD_Main_SKU[Main SKU],MD_Main_SKU[SKU name_gom])</f>
        <v>iSS01</v>
      </c>
      <c r="M680" s="2" t="str">
        <f>_xlfn.XLOOKUP(Data_Nhập[[#This Row],[Material-Nhập]],MD_Main_SKU[Main SKU],MD_Main_SKU[SKU name_gom])</f>
        <v>Phó sản</v>
      </c>
    </row>
    <row r="681" spans="1:13" x14ac:dyDescent="0.35">
      <c r="A681">
        <v>2025</v>
      </c>
      <c r="B681">
        <v>4</v>
      </c>
      <c r="C681" t="s">
        <v>18</v>
      </c>
      <c r="D681" t="s">
        <v>19</v>
      </c>
      <c r="E681" t="s">
        <v>91</v>
      </c>
      <c r="F681" t="s">
        <v>92</v>
      </c>
      <c r="G681" s="2">
        <v>0</v>
      </c>
      <c r="H681" s="2">
        <v>0</v>
      </c>
      <c r="I681" s="2">
        <v>0</v>
      </c>
      <c r="J681" s="2">
        <v>2540</v>
      </c>
      <c r="K681" s="2">
        <v>2540</v>
      </c>
      <c r="L681" s="2" t="str">
        <f>_xlfn.XLOOKUP(Data_Nhập[[#This Row],[Main SKU]],MD_Main_SKU[Main SKU],MD_Main_SKU[SKU name_gom])</f>
        <v>iSS01</v>
      </c>
      <c r="M681" s="2" t="str">
        <f>_xlfn.XLOOKUP(Data_Nhập[[#This Row],[Material-Nhập]],MD_Main_SKU[Main SKU],MD_Main_SKU[SKU name_gom])</f>
        <v>Phó sản</v>
      </c>
    </row>
    <row r="682" spans="1:13" x14ac:dyDescent="0.35">
      <c r="A682">
        <v>2025</v>
      </c>
      <c r="B682">
        <v>4</v>
      </c>
      <c r="C682" t="s">
        <v>18</v>
      </c>
      <c r="D682" t="s">
        <v>19</v>
      </c>
      <c r="E682" t="s">
        <v>93</v>
      </c>
      <c r="F682" t="s">
        <v>94</v>
      </c>
      <c r="G682" s="2">
        <v>0</v>
      </c>
      <c r="H682" s="2">
        <v>0</v>
      </c>
      <c r="I682" s="2">
        <v>0</v>
      </c>
      <c r="J682" s="2">
        <v>1368</v>
      </c>
      <c r="K682" s="2">
        <v>1368</v>
      </c>
      <c r="L682" s="2" t="str">
        <f>_xlfn.XLOOKUP(Data_Nhập[[#This Row],[Main SKU]],MD_Main_SKU[Main SKU],MD_Main_SKU[SKU name_gom])</f>
        <v>iSS01</v>
      </c>
      <c r="M682" s="2" t="str">
        <f>_xlfn.XLOOKUP(Data_Nhập[[#This Row],[Material-Nhập]],MD_Main_SKU[Main SKU],MD_Main_SKU[SKU name_gom])</f>
        <v>Phó sản</v>
      </c>
    </row>
    <row r="683" spans="1:13" x14ac:dyDescent="0.35">
      <c r="A683">
        <v>2025</v>
      </c>
      <c r="B683">
        <v>4</v>
      </c>
      <c r="C683" t="s">
        <v>18</v>
      </c>
      <c r="D683" t="s">
        <v>19</v>
      </c>
      <c r="E683" t="s">
        <v>117</v>
      </c>
      <c r="F683" t="s">
        <v>86</v>
      </c>
      <c r="G683" s="2">
        <v>0</v>
      </c>
      <c r="H683" s="2">
        <v>0</v>
      </c>
      <c r="I683" s="2">
        <v>0</v>
      </c>
      <c r="J683" s="2">
        <v>8392</v>
      </c>
      <c r="K683" s="2">
        <v>8392</v>
      </c>
      <c r="L683" s="2" t="str">
        <f>_xlfn.XLOOKUP(Data_Nhập[[#This Row],[Main SKU]],MD_Main_SKU[Main SKU],MD_Main_SKU[SKU name_gom])</f>
        <v>iSS01</v>
      </c>
      <c r="M683" s="2" t="str">
        <f>_xlfn.XLOOKUP(Data_Nhập[[#This Row],[Material-Nhập]],MD_Main_SKU[Main SKU],MD_Main_SKU[SKU name_gom])</f>
        <v>Phó sản</v>
      </c>
    </row>
    <row r="684" spans="1:13" x14ac:dyDescent="0.35">
      <c r="A684">
        <v>2025</v>
      </c>
      <c r="B684">
        <v>4</v>
      </c>
      <c r="C684" t="s">
        <v>22</v>
      </c>
      <c r="D684" t="s">
        <v>23</v>
      </c>
      <c r="E684" t="s">
        <v>22</v>
      </c>
      <c r="F684" t="s">
        <v>23</v>
      </c>
      <c r="G684" s="2">
        <v>106700</v>
      </c>
      <c r="H684" s="2">
        <v>0</v>
      </c>
      <c r="I684" s="2">
        <v>106700</v>
      </c>
      <c r="J684" s="2">
        <v>0</v>
      </c>
      <c r="K684" s="2">
        <v>106700</v>
      </c>
      <c r="L684" s="2" t="str">
        <f>_xlfn.XLOOKUP(Data_Nhập[[#This Row],[Main SKU]],MD_Main_SKU[Main SKU],MD_Main_SKU[SKU name_gom])</f>
        <v>WSS03</v>
      </c>
      <c r="M684" s="2" t="str">
        <f>_xlfn.XLOOKUP(Data_Nhập[[#This Row],[Material-Nhập]],MD_Main_SKU[Main SKU],MD_Main_SKU[SKU name_gom])</f>
        <v>WSS03</v>
      </c>
    </row>
    <row r="685" spans="1:13" x14ac:dyDescent="0.35">
      <c r="A685">
        <v>2025</v>
      </c>
      <c r="B685">
        <v>4</v>
      </c>
      <c r="C685" t="s">
        <v>22</v>
      </c>
      <c r="D685" t="s">
        <v>23</v>
      </c>
      <c r="E685" t="s">
        <v>87</v>
      </c>
      <c r="F685" t="s">
        <v>88</v>
      </c>
      <c r="G685" s="2">
        <v>0</v>
      </c>
      <c r="H685" s="2">
        <v>0</v>
      </c>
      <c r="I685" s="2">
        <v>0</v>
      </c>
      <c r="J685" s="2">
        <v>4200</v>
      </c>
      <c r="K685" s="2">
        <v>4200</v>
      </c>
      <c r="L685" s="2" t="str">
        <f>_xlfn.XLOOKUP(Data_Nhập[[#This Row],[Main SKU]],MD_Main_SKU[Main SKU],MD_Main_SKU[SKU name_gom])</f>
        <v>WSS03</v>
      </c>
      <c r="M685" s="2" t="str">
        <f>_xlfn.XLOOKUP(Data_Nhập[[#This Row],[Material-Nhập]],MD_Main_SKU[Main SKU],MD_Main_SKU[SKU name_gom])</f>
        <v>Phó sản</v>
      </c>
    </row>
    <row r="686" spans="1:13" x14ac:dyDescent="0.35">
      <c r="A686">
        <v>2025</v>
      </c>
      <c r="B686">
        <v>4</v>
      </c>
      <c r="C686" t="s">
        <v>22</v>
      </c>
      <c r="D686" t="s">
        <v>23</v>
      </c>
      <c r="E686" t="s">
        <v>89</v>
      </c>
      <c r="F686" t="s">
        <v>90</v>
      </c>
      <c r="G686" s="2">
        <v>0</v>
      </c>
      <c r="H686" s="2">
        <v>0</v>
      </c>
      <c r="I686" s="2">
        <v>0</v>
      </c>
      <c r="J686" s="2">
        <v>540</v>
      </c>
      <c r="K686" s="2">
        <v>540</v>
      </c>
      <c r="L686" s="2" t="str">
        <f>_xlfn.XLOOKUP(Data_Nhập[[#This Row],[Main SKU]],MD_Main_SKU[Main SKU],MD_Main_SKU[SKU name_gom])</f>
        <v>WSS03</v>
      </c>
      <c r="M686" s="2" t="str">
        <f>_xlfn.XLOOKUP(Data_Nhập[[#This Row],[Material-Nhập]],MD_Main_SKU[Main SKU],MD_Main_SKU[SKU name_gom])</f>
        <v>Phó sản</v>
      </c>
    </row>
    <row r="687" spans="1:13" x14ac:dyDescent="0.35">
      <c r="A687">
        <v>2025</v>
      </c>
      <c r="B687">
        <v>4</v>
      </c>
      <c r="C687" t="s">
        <v>22</v>
      </c>
      <c r="D687" t="s">
        <v>23</v>
      </c>
      <c r="E687" t="s">
        <v>93</v>
      </c>
      <c r="F687" t="s">
        <v>94</v>
      </c>
      <c r="G687" s="2">
        <v>0</v>
      </c>
      <c r="H687" s="2">
        <v>0</v>
      </c>
      <c r="I687" s="2">
        <v>0</v>
      </c>
      <c r="J687" s="2">
        <v>350</v>
      </c>
      <c r="K687" s="2">
        <v>350</v>
      </c>
      <c r="L687" s="2" t="str">
        <f>_xlfn.XLOOKUP(Data_Nhập[[#This Row],[Main SKU]],MD_Main_SKU[Main SKU],MD_Main_SKU[SKU name_gom])</f>
        <v>WSS03</v>
      </c>
      <c r="M687" s="2" t="str">
        <f>_xlfn.XLOOKUP(Data_Nhập[[#This Row],[Material-Nhập]],MD_Main_SKU[Main SKU],MD_Main_SKU[SKU name_gom])</f>
        <v>Phó sản</v>
      </c>
    </row>
    <row r="688" spans="1:13" x14ac:dyDescent="0.35">
      <c r="A688">
        <v>2025</v>
      </c>
      <c r="B688">
        <v>4</v>
      </c>
      <c r="C688" t="s">
        <v>22</v>
      </c>
      <c r="D688" t="s">
        <v>23</v>
      </c>
      <c r="E688" t="s">
        <v>117</v>
      </c>
      <c r="F688" t="s">
        <v>86</v>
      </c>
      <c r="G688" s="2">
        <v>0</v>
      </c>
      <c r="H688" s="2">
        <v>0</v>
      </c>
      <c r="I688" s="2">
        <v>0</v>
      </c>
      <c r="J688" s="2">
        <v>2730</v>
      </c>
      <c r="K688" s="2">
        <v>2730</v>
      </c>
      <c r="L688" s="2" t="str">
        <f>_xlfn.XLOOKUP(Data_Nhập[[#This Row],[Main SKU]],MD_Main_SKU[Main SKU],MD_Main_SKU[SKU name_gom])</f>
        <v>WSS03</v>
      </c>
      <c r="M688" s="2" t="str">
        <f>_xlfn.XLOOKUP(Data_Nhập[[#This Row],[Material-Nhập]],MD_Main_SKU[Main SKU],MD_Main_SKU[SKU name_gom])</f>
        <v>Phó sản</v>
      </c>
    </row>
    <row r="689" spans="1:13" x14ac:dyDescent="0.35">
      <c r="A689">
        <v>2025</v>
      </c>
      <c r="B689">
        <v>4</v>
      </c>
      <c r="C689" t="s">
        <v>52</v>
      </c>
      <c r="D689" t="s">
        <v>53</v>
      </c>
      <c r="E689" t="s">
        <v>52</v>
      </c>
      <c r="F689" t="s">
        <v>53</v>
      </c>
      <c r="G689" s="2">
        <v>4400</v>
      </c>
      <c r="H689" s="2">
        <v>0</v>
      </c>
      <c r="I689" s="2">
        <v>4400</v>
      </c>
      <c r="J689" s="2">
        <v>0</v>
      </c>
      <c r="K689" s="2">
        <v>4400</v>
      </c>
      <c r="L689" s="2" t="str">
        <f>_xlfn.XLOOKUP(Data_Nhập[[#This Row],[Main SKU]],MD_Main_SKU[Main SKU],MD_Main_SKU[SKU name_gom])</f>
        <v>iSS01</v>
      </c>
      <c r="M689" s="2" t="str">
        <f>_xlfn.XLOOKUP(Data_Nhập[[#This Row],[Material-Nhập]],MD_Main_SKU[Main SKU],MD_Main_SKU[SKU name_gom])</f>
        <v>iSS01</v>
      </c>
    </row>
    <row r="690" spans="1:13" x14ac:dyDescent="0.35">
      <c r="A690">
        <v>2025</v>
      </c>
      <c r="B690">
        <v>4</v>
      </c>
      <c r="C690" t="s">
        <v>52</v>
      </c>
      <c r="D690" t="s">
        <v>53</v>
      </c>
      <c r="E690" t="s">
        <v>93</v>
      </c>
      <c r="F690" t="s">
        <v>94</v>
      </c>
      <c r="G690" s="2">
        <v>0</v>
      </c>
      <c r="H690" s="2">
        <v>0</v>
      </c>
      <c r="I690" s="2">
        <v>0</v>
      </c>
      <c r="J690" s="2">
        <v>20</v>
      </c>
      <c r="K690" s="2">
        <v>20</v>
      </c>
      <c r="L690" s="2" t="str">
        <f>_xlfn.XLOOKUP(Data_Nhập[[#This Row],[Main SKU]],MD_Main_SKU[Main SKU],MD_Main_SKU[SKU name_gom])</f>
        <v>iSS01</v>
      </c>
      <c r="M690" s="2" t="str">
        <f>_xlfn.XLOOKUP(Data_Nhập[[#This Row],[Material-Nhập]],MD_Main_SKU[Main SKU],MD_Main_SKU[SKU name_gom])</f>
        <v>Phó sản</v>
      </c>
    </row>
    <row r="691" spans="1:13" x14ac:dyDescent="0.35">
      <c r="A691">
        <v>2025</v>
      </c>
      <c r="B691">
        <v>4</v>
      </c>
      <c r="C691" t="s">
        <v>52</v>
      </c>
      <c r="D691" t="s">
        <v>53</v>
      </c>
      <c r="E691" t="s">
        <v>117</v>
      </c>
      <c r="F691" t="s">
        <v>86</v>
      </c>
      <c r="G691" s="2">
        <v>0</v>
      </c>
      <c r="H691" s="2">
        <v>0</v>
      </c>
      <c r="I691" s="2">
        <v>0</v>
      </c>
      <c r="J691" s="2">
        <v>560</v>
      </c>
      <c r="K691" s="2">
        <v>560</v>
      </c>
      <c r="L691" s="2" t="str">
        <f>_xlfn.XLOOKUP(Data_Nhập[[#This Row],[Main SKU]],MD_Main_SKU[Main SKU],MD_Main_SKU[SKU name_gom])</f>
        <v>iSS01</v>
      </c>
      <c r="M691" s="2" t="str">
        <f>_xlfn.XLOOKUP(Data_Nhập[[#This Row],[Material-Nhập]],MD_Main_SKU[Main SKU],MD_Main_SKU[SKU name_gom])</f>
        <v>Phó sản</v>
      </c>
    </row>
    <row r="692" spans="1:13" x14ac:dyDescent="0.35">
      <c r="A692">
        <v>2025</v>
      </c>
      <c r="B692">
        <v>4</v>
      </c>
      <c r="C692" t="s">
        <v>26</v>
      </c>
      <c r="D692" t="s">
        <v>27</v>
      </c>
      <c r="E692" t="s">
        <v>22</v>
      </c>
      <c r="F692" t="s">
        <v>23</v>
      </c>
      <c r="G692" s="2">
        <v>0</v>
      </c>
      <c r="H692" s="2">
        <v>2250</v>
      </c>
      <c r="I692" s="2">
        <v>2250</v>
      </c>
      <c r="J692" s="2">
        <v>0</v>
      </c>
      <c r="K692" s="2">
        <v>2250</v>
      </c>
      <c r="L692" s="2" t="str">
        <f>_xlfn.XLOOKUP(Data_Nhập[[#This Row],[Main SKU]],MD_Main_SKU[Main SKU],MD_Main_SKU[SKU name_gom])</f>
        <v>iSS01</v>
      </c>
      <c r="M692" s="2" t="str">
        <f>_xlfn.XLOOKUP(Data_Nhập[[#This Row],[Material-Nhập]],MD_Main_SKU[Main SKU],MD_Main_SKU[SKU name_gom])</f>
        <v>WSS03</v>
      </c>
    </row>
    <row r="693" spans="1:13" x14ac:dyDescent="0.35">
      <c r="A693">
        <v>2025</v>
      </c>
      <c r="B693">
        <v>4</v>
      </c>
      <c r="C693" t="s">
        <v>26</v>
      </c>
      <c r="D693" t="s">
        <v>27</v>
      </c>
      <c r="E693" t="s">
        <v>24</v>
      </c>
      <c r="F693" t="s">
        <v>25</v>
      </c>
      <c r="G693" s="2">
        <v>0</v>
      </c>
      <c r="H693" s="2">
        <v>12100</v>
      </c>
      <c r="I693" s="2">
        <v>12100</v>
      </c>
      <c r="J693" s="2">
        <v>0</v>
      </c>
      <c r="K693" s="2">
        <v>12100</v>
      </c>
      <c r="L693" s="2" t="str">
        <f>_xlfn.XLOOKUP(Data_Nhập[[#This Row],[Main SKU]],MD_Main_SKU[Main SKU],MD_Main_SKU[SKU name_gom])</f>
        <v>iSS01</v>
      </c>
      <c r="M693" s="2" t="str">
        <f>_xlfn.XLOOKUP(Data_Nhập[[#This Row],[Material-Nhập]],MD_Main_SKU[Main SKU],MD_Main_SKU[SKU name_gom])</f>
        <v>WSS01</v>
      </c>
    </row>
    <row r="694" spans="1:13" x14ac:dyDescent="0.35">
      <c r="A694">
        <v>2025</v>
      </c>
      <c r="B694">
        <v>4</v>
      </c>
      <c r="C694" t="s">
        <v>26</v>
      </c>
      <c r="D694" t="s">
        <v>27</v>
      </c>
      <c r="E694" t="s">
        <v>26</v>
      </c>
      <c r="F694" t="s">
        <v>27</v>
      </c>
      <c r="G694" s="2">
        <v>931700</v>
      </c>
      <c r="H694" s="2">
        <v>0</v>
      </c>
      <c r="I694" s="2">
        <v>931700</v>
      </c>
      <c r="J694" s="2">
        <v>0</v>
      </c>
      <c r="K694" s="2">
        <v>931700</v>
      </c>
      <c r="L694" s="2" t="str">
        <f>_xlfn.XLOOKUP(Data_Nhập[[#This Row],[Main SKU]],MD_Main_SKU[Main SKU],MD_Main_SKU[SKU name_gom])</f>
        <v>iSS01</v>
      </c>
      <c r="M694" s="2" t="str">
        <f>_xlfn.XLOOKUP(Data_Nhập[[#This Row],[Material-Nhập]],MD_Main_SKU[Main SKU],MD_Main_SKU[SKU name_gom])</f>
        <v>iSS01</v>
      </c>
    </row>
    <row r="695" spans="1:13" x14ac:dyDescent="0.35">
      <c r="A695">
        <v>2025</v>
      </c>
      <c r="B695">
        <v>4</v>
      </c>
      <c r="C695" t="s">
        <v>26</v>
      </c>
      <c r="D695" t="s">
        <v>27</v>
      </c>
      <c r="E695" t="s">
        <v>50</v>
      </c>
      <c r="F695" t="s">
        <v>51</v>
      </c>
      <c r="G695" s="2">
        <v>0</v>
      </c>
      <c r="H695" s="2">
        <v>31900.000000000011</v>
      </c>
      <c r="I695" s="2">
        <v>31900.000000000011</v>
      </c>
      <c r="J695" s="2">
        <v>0</v>
      </c>
      <c r="K695" s="2">
        <v>31900.000000000011</v>
      </c>
      <c r="L695" s="2" t="str">
        <f>_xlfn.XLOOKUP(Data_Nhập[[#This Row],[Main SKU]],MD_Main_SKU[Main SKU],MD_Main_SKU[SKU name_gom])</f>
        <v>iSS01</v>
      </c>
      <c r="M695" s="2" t="str">
        <f>_xlfn.XLOOKUP(Data_Nhập[[#This Row],[Material-Nhập]],MD_Main_SKU[Main SKU],MD_Main_SKU[SKU name_gom])</f>
        <v>iSS01-PL</v>
      </c>
    </row>
    <row r="696" spans="1:13" x14ac:dyDescent="0.35">
      <c r="A696">
        <v>2025</v>
      </c>
      <c r="B696">
        <v>4</v>
      </c>
      <c r="C696" t="s">
        <v>26</v>
      </c>
      <c r="D696" t="s">
        <v>27</v>
      </c>
      <c r="E696" t="s">
        <v>34</v>
      </c>
      <c r="F696" t="s">
        <v>35</v>
      </c>
      <c r="G696" s="2">
        <v>0</v>
      </c>
      <c r="H696" s="2">
        <v>11050.000000000002</v>
      </c>
      <c r="I696" s="2">
        <v>11050.000000000002</v>
      </c>
      <c r="J696" s="2">
        <v>0</v>
      </c>
      <c r="K696" s="2">
        <v>11050.000000000002</v>
      </c>
      <c r="L696" s="2" t="str">
        <f>_xlfn.XLOOKUP(Data_Nhập[[#This Row],[Main SKU]],MD_Main_SKU[Main SKU],MD_Main_SKU[SKU name_gom])</f>
        <v>iSS01</v>
      </c>
      <c r="M696" s="2" t="str">
        <f>_xlfn.XLOOKUP(Data_Nhập[[#This Row],[Material-Nhập]],MD_Main_SKU[Main SKU],MD_Main_SKU[SKU name_gom])</f>
        <v>WSS03-PL</v>
      </c>
    </row>
    <row r="697" spans="1:13" x14ac:dyDescent="0.35">
      <c r="A697">
        <v>2025</v>
      </c>
      <c r="B697">
        <v>4</v>
      </c>
      <c r="C697" t="s">
        <v>26</v>
      </c>
      <c r="D697" t="s">
        <v>27</v>
      </c>
      <c r="E697" t="s">
        <v>87</v>
      </c>
      <c r="F697" t="s">
        <v>88</v>
      </c>
      <c r="G697" s="2">
        <v>0</v>
      </c>
      <c r="H697" s="2">
        <v>0</v>
      </c>
      <c r="I697" s="2">
        <v>0</v>
      </c>
      <c r="J697" s="2">
        <v>57850.000000000015</v>
      </c>
      <c r="K697" s="2">
        <v>57850.000000000015</v>
      </c>
      <c r="L697" s="2" t="str">
        <f>_xlfn.XLOOKUP(Data_Nhập[[#This Row],[Main SKU]],MD_Main_SKU[Main SKU],MD_Main_SKU[SKU name_gom])</f>
        <v>iSS01</v>
      </c>
      <c r="M697" s="2" t="str">
        <f>_xlfn.XLOOKUP(Data_Nhập[[#This Row],[Material-Nhập]],MD_Main_SKU[Main SKU],MD_Main_SKU[SKU name_gom])</f>
        <v>Phó sản</v>
      </c>
    </row>
    <row r="698" spans="1:13" x14ac:dyDescent="0.35">
      <c r="A698">
        <v>2025</v>
      </c>
      <c r="B698">
        <v>4</v>
      </c>
      <c r="C698" t="s">
        <v>26</v>
      </c>
      <c r="D698" t="s">
        <v>27</v>
      </c>
      <c r="E698" t="s">
        <v>89</v>
      </c>
      <c r="F698" t="s">
        <v>90</v>
      </c>
      <c r="G698" s="2">
        <v>0</v>
      </c>
      <c r="H698" s="2">
        <v>0</v>
      </c>
      <c r="I698" s="2">
        <v>0</v>
      </c>
      <c r="J698" s="2">
        <v>7429</v>
      </c>
      <c r="K698" s="2">
        <v>7429</v>
      </c>
      <c r="L698" s="2" t="str">
        <f>_xlfn.XLOOKUP(Data_Nhập[[#This Row],[Main SKU]],MD_Main_SKU[Main SKU],MD_Main_SKU[SKU name_gom])</f>
        <v>iSS01</v>
      </c>
      <c r="M698" s="2" t="str">
        <f>_xlfn.XLOOKUP(Data_Nhập[[#This Row],[Material-Nhập]],MD_Main_SKU[Main SKU],MD_Main_SKU[SKU name_gom])</f>
        <v>Phó sản</v>
      </c>
    </row>
    <row r="699" spans="1:13" x14ac:dyDescent="0.35">
      <c r="A699">
        <v>2025</v>
      </c>
      <c r="B699">
        <v>4</v>
      </c>
      <c r="C699" t="s">
        <v>26</v>
      </c>
      <c r="D699" t="s">
        <v>27</v>
      </c>
      <c r="E699" t="s">
        <v>117</v>
      </c>
      <c r="F699" t="s">
        <v>86</v>
      </c>
      <c r="G699" s="2">
        <v>0</v>
      </c>
      <c r="H699" s="2">
        <v>0</v>
      </c>
      <c r="I699" s="2">
        <v>0</v>
      </c>
      <c r="J699" s="2">
        <v>15760.000000000004</v>
      </c>
      <c r="K699" s="2">
        <v>15760.000000000004</v>
      </c>
      <c r="L699" s="2" t="str">
        <f>_xlfn.XLOOKUP(Data_Nhập[[#This Row],[Main SKU]],MD_Main_SKU[Main SKU],MD_Main_SKU[SKU name_gom])</f>
        <v>iSS01</v>
      </c>
      <c r="M699" s="2" t="str">
        <f>_xlfn.XLOOKUP(Data_Nhập[[#This Row],[Material-Nhập]],MD_Main_SKU[Main SKU],MD_Main_SKU[SKU name_gom])</f>
        <v>Phó sản</v>
      </c>
    </row>
    <row r="700" spans="1:13" x14ac:dyDescent="0.35">
      <c r="A700">
        <v>2025</v>
      </c>
      <c r="B700">
        <v>4</v>
      </c>
      <c r="C700" t="s">
        <v>115</v>
      </c>
      <c r="D700" t="s">
        <v>116</v>
      </c>
      <c r="E700" t="s">
        <v>115</v>
      </c>
      <c r="F700" t="s">
        <v>116</v>
      </c>
      <c r="G700" s="2">
        <v>121028</v>
      </c>
      <c r="H700" s="2">
        <v>0</v>
      </c>
      <c r="I700" s="2">
        <v>121028</v>
      </c>
      <c r="J700" s="2">
        <v>0</v>
      </c>
      <c r="K700" s="2">
        <v>121028</v>
      </c>
      <c r="L700" s="2" t="str">
        <f>_xlfn.XLOOKUP(Data_Nhập[[#This Row],[Main SKU]],MD_Main_SKU[Main SKU],MD_Main_SKU[SKU name_gom])</f>
        <v>WSS05</v>
      </c>
      <c r="M700" s="2" t="str">
        <f>_xlfn.XLOOKUP(Data_Nhập[[#This Row],[Material-Nhập]],MD_Main_SKU[Main SKU],MD_Main_SKU[SKU name_gom])</f>
        <v>WSS05</v>
      </c>
    </row>
    <row r="701" spans="1:13" x14ac:dyDescent="0.35">
      <c r="A701">
        <v>2025</v>
      </c>
      <c r="B701">
        <v>4</v>
      </c>
      <c r="C701" t="s">
        <v>115</v>
      </c>
      <c r="D701" t="s">
        <v>116</v>
      </c>
      <c r="E701" t="s">
        <v>124</v>
      </c>
      <c r="F701" t="s">
        <v>125</v>
      </c>
      <c r="G701" s="2">
        <v>0</v>
      </c>
      <c r="H701" s="2">
        <v>3150</v>
      </c>
      <c r="I701" s="2">
        <v>3150</v>
      </c>
      <c r="J701" s="2">
        <v>0</v>
      </c>
      <c r="K701" s="2">
        <v>3150</v>
      </c>
      <c r="L701" s="2" t="str">
        <f>_xlfn.XLOOKUP(Data_Nhập[[#This Row],[Main SKU]],MD_Main_SKU[Main SKU],MD_Main_SKU[SKU name_gom])</f>
        <v>WSS05</v>
      </c>
      <c r="M701" s="2" t="str">
        <f>_xlfn.XLOOKUP(Data_Nhập[[#This Row],[Material-Nhập]],MD_Main_SKU[Main SKU],MD_Main_SKU[SKU name_gom])</f>
        <v>WSS06</v>
      </c>
    </row>
    <row r="702" spans="1:13" x14ac:dyDescent="0.35">
      <c r="A702">
        <v>2025</v>
      </c>
      <c r="B702">
        <v>4</v>
      </c>
      <c r="C702" t="s">
        <v>115</v>
      </c>
      <c r="D702" t="s">
        <v>116</v>
      </c>
      <c r="E702" t="s">
        <v>118</v>
      </c>
      <c r="F702" t="s">
        <v>119</v>
      </c>
      <c r="G702" s="2">
        <v>0</v>
      </c>
      <c r="H702" s="2">
        <v>15750</v>
      </c>
      <c r="I702" s="2">
        <v>15750</v>
      </c>
      <c r="J702" s="2">
        <v>0</v>
      </c>
      <c r="K702" s="2">
        <v>15750</v>
      </c>
      <c r="L702" s="2" t="str">
        <f>_xlfn.XLOOKUP(Data_Nhập[[#This Row],[Main SKU]],MD_Main_SKU[Main SKU],MD_Main_SKU[SKU name_gom])</f>
        <v>WSS05</v>
      </c>
      <c r="M702" s="2" t="str">
        <f>_xlfn.XLOOKUP(Data_Nhập[[#This Row],[Material-Nhập]],MD_Main_SKU[Main SKU],MD_Main_SKU[SKU name_gom])</f>
        <v>WSS05</v>
      </c>
    </row>
    <row r="703" spans="1:13" x14ac:dyDescent="0.35">
      <c r="A703">
        <v>2025</v>
      </c>
      <c r="B703">
        <v>4</v>
      </c>
      <c r="C703" t="s">
        <v>115</v>
      </c>
      <c r="D703" t="s">
        <v>116</v>
      </c>
      <c r="E703" t="s">
        <v>87</v>
      </c>
      <c r="F703" t="s">
        <v>88</v>
      </c>
      <c r="G703" s="2">
        <v>0</v>
      </c>
      <c r="H703" s="2">
        <v>0</v>
      </c>
      <c r="I703" s="2">
        <v>0</v>
      </c>
      <c r="J703" s="2">
        <v>6070</v>
      </c>
      <c r="K703" s="2">
        <v>6070</v>
      </c>
      <c r="L703" s="2" t="str">
        <f>_xlfn.XLOOKUP(Data_Nhập[[#This Row],[Main SKU]],MD_Main_SKU[Main SKU],MD_Main_SKU[SKU name_gom])</f>
        <v>WSS05</v>
      </c>
      <c r="M703" s="2" t="str">
        <f>_xlfn.XLOOKUP(Data_Nhập[[#This Row],[Material-Nhập]],MD_Main_SKU[Main SKU],MD_Main_SKU[SKU name_gom])</f>
        <v>Phó sản</v>
      </c>
    </row>
    <row r="704" spans="1:13" x14ac:dyDescent="0.35">
      <c r="A704">
        <v>2025</v>
      </c>
      <c r="B704">
        <v>4</v>
      </c>
      <c r="C704" t="s">
        <v>115</v>
      </c>
      <c r="D704" t="s">
        <v>116</v>
      </c>
      <c r="E704" t="s">
        <v>117</v>
      </c>
      <c r="F704" t="s">
        <v>86</v>
      </c>
      <c r="G704" s="2">
        <v>0</v>
      </c>
      <c r="H704" s="2">
        <v>0</v>
      </c>
      <c r="I704" s="2">
        <v>0</v>
      </c>
      <c r="J704" s="2">
        <v>4310</v>
      </c>
      <c r="K704" s="2">
        <v>4310</v>
      </c>
      <c r="L704" s="2" t="str">
        <f>_xlfn.XLOOKUP(Data_Nhập[[#This Row],[Main SKU]],MD_Main_SKU[Main SKU],MD_Main_SKU[SKU name_gom])</f>
        <v>WSS05</v>
      </c>
      <c r="M704" s="2" t="str">
        <f>_xlfn.XLOOKUP(Data_Nhập[[#This Row],[Material-Nhập]],MD_Main_SKU[Main SKU],MD_Main_SKU[SKU name_gom])</f>
        <v>Phó sản</v>
      </c>
    </row>
    <row r="705" spans="1:13" x14ac:dyDescent="0.35">
      <c r="A705">
        <v>2025</v>
      </c>
      <c r="B705">
        <v>4</v>
      </c>
      <c r="C705" t="s">
        <v>118</v>
      </c>
      <c r="D705" t="s">
        <v>119</v>
      </c>
      <c r="E705" t="s">
        <v>118</v>
      </c>
      <c r="F705" t="s">
        <v>119</v>
      </c>
      <c r="G705" s="2">
        <v>3850</v>
      </c>
      <c r="H705" s="2">
        <v>0</v>
      </c>
      <c r="I705" s="2">
        <v>3850</v>
      </c>
      <c r="J705" s="2">
        <v>0</v>
      </c>
      <c r="K705" s="2">
        <v>3850</v>
      </c>
      <c r="L705" s="2" t="str">
        <f>_xlfn.XLOOKUP(Data_Nhập[[#This Row],[Main SKU]],MD_Main_SKU[Main SKU],MD_Main_SKU[SKU name_gom])</f>
        <v>WSS05</v>
      </c>
      <c r="M705" s="2" t="str">
        <f>_xlfn.XLOOKUP(Data_Nhập[[#This Row],[Material-Nhập]],MD_Main_SKU[Main SKU],MD_Main_SKU[SKU name_gom])</f>
        <v>WSS05</v>
      </c>
    </row>
    <row r="706" spans="1:13" x14ac:dyDescent="0.35">
      <c r="A706">
        <v>2025</v>
      </c>
      <c r="B706">
        <v>4</v>
      </c>
      <c r="C706" t="s">
        <v>118</v>
      </c>
      <c r="D706" t="s">
        <v>119</v>
      </c>
      <c r="E706" t="s">
        <v>87</v>
      </c>
      <c r="F706" t="s">
        <v>88</v>
      </c>
      <c r="G706" s="2">
        <v>0</v>
      </c>
      <c r="H706" s="2">
        <v>0</v>
      </c>
      <c r="I706" s="2">
        <v>0</v>
      </c>
      <c r="J706" s="2">
        <v>200</v>
      </c>
      <c r="K706" s="2">
        <v>200</v>
      </c>
      <c r="L706" s="2" t="str">
        <f>_xlfn.XLOOKUP(Data_Nhập[[#This Row],[Main SKU]],MD_Main_SKU[Main SKU],MD_Main_SKU[SKU name_gom])</f>
        <v>WSS05</v>
      </c>
      <c r="M706" s="2" t="str">
        <f>_xlfn.XLOOKUP(Data_Nhập[[#This Row],[Material-Nhập]],MD_Main_SKU[Main SKU],MD_Main_SKU[SKU name_gom])</f>
        <v>Phó sản</v>
      </c>
    </row>
    <row r="707" spans="1:13" x14ac:dyDescent="0.35">
      <c r="A707">
        <v>2025</v>
      </c>
      <c r="B707">
        <v>4</v>
      </c>
      <c r="C707" t="s">
        <v>44</v>
      </c>
      <c r="D707" t="s">
        <v>45</v>
      </c>
      <c r="E707" t="s">
        <v>18</v>
      </c>
      <c r="F707" t="s">
        <v>19</v>
      </c>
      <c r="G707" s="2">
        <v>0</v>
      </c>
      <c r="H707" s="2">
        <v>1100</v>
      </c>
      <c r="I707" s="2">
        <v>1100</v>
      </c>
      <c r="J707" s="2">
        <v>0</v>
      </c>
      <c r="K707" s="2">
        <v>1100</v>
      </c>
      <c r="L707" s="2" t="str">
        <f>_xlfn.XLOOKUP(Data_Nhập[[#This Row],[Main SKU]],MD_Main_SKU[Main SKU],MD_Main_SKU[SKU name_gom])</f>
        <v>iSS01</v>
      </c>
      <c r="M707" s="2" t="str">
        <f>_xlfn.XLOOKUP(Data_Nhập[[#This Row],[Material-Nhập]],MD_Main_SKU[Main SKU],MD_Main_SKU[SKU name_gom])</f>
        <v>iSS01</v>
      </c>
    </row>
    <row r="708" spans="1:13" x14ac:dyDescent="0.35">
      <c r="A708">
        <v>2025</v>
      </c>
      <c r="B708">
        <v>4</v>
      </c>
      <c r="C708" t="s">
        <v>44</v>
      </c>
      <c r="D708" t="s">
        <v>45</v>
      </c>
      <c r="E708" t="s">
        <v>44</v>
      </c>
      <c r="F708" t="s">
        <v>45</v>
      </c>
      <c r="G708" s="2">
        <v>61600</v>
      </c>
      <c r="H708" s="2">
        <v>0</v>
      </c>
      <c r="I708" s="2">
        <v>61600</v>
      </c>
      <c r="J708" s="2">
        <v>0</v>
      </c>
      <c r="K708" s="2">
        <v>61600</v>
      </c>
      <c r="L708" s="2" t="str">
        <f>_xlfn.XLOOKUP(Data_Nhập[[#This Row],[Main SKU]],MD_Main_SKU[Main SKU],MD_Main_SKU[SKU name_gom])</f>
        <v>iSS01</v>
      </c>
      <c r="M708" s="2" t="str">
        <f>_xlfn.XLOOKUP(Data_Nhập[[#This Row],[Material-Nhập]],MD_Main_SKU[Main SKU],MD_Main_SKU[SKU name_gom])</f>
        <v>iSS01</v>
      </c>
    </row>
    <row r="709" spans="1:13" x14ac:dyDescent="0.35">
      <c r="A709">
        <v>2025</v>
      </c>
      <c r="B709">
        <v>4</v>
      </c>
      <c r="C709" t="s">
        <v>44</v>
      </c>
      <c r="D709" t="s">
        <v>45</v>
      </c>
      <c r="E709" t="s">
        <v>46</v>
      </c>
      <c r="F709" t="s">
        <v>47</v>
      </c>
      <c r="G709" s="2">
        <v>0</v>
      </c>
      <c r="H709" s="2">
        <v>1100</v>
      </c>
      <c r="I709" s="2">
        <v>1100</v>
      </c>
      <c r="J709" s="2">
        <v>0</v>
      </c>
      <c r="K709" s="2">
        <v>1100</v>
      </c>
      <c r="L709" s="2" t="str">
        <f>_xlfn.XLOOKUP(Data_Nhập[[#This Row],[Main SKU]],MD_Main_SKU[Main SKU],MD_Main_SKU[SKU name_gom])</f>
        <v>iSS01</v>
      </c>
      <c r="M709" s="2" t="str">
        <f>_xlfn.XLOOKUP(Data_Nhập[[#This Row],[Material-Nhập]],MD_Main_SKU[Main SKU],MD_Main_SKU[SKU name_gom])</f>
        <v>iSS01-PL</v>
      </c>
    </row>
    <row r="710" spans="1:13" x14ac:dyDescent="0.35">
      <c r="A710">
        <v>2025</v>
      </c>
      <c r="B710">
        <v>4</v>
      </c>
      <c r="C710" t="s">
        <v>44</v>
      </c>
      <c r="D710" t="s">
        <v>45</v>
      </c>
      <c r="E710" t="s">
        <v>34</v>
      </c>
      <c r="F710" t="s">
        <v>35</v>
      </c>
      <c r="G710" s="2">
        <v>0</v>
      </c>
      <c r="H710" s="2">
        <v>1100</v>
      </c>
      <c r="I710" s="2">
        <v>1100</v>
      </c>
      <c r="J710" s="2">
        <v>0</v>
      </c>
      <c r="K710" s="2">
        <v>1100</v>
      </c>
      <c r="L710" s="2" t="str">
        <f>_xlfn.XLOOKUP(Data_Nhập[[#This Row],[Main SKU]],MD_Main_SKU[Main SKU],MD_Main_SKU[SKU name_gom])</f>
        <v>iSS01</v>
      </c>
      <c r="M710" s="2" t="str">
        <f>_xlfn.XLOOKUP(Data_Nhập[[#This Row],[Material-Nhập]],MD_Main_SKU[Main SKU],MD_Main_SKU[SKU name_gom])</f>
        <v>WSS03-PL</v>
      </c>
    </row>
    <row r="711" spans="1:13" x14ac:dyDescent="0.35">
      <c r="A711">
        <v>2025</v>
      </c>
      <c r="B711">
        <v>4</v>
      </c>
      <c r="C711" t="s">
        <v>44</v>
      </c>
      <c r="D711" t="s">
        <v>45</v>
      </c>
      <c r="E711" t="s">
        <v>87</v>
      </c>
      <c r="F711" t="s">
        <v>88</v>
      </c>
      <c r="G711" s="2">
        <v>0</v>
      </c>
      <c r="H711" s="2">
        <v>0</v>
      </c>
      <c r="I711" s="2">
        <v>0</v>
      </c>
      <c r="J711" s="2">
        <v>2100</v>
      </c>
      <c r="K711" s="2">
        <v>2100</v>
      </c>
      <c r="L711" s="2" t="str">
        <f>_xlfn.XLOOKUP(Data_Nhập[[#This Row],[Main SKU]],MD_Main_SKU[Main SKU],MD_Main_SKU[SKU name_gom])</f>
        <v>iSS01</v>
      </c>
      <c r="M711" s="2" t="str">
        <f>_xlfn.XLOOKUP(Data_Nhập[[#This Row],[Material-Nhập]],MD_Main_SKU[Main SKU],MD_Main_SKU[SKU name_gom])</f>
        <v>Phó sản</v>
      </c>
    </row>
    <row r="712" spans="1:13" x14ac:dyDescent="0.35">
      <c r="A712">
        <v>2025</v>
      </c>
      <c r="B712">
        <v>4</v>
      </c>
      <c r="C712" t="s">
        <v>44</v>
      </c>
      <c r="D712" t="s">
        <v>45</v>
      </c>
      <c r="E712" t="s">
        <v>89</v>
      </c>
      <c r="F712" t="s">
        <v>90</v>
      </c>
      <c r="G712" s="2">
        <v>0</v>
      </c>
      <c r="H712" s="2">
        <v>0</v>
      </c>
      <c r="I712" s="2">
        <v>0</v>
      </c>
      <c r="J712" s="2">
        <v>164</v>
      </c>
      <c r="K712" s="2">
        <v>164</v>
      </c>
      <c r="L712" s="2" t="str">
        <f>_xlfn.XLOOKUP(Data_Nhập[[#This Row],[Main SKU]],MD_Main_SKU[Main SKU],MD_Main_SKU[SKU name_gom])</f>
        <v>iSS01</v>
      </c>
      <c r="M712" s="2" t="str">
        <f>_xlfn.XLOOKUP(Data_Nhập[[#This Row],[Material-Nhập]],MD_Main_SKU[Main SKU],MD_Main_SKU[SKU name_gom])</f>
        <v>Phó sản</v>
      </c>
    </row>
    <row r="713" spans="1:13" x14ac:dyDescent="0.35">
      <c r="A713">
        <v>2025</v>
      </c>
      <c r="B713">
        <v>4</v>
      </c>
      <c r="C713" t="s">
        <v>44</v>
      </c>
      <c r="D713" t="s">
        <v>45</v>
      </c>
      <c r="E713" t="s">
        <v>117</v>
      </c>
      <c r="F713" t="s">
        <v>86</v>
      </c>
      <c r="G713" s="2">
        <v>0</v>
      </c>
      <c r="H713" s="2">
        <v>0</v>
      </c>
      <c r="I713" s="2">
        <v>0</v>
      </c>
      <c r="J713" s="2">
        <v>1230</v>
      </c>
      <c r="K713" s="2">
        <v>1230</v>
      </c>
      <c r="L713" s="2" t="str">
        <f>_xlfn.XLOOKUP(Data_Nhập[[#This Row],[Main SKU]],MD_Main_SKU[Main SKU],MD_Main_SKU[SKU name_gom])</f>
        <v>iSS01</v>
      </c>
      <c r="M713" s="2" t="str">
        <f>_xlfn.XLOOKUP(Data_Nhập[[#This Row],[Material-Nhập]],MD_Main_SKU[Main SKU],MD_Main_SKU[SKU name_gom])</f>
        <v>Phó sản</v>
      </c>
    </row>
    <row r="714" spans="1:13" x14ac:dyDescent="0.35">
      <c r="A714">
        <v>2025</v>
      </c>
      <c r="B714">
        <v>4</v>
      </c>
      <c r="C714" t="s">
        <v>54</v>
      </c>
      <c r="D714" t="s">
        <v>55</v>
      </c>
      <c r="E714" t="s">
        <v>54</v>
      </c>
      <c r="F714" t="s">
        <v>55</v>
      </c>
      <c r="G714" s="2">
        <v>18700</v>
      </c>
      <c r="H714" s="2">
        <v>0</v>
      </c>
      <c r="I714" s="2">
        <v>18700</v>
      </c>
      <c r="J714" s="2">
        <v>0</v>
      </c>
      <c r="K714" s="2">
        <v>18700</v>
      </c>
      <c r="L714" s="2" t="str">
        <f>_xlfn.XLOOKUP(Data_Nhập[[#This Row],[Main SKU]],MD_Main_SKU[Main SKU],MD_Main_SKU[SKU name_gom])</f>
        <v>WSS01</v>
      </c>
      <c r="M714" s="2" t="str">
        <f>_xlfn.XLOOKUP(Data_Nhập[[#This Row],[Material-Nhập]],MD_Main_SKU[Main SKU],MD_Main_SKU[SKU name_gom])</f>
        <v>WSS01</v>
      </c>
    </row>
    <row r="715" spans="1:13" x14ac:dyDescent="0.35">
      <c r="A715">
        <v>2025</v>
      </c>
      <c r="B715">
        <v>4</v>
      </c>
      <c r="C715" t="s">
        <v>54</v>
      </c>
      <c r="D715" t="s">
        <v>55</v>
      </c>
      <c r="E715" t="s">
        <v>56</v>
      </c>
      <c r="F715" t="s">
        <v>57</v>
      </c>
      <c r="G715" s="2">
        <v>0</v>
      </c>
      <c r="H715" s="2">
        <v>5500</v>
      </c>
      <c r="I715" s="2">
        <v>5500</v>
      </c>
      <c r="J715" s="2">
        <v>0</v>
      </c>
      <c r="K715" s="2">
        <v>5500</v>
      </c>
      <c r="L715" s="2" t="str">
        <f>_xlfn.XLOOKUP(Data_Nhập[[#This Row],[Main SKU]],MD_Main_SKU[Main SKU],MD_Main_SKU[SKU name_gom])</f>
        <v>WSS01</v>
      </c>
      <c r="M715" s="2" t="str">
        <f>_xlfn.XLOOKUP(Data_Nhập[[#This Row],[Material-Nhập]],MD_Main_SKU[Main SKU],MD_Main_SKU[SKU name_gom])</f>
        <v>WSS01-PL</v>
      </c>
    </row>
    <row r="716" spans="1:13" x14ac:dyDescent="0.35">
      <c r="A716">
        <v>2025</v>
      </c>
      <c r="B716">
        <v>4</v>
      </c>
      <c r="C716" t="s">
        <v>54</v>
      </c>
      <c r="D716" t="s">
        <v>55</v>
      </c>
      <c r="E716" t="s">
        <v>87</v>
      </c>
      <c r="F716" t="s">
        <v>88</v>
      </c>
      <c r="G716" s="2">
        <v>0</v>
      </c>
      <c r="H716" s="2">
        <v>0</v>
      </c>
      <c r="I716" s="2">
        <v>0</v>
      </c>
      <c r="J716" s="2">
        <v>2780</v>
      </c>
      <c r="K716" s="2">
        <v>2780</v>
      </c>
      <c r="L716" s="2" t="str">
        <f>_xlfn.XLOOKUP(Data_Nhập[[#This Row],[Main SKU]],MD_Main_SKU[Main SKU],MD_Main_SKU[SKU name_gom])</f>
        <v>WSS01</v>
      </c>
      <c r="M716" s="2" t="str">
        <f>_xlfn.XLOOKUP(Data_Nhập[[#This Row],[Material-Nhập]],MD_Main_SKU[Main SKU],MD_Main_SKU[SKU name_gom])</f>
        <v>Phó sản</v>
      </c>
    </row>
    <row r="717" spans="1:13" x14ac:dyDescent="0.35">
      <c r="A717">
        <v>2025</v>
      </c>
      <c r="B717">
        <v>4</v>
      </c>
      <c r="C717" t="s">
        <v>54</v>
      </c>
      <c r="D717" t="s">
        <v>55</v>
      </c>
      <c r="E717" t="s">
        <v>93</v>
      </c>
      <c r="F717" t="s">
        <v>94</v>
      </c>
      <c r="G717" s="2">
        <v>0</v>
      </c>
      <c r="H717" s="2">
        <v>0</v>
      </c>
      <c r="I717" s="2">
        <v>0</v>
      </c>
      <c r="J717" s="2">
        <v>50</v>
      </c>
      <c r="K717" s="2">
        <v>50</v>
      </c>
      <c r="L717" s="2" t="str">
        <f>_xlfn.XLOOKUP(Data_Nhập[[#This Row],[Main SKU]],MD_Main_SKU[Main SKU],MD_Main_SKU[SKU name_gom])</f>
        <v>WSS01</v>
      </c>
      <c r="M717" s="2" t="str">
        <f>_xlfn.XLOOKUP(Data_Nhập[[#This Row],[Material-Nhập]],MD_Main_SKU[Main SKU],MD_Main_SKU[SKU name_gom])</f>
        <v>Phó sản</v>
      </c>
    </row>
    <row r="718" spans="1:13" x14ac:dyDescent="0.35">
      <c r="A718">
        <v>2025</v>
      </c>
      <c r="B718">
        <v>4</v>
      </c>
      <c r="C718" t="s">
        <v>54</v>
      </c>
      <c r="D718" t="s">
        <v>55</v>
      </c>
      <c r="E718" t="s">
        <v>117</v>
      </c>
      <c r="F718" t="s">
        <v>86</v>
      </c>
      <c r="G718" s="2">
        <v>0</v>
      </c>
      <c r="H718" s="2">
        <v>0</v>
      </c>
      <c r="I718" s="2">
        <v>0</v>
      </c>
      <c r="J718" s="2">
        <v>800</v>
      </c>
      <c r="K718" s="2">
        <v>800</v>
      </c>
      <c r="L718" s="2" t="str">
        <f>_xlfn.XLOOKUP(Data_Nhập[[#This Row],[Main SKU]],MD_Main_SKU[Main SKU],MD_Main_SKU[SKU name_gom])</f>
        <v>WSS01</v>
      </c>
      <c r="M718" s="2" t="str">
        <f>_xlfn.XLOOKUP(Data_Nhập[[#This Row],[Material-Nhập]],MD_Main_SKU[Main SKU],MD_Main_SKU[SKU name_gom])</f>
        <v>Phó sản</v>
      </c>
    </row>
    <row r="719" spans="1:13" x14ac:dyDescent="0.35">
      <c r="A719">
        <v>2025</v>
      </c>
      <c r="B719">
        <v>5</v>
      </c>
      <c r="C719" t="s">
        <v>14</v>
      </c>
      <c r="D719" t="s">
        <v>15</v>
      </c>
      <c r="E719" t="s">
        <v>14</v>
      </c>
      <c r="F719" t="s">
        <v>15</v>
      </c>
      <c r="G719" s="2">
        <v>329999.99999999994</v>
      </c>
      <c r="H719" s="2">
        <v>0</v>
      </c>
      <c r="I719" s="2">
        <v>329999.99999999994</v>
      </c>
      <c r="J719" s="2">
        <v>0</v>
      </c>
      <c r="K719" s="2">
        <v>329999.99999999994</v>
      </c>
      <c r="L719" s="2" t="str">
        <f>_xlfn.XLOOKUP(Data_Nhập[[#This Row],[Main SKU]],MD_Main_SKU[Main SKU],MD_Main_SKU[SKU name_gom])</f>
        <v>iSS01084</v>
      </c>
      <c r="M719" s="2" t="str">
        <f>_xlfn.XLOOKUP(Data_Nhập[[#This Row],[Material-Nhập]],MD_Main_SKU[Main SKU],MD_Main_SKU[SKU name_gom])</f>
        <v>iSS01084</v>
      </c>
    </row>
    <row r="720" spans="1:13" x14ac:dyDescent="0.35">
      <c r="A720">
        <v>2025</v>
      </c>
      <c r="B720">
        <v>5</v>
      </c>
      <c r="C720" t="s">
        <v>14</v>
      </c>
      <c r="D720" t="s">
        <v>15</v>
      </c>
      <c r="E720" t="s">
        <v>18</v>
      </c>
      <c r="F720" t="s">
        <v>19</v>
      </c>
      <c r="G720" s="2">
        <v>0</v>
      </c>
      <c r="H720" s="2">
        <v>86900</v>
      </c>
      <c r="I720" s="2">
        <v>86900</v>
      </c>
      <c r="J720" s="2">
        <v>0</v>
      </c>
      <c r="K720" s="2">
        <v>86900</v>
      </c>
      <c r="L720" s="2" t="str">
        <f>_xlfn.XLOOKUP(Data_Nhập[[#This Row],[Main SKU]],MD_Main_SKU[Main SKU],MD_Main_SKU[SKU name_gom])</f>
        <v>iSS01084</v>
      </c>
      <c r="M720" s="2" t="str">
        <f>_xlfn.XLOOKUP(Data_Nhập[[#This Row],[Material-Nhập]],MD_Main_SKU[Main SKU],MD_Main_SKU[SKU name_gom])</f>
        <v>iSS01</v>
      </c>
    </row>
    <row r="721" spans="1:13" x14ac:dyDescent="0.35">
      <c r="A721">
        <v>2025</v>
      </c>
      <c r="B721">
        <v>5</v>
      </c>
      <c r="C721" t="s">
        <v>14</v>
      </c>
      <c r="D721" t="s">
        <v>15</v>
      </c>
      <c r="E721" t="s">
        <v>22</v>
      </c>
      <c r="F721" t="s">
        <v>23</v>
      </c>
      <c r="G721" s="2">
        <v>0</v>
      </c>
      <c r="H721" s="2">
        <v>12100</v>
      </c>
      <c r="I721" s="2">
        <v>12100</v>
      </c>
      <c r="J721" s="2">
        <v>0</v>
      </c>
      <c r="K721" s="2">
        <v>12100</v>
      </c>
      <c r="L721" s="2" t="str">
        <f>_xlfn.XLOOKUP(Data_Nhập[[#This Row],[Main SKU]],MD_Main_SKU[Main SKU],MD_Main_SKU[SKU name_gom])</f>
        <v>iSS01084</v>
      </c>
      <c r="M721" s="2" t="str">
        <f>_xlfn.XLOOKUP(Data_Nhập[[#This Row],[Material-Nhập]],MD_Main_SKU[Main SKU],MD_Main_SKU[SKU name_gom])</f>
        <v>WSS03</v>
      </c>
    </row>
    <row r="722" spans="1:13" x14ac:dyDescent="0.35">
      <c r="A722">
        <v>2025</v>
      </c>
      <c r="B722">
        <v>5</v>
      </c>
      <c r="C722" t="s">
        <v>14</v>
      </c>
      <c r="D722" t="s">
        <v>15</v>
      </c>
      <c r="E722" t="s">
        <v>40</v>
      </c>
      <c r="F722" t="s">
        <v>41</v>
      </c>
      <c r="G722" s="2">
        <v>0</v>
      </c>
      <c r="H722" s="2">
        <v>14300</v>
      </c>
      <c r="I722" s="2">
        <v>14300</v>
      </c>
      <c r="J722" s="2">
        <v>0</v>
      </c>
      <c r="K722" s="2">
        <v>14300</v>
      </c>
      <c r="L722" s="2" t="str">
        <f>_xlfn.XLOOKUP(Data_Nhập[[#This Row],[Main SKU]],MD_Main_SKU[Main SKU],MD_Main_SKU[SKU name_gom])</f>
        <v>iSS01084</v>
      </c>
      <c r="M722" s="2" t="str">
        <f>_xlfn.XLOOKUP(Data_Nhập[[#This Row],[Material-Nhập]],MD_Main_SKU[Main SKU],MD_Main_SKU[SKU name_gom])</f>
        <v>WSS01-PL</v>
      </c>
    </row>
    <row r="723" spans="1:13" x14ac:dyDescent="0.35">
      <c r="A723">
        <v>2025</v>
      </c>
      <c r="B723">
        <v>5</v>
      </c>
      <c r="C723" t="s">
        <v>14</v>
      </c>
      <c r="D723" t="s">
        <v>15</v>
      </c>
      <c r="E723" t="s">
        <v>38</v>
      </c>
      <c r="F723" t="s">
        <v>39</v>
      </c>
      <c r="G723" s="2">
        <v>0</v>
      </c>
      <c r="H723" s="2">
        <v>1100</v>
      </c>
      <c r="I723" s="2">
        <v>1100</v>
      </c>
      <c r="J723" s="2">
        <v>0</v>
      </c>
      <c r="K723" s="2">
        <v>1100</v>
      </c>
      <c r="L723" s="2" t="str">
        <f>_xlfn.XLOOKUP(Data_Nhập[[#This Row],[Main SKU]],MD_Main_SKU[Main SKU],MD_Main_SKU[SKU name_gom])</f>
        <v>iSS01084</v>
      </c>
      <c r="M723" s="2" t="str">
        <f>_xlfn.XLOOKUP(Data_Nhập[[#This Row],[Material-Nhập]],MD_Main_SKU[Main SKU],MD_Main_SKU[SKU name_gom])</f>
        <v>iSS01084-PL</v>
      </c>
    </row>
    <row r="724" spans="1:13" x14ac:dyDescent="0.35">
      <c r="A724">
        <v>2025</v>
      </c>
      <c r="B724">
        <v>5</v>
      </c>
      <c r="C724" t="s">
        <v>14</v>
      </c>
      <c r="D724" t="s">
        <v>15</v>
      </c>
      <c r="E724" t="s">
        <v>87</v>
      </c>
      <c r="F724" t="s">
        <v>88</v>
      </c>
      <c r="G724" s="2">
        <v>0</v>
      </c>
      <c r="H724" s="2">
        <v>0</v>
      </c>
      <c r="I724" s="2">
        <v>0</v>
      </c>
      <c r="J724" s="2">
        <v>9600</v>
      </c>
      <c r="K724" s="2">
        <v>9600</v>
      </c>
      <c r="L724" s="2" t="str">
        <f>_xlfn.XLOOKUP(Data_Nhập[[#This Row],[Main SKU]],MD_Main_SKU[Main SKU],MD_Main_SKU[SKU name_gom])</f>
        <v>iSS01084</v>
      </c>
      <c r="M724" s="2" t="str">
        <f>_xlfn.XLOOKUP(Data_Nhập[[#This Row],[Material-Nhập]],MD_Main_SKU[Main SKU],MD_Main_SKU[SKU name_gom])</f>
        <v>Phó sản</v>
      </c>
    </row>
    <row r="725" spans="1:13" x14ac:dyDescent="0.35">
      <c r="A725">
        <v>2025</v>
      </c>
      <c r="B725">
        <v>5</v>
      </c>
      <c r="C725" t="s">
        <v>14</v>
      </c>
      <c r="D725" t="s">
        <v>15</v>
      </c>
      <c r="E725" t="s">
        <v>89</v>
      </c>
      <c r="F725" t="s">
        <v>90</v>
      </c>
      <c r="G725" s="2">
        <v>0</v>
      </c>
      <c r="H725" s="2">
        <v>0</v>
      </c>
      <c r="I725" s="2">
        <v>0</v>
      </c>
      <c r="J725" s="2">
        <v>7365</v>
      </c>
      <c r="K725" s="2">
        <v>7365</v>
      </c>
      <c r="L725" s="2" t="str">
        <f>_xlfn.XLOOKUP(Data_Nhập[[#This Row],[Main SKU]],MD_Main_SKU[Main SKU],MD_Main_SKU[SKU name_gom])</f>
        <v>iSS01084</v>
      </c>
      <c r="M725" s="2" t="str">
        <f>_xlfn.XLOOKUP(Data_Nhập[[#This Row],[Material-Nhập]],MD_Main_SKU[Main SKU],MD_Main_SKU[SKU name_gom])</f>
        <v>Phó sản</v>
      </c>
    </row>
    <row r="726" spans="1:13" x14ac:dyDescent="0.35">
      <c r="A726">
        <v>2025</v>
      </c>
      <c r="B726">
        <v>5</v>
      </c>
      <c r="C726" t="s">
        <v>14</v>
      </c>
      <c r="D726" t="s">
        <v>15</v>
      </c>
      <c r="E726" t="s">
        <v>93</v>
      </c>
      <c r="F726" t="s">
        <v>94</v>
      </c>
      <c r="G726" s="2">
        <v>0</v>
      </c>
      <c r="H726" s="2">
        <v>0</v>
      </c>
      <c r="I726" s="2">
        <v>0</v>
      </c>
      <c r="J726" s="2">
        <v>240.00000000000003</v>
      </c>
      <c r="K726" s="2">
        <v>240.00000000000003</v>
      </c>
      <c r="L726" s="2" t="str">
        <f>_xlfn.XLOOKUP(Data_Nhập[[#This Row],[Main SKU]],MD_Main_SKU[Main SKU],MD_Main_SKU[SKU name_gom])</f>
        <v>iSS01084</v>
      </c>
      <c r="M726" s="2" t="str">
        <f>_xlfn.XLOOKUP(Data_Nhập[[#This Row],[Material-Nhập]],MD_Main_SKU[Main SKU],MD_Main_SKU[SKU name_gom])</f>
        <v>Phó sản</v>
      </c>
    </row>
    <row r="727" spans="1:13" x14ac:dyDescent="0.35">
      <c r="A727">
        <v>2025</v>
      </c>
      <c r="B727">
        <v>5</v>
      </c>
      <c r="C727" t="s">
        <v>14</v>
      </c>
      <c r="D727" t="s">
        <v>15</v>
      </c>
      <c r="E727" t="s">
        <v>117</v>
      </c>
      <c r="F727" t="s">
        <v>86</v>
      </c>
      <c r="G727" s="2">
        <v>0</v>
      </c>
      <c r="H727" s="2">
        <v>0</v>
      </c>
      <c r="I727" s="2">
        <v>0</v>
      </c>
      <c r="J727" s="2">
        <v>6015</v>
      </c>
      <c r="K727" s="2">
        <v>6015</v>
      </c>
      <c r="L727" s="2" t="str">
        <f>_xlfn.XLOOKUP(Data_Nhập[[#This Row],[Main SKU]],MD_Main_SKU[Main SKU],MD_Main_SKU[SKU name_gom])</f>
        <v>iSS01084</v>
      </c>
      <c r="M727" s="2" t="str">
        <f>_xlfn.XLOOKUP(Data_Nhập[[#This Row],[Material-Nhập]],MD_Main_SKU[Main SKU],MD_Main_SKU[SKU name_gom])</f>
        <v>Phó sản</v>
      </c>
    </row>
    <row r="728" spans="1:13" x14ac:dyDescent="0.35">
      <c r="A728">
        <v>2025</v>
      </c>
      <c r="B728">
        <v>5</v>
      </c>
      <c r="C728" t="s">
        <v>16</v>
      </c>
      <c r="D728" t="s">
        <v>17</v>
      </c>
      <c r="E728" t="s">
        <v>16</v>
      </c>
      <c r="F728" t="s">
        <v>17</v>
      </c>
      <c r="G728" s="2">
        <v>1454200</v>
      </c>
      <c r="H728" s="2">
        <v>0</v>
      </c>
      <c r="I728" s="2">
        <v>1454200</v>
      </c>
      <c r="J728" s="2">
        <v>0</v>
      </c>
      <c r="K728" s="2">
        <v>1454200</v>
      </c>
      <c r="L728" s="2" t="str">
        <f>_xlfn.XLOOKUP(Data_Nhập[[#This Row],[Main SKU]],MD_Main_SKU[Main SKU],MD_Main_SKU[SKU name_gom])</f>
        <v>WSS01</v>
      </c>
      <c r="M728" s="2" t="str">
        <f>_xlfn.XLOOKUP(Data_Nhập[[#This Row],[Material-Nhập]],MD_Main_SKU[Main SKU],MD_Main_SKU[SKU name_gom])</f>
        <v>WSS01</v>
      </c>
    </row>
    <row r="729" spans="1:13" x14ac:dyDescent="0.35">
      <c r="A729">
        <v>2025</v>
      </c>
      <c r="B729">
        <v>5</v>
      </c>
      <c r="C729" t="s">
        <v>16</v>
      </c>
      <c r="D729" t="s">
        <v>17</v>
      </c>
      <c r="E729" t="s">
        <v>18</v>
      </c>
      <c r="F729" t="s">
        <v>19</v>
      </c>
      <c r="G729" s="2">
        <v>0</v>
      </c>
      <c r="H729" s="2">
        <v>153999.99999999997</v>
      </c>
      <c r="I729" s="2">
        <v>153999.99999999997</v>
      </c>
      <c r="J729" s="2">
        <v>0</v>
      </c>
      <c r="K729" s="2">
        <v>153999.99999999997</v>
      </c>
      <c r="L729" s="2" t="str">
        <f>_xlfn.XLOOKUP(Data_Nhập[[#This Row],[Main SKU]],MD_Main_SKU[Main SKU],MD_Main_SKU[SKU name_gom])</f>
        <v>WSS01</v>
      </c>
      <c r="M729" s="2" t="str">
        <f>_xlfn.XLOOKUP(Data_Nhập[[#This Row],[Material-Nhập]],MD_Main_SKU[Main SKU],MD_Main_SKU[SKU name_gom])</f>
        <v>iSS01</v>
      </c>
    </row>
    <row r="730" spans="1:13" x14ac:dyDescent="0.35">
      <c r="A730">
        <v>2025</v>
      </c>
      <c r="B730">
        <v>5</v>
      </c>
      <c r="C730" t="s">
        <v>16</v>
      </c>
      <c r="D730" t="s">
        <v>17</v>
      </c>
      <c r="E730" t="s">
        <v>22</v>
      </c>
      <c r="F730" t="s">
        <v>23</v>
      </c>
      <c r="G730" s="2">
        <v>0</v>
      </c>
      <c r="H730" s="2">
        <v>11000.000000000002</v>
      </c>
      <c r="I730" s="2">
        <v>11000.000000000002</v>
      </c>
      <c r="J730" s="2">
        <v>0</v>
      </c>
      <c r="K730" s="2">
        <v>11000.000000000002</v>
      </c>
      <c r="L730" s="2" t="str">
        <f>_xlfn.XLOOKUP(Data_Nhập[[#This Row],[Main SKU]],MD_Main_SKU[Main SKU],MD_Main_SKU[SKU name_gom])</f>
        <v>WSS01</v>
      </c>
      <c r="M730" s="2" t="str">
        <f>_xlfn.XLOOKUP(Data_Nhập[[#This Row],[Material-Nhập]],MD_Main_SKU[Main SKU],MD_Main_SKU[SKU name_gom])</f>
        <v>WSS03</v>
      </c>
    </row>
    <row r="731" spans="1:13" x14ac:dyDescent="0.35">
      <c r="A731">
        <v>2025</v>
      </c>
      <c r="B731">
        <v>5</v>
      </c>
      <c r="C731" t="s">
        <v>16</v>
      </c>
      <c r="D731" t="s">
        <v>17</v>
      </c>
      <c r="E731" t="s">
        <v>40</v>
      </c>
      <c r="F731" t="s">
        <v>41</v>
      </c>
      <c r="G731" s="2">
        <v>0</v>
      </c>
      <c r="H731" s="2">
        <v>18700</v>
      </c>
      <c r="I731" s="2">
        <v>18700</v>
      </c>
      <c r="J731" s="2">
        <v>0</v>
      </c>
      <c r="K731" s="2">
        <v>18700</v>
      </c>
      <c r="L731" s="2" t="str">
        <f>_xlfn.XLOOKUP(Data_Nhập[[#This Row],[Main SKU]],MD_Main_SKU[Main SKU],MD_Main_SKU[SKU name_gom])</f>
        <v>WSS01</v>
      </c>
      <c r="M731" s="2" t="str">
        <f>_xlfn.XLOOKUP(Data_Nhập[[#This Row],[Material-Nhập]],MD_Main_SKU[Main SKU],MD_Main_SKU[SKU name_gom])</f>
        <v>WSS01-PL</v>
      </c>
    </row>
    <row r="732" spans="1:13" x14ac:dyDescent="0.35">
      <c r="A732">
        <v>2025</v>
      </c>
      <c r="B732">
        <v>5</v>
      </c>
      <c r="C732" t="s">
        <v>16</v>
      </c>
      <c r="D732" t="s">
        <v>17</v>
      </c>
      <c r="E732" t="s">
        <v>34</v>
      </c>
      <c r="F732" t="s">
        <v>35</v>
      </c>
      <c r="G732" s="2">
        <v>0</v>
      </c>
      <c r="H732" s="2">
        <v>6599.9999999999991</v>
      </c>
      <c r="I732" s="2">
        <v>6599.9999999999991</v>
      </c>
      <c r="J732" s="2">
        <v>0</v>
      </c>
      <c r="K732" s="2">
        <v>6599.9999999999991</v>
      </c>
      <c r="L732" s="2" t="str">
        <f>_xlfn.XLOOKUP(Data_Nhập[[#This Row],[Main SKU]],MD_Main_SKU[Main SKU],MD_Main_SKU[SKU name_gom])</f>
        <v>WSS01</v>
      </c>
      <c r="M732" s="2" t="str">
        <f>_xlfn.XLOOKUP(Data_Nhập[[#This Row],[Material-Nhập]],MD_Main_SKU[Main SKU],MD_Main_SKU[SKU name_gom])</f>
        <v>WSS03-PL</v>
      </c>
    </row>
    <row r="733" spans="1:13" x14ac:dyDescent="0.35">
      <c r="A733">
        <v>2025</v>
      </c>
      <c r="B733">
        <v>5</v>
      </c>
      <c r="C733" t="s">
        <v>16</v>
      </c>
      <c r="D733" t="s">
        <v>17</v>
      </c>
      <c r="E733" t="s">
        <v>87</v>
      </c>
      <c r="F733" t="s">
        <v>88</v>
      </c>
      <c r="G733" s="2">
        <v>0</v>
      </c>
      <c r="H733" s="2">
        <v>0</v>
      </c>
      <c r="I733" s="2">
        <v>0</v>
      </c>
      <c r="J733" s="2">
        <v>32754.000000000004</v>
      </c>
      <c r="K733" s="2">
        <v>32754.000000000004</v>
      </c>
      <c r="L733" s="2" t="str">
        <f>_xlfn.XLOOKUP(Data_Nhập[[#This Row],[Main SKU]],MD_Main_SKU[Main SKU],MD_Main_SKU[SKU name_gom])</f>
        <v>WSS01</v>
      </c>
      <c r="M733" s="2" t="str">
        <f>_xlfn.XLOOKUP(Data_Nhập[[#This Row],[Material-Nhập]],MD_Main_SKU[Main SKU],MD_Main_SKU[SKU name_gom])</f>
        <v>Phó sản</v>
      </c>
    </row>
    <row r="734" spans="1:13" x14ac:dyDescent="0.35">
      <c r="A734">
        <v>2025</v>
      </c>
      <c r="B734">
        <v>5</v>
      </c>
      <c r="C734" t="s">
        <v>16</v>
      </c>
      <c r="D734" t="s">
        <v>17</v>
      </c>
      <c r="E734" t="s">
        <v>89</v>
      </c>
      <c r="F734" t="s">
        <v>90</v>
      </c>
      <c r="G734" s="2">
        <v>0</v>
      </c>
      <c r="H734" s="2">
        <v>0</v>
      </c>
      <c r="I734" s="2">
        <v>0</v>
      </c>
      <c r="J734" s="2">
        <v>32440.000000000004</v>
      </c>
      <c r="K734" s="2">
        <v>32440.000000000004</v>
      </c>
      <c r="L734" s="2" t="str">
        <f>_xlfn.XLOOKUP(Data_Nhập[[#This Row],[Main SKU]],MD_Main_SKU[Main SKU],MD_Main_SKU[SKU name_gom])</f>
        <v>WSS01</v>
      </c>
      <c r="M734" s="2" t="str">
        <f>_xlfn.XLOOKUP(Data_Nhập[[#This Row],[Material-Nhập]],MD_Main_SKU[Main SKU],MD_Main_SKU[SKU name_gom])</f>
        <v>Phó sản</v>
      </c>
    </row>
    <row r="735" spans="1:13" x14ac:dyDescent="0.35">
      <c r="A735">
        <v>2025</v>
      </c>
      <c r="B735">
        <v>5</v>
      </c>
      <c r="C735" t="s">
        <v>16</v>
      </c>
      <c r="D735" t="s">
        <v>17</v>
      </c>
      <c r="E735" t="s">
        <v>91</v>
      </c>
      <c r="F735" t="s">
        <v>92</v>
      </c>
      <c r="G735" s="2">
        <v>0</v>
      </c>
      <c r="H735" s="2">
        <v>0</v>
      </c>
      <c r="I735" s="2">
        <v>0</v>
      </c>
      <c r="J735" s="2">
        <v>2750</v>
      </c>
      <c r="K735" s="2">
        <v>2750</v>
      </c>
      <c r="L735" s="2" t="str">
        <f>_xlfn.XLOOKUP(Data_Nhập[[#This Row],[Main SKU]],MD_Main_SKU[Main SKU],MD_Main_SKU[SKU name_gom])</f>
        <v>WSS01</v>
      </c>
      <c r="M735" s="2" t="str">
        <f>_xlfn.XLOOKUP(Data_Nhập[[#This Row],[Material-Nhập]],MD_Main_SKU[Main SKU],MD_Main_SKU[SKU name_gom])</f>
        <v>Phó sản</v>
      </c>
    </row>
    <row r="736" spans="1:13" x14ac:dyDescent="0.35">
      <c r="A736">
        <v>2025</v>
      </c>
      <c r="B736">
        <v>5</v>
      </c>
      <c r="C736" t="s">
        <v>16</v>
      </c>
      <c r="D736" t="s">
        <v>17</v>
      </c>
      <c r="E736" t="s">
        <v>117</v>
      </c>
      <c r="F736" t="s">
        <v>86</v>
      </c>
      <c r="G736" s="2">
        <v>0</v>
      </c>
      <c r="H736" s="2">
        <v>0</v>
      </c>
      <c r="I736" s="2">
        <v>0</v>
      </c>
      <c r="J736" s="2">
        <v>14496.999999999998</v>
      </c>
      <c r="K736" s="2">
        <v>14496.999999999998</v>
      </c>
      <c r="L736" s="2" t="str">
        <f>_xlfn.XLOOKUP(Data_Nhập[[#This Row],[Main SKU]],MD_Main_SKU[Main SKU],MD_Main_SKU[SKU name_gom])</f>
        <v>WSS01</v>
      </c>
      <c r="M736" s="2" t="str">
        <f>_xlfn.XLOOKUP(Data_Nhập[[#This Row],[Material-Nhập]],MD_Main_SKU[Main SKU],MD_Main_SKU[SKU name_gom])</f>
        <v>Phó sản</v>
      </c>
    </row>
    <row r="737" spans="1:13" x14ac:dyDescent="0.35">
      <c r="A737">
        <v>2025</v>
      </c>
      <c r="B737">
        <v>5</v>
      </c>
      <c r="C737" t="s">
        <v>18</v>
      </c>
      <c r="D737" t="s">
        <v>19</v>
      </c>
      <c r="E737" t="s">
        <v>14</v>
      </c>
      <c r="F737" t="s">
        <v>15</v>
      </c>
      <c r="G737" s="2">
        <v>0</v>
      </c>
      <c r="H737" s="2">
        <v>2200</v>
      </c>
      <c r="I737" s="2">
        <v>2200</v>
      </c>
      <c r="J737" s="2">
        <v>0</v>
      </c>
      <c r="K737" s="2">
        <v>2200</v>
      </c>
      <c r="L737" s="2" t="str">
        <f>_xlfn.XLOOKUP(Data_Nhập[[#This Row],[Main SKU]],MD_Main_SKU[Main SKU],MD_Main_SKU[SKU name_gom])</f>
        <v>iSS01</v>
      </c>
      <c r="M737" s="2" t="str">
        <f>_xlfn.XLOOKUP(Data_Nhập[[#This Row],[Material-Nhập]],MD_Main_SKU[Main SKU],MD_Main_SKU[SKU name_gom])</f>
        <v>iSS01084</v>
      </c>
    </row>
    <row r="738" spans="1:13" x14ac:dyDescent="0.35">
      <c r="A738">
        <v>2025</v>
      </c>
      <c r="B738">
        <v>5</v>
      </c>
      <c r="C738" t="s">
        <v>18</v>
      </c>
      <c r="D738" t="s">
        <v>19</v>
      </c>
      <c r="E738" t="s">
        <v>16</v>
      </c>
      <c r="F738" t="s">
        <v>17</v>
      </c>
      <c r="G738" s="2">
        <v>0</v>
      </c>
      <c r="H738" s="2">
        <v>7700</v>
      </c>
      <c r="I738" s="2">
        <v>7700</v>
      </c>
      <c r="J738" s="2">
        <v>0</v>
      </c>
      <c r="K738" s="2">
        <v>7700</v>
      </c>
      <c r="L738" s="2" t="str">
        <f>_xlfn.XLOOKUP(Data_Nhập[[#This Row],[Main SKU]],MD_Main_SKU[Main SKU],MD_Main_SKU[SKU name_gom])</f>
        <v>iSS01</v>
      </c>
      <c r="M738" s="2" t="str">
        <f>_xlfn.XLOOKUP(Data_Nhập[[#This Row],[Material-Nhập]],MD_Main_SKU[Main SKU],MD_Main_SKU[SKU name_gom])</f>
        <v>WSS01</v>
      </c>
    </row>
    <row r="739" spans="1:13" x14ac:dyDescent="0.35">
      <c r="A739">
        <v>2025</v>
      </c>
      <c r="B739">
        <v>5</v>
      </c>
      <c r="C739" t="s">
        <v>18</v>
      </c>
      <c r="D739" t="s">
        <v>19</v>
      </c>
      <c r="E739" t="s">
        <v>18</v>
      </c>
      <c r="F739" t="s">
        <v>19</v>
      </c>
      <c r="G739" s="2">
        <v>520300.00000000006</v>
      </c>
      <c r="H739" s="2">
        <v>0</v>
      </c>
      <c r="I739" s="2">
        <v>520300.00000000006</v>
      </c>
      <c r="J739" s="2">
        <v>0</v>
      </c>
      <c r="K739" s="2">
        <v>520300.00000000006</v>
      </c>
      <c r="L739" s="2" t="str">
        <f>_xlfn.XLOOKUP(Data_Nhập[[#This Row],[Main SKU]],MD_Main_SKU[Main SKU],MD_Main_SKU[SKU name_gom])</f>
        <v>iSS01</v>
      </c>
      <c r="M739" s="2" t="str">
        <f>_xlfn.XLOOKUP(Data_Nhập[[#This Row],[Material-Nhập]],MD_Main_SKU[Main SKU],MD_Main_SKU[SKU name_gom])</f>
        <v>iSS01</v>
      </c>
    </row>
    <row r="740" spans="1:13" x14ac:dyDescent="0.35">
      <c r="A740">
        <v>2025</v>
      </c>
      <c r="B740">
        <v>5</v>
      </c>
      <c r="C740" t="s">
        <v>18</v>
      </c>
      <c r="D740" t="s">
        <v>19</v>
      </c>
      <c r="E740" t="s">
        <v>22</v>
      </c>
      <c r="F740" t="s">
        <v>23</v>
      </c>
      <c r="G740" s="2">
        <v>0</v>
      </c>
      <c r="H740" s="2">
        <v>17600</v>
      </c>
      <c r="I740" s="2">
        <v>17600</v>
      </c>
      <c r="J740" s="2">
        <v>0</v>
      </c>
      <c r="K740" s="2">
        <v>17600</v>
      </c>
      <c r="L740" s="2" t="str">
        <f>_xlfn.XLOOKUP(Data_Nhập[[#This Row],[Main SKU]],MD_Main_SKU[Main SKU],MD_Main_SKU[SKU name_gom])</f>
        <v>iSS01</v>
      </c>
      <c r="M740" s="2" t="str">
        <f>_xlfn.XLOOKUP(Data_Nhập[[#This Row],[Material-Nhập]],MD_Main_SKU[Main SKU],MD_Main_SKU[SKU name_gom])</f>
        <v>WSS03</v>
      </c>
    </row>
    <row r="741" spans="1:13" x14ac:dyDescent="0.35">
      <c r="A741">
        <v>2025</v>
      </c>
      <c r="B741">
        <v>5</v>
      </c>
      <c r="C741" t="s">
        <v>18</v>
      </c>
      <c r="D741" t="s">
        <v>19</v>
      </c>
      <c r="E741" t="s">
        <v>40</v>
      </c>
      <c r="F741" t="s">
        <v>41</v>
      </c>
      <c r="G741" s="2">
        <v>0</v>
      </c>
      <c r="H741" s="2">
        <v>2200</v>
      </c>
      <c r="I741" s="2">
        <v>2200</v>
      </c>
      <c r="J741" s="2">
        <v>0</v>
      </c>
      <c r="K741" s="2">
        <v>2200</v>
      </c>
      <c r="L741" s="2" t="str">
        <f>_xlfn.XLOOKUP(Data_Nhập[[#This Row],[Main SKU]],MD_Main_SKU[Main SKU],MD_Main_SKU[SKU name_gom])</f>
        <v>iSS01</v>
      </c>
      <c r="M741" s="2" t="str">
        <f>_xlfn.XLOOKUP(Data_Nhập[[#This Row],[Material-Nhập]],MD_Main_SKU[Main SKU],MD_Main_SKU[SKU name_gom])</f>
        <v>WSS01-PL</v>
      </c>
    </row>
    <row r="742" spans="1:13" x14ac:dyDescent="0.35">
      <c r="A742">
        <v>2025</v>
      </c>
      <c r="B742">
        <v>5</v>
      </c>
      <c r="C742" t="s">
        <v>18</v>
      </c>
      <c r="D742" t="s">
        <v>19</v>
      </c>
      <c r="E742" t="s">
        <v>42</v>
      </c>
      <c r="F742" t="s">
        <v>43</v>
      </c>
      <c r="G742" s="2">
        <v>0</v>
      </c>
      <c r="H742" s="2">
        <v>4400</v>
      </c>
      <c r="I742" s="2">
        <v>4400</v>
      </c>
      <c r="J742" s="2">
        <v>0</v>
      </c>
      <c r="K742" s="2">
        <v>4400</v>
      </c>
      <c r="L742" s="2" t="str">
        <f>_xlfn.XLOOKUP(Data_Nhập[[#This Row],[Main SKU]],MD_Main_SKU[Main SKU],MD_Main_SKU[SKU name_gom])</f>
        <v>iSS01</v>
      </c>
      <c r="M742" s="2" t="str">
        <f>_xlfn.XLOOKUP(Data_Nhập[[#This Row],[Material-Nhập]],MD_Main_SKU[Main SKU],MD_Main_SKU[SKU name_gom])</f>
        <v>iSS01-PL</v>
      </c>
    </row>
    <row r="743" spans="1:13" x14ac:dyDescent="0.35">
      <c r="A743">
        <v>2025</v>
      </c>
      <c r="B743">
        <v>5</v>
      </c>
      <c r="C743" t="s">
        <v>18</v>
      </c>
      <c r="D743" t="s">
        <v>19</v>
      </c>
      <c r="E743" t="s">
        <v>34</v>
      </c>
      <c r="F743" t="s">
        <v>35</v>
      </c>
      <c r="G743" s="2">
        <v>0</v>
      </c>
      <c r="H743" s="2">
        <v>1100</v>
      </c>
      <c r="I743" s="2">
        <v>1100</v>
      </c>
      <c r="J743" s="2">
        <v>0</v>
      </c>
      <c r="K743" s="2">
        <v>1100</v>
      </c>
      <c r="L743" s="2" t="str">
        <f>_xlfn.XLOOKUP(Data_Nhập[[#This Row],[Main SKU]],MD_Main_SKU[Main SKU],MD_Main_SKU[SKU name_gom])</f>
        <v>iSS01</v>
      </c>
      <c r="M743" s="2" t="str">
        <f>_xlfn.XLOOKUP(Data_Nhập[[#This Row],[Material-Nhập]],MD_Main_SKU[Main SKU],MD_Main_SKU[SKU name_gom])</f>
        <v>WSS03-PL</v>
      </c>
    </row>
    <row r="744" spans="1:13" x14ac:dyDescent="0.35">
      <c r="A744">
        <v>2025</v>
      </c>
      <c r="B744">
        <v>5</v>
      </c>
      <c r="C744" t="s">
        <v>18</v>
      </c>
      <c r="D744" t="s">
        <v>19</v>
      </c>
      <c r="E744" t="s">
        <v>87</v>
      </c>
      <c r="F744" t="s">
        <v>88</v>
      </c>
      <c r="G744" s="2">
        <v>0</v>
      </c>
      <c r="H744" s="2">
        <v>0</v>
      </c>
      <c r="I744" s="2">
        <v>0</v>
      </c>
      <c r="J744" s="2">
        <v>9074.9999999999982</v>
      </c>
      <c r="K744" s="2">
        <v>9074.9999999999982</v>
      </c>
      <c r="L744" s="2" t="str">
        <f>_xlfn.XLOOKUP(Data_Nhập[[#This Row],[Main SKU]],MD_Main_SKU[Main SKU],MD_Main_SKU[SKU name_gom])</f>
        <v>iSS01</v>
      </c>
      <c r="M744" s="2" t="str">
        <f>_xlfn.XLOOKUP(Data_Nhập[[#This Row],[Material-Nhập]],MD_Main_SKU[Main SKU],MD_Main_SKU[SKU name_gom])</f>
        <v>Phó sản</v>
      </c>
    </row>
    <row r="745" spans="1:13" x14ac:dyDescent="0.35">
      <c r="A745">
        <v>2025</v>
      </c>
      <c r="B745">
        <v>5</v>
      </c>
      <c r="C745" t="s">
        <v>18</v>
      </c>
      <c r="D745" t="s">
        <v>19</v>
      </c>
      <c r="E745" t="s">
        <v>89</v>
      </c>
      <c r="F745" t="s">
        <v>90</v>
      </c>
      <c r="G745" s="2">
        <v>0</v>
      </c>
      <c r="H745" s="2">
        <v>0</v>
      </c>
      <c r="I745" s="2">
        <v>0</v>
      </c>
      <c r="J745" s="2">
        <v>13200</v>
      </c>
      <c r="K745" s="2">
        <v>13200</v>
      </c>
      <c r="L745" s="2" t="str">
        <f>_xlfn.XLOOKUP(Data_Nhập[[#This Row],[Main SKU]],MD_Main_SKU[Main SKU],MD_Main_SKU[SKU name_gom])</f>
        <v>iSS01</v>
      </c>
      <c r="M745" s="2" t="str">
        <f>_xlfn.XLOOKUP(Data_Nhập[[#This Row],[Material-Nhập]],MD_Main_SKU[Main SKU],MD_Main_SKU[SKU name_gom])</f>
        <v>Phó sản</v>
      </c>
    </row>
    <row r="746" spans="1:13" x14ac:dyDescent="0.35">
      <c r="A746">
        <v>2025</v>
      </c>
      <c r="B746">
        <v>5</v>
      </c>
      <c r="C746" t="s">
        <v>18</v>
      </c>
      <c r="D746" t="s">
        <v>19</v>
      </c>
      <c r="E746" t="s">
        <v>117</v>
      </c>
      <c r="F746" t="s">
        <v>86</v>
      </c>
      <c r="G746" s="2">
        <v>0</v>
      </c>
      <c r="H746" s="2">
        <v>0</v>
      </c>
      <c r="I746" s="2">
        <v>0</v>
      </c>
      <c r="J746" s="2">
        <v>3856</v>
      </c>
      <c r="K746" s="2">
        <v>3856</v>
      </c>
      <c r="L746" s="2" t="str">
        <f>_xlfn.XLOOKUP(Data_Nhập[[#This Row],[Main SKU]],MD_Main_SKU[Main SKU],MD_Main_SKU[SKU name_gom])</f>
        <v>iSS01</v>
      </c>
      <c r="M746" s="2" t="str">
        <f>_xlfn.XLOOKUP(Data_Nhập[[#This Row],[Material-Nhập]],MD_Main_SKU[Main SKU],MD_Main_SKU[SKU name_gom])</f>
        <v>Phó sản</v>
      </c>
    </row>
    <row r="747" spans="1:13" x14ac:dyDescent="0.35">
      <c r="A747">
        <v>2025</v>
      </c>
      <c r="B747">
        <v>5</v>
      </c>
      <c r="C747" t="s">
        <v>26</v>
      </c>
      <c r="D747" t="s">
        <v>27</v>
      </c>
      <c r="E747" t="s">
        <v>22</v>
      </c>
      <c r="F747" t="s">
        <v>23</v>
      </c>
      <c r="G747" s="2">
        <v>0</v>
      </c>
      <c r="H747" s="2">
        <v>1100</v>
      </c>
      <c r="I747" s="2">
        <v>1100</v>
      </c>
      <c r="J747" s="2">
        <v>0</v>
      </c>
      <c r="K747" s="2">
        <v>1100</v>
      </c>
      <c r="L747" s="2" t="str">
        <f>_xlfn.XLOOKUP(Data_Nhập[[#This Row],[Main SKU]],MD_Main_SKU[Main SKU],MD_Main_SKU[SKU name_gom])</f>
        <v>iSS01</v>
      </c>
      <c r="M747" s="2" t="str">
        <f>_xlfn.XLOOKUP(Data_Nhập[[#This Row],[Material-Nhập]],MD_Main_SKU[Main SKU],MD_Main_SKU[SKU name_gom])</f>
        <v>WSS03</v>
      </c>
    </row>
    <row r="748" spans="1:13" x14ac:dyDescent="0.35">
      <c r="A748">
        <v>2025</v>
      </c>
      <c r="B748">
        <v>5</v>
      </c>
      <c r="C748" t="s">
        <v>26</v>
      </c>
      <c r="D748" t="s">
        <v>27</v>
      </c>
      <c r="E748" t="s">
        <v>24</v>
      </c>
      <c r="F748" t="s">
        <v>25</v>
      </c>
      <c r="G748" s="2">
        <v>0</v>
      </c>
      <c r="H748" s="2">
        <v>15400</v>
      </c>
      <c r="I748" s="2">
        <v>15400</v>
      </c>
      <c r="J748" s="2">
        <v>0</v>
      </c>
      <c r="K748" s="2">
        <v>15400</v>
      </c>
      <c r="L748" s="2" t="str">
        <f>_xlfn.XLOOKUP(Data_Nhập[[#This Row],[Main SKU]],MD_Main_SKU[Main SKU],MD_Main_SKU[SKU name_gom])</f>
        <v>iSS01</v>
      </c>
      <c r="M748" s="2" t="str">
        <f>_xlfn.XLOOKUP(Data_Nhập[[#This Row],[Material-Nhập]],MD_Main_SKU[Main SKU],MD_Main_SKU[SKU name_gom])</f>
        <v>WSS01</v>
      </c>
    </row>
    <row r="749" spans="1:13" x14ac:dyDescent="0.35">
      <c r="A749">
        <v>2025</v>
      </c>
      <c r="B749">
        <v>5</v>
      </c>
      <c r="C749" t="s">
        <v>26</v>
      </c>
      <c r="D749" t="s">
        <v>27</v>
      </c>
      <c r="E749" t="s">
        <v>26</v>
      </c>
      <c r="F749" t="s">
        <v>27</v>
      </c>
      <c r="G749" s="2">
        <v>793100</v>
      </c>
      <c r="H749" s="2">
        <v>0</v>
      </c>
      <c r="I749" s="2">
        <v>793100</v>
      </c>
      <c r="J749" s="2">
        <v>0</v>
      </c>
      <c r="K749" s="2">
        <v>793100</v>
      </c>
      <c r="L749" s="2" t="str">
        <f>_xlfn.XLOOKUP(Data_Nhập[[#This Row],[Main SKU]],MD_Main_SKU[Main SKU],MD_Main_SKU[SKU name_gom])</f>
        <v>iSS01</v>
      </c>
      <c r="M749" s="2" t="str">
        <f>_xlfn.XLOOKUP(Data_Nhập[[#This Row],[Material-Nhập]],MD_Main_SKU[Main SKU],MD_Main_SKU[SKU name_gom])</f>
        <v>iSS01</v>
      </c>
    </row>
    <row r="750" spans="1:13" x14ac:dyDescent="0.35">
      <c r="A750">
        <v>2025</v>
      </c>
      <c r="B750">
        <v>5</v>
      </c>
      <c r="C750" t="s">
        <v>26</v>
      </c>
      <c r="D750" t="s">
        <v>27</v>
      </c>
      <c r="E750" t="s">
        <v>50</v>
      </c>
      <c r="F750" t="s">
        <v>51</v>
      </c>
      <c r="G750" s="2">
        <v>0</v>
      </c>
      <c r="H750" s="2">
        <v>6600</v>
      </c>
      <c r="I750" s="2">
        <v>6600</v>
      </c>
      <c r="J750" s="2">
        <v>0</v>
      </c>
      <c r="K750" s="2">
        <v>6600</v>
      </c>
      <c r="L750" s="2" t="str">
        <f>_xlfn.XLOOKUP(Data_Nhập[[#This Row],[Main SKU]],MD_Main_SKU[Main SKU],MD_Main_SKU[SKU name_gom])</f>
        <v>iSS01</v>
      </c>
      <c r="M750" s="2" t="str">
        <f>_xlfn.XLOOKUP(Data_Nhập[[#This Row],[Material-Nhập]],MD_Main_SKU[Main SKU],MD_Main_SKU[SKU name_gom])</f>
        <v>iSS01-PL</v>
      </c>
    </row>
    <row r="751" spans="1:13" x14ac:dyDescent="0.35">
      <c r="A751">
        <v>2025</v>
      </c>
      <c r="B751">
        <v>5</v>
      </c>
      <c r="C751" t="s">
        <v>26</v>
      </c>
      <c r="D751" t="s">
        <v>27</v>
      </c>
      <c r="E751" t="s">
        <v>87</v>
      </c>
      <c r="F751" t="s">
        <v>88</v>
      </c>
      <c r="G751" s="2">
        <v>0</v>
      </c>
      <c r="H751" s="2">
        <v>0</v>
      </c>
      <c r="I751" s="2">
        <v>0</v>
      </c>
      <c r="J751" s="2">
        <v>19725</v>
      </c>
      <c r="K751" s="2">
        <v>19725</v>
      </c>
      <c r="L751" s="2" t="str">
        <f>_xlfn.XLOOKUP(Data_Nhập[[#This Row],[Main SKU]],MD_Main_SKU[Main SKU],MD_Main_SKU[SKU name_gom])</f>
        <v>iSS01</v>
      </c>
      <c r="M751" s="2" t="str">
        <f>_xlfn.XLOOKUP(Data_Nhập[[#This Row],[Material-Nhập]],MD_Main_SKU[Main SKU],MD_Main_SKU[SKU name_gom])</f>
        <v>Phó sản</v>
      </c>
    </row>
    <row r="752" spans="1:13" x14ac:dyDescent="0.35">
      <c r="A752">
        <v>2025</v>
      </c>
      <c r="B752">
        <v>5</v>
      </c>
      <c r="C752" t="s">
        <v>26</v>
      </c>
      <c r="D752" t="s">
        <v>27</v>
      </c>
      <c r="E752" t="s">
        <v>89</v>
      </c>
      <c r="F752" t="s">
        <v>90</v>
      </c>
      <c r="G752" s="2">
        <v>0</v>
      </c>
      <c r="H752" s="2">
        <v>0</v>
      </c>
      <c r="I752" s="2">
        <v>0</v>
      </c>
      <c r="J752" s="2">
        <v>2200</v>
      </c>
      <c r="K752" s="2">
        <v>2200</v>
      </c>
      <c r="L752" s="2" t="str">
        <f>_xlfn.XLOOKUP(Data_Nhập[[#This Row],[Main SKU]],MD_Main_SKU[Main SKU],MD_Main_SKU[SKU name_gom])</f>
        <v>iSS01</v>
      </c>
      <c r="M752" s="2" t="str">
        <f>_xlfn.XLOOKUP(Data_Nhập[[#This Row],[Material-Nhập]],MD_Main_SKU[Main SKU],MD_Main_SKU[SKU name_gom])</f>
        <v>Phó sản</v>
      </c>
    </row>
    <row r="753" spans="1:13" x14ac:dyDescent="0.35">
      <c r="A753">
        <v>2025</v>
      </c>
      <c r="B753">
        <v>5</v>
      </c>
      <c r="C753" t="s">
        <v>26</v>
      </c>
      <c r="D753" t="s">
        <v>27</v>
      </c>
      <c r="E753" t="s">
        <v>117</v>
      </c>
      <c r="F753" t="s">
        <v>86</v>
      </c>
      <c r="G753" s="2">
        <v>0</v>
      </c>
      <c r="H753" s="2">
        <v>0</v>
      </c>
      <c r="I753" s="2">
        <v>0</v>
      </c>
      <c r="J753" s="2">
        <v>9410</v>
      </c>
      <c r="K753" s="2">
        <v>9410</v>
      </c>
      <c r="L753" s="2" t="str">
        <f>_xlfn.XLOOKUP(Data_Nhập[[#This Row],[Main SKU]],MD_Main_SKU[Main SKU],MD_Main_SKU[SKU name_gom])</f>
        <v>iSS01</v>
      </c>
      <c r="M753" s="2" t="str">
        <f>_xlfn.XLOOKUP(Data_Nhập[[#This Row],[Material-Nhập]],MD_Main_SKU[Main SKU],MD_Main_SKU[SKU name_gom])</f>
        <v>Phó sản</v>
      </c>
    </row>
    <row r="754" spans="1:13" x14ac:dyDescent="0.35">
      <c r="A754">
        <v>2025</v>
      </c>
      <c r="B754">
        <v>5</v>
      </c>
      <c r="C754" t="s">
        <v>115</v>
      </c>
      <c r="D754" t="s">
        <v>116</v>
      </c>
      <c r="E754" t="s">
        <v>115</v>
      </c>
      <c r="F754" t="s">
        <v>116</v>
      </c>
      <c r="G754" s="2">
        <v>64650</v>
      </c>
      <c r="H754" s="2">
        <v>0</v>
      </c>
      <c r="I754" s="2">
        <v>64650</v>
      </c>
      <c r="J754" s="2">
        <v>0</v>
      </c>
      <c r="K754" s="2">
        <v>64650</v>
      </c>
      <c r="L754" s="2" t="str">
        <f>_xlfn.XLOOKUP(Data_Nhập[[#This Row],[Main SKU]],MD_Main_SKU[Main SKU],MD_Main_SKU[SKU name_gom])</f>
        <v>WSS05</v>
      </c>
      <c r="M754" s="2" t="str">
        <f>_xlfn.XLOOKUP(Data_Nhập[[#This Row],[Material-Nhập]],MD_Main_SKU[Main SKU],MD_Main_SKU[SKU name_gom])</f>
        <v>WSS05</v>
      </c>
    </row>
    <row r="755" spans="1:13" x14ac:dyDescent="0.35">
      <c r="A755">
        <v>2025</v>
      </c>
      <c r="B755">
        <v>5</v>
      </c>
      <c r="C755" t="s">
        <v>115</v>
      </c>
      <c r="D755" t="s">
        <v>116</v>
      </c>
      <c r="E755" t="s">
        <v>124</v>
      </c>
      <c r="F755" t="s">
        <v>125</v>
      </c>
      <c r="G755" s="2">
        <v>0</v>
      </c>
      <c r="H755" s="2">
        <v>1050</v>
      </c>
      <c r="I755" s="2">
        <v>1050</v>
      </c>
      <c r="J755" s="2">
        <v>0</v>
      </c>
      <c r="K755" s="2">
        <v>1050</v>
      </c>
      <c r="L755" s="2" t="str">
        <f>_xlfn.XLOOKUP(Data_Nhập[[#This Row],[Main SKU]],MD_Main_SKU[Main SKU],MD_Main_SKU[SKU name_gom])</f>
        <v>WSS05</v>
      </c>
      <c r="M755" s="2" t="str">
        <f>_xlfn.XLOOKUP(Data_Nhập[[#This Row],[Material-Nhập]],MD_Main_SKU[Main SKU],MD_Main_SKU[SKU name_gom])</f>
        <v>WSS06</v>
      </c>
    </row>
    <row r="756" spans="1:13" x14ac:dyDescent="0.35">
      <c r="A756">
        <v>2025</v>
      </c>
      <c r="B756">
        <v>5</v>
      </c>
      <c r="C756" t="s">
        <v>115</v>
      </c>
      <c r="D756" t="s">
        <v>116</v>
      </c>
      <c r="E756" t="s">
        <v>118</v>
      </c>
      <c r="F756" t="s">
        <v>119</v>
      </c>
      <c r="G756" s="2">
        <v>0</v>
      </c>
      <c r="H756" s="2">
        <v>10500</v>
      </c>
      <c r="I756" s="2">
        <v>10500</v>
      </c>
      <c r="J756" s="2">
        <v>0</v>
      </c>
      <c r="K756" s="2">
        <v>10500</v>
      </c>
      <c r="L756" s="2" t="str">
        <f>_xlfn.XLOOKUP(Data_Nhập[[#This Row],[Main SKU]],MD_Main_SKU[Main SKU],MD_Main_SKU[SKU name_gom])</f>
        <v>WSS05</v>
      </c>
      <c r="M756" s="2" t="str">
        <f>_xlfn.XLOOKUP(Data_Nhập[[#This Row],[Material-Nhập]],MD_Main_SKU[Main SKU],MD_Main_SKU[SKU name_gom])</f>
        <v>WSS05</v>
      </c>
    </row>
    <row r="757" spans="1:13" x14ac:dyDescent="0.35">
      <c r="A757">
        <v>2025</v>
      </c>
      <c r="B757">
        <v>5</v>
      </c>
      <c r="C757" t="s">
        <v>115</v>
      </c>
      <c r="D757" t="s">
        <v>116</v>
      </c>
      <c r="E757" t="s">
        <v>87</v>
      </c>
      <c r="F757" t="s">
        <v>88</v>
      </c>
      <c r="G757" s="2">
        <v>0</v>
      </c>
      <c r="H757" s="2">
        <v>0</v>
      </c>
      <c r="I757" s="2">
        <v>0</v>
      </c>
      <c r="J757" s="2">
        <v>7858</v>
      </c>
      <c r="K757" s="2">
        <v>7858</v>
      </c>
      <c r="L757" s="2" t="str">
        <f>_xlfn.XLOOKUP(Data_Nhập[[#This Row],[Main SKU]],MD_Main_SKU[Main SKU],MD_Main_SKU[SKU name_gom])</f>
        <v>WSS05</v>
      </c>
      <c r="M757" s="2" t="str">
        <f>_xlfn.XLOOKUP(Data_Nhập[[#This Row],[Material-Nhập]],MD_Main_SKU[Main SKU],MD_Main_SKU[SKU name_gom])</f>
        <v>Phó sản</v>
      </c>
    </row>
    <row r="758" spans="1:13" x14ac:dyDescent="0.35">
      <c r="A758">
        <v>2025</v>
      </c>
      <c r="B758">
        <v>5</v>
      </c>
      <c r="C758" t="s">
        <v>115</v>
      </c>
      <c r="D758" t="s">
        <v>116</v>
      </c>
      <c r="E758" t="s">
        <v>117</v>
      </c>
      <c r="F758" t="s">
        <v>86</v>
      </c>
      <c r="G758" s="2">
        <v>0</v>
      </c>
      <c r="H758" s="2">
        <v>0</v>
      </c>
      <c r="I758" s="2">
        <v>0</v>
      </c>
      <c r="J758" s="2">
        <v>2046</v>
      </c>
      <c r="K758" s="2">
        <v>2046</v>
      </c>
      <c r="L758" s="2" t="str">
        <f>_xlfn.XLOOKUP(Data_Nhập[[#This Row],[Main SKU]],MD_Main_SKU[Main SKU],MD_Main_SKU[SKU name_gom])</f>
        <v>WSS05</v>
      </c>
      <c r="M758" s="2" t="str">
        <f>_xlfn.XLOOKUP(Data_Nhập[[#This Row],[Material-Nhập]],MD_Main_SKU[Main SKU],MD_Main_SKU[SKU name_gom])</f>
        <v>Phó sản</v>
      </c>
    </row>
    <row r="759" spans="1:13" x14ac:dyDescent="0.35">
      <c r="A759">
        <v>2025</v>
      </c>
      <c r="B759">
        <v>5</v>
      </c>
      <c r="C759" t="s">
        <v>44</v>
      </c>
      <c r="D759" t="s">
        <v>45</v>
      </c>
      <c r="E759" t="s">
        <v>44</v>
      </c>
      <c r="F759" t="s">
        <v>45</v>
      </c>
      <c r="G759" s="2">
        <v>8800</v>
      </c>
      <c r="H759" s="2">
        <v>0</v>
      </c>
      <c r="I759" s="2">
        <v>8800</v>
      </c>
      <c r="J759" s="2">
        <v>0</v>
      </c>
      <c r="K759" s="2">
        <v>8800</v>
      </c>
      <c r="L759" s="2" t="str">
        <f>_xlfn.XLOOKUP(Data_Nhập[[#This Row],[Main SKU]],MD_Main_SKU[Main SKU],MD_Main_SKU[SKU name_gom])</f>
        <v>iSS01</v>
      </c>
      <c r="M759" s="2" t="str">
        <f>_xlfn.XLOOKUP(Data_Nhập[[#This Row],[Material-Nhập]],MD_Main_SKU[Main SKU],MD_Main_SKU[SKU name_gom])</f>
        <v>iSS01</v>
      </c>
    </row>
    <row r="760" spans="1:13" x14ac:dyDescent="0.35">
      <c r="A760">
        <v>2025</v>
      </c>
      <c r="B760">
        <v>5</v>
      </c>
      <c r="C760" t="s">
        <v>44</v>
      </c>
      <c r="D760" t="s">
        <v>45</v>
      </c>
      <c r="E760" t="s">
        <v>87</v>
      </c>
      <c r="F760" t="s">
        <v>88</v>
      </c>
      <c r="G760" s="2">
        <v>0</v>
      </c>
      <c r="H760" s="2">
        <v>0</v>
      </c>
      <c r="I760" s="2">
        <v>0</v>
      </c>
      <c r="J760" s="2">
        <v>350</v>
      </c>
      <c r="K760" s="2">
        <v>350</v>
      </c>
      <c r="L760" s="2" t="str">
        <f>_xlfn.XLOOKUP(Data_Nhập[[#This Row],[Main SKU]],MD_Main_SKU[Main SKU],MD_Main_SKU[SKU name_gom])</f>
        <v>iSS01</v>
      </c>
      <c r="M760" s="2" t="str">
        <f>_xlfn.XLOOKUP(Data_Nhập[[#This Row],[Material-Nhập]],MD_Main_SKU[Main SKU],MD_Main_SKU[SKU name_gom])</f>
        <v>Phó sản</v>
      </c>
    </row>
    <row r="761" spans="1:13" x14ac:dyDescent="0.35">
      <c r="A761">
        <v>2025</v>
      </c>
      <c r="B761">
        <v>5</v>
      </c>
      <c r="C761" t="s">
        <v>44</v>
      </c>
      <c r="D761" t="s">
        <v>45</v>
      </c>
      <c r="E761" t="s">
        <v>117</v>
      </c>
      <c r="F761" t="s">
        <v>86</v>
      </c>
      <c r="G761" s="2">
        <v>0</v>
      </c>
      <c r="H761" s="2">
        <v>0</v>
      </c>
      <c r="I761" s="2">
        <v>0</v>
      </c>
      <c r="J761" s="2">
        <v>585</v>
      </c>
      <c r="K761" s="2">
        <v>585</v>
      </c>
      <c r="L761" s="2" t="str">
        <f>_xlfn.XLOOKUP(Data_Nhập[[#This Row],[Main SKU]],MD_Main_SKU[Main SKU],MD_Main_SKU[SKU name_gom])</f>
        <v>iSS01</v>
      </c>
      <c r="M761" s="2" t="str">
        <f>_xlfn.XLOOKUP(Data_Nhập[[#This Row],[Material-Nhập]],MD_Main_SKU[Main SKU],MD_Main_SKU[SKU name_gom])</f>
        <v>Phó sản</v>
      </c>
    </row>
    <row r="762" spans="1:13" x14ac:dyDescent="0.35">
      <c r="A762">
        <v>2025</v>
      </c>
      <c r="B762">
        <v>5</v>
      </c>
      <c r="C762" t="s">
        <v>54</v>
      </c>
      <c r="D762" t="s">
        <v>55</v>
      </c>
      <c r="E762" t="s">
        <v>54</v>
      </c>
      <c r="F762" t="s">
        <v>55</v>
      </c>
      <c r="G762" s="2">
        <v>27500</v>
      </c>
      <c r="H762" s="2">
        <v>0</v>
      </c>
      <c r="I762" s="2">
        <v>27500</v>
      </c>
      <c r="J762" s="2">
        <v>0</v>
      </c>
      <c r="K762" s="2">
        <v>27500</v>
      </c>
      <c r="L762" s="2" t="str">
        <f>_xlfn.XLOOKUP(Data_Nhập[[#This Row],[Main SKU]],MD_Main_SKU[Main SKU],MD_Main_SKU[SKU name_gom])</f>
        <v>WSS01</v>
      </c>
      <c r="M762" s="2" t="str">
        <f>_xlfn.XLOOKUP(Data_Nhập[[#This Row],[Material-Nhập]],MD_Main_SKU[Main SKU],MD_Main_SKU[SKU name_gom])</f>
        <v>WSS01</v>
      </c>
    </row>
    <row r="763" spans="1:13" x14ac:dyDescent="0.35">
      <c r="A763">
        <v>2025</v>
      </c>
      <c r="B763">
        <v>5</v>
      </c>
      <c r="C763" t="s">
        <v>54</v>
      </c>
      <c r="D763" t="s">
        <v>55</v>
      </c>
      <c r="E763" t="s">
        <v>87</v>
      </c>
      <c r="F763" t="s">
        <v>88</v>
      </c>
      <c r="G763" s="2">
        <v>0</v>
      </c>
      <c r="H763" s="2">
        <v>0</v>
      </c>
      <c r="I763" s="2">
        <v>0</v>
      </c>
      <c r="J763" s="2">
        <v>350</v>
      </c>
      <c r="K763" s="2">
        <v>350</v>
      </c>
      <c r="L763" s="2" t="str">
        <f>_xlfn.XLOOKUP(Data_Nhập[[#This Row],[Main SKU]],MD_Main_SKU[Main SKU],MD_Main_SKU[SKU name_gom])</f>
        <v>WSS01</v>
      </c>
      <c r="M763" s="2" t="str">
        <f>_xlfn.XLOOKUP(Data_Nhập[[#This Row],[Material-Nhập]],MD_Main_SKU[Main SKU],MD_Main_SKU[SKU name_gom])</f>
        <v>Phó sản</v>
      </c>
    </row>
    <row r="764" spans="1:13" x14ac:dyDescent="0.35">
      <c r="A764">
        <v>2025</v>
      </c>
      <c r="B764">
        <v>5</v>
      </c>
      <c r="C764" t="s">
        <v>54</v>
      </c>
      <c r="D764" t="s">
        <v>55</v>
      </c>
      <c r="E764" t="s">
        <v>89</v>
      </c>
      <c r="F764" t="s">
        <v>90</v>
      </c>
      <c r="G764" s="2">
        <v>0</v>
      </c>
      <c r="H764" s="2">
        <v>0</v>
      </c>
      <c r="I764" s="2">
        <v>0</v>
      </c>
      <c r="J764" s="2">
        <v>1600</v>
      </c>
      <c r="K764" s="2">
        <v>1600</v>
      </c>
      <c r="L764" s="2" t="str">
        <f>_xlfn.XLOOKUP(Data_Nhập[[#This Row],[Main SKU]],MD_Main_SKU[Main SKU],MD_Main_SKU[SKU name_gom])</f>
        <v>WSS01</v>
      </c>
      <c r="M764" s="2" t="str">
        <f>_xlfn.XLOOKUP(Data_Nhập[[#This Row],[Material-Nhập]],MD_Main_SKU[Main SKU],MD_Main_SKU[SKU name_gom])</f>
        <v>Phó sản</v>
      </c>
    </row>
    <row r="765" spans="1:13" x14ac:dyDescent="0.35">
      <c r="A765">
        <v>2025</v>
      </c>
      <c r="B765">
        <v>5</v>
      </c>
      <c r="C765" t="s">
        <v>54</v>
      </c>
      <c r="D765" t="s">
        <v>55</v>
      </c>
      <c r="E765" t="s">
        <v>117</v>
      </c>
      <c r="F765" t="s">
        <v>86</v>
      </c>
      <c r="G765" s="2">
        <v>0</v>
      </c>
      <c r="H765" s="2">
        <v>0</v>
      </c>
      <c r="I765" s="2">
        <v>0</v>
      </c>
      <c r="J765" s="2">
        <v>550</v>
      </c>
      <c r="K765" s="2">
        <v>550</v>
      </c>
      <c r="L765" s="2" t="str">
        <f>_xlfn.XLOOKUP(Data_Nhập[[#This Row],[Main SKU]],MD_Main_SKU[Main SKU],MD_Main_SKU[SKU name_gom])</f>
        <v>WSS01</v>
      </c>
      <c r="M765" s="2" t="str">
        <f>_xlfn.XLOOKUP(Data_Nhập[[#This Row],[Material-Nhập]],MD_Main_SKU[Main SKU],MD_Main_SKU[SKU name_gom])</f>
        <v>Phó sản</v>
      </c>
    </row>
    <row r="766" spans="1:13" x14ac:dyDescent="0.35">
      <c r="A766">
        <v>2025</v>
      </c>
      <c r="B766">
        <v>6</v>
      </c>
      <c r="C766" t="s">
        <v>8</v>
      </c>
      <c r="D766" t="s">
        <v>9</v>
      </c>
      <c r="E766" t="s">
        <v>8</v>
      </c>
      <c r="F766" t="s">
        <v>9</v>
      </c>
      <c r="G766" s="2">
        <v>70400</v>
      </c>
      <c r="H766" s="2">
        <v>0</v>
      </c>
      <c r="I766" s="2">
        <v>70400</v>
      </c>
      <c r="J766" s="2">
        <v>0</v>
      </c>
      <c r="K766" s="2">
        <v>70400</v>
      </c>
      <c r="L766" s="2" t="str">
        <f>_xlfn.XLOOKUP(Data_Nhập[[#This Row],[Main SKU]],MD_Main_SKU[Main SKU],MD_Main_SKU[SKU name_gom])</f>
        <v>WSS01</v>
      </c>
      <c r="M766" s="2" t="str">
        <f>_xlfn.XLOOKUP(Data_Nhập[[#This Row],[Material-Nhập]],MD_Main_SKU[Main SKU],MD_Main_SKU[SKU name_gom])</f>
        <v>WSS01</v>
      </c>
    </row>
    <row r="767" spans="1:13" x14ac:dyDescent="0.35">
      <c r="A767">
        <v>2025</v>
      </c>
      <c r="B767">
        <v>6</v>
      </c>
      <c r="C767" t="s">
        <v>8</v>
      </c>
      <c r="D767" t="s">
        <v>9</v>
      </c>
      <c r="E767" t="s">
        <v>22</v>
      </c>
      <c r="F767" t="s">
        <v>23</v>
      </c>
      <c r="G767" s="2">
        <v>0</v>
      </c>
      <c r="H767" s="2">
        <v>1100</v>
      </c>
      <c r="I767" s="2">
        <v>1100</v>
      </c>
      <c r="J767" s="2">
        <v>0</v>
      </c>
      <c r="K767" s="2">
        <v>1100</v>
      </c>
      <c r="L767" s="2" t="str">
        <f>_xlfn.XLOOKUP(Data_Nhập[[#This Row],[Main SKU]],MD_Main_SKU[Main SKU],MD_Main_SKU[SKU name_gom])</f>
        <v>WSS01</v>
      </c>
      <c r="M767" s="2" t="str">
        <f>_xlfn.XLOOKUP(Data_Nhập[[#This Row],[Material-Nhập]],MD_Main_SKU[Main SKU],MD_Main_SKU[SKU name_gom])</f>
        <v>WSS03</v>
      </c>
    </row>
    <row r="768" spans="1:13" x14ac:dyDescent="0.35">
      <c r="A768">
        <v>2025</v>
      </c>
      <c r="B768">
        <v>6</v>
      </c>
      <c r="C768" t="s">
        <v>8</v>
      </c>
      <c r="D768" t="s">
        <v>9</v>
      </c>
      <c r="E768" t="s">
        <v>87</v>
      </c>
      <c r="F768" t="s">
        <v>88</v>
      </c>
      <c r="G768" s="2">
        <v>0</v>
      </c>
      <c r="H768" s="2">
        <v>0</v>
      </c>
      <c r="I768" s="2">
        <v>0</v>
      </c>
      <c r="J768" s="2">
        <v>350</v>
      </c>
      <c r="K768" s="2">
        <v>350</v>
      </c>
      <c r="L768" s="2" t="str">
        <f>_xlfn.XLOOKUP(Data_Nhập[[#This Row],[Main SKU]],MD_Main_SKU[Main SKU],MD_Main_SKU[SKU name_gom])</f>
        <v>WSS01</v>
      </c>
      <c r="M768" s="2" t="str">
        <f>_xlfn.XLOOKUP(Data_Nhập[[#This Row],[Material-Nhập]],MD_Main_SKU[Main SKU],MD_Main_SKU[SKU name_gom])</f>
        <v>Phó sản</v>
      </c>
    </row>
    <row r="769" spans="1:13" x14ac:dyDescent="0.35">
      <c r="A769">
        <v>2025</v>
      </c>
      <c r="B769">
        <v>6</v>
      </c>
      <c r="C769" t="s">
        <v>14</v>
      </c>
      <c r="D769" t="s">
        <v>15</v>
      </c>
      <c r="E769" t="s">
        <v>14</v>
      </c>
      <c r="F769" t="s">
        <v>15</v>
      </c>
      <c r="G769" s="2">
        <v>461999.99999999994</v>
      </c>
      <c r="H769" s="2">
        <v>0</v>
      </c>
      <c r="I769" s="2">
        <v>461999.99999999994</v>
      </c>
      <c r="J769" s="2">
        <v>0</v>
      </c>
      <c r="K769" s="2">
        <v>461999.99999999994</v>
      </c>
      <c r="L769" s="2" t="str">
        <f>_xlfn.XLOOKUP(Data_Nhập[[#This Row],[Main SKU]],MD_Main_SKU[Main SKU],MD_Main_SKU[SKU name_gom])</f>
        <v>iSS01084</v>
      </c>
      <c r="M769" s="2" t="str">
        <f>_xlfn.XLOOKUP(Data_Nhập[[#This Row],[Material-Nhập]],MD_Main_SKU[Main SKU],MD_Main_SKU[SKU name_gom])</f>
        <v>iSS01084</v>
      </c>
    </row>
    <row r="770" spans="1:13" x14ac:dyDescent="0.35">
      <c r="A770">
        <v>2025</v>
      </c>
      <c r="B770">
        <v>6</v>
      </c>
      <c r="C770" t="s">
        <v>14</v>
      </c>
      <c r="D770" t="s">
        <v>15</v>
      </c>
      <c r="E770" t="s">
        <v>18</v>
      </c>
      <c r="F770" t="s">
        <v>19</v>
      </c>
      <c r="G770" s="2">
        <v>0</v>
      </c>
      <c r="H770" s="2">
        <v>8800</v>
      </c>
      <c r="I770" s="2">
        <v>8800</v>
      </c>
      <c r="J770" s="2">
        <v>0</v>
      </c>
      <c r="K770" s="2">
        <v>8800</v>
      </c>
      <c r="L770" s="2" t="str">
        <f>_xlfn.XLOOKUP(Data_Nhập[[#This Row],[Main SKU]],MD_Main_SKU[Main SKU],MD_Main_SKU[SKU name_gom])</f>
        <v>iSS01084</v>
      </c>
      <c r="M770" s="2" t="str">
        <f>_xlfn.XLOOKUP(Data_Nhập[[#This Row],[Material-Nhập]],MD_Main_SKU[Main SKU],MD_Main_SKU[SKU name_gom])</f>
        <v>iSS01</v>
      </c>
    </row>
    <row r="771" spans="1:13" x14ac:dyDescent="0.35">
      <c r="A771">
        <v>2025</v>
      </c>
      <c r="B771">
        <v>6</v>
      </c>
      <c r="C771" t="s">
        <v>14</v>
      </c>
      <c r="D771" t="s">
        <v>15</v>
      </c>
      <c r="E771" t="s">
        <v>22</v>
      </c>
      <c r="F771" t="s">
        <v>23</v>
      </c>
      <c r="G771" s="2">
        <v>0</v>
      </c>
      <c r="H771" s="2">
        <v>6600</v>
      </c>
      <c r="I771" s="2">
        <v>6600</v>
      </c>
      <c r="J771" s="2">
        <v>0</v>
      </c>
      <c r="K771" s="2">
        <v>6600</v>
      </c>
      <c r="L771" s="2" t="str">
        <f>_xlfn.XLOOKUP(Data_Nhập[[#This Row],[Main SKU]],MD_Main_SKU[Main SKU],MD_Main_SKU[SKU name_gom])</f>
        <v>iSS01084</v>
      </c>
      <c r="M771" s="2" t="str">
        <f>_xlfn.XLOOKUP(Data_Nhập[[#This Row],[Material-Nhập]],MD_Main_SKU[Main SKU],MD_Main_SKU[SKU name_gom])</f>
        <v>WSS03</v>
      </c>
    </row>
    <row r="772" spans="1:13" x14ac:dyDescent="0.35">
      <c r="A772">
        <v>2025</v>
      </c>
      <c r="B772">
        <v>6</v>
      </c>
      <c r="C772" t="s">
        <v>14</v>
      </c>
      <c r="D772" t="s">
        <v>15</v>
      </c>
      <c r="E772" t="s">
        <v>40</v>
      </c>
      <c r="F772" t="s">
        <v>41</v>
      </c>
      <c r="G772" s="2">
        <v>0</v>
      </c>
      <c r="H772" s="2">
        <v>2200</v>
      </c>
      <c r="I772" s="2">
        <v>2200</v>
      </c>
      <c r="J772" s="2">
        <v>0</v>
      </c>
      <c r="K772" s="2">
        <v>2200</v>
      </c>
      <c r="L772" s="2" t="str">
        <f>_xlfn.XLOOKUP(Data_Nhập[[#This Row],[Main SKU]],MD_Main_SKU[Main SKU],MD_Main_SKU[SKU name_gom])</f>
        <v>iSS01084</v>
      </c>
      <c r="M772" s="2" t="str">
        <f>_xlfn.XLOOKUP(Data_Nhập[[#This Row],[Material-Nhập]],MD_Main_SKU[Main SKU],MD_Main_SKU[SKU name_gom])</f>
        <v>WSS01-PL</v>
      </c>
    </row>
    <row r="773" spans="1:13" x14ac:dyDescent="0.35">
      <c r="A773">
        <v>2025</v>
      </c>
      <c r="B773">
        <v>6</v>
      </c>
      <c r="C773" t="s">
        <v>14</v>
      </c>
      <c r="D773" t="s">
        <v>15</v>
      </c>
      <c r="E773" t="s">
        <v>42</v>
      </c>
      <c r="F773" t="s">
        <v>43</v>
      </c>
      <c r="G773" s="2">
        <v>0</v>
      </c>
      <c r="H773" s="2">
        <v>4400</v>
      </c>
      <c r="I773" s="2">
        <v>4400</v>
      </c>
      <c r="J773" s="2">
        <v>0</v>
      </c>
      <c r="K773" s="2">
        <v>4400</v>
      </c>
      <c r="L773" s="2" t="str">
        <f>_xlfn.XLOOKUP(Data_Nhập[[#This Row],[Main SKU]],MD_Main_SKU[Main SKU],MD_Main_SKU[SKU name_gom])</f>
        <v>iSS01084</v>
      </c>
      <c r="M773" s="2" t="str">
        <f>_xlfn.XLOOKUP(Data_Nhập[[#This Row],[Material-Nhập]],MD_Main_SKU[Main SKU],MD_Main_SKU[SKU name_gom])</f>
        <v>iSS01-PL</v>
      </c>
    </row>
    <row r="774" spans="1:13" x14ac:dyDescent="0.35">
      <c r="A774">
        <v>2025</v>
      </c>
      <c r="B774">
        <v>6</v>
      </c>
      <c r="C774" t="s">
        <v>14</v>
      </c>
      <c r="D774" t="s">
        <v>15</v>
      </c>
      <c r="E774" t="s">
        <v>38</v>
      </c>
      <c r="F774" t="s">
        <v>39</v>
      </c>
      <c r="G774" s="2">
        <v>0</v>
      </c>
      <c r="H774" s="2">
        <v>6600</v>
      </c>
      <c r="I774" s="2">
        <v>6600</v>
      </c>
      <c r="J774" s="2">
        <v>0</v>
      </c>
      <c r="K774" s="2">
        <v>6600</v>
      </c>
      <c r="L774" s="2" t="str">
        <f>_xlfn.XLOOKUP(Data_Nhập[[#This Row],[Main SKU]],MD_Main_SKU[Main SKU],MD_Main_SKU[SKU name_gom])</f>
        <v>iSS01084</v>
      </c>
      <c r="M774" s="2" t="str">
        <f>_xlfn.XLOOKUP(Data_Nhập[[#This Row],[Material-Nhập]],MD_Main_SKU[Main SKU],MD_Main_SKU[SKU name_gom])</f>
        <v>iSS01084-PL</v>
      </c>
    </row>
    <row r="775" spans="1:13" x14ac:dyDescent="0.35">
      <c r="A775">
        <v>2025</v>
      </c>
      <c r="B775">
        <v>6</v>
      </c>
      <c r="C775" t="s">
        <v>14</v>
      </c>
      <c r="D775" t="s">
        <v>15</v>
      </c>
      <c r="E775" t="s">
        <v>34</v>
      </c>
      <c r="F775" t="s">
        <v>35</v>
      </c>
      <c r="G775" s="2">
        <v>0</v>
      </c>
      <c r="H775" s="2">
        <v>6600</v>
      </c>
      <c r="I775" s="2">
        <v>6600</v>
      </c>
      <c r="J775" s="2">
        <v>0</v>
      </c>
      <c r="K775" s="2">
        <v>6600</v>
      </c>
      <c r="L775" s="2" t="str">
        <f>_xlfn.XLOOKUP(Data_Nhập[[#This Row],[Main SKU]],MD_Main_SKU[Main SKU],MD_Main_SKU[SKU name_gom])</f>
        <v>iSS01084</v>
      </c>
      <c r="M775" s="2" t="str">
        <f>_xlfn.XLOOKUP(Data_Nhập[[#This Row],[Material-Nhập]],MD_Main_SKU[Main SKU],MD_Main_SKU[SKU name_gom])</f>
        <v>WSS03-PL</v>
      </c>
    </row>
    <row r="776" spans="1:13" x14ac:dyDescent="0.35">
      <c r="A776">
        <v>2025</v>
      </c>
      <c r="B776">
        <v>6</v>
      </c>
      <c r="C776" t="s">
        <v>14</v>
      </c>
      <c r="D776" t="s">
        <v>15</v>
      </c>
      <c r="E776" t="s">
        <v>87</v>
      </c>
      <c r="F776" t="s">
        <v>88</v>
      </c>
      <c r="G776" s="2">
        <v>0</v>
      </c>
      <c r="H776" s="2">
        <v>0</v>
      </c>
      <c r="I776" s="2">
        <v>0</v>
      </c>
      <c r="J776" s="2">
        <v>7150.0000000000009</v>
      </c>
      <c r="K776" s="2">
        <v>7150.0000000000009</v>
      </c>
      <c r="L776" s="2" t="str">
        <f>_xlfn.XLOOKUP(Data_Nhập[[#This Row],[Main SKU]],MD_Main_SKU[Main SKU],MD_Main_SKU[SKU name_gom])</f>
        <v>iSS01084</v>
      </c>
      <c r="M776" s="2" t="str">
        <f>_xlfn.XLOOKUP(Data_Nhập[[#This Row],[Material-Nhập]],MD_Main_SKU[Main SKU],MD_Main_SKU[SKU name_gom])</f>
        <v>Phó sản</v>
      </c>
    </row>
    <row r="777" spans="1:13" x14ac:dyDescent="0.35">
      <c r="A777">
        <v>2025</v>
      </c>
      <c r="B777">
        <v>6</v>
      </c>
      <c r="C777" t="s">
        <v>14</v>
      </c>
      <c r="D777" t="s">
        <v>15</v>
      </c>
      <c r="E777" t="s">
        <v>89</v>
      </c>
      <c r="F777" t="s">
        <v>90</v>
      </c>
      <c r="G777" s="2">
        <v>0</v>
      </c>
      <c r="H777" s="2">
        <v>0</v>
      </c>
      <c r="I777" s="2">
        <v>0</v>
      </c>
      <c r="J777" s="2">
        <v>1100</v>
      </c>
      <c r="K777" s="2">
        <v>1100</v>
      </c>
      <c r="L777" s="2" t="str">
        <f>_xlfn.XLOOKUP(Data_Nhập[[#This Row],[Main SKU]],MD_Main_SKU[Main SKU],MD_Main_SKU[SKU name_gom])</f>
        <v>iSS01084</v>
      </c>
      <c r="M777" s="2" t="str">
        <f>_xlfn.XLOOKUP(Data_Nhập[[#This Row],[Material-Nhập]],MD_Main_SKU[Main SKU],MD_Main_SKU[SKU name_gom])</f>
        <v>Phó sản</v>
      </c>
    </row>
    <row r="778" spans="1:13" x14ac:dyDescent="0.35">
      <c r="A778">
        <v>2025</v>
      </c>
      <c r="B778">
        <v>6</v>
      </c>
      <c r="C778" t="s">
        <v>14</v>
      </c>
      <c r="D778" t="s">
        <v>15</v>
      </c>
      <c r="E778" t="s">
        <v>117</v>
      </c>
      <c r="F778" t="s">
        <v>86</v>
      </c>
      <c r="G778" s="2">
        <v>0</v>
      </c>
      <c r="H778" s="2">
        <v>0</v>
      </c>
      <c r="I778" s="2">
        <v>0</v>
      </c>
      <c r="J778" s="2">
        <v>5885</v>
      </c>
      <c r="K778" s="2">
        <v>5885</v>
      </c>
      <c r="L778" s="2" t="str">
        <f>_xlfn.XLOOKUP(Data_Nhập[[#This Row],[Main SKU]],MD_Main_SKU[Main SKU],MD_Main_SKU[SKU name_gom])</f>
        <v>iSS01084</v>
      </c>
      <c r="M778" s="2" t="str">
        <f>_xlfn.XLOOKUP(Data_Nhập[[#This Row],[Material-Nhập]],MD_Main_SKU[Main SKU],MD_Main_SKU[SKU name_gom])</f>
        <v>Phó sản</v>
      </c>
    </row>
    <row r="779" spans="1:13" x14ac:dyDescent="0.35">
      <c r="A779">
        <v>2025</v>
      </c>
      <c r="B779">
        <v>6</v>
      </c>
      <c r="C779" t="s">
        <v>14</v>
      </c>
      <c r="D779" t="s">
        <v>15</v>
      </c>
      <c r="E779" t="s">
        <v>126</v>
      </c>
      <c r="F779" t="s">
        <v>127</v>
      </c>
      <c r="G779" s="2">
        <v>0</v>
      </c>
      <c r="H779" s="2">
        <v>0</v>
      </c>
      <c r="I779" s="2">
        <v>0</v>
      </c>
      <c r="J779" s="2">
        <v>2200</v>
      </c>
      <c r="K779" s="2">
        <v>2200</v>
      </c>
      <c r="L779" s="2" t="str">
        <f>_xlfn.XLOOKUP(Data_Nhập[[#This Row],[Main SKU]],MD_Main_SKU[Main SKU],MD_Main_SKU[SKU name_gom])</f>
        <v>iSS01084</v>
      </c>
      <c r="M779" s="2" t="str">
        <f>_xlfn.XLOOKUP(Data_Nhập[[#This Row],[Material-Nhập]],MD_Main_SKU[Main SKU],MD_Main_SKU[SKU name_gom])</f>
        <v>Phó sản</v>
      </c>
    </row>
    <row r="780" spans="1:13" x14ac:dyDescent="0.35">
      <c r="A780">
        <v>2025</v>
      </c>
      <c r="B780">
        <v>6</v>
      </c>
      <c r="C780" t="s">
        <v>16</v>
      </c>
      <c r="D780" t="s">
        <v>17</v>
      </c>
      <c r="E780" t="s">
        <v>14</v>
      </c>
      <c r="F780" t="s">
        <v>15</v>
      </c>
      <c r="G780" s="2">
        <v>0</v>
      </c>
      <c r="H780" s="2">
        <v>16500.000000000004</v>
      </c>
      <c r="I780" s="2">
        <v>16500.000000000004</v>
      </c>
      <c r="J780" s="2">
        <v>0</v>
      </c>
      <c r="K780" s="2">
        <v>16500.000000000004</v>
      </c>
      <c r="L780" s="2" t="str">
        <f>_xlfn.XLOOKUP(Data_Nhập[[#This Row],[Main SKU]],MD_Main_SKU[Main SKU],MD_Main_SKU[SKU name_gom])</f>
        <v>WSS01</v>
      </c>
      <c r="M780" s="2" t="str">
        <f>_xlfn.XLOOKUP(Data_Nhập[[#This Row],[Material-Nhập]],MD_Main_SKU[Main SKU],MD_Main_SKU[SKU name_gom])</f>
        <v>iSS01084</v>
      </c>
    </row>
    <row r="781" spans="1:13" x14ac:dyDescent="0.35">
      <c r="A781">
        <v>2025</v>
      </c>
      <c r="B781">
        <v>6</v>
      </c>
      <c r="C781" t="s">
        <v>16</v>
      </c>
      <c r="D781" t="s">
        <v>17</v>
      </c>
      <c r="E781" t="s">
        <v>16</v>
      </c>
      <c r="F781" t="s">
        <v>17</v>
      </c>
      <c r="G781" s="2">
        <v>1256199.9999999998</v>
      </c>
      <c r="H781" s="2">
        <v>0</v>
      </c>
      <c r="I781" s="2">
        <v>1256199.9999999998</v>
      </c>
      <c r="J781" s="2">
        <v>0</v>
      </c>
      <c r="K781" s="2">
        <v>1256199.9999999998</v>
      </c>
      <c r="L781" s="2" t="str">
        <f>_xlfn.XLOOKUP(Data_Nhập[[#This Row],[Main SKU]],MD_Main_SKU[Main SKU],MD_Main_SKU[SKU name_gom])</f>
        <v>WSS01</v>
      </c>
      <c r="M781" s="2" t="str">
        <f>_xlfn.XLOOKUP(Data_Nhập[[#This Row],[Material-Nhập]],MD_Main_SKU[Main SKU],MD_Main_SKU[SKU name_gom])</f>
        <v>WSS01</v>
      </c>
    </row>
    <row r="782" spans="1:13" x14ac:dyDescent="0.35">
      <c r="A782">
        <v>2025</v>
      </c>
      <c r="B782">
        <v>6</v>
      </c>
      <c r="C782" t="s">
        <v>16</v>
      </c>
      <c r="D782" t="s">
        <v>17</v>
      </c>
      <c r="E782" t="s">
        <v>18</v>
      </c>
      <c r="F782" t="s">
        <v>19</v>
      </c>
      <c r="G782" s="2">
        <v>0</v>
      </c>
      <c r="H782" s="2">
        <v>91300</v>
      </c>
      <c r="I782" s="2">
        <v>91300</v>
      </c>
      <c r="J782" s="2">
        <v>0</v>
      </c>
      <c r="K782" s="2">
        <v>91300</v>
      </c>
      <c r="L782" s="2" t="str">
        <f>_xlfn.XLOOKUP(Data_Nhập[[#This Row],[Main SKU]],MD_Main_SKU[Main SKU],MD_Main_SKU[SKU name_gom])</f>
        <v>WSS01</v>
      </c>
      <c r="M782" s="2" t="str">
        <f>_xlfn.XLOOKUP(Data_Nhập[[#This Row],[Material-Nhập]],MD_Main_SKU[Main SKU],MD_Main_SKU[SKU name_gom])</f>
        <v>iSS01</v>
      </c>
    </row>
    <row r="783" spans="1:13" x14ac:dyDescent="0.35">
      <c r="A783">
        <v>2025</v>
      </c>
      <c r="B783">
        <v>6</v>
      </c>
      <c r="C783" t="s">
        <v>16</v>
      </c>
      <c r="D783" t="s">
        <v>17</v>
      </c>
      <c r="E783" t="s">
        <v>22</v>
      </c>
      <c r="F783" t="s">
        <v>23</v>
      </c>
      <c r="G783" s="2">
        <v>0</v>
      </c>
      <c r="H783" s="2">
        <v>11000.000000000002</v>
      </c>
      <c r="I783" s="2">
        <v>11000.000000000002</v>
      </c>
      <c r="J783" s="2">
        <v>0</v>
      </c>
      <c r="K783" s="2">
        <v>11000.000000000002</v>
      </c>
      <c r="L783" s="2" t="str">
        <f>_xlfn.XLOOKUP(Data_Nhập[[#This Row],[Main SKU]],MD_Main_SKU[Main SKU],MD_Main_SKU[SKU name_gom])</f>
        <v>WSS01</v>
      </c>
      <c r="M783" s="2" t="str">
        <f>_xlfn.XLOOKUP(Data_Nhập[[#This Row],[Material-Nhập]],MD_Main_SKU[Main SKU],MD_Main_SKU[SKU name_gom])</f>
        <v>WSS03</v>
      </c>
    </row>
    <row r="784" spans="1:13" x14ac:dyDescent="0.35">
      <c r="A784">
        <v>2025</v>
      </c>
      <c r="B784">
        <v>6</v>
      </c>
      <c r="C784" t="s">
        <v>16</v>
      </c>
      <c r="D784" t="s">
        <v>17</v>
      </c>
      <c r="E784" t="s">
        <v>40</v>
      </c>
      <c r="F784" t="s">
        <v>41</v>
      </c>
      <c r="G784" s="2">
        <v>0</v>
      </c>
      <c r="H784" s="2">
        <v>27500.000000000004</v>
      </c>
      <c r="I784" s="2">
        <v>27500.000000000004</v>
      </c>
      <c r="J784" s="2">
        <v>0</v>
      </c>
      <c r="K784" s="2">
        <v>27500.000000000004</v>
      </c>
      <c r="L784" s="2" t="str">
        <f>_xlfn.XLOOKUP(Data_Nhập[[#This Row],[Main SKU]],MD_Main_SKU[Main SKU],MD_Main_SKU[SKU name_gom])</f>
        <v>WSS01</v>
      </c>
      <c r="M784" s="2" t="str">
        <f>_xlfn.XLOOKUP(Data_Nhập[[#This Row],[Material-Nhập]],MD_Main_SKU[Main SKU],MD_Main_SKU[SKU name_gom])</f>
        <v>WSS01-PL</v>
      </c>
    </row>
    <row r="785" spans="1:13" x14ac:dyDescent="0.35">
      <c r="A785">
        <v>2025</v>
      </c>
      <c r="B785">
        <v>6</v>
      </c>
      <c r="C785" t="s">
        <v>16</v>
      </c>
      <c r="D785" t="s">
        <v>17</v>
      </c>
      <c r="E785" t="s">
        <v>38</v>
      </c>
      <c r="F785" t="s">
        <v>39</v>
      </c>
      <c r="G785" s="2">
        <v>0</v>
      </c>
      <c r="H785" s="2">
        <v>2199.9999999999995</v>
      </c>
      <c r="I785" s="2">
        <v>2199.9999999999995</v>
      </c>
      <c r="J785" s="2">
        <v>0</v>
      </c>
      <c r="K785" s="2">
        <v>2199.9999999999995</v>
      </c>
      <c r="L785" s="2" t="str">
        <f>_xlfn.XLOOKUP(Data_Nhập[[#This Row],[Main SKU]],MD_Main_SKU[Main SKU],MD_Main_SKU[SKU name_gom])</f>
        <v>WSS01</v>
      </c>
      <c r="M785" s="2" t="str">
        <f>_xlfn.XLOOKUP(Data_Nhập[[#This Row],[Material-Nhập]],MD_Main_SKU[Main SKU],MD_Main_SKU[SKU name_gom])</f>
        <v>iSS01084-PL</v>
      </c>
    </row>
    <row r="786" spans="1:13" x14ac:dyDescent="0.35">
      <c r="A786">
        <v>2025</v>
      </c>
      <c r="B786">
        <v>6</v>
      </c>
      <c r="C786" t="s">
        <v>16</v>
      </c>
      <c r="D786" t="s">
        <v>17</v>
      </c>
      <c r="E786" t="s">
        <v>34</v>
      </c>
      <c r="F786" t="s">
        <v>35</v>
      </c>
      <c r="G786" s="2">
        <v>0</v>
      </c>
      <c r="H786" s="2">
        <v>7700.0000000000018</v>
      </c>
      <c r="I786" s="2">
        <v>7700.0000000000018</v>
      </c>
      <c r="J786" s="2">
        <v>0</v>
      </c>
      <c r="K786" s="2">
        <v>7700.0000000000018</v>
      </c>
      <c r="L786" s="2" t="str">
        <f>_xlfn.XLOOKUP(Data_Nhập[[#This Row],[Main SKU]],MD_Main_SKU[Main SKU],MD_Main_SKU[SKU name_gom])</f>
        <v>WSS01</v>
      </c>
      <c r="M786" s="2" t="str">
        <f>_xlfn.XLOOKUP(Data_Nhập[[#This Row],[Material-Nhập]],MD_Main_SKU[Main SKU],MD_Main_SKU[SKU name_gom])</f>
        <v>WSS03-PL</v>
      </c>
    </row>
    <row r="787" spans="1:13" x14ac:dyDescent="0.35">
      <c r="A787">
        <v>2025</v>
      </c>
      <c r="B787">
        <v>6</v>
      </c>
      <c r="C787" t="s">
        <v>16</v>
      </c>
      <c r="D787" t="s">
        <v>17</v>
      </c>
      <c r="E787" t="s">
        <v>87</v>
      </c>
      <c r="F787" t="s">
        <v>88</v>
      </c>
      <c r="G787" s="2">
        <v>0</v>
      </c>
      <c r="H787" s="2">
        <v>0</v>
      </c>
      <c r="I787" s="2">
        <v>0</v>
      </c>
      <c r="J787" s="2">
        <v>43891</v>
      </c>
      <c r="K787" s="2">
        <v>43891</v>
      </c>
      <c r="L787" s="2" t="str">
        <f>_xlfn.XLOOKUP(Data_Nhập[[#This Row],[Main SKU]],MD_Main_SKU[Main SKU],MD_Main_SKU[SKU name_gom])</f>
        <v>WSS01</v>
      </c>
      <c r="M787" s="2" t="str">
        <f>_xlfn.XLOOKUP(Data_Nhập[[#This Row],[Material-Nhập]],MD_Main_SKU[Main SKU],MD_Main_SKU[SKU name_gom])</f>
        <v>Phó sản</v>
      </c>
    </row>
    <row r="788" spans="1:13" x14ac:dyDescent="0.35">
      <c r="A788">
        <v>2025</v>
      </c>
      <c r="B788">
        <v>6</v>
      </c>
      <c r="C788" t="s">
        <v>16</v>
      </c>
      <c r="D788" t="s">
        <v>17</v>
      </c>
      <c r="E788" t="s">
        <v>89</v>
      </c>
      <c r="F788" t="s">
        <v>90</v>
      </c>
      <c r="G788" s="2">
        <v>0</v>
      </c>
      <c r="H788" s="2">
        <v>0</v>
      </c>
      <c r="I788" s="2">
        <v>0</v>
      </c>
      <c r="J788" s="2">
        <v>2200</v>
      </c>
      <c r="K788" s="2">
        <v>2200</v>
      </c>
      <c r="L788" s="2" t="str">
        <f>_xlfn.XLOOKUP(Data_Nhập[[#This Row],[Main SKU]],MD_Main_SKU[Main SKU],MD_Main_SKU[SKU name_gom])</f>
        <v>WSS01</v>
      </c>
      <c r="M788" s="2" t="str">
        <f>_xlfn.XLOOKUP(Data_Nhập[[#This Row],[Material-Nhập]],MD_Main_SKU[Main SKU],MD_Main_SKU[SKU name_gom])</f>
        <v>Phó sản</v>
      </c>
    </row>
    <row r="789" spans="1:13" x14ac:dyDescent="0.35">
      <c r="A789">
        <v>2025</v>
      </c>
      <c r="B789">
        <v>6</v>
      </c>
      <c r="C789" t="s">
        <v>16</v>
      </c>
      <c r="D789" t="s">
        <v>17</v>
      </c>
      <c r="E789" t="s">
        <v>91</v>
      </c>
      <c r="F789" t="s">
        <v>92</v>
      </c>
      <c r="G789" s="2">
        <v>0</v>
      </c>
      <c r="H789" s="2">
        <v>0</v>
      </c>
      <c r="I789" s="2">
        <v>0</v>
      </c>
      <c r="J789" s="2">
        <v>2200</v>
      </c>
      <c r="K789" s="2">
        <v>2200</v>
      </c>
      <c r="L789" s="2" t="str">
        <f>_xlfn.XLOOKUP(Data_Nhập[[#This Row],[Main SKU]],MD_Main_SKU[Main SKU],MD_Main_SKU[SKU name_gom])</f>
        <v>WSS01</v>
      </c>
      <c r="M789" s="2" t="str">
        <f>_xlfn.XLOOKUP(Data_Nhập[[#This Row],[Material-Nhập]],MD_Main_SKU[Main SKU],MD_Main_SKU[SKU name_gom])</f>
        <v>Phó sản</v>
      </c>
    </row>
    <row r="790" spans="1:13" x14ac:dyDescent="0.35">
      <c r="A790">
        <v>2025</v>
      </c>
      <c r="B790">
        <v>6</v>
      </c>
      <c r="C790" t="s">
        <v>16</v>
      </c>
      <c r="D790" t="s">
        <v>17</v>
      </c>
      <c r="E790" t="s">
        <v>93</v>
      </c>
      <c r="F790" t="s">
        <v>94</v>
      </c>
      <c r="G790" s="2">
        <v>0</v>
      </c>
      <c r="H790" s="2">
        <v>0</v>
      </c>
      <c r="I790" s="2">
        <v>0</v>
      </c>
      <c r="J790" s="2">
        <v>265</v>
      </c>
      <c r="K790" s="2">
        <v>265</v>
      </c>
      <c r="L790" s="2" t="str">
        <f>_xlfn.XLOOKUP(Data_Nhập[[#This Row],[Main SKU]],MD_Main_SKU[Main SKU],MD_Main_SKU[SKU name_gom])</f>
        <v>WSS01</v>
      </c>
      <c r="M790" s="2" t="str">
        <f>_xlfn.XLOOKUP(Data_Nhập[[#This Row],[Material-Nhập]],MD_Main_SKU[Main SKU],MD_Main_SKU[SKU name_gom])</f>
        <v>Phó sản</v>
      </c>
    </row>
    <row r="791" spans="1:13" x14ac:dyDescent="0.35">
      <c r="A791">
        <v>2025</v>
      </c>
      <c r="B791">
        <v>6</v>
      </c>
      <c r="C791" t="s">
        <v>16</v>
      </c>
      <c r="D791" t="s">
        <v>17</v>
      </c>
      <c r="E791" t="s">
        <v>117</v>
      </c>
      <c r="F791" t="s">
        <v>86</v>
      </c>
      <c r="G791" s="2">
        <v>0</v>
      </c>
      <c r="H791" s="2">
        <v>0</v>
      </c>
      <c r="I791" s="2">
        <v>0</v>
      </c>
      <c r="J791" s="2">
        <v>26252.000000000007</v>
      </c>
      <c r="K791" s="2">
        <v>26252.000000000007</v>
      </c>
      <c r="L791" s="2" t="str">
        <f>_xlfn.XLOOKUP(Data_Nhập[[#This Row],[Main SKU]],MD_Main_SKU[Main SKU],MD_Main_SKU[SKU name_gom])</f>
        <v>WSS01</v>
      </c>
      <c r="M791" s="2" t="str">
        <f>_xlfn.XLOOKUP(Data_Nhập[[#This Row],[Material-Nhập]],MD_Main_SKU[Main SKU],MD_Main_SKU[SKU name_gom])</f>
        <v>Phó sản</v>
      </c>
    </row>
    <row r="792" spans="1:13" x14ac:dyDescent="0.35">
      <c r="A792">
        <v>2025</v>
      </c>
      <c r="B792">
        <v>6</v>
      </c>
      <c r="C792" t="s">
        <v>16</v>
      </c>
      <c r="D792" t="s">
        <v>17</v>
      </c>
      <c r="E792" t="s">
        <v>128</v>
      </c>
      <c r="F792" t="s">
        <v>129</v>
      </c>
      <c r="G792" s="2">
        <v>0</v>
      </c>
      <c r="H792" s="2">
        <v>0</v>
      </c>
      <c r="I792" s="2">
        <v>0</v>
      </c>
      <c r="J792" s="2">
        <v>12099.999999999998</v>
      </c>
      <c r="K792" s="2">
        <v>12099.999999999998</v>
      </c>
      <c r="L792" s="2" t="str">
        <f>_xlfn.XLOOKUP(Data_Nhập[[#This Row],[Main SKU]],MD_Main_SKU[Main SKU],MD_Main_SKU[SKU name_gom])</f>
        <v>WSS01</v>
      </c>
      <c r="M792" s="2" t="str">
        <f>_xlfn.XLOOKUP(Data_Nhập[[#This Row],[Material-Nhập]],MD_Main_SKU[Main SKU],MD_Main_SKU[SKU name_gom])</f>
        <v>Phó sản</v>
      </c>
    </row>
    <row r="793" spans="1:13" x14ac:dyDescent="0.35">
      <c r="A793">
        <v>2025</v>
      </c>
      <c r="B793">
        <v>6</v>
      </c>
      <c r="C793" t="s">
        <v>16</v>
      </c>
      <c r="D793" t="s">
        <v>17</v>
      </c>
      <c r="E793" t="s">
        <v>126</v>
      </c>
      <c r="F793" t="s">
        <v>127</v>
      </c>
      <c r="G793" s="2">
        <v>0</v>
      </c>
      <c r="H793" s="2">
        <v>0</v>
      </c>
      <c r="I793" s="2">
        <v>0</v>
      </c>
      <c r="J793" s="2">
        <v>3300</v>
      </c>
      <c r="K793" s="2">
        <v>3300</v>
      </c>
      <c r="L793" s="2" t="str">
        <f>_xlfn.XLOOKUP(Data_Nhập[[#This Row],[Main SKU]],MD_Main_SKU[Main SKU],MD_Main_SKU[SKU name_gom])</f>
        <v>WSS01</v>
      </c>
      <c r="M793" s="2" t="str">
        <f>_xlfn.XLOOKUP(Data_Nhập[[#This Row],[Material-Nhập]],MD_Main_SKU[Main SKU],MD_Main_SKU[SKU name_gom])</f>
        <v>Phó sản</v>
      </c>
    </row>
    <row r="794" spans="1:13" x14ac:dyDescent="0.35">
      <c r="A794">
        <v>2025</v>
      </c>
      <c r="B794">
        <v>6</v>
      </c>
      <c r="C794" t="s">
        <v>18</v>
      </c>
      <c r="D794" t="s">
        <v>19</v>
      </c>
      <c r="E794" t="s">
        <v>14</v>
      </c>
      <c r="F794" t="s">
        <v>15</v>
      </c>
      <c r="G794" s="2">
        <v>0</v>
      </c>
      <c r="H794" s="2">
        <v>37400</v>
      </c>
      <c r="I794" s="2">
        <v>37400</v>
      </c>
      <c r="J794" s="2">
        <v>0</v>
      </c>
      <c r="K794" s="2">
        <v>37400</v>
      </c>
      <c r="L794" s="2" t="str">
        <f>_xlfn.XLOOKUP(Data_Nhập[[#This Row],[Main SKU]],MD_Main_SKU[Main SKU],MD_Main_SKU[SKU name_gom])</f>
        <v>iSS01</v>
      </c>
      <c r="M794" s="2" t="str">
        <f>_xlfn.XLOOKUP(Data_Nhập[[#This Row],[Material-Nhập]],MD_Main_SKU[Main SKU],MD_Main_SKU[SKU name_gom])</f>
        <v>iSS01084</v>
      </c>
    </row>
    <row r="795" spans="1:13" x14ac:dyDescent="0.35">
      <c r="A795">
        <v>2025</v>
      </c>
      <c r="B795">
        <v>6</v>
      </c>
      <c r="C795" t="s">
        <v>18</v>
      </c>
      <c r="D795" t="s">
        <v>19</v>
      </c>
      <c r="E795" t="s">
        <v>16</v>
      </c>
      <c r="F795" t="s">
        <v>17</v>
      </c>
      <c r="G795" s="2">
        <v>0</v>
      </c>
      <c r="H795" s="2">
        <v>6600</v>
      </c>
      <c r="I795" s="2">
        <v>6600</v>
      </c>
      <c r="J795" s="2">
        <v>0</v>
      </c>
      <c r="K795" s="2">
        <v>6600</v>
      </c>
      <c r="L795" s="2" t="str">
        <f>_xlfn.XLOOKUP(Data_Nhập[[#This Row],[Main SKU]],MD_Main_SKU[Main SKU],MD_Main_SKU[SKU name_gom])</f>
        <v>iSS01</v>
      </c>
      <c r="M795" s="2" t="str">
        <f>_xlfn.XLOOKUP(Data_Nhập[[#This Row],[Material-Nhập]],MD_Main_SKU[Main SKU],MD_Main_SKU[SKU name_gom])</f>
        <v>WSS01</v>
      </c>
    </row>
    <row r="796" spans="1:13" x14ac:dyDescent="0.35">
      <c r="A796">
        <v>2025</v>
      </c>
      <c r="B796">
        <v>6</v>
      </c>
      <c r="C796" t="s">
        <v>18</v>
      </c>
      <c r="D796" t="s">
        <v>19</v>
      </c>
      <c r="E796" t="s">
        <v>18</v>
      </c>
      <c r="F796" t="s">
        <v>19</v>
      </c>
      <c r="G796" s="2">
        <v>730400</v>
      </c>
      <c r="H796" s="2">
        <v>0</v>
      </c>
      <c r="I796" s="2">
        <v>730400</v>
      </c>
      <c r="J796" s="2">
        <v>0</v>
      </c>
      <c r="K796" s="2">
        <v>730400</v>
      </c>
      <c r="L796" s="2" t="str">
        <f>_xlfn.XLOOKUP(Data_Nhập[[#This Row],[Main SKU]],MD_Main_SKU[Main SKU],MD_Main_SKU[SKU name_gom])</f>
        <v>iSS01</v>
      </c>
      <c r="M796" s="2" t="str">
        <f>_xlfn.XLOOKUP(Data_Nhập[[#This Row],[Material-Nhập]],MD_Main_SKU[Main SKU],MD_Main_SKU[SKU name_gom])</f>
        <v>iSS01</v>
      </c>
    </row>
    <row r="797" spans="1:13" x14ac:dyDescent="0.35">
      <c r="A797">
        <v>2025</v>
      </c>
      <c r="B797">
        <v>6</v>
      </c>
      <c r="C797" t="s">
        <v>18</v>
      </c>
      <c r="D797" t="s">
        <v>19</v>
      </c>
      <c r="E797" t="s">
        <v>22</v>
      </c>
      <c r="F797" t="s">
        <v>23</v>
      </c>
      <c r="G797" s="2">
        <v>0</v>
      </c>
      <c r="H797" s="2">
        <v>3300</v>
      </c>
      <c r="I797" s="2">
        <v>3300</v>
      </c>
      <c r="J797" s="2">
        <v>0</v>
      </c>
      <c r="K797" s="2">
        <v>3300</v>
      </c>
      <c r="L797" s="2" t="str">
        <f>_xlfn.XLOOKUP(Data_Nhập[[#This Row],[Main SKU]],MD_Main_SKU[Main SKU],MD_Main_SKU[SKU name_gom])</f>
        <v>iSS01</v>
      </c>
      <c r="M797" s="2" t="str">
        <f>_xlfn.XLOOKUP(Data_Nhập[[#This Row],[Material-Nhập]],MD_Main_SKU[Main SKU],MD_Main_SKU[SKU name_gom])</f>
        <v>WSS03</v>
      </c>
    </row>
    <row r="798" spans="1:13" x14ac:dyDescent="0.35">
      <c r="A798">
        <v>2025</v>
      </c>
      <c r="B798">
        <v>6</v>
      </c>
      <c r="C798" t="s">
        <v>18</v>
      </c>
      <c r="D798" t="s">
        <v>19</v>
      </c>
      <c r="E798" t="s">
        <v>34</v>
      </c>
      <c r="F798" t="s">
        <v>35</v>
      </c>
      <c r="G798" s="2">
        <v>0</v>
      </c>
      <c r="H798" s="2">
        <v>1100</v>
      </c>
      <c r="I798" s="2">
        <v>1100</v>
      </c>
      <c r="J798" s="2">
        <v>0</v>
      </c>
      <c r="K798" s="2">
        <v>1100</v>
      </c>
      <c r="L798" s="2" t="str">
        <f>_xlfn.XLOOKUP(Data_Nhập[[#This Row],[Main SKU]],MD_Main_SKU[Main SKU],MD_Main_SKU[SKU name_gom])</f>
        <v>iSS01</v>
      </c>
      <c r="M798" s="2" t="str">
        <f>_xlfn.XLOOKUP(Data_Nhập[[#This Row],[Material-Nhập]],MD_Main_SKU[Main SKU],MD_Main_SKU[SKU name_gom])</f>
        <v>WSS03-PL</v>
      </c>
    </row>
    <row r="799" spans="1:13" x14ac:dyDescent="0.35">
      <c r="A799">
        <v>2025</v>
      </c>
      <c r="B799">
        <v>6</v>
      </c>
      <c r="C799" t="s">
        <v>18</v>
      </c>
      <c r="D799" t="s">
        <v>19</v>
      </c>
      <c r="E799" t="s">
        <v>87</v>
      </c>
      <c r="F799" t="s">
        <v>88</v>
      </c>
      <c r="G799" s="2">
        <v>0</v>
      </c>
      <c r="H799" s="2">
        <v>0</v>
      </c>
      <c r="I799" s="2">
        <v>0</v>
      </c>
      <c r="J799" s="2">
        <v>10500</v>
      </c>
      <c r="K799" s="2">
        <v>10500</v>
      </c>
      <c r="L799" s="2" t="str">
        <f>_xlfn.XLOOKUP(Data_Nhập[[#This Row],[Main SKU]],MD_Main_SKU[Main SKU],MD_Main_SKU[SKU name_gom])</f>
        <v>iSS01</v>
      </c>
      <c r="M799" s="2" t="str">
        <f>_xlfn.XLOOKUP(Data_Nhập[[#This Row],[Material-Nhập]],MD_Main_SKU[Main SKU],MD_Main_SKU[SKU name_gom])</f>
        <v>Phó sản</v>
      </c>
    </row>
    <row r="800" spans="1:13" x14ac:dyDescent="0.35">
      <c r="A800">
        <v>2025</v>
      </c>
      <c r="B800">
        <v>6</v>
      </c>
      <c r="C800" t="s">
        <v>18</v>
      </c>
      <c r="D800" t="s">
        <v>19</v>
      </c>
      <c r="E800" t="s">
        <v>93</v>
      </c>
      <c r="F800" t="s">
        <v>94</v>
      </c>
      <c r="G800" s="2">
        <v>0</v>
      </c>
      <c r="H800" s="2">
        <v>0</v>
      </c>
      <c r="I800" s="2">
        <v>0</v>
      </c>
      <c r="J800" s="2">
        <v>250.00000000000003</v>
      </c>
      <c r="K800" s="2">
        <v>250.00000000000003</v>
      </c>
      <c r="L800" s="2" t="str">
        <f>_xlfn.XLOOKUP(Data_Nhập[[#This Row],[Main SKU]],MD_Main_SKU[Main SKU],MD_Main_SKU[SKU name_gom])</f>
        <v>iSS01</v>
      </c>
      <c r="M800" s="2" t="str">
        <f>_xlfn.XLOOKUP(Data_Nhập[[#This Row],[Material-Nhập]],MD_Main_SKU[Main SKU],MD_Main_SKU[SKU name_gom])</f>
        <v>Phó sản</v>
      </c>
    </row>
    <row r="801" spans="1:13" x14ac:dyDescent="0.35">
      <c r="A801">
        <v>2025</v>
      </c>
      <c r="B801">
        <v>6</v>
      </c>
      <c r="C801" t="s">
        <v>18</v>
      </c>
      <c r="D801" t="s">
        <v>19</v>
      </c>
      <c r="E801" t="s">
        <v>117</v>
      </c>
      <c r="F801" t="s">
        <v>86</v>
      </c>
      <c r="G801" s="2">
        <v>0</v>
      </c>
      <c r="H801" s="2">
        <v>0</v>
      </c>
      <c r="I801" s="2">
        <v>0</v>
      </c>
      <c r="J801" s="2">
        <v>7885</v>
      </c>
      <c r="K801" s="2">
        <v>7885</v>
      </c>
      <c r="L801" s="2" t="str">
        <f>_xlfn.XLOOKUP(Data_Nhập[[#This Row],[Main SKU]],MD_Main_SKU[Main SKU],MD_Main_SKU[SKU name_gom])</f>
        <v>iSS01</v>
      </c>
      <c r="M801" s="2" t="str">
        <f>_xlfn.XLOOKUP(Data_Nhập[[#This Row],[Material-Nhập]],MD_Main_SKU[Main SKU],MD_Main_SKU[SKU name_gom])</f>
        <v>Phó sản</v>
      </c>
    </row>
    <row r="802" spans="1:13" x14ac:dyDescent="0.35">
      <c r="A802">
        <v>2025</v>
      </c>
      <c r="B802">
        <v>6</v>
      </c>
      <c r="C802" t="s">
        <v>18</v>
      </c>
      <c r="D802" t="s">
        <v>19</v>
      </c>
      <c r="E802" t="s">
        <v>130</v>
      </c>
      <c r="F802" t="s">
        <v>131</v>
      </c>
      <c r="G802" s="2">
        <v>0</v>
      </c>
      <c r="H802" s="2">
        <v>0</v>
      </c>
      <c r="I802" s="2">
        <v>0</v>
      </c>
      <c r="J802" s="2">
        <v>6600</v>
      </c>
      <c r="K802" s="2">
        <v>6600</v>
      </c>
      <c r="L802" s="2" t="str">
        <f>_xlfn.XLOOKUP(Data_Nhập[[#This Row],[Main SKU]],MD_Main_SKU[Main SKU],MD_Main_SKU[SKU name_gom])</f>
        <v>iSS01</v>
      </c>
      <c r="M802" s="2" t="str">
        <f>_xlfn.XLOOKUP(Data_Nhập[[#This Row],[Material-Nhập]],MD_Main_SKU[Main SKU],MD_Main_SKU[SKU name_gom])</f>
        <v>Phó sản</v>
      </c>
    </row>
    <row r="803" spans="1:13" x14ac:dyDescent="0.35">
      <c r="A803">
        <v>2025</v>
      </c>
      <c r="B803">
        <v>6</v>
      </c>
      <c r="C803" t="s">
        <v>22</v>
      </c>
      <c r="D803" t="s">
        <v>23</v>
      </c>
      <c r="E803" t="s">
        <v>22</v>
      </c>
      <c r="F803" t="s">
        <v>23</v>
      </c>
      <c r="G803" s="2">
        <v>300</v>
      </c>
      <c r="H803" s="2">
        <v>0</v>
      </c>
      <c r="I803" s="2">
        <v>300</v>
      </c>
      <c r="J803" s="2">
        <v>0</v>
      </c>
      <c r="K803" s="2">
        <v>300</v>
      </c>
      <c r="L803" s="2" t="str">
        <f>_xlfn.XLOOKUP(Data_Nhập[[#This Row],[Main SKU]],MD_Main_SKU[Main SKU],MD_Main_SKU[SKU name_gom])</f>
        <v>WSS03</v>
      </c>
      <c r="M803" s="2" t="str">
        <f>_xlfn.XLOOKUP(Data_Nhập[[#This Row],[Material-Nhập]],MD_Main_SKU[Main SKU],MD_Main_SKU[SKU name_gom])</f>
        <v>WSS03</v>
      </c>
    </row>
    <row r="804" spans="1:13" x14ac:dyDescent="0.35">
      <c r="A804">
        <v>2025</v>
      </c>
      <c r="B804">
        <v>6</v>
      </c>
      <c r="C804" t="s">
        <v>26</v>
      </c>
      <c r="D804" t="s">
        <v>27</v>
      </c>
      <c r="E804" t="s">
        <v>22</v>
      </c>
      <c r="F804" t="s">
        <v>23</v>
      </c>
      <c r="G804" s="2">
        <v>0</v>
      </c>
      <c r="H804" s="2">
        <v>1100</v>
      </c>
      <c r="I804" s="2">
        <v>1100</v>
      </c>
      <c r="J804" s="2">
        <v>0</v>
      </c>
      <c r="K804" s="2">
        <v>1100</v>
      </c>
      <c r="L804" s="2" t="str">
        <f>_xlfn.XLOOKUP(Data_Nhập[[#This Row],[Main SKU]],MD_Main_SKU[Main SKU],MD_Main_SKU[SKU name_gom])</f>
        <v>iSS01</v>
      </c>
      <c r="M804" s="2" t="str">
        <f>_xlfn.XLOOKUP(Data_Nhập[[#This Row],[Material-Nhập]],MD_Main_SKU[Main SKU],MD_Main_SKU[SKU name_gom])</f>
        <v>WSS03</v>
      </c>
    </row>
    <row r="805" spans="1:13" x14ac:dyDescent="0.35">
      <c r="A805">
        <v>2025</v>
      </c>
      <c r="B805">
        <v>6</v>
      </c>
      <c r="C805" t="s">
        <v>26</v>
      </c>
      <c r="D805" t="s">
        <v>27</v>
      </c>
      <c r="E805" t="s">
        <v>24</v>
      </c>
      <c r="F805" t="s">
        <v>25</v>
      </c>
      <c r="G805" s="2">
        <v>0</v>
      </c>
      <c r="H805" s="2">
        <v>20900</v>
      </c>
      <c r="I805" s="2">
        <v>20900</v>
      </c>
      <c r="J805" s="2">
        <v>0</v>
      </c>
      <c r="K805" s="2">
        <v>20900</v>
      </c>
      <c r="L805" s="2" t="str">
        <f>_xlfn.XLOOKUP(Data_Nhập[[#This Row],[Main SKU]],MD_Main_SKU[Main SKU],MD_Main_SKU[SKU name_gom])</f>
        <v>iSS01</v>
      </c>
      <c r="M805" s="2" t="str">
        <f>_xlfn.XLOOKUP(Data_Nhập[[#This Row],[Material-Nhập]],MD_Main_SKU[Main SKU],MD_Main_SKU[SKU name_gom])</f>
        <v>WSS01</v>
      </c>
    </row>
    <row r="806" spans="1:13" x14ac:dyDescent="0.35">
      <c r="A806">
        <v>2025</v>
      </c>
      <c r="B806">
        <v>6</v>
      </c>
      <c r="C806" t="s">
        <v>26</v>
      </c>
      <c r="D806" t="s">
        <v>27</v>
      </c>
      <c r="E806" t="s">
        <v>26</v>
      </c>
      <c r="F806" t="s">
        <v>27</v>
      </c>
      <c r="G806" s="2">
        <v>1174800</v>
      </c>
      <c r="H806" s="2">
        <v>0</v>
      </c>
      <c r="I806" s="2">
        <v>1174800</v>
      </c>
      <c r="J806" s="2">
        <v>0</v>
      </c>
      <c r="K806" s="2">
        <v>1174800</v>
      </c>
      <c r="L806" s="2" t="str">
        <f>_xlfn.XLOOKUP(Data_Nhập[[#This Row],[Main SKU]],MD_Main_SKU[Main SKU],MD_Main_SKU[SKU name_gom])</f>
        <v>iSS01</v>
      </c>
      <c r="M806" s="2" t="str">
        <f>_xlfn.XLOOKUP(Data_Nhập[[#This Row],[Material-Nhập]],MD_Main_SKU[Main SKU],MD_Main_SKU[SKU name_gom])</f>
        <v>iSS01</v>
      </c>
    </row>
    <row r="807" spans="1:13" x14ac:dyDescent="0.35">
      <c r="A807">
        <v>2025</v>
      </c>
      <c r="B807">
        <v>6</v>
      </c>
      <c r="C807" t="s">
        <v>26</v>
      </c>
      <c r="D807" t="s">
        <v>27</v>
      </c>
      <c r="E807" t="s">
        <v>58</v>
      </c>
      <c r="F807" t="s">
        <v>59</v>
      </c>
      <c r="G807" s="2">
        <v>0</v>
      </c>
      <c r="H807" s="2">
        <v>2200</v>
      </c>
      <c r="I807" s="2">
        <v>2200</v>
      </c>
      <c r="J807" s="2">
        <v>0</v>
      </c>
      <c r="K807" s="2">
        <v>2200</v>
      </c>
      <c r="L807" s="2" t="str">
        <f>_xlfn.XLOOKUP(Data_Nhập[[#This Row],[Main SKU]],MD_Main_SKU[Main SKU],MD_Main_SKU[SKU name_gom])</f>
        <v>iSS01</v>
      </c>
      <c r="M807" s="2" t="str">
        <f>_xlfn.XLOOKUP(Data_Nhập[[#This Row],[Material-Nhập]],MD_Main_SKU[Main SKU],MD_Main_SKU[SKU name_gom])</f>
        <v>WSS01-PL</v>
      </c>
    </row>
    <row r="808" spans="1:13" x14ac:dyDescent="0.35">
      <c r="A808">
        <v>2025</v>
      </c>
      <c r="B808">
        <v>6</v>
      </c>
      <c r="C808" t="s">
        <v>26</v>
      </c>
      <c r="D808" t="s">
        <v>27</v>
      </c>
      <c r="E808" t="s">
        <v>50</v>
      </c>
      <c r="F808" t="s">
        <v>51</v>
      </c>
      <c r="G808" s="2">
        <v>0</v>
      </c>
      <c r="H808" s="2">
        <v>12100</v>
      </c>
      <c r="I808" s="2">
        <v>12100</v>
      </c>
      <c r="J808" s="2">
        <v>0</v>
      </c>
      <c r="K808" s="2">
        <v>12100</v>
      </c>
      <c r="L808" s="2" t="str">
        <f>_xlfn.XLOOKUP(Data_Nhập[[#This Row],[Main SKU]],MD_Main_SKU[Main SKU],MD_Main_SKU[SKU name_gom])</f>
        <v>iSS01</v>
      </c>
      <c r="M808" s="2" t="str">
        <f>_xlfn.XLOOKUP(Data_Nhập[[#This Row],[Material-Nhập]],MD_Main_SKU[Main SKU],MD_Main_SKU[SKU name_gom])</f>
        <v>iSS01-PL</v>
      </c>
    </row>
    <row r="809" spans="1:13" x14ac:dyDescent="0.35">
      <c r="A809">
        <v>2025</v>
      </c>
      <c r="B809">
        <v>6</v>
      </c>
      <c r="C809" t="s">
        <v>26</v>
      </c>
      <c r="D809" t="s">
        <v>27</v>
      </c>
      <c r="E809" t="s">
        <v>34</v>
      </c>
      <c r="F809" t="s">
        <v>35</v>
      </c>
      <c r="G809" s="2">
        <v>0</v>
      </c>
      <c r="H809" s="2">
        <v>3300</v>
      </c>
      <c r="I809" s="2">
        <v>3300</v>
      </c>
      <c r="J809" s="2">
        <v>0</v>
      </c>
      <c r="K809" s="2">
        <v>3300</v>
      </c>
      <c r="L809" s="2" t="str">
        <f>_xlfn.XLOOKUP(Data_Nhập[[#This Row],[Main SKU]],MD_Main_SKU[Main SKU],MD_Main_SKU[SKU name_gom])</f>
        <v>iSS01</v>
      </c>
      <c r="M809" s="2" t="str">
        <f>_xlfn.XLOOKUP(Data_Nhập[[#This Row],[Material-Nhập]],MD_Main_SKU[Main SKU],MD_Main_SKU[SKU name_gom])</f>
        <v>WSS03-PL</v>
      </c>
    </row>
    <row r="810" spans="1:13" x14ac:dyDescent="0.35">
      <c r="A810">
        <v>2025</v>
      </c>
      <c r="B810">
        <v>6</v>
      </c>
      <c r="C810" t="s">
        <v>26</v>
      </c>
      <c r="D810" t="s">
        <v>27</v>
      </c>
      <c r="E810" t="s">
        <v>87</v>
      </c>
      <c r="F810" t="s">
        <v>88</v>
      </c>
      <c r="G810" s="2">
        <v>0</v>
      </c>
      <c r="H810" s="2">
        <v>0</v>
      </c>
      <c r="I810" s="2">
        <v>0</v>
      </c>
      <c r="J810" s="2">
        <v>39350</v>
      </c>
      <c r="K810" s="2">
        <v>39350</v>
      </c>
      <c r="L810" s="2" t="str">
        <f>_xlfn.XLOOKUP(Data_Nhập[[#This Row],[Main SKU]],MD_Main_SKU[Main SKU],MD_Main_SKU[SKU name_gom])</f>
        <v>iSS01</v>
      </c>
      <c r="M810" s="2" t="str">
        <f>_xlfn.XLOOKUP(Data_Nhập[[#This Row],[Material-Nhập]],MD_Main_SKU[Main SKU],MD_Main_SKU[SKU name_gom])</f>
        <v>Phó sản</v>
      </c>
    </row>
    <row r="811" spans="1:13" x14ac:dyDescent="0.35">
      <c r="A811">
        <v>2025</v>
      </c>
      <c r="B811">
        <v>6</v>
      </c>
      <c r="C811" t="s">
        <v>26</v>
      </c>
      <c r="D811" t="s">
        <v>27</v>
      </c>
      <c r="E811" t="s">
        <v>89</v>
      </c>
      <c r="F811" t="s">
        <v>90</v>
      </c>
      <c r="G811" s="2">
        <v>0</v>
      </c>
      <c r="H811" s="2">
        <v>0</v>
      </c>
      <c r="I811" s="2">
        <v>0</v>
      </c>
      <c r="J811" s="2">
        <v>2200</v>
      </c>
      <c r="K811" s="2">
        <v>2200</v>
      </c>
      <c r="L811" s="2" t="str">
        <f>_xlfn.XLOOKUP(Data_Nhập[[#This Row],[Main SKU]],MD_Main_SKU[Main SKU],MD_Main_SKU[SKU name_gom])</f>
        <v>iSS01</v>
      </c>
      <c r="M811" s="2" t="str">
        <f>_xlfn.XLOOKUP(Data_Nhập[[#This Row],[Material-Nhập]],MD_Main_SKU[Main SKU],MD_Main_SKU[SKU name_gom])</f>
        <v>Phó sản</v>
      </c>
    </row>
    <row r="812" spans="1:13" x14ac:dyDescent="0.35">
      <c r="A812">
        <v>2025</v>
      </c>
      <c r="B812">
        <v>6</v>
      </c>
      <c r="C812" t="s">
        <v>26</v>
      </c>
      <c r="D812" t="s">
        <v>27</v>
      </c>
      <c r="E812" t="s">
        <v>91</v>
      </c>
      <c r="F812" t="s">
        <v>92</v>
      </c>
      <c r="G812" s="2">
        <v>0</v>
      </c>
      <c r="H812" s="2">
        <v>0</v>
      </c>
      <c r="I812" s="2">
        <v>0</v>
      </c>
      <c r="J812" s="2">
        <v>1100</v>
      </c>
      <c r="K812" s="2">
        <v>1100</v>
      </c>
      <c r="L812" s="2" t="str">
        <f>_xlfn.XLOOKUP(Data_Nhập[[#This Row],[Main SKU]],MD_Main_SKU[Main SKU],MD_Main_SKU[SKU name_gom])</f>
        <v>iSS01</v>
      </c>
      <c r="M812" s="2" t="str">
        <f>_xlfn.XLOOKUP(Data_Nhập[[#This Row],[Material-Nhập]],MD_Main_SKU[Main SKU],MD_Main_SKU[SKU name_gom])</f>
        <v>Phó sản</v>
      </c>
    </row>
    <row r="813" spans="1:13" x14ac:dyDescent="0.35">
      <c r="A813">
        <v>2025</v>
      </c>
      <c r="B813">
        <v>6</v>
      </c>
      <c r="C813" t="s">
        <v>26</v>
      </c>
      <c r="D813" t="s">
        <v>27</v>
      </c>
      <c r="E813" t="s">
        <v>117</v>
      </c>
      <c r="F813" t="s">
        <v>86</v>
      </c>
      <c r="G813" s="2">
        <v>0</v>
      </c>
      <c r="H813" s="2">
        <v>0</v>
      </c>
      <c r="I813" s="2">
        <v>0</v>
      </c>
      <c r="J813" s="2">
        <v>18888</v>
      </c>
      <c r="K813" s="2">
        <v>18888</v>
      </c>
      <c r="L813" s="2" t="str">
        <f>_xlfn.XLOOKUP(Data_Nhập[[#This Row],[Main SKU]],MD_Main_SKU[Main SKU],MD_Main_SKU[SKU name_gom])</f>
        <v>iSS01</v>
      </c>
      <c r="M813" s="2" t="str">
        <f>_xlfn.XLOOKUP(Data_Nhập[[#This Row],[Material-Nhập]],MD_Main_SKU[Main SKU],MD_Main_SKU[SKU name_gom])</f>
        <v>Phó sản</v>
      </c>
    </row>
    <row r="814" spans="1:13" x14ac:dyDescent="0.35">
      <c r="A814">
        <v>2025</v>
      </c>
      <c r="B814">
        <v>6</v>
      </c>
      <c r="C814" t="s">
        <v>26</v>
      </c>
      <c r="D814" t="s">
        <v>27</v>
      </c>
      <c r="E814" t="s">
        <v>132</v>
      </c>
      <c r="F814" t="s">
        <v>133</v>
      </c>
      <c r="G814" s="2">
        <v>0</v>
      </c>
      <c r="H814" s="2">
        <v>0</v>
      </c>
      <c r="I814" s="2">
        <v>0</v>
      </c>
      <c r="J814" s="2">
        <v>4399.9999999999991</v>
      </c>
      <c r="K814" s="2">
        <v>4399.9999999999991</v>
      </c>
      <c r="L814" s="2" t="str">
        <f>_xlfn.XLOOKUP(Data_Nhập[[#This Row],[Main SKU]],MD_Main_SKU[Main SKU],MD_Main_SKU[SKU name_gom])</f>
        <v>iSS01</v>
      </c>
      <c r="M814" s="2" t="str">
        <f>_xlfn.XLOOKUP(Data_Nhập[[#This Row],[Material-Nhập]],MD_Main_SKU[Main SKU],MD_Main_SKU[SKU name_gom])</f>
        <v>Phó sản</v>
      </c>
    </row>
    <row r="815" spans="1:13" x14ac:dyDescent="0.35">
      <c r="A815">
        <v>2025</v>
      </c>
      <c r="B815">
        <v>6</v>
      </c>
      <c r="C815" t="s">
        <v>115</v>
      </c>
      <c r="D815" t="s">
        <v>116</v>
      </c>
      <c r="E815" t="s">
        <v>115</v>
      </c>
      <c r="F815" t="s">
        <v>116</v>
      </c>
      <c r="G815" s="2">
        <v>64408</v>
      </c>
      <c r="H815" s="2">
        <v>0</v>
      </c>
      <c r="I815" s="2">
        <v>64408</v>
      </c>
      <c r="J815" s="2">
        <v>0</v>
      </c>
      <c r="K815" s="2">
        <v>64408</v>
      </c>
      <c r="L815" s="2" t="str">
        <f>_xlfn.XLOOKUP(Data_Nhập[[#This Row],[Main SKU]],MD_Main_SKU[Main SKU],MD_Main_SKU[SKU name_gom])</f>
        <v>WSS05</v>
      </c>
      <c r="M815" s="2" t="str">
        <f>_xlfn.XLOOKUP(Data_Nhập[[#This Row],[Material-Nhập]],MD_Main_SKU[Main SKU],MD_Main_SKU[SKU name_gom])</f>
        <v>WSS05</v>
      </c>
    </row>
    <row r="816" spans="1:13" x14ac:dyDescent="0.35">
      <c r="A816">
        <v>2025</v>
      </c>
      <c r="B816">
        <v>6</v>
      </c>
      <c r="C816" t="s">
        <v>115</v>
      </c>
      <c r="D816" t="s">
        <v>116</v>
      </c>
      <c r="E816" t="s">
        <v>87</v>
      </c>
      <c r="F816" t="s">
        <v>88</v>
      </c>
      <c r="G816" s="2">
        <v>0</v>
      </c>
      <c r="H816" s="2">
        <v>0</v>
      </c>
      <c r="I816" s="2">
        <v>0</v>
      </c>
      <c r="J816" s="2">
        <v>2150</v>
      </c>
      <c r="K816" s="2">
        <v>2150</v>
      </c>
      <c r="L816" s="2" t="str">
        <f>_xlfn.XLOOKUP(Data_Nhập[[#This Row],[Main SKU]],MD_Main_SKU[Main SKU],MD_Main_SKU[SKU name_gom])</f>
        <v>WSS05</v>
      </c>
      <c r="M816" s="2" t="str">
        <f>_xlfn.XLOOKUP(Data_Nhập[[#This Row],[Material-Nhập]],MD_Main_SKU[Main SKU],MD_Main_SKU[SKU name_gom])</f>
        <v>Phó sản</v>
      </c>
    </row>
    <row r="817" spans="1:13" x14ac:dyDescent="0.35">
      <c r="A817">
        <v>2025</v>
      </c>
      <c r="B817">
        <v>6</v>
      </c>
      <c r="C817" t="s">
        <v>115</v>
      </c>
      <c r="D817" t="s">
        <v>116</v>
      </c>
      <c r="E817" t="s">
        <v>117</v>
      </c>
      <c r="F817" t="s">
        <v>86</v>
      </c>
      <c r="G817" s="2">
        <v>0</v>
      </c>
      <c r="H817" s="2">
        <v>0</v>
      </c>
      <c r="I817" s="2">
        <v>0</v>
      </c>
      <c r="J817" s="2">
        <v>1560</v>
      </c>
      <c r="K817" s="2">
        <v>1560</v>
      </c>
      <c r="L817" s="2" t="str">
        <f>_xlfn.XLOOKUP(Data_Nhập[[#This Row],[Main SKU]],MD_Main_SKU[Main SKU],MD_Main_SKU[SKU name_gom])</f>
        <v>WSS05</v>
      </c>
      <c r="M817" s="2" t="str">
        <f>_xlfn.XLOOKUP(Data_Nhập[[#This Row],[Material-Nhập]],MD_Main_SKU[Main SKU],MD_Main_SKU[SKU name_gom])</f>
        <v>Phó sản</v>
      </c>
    </row>
    <row r="818" spans="1:13" x14ac:dyDescent="0.35">
      <c r="A818">
        <v>2025</v>
      </c>
      <c r="B818">
        <v>7</v>
      </c>
      <c r="C818" t="s">
        <v>8</v>
      </c>
      <c r="D818" t="s">
        <v>9</v>
      </c>
      <c r="E818" t="s">
        <v>8</v>
      </c>
      <c r="F818" t="s">
        <v>9</v>
      </c>
      <c r="G818" s="2">
        <v>306900</v>
      </c>
      <c r="H818" s="2">
        <v>0</v>
      </c>
      <c r="I818" s="2">
        <v>306900</v>
      </c>
      <c r="J818" s="2">
        <v>0</v>
      </c>
      <c r="K818" s="2">
        <v>306900</v>
      </c>
      <c r="L818" s="2" t="str">
        <f>_xlfn.XLOOKUP(Data_Nhập[[#This Row],[Main SKU]],MD_Main_SKU[Main SKU],MD_Main_SKU[SKU name_gom])</f>
        <v>WSS01</v>
      </c>
      <c r="M818" s="2" t="str">
        <f>_xlfn.XLOOKUP(Data_Nhập[[#This Row],[Material-Nhập]],MD_Main_SKU[Main SKU],MD_Main_SKU[SKU name_gom])</f>
        <v>WSS01</v>
      </c>
    </row>
    <row r="819" spans="1:13" x14ac:dyDescent="0.35">
      <c r="A819">
        <v>2025</v>
      </c>
      <c r="B819">
        <v>7</v>
      </c>
      <c r="C819" t="s">
        <v>8</v>
      </c>
      <c r="D819" t="s">
        <v>9</v>
      </c>
      <c r="E819" t="s">
        <v>36</v>
      </c>
      <c r="F819" t="s">
        <v>37</v>
      </c>
      <c r="G819" s="2">
        <v>0</v>
      </c>
      <c r="H819" s="2">
        <v>8800</v>
      </c>
      <c r="I819" s="2">
        <v>8800</v>
      </c>
      <c r="J819" s="2">
        <v>0</v>
      </c>
      <c r="K819" s="2">
        <v>8800</v>
      </c>
      <c r="L819" s="2" t="str">
        <f>_xlfn.XLOOKUP(Data_Nhập[[#This Row],[Main SKU]],MD_Main_SKU[Main SKU],MD_Main_SKU[SKU name_gom])</f>
        <v>WSS01</v>
      </c>
      <c r="M819" s="2" t="str">
        <f>_xlfn.XLOOKUP(Data_Nhập[[#This Row],[Material-Nhập]],MD_Main_SKU[Main SKU],MD_Main_SKU[SKU name_gom])</f>
        <v>WSS01-PL</v>
      </c>
    </row>
    <row r="820" spans="1:13" x14ac:dyDescent="0.35">
      <c r="A820">
        <v>2025</v>
      </c>
      <c r="B820">
        <v>7</v>
      </c>
      <c r="C820" t="s">
        <v>8</v>
      </c>
      <c r="D820" t="s">
        <v>9</v>
      </c>
      <c r="E820" t="s">
        <v>87</v>
      </c>
      <c r="F820" t="s">
        <v>88</v>
      </c>
      <c r="G820" s="2">
        <v>0</v>
      </c>
      <c r="H820" s="2">
        <v>0</v>
      </c>
      <c r="I820" s="2">
        <v>0</v>
      </c>
      <c r="J820" s="2">
        <v>2850</v>
      </c>
      <c r="K820" s="2">
        <v>2850</v>
      </c>
      <c r="L820" s="2" t="str">
        <f>_xlfn.XLOOKUP(Data_Nhập[[#This Row],[Main SKU]],MD_Main_SKU[Main SKU],MD_Main_SKU[SKU name_gom])</f>
        <v>WSS01</v>
      </c>
      <c r="M820" s="2" t="str">
        <f>_xlfn.XLOOKUP(Data_Nhập[[#This Row],[Material-Nhập]],MD_Main_SKU[Main SKU],MD_Main_SKU[SKU name_gom])</f>
        <v>Phó sản</v>
      </c>
    </row>
    <row r="821" spans="1:13" x14ac:dyDescent="0.35">
      <c r="A821">
        <v>2025</v>
      </c>
      <c r="B821">
        <v>7</v>
      </c>
      <c r="C821" t="s">
        <v>8</v>
      </c>
      <c r="D821" t="s">
        <v>9</v>
      </c>
      <c r="E821" t="s">
        <v>93</v>
      </c>
      <c r="F821" t="s">
        <v>94</v>
      </c>
      <c r="G821" s="2">
        <v>0</v>
      </c>
      <c r="H821" s="2">
        <v>0</v>
      </c>
      <c r="I821" s="2">
        <v>0</v>
      </c>
      <c r="J821" s="2">
        <v>200</v>
      </c>
      <c r="K821" s="2">
        <v>200</v>
      </c>
      <c r="L821" s="2" t="str">
        <f>_xlfn.XLOOKUP(Data_Nhập[[#This Row],[Main SKU]],MD_Main_SKU[Main SKU],MD_Main_SKU[SKU name_gom])</f>
        <v>WSS01</v>
      </c>
      <c r="M821" s="2" t="str">
        <f>_xlfn.XLOOKUP(Data_Nhập[[#This Row],[Material-Nhập]],MD_Main_SKU[Main SKU],MD_Main_SKU[SKU name_gom])</f>
        <v>Phó sản</v>
      </c>
    </row>
    <row r="822" spans="1:13" x14ac:dyDescent="0.35">
      <c r="A822">
        <v>2025</v>
      </c>
      <c r="B822">
        <v>7</v>
      </c>
      <c r="C822" t="s">
        <v>8</v>
      </c>
      <c r="D822" t="s">
        <v>9</v>
      </c>
      <c r="E822" t="s">
        <v>117</v>
      </c>
      <c r="F822" t="s">
        <v>86</v>
      </c>
      <c r="G822" s="2">
        <v>0</v>
      </c>
      <c r="H822" s="2">
        <v>0</v>
      </c>
      <c r="I822" s="2">
        <v>0</v>
      </c>
      <c r="J822" s="2">
        <v>6880</v>
      </c>
      <c r="K822" s="2">
        <v>6880</v>
      </c>
      <c r="L822" s="2" t="str">
        <f>_xlfn.XLOOKUP(Data_Nhập[[#This Row],[Main SKU]],MD_Main_SKU[Main SKU],MD_Main_SKU[SKU name_gom])</f>
        <v>WSS01</v>
      </c>
      <c r="M822" s="2" t="str">
        <f>_xlfn.XLOOKUP(Data_Nhập[[#This Row],[Material-Nhập]],MD_Main_SKU[Main SKU],MD_Main_SKU[SKU name_gom])</f>
        <v>Phó sản</v>
      </c>
    </row>
    <row r="823" spans="1:13" x14ac:dyDescent="0.35">
      <c r="A823">
        <v>2025</v>
      </c>
      <c r="B823">
        <v>7</v>
      </c>
      <c r="C823" t="s">
        <v>8</v>
      </c>
      <c r="D823" t="s">
        <v>9</v>
      </c>
      <c r="E823" t="s">
        <v>134</v>
      </c>
      <c r="F823" t="s">
        <v>135</v>
      </c>
      <c r="G823" s="2">
        <v>0</v>
      </c>
      <c r="H823" s="2">
        <v>0</v>
      </c>
      <c r="I823" s="2">
        <v>0</v>
      </c>
      <c r="J823" s="2">
        <v>1100</v>
      </c>
      <c r="K823" s="2">
        <v>1100</v>
      </c>
      <c r="L823" s="2" t="str">
        <f>_xlfn.XLOOKUP(Data_Nhập[[#This Row],[Main SKU]],MD_Main_SKU[Main SKU],MD_Main_SKU[SKU name_gom])</f>
        <v>WSS01</v>
      </c>
      <c r="M823" s="2" t="str">
        <f>_xlfn.XLOOKUP(Data_Nhập[[#This Row],[Material-Nhập]],MD_Main_SKU[Main SKU],MD_Main_SKU[SKU name_gom])</f>
        <v>Phó sản</v>
      </c>
    </row>
    <row r="824" spans="1:13" x14ac:dyDescent="0.35">
      <c r="A824">
        <v>2025</v>
      </c>
      <c r="B824">
        <v>7</v>
      </c>
      <c r="C824" t="s">
        <v>14</v>
      </c>
      <c r="D824" t="s">
        <v>15</v>
      </c>
      <c r="E824" t="s">
        <v>14</v>
      </c>
      <c r="F824" t="s">
        <v>15</v>
      </c>
      <c r="G824" s="2">
        <v>323400</v>
      </c>
      <c r="H824" s="2">
        <v>0</v>
      </c>
      <c r="I824" s="2">
        <v>323400</v>
      </c>
      <c r="J824" s="2">
        <v>0</v>
      </c>
      <c r="K824" s="2">
        <v>323400</v>
      </c>
      <c r="L824" s="2" t="str">
        <f>_xlfn.XLOOKUP(Data_Nhập[[#This Row],[Main SKU]],MD_Main_SKU[Main SKU],MD_Main_SKU[SKU name_gom])</f>
        <v>iSS01084</v>
      </c>
      <c r="M824" s="2" t="str">
        <f>_xlfn.XLOOKUP(Data_Nhập[[#This Row],[Material-Nhập]],MD_Main_SKU[Main SKU],MD_Main_SKU[SKU name_gom])</f>
        <v>iSS01084</v>
      </c>
    </row>
    <row r="825" spans="1:13" x14ac:dyDescent="0.35">
      <c r="A825">
        <v>2025</v>
      </c>
      <c r="B825">
        <v>7</v>
      </c>
      <c r="C825" t="s">
        <v>14</v>
      </c>
      <c r="D825" t="s">
        <v>15</v>
      </c>
      <c r="E825" t="s">
        <v>22</v>
      </c>
      <c r="F825" t="s">
        <v>23</v>
      </c>
      <c r="G825" s="2">
        <v>0</v>
      </c>
      <c r="H825" s="2">
        <v>24200</v>
      </c>
      <c r="I825" s="2">
        <v>24200</v>
      </c>
      <c r="J825" s="2">
        <v>0</v>
      </c>
      <c r="K825" s="2">
        <v>24200</v>
      </c>
      <c r="L825" s="2" t="str">
        <f>_xlfn.XLOOKUP(Data_Nhập[[#This Row],[Main SKU]],MD_Main_SKU[Main SKU],MD_Main_SKU[SKU name_gom])</f>
        <v>iSS01084</v>
      </c>
      <c r="M825" s="2" t="str">
        <f>_xlfn.XLOOKUP(Data_Nhập[[#This Row],[Material-Nhập]],MD_Main_SKU[Main SKU],MD_Main_SKU[SKU name_gom])</f>
        <v>WSS03</v>
      </c>
    </row>
    <row r="826" spans="1:13" x14ac:dyDescent="0.35">
      <c r="A826">
        <v>2025</v>
      </c>
      <c r="B826">
        <v>7</v>
      </c>
      <c r="C826" t="s">
        <v>14</v>
      </c>
      <c r="D826" t="s">
        <v>15</v>
      </c>
      <c r="E826" t="s">
        <v>38</v>
      </c>
      <c r="F826" t="s">
        <v>39</v>
      </c>
      <c r="G826" s="2">
        <v>0</v>
      </c>
      <c r="H826" s="2">
        <v>11000</v>
      </c>
      <c r="I826" s="2">
        <v>11000</v>
      </c>
      <c r="J826" s="2">
        <v>0</v>
      </c>
      <c r="K826" s="2">
        <v>11000</v>
      </c>
      <c r="L826" s="2" t="str">
        <f>_xlfn.XLOOKUP(Data_Nhập[[#This Row],[Main SKU]],MD_Main_SKU[Main SKU],MD_Main_SKU[SKU name_gom])</f>
        <v>iSS01084</v>
      </c>
      <c r="M826" s="2" t="str">
        <f>_xlfn.XLOOKUP(Data_Nhập[[#This Row],[Material-Nhập]],MD_Main_SKU[Main SKU],MD_Main_SKU[SKU name_gom])</f>
        <v>iSS01084-PL</v>
      </c>
    </row>
    <row r="827" spans="1:13" x14ac:dyDescent="0.35">
      <c r="A827">
        <v>2025</v>
      </c>
      <c r="B827">
        <v>7</v>
      </c>
      <c r="C827" t="s">
        <v>14</v>
      </c>
      <c r="D827" t="s">
        <v>15</v>
      </c>
      <c r="E827" t="s">
        <v>34</v>
      </c>
      <c r="F827" t="s">
        <v>35</v>
      </c>
      <c r="G827" s="2">
        <v>0</v>
      </c>
      <c r="H827" s="2">
        <v>6599.9999999999991</v>
      </c>
      <c r="I827" s="2">
        <v>6599.9999999999991</v>
      </c>
      <c r="J827" s="2">
        <v>0</v>
      </c>
      <c r="K827" s="2">
        <v>6599.9999999999991</v>
      </c>
      <c r="L827" s="2" t="str">
        <f>_xlfn.XLOOKUP(Data_Nhập[[#This Row],[Main SKU]],MD_Main_SKU[Main SKU],MD_Main_SKU[SKU name_gom])</f>
        <v>iSS01084</v>
      </c>
      <c r="M827" s="2" t="str">
        <f>_xlfn.XLOOKUP(Data_Nhập[[#This Row],[Material-Nhập]],MD_Main_SKU[Main SKU],MD_Main_SKU[SKU name_gom])</f>
        <v>WSS03-PL</v>
      </c>
    </row>
    <row r="828" spans="1:13" x14ac:dyDescent="0.35">
      <c r="A828">
        <v>2025</v>
      </c>
      <c r="B828">
        <v>7</v>
      </c>
      <c r="C828" t="s">
        <v>14</v>
      </c>
      <c r="D828" t="s">
        <v>15</v>
      </c>
      <c r="E828" t="s">
        <v>87</v>
      </c>
      <c r="F828" t="s">
        <v>88</v>
      </c>
      <c r="G828" s="2">
        <v>0</v>
      </c>
      <c r="H828" s="2">
        <v>0</v>
      </c>
      <c r="I828" s="2">
        <v>0</v>
      </c>
      <c r="J828" s="2">
        <v>5250</v>
      </c>
      <c r="K828" s="2">
        <v>5250</v>
      </c>
      <c r="L828" s="2" t="str">
        <f>_xlfn.XLOOKUP(Data_Nhập[[#This Row],[Main SKU]],MD_Main_SKU[Main SKU],MD_Main_SKU[SKU name_gom])</f>
        <v>iSS01084</v>
      </c>
      <c r="M828" s="2" t="str">
        <f>_xlfn.XLOOKUP(Data_Nhập[[#This Row],[Material-Nhập]],MD_Main_SKU[Main SKU],MD_Main_SKU[SKU name_gom])</f>
        <v>Phó sản</v>
      </c>
    </row>
    <row r="829" spans="1:13" x14ac:dyDescent="0.35">
      <c r="A829">
        <v>2025</v>
      </c>
      <c r="B829">
        <v>7</v>
      </c>
      <c r="C829" t="s">
        <v>14</v>
      </c>
      <c r="D829" t="s">
        <v>15</v>
      </c>
      <c r="E829" t="s">
        <v>117</v>
      </c>
      <c r="F829" t="s">
        <v>86</v>
      </c>
      <c r="G829" s="2">
        <v>0</v>
      </c>
      <c r="H829" s="2">
        <v>0</v>
      </c>
      <c r="I829" s="2">
        <v>0</v>
      </c>
      <c r="J829" s="2">
        <v>7657</v>
      </c>
      <c r="K829" s="2">
        <v>7657</v>
      </c>
      <c r="L829" s="2" t="str">
        <f>_xlfn.XLOOKUP(Data_Nhập[[#This Row],[Main SKU]],MD_Main_SKU[Main SKU],MD_Main_SKU[SKU name_gom])</f>
        <v>iSS01084</v>
      </c>
      <c r="M829" s="2" t="str">
        <f>_xlfn.XLOOKUP(Data_Nhập[[#This Row],[Material-Nhập]],MD_Main_SKU[Main SKU],MD_Main_SKU[SKU name_gom])</f>
        <v>Phó sản</v>
      </c>
    </row>
    <row r="830" spans="1:13" x14ac:dyDescent="0.35">
      <c r="A830">
        <v>2025</v>
      </c>
      <c r="B830">
        <v>7</v>
      </c>
      <c r="C830" t="s">
        <v>14</v>
      </c>
      <c r="D830" t="s">
        <v>15</v>
      </c>
      <c r="E830" t="s">
        <v>126</v>
      </c>
      <c r="F830" t="s">
        <v>127</v>
      </c>
      <c r="G830" s="2">
        <v>0</v>
      </c>
      <c r="H830" s="2">
        <v>0</v>
      </c>
      <c r="I830" s="2">
        <v>0</v>
      </c>
      <c r="J830" s="2">
        <v>3300</v>
      </c>
      <c r="K830" s="2">
        <v>3300</v>
      </c>
      <c r="L830" s="2" t="str">
        <f>_xlfn.XLOOKUP(Data_Nhập[[#This Row],[Main SKU]],MD_Main_SKU[Main SKU],MD_Main_SKU[SKU name_gom])</f>
        <v>iSS01084</v>
      </c>
      <c r="M830" s="2" t="str">
        <f>_xlfn.XLOOKUP(Data_Nhập[[#This Row],[Material-Nhập]],MD_Main_SKU[Main SKU],MD_Main_SKU[SKU name_gom])</f>
        <v>Phó sản</v>
      </c>
    </row>
    <row r="831" spans="1:13" x14ac:dyDescent="0.35">
      <c r="A831">
        <v>2025</v>
      </c>
      <c r="B831">
        <v>7</v>
      </c>
      <c r="C831" t="s">
        <v>16</v>
      </c>
      <c r="D831" t="s">
        <v>17</v>
      </c>
      <c r="E831" t="s">
        <v>14</v>
      </c>
      <c r="F831" t="s">
        <v>15</v>
      </c>
      <c r="G831" s="2">
        <v>0</v>
      </c>
      <c r="H831" s="2">
        <v>1100</v>
      </c>
      <c r="I831" s="2">
        <v>1100</v>
      </c>
      <c r="J831" s="2">
        <v>0</v>
      </c>
      <c r="K831" s="2">
        <v>1100</v>
      </c>
      <c r="L831" s="2" t="str">
        <f>_xlfn.XLOOKUP(Data_Nhập[[#This Row],[Main SKU]],MD_Main_SKU[Main SKU],MD_Main_SKU[SKU name_gom])</f>
        <v>WSS01</v>
      </c>
      <c r="M831" s="2" t="str">
        <f>_xlfn.XLOOKUP(Data_Nhập[[#This Row],[Material-Nhập]],MD_Main_SKU[Main SKU],MD_Main_SKU[SKU name_gom])</f>
        <v>iSS01084</v>
      </c>
    </row>
    <row r="832" spans="1:13" x14ac:dyDescent="0.35">
      <c r="A832">
        <v>2025</v>
      </c>
      <c r="B832">
        <v>7</v>
      </c>
      <c r="C832" t="s">
        <v>16</v>
      </c>
      <c r="D832" t="s">
        <v>17</v>
      </c>
      <c r="E832" t="s">
        <v>16</v>
      </c>
      <c r="F832" t="s">
        <v>17</v>
      </c>
      <c r="G832" s="2">
        <v>1524700</v>
      </c>
      <c r="H832" s="2">
        <v>0</v>
      </c>
      <c r="I832" s="2">
        <v>1524700</v>
      </c>
      <c r="J832" s="2">
        <v>0</v>
      </c>
      <c r="K832" s="2">
        <v>1524700</v>
      </c>
      <c r="L832" s="2" t="str">
        <f>_xlfn.XLOOKUP(Data_Nhập[[#This Row],[Main SKU]],MD_Main_SKU[Main SKU],MD_Main_SKU[SKU name_gom])</f>
        <v>WSS01</v>
      </c>
      <c r="M832" s="2" t="str">
        <f>_xlfn.XLOOKUP(Data_Nhập[[#This Row],[Material-Nhập]],MD_Main_SKU[Main SKU],MD_Main_SKU[SKU name_gom])</f>
        <v>WSS01</v>
      </c>
    </row>
    <row r="833" spans="1:13" x14ac:dyDescent="0.35">
      <c r="A833">
        <v>2025</v>
      </c>
      <c r="B833">
        <v>7</v>
      </c>
      <c r="C833" t="s">
        <v>16</v>
      </c>
      <c r="D833" t="s">
        <v>17</v>
      </c>
      <c r="E833" t="s">
        <v>18</v>
      </c>
      <c r="F833" t="s">
        <v>19</v>
      </c>
      <c r="G833" s="2">
        <v>0</v>
      </c>
      <c r="H833" s="2">
        <v>78100.000000000015</v>
      </c>
      <c r="I833" s="2">
        <v>78100.000000000015</v>
      </c>
      <c r="J833" s="2">
        <v>0</v>
      </c>
      <c r="K833" s="2">
        <v>78100.000000000015</v>
      </c>
      <c r="L833" s="2" t="str">
        <f>_xlfn.XLOOKUP(Data_Nhập[[#This Row],[Main SKU]],MD_Main_SKU[Main SKU],MD_Main_SKU[SKU name_gom])</f>
        <v>WSS01</v>
      </c>
      <c r="M833" s="2" t="str">
        <f>_xlfn.XLOOKUP(Data_Nhập[[#This Row],[Material-Nhập]],MD_Main_SKU[Main SKU],MD_Main_SKU[SKU name_gom])</f>
        <v>iSS01</v>
      </c>
    </row>
    <row r="834" spans="1:13" x14ac:dyDescent="0.35">
      <c r="A834">
        <v>2025</v>
      </c>
      <c r="B834">
        <v>7</v>
      </c>
      <c r="C834" t="s">
        <v>16</v>
      </c>
      <c r="D834" t="s">
        <v>17</v>
      </c>
      <c r="E834" t="s">
        <v>22</v>
      </c>
      <c r="F834" t="s">
        <v>23</v>
      </c>
      <c r="G834" s="2">
        <v>0</v>
      </c>
      <c r="H834" s="2">
        <v>2200</v>
      </c>
      <c r="I834" s="2">
        <v>2200</v>
      </c>
      <c r="J834" s="2">
        <v>0</v>
      </c>
      <c r="K834" s="2">
        <v>2200</v>
      </c>
      <c r="L834" s="2" t="str">
        <f>_xlfn.XLOOKUP(Data_Nhập[[#This Row],[Main SKU]],MD_Main_SKU[Main SKU],MD_Main_SKU[SKU name_gom])</f>
        <v>WSS01</v>
      </c>
      <c r="M834" s="2" t="str">
        <f>_xlfn.XLOOKUP(Data_Nhập[[#This Row],[Material-Nhập]],MD_Main_SKU[Main SKU],MD_Main_SKU[SKU name_gom])</f>
        <v>WSS03</v>
      </c>
    </row>
    <row r="835" spans="1:13" x14ac:dyDescent="0.35">
      <c r="A835">
        <v>2025</v>
      </c>
      <c r="B835">
        <v>7</v>
      </c>
      <c r="C835" t="s">
        <v>16</v>
      </c>
      <c r="D835" t="s">
        <v>17</v>
      </c>
      <c r="E835" t="s">
        <v>40</v>
      </c>
      <c r="F835" t="s">
        <v>41</v>
      </c>
      <c r="G835" s="2">
        <v>0</v>
      </c>
      <c r="H835" s="2">
        <v>104500.00000000001</v>
      </c>
      <c r="I835" s="2">
        <v>104500.00000000001</v>
      </c>
      <c r="J835" s="2">
        <v>0</v>
      </c>
      <c r="K835" s="2">
        <v>104500.00000000001</v>
      </c>
      <c r="L835" s="2" t="str">
        <f>_xlfn.XLOOKUP(Data_Nhập[[#This Row],[Main SKU]],MD_Main_SKU[Main SKU],MD_Main_SKU[SKU name_gom])</f>
        <v>WSS01</v>
      </c>
      <c r="M835" s="2" t="str">
        <f>_xlfn.XLOOKUP(Data_Nhập[[#This Row],[Material-Nhập]],MD_Main_SKU[Main SKU],MD_Main_SKU[SKU name_gom])</f>
        <v>WSS01-PL</v>
      </c>
    </row>
    <row r="836" spans="1:13" x14ac:dyDescent="0.35">
      <c r="A836">
        <v>2025</v>
      </c>
      <c r="B836">
        <v>7</v>
      </c>
      <c r="C836" t="s">
        <v>16</v>
      </c>
      <c r="D836" t="s">
        <v>17</v>
      </c>
      <c r="E836" t="s">
        <v>34</v>
      </c>
      <c r="F836" t="s">
        <v>35</v>
      </c>
      <c r="G836" s="2">
        <v>0</v>
      </c>
      <c r="H836" s="2">
        <v>9900</v>
      </c>
      <c r="I836" s="2">
        <v>9900</v>
      </c>
      <c r="J836" s="2">
        <v>0</v>
      </c>
      <c r="K836" s="2">
        <v>9900</v>
      </c>
      <c r="L836" s="2" t="str">
        <f>_xlfn.XLOOKUP(Data_Nhập[[#This Row],[Main SKU]],MD_Main_SKU[Main SKU],MD_Main_SKU[SKU name_gom])</f>
        <v>WSS01</v>
      </c>
      <c r="M836" s="2" t="str">
        <f>_xlfn.XLOOKUP(Data_Nhập[[#This Row],[Material-Nhập]],MD_Main_SKU[Main SKU],MD_Main_SKU[SKU name_gom])</f>
        <v>WSS03-PL</v>
      </c>
    </row>
    <row r="837" spans="1:13" x14ac:dyDescent="0.35">
      <c r="A837">
        <v>2025</v>
      </c>
      <c r="B837">
        <v>7</v>
      </c>
      <c r="C837" t="s">
        <v>16</v>
      </c>
      <c r="D837" t="s">
        <v>17</v>
      </c>
      <c r="E837" t="s">
        <v>87</v>
      </c>
      <c r="F837" t="s">
        <v>88</v>
      </c>
      <c r="G837" s="2">
        <v>0</v>
      </c>
      <c r="H837" s="2">
        <v>0</v>
      </c>
      <c r="I837" s="2">
        <v>0</v>
      </c>
      <c r="J837" s="2">
        <v>28449.999999999996</v>
      </c>
      <c r="K837" s="2">
        <v>28449.999999999996</v>
      </c>
      <c r="L837" s="2" t="str">
        <f>_xlfn.XLOOKUP(Data_Nhập[[#This Row],[Main SKU]],MD_Main_SKU[Main SKU],MD_Main_SKU[SKU name_gom])</f>
        <v>WSS01</v>
      </c>
      <c r="M837" s="2" t="str">
        <f>_xlfn.XLOOKUP(Data_Nhập[[#This Row],[Material-Nhập]],MD_Main_SKU[Main SKU],MD_Main_SKU[SKU name_gom])</f>
        <v>Phó sản</v>
      </c>
    </row>
    <row r="838" spans="1:13" x14ac:dyDescent="0.35">
      <c r="A838">
        <v>2025</v>
      </c>
      <c r="B838">
        <v>7</v>
      </c>
      <c r="C838" t="s">
        <v>16</v>
      </c>
      <c r="D838" t="s">
        <v>17</v>
      </c>
      <c r="E838" t="s">
        <v>91</v>
      </c>
      <c r="F838" t="s">
        <v>92</v>
      </c>
      <c r="G838" s="2">
        <v>0</v>
      </c>
      <c r="H838" s="2">
        <v>0</v>
      </c>
      <c r="I838" s="2">
        <v>0</v>
      </c>
      <c r="J838" s="2">
        <v>4300</v>
      </c>
      <c r="K838" s="2">
        <v>4300</v>
      </c>
      <c r="L838" s="2" t="str">
        <f>_xlfn.XLOOKUP(Data_Nhập[[#This Row],[Main SKU]],MD_Main_SKU[Main SKU],MD_Main_SKU[SKU name_gom])</f>
        <v>WSS01</v>
      </c>
      <c r="M838" s="2" t="str">
        <f>_xlfn.XLOOKUP(Data_Nhập[[#This Row],[Material-Nhập]],MD_Main_SKU[Main SKU],MD_Main_SKU[SKU name_gom])</f>
        <v>Phó sản</v>
      </c>
    </row>
    <row r="839" spans="1:13" x14ac:dyDescent="0.35">
      <c r="A839">
        <v>2025</v>
      </c>
      <c r="B839">
        <v>7</v>
      </c>
      <c r="C839" t="s">
        <v>16</v>
      </c>
      <c r="D839" t="s">
        <v>17</v>
      </c>
      <c r="E839" t="s">
        <v>117</v>
      </c>
      <c r="F839" t="s">
        <v>86</v>
      </c>
      <c r="G839" s="2">
        <v>0</v>
      </c>
      <c r="H839" s="2">
        <v>0</v>
      </c>
      <c r="I839" s="2">
        <v>0</v>
      </c>
      <c r="J839" s="2">
        <v>26127.000000000004</v>
      </c>
      <c r="K839" s="2">
        <v>26127.000000000004</v>
      </c>
      <c r="L839" s="2" t="str">
        <f>_xlfn.XLOOKUP(Data_Nhập[[#This Row],[Main SKU]],MD_Main_SKU[Main SKU],MD_Main_SKU[SKU name_gom])</f>
        <v>WSS01</v>
      </c>
      <c r="M839" s="2" t="str">
        <f>_xlfn.XLOOKUP(Data_Nhập[[#This Row],[Material-Nhập]],MD_Main_SKU[Main SKU],MD_Main_SKU[SKU name_gom])</f>
        <v>Phó sản</v>
      </c>
    </row>
    <row r="840" spans="1:13" x14ac:dyDescent="0.35">
      <c r="A840">
        <v>2025</v>
      </c>
      <c r="B840">
        <v>7</v>
      </c>
      <c r="C840" t="s">
        <v>16</v>
      </c>
      <c r="D840" t="s">
        <v>17</v>
      </c>
      <c r="E840" t="s">
        <v>128</v>
      </c>
      <c r="F840" t="s">
        <v>129</v>
      </c>
      <c r="G840" s="2">
        <v>0</v>
      </c>
      <c r="H840" s="2">
        <v>0</v>
      </c>
      <c r="I840" s="2">
        <v>0</v>
      </c>
      <c r="J840" s="2">
        <v>32999.999999999993</v>
      </c>
      <c r="K840" s="2">
        <v>32999.999999999993</v>
      </c>
      <c r="L840" s="2" t="str">
        <f>_xlfn.XLOOKUP(Data_Nhập[[#This Row],[Main SKU]],MD_Main_SKU[Main SKU],MD_Main_SKU[SKU name_gom])</f>
        <v>WSS01</v>
      </c>
      <c r="M840" s="2" t="str">
        <f>_xlfn.XLOOKUP(Data_Nhập[[#This Row],[Material-Nhập]],MD_Main_SKU[Main SKU],MD_Main_SKU[SKU name_gom])</f>
        <v>Phó sản</v>
      </c>
    </row>
    <row r="841" spans="1:13" x14ac:dyDescent="0.35">
      <c r="A841">
        <v>2025</v>
      </c>
      <c r="B841">
        <v>7</v>
      </c>
      <c r="C841" t="s">
        <v>18</v>
      </c>
      <c r="D841" t="s">
        <v>19</v>
      </c>
      <c r="E841" t="s">
        <v>16</v>
      </c>
      <c r="F841" t="s">
        <v>17</v>
      </c>
      <c r="G841" s="2">
        <v>0</v>
      </c>
      <c r="H841" s="2">
        <v>9900</v>
      </c>
      <c r="I841" s="2">
        <v>9900</v>
      </c>
      <c r="J841" s="2">
        <v>0</v>
      </c>
      <c r="K841" s="2">
        <v>9900</v>
      </c>
      <c r="L841" s="2" t="str">
        <f>_xlfn.XLOOKUP(Data_Nhập[[#This Row],[Main SKU]],MD_Main_SKU[Main SKU],MD_Main_SKU[SKU name_gom])</f>
        <v>iSS01</v>
      </c>
      <c r="M841" s="2" t="str">
        <f>_xlfn.XLOOKUP(Data_Nhập[[#This Row],[Material-Nhập]],MD_Main_SKU[Main SKU],MD_Main_SKU[SKU name_gom])</f>
        <v>WSS01</v>
      </c>
    </row>
    <row r="842" spans="1:13" x14ac:dyDescent="0.35">
      <c r="A842">
        <v>2025</v>
      </c>
      <c r="B842">
        <v>7</v>
      </c>
      <c r="C842" t="s">
        <v>18</v>
      </c>
      <c r="D842" t="s">
        <v>19</v>
      </c>
      <c r="E842" t="s">
        <v>18</v>
      </c>
      <c r="F842" t="s">
        <v>19</v>
      </c>
      <c r="G842" s="2">
        <v>23100</v>
      </c>
      <c r="H842" s="2">
        <v>0</v>
      </c>
      <c r="I842" s="2">
        <v>23100</v>
      </c>
      <c r="J842" s="2">
        <v>0</v>
      </c>
      <c r="K842" s="2">
        <v>23100</v>
      </c>
      <c r="L842" s="2" t="str">
        <f>_xlfn.XLOOKUP(Data_Nhập[[#This Row],[Main SKU]],MD_Main_SKU[Main SKU],MD_Main_SKU[SKU name_gom])</f>
        <v>iSS01</v>
      </c>
      <c r="M842" s="2" t="str">
        <f>_xlfn.XLOOKUP(Data_Nhập[[#This Row],[Material-Nhập]],MD_Main_SKU[Main SKU],MD_Main_SKU[SKU name_gom])</f>
        <v>iSS01</v>
      </c>
    </row>
    <row r="843" spans="1:13" x14ac:dyDescent="0.35">
      <c r="A843">
        <v>2025</v>
      </c>
      <c r="B843">
        <v>7</v>
      </c>
      <c r="C843" t="s">
        <v>18</v>
      </c>
      <c r="D843" t="s">
        <v>19</v>
      </c>
      <c r="E843" t="s">
        <v>87</v>
      </c>
      <c r="F843" t="s">
        <v>88</v>
      </c>
      <c r="G843" s="2">
        <v>0</v>
      </c>
      <c r="H843" s="2">
        <v>0</v>
      </c>
      <c r="I843" s="2">
        <v>0</v>
      </c>
      <c r="J843" s="2">
        <v>350</v>
      </c>
      <c r="K843" s="2">
        <v>350</v>
      </c>
      <c r="L843" s="2" t="str">
        <f>_xlfn.XLOOKUP(Data_Nhập[[#This Row],[Main SKU]],MD_Main_SKU[Main SKU],MD_Main_SKU[SKU name_gom])</f>
        <v>iSS01</v>
      </c>
      <c r="M843" s="2" t="str">
        <f>_xlfn.XLOOKUP(Data_Nhập[[#This Row],[Material-Nhập]],MD_Main_SKU[Main SKU],MD_Main_SKU[SKU name_gom])</f>
        <v>Phó sản</v>
      </c>
    </row>
    <row r="844" spans="1:13" x14ac:dyDescent="0.35">
      <c r="A844">
        <v>2025</v>
      </c>
      <c r="B844">
        <v>7</v>
      </c>
      <c r="C844" t="s">
        <v>18</v>
      </c>
      <c r="D844" t="s">
        <v>19</v>
      </c>
      <c r="E844" t="s">
        <v>117</v>
      </c>
      <c r="F844" t="s">
        <v>86</v>
      </c>
      <c r="G844" s="2">
        <v>0</v>
      </c>
      <c r="H844" s="2">
        <v>0</v>
      </c>
      <c r="I844" s="2">
        <v>0</v>
      </c>
      <c r="J844" s="2">
        <v>2032</v>
      </c>
      <c r="K844" s="2">
        <v>2032</v>
      </c>
      <c r="L844" s="2" t="str">
        <f>_xlfn.XLOOKUP(Data_Nhập[[#This Row],[Main SKU]],MD_Main_SKU[Main SKU],MD_Main_SKU[SKU name_gom])</f>
        <v>iSS01</v>
      </c>
      <c r="M844" s="2" t="str">
        <f>_xlfn.XLOOKUP(Data_Nhập[[#This Row],[Material-Nhập]],MD_Main_SKU[Main SKU],MD_Main_SKU[SKU name_gom])</f>
        <v>Phó sản</v>
      </c>
    </row>
    <row r="845" spans="1:13" x14ac:dyDescent="0.35">
      <c r="A845">
        <v>2025</v>
      </c>
      <c r="B845">
        <v>7</v>
      </c>
      <c r="C845" t="s">
        <v>26</v>
      </c>
      <c r="D845" t="s">
        <v>27</v>
      </c>
      <c r="E845" t="s">
        <v>22</v>
      </c>
      <c r="F845" t="s">
        <v>23</v>
      </c>
      <c r="G845" s="2">
        <v>0</v>
      </c>
      <c r="H845" s="2">
        <v>19800.000000000007</v>
      </c>
      <c r="I845" s="2">
        <v>19800.000000000007</v>
      </c>
      <c r="J845" s="2">
        <v>0</v>
      </c>
      <c r="K845" s="2">
        <v>19800.000000000007</v>
      </c>
      <c r="L845" s="2" t="str">
        <f>_xlfn.XLOOKUP(Data_Nhập[[#This Row],[Main SKU]],MD_Main_SKU[Main SKU],MD_Main_SKU[SKU name_gom])</f>
        <v>iSS01</v>
      </c>
      <c r="M845" s="2" t="str">
        <f>_xlfn.XLOOKUP(Data_Nhập[[#This Row],[Material-Nhập]],MD_Main_SKU[Main SKU],MD_Main_SKU[SKU name_gom])</f>
        <v>WSS03</v>
      </c>
    </row>
    <row r="846" spans="1:13" x14ac:dyDescent="0.35">
      <c r="A846">
        <v>2025</v>
      </c>
      <c r="B846">
        <v>7</v>
      </c>
      <c r="C846" t="s">
        <v>26</v>
      </c>
      <c r="D846" t="s">
        <v>27</v>
      </c>
      <c r="E846" t="s">
        <v>24</v>
      </c>
      <c r="F846" t="s">
        <v>25</v>
      </c>
      <c r="G846" s="2">
        <v>0</v>
      </c>
      <c r="H846" s="2">
        <v>58300</v>
      </c>
      <c r="I846" s="2">
        <v>58300</v>
      </c>
      <c r="J846" s="2">
        <v>0</v>
      </c>
      <c r="K846" s="2">
        <v>58300</v>
      </c>
      <c r="L846" s="2" t="str">
        <f>_xlfn.XLOOKUP(Data_Nhập[[#This Row],[Main SKU]],MD_Main_SKU[Main SKU],MD_Main_SKU[SKU name_gom])</f>
        <v>iSS01</v>
      </c>
      <c r="M846" s="2" t="str">
        <f>_xlfn.XLOOKUP(Data_Nhập[[#This Row],[Material-Nhập]],MD_Main_SKU[Main SKU],MD_Main_SKU[SKU name_gom])</f>
        <v>WSS01</v>
      </c>
    </row>
    <row r="847" spans="1:13" x14ac:dyDescent="0.35">
      <c r="A847">
        <v>2025</v>
      </c>
      <c r="B847">
        <v>7</v>
      </c>
      <c r="C847" t="s">
        <v>26</v>
      </c>
      <c r="D847" t="s">
        <v>27</v>
      </c>
      <c r="E847" t="s">
        <v>26</v>
      </c>
      <c r="F847" t="s">
        <v>27</v>
      </c>
      <c r="G847" s="2">
        <v>1068100</v>
      </c>
      <c r="H847" s="2">
        <v>0</v>
      </c>
      <c r="I847" s="2">
        <v>1068100</v>
      </c>
      <c r="J847" s="2">
        <v>0</v>
      </c>
      <c r="K847" s="2">
        <v>1068100</v>
      </c>
      <c r="L847" s="2" t="str">
        <f>_xlfn.XLOOKUP(Data_Nhập[[#This Row],[Main SKU]],MD_Main_SKU[Main SKU],MD_Main_SKU[SKU name_gom])</f>
        <v>iSS01</v>
      </c>
      <c r="M847" s="2" t="str">
        <f>_xlfn.XLOOKUP(Data_Nhập[[#This Row],[Material-Nhập]],MD_Main_SKU[Main SKU],MD_Main_SKU[SKU name_gom])</f>
        <v>iSS01</v>
      </c>
    </row>
    <row r="848" spans="1:13" x14ac:dyDescent="0.35">
      <c r="A848">
        <v>2025</v>
      </c>
      <c r="B848">
        <v>7</v>
      </c>
      <c r="C848" t="s">
        <v>26</v>
      </c>
      <c r="D848" t="s">
        <v>27</v>
      </c>
      <c r="E848" t="s">
        <v>50</v>
      </c>
      <c r="F848" t="s">
        <v>51</v>
      </c>
      <c r="G848" s="2">
        <v>0</v>
      </c>
      <c r="H848" s="2">
        <v>12100</v>
      </c>
      <c r="I848" s="2">
        <v>12100</v>
      </c>
      <c r="J848" s="2">
        <v>0</v>
      </c>
      <c r="K848" s="2">
        <v>12100</v>
      </c>
      <c r="L848" s="2" t="str">
        <f>_xlfn.XLOOKUP(Data_Nhập[[#This Row],[Main SKU]],MD_Main_SKU[Main SKU],MD_Main_SKU[SKU name_gom])</f>
        <v>iSS01</v>
      </c>
      <c r="M848" s="2" t="str">
        <f>_xlfn.XLOOKUP(Data_Nhập[[#This Row],[Material-Nhập]],MD_Main_SKU[Main SKU],MD_Main_SKU[SKU name_gom])</f>
        <v>iSS01-PL</v>
      </c>
    </row>
    <row r="849" spans="1:13" x14ac:dyDescent="0.35">
      <c r="A849">
        <v>2025</v>
      </c>
      <c r="B849">
        <v>7</v>
      </c>
      <c r="C849" t="s">
        <v>26</v>
      </c>
      <c r="D849" t="s">
        <v>27</v>
      </c>
      <c r="E849" t="s">
        <v>87</v>
      </c>
      <c r="F849" t="s">
        <v>88</v>
      </c>
      <c r="G849" s="2">
        <v>0</v>
      </c>
      <c r="H849" s="2">
        <v>0</v>
      </c>
      <c r="I849" s="2">
        <v>0</v>
      </c>
      <c r="J849" s="2">
        <v>34100</v>
      </c>
      <c r="K849" s="2">
        <v>34100</v>
      </c>
      <c r="L849" s="2" t="str">
        <f>_xlfn.XLOOKUP(Data_Nhập[[#This Row],[Main SKU]],MD_Main_SKU[Main SKU],MD_Main_SKU[SKU name_gom])</f>
        <v>iSS01</v>
      </c>
      <c r="M849" s="2" t="str">
        <f>_xlfn.XLOOKUP(Data_Nhập[[#This Row],[Material-Nhập]],MD_Main_SKU[Main SKU],MD_Main_SKU[SKU name_gom])</f>
        <v>Phó sản</v>
      </c>
    </row>
    <row r="850" spans="1:13" x14ac:dyDescent="0.35">
      <c r="A850">
        <v>2025</v>
      </c>
      <c r="B850">
        <v>7</v>
      </c>
      <c r="C850" t="s">
        <v>26</v>
      </c>
      <c r="D850" t="s">
        <v>27</v>
      </c>
      <c r="E850" t="s">
        <v>117</v>
      </c>
      <c r="F850" t="s">
        <v>86</v>
      </c>
      <c r="G850" s="2">
        <v>0</v>
      </c>
      <c r="H850" s="2">
        <v>0</v>
      </c>
      <c r="I850" s="2">
        <v>0</v>
      </c>
      <c r="J850" s="2">
        <v>12744.999999999998</v>
      </c>
      <c r="K850" s="2">
        <v>12744.999999999998</v>
      </c>
      <c r="L850" s="2" t="str">
        <f>_xlfn.XLOOKUP(Data_Nhập[[#This Row],[Main SKU]],MD_Main_SKU[Main SKU],MD_Main_SKU[SKU name_gom])</f>
        <v>iSS01</v>
      </c>
      <c r="M850" s="2" t="str">
        <f>_xlfn.XLOOKUP(Data_Nhập[[#This Row],[Material-Nhập]],MD_Main_SKU[Main SKU],MD_Main_SKU[SKU name_gom])</f>
        <v>Phó sản</v>
      </c>
    </row>
    <row r="851" spans="1:13" x14ac:dyDescent="0.35">
      <c r="A851">
        <v>2025</v>
      </c>
      <c r="B851">
        <v>7</v>
      </c>
      <c r="C851" t="s">
        <v>26</v>
      </c>
      <c r="D851" t="s">
        <v>27</v>
      </c>
      <c r="E851" t="s">
        <v>132</v>
      </c>
      <c r="F851" t="s">
        <v>133</v>
      </c>
      <c r="G851" s="2">
        <v>0</v>
      </c>
      <c r="H851" s="2">
        <v>0</v>
      </c>
      <c r="I851" s="2">
        <v>0</v>
      </c>
      <c r="J851" s="2">
        <v>6600</v>
      </c>
      <c r="K851" s="2">
        <v>6600</v>
      </c>
      <c r="L851" s="2" t="str">
        <f>_xlfn.XLOOKUP(Data_Nhập[[#This Row],[Main SKU]],MD_Main_SKU[Main SKU],MD_Main_SKU[SKU name_gom])</f>
        <v>iSS01</v>
      </c>
      <c r="M851" s="2" t="str">
        <f>_xlfn.XLOOKUP(Data_Nhập[[#This Row],[Material-Nhập]],MD_Main_SKU[Main SKU],MD_Main_SKU[SKU name_gom])</f>
        <v>Phó sản</v>
      </c>
    </row>
    <row r="852" spans="1:13" x14ac:dyDescent="0.35">
      <c r="A852">
        <v>2025</v>
      </c>
      <c r="B852">
        <v>7</v>
      </c>
      <c r="C852" t="s">
        <v>115</v>
      </c>
      <c r="D852" t="s">
        <v>116</v>
      </c>
      <c r="E852" t="s">
        <v>115</v>
      </c>
      <c r="F852" t="s">
        <v>116</v>
      </c>
      <c r="G852" s="2">
        <v>135900</v>
      </c>
      <c r="H852" s="2">
        <v>0</v>
      </c>
      <c r="I852" s="2">
        <v>135900</v>
      </c>
      <c r="J852" s="2">
        <v>0</v>
      </c>
      <c r="K852" s="2">
        <v>135900</v>
      </c>
      <c r="L852" s="2" t="str">
        <f>_xlfn.XLOOKUP(Data_Nhập[[#This Row],[Main SKU]],MD_Main_SKU[Main SKU],MD_Main_SKU[SKU name_gom])</f>
        <v>WSS05</v>
      </c>
      <c r="M852" s="2" t="str">
        <f>_xlfn.XLOOKUP(Data_Nhập[[#This Row],[Material-Nhập]],MD_Main_SKU[Main SKU],MD_Main_SKU[SKU name_gom])</f>
        <v>WSS05</v>
      </c>
    </row>
    <row r="853" spans="1:13" x14ac:dyDescent="0.35">
      <c r="A853">
        <v>2025</v>
      </c>
      <c r="B853">
        <v>7</v>
      </c>
      <c r="C853" t="s">
        <v>115</v>
      </c>
      <c r="D853" t="s">
        <v>116</v>
      </c>
      <c r="E853" t="s">
        <v>87</v>
      </c>
      <c r="F853" t="s">
        <v>88</v>
      </c>
      <c r="G853" s="2">
        <v>0</v>
      </c>
      <c r="H853" s="2">
        <v>0</v>
      </c>
      <c r="I853" s="2">
        <v>0</v>
      </c>
      <c r="J853" s="2">
        <v>15003</v>
      </c>
      <c r="K853" s="2">
        <v>15003</v>
      </c>
      <c r="L853" s="2" t="str">
        <f>_xlfn.XLOOKUP(Data_Nhập[[#This Row],[Main SKU]],MD_Main_SKU[Main SKU],MD_Main_SKU[SKU name_gom])</f>
        <v>WSS05</v>
      </c>
      <c r="M853" s="2" t="str">
        <f>_xlfn.XLOOKUP(Data_Nhập[[#This Row],[Material-Nhập]],MD_Main_SKU[Main SKU],MD_Main_SKU[SKU name_gom])</f>
        <v>Phó sản</v>
      </c>
    </row>
    <row r="854" spans="1:13" x14ac:dyDescent="0.35">
      <c r="A854">
        <v>2025</v>
      </c>
      <c r="B854">
        <v>7</v>
      </c>
      <c r="C854" t="s">
        <v>115</v>
      </c>
      <c r="D854" t="s">
        <v>116</v>
      </c>
      <c r="E854" t="s">
        <v>117</v>
      </c>
      <c r="F854" t="s">
        <v>86</v>
      </c>
      <c r="G854" s="2">
        <v>0</v>
      </c>
      <c r="H854" s="2">
        <v>0</v>
      </c>
      <c r="I854" s="2">
        <v>0</v>
      </c>
      <c r="J854" s="2">
        <v>3807</v>
      </c>
      <c r="K854" s="2">
        <v>3807</v>
      </c>
      <c r="L854" s="2" t="str">
        <f>_xlfn.XLOOKUP(Data_Nhập[[#This Row],[Main SKU]],MD_Main_SKU[Main SKU],MD_Main_SKU[SKU name_gom])</f>
        <v>WSS05</v>
      </c>
      <c r="M854" s="2" t="str">
        <f>_xlfn.XLOOKUP(Data_Nhập[[#This Row],[Material-Nhập]],MD_Main_SKU[Main SKU],MD_Main_SKU[SKU name_gom])</f>
        <v>Phó sản</v>
      </c>
    </row>
    <row r="855" spans="1:13" x14ac:dyDescent="0.35">
      <c r="A855">
        <v>2025</v>
      </c>
      <c r="B855">
        <v>7</v>
      </c>
      <c r="C855" t="s">
        <v>118</v>
      </c>
      <c r="D855" t="s">
        <v>119</v>
      </c>
      <c r="E855" t="s">
        <v>115</v>
      </c>
      <c r="F855" t="s">
        <v>116</v>
      </c>
      <c r="G855" s="2">
        <v>0</v>
      </c>
      <c r="H855" s="2">
        <v>27300</v>
      </c>
      <c r="I855" s="2">
        <v>27300</v>
      </c>
      <c r="J855" s="2">
        <v>0</v>
      </c>
      <c r="K855" s="2">
        <v>27300</v>
      </c>
      <c r="L855" s="2" t="str">
        <f>_xlfn.XLOOKUP(Data_Nhập[[#This Row],[Main SKU]],MD_Main_SKU[Main SKU],MD_Main_SKU[SKU name_gom])</f>
        <v>WSS05</v>
      </c>
      <c r="M855" s="2" t="str">
        <f>_xlfn.XLOOKUP(Data_Nhập[[#This Row],[Material-Nhập]],MD_Main_SKU[Main SKU],MD_Main_SKU[SKU name_gom])</f>
        <v>WSS05</v>
      </c>
    </row>
    <row r="856" spans="1:13" x14ac:dyDescent="0.35">
      <c r="A856">
        <v>2025</v>
      </c>
      <c r="B856">
        <v>7</v>
      </c>
      <c r="C856" t="s">
        <v>118</v>
      </c>
      <c r="D856" t="s">
        <v>119</v>
      </c>
      <c r="E856" t="s">
        <v>124</v>
      </c>
      <c r="F856" t="s">
        <v>125</v>
      </c>
      <c r="G856" s="2">
        <v>0</v>
      </c>
      <c r="H856" s="2">
        <v>17850</v>
      </c>
      <c r="I856" s="2">
        <v>17850</v>
      </c>
      <c r="J856" s="2">
        <v>0</v>
      </c>
      <c r="K856" s="2">
        <v>17850</v>
      </c>
      <c r="L856" s="2" t="str">
        <f>_xlfn.XLOOKUP(Data_Nhập[[#This Row],[Main SKU]],MD_Main_SKU[Main SKU],MD_Main_SKU[SKU name_gom])</f>
        <v>WSS05</v>
      </c>
      <c r="M856" s="2" t="str">
        <f>_xlfn.XLOOKUP(Data_Nhập[[#This Row],[Material-Nhập]],MD_Main_SKU[Main SKU],MD_Main_SKU[SKU name_gom])</f>
        <v>WSS06</v>
      </c>
    </row>
    <row r="857" spans="1:13" x14ac:dyDescent="0.35">
      <c r="A857">
        <v>2025</v>
      </c>
      <c r="B857">
        <v>7</v>
      </c>
      <c r="C857" t="s">
        <v>118</v>
      </c>
      <c r="D857" t="s">
        <v>119</v>
      </c>
      <c r="E857" t="s">
        <v>118</v>
      </c>
      <c r="F857" t="s">
        <v>119</v>
      </c>
      <c r="G857" s="2">
        <v>31500</v>
      </c>
      <c r="H857" s="2">
        <v>0</v>
      </c>
      <c r="I857" s="2">
        <v>31500</v>
      </c>
      <c r="J857" s="2">
        <v>0</v>
      </c>
      <c r="K857" s="2">
        <v>31500</v>
      </c>
      <c r="L857" s="2" t="str">
        <f>_xlfn.XLOOKUP(Data_Nhập[[#This Row],[Main SKU]],MD_Main_SKU[Main SKU],MD_Main_SKU[SKU name_gom])</f>
        <v>WSS05</v>
      </c>
      <c r="M857" s="2" t="str">
        <f>_xlfn.XLOOKUP(Data_Nhập[[#This Row],[Material-Nhập]],MD_Main_SKU[Main SKU],MD_Main_SKU[SKU name_gom])</f>
        <v>WSS05</v>
      </c>
    </row>
    <row r="858" spans="1:13" x14ac:dyDescent="0.35">
      <c r="A858">
        <v>2025</v>
      </c>
      <c r="B858">
        <v>7</v>
      </c>
      <c r="C858" t="s">
        <v>118</v>
      </c>
      <c r="D858" t="s">
        <v>119</v>
      </c>
      <c r="E858" t="s">
        <v>87</v>
      </c>
      <c r="F858" t="s">
        <v>88</v>
      </c>
      <c r="G858" s="2">
        <v>0</v>
      </c>
      <c r="H858" s="2">
        <v>0</v>
      </c>
      <c r="I858" s="2">
        <v>0</v>
      </c>
      <c r="J858" s="2">
        <v>7640</v>
      </c>
      <c r="K858" s="2">
        <v>7640</v>
      </c>
      <c r="L858" s="2" t="str">
        <f>_xlfn.XLOOKUP(Data_Nhập[[#This Row],[Main SKU]],MD_Main_SKU[Main SKU],MD_Main_SKU[SKU name_gom])</f>
        <v>WSS05</v>
      </c>
      <c r="M858" s="2" t="str">
        <f>_xlfn.XLOOKUP(Data_Nhập[[#This Row],[Material-Nhập]],MD_Main_SKU[Main SKU],MD_Main_SKU[SKU name_gom])</f>
        <v>Phó sản</v>
      </c>
    </row>
    <row r="859" spans="1:13" x14ac:dyDescent="0.35">
      <c r="A859">
        <v>2025</v>
      </c>
      <c r="B859">
        <v>7</v>
      </c>
      <c r="C859" t="s">
        <v>118</v>
      </c>
      <c r="D859" t="s">
        <v>119</v>
      </c>
      <c r="E859" t="s">
        <v>117</v>
      </c>
      <c r="F859" t="s">
        <v>86</v>
      </c>
      <c r="G859" s="2">
        <v>0</v>
      </c>
      <c r="H859" s="2">
        <v>0</v>
      </c>
      <c r="I859" s="2">
        <v>0</v>
      </c>
      <c r="J859" s="2">
        <v>1340</v>
      </c>
      <c r="K859" s="2">
        <v>1340</v>
      </c>
      <c r="L859" s="2" t="str">
        <f>_xlfn.XLOOKUP(Data_Nhập[[#This Row],[Main SKU]],MD_Main_SKU[Main SKU],MD_Main_SKU[SKU name_gom])</f>
        <v>WSS05</v>
      </c>
      <c r="M859" s="2" t="str">
        <f>_xlfn.XLOOKUP(Data_Nhập[[#This Row],[Material-Nhập]],MD_Main_SKU[Main SKU],MD_Main_SKU[SKU name_gom])</f>
        <v>Phó sản</v>
      </c>
    </row>
    <row r="860" spans="1:13" x14ac:dyDescent="0.35">
      <c r="A860">
        <v>2025</v>
      </c>
      <c r="B860">
        <v>7</v>
      </c>
      <c r="C860" t="s">
        <v>48</v>
      </c>
      <c r="D860" t="s">
        <v>49</v>
      </c>
      <c r="E860" t="s">
        <v>22</v>
      </c>
      <c r="F860" t="s">
        <v>23</v>
      </c>
      <c r="G860" s="2">
        <v>0</v>
      </c>
      <c r="H860" s="2">
        <v>2200</v>
      </c>
      <c r="I860" s="2">
        <v>2200</v>
      </c>
      <c r="J860" s="2">
        <v>0</v>
      </c>
      <c r="K860" s="2">
        <v>2200</v>
      </c>
      <c r="L860" s="2" t="str">
        <f>_xlfn.XLOOKUP(Data_Nhập[[#This Row],[Main SKU]],MD_Main_SKU[Main SKU],MD_Main_SKU[SKU name_gom])</f>
        <v>WSS01</v>
      </c>
      <c r="M860" s="2" t="str">
        <f>_xlfn.XLOOKUP(Data_Nhập[[#This Row],[Material-Nhập]],MD_Main_SKU[Main SKU],MD_Main_SKU[SKU name_gom])</f>
        <v>WSS03</v>
      </c>
    </row>
    <row r="861" spans="1:13" x14ac:dyDescent="0.35">
      <c r="A861">
        <v>2025</v>
      </c>
      <c r="B861">
        <v>7</v>
      </c>
      <c r="C861" t="s">
        <v>48</v>
      </c>
      <c r="D861" t="s">
        <v>49</v>
      </c>
      <c r="E861" t="s">
        <v>48</v>
      </c>
      <c r="F861" t="s">
        <v>49</v>
      </c>
      <c r="G861" s="2">
        <v>167200</v>
      </c>
      <c r="H861" s="2">
        <v>0</v>
      </c>
      <c r="I861" s="2">
        <v>167200</v>
      </c>
      <c r="J861" s="2">
        <v>0</v>
      </c>
      <c r="K861" s="2">
        <v>167200</v>
      </c>
      <c r="L861" s="2" t="str">
        <f>_xlfn.XLOOKUP(Data_Nhập[[#This Row],[Main SKU]],MD_Main_SKU[Main SKU],MD_Main_SKU[SKU name_gom])</f>
        <v>WSS01</v>
      </c>
      <c r="M861" s="2" t="str">
        <f>_xlfn.XLOOKUP(Data_Nhập[[#This Row],[Material-Nhập]],MD_Main_SKU[Main SKU],MD_Main_SKU[SKU name_gom])</f>
        <v>WSS01</v>
      </c>
    </row>
    <row r="862" spans="1:13" x14ac:dyDescent="0.35">
      <c r="A862">
        <v>2025</v>
      </c>
      <c r="B862">
        <v>7</v>
      </c>
      <c r="C862" t="s">
        <v>48</v>
      </c>
      <c r="D862" t="s">
        <v>49</v>
      </c>
      <c r="E862" t="s">
        <v>87</v>
      </c>
      <c r="F862" t="s">
        <v>88</v>
      </c>
      <c r="G862" s="2">
        <v>0</v>
      </c>
      <c r="H862" s="2">
        <v>0</v>
      </c>
      <c r="I862" s="2">
        <v>0</v>
      </c>
      <c r="J862" s="2">
        <v>2100</v>
      </c>
      <c r="K862" s="2">
        <v>2100</v>
      </c>
      <c r="L862" s="2" t="str">
        <f>_xlfn.XLOOKUP(Data_Nhập[[#This Row],[Main SKU]],MD_Main_SKU[Main SKU],MD_Main_SKU[SKU name_gom])</f>
        <v>WSS01</v>
      </c>
      <c r="M862" s="2" t="str">
        <f>_xlfn.XLOOKUP(Data_Nhập[[#This Row],[Material-Nhập]],MD_Main_SKU[Main SKU],MD_Main_SKU[SKU name_gom])</f>
        <v>Phó sản</v>
      </c>
    </row>
    <row r="863" spans="1:13" x14ac:dyDescent="0.35">
      <c r="A863">
        <v>2025</v>
      </c>
      <c r="B863">
        <v>7</v>
      </c>
      <c r="C863" t="s">
        <v>48</v>
      </c>
      <c r="D863" t="s">
        <v>49</v>
      </c>
      <c r="E863" t="s">
        <v>91</v>
      </c>
      <c r="F863" t="s">
        <v>92</v>
      </c>
      <c r="G863" s="2">
        <v>0</v>
      </c>
      <c r="H863" s="2">
        <v>0</v>
      </c>
      <c r="I863" s="2">
        <v>0</v>
      </c>
      <c r="J863" s="2">
        <v>1100</v>
      </c>
      <c r="K863" s="2">
        <v>1100</v>
      </c>
      <c r="L863" s="2" t="str">
        <f>_xlfn.XLOOKUP(Data_Nhập[[#This Row],[Main SKU]],MD_Main_SKU[Main SKU],MD_Main_SKU[SKU name_gom])</f>
        <v>WSS01</v>
      </c>
      <c r="M863" s="2" t="str">
        <f>_xlfn.XLOOKUP(Data_Nhập[[#This Row],[Material-Nhập]],MD_Main_SKU[Main SKU],MD_Main_SKU[SKU name_gom])</f>
        <v>Phó sản</v>
      </c>
    </row>
    <row r="864" spans="1:13" x14ac:dyDescent="0.35">
      <c r="A864">
        <v>2025</v>
      </c>
      <c r="B864">
        <v>7</v>
      </c>
      <c r="C864" t="s">
        <v>48</v>
      </c>
      <c r="D864" t="s">
        <v>49</v>
      </c>
      <c r="E864" t="s">
        <v>117</v>
      </c>
      <c r="F864" t="s">
        <v>86</v>
      </c>
      <c r="G864" s="2">
        <v>0</v>
      </c>
      <c r="H864" s="2">
        <v>0</v>
      </c>
      <c r="I864" s="2">
        <v>0</v>
      </c>
      <c r="J864" s="2">
        <v>3968</v>
      </c>
      <c r="K864" s="2">
        <v>3968</v>
      </c>
      <c r="L864" s="2" t="str">
        <f>_xlfn.XLOOKUP(Data_Nhập[[#This Row],[Main SKU]],MD_Main_SKU[Main SKU],MD_Main_SKU[SKU name_gom])</f>
        <v>WSS01</v>
      </c>
      <c r="M864" s="2" t="str">
        <f>_xlfn.XLOOKUP(Data_Nhập[[#This Row],[Material-Nhập]],MD_Main_SKU[Main SKU],MD_Main_SKU[SKU name_gom])</f>
        <v>Phó sản</v>
      </c>
    </row>
    <row r="865" spans="1:13" x14ac:dyDescent="0.35">
      <c r="A865">
        <v>2025</v>
      </c>
      <c r="B865">
        <v>8</v>
      </c>
      <c r="C865" t="s">
        <v>8</v>
      </c>
      <c r="D865" t="s">
        <v>9</v>
      </c>
      <c r="E865" t="s">
        <v>8</v>
      </c>
      <c r="F865" t="s">
        <v>9</v>
      </c>
      <c r="G865" s="2">
        <v>178200</v>
      </c>
      <c r="H865" s="2">
        <v>0</v>
      </c>
      <c r="I865" s="2">
        <v>178200</v>
      </c>
      <c r="J865" s="2">
        <v>0</v>
      </c>
      <c r="K865" s="2">
        <v>178200</v>
      </c>
      <c r="L865" s="2" t="str">
        <f>_xlfn.XLOOKUP(Data_Nhập[[#This Row],[Main SKU]],MD_Main_SKU[Main SKU],MD_Main_SKU[SKU name_gom])</f>
        <v>WSS01</v>
      </c>
      <c r="M865" s="2" t="str">
        <f>_xlfn.XLOOKUP(Data_Nhập[[#This Row],[Material-Nhập]],MD_Main_SKU[Main SKU],MD_Main_SKU[SKU name_gom])</f>
        <v>WSS01</v>
      </c>
    </row>
    <row r="866" spans="1:13" x14ac:dyDescent="0.35">
      <c r="A866">
        <v>2025</v>
      </c>
      <c r="B866">
        <v>8</v>
      </c>
      <c r="C866" t="s">
        <v>8</v>
      </c>
      <c r="D866" t="s">
        <v>9</v>
      </c>
      <c r="E866" t="s">
        <v>22</v>
      </c>
      <c r="F866" t="s">
        <v>23</v>
      </c>
      <c r="G866" s="2">
        <v>0</v>
      </c>
      <c r="H866" s="2">
        <v>6600</v>
      </c>
      <c r="I866" s="2">
        <v>6600</v>
      </c>
      <c r="J866" s="2">
        <v>0</v>
      </c>
      <c r="K866" s="2">
        <v>6600</v>
      </c>
      <c r="L866" s="2" t="str">
        <f>_xlfn.XLOOKUP(Data_Nhập[[#This Row],[Main SKU]],MD_Main_SKU[Main SKU],MD_Main_SKU[SKU name_gom])</f>
        <v>WSS01</v>
      </c>
      <c r="M866" s="2" t="str">
        <f>_xlfn.XLOOKUP(Data_Nhập[[#This Row],[Material-Nhập]],MD_Main_SKU[Main SKU],MD_Main_SKU[SKU name_gom])</f>
        <v>WSS03</v>
      </c>
    </row>
    <row r="867" spans="1:13" x14ac:dyDescent="0.35">
      <c r="A867">
        <v>2025</v>
      </c>
      <c r="B867">
        <v>8</v>
      </c>
      <c r="C867" t="s">
        <v>8</v>
      </c>
      <c r="D867" t="s">
        <v>9</v>
      </c>
      <c r="E867" t="s">
        <v>36</v>
      </c>
      <c r="F867" t="s">
        <v>37</v>
      </c>
      <c r="G867" s="2">
        <v>0</v>
      </c>
      <c r="H867" s="2">
        <v>2200</v>
      </c>
      <c r="I867" s="2">
        <v>2200</v>
      </c>
      <c r="J867" s="2">
        <v>0</v>
      </c>
      <c r="K867" s="2">
        <v>2200</v>
      </c>
      <c r="L867" s="2" t="str">
        <f>_xlfn.XLOOKUP(Data_Nhập[[#This Row],[Main SKU]],MD_Main_SKU[Main SKU],MD_Main_SKU[SKU name_gom])</f>
        <v>WSS01</v>
      </c>
      <c r="M867" s="2" t="str">
        <f>_xlfn.XLOOKUP(Data_Nhập[[#This Row],[Material-Nhập]],MD_Main_SKU[Main SKU],MD_Main_SKU[SKU name_gom])</f>
        <v>WSS01-PL</v>
      </c>
    </row>
    <row r="868" spans="1:13" x14ac:dyDescent="0.35">
      <c r="A868">
        <v>2025</v>
      </c>
      <c r="B868">
        <v>8</v>
      </c>
      <c r="C868" t="s">
        <v>8</v>
      </c>
      <c r="D868" t="s">
        <v>9</v>
      </c>
      <c r="E868" t="s">
        <v>87</v>
      </c>
      <c r="F868" t="s">
        <v>88</v>
      </c>
      <c r="G868" s="2">
        <v>0</v>
      </c>
      <c r="H868" s="2">
        <v>0</v>
      </c>
      <c r="I868" s="2">
        <v>0</v>
      </c>
      <c r="J868" s="2">
        <v>3151</v>
      </c>
      <c r="K868" s="2">
        <v>3151</v>
      </c>
      <c r="L868" s="2" t="str">
        <f>_xlfn.XLOOKUP(Data_Nhập[[#This Row],[Main SKU]],MD_Main_SKU[Main SKU],MD_Main_SKU[SKU name_gom])</f>
        <v>WSS01</v>
      </c>
      <c r="M868" s="2" t="str">
        <f>_xlfn.XLOOKUP(Data_Nhập[[#This Row],[Material-Nhập]],MD_Main_SKU[Main SKU],MD_Main_SKU[SKU name_gom])</f>
        <v>Phó sản</v>
      </c>
    </row>
    <row r="869" spans="1:13" x14ac:dyDescent="0.35">
      <c r="A869">
        <v>2025</v>
      </c>
      <c r="B869">
        <v>8</v>
      </c>
      <c r="C869" t="s">
        <v>8</v>
      </c>
      <c r="D869" t="s">
        <v>9</v>
      </c>
      <c r="E869" t="s">
        <v>117</v>
      </c>
      <c r="F869" t="s">
        <v>86</v>
      </c>
      <c r="G869" s="2">
        <v>0</v>
      </c>
      <c r="H869" s="2">
        <v>0</v>
      </c>
      <c r="I869" s="2">
        <v>0</v>
      </c>
      <c r="J869" s="2">
        <v>4283</v>
      </c>
      <c r="K869" s="2">
        <v>4283</v>
      </c>
      <c r="L869" s="2" t="str">
        <f>_xlfn.XLOOKUP(Data_Nhập[[#This Row],[Main SKU]],MD_Main_SKU[Main SKU],MD_Main_SKU[SKU name_gom])</f>
        <v>WSS01</v>
      </c>
      <c r="M869" s="2" t="str">
        <f>_xlfn.XLOOKUP(Data_Nhập[[#This Row],[Material-Nhập]],MD_Main_SKU[Main SKU],MD_Main_SKU[SKU name_gom])</f>
        <v>Phó sản</v>
      </c>
    </row>
    <row r="870" spans="1:13" x14ac:dyDescent="0.35">
      <c r="A870">
        <v>2025</v>
      </c>
      <c r="B870">
        <v>8</v>
      </c>
      <c r="C870" t="s">
        <v>14</v>
      </c>
      <c r="D870" t="s">
        <v>15</v>
      </c>
      <c r="E870" t="s">
        <v>14</v>
      </c>
      <c r="F870" t="s">
        <v>15</v>
      </c>
      <c r="G870" s="2">
        <v>624800</v>
      </c>
      <c r="H870" s="2">
        <v>0</v>
      </c>
      <c r="I870" s="2">
        <v>624800</v>
      </c>
      <c r="J870" s="2">
        <v>0</v>
      </c>
      <c r="K870" s="2">
        <v>624800</v>
      </c>
      <c r="L870" s="2" t="str">
        <f>_xlfn.XLOOKUP(Data_Nhập[[#This Row],[Main SKU]],MD_Main_SKU[Main SKU],MD_Main_SKU[SKU name_gom])</f>
        <v>iSS01084</v>
      </c>
      <c r="M870" s="2" t="str">
        <f>_xlfn.XLOOKUP(Data_Nhập[[#This Row],[Material-Nhập]],MD_Main_SKU[Main SKU],MD_Main_SKU[SKU name_gom])</f>
        <v>iSS01084</v>
      </c>
    </row>
    <row r="871" spans="1:13" x14ac:dyDescent="0.35">
      <c r="A871">
        <v>2025</v>
      </c>
      <c r="B871">
        <v>8</v>
      </c>
      <c r="C871" t="s">
        <v>14</v>
      </c>
      <c r="D871" t="s">
        <v>15</v>
      </c>
      <c r="E871" t="s">
        <v>16</v>
      </c>
      <c r="F871" t="s">
        <v>17</v>
      </c>
      <c r="G871" s="2">
        <v>0</v>
      </c>
      <c r="H871" s="2">
        <v>1100</v>
      </c>
      <c r="I871" s="2">
        <v>1100</v>
      </c>
      <c r="J871" s="2">
        <v>0</v>
      </c>
      <c r="K871" s="2">
        <v>1100</v>
      </c>
      <c r="L871" s="2" t="str">
        <f>_xlfn.XLOOKUP(Data_Nhập[[#This Row],[Main SKU]],MD_Main_SKU[Main SKU],MD_Main_SKU[SKU name_gom])</f>
        <v>iSS01084</v>
      </c>
      <c r="M871" s="2" t="str">
        <f>_xlfn.XLOOKUP(Data_Nhập[[#This Row],[Material-Nhập]],MD_Main_SKU[Main SKU],MD_Main_SKU[SKU name_gom])</f>
        <v>WSS01</v>
      </c>
    </row>
    <row r="872" spans="1:13" x14ac:dyDescent="0.35">
      <c r="A872">
        <v>2025</v>
      </c>
      <c r="B872">
        <v>8</v>
      </c>
      <c r="C872" t="s">
        <v>14</v>
      </c>
      <c r="D872" t="s">
        <v>15</v>
      </c>
      <c r="E872" t="s">
        <v>18</v>
      </c>
      <c r="F872" t="s">
        <v>19</v>
      </c>
      <c r="G872" s="2">
        <v>0</v>
      </c>
      <c r="H872" s="2">
        <v>29700</v>
      </c>
      <c r="I872" s="2">
        <v>29700</v>
      </c>
      <c r="J872" s="2">
        <v>0</v>
      </c>
      <c r="K872" s="2">
        <v>29700</v>
      </c>
      <c r="L872" s="2" t="str">
        <f>_xlfn.XLOOKUP(Data_Nhập[[#This Row],[Main SKU]],MD_Main_SKU[Main SKU],MD_Main_SKU[SKU name_gom])</f>
        <v>iSS01084</v>
      </c>
      <c r="M872" s="2" t="str">
        <f>_xlfn.XLOOKUP(Data_Nhập[[#This Row],[Material-Nhập]],MD_Main_SKU[Main SKU],MD_Main_SKU[SKU name_gom])</f>
        <v>iSS01</v>
      </c>
    </row>
    <row r="873" spans="1:13" x14ac:dyDescent="0.35">
      <c r="A873">
        <v>2025</v>
      </c>
      <c r="B873">
        <v>8</v>
      </c>
      <c r="C873" t="s">
        <v>14</v>
      </c>
      <c r="D873" t="s">
        <v>15</v>
      </c>
      <c r="E873" t="s">
        <v>22</v>
      </c>
      <c r="F873" t="s">
        <v>23</v>
      </c>
      <c r="G873" s="2">
        <v>0</v>
      </c>
      <c r="H873" s="2">
        <v>40699.999999999993</v>
      </c>
      <c r="I873" s="2">
        <v>40699.999999999993</v>
      </c>
      <c r="J873" s="2">
        <v>0</v>
      </c>
      <c r="K873" s="2">
        <v>40699.999999999993</v>
      </c>
      <c r="L873" s="2" t="str">
        <f>_xlfn.XLOOKUP(Data_Nhập[[#This Row],[Main SKU]],MD_Main_SKU[Main SKU],MD_Main_SKU[SKU name_gom])</f>
        <v>iSS01084</v>
      </c>
      <c r="M873" s="2" t="str">
        <f>_xlfn.XLOOKUP(Data_Nhập[[#This Row],[Material-Nhập]],MD_Main_SKU[Main SKU],MD_Main_SKU[SKU name_gom])</f>
        <v>WSS03</v>
      </c>
    </row>
    <row r="874" spans="1:13" x14ac:dyDescent="0.35">
      <c r="A874">
        <v>2025</v>
      </c>
      <c r="B874">
        <v>8</v>
      </c>
      <c r="C874" t="s">
        <v>14</v>
      </c>
      <c r="D874" t="s">
        <v>15</v>
      </c>
      <c r="E874" t="s">
        <v>40</v>
      </c>
      <c r="F874" t="s">
        <v>41</v>
      </c>
      <c r="G874" s="2">
        <v>0</v>
      </c>
      <c r="H874" s="2">
        <v>6599.9999999999991</v>
      </c>
      <c r="I874" s="2">
        <v>6599.9999999999991</v>
      </c>
      <c r="J874" s="2">
        <v>0</v>
      </c>
      <c r="K874" s="2">
        <v>6599.9999999999991</v>
      </c>
      <c r="L874" s="2" t="str">
        <f>_xlfn.XLOOKUP(Data_Nhập[[#This Row],[Main SKU]],MD_Main_SKU[Main SKU],MD_Main_SKU[SKU name_gom])</f>
        <v>iSS01084</v>
      </c>
      <c r="M874" s="2" t="str">
        <f>_xlfn.XLOOKUP(Data_Nhập[[#This Row],[Material-Nhập]],MD_Main_SKU[Main SKU],MD_Main_SKU[SKU name_gom])</f>
        <v>WSS01-PL</v>
      </c>
    </row>
    <row r="875" spans="1:13" x14ac:dyDescent="0.35">
      <c r="A875">
        <v>2025</v>
      </c>
      <c r="B875">
        <v>8</v>
      </c>
      <c r="C875" t="s">
        <v>14</v>
      </c>
      <c r="D875" t="s">
        <v>15</v>
      </c>
      <c r="E875" t="s">
        <v>42</v>
      </c>
      <c r="F875" t="s">
        <v>43</v>
      </c>
      <c r="G875" s="2">
        <v>0</v>
      </c>
      <c r="H875" s="2">
        <v>1100</v>
      </c>
      <c r="I875" s="2">
        <v>1100</v>
      </c>
      <c r="J875" s="2">
        <v>0</v>
      </c>
      <c r="K875" s="2">
        <v>1100</v>
      </c>
      <c r="L875" s="2" t="str">
        <f>_xlfn.XLOOKUP(Data_Nhập[[#This Row],[Main SKU]],MD_Main_SKU[Main SKU],MD_Main_SKU[SKU name_gom])</f>
        <v>iSS01084</v>
      </c>
      <c r="M875" s="2" t="str">
        <f>_xlfn.XLOOKUP(Data_Nhập[[#This Row],[Material-Nhập]],MD_Main_SKU[Main SKU],MD_Main_SKU[SKU name_gom])</f>
        <v>iSS01-PL</v>
      </c>
    </row>
    <row r="876" spans="1:13" x14ac:dyDescent="0.35">
      <c r="A876">
        <v>2025</v>
      </c>
      <c r="B876">
        <v>8</v>
      </c>
      <c r="C876" t="s">
        <v>14</v>
      </c>
      <c r="D876" t="s">
        <v>15</v>
      </c>
      <c r="E876" t="s">
        <v>34</v>
      </c>
      <c r="F876" t="s">
        <v>35</v>
      </c>
      <c r="G876" s="2">
        <v>0</v>
      </c>
      <c r="H876" s="2">
        <v>10400</v>
      </c>
      <c r="I876" s="2">
        <v>10400</v>
      </c>
      <c r="J876" s="2">
        <v>0</v>
      </c>
      <c r="K876" s="2">
        <v>10400</v>
      </c>
      <c r="L876" s="2" t="str">
        <f>_xlfn.XLOOKUP(Data_Nhập[[#This Row],[Main SKU]],MD_Main_SKU[Main SKU],MD_Main_SKU[SKU name_gom])</f>
        <v>iSS01084</v>
      </c>
      <c r="M876" s="2" t="str">
        <f>_xlfn.XLOOKUP(Data_Nhập[[#This Row],[Material-Nhập]],MD_Main_SKU[Main SKU],MD_Main_SKU[SKU name_gom])</f>
        <v>WSS03-PL</v>
      </c>
    </row>
    <row r="877" spans="1:13" x14ac:dyDescent="0.35">
      <c r="A877">
        <v>2025</v>
      </c>
      <c r="B877">
        <v>8</v>
      </c>
      <c r="C877" t="s">
        <v>14</v>
      </c>
      <c r="D877" t="s">
        <v>15</v>
      </c>
      <c r="E877" t="s">
        <v>87</v>
      </c>
      <c r="F877" t="s">
        <v>88</v>
      </c>
      <c r="G877" s="2">
        <v>0</v>
      </c>
      <c r="H877" s="2">
        <v>0</v>
      </c>
      <c r="I877" s="2">
        <v>0</v>
      </c>
      <c r="J877" s="2">
        <v>5949.9999999999991</v>
      </c>
      <c r="K877" s="2">
        <v>5949.9999999999991</v>
      </c>
      <c r="L877" s="2" t="str">
        <f>_xlfn.XLOOKUP(Data_Nhập[[#This Row],[Main SKU]],MD_Main_SKU[Main SKU],MD_Main_SKU[SKU name_gom])</f>
        <v>iSS01084</v>
      </c>
      <c r="M877" s="2" t="str">
        <f>_xlfn.XLOOKUP(Data_Nhập[[#This Row],[Material-Nhập]],MD_Main_SKU[Main SKU],MD_Main_SKU[SKU name_gom])</f>
        <v>Phó sản</v>
      </c>
    </row>
    <row r="878" spans="1:13" x14ac:dyDescent="0.35">
      <c r="A878">
        <v>2025</v>
      </c>
      <c r="B878">
        <v>8</v>
      </c>
      <c r="C878" t="s">
        <v>14</v>
      </c>
      <c r="D878" t="s">
        <v>15</v>
      </c>
      <c r="E878" t="s">
        <v>91</v>
      </c>
      <c r="F878" t="s">
        <v>92</v>
      </c>
      <c r="G878" s="2">
        <v>0</v>
      </c>
      <c r="H878" s="2">
        <v>0</v>
      </c>
      <c r="I878" s="2">
        <v>0</v>
      </c>
      <c r="J878" s="2">
        <v>3300</v>
      </c>
      <c r="K878" s="2">
        <v>3300</v>
      </c>
      <c r="L878" s="2" t="str">
        <f>_xlfn.XLOOKUP(Data_Nhập[[#This Row],[Main SKU]],MD_Main_SKU[Main SKU],MD_Main_SKU[SKU name_gom])</f>
        <v>iSS01084</v>
      </c>
      <c r="M878" s="2" t="str">
        <f>_xlfn.XLOOKUP(Data_Nhập[[#This Row],[Material-Nhập]],MD_Main_SKU[Main SKU],MD_Main_SKU[SKU name_gom])</f>
        <v>Phó sản</v>
      </c>
    </row>
    <row r="879" spans="1:13" x14ac:dyDescent="0.35">
      <c r="A879">
        <v>2025</v>
      </c>
      <c r="B879">
        <v>8</v>
      </c>
      <c r="C879" t="s">
        <v>14</v>
      </c>
      <c r="D879" t="s">
        <v>15</v>
      </c>
      <c r="E879" t="s">
        <v>117</v>
      </c>
      <c r="F879" t="s">
        <v>86</v>
      </c>
      <c r="G879" s="2">
        <v>0</v>
      </c>
      <c r="H879" s="2">
        <v>0</v>
      </c>
      <c r="I879" s="2">
        <v>0</v>
      </c>
      <c r="J879" s="2">
        <v>13916.000000000002</v>
      </c>
      <c r="K879" s="2">
        <v>13916.000000000002</v>
      </c>
      <c r="L879" s="2" t="str">
        <f>_xlfn.XLOOKUP(Data_Nhập[[#This Row],[Main SKU]],MD_Main_SKU[Main SKU],MD_Main_SKU[SKU name_gom])</f>
        <v>iSS01084</v>
      </c>
      <c r="M879" s="2" t="str">
        <f>_xlfn.XLOOKUP(Data_Nhập[[#This Row],[Material-Nhập]],MD_Main_SKU[Main SKU],MD_Main_SKU[SKU name_gom])</f>
        <v>Phó sản</v>
      </c>
    </row>
    <row r="880" spans="1:13" x14ac:dyDescent="0.35">
      <c r="A880">
        <v>2025</v>
      </c>
      <c r="B880">
        <v>8</v>
      </c>
      <c r="C880" t="s">
        <v>14</v>
      </c>
      <c r="D880" t="s">
        <v>15</v>
      </c>
      <c r="E880" t="s">
        <v>126</v>
      </c>
      <c r="F880" t="s">
        <v>127</v>
      </c>
      <c r="G880" s="2">
        <v>0</v>
      </c>
      <c r="H880" s="2">
        <v>0</v>
      </c>
      <c r="I880" s="2">
        <v>0</v>
      </c>
      <c r="J880" s="2">
        <v>4400</v>
      </c>
      <c r="K880" s="2">
        <v>4400</v>
      </c>
      <c r="L880" s="2" t="str">
        <f>_xlfn.XLOOKUP(Data_Nhập[[#This Row],[Main SKU]],MD_Main_SKU[Main SKU],MD_Main_SKU[SKU name_gom])</f>
        <v>iSS01084</v>
      </c>
      <c r="M880" s="2" t="str">
        <f>_xlfn.XLOOKUP(Data_Nhập[[#This Row],[Material-Nhập]],MD_Main_SKU[Main SKU],MD_Main_SKU[SKU name_gom])</f>
        <v>Phó sản</v>
      </c>
    </row>
    <row r="881" spans="1:13" x14ac:dyDescent="0.35">
      <c r="A881">
        <v>2025</v>
      </c>
      <c r="B881">
        <v>8</v>
      </c>
      <c r="C881" t="s">
        <v>16</v>
      </c>
      <c r="D881" t="s">
        <v>17</v>
      </c>
      <c r="E881" t="s">
        <v>14</v>
      </c>
      <c r="F881" t="s">
        <v>15</v>
      </c>
      <c r="G881" s="2">
        <v>0</v>
      </c>
      <c r="H881" s="2">
        <v>2200</v>
      </c>
      <c r="I881" s="2">
        <v>2200</v>
      </c>
      <c r="J881" s="2">
        <v>0</v>
      </c>
      <c r="K881" s="2">
        <v>2200</v>
      </c>
      <c r="L881" s="2" t="str">
        <f>_xlfn.XLOOKUP(Data_Nhập[[#This Row],[Main SKU]],MD_Main_SKU[Main SKU],MD_Main_SKU[SKU name_gom])</f>
        <v>WSS01</v>
      </c>
      <c r="M881" s="2" t="str">
        <f>_xlfn.XLOOKUP(Data_Nhập[[#This Row],[Material-Nhập]],MD_Main_SKU[Main SKU],MD_Main_SKU[SKU name_gom])</f>
        <v>iSS01084</v>
      </c>
    </row>
    <row r="882" spans="1:13" x14ac:dyDescent="0.35">
      <c r="A882">
        <v>2025</v>
      </c>
      <c r="B882">
        <v>8</v>
      </c>
      <c r="C882" t="s">
        <v>16</v>
      </c>
      <c r="D882" t="s">
        <v>17</v>
      </c>
      <c r="E882" t="s">
        <v>16</v>
      </c>
      <c r="F882" t="s">
        <v>17</v>
      </c>
      <c r="G882" s="2">
        <v>1624699.9999999998</v>
      </c>
      <c r="H882" s="2">
        <v>0</v>
      </c>
      <c r="I882" s="2">
        <v>1624699.9999999998</v>
      </c>
      <c r="J882" s="2">
        <v>0</v>
      </c>
      <c r="K882" s="2">
        <v>1624699.9999999998</v>
      </c>
      <c r="L882" s="2" t="str">
        <f>_xlfn.XLOOKUP(Data_Nhập[[#This Row],[Main SKU]],MD_Main_SKU[Main SKU],MD_Main_SKU[SKU name_gom])</f>
        <v>WSS01</v>
      </c>
      <c r="M882" s="2" t="str">
        <f>_xlfn.XLOOKUP(Data_Nhập[[#This Row],[Material-Nhập]],MD_Main_SKU[Main SKU],MD_Main_SKU[SKU name_gom])</f>
        <v>WSS01</v>
      </c>
    </row>
    <row r="883" spans="1:13" x14ac:dyDescent="0.35">
      <c r="A883">
        <v>2025</v>
      </c>
      <c r="B883">
        <v>8</v>
      </c>
      <c r="C883" t="s">
        <v>16</v>
      </c>
      <c r="D883" t="s">
        <v>17</v>
      </c>
      <c r="E883" t="s">
        <v>18</v>
      </c>
      <c r="F883" t="s">
        <v>19</v>
      </c>
      <c r="G883" s="2">
        <v>0</v>
      </c>
      <c r="H883" s="2">
        <v>192500</v>
      </c>
      <c r="I883" s="2">
        <v>192500</v>
      </c>
      <c r="J883" s="2">
        <v>0</v>
      </c>
      <c r="K883" s="2">
        <v>192500</v>
      </c>
      <c r="L883" s="2" t="str">
        <f>_xlfn.XLOOKUP(Data_Nhập[[#This Row],[Main SKU]],MD_Main_SKU[Main SKU],MD_Main_SKU[SKU name_gom])</f>
        <v>WSS01</v>
      </c>
      <c r="M883" s="2" t="str">
        <f>_xlfn.XLOOKUP(Data_Nhập[[#This Row],[Material-Nhập]],MD_Main_SKU[Main SKU],MD_Main_SKU[SKU name_gom])</f>
        <v>iSS01</v>
      </c>
    </row>
    <row r="884" spans="1:13" x14ac:dyDescent="0.35">
      <c r="A884">
        <v>2025</v>
      </c>
      <c r="B884">
        <v>8</v>
      </c>
      <c r="C884" t="s">
        <v>16</v>
      </c>
      <c r="D884" t="s">
        <v>17</v>
      </c>
      <c r="E884" t="s">
        <v>22</v>
      </c>
      <c r="F884" t="s">
        <v>23</v>
      </c>
      <c r="G884" s="2">
        <v>0</v>
      </c>
      <c r="H884" s="2">
        <v>8800</v>
      </c>
      <c r="I884" s="2">
        <v>8800</v>
      </c>
      <c r="J884" s="2">
        <v>0</v>
      </c>
      <c r="K884" s="2">
        <v>8800</v>
      </c>
      <c r="L884" s="2" t="str">
        <f>_xlfn.XLOOKUP(Data_Nhập[[#This Row],[Main SKU]],MD_Main_SKU[Main SKU],MD_Main_SKU[SKU name_gom])</f>
        <v>WSS01</v>
      </c>
      <c r="M884" s="2" t="str">
        <f>_xlfn.XLOOKUP(Data_Nhập[[#This Row],[Material-Nhập]],MD_Main_SKU[Main SKU],MD_Main_SKU[SKU name_gom])</f>
        <v>WSS03</v>
      </c>
    </row>
    <row r="885" spans="1:13" x14ac:dyDescent="0.35">
      <c r="A885">
        <v>2025</v>
      </c>
      <c r="B885">
        <v>8</v>
      </c>
      <c r="C885" t="s">
        <v>16</v>
      </c>
      <c r="D885" t="s">
        <v>17</v>
      </c>
      <c r="E885" t="s">
        <v>40</v>
      </c>
      <c r="F885" t="s">
        <v>41</v>
      </c>
      <c r="G885" s="2">
        <v>0</v>
      </c>
      <c r="H885" s="2">
        <v>92400.000000000015</v>
      </c>
      <c r="I885" s="2">
        <v>92400.000000000015</v>
      </c>
      <c r="J885" s="2">
        <v>0</v>
      </c>
      <c r="K885" s="2">
        <v>92400.000000000015</v>
      </c>
      <c r="L885" s="2" t="str">
        <f>_xlfn.XLOOKUP(Data_Nhập[[#This Row],[Main SKU]],MD_Main_SKU[Main SKU],MD_Main_SKU[SKU name_gom])</f>
        <v>WSS01</v>
      </c>
      <c r="M885" s="2" t="str">
        <f>_xlfn.XLOOKUP(Data_Nhập[[#This Row],[Material-Nhập]],MD_Main_SKU[Main SKU],MD_Main_SKU[SKU name_gom])</f>
        <v>WSS01-PL</v>
      </c>
    </row>
    <row r="886" spans="1:13" x14ac:dyDescent="0.35">
      <c r="A886">
        <v>2025</v>
      </c>
      <c r="B886">
        <v>8</v>
      </c>
      <c r="C886" t="s">
        <v>16</v>
      </c>
      <c r="D886" t="s">
        <v>17</v>
      </c>
      <c r="E886" t="s">
        <v>34</v>
      </c>
      <c r="F886" t="s">
        <v>35</v>
      </c>
      <c r="G886" s="2">
        <v>0</v>
      </c>
      <c r="H886" s="2">
        <v>15400</v>
      </c>
      <c r="I886" s="2">
        <v>15400</v>
      </c>
      <c r="J886" s="2">
        <v>0</v>
      </c>
      <c r="K886" s="2">
        <v>15400</v>
      </c>
      <c r="L886" s="2" t="str">
        <f>_xlfn.XLOOKUP(Data_Nhập[[#This Row],[Main SKU]],MD_Main_SKU[Main SKU],MD_Main_SKU[SKU name_gom])</f>
        <v>WSS01</v>
      </c>
      <c r="M886" s="2" t="str">
        <f>_xlfn.XLOOKUP(Data_Nhập[[#This Row],[Material-Nhập]],MD_Main_SKU[Main SKU],MD_Main_SKU[SKU name_gom])</f>
        <v>WSS03-PL</v>
      </c>
    </row>
    <row r="887" spans="1:13" x14ac:dyDescent="0.35">
      <c r="A887">
        <v>2025</v>
      </c>
      <c r="B887">
        <v>8</v>
      </c>
      <c r="C887" t="s">
        <v>16</v>
      </c>
      <c r="D887" t="s">
        <v>17</v>
      </c>
      <c r="E887" t="s">
        <v>87</v>
      </c>
      <c r="F887" t="s">
        <v>88</v>
      </c>
      <c r="G887" s="2">
        <v>0</v>
      </c>
      <c r="H887" s="2">
        <v>0</v>
      </c>
      <c r="I887" s="2">
        <v>0</v>
      </c>
      <c r="J887" s="2">
        <v>30419.999999999996</v>
      </c>
      <c r="K887" s="2">
        <v>30419.999999999996</v>
      </c>
      <c r="L887" s="2" t="str">
        <f>_xlfn.XLOOKUP(Data_Nhập[[#This Row],[Main SKU]],MD_Main_SKU[Main SKU],MD_Main_SKU[SKU name_gom])</f>
        <v>WSS01</v>
      </c>
      <c r="M887" s="2" t="str">
        <f>_xlfn.XLOOKUP(Data_Nhập[[#This Row],[Material-Nhập]],MD_Main_SKU[Main SKU],MD_Main_SKU[SKU name_gom])</f>
        <v>Phó sản</v>
      </c>
    </row>
    <row r="888" spans="1:13" x14ac:dyDescent="0.35">
      <c r="A888">
        <v>2025</v>
      </c>
      <c r="B888">
        <v>8</v>
      </c>
      <c r="C888" t="s">
        <v>16</v>
      </c>
      <c r="D888" t="s">
        <v>17</v>
      </c>
      <c r="E888" t="s">
        <v>91</v>
      </c>
      <c r="F888" t="s">
        <v>92</v>
      </c>
      <c r="G888" s="2">
        <v>0</v>
      </c>
      <c r="H888" s="2">
        <v>0</v>
      </c>
      <c r="I888" s="2">
        <v>0</v>
      </c>
      <c r="J888" s="2">
        <v>7700</v>
      </c>
      <c r="K888" s="2">
        <v>7700</v>
      </c>
      <c r="L888" s="2" t="str">
        <f>_xlfn.XLOOKUP(Data_Nhập[[#This Row],[Main SKU]],MD_Main_SKU[Main SKU],MD_Main_SKU[SKU name_gom])</f>
        <v>WSS01</v>
      </c>
      <c r="M888" s="2" t="str">
        <f>_xlfn.XLOOKUP(Data_Nhập[[#This Row],[Material-Nhập]],MD_Main_SKU[Main SKU],MD_Main_SKU[SKU name_gom])</f>
        <v>Phó sản</v>
      </c>
    </row>
    <row r="889" spans="1:13" x14ac:dyDescent="0.35">
      <c r="A889">
        <v>2025</v>
      </c>
      <c r="B889">
        <v>8</v>
      </c>
      <c r="C889" t="s">
        <v>16</v>
      </c>
      <c r="D889" t="s">
        <v>17</v>
      </c>
      <c r="E889" t="s">
        <v>93</v>
      </c>
      <c r="F889" t="s">
        <v>94</v>
      </c>
      <c r="G889" s="2">
        <v>0</v>
      </c>
      <c r="H889" s="2">
        <v>0</v>
      </c>
      <c r="I889" s="2">
        <v>0</v>
      </c>
      <c r="J889" s="2">
        <v>230</v>
      </c>
      <c r="K889" s="2">
        <v>230</v>
      </c>
      <c r="L889" s="2" t="str">
        <f>_xlfn.XLOOKUP(Data_Nhập[[#This Row],[Main SKU]],MD_Main_SKU[Main SKU],MD_Main_SKU[SKU name_gom])</f>
        <v>WSS01</v>
      </c>
      <c r="M889" s="2" t="str">
        <f>_xlfn.XLOOKUP(Data_Nhập[[#This Row],[Material-Nhập]],MD_Main_SKU[Main SKU],MD_Main_SKU[SKU name_gom])</f>
        <v>Phó sản</v>
      </c>
    </row>
    <row r="890" spans="1:13" x14ac:dyDescent="0.35">
      <c r="A890">
        <v>2025</v>
      </c>
      <c r="B890">
        <v>8</v>
      </c>
      <c r="C890" t="s">
        <v>16</v>
      </c>
      <c r="D890" t="s">
        <v>17</v>
      </c>
      <c r="E890" t="s">
        <v>117</v>
      </c>
      <c r="F890" t="s">
        <v>86</v>
      </c>
      <c r="G890" s="2">
        <v>0</v>
      </c>
      <c r="H890" s="2">
        <v>0</v>
      </c>
      <c r="I890" s="2">
        <v>0</v>
      </c>
      <c r="J890" s="2">
        <v>27696</v>
      </c>
      <c r="K890" s="2">
        <v>27696</v>
      </c>
      <c r="L890" s="2" t="str">
        <f>_xlfn.XLOOKUP(Data_Nhập[[#This Row],[Main SKU]],MD_Main_SKU[Main SKU],MD_Main_SKU[SKU name_gom])</f>
        <v>WSS01</v>
      </c>
      <c r="M890" s="2" t="str">
        <f>_xlfn.XLOOKUP(Data_Nhập[[#This Row],[Material-Nhập]],MD_Main_SKU[Main SKU],MD_Main_SKU[SKU name_gom])</f>
        <v>Phó sản</v>
      </c>
    </row>
    <row r="891" spans="1:13" x14ac:dyDescent="0.35">
      <c r="A891">
        <v>2025</v>
      </c>
      <c r="B891">
        <v>8</v>
      </c>
      <c r="C891" t="s">
        <v>16</v>
      </c>
      <c r="D891" t="s">
        <v>17</v>
      </c>
      <c r="E891" t="s">
        <v>128</v>
      </c>
      <c r="F891" t="s">
        <v>129</v>
      </c>
      <c r="G891" s="2">
        <v>0</v>
      </c>
      <c r="H891" s="2">
        <v>0</v>
      </c>
      <c r="I891" s="2">
        <v>0</v>
      </c>
      <c r="J891" s="2">
        <v>26400</v>
      </c>
      <c r="K891" s="2">
        <v>26400</v>
      </c>
      <c r="L891" s="2" t="str">
        <f>_xlfn.XLOOKUP(Data_Nhập[[#This Row],[Main SKU]],MD_Main_SKU[Main SKU],MD_Main_SKU[SKU name_gom])</f>
        <v>WSS01</v>
      </c>
      <c r="M891" s="2" t="str">
        <f>_xlfn.XLOOKUP(Data_Nhập[[#This Row],[Material-Nhập]],MD_Main_SKU[Main SKU],MD_Main_SKU[SKU name_gom])</f>
        <v>Phó sản</v>
      </c>
    </row>
    <row r="892" spans="1:13" x14ac:dyDescent="0.35">
      <c r="A892">
        <v>2025</v>
      </c>
      <c r="B892">
        <v>8</v>
      </c>
      <c r="C892" t="s">
        <v>26</v>
      </c>
      <c r="D892" t="s">
        <v>27</v>
      </c>
      <c r="E892" t="s">
        <v>22</v>
      </c>
      <c r="F892" t="s">
        <v>23</v>
      </c>
      <c r="G892" s="2">
        <v>0</v>
      </c>
      <c r="H892" s="2">
        <v>7699.9999999999991</v>
      </c>
      <c r="I892" s="2">
        <v>7699.9999999999991</v>
      </c>
      <c r="J892" s="2">
        <v>0</v>
      </c>
      <c r="K892" s="2">
        <v>7699.9999999999991</v>
      </c>
      <c r="L892" s="2" t="str">
        <f>_xlfn.XLOOKUP(Data_Nhập[[#This Row],[Main SKU]],MD_Main_SKU[Main SKU],MD_Main_SKU[SKU name_gom])</f>
        <v>iSS01</v>
      </c>
      <c r="M892" s="2" t="str">
        <f>_xlfn.XLOOKUP(Data_Nhập[[#This Row],[Material-Nhập]],MD_Main_SKU[Main SKU],MD_Main_SKU[SKU name_gom])</f>
        <v>WSS03</v>
      </c>
    </row>
    <row r="893" spans="1:13" x14ac:dyDescent="0.35">
      <c r="A893">
        <v>2025</v>
      </c>
      <c r="B893">
        <v>8</v>
      </c>
      <c r="C893" t="s">
        <v>26</v>
      </c>
      <c r="D893" t="s">
        <v>27</v>
      </c>
      <c r="E893" t="s">
        <v>24</v>
      </c>
      <c r="F893" t="s">
        <v>25</v>
      </c>
      <c r="G893" s="2">
        <v>0</v>
      </c>
      <c r="H893" s="2">
        <v>69300</v>
      </c>
      <c r="I893" s="2">
        <v>69300</v>
      </c>
      <c r="J893" s="2">
        <v>0</v>
      </c>
      <c r="K893" s="2">
        <v>69300</v>
      </c>
      <c r="L893" s="2" t="str">
        <f>_xlfn.XLOOKUP(Data_Nhập[[#This Row],[Main SKU]],MD_Main_SKU[Main SKU],MD_Main_SKU[SKU name_gom])</f>
        <v>iSS01</v>
      </c>
      <c r="M893" s="2" t="str">
        <f>_xlfn.XLOOKUP(Data_Nhập[[#This Row],[Material-Nhập]],MD_Main_SKU[Main SKU],MD_Main_SKU[SKU name_gom])</f>
        <v>WSS01</v>
      </c>
    </row>
    <row r="894" spans="1:13" x14ac:dyDescent="0.35">
      <c r="A894">
        <v>2025</v>
      </c>
      <c r="B894">
        <v>8</v>
      </c>
      <c r="C894" t="s">
        <v>26</v>
      </c>
      <c r="D894" t="s">
        <v>27</v>
      </c>
      <c r="E894" t="s">
        <v>26</v>
      </c>
      <c r="F894" t="s">
        <v>27</v>
      </c>
      <c r="G894" s="2">
        <v>1014200</v>
      </c>
      <c r="H894" s="2">
        <v>0</v>
      </c>
      <c r="I894" s="2">
        <v>1014200</v>
      </c>
      <c r="J894" s="2">
        <v>0</v>
      </c>
      <c r="K894" s="2">
        <v>1014200</v>
      </c>
      <c r="L894" s="2" t="str">
        <f>_xlfn.XLOOKUP(Data_Nhập[[#This Row],[Main SKU]],MD_Main_SKU[Main SKU],MD_Main_SKU[SKU name_gom])</f>
        <v>iSS01</v>
      </c>
      <c r="M894" s="2" t="str">
        <f>_xlfn.XLOOKUP(Data_Nhập[[#This Row],[Material-Nhập]],MD_Main_SKU[Main SKU],MD_Main_SKU[SKU name_gom])</f>
        <v>iSS01</v>
      </c>
    </row>
    <row r="895" spans="1:13" x14ac:dyDescent="0.35">
      <c r="A895">
        <v>2025</v>
      </c>
      <c r="B895">
        <v>8</v>
      </c>
      <c r="C895" t="s">
        <v>26</v>
      </c>
      <c r="D895" t="s">
        <v>27</v>
      </c>
      <c r="E895" t="s">
        <v>58</v>
      </c>
      <c r="F895" t="s">
        <v>59</v>
      </c>
      <c r="G895" s="2">
        <v>0</v>
      </c>
      <c r="H895" s="2">
        <v>3300</v>
      </c>
      <c r="I895" s="2">
        <v>3300</v>
      </c>
      <c r="J895" s="2">
        <v>0</v>
      </c>
      <c r="K895" s="2">
        <v>3300</v>
      </c>
      <c r="L895" s="2" t="str">
        <f>_xlfn.XLOOKUP(Data_Nhập[[#This Row],[Main SKU]],MD_Main_SKU[Main SKU],MD_Main_SKU[SKU name_gom])</f>
        <v>iSS01</v>
      </c>
      <c r="M895" s="2" t="str">
        <f>_xlfn.XLOOKUP(Data_Nhập[[#This Row],[Material-Nhập]],MD_Main_SKU[Main SKU],MD_Main_SKU[SKU name_gom])</f>
        <v>WSS01-PL</v>
      </c>
    </row>
    <row r="896" spans="1:13" x14ac:dyDescent="0.35">
      <c r="A896">
        <v>2025</v>
      </c>
      <c r="B896">
        <v>8</v>
      </c>
      <c r="C896" t="s">
        <v>26</v>
      </c>
      <c r="D896" t="s">
        <v>27</v>
      </c>
      <c r="E896" t="s">
        <v>50</v>
      </c>
      <c r="F896" t="s">
        <v>51</v>
      </c>
      <c r="G896" s="2">
        <v>0</v>
      </c>
      <c r="H896" s="2">
        <v>14299.999999999998</v>
      </c>
      <c r="I896" s="2">
        <v>14299.999999999998</v>
      </c>
      <c r="J896" s="2">
        <v>0</v>
      </c>
      <c r="K896" s="2">
        <v>14299.999999999998</v>
      </c>
      <c r="L896" s="2" t="str">
        <f>_xlfn.XLOOKUP(Data_Nhập[[#This Row],[Main SKU]],MD_Main_SKU[Main SKU],MD_Main_SKU[SKU name_gom])</f>
        <v>iSS01</v>
      </c>
      <c r="M896" s="2" t="str">
        <f>_xlfn.XLOOKUP(Data_Nhập[[#This Row],[Material-Nhập]],MD_Main_SKU[Main SKU],MD_Main_SKU[SKU name_gom])</f>
        <v>iSS01-PL</v>
      </c>
    </row>
    <row r="897" spans="1:13" x14ac:dyDescent="0.35">
      <c r="A897">
        <v>2025</v>
      </c>
      <c r="B897">
        <v>8</v>
      </c>
      <c r="C897" t="s">
        <v>26</v>
      </c>
      <c r="D897" t="s">
        <v>27</v>
      </c>
      <c r="E897" t="s">
        <v>34</v>
      </c>
      <c r="F897" t="s">
        <v>35</v>
      </c>
      <c r="G897" s="2">
        <v>0</v>
      </c>
      <c r="H897" s="2">
        <v>2200</v>
      </c>
      <c r="I897" s="2">
        <v>2200</v>
      </c>
      <c r="J897" s="2">
        <v>0</v>
      </c>
      <c r="K897" s="2">
        <v>2200</v>
      </c>
      <c r="L897" s="2" t="str">
        <f>_xlfn.XLOOKUP(Data_Nhập[[#This Row],[Main SKU]],MD_Main_SKU[Main SKU],MD_Main_SKU[SKU name_gom])</f>
        <v>iSS01</v>
      </c>
      <c r="M897" s="2" t="str">
        <f>_xlfn.XLOOKUP(Data_Nhập[[#This Row],[Material-Nhập]],MD_Main_SKU[Main SKU],MD_Main_SKU[SKU name_gom])</f>
        <v>WSS03-PL</v>
      </c>
    </row>
    <row r="898" spans="1:13" x14ac:dyDescent="0.35">
      <c r="A898">
        <v>2025</v>
      </c>
      <c r="B898">
        <v>8</v>
      </c>
      <c r="C898" t="s">
        <v>26</v>
      </c>
      <c r="D898" t="s">
        <v>27</v>
      </c>
      <c r="E898" t="s">
        <v>87</v>
      </c>
      <c r="F898" t="s">
        <v>88</v>
      </c>
      <c r="G898" s="2">
        <v>0</v>
      </c>
      <c r="H898" s="2">
        <v>0</v>
      </c>
      <c r="I898" s="2">
        <v>0</v>
      </c>
      <c r="J898" s="2">
        <v>34166</v>
      </c>
      <c r="K898" s="2">
        <v>34166</v>
      </c>
      <c r="L898" s="2" t="str">
        <f>_xlfn.XLOOKUP(Data_Nhập[[#This Row],[Main SKU]],MD_Main_SKU[Main SKU],MD_Main_SKU[SKU name_gom])</f>
        <v>iSS01</v>
      </c>
      <c r="M898" s="2" t="str">
        <f>_xlfn.XLOOKUP(Data_Nhập[[#This Row],[Material-Nhập]],MD_Main_SKU[Main SKU],MD_Main_SKU[SKU name_gom])</f>
        <v>Phó sản</v>
      </c>
    </row>
    <row r="899" spans="1:13" x14ac:dyDescent="0.35">
      <c r="A899">
        <v>2025</v>
      </c>
      <c r="B899">
        <v>8</v>
      </c>
      <c r="C899" t="s">
        <v>26</v>
      </c>
      <c r="D899" t="s">
        <v>27</v>
      </c>
      <c r="E899" t="s">
        <v>117</v>
      </c>
      <c r="F899" t="s">
        <v>86</v>
      </c>
      <c r="G899" s="2">
        <v>0</v>
      </c>
      <c r="H899" s="2">
        <v>0</v>
      </c>
      <c r="I899" s="2">
        <v>0</v>
      </c>
      <c r="J899" s="2">
        <v>16824.999999999996</v>
      </c>
      <c r="K899" s="2">
        <v>16824.999999999996</v>
      </c>
      <c r="L899" s="2" t="str">
        <f>_xlfn.XLOOKUP(Data_Nhập[[#This Row],[Main SKU]],MD_Main_SKU[Main SKU],MD_Main_SKU[SKU name_gom])</f>
        <v>iSS01</v>
      </c>
      <c r="M899" s="2" t="str">
        <f>_xlfn.XLOOKUP(Data_Nhập[[#This Row],[Material-Nhập]],MD_Main_SKU[Main SKU],MD_Main_SKU[SKU name_gom])</f>
        <v>Phó sản</v>
      </c>
    </row>
    <row r="900" spans="1:13" x14ac:dyDescent="0.35">
      <c r="A900">
        <v>2025</v>
      </c>
      <c r="B900">
        <v>8</v>
      </c>
      <c r="C900" t="s">
        <v>26</v>
      </c>
      <c r="D900" t="s">
        <v>27</v>
      </c>
      <c r="E900" t="s">
        <v>132</v>
      </c>
      <c r="F900" t="s">
        <v>133</v>
      </c>
      <c r="G900" s="2">
        <v>0</v>
      </c>
      <c r="H900" s="2">
        <v>0</v>
      </c>
      <c r="I900" s="2">
        <v>0</v>
      </c>
      <c r="J900" s="2">
        <v>5499.9999999999991</v>
      </c>
      <c r="K900" s="2">
        <v>5499.9999999999991</v>
      </c>
      <c r="L900" s="2" t="str">
        <f>_xlfn.XLOOKUP(Data_Nhập[[#This Row],[Main SKU]],MD_Main_SKU[Main SKU],MD_Main_SKU[SKU name_gom])</f>
        <v>iSS01</v>
      </c>
      <c r="M900" s="2" t="str">
        <f>_xlfn.XLOOKUP(Data_Nhập[[#This Row],[Material-Nhập]],MD_Main_SKU[Main SKU],MD_Main_SKU[SKU name_gom])</f>
        <v>Phó sản</v>
      </c>
    </row>
    <row r="901" spans="1:13" x14ac:dyDescent="0.35">
      <c r="A901">
        <v>2025</v>
      </c>
      <c r="B901">
        <v>8</v>
      </c>
      <c r="C901" t="s">
        <v>115</v>
      </c>
      <c r="D901" t="s">
        <v>116</v>
      </c>
      <c r="E901" t="s">
        <v>115</v>
      </c>
      <c r="F901" t="s">
        <v>116</v>
      </c>
      <c r="G901" s="2">
        <v>259850</v>
      </c>
      <c r="H901" s="2">
        <v>0</v>
      </c>
      <c r="I901" s="2">
        <v>259850</v>
      </c>
      <c r="J901" s="2">
        <v>0</v>
      </c>
      <c r="K901" s="2">
        <v>259850</v>
      </c>
      <c r="L901" s="2" t="str">
        <f>_xlfn.XLOOKUP(Data_Nhập[[#This Row],[Main SKU]],MD_Main_SKU[Main SKU],MD_Main_SKU[SKU name_gom])</f>
        <v>WSS05</v>
      </c>
      <c r="M901" s="2" t="str">
        <f>_xlfn.XLOOKUP(Data_Nhập[[#This Row],[Material-Nhập]],MD_Main_SKU[Main SKU],MD_Main_SKU[SKU name_gom])</f>
        <v>WSS05</v>
      </c>
    </row>
    <row r="902" spans="1:13" x14ac:dyDescent="0.35">
      <c r="A902">
        <v>2025</v>
      </c>
      <c r="B902">
        <v>8</v>
      </c>
      <c r="C902" t="s">
        <v>115</v>
      </c>
      <c r="D902" t="s">
        <v>116</v>
      </c>
      <c r="E902" t="s">
        <v>124</v>
      </c>
      <c r="F902" t="s">
        <v>125</v>
      </c>
      <c r="G902" s="2">
        <v>0</v>
      </c>
      <c r="H902" s="2">
        <v>2100</v>
      </c>
      <c r="I902" s="2">
        <v>2100</v>
      </c>
      <c r="J902" s="2">
        <v>0</v>
      </c>
      <c r="K902" s="2">
        <v>2100</v>
      </c>
      <c r="L902" s="2" t="str">
        <f>_xlfn.XLOOKUP(Data_Nhập[[#This Row],[Main SKU]],MD_Main_SKU[Main SKU],MD_Main_SKU[SKU name_gom])</f>
        <v>WSS05</v>
      </c>
      <c r="M902" s="2" t="str">
        <f>_xlfn.XLOOKUP(Data_Nhập[[#This Row],[Material-Nhập]],MD_Main_SKU[Main SKU],MD_Main_SKU[SKU name_gom])</f>
        <v>WSS06</v>
      </c>
    </row>
    <row r="903" spans="1:13" x14ac:dyDescent="0.35">
      <c r="A903">
        <v>2025</v>
      </c>
      <c r="B903">
        <v>8</v>
      </c>
      <c r="C903" t="s">
        <v>115</v>
      </c>
      <c r="D903" t="s">
        <v>116</v>
      </c>
      <c r="E903" t="s">
        <v>87</v>
      </c>
      <c r="F903" t="s">
        <v>88</v>
      </c>
      <c r="G903" s="2">
        <v>0</v>
      </c>
      <c r="H903" s="2">
        <v>0</v>
      </c>
      <c r="I903" s="2">
        <v>0</v>
      </c>
      <c r="J903" s="2">
        <v>19160</v>
      </c>
      <c r="K903" s="2">
        <v>19160</v>
      </c>
      <c r="L903" s="2" t="str">
        <f>_xlfn.XLOOKUP(Data_Nhập[[#This Row],[Main SKU]],MD_Main_SKU[Main SKU],MD_Main_SKU[SKU name_gom])</f>
        <v>WSS05</v>
      </c>
      <c r="M903" s="2" t="str">
        <f>_xlfn.XLOOKUP(Data_Nhập[[#This Row],[Material-Nhập]],MD_Main_SKU[Main SKU],MD_Main_SKU[SKU name_gom])</f>
        <v>Phó sản</v>
      </c>
    </row>
    <row r="904" spans="1:13" x14ac:dyDescent="0.35">
      <c r="A904">
        <v>2025</v>
      </c>
      <c r="B904">
        <v>8</v>
      </c>
      <c r="C904" t="s">
        <v>115</v>
      </c>
      <c r="D904" t="s">
        <v>116</v>
      </c>
      <c r="E904" t="s">
        <v>117</v>
      </c>
      <c r="F904" t="s">
        <v>86</v>
      </c>
      <c r="G904" s="2">
        <v>0</v>
      </c>
      <c r="H904" s="2">
        <v>0</v>
      </c>
      <c r="I904" s="2">
        <v>0</v>
      </c>
      <c r="J904" s="2">
        <v>5913</v>
      </c>
      <c r="K904" s="2">
        <v>5913</v>
      </c>
      <c r="L904" s="2" t="str">
        <f>_xlfn.XLOOKUP(Data_Nhập[[#This Row],[Main SKU]],MD_Main_SKU[Main SKU],MD_Main_SKU[SKU name_gom])</f>
        <v>WSS05</v>
      </c>
      <c r="M904" s="2" t="str">
        <f>_xlfn.XLOOKUP(Data_Nhập[[#This Row],[Material-Nhập]],MD_Main_SKU[Main SKU],MD_Main_SKU[SKU name_gom])</f>
        <v>Phó sản</v>
      </c>
    </row>
    <row r="905" spans="1:13" x14ac:dyDescent="0.35">
      <c r="A905">
        <v>2025</v>
      </c>
      <c r="B905">
        <v>9</v>
      </c>
      <c r="C905" t="s">
        <v>8</v>
      </c>
      <c r="D905" t="s">
        <v>9</v>
      </c>
      <c r="E905" t="s">
        <v>8</v>
      </c>
      <c r="F905" t="s">
        <v>9</v>
      </c>
      <c r="G905" s="2">
        <v>240900</v>
      </c>
      <c r="H905" s="2">
        <v>0</v>
      </c>
      <c r="I905" s="2">
        <v>240900</v>
      </c>
      <c r="J905" s="2">
        <v>0</v>
      </c>
      <c r="K905" s="2">
        <v>240900</v>
      </c>
      <c r="L905" s="2" t="str">
        <f>_xlfn.XLOOKUP(Data_Nhập[[#This Row],[Main SKU]],MD_Main_SKU[Main SKU],MD_Main_SKU[SKU name_gom])</f>
        <v>WSS01</v>
      </c>
      <c r="M905" s="2" t="str">
        <f>_xlfn.XLOOKUP(Data_Nhập[[#This Row],[Material-Nhập]],MD_Main_SKU[Main SKU],MD_Main_SKU[SKU name_gom])</f>
        <v>WSS01</v>
      </c>
    </row>
    <row r="906" spans="1:13" x14ac:dyDescent="0.35">
      <c r="A906">
        <v>2025</v>
      </c>
      <c r="B906">
        <v>9</v>
      </c>
      <c r="C906" t="s">
        <v>8</v>
      </c>
      <c r="D906" t="s">
        <v>9</v>
      </c>
      <c r="E906" t="s">
        <v>22</v>
      </c>
      <c r="F906" t="s">
        <v>23</v>
      </c>
      <c r="G906" s="2">
        <v>0</v>
      </c>
      <c r="H906" s="2">
        <v>4400</v>
      </c>
      <c r="I906" s="2">
        <v>4400</v>
      </c>
      <c r="J906" s="2">
        <v>0</v>
      </c>
      <c r="K906" s="2">
        <v>4400</v>
      </c>
      <c r="L906" s="2" t="str">
        <f>_xlfn.XLOOKUP(Data_Nhập[[#This Row],[Main SKU]],MD_Main_SKU[Main SKU],MD_Main_SKU[SKU name_gom])</f>
        <v>WSS01</v>
      </c>
      <c r="M906" s="2" t="str">
        <f>_xlfn.XLOOKUP(Data_Nhập[[#This Row],[Material-Nhập]],MD_Main_SKU[Main SKU],MD_Main_SKU[SKU name_gom])</f>
        <v>WSS03</v>
      </c>
    </row>
    <row r="907" spans="1:13" x14ac:dyDescent="0.35">
      <c r="A907">
        <v>2025</v>
      </c>
      <c r="B907">
        <v>9</v>
      </c>
      <c r="C907" t="s">
        <v>8</v>
      </c>
      <c r="D907" t="s">
        <v>9</v>
      </c>
      <c r="E907" t="s">
        <v>36</v>
      </c>
      <c r="F907" t="s">
        <v>37</v>
      </c>
      <c r="G907" s="2">
        <v>0</v>
      </c>
      <c r="H907" s="2">
        <v>4400</v>
      </c>
      <c r="I907" s="2">
        <v>4400</v>
      </c>
      <c r="J907" s="2">
        <v>0</v>
      </c>
      <c r="K907" s="2">
        <v>4400</v>
      </c>
      <c r="L907" s="2" t="str">
        <f>_xlfn.XLOOKUP(Data_Nhập[[#This Row],[Main SKU]],MD_Main_SKU[Main SKU],MD_Main_SKU[SKU name_gom])</f>
        <v>WSS01</v>
      </c>
      <c r="M907" s="2" t="str">
        <f>_xlfn.XLOOKUP(Data_Nhập[[#This Row],[Material-Nhập]],MD_Main_SKU[Main SKU],MD_Main_SKU[SKU name_gom])</f>
        <v>WSS01-PL</v>
      </c>
    </row>
    <row r="908" spans="1:13" x14ac:dyDescent="0.35">
      <c r="A908">
        <v>2025</v>
      </c>
      <c r="B908">
        <v>9</v>
      </c>
      <c r="C908" t="s">
        <v>8</v>
      </c>
      <c r="D908" t="s">
        <v>9</v>
      </c>
      <c r="E908" t="s">
        <v>87</v>
      </c>
      <c r="F908" t="s">
        <v>88</v>
      </c>
      <c r="G908" s="2">
        <v>0</v>
      </c>
      <c r="H908" s="2">
        <v>0</v>
      </c>
      <c r="I908" s="2">
        <v>0</v>
      </c>
      <c r="J908" s="2">
        <v>1800</v>
      </c>
      <c r="K908" s="2">
        <v>1800</v>
      </c>
      <c r="L908" s="2" t="str">
        <f>_xlfn.XLOOKUP(Data_Nhập[[#This Row],[Main SKU]],MD_Main_SKU[Main SKU],MD_Main_SKU[SKU name_gom])</f>
        <v>WSS01</v>
      </c>
      <c r="M908" s="2" t="str">
        <f>_xlfn.XLOOKUP(Data_Nhập[[#This Row],[Material-Nhập]],MD_Main_SKU[Main SKU],MD_Main_SKU[SKU name_gom])</f>
        <v>Phó sản</v>
      </c>
    </row>
    <row r="909" spans="1:13" x14ac:dyDescent="0.35">
      <c r="A909">
        <v>2025</v>
      </c>
      <c r="B909">
        <v>9</v>
      </c>
      <c r="C909" t="s">
        <v>8</v>
      </c>
      <c r="D909" t="s">
        <v>9</v>
      </c>
      <c r="E909" t="s">
        <v>91</v>
      </c>
      <c r="F909" t="s">
        <v>92</v>
      </c>
      <c r="G909" s="2">
        <v>0</v>
      </c>
      <c r="H909" s="2">
        <v>0</v>
      </c>
      <c r="I909" s="2">
        <v>0</v>
      </c>
      <c r="J909" s="2">
        <v>1100</v>
      </c>
      <c r="K909" s="2">
        <v>1100</v>
      </c>
      <c r="L909" s="2" t="str">
        <f>_xlfn.XLOOKUP(Data_Nhập[[#This Row],[Main SKU]],MD_Main_SKU[Main SKU],MD_Main_SKU[SKU name_gom])</f>
        <v>WSS01</v>
      </c>
      <c r="M909" s="2" t="str">
        <f>_xlfn.XLOOKUP(Data_Nhập[[#This Row],[Material-Nhập]],MD_Main_SKU[Main SKU],MD_Main_SKU[SKU name_gom])</f>
        <v>Phó sản</v>
      </c>
    </row>
    <row r="910" spans="1:13" x14ac:dyDescent="0.35">
      <c r="A910">
        <v>2025</v>
      </c>
      <c r="B910">
        <v>9</v>
      </c>
      <c r="C910" t="s">
        <v>8</v>
      </c>
      <c r="D910" t="s">
        <v>9</v>
      </c>
      <c r="E910" t="s">
        <v>117</v>
      </c>
      <c r="F910" t="s">
        <v>86</v>
      </c>
      <c r="G910" s="2">
        <v>0</v>
      </c>
      <c r="H910" s="2">
        <v>0</v>
      </c>
      <c r="I910" s="2">
        <v>0</v>
      </c>
      <c r="J910" s="2">
        <v>3899</v>
      </c>
      <c r="K910" s="2">
        <v>3899</v>
      </c>
      <c r="L910" s="2" t="str">
        <f>_xlfn.XLOOKUP(Data_Nhập[[#This Row],[Main SKU]],MD_Main_SKU[Main SKU],MD_Main_SKU[SKU name_gom])</f>
        <v>WSS01</v>
      </c>
      <c r="M910" s="2" t="str">
        <f>_xlfn.XLOOKUP(Data_Nhập[[#This Row],[Material-Nhập]],MD_Main_SKU[Main SKU],MD_Main_SKU[SKU name_gom])</f>
        <v>Phó sản</v>
      </c>
    </row>
    <row r="911" spans="1:13" x14ac:dyDescent="0.35">
      <c r="A911">
        <v>2025</v>
      </c>
      <c r="B911">
        <v>9</v>
      </c>
      <c r="C911" t="s">
        <v>14</v>
      </c>
      <c r="D911" t="s">
        <v>15</v>
      </c>
      <c r="E911" t="s">
        <v>14</v>
      </c>
      <c r="F911" t="s">
        <v>15</v>
      </c>
      <c r="G911" s="2">
        <v>358600</v>
      </c>
      <c r="H911" s="2">
        <v>0</v>
      </c>
      <c r="I911" s="2">
        <v>358600</v>
      </c>
      <c r="J911" s="2">
        <v>0</v>
      </c>
      <c r="K911" s="2">
        <v>358600</v>
      </c>
      <c r="L911" s="2" t="str">
        <f>_xlfn.XLOOKUP(Data_Nhập[[#This Row],[Main SKU]],MD_Main_SKU[Main SKU],MD_Main_SKU[SKU name_gom])</f>
        <v>iSS01084</v>
      </c>
      <c r="M911" s="2" t="str">
        <f>_xlfn.XLOOKUP(Data_Nhập[[#This Row],[Material-Nhập]],MD_Main_SKU[Main SKU],MD_Main_SKU[SKU name_gom])</f>
        <v>iSS01084</v>
      </c>
    </row>
    <row r="912" spans="1:13" x14ac:dyDescent="0.35">
      <c r="A912">
        <v>2025</v>
      </c>
      <c r="B912">
        <v>9</v>
      </c>
      <c r="C912" t="s">
        <v>14</v>
      </c>
      <c r="D912" t="s">
        <v>15</v>
      </c>
      <c r="E912" t="s">
        <v>16</v>
      </c>
      <c r="F912" t="s">
        <v>17</v>
      </c>
      <c r="G912" s="2">
        <v>0</v>
      </c>
      <c r="H912" s="2">
        <v>3300</v>
      </c>
      <c r="I912" s="2">
        <v>3300</v>
      </c>
      <c r="J912" s="2">
        <v>0</v>
      </c>
      <c r="K912" s="2">
        <v>3300</v>
      </c>
      <c r="L912" s="2" t="str">
        <f>_xlfn.XLOOKUP(Data_Nhập[[#This Row],[Main SKU]],MD_Main_SKU[Main SKU],MD_Main_SKU[SKU name_gom])</f>
        <v>iSS01084</v>
      </c>
      <c r="M912" s="2" t="str">
        <f>_xlfn.XLOOKUP(Data_Nhập[[#This Row],[Material-Nhập]],MD_Main_SKU[Main SKU],MD_Main_SKU[SKU name_gom])</f>
        <v>WSS01</v>
      </c>
    </row>
    <row r="913" spans="1:13" x14ac:dyDescent="0.35">
      <c r="A913">
        <v>2025</v>
      </c>
      <c r="B913">
        <v>9</v>
      </c>
      <c r="C913" t="s">
        <v>14</v>
      </c>
      <c r="D913" t="s">
        <v>15</v>
      </c>
      <c r="E913" t="s">
        <v>18</v>
      </c>
      <c r="F913" t="s">
        <v>19</v>
      </c>
      <c r="G913" s="2">
        <v>0</v>
      </c>
      <c r="H913" s="2">
        <v>3300</v>
      </c>
      <c r="I913" s="2">
        <v>3300</v>
      </c>
      <c r="J913" s="2">
        <v>0</v>
      </c>
      <c r="K913" s="2">
        <v>3300</v>
      </c>
      <c r="L913" s="2" t="str">
        <f>_xlfn.XLOOKUP(Data_Nhập[[#This Row],[Main SKU]],MD_Main_SKU[Main SKU],MD_Main_SKU[SKU name_gom])</f>
        <v>iSS01084</v>
      </c>
      <c r="M913" s="2" t="str">
        <f>_xlfn.XLOOKUP(Data_Nhập[[#This Row],[Material-Nhập]],MD_Main_SKU[Main SKU],MD_Main_SKU[SKU name_gom])</f>
        <v>iSS01</v>
      </c>
    </row>
    <row r="914" spans="1:13" x14ac:dyDescent="0.35">
      <c r="A914">
        <v>2025</v>
      </c>
      <c r="B914">
        <v>9</v>
      </c>
      <c r="C914" t="s">
        <v>14</v>
      </c>
      <c r="D914" t="s">
        <v>15</v>
      </c>
      <c r="E914" t="s">
        <v>22</v>
      </c>
      <c r="F914" t="s">
        <v>23</v>
      </c>
      <c r="G914" s="2">
        <v>0</v>
      </c>
      <c r="H914" s="2">
        <v>19800</v>
      </c>
      <c r="I914" s="2">
        <v>19800</v>
      </c>
      <c r="J914" s="2">
        <v>0</v>
      </c>
      <c r="K914" s="2">
        <v>19800</v>
      </c>
      <c r="L914" s="2" t="str">
        <f>_xlfn.XLOOKUP(Data_Nhập[[#This Row],[Main SKU]],MD_Main_SKU[Main SKU],MD_Main_SKU[SKU name_gom])</f>
        <v>iSS01084</v>
      </c>
      <c r="M914" s="2" t="str">
        <f>_xlfn.XLOOKUP(Data_Nhập[[#This Row],[Material-Nhập]],MD_Main_SKU[Main SKU],MD_Main_SKU[SKU name_gom])</f>
        <v>WSS03</v>
      </c>
    </row>
    <row r="915" spans="1:13" x14ac:dyDescent="0.35">
      <c r="A915">
        <v>2025</v>
      </c>
      <c r="B915">
        <v>9</v>
      </c>
      <c r="C915" t="s">
        <v>14</v>
      </c>
      <c r="D915" t="s">
        <v>15</v>
      </c>
      <c r="E915" t="s">
        <v>34</v>
      </c>
      <c r="F915" t="s">
        <v>35</v>
      </c>
      <c r="G915" s="2">
        <v>0</v>
      </c>
      <c r="H915" s="2">
        <v>1100</v>
      </c>
      <c r="I915" s="2">
        <v>1100</v>
      </c>
      <c r="J915" s="2">
        <v>0</v>
      </c>
      <c r="K915" s="2">
        <v>1100</v>
      </c>
      <c r="L915" s="2" t="str">
        <f>_xlfn.XLOOKUP(Data_Nhập[[#This Row],[Main SKU]],MD_Main_SKU[Main SKU],MD_Main_SKU[SKU name_gom])</f>
        <v>iSS01084</v>
      </c>
      <c r="M915" s="2" t="str">
        <f>_xlfn.XLOOKUP(Data_Nhập[[#This Row],[Material-Nhập]],MD_Main_SKU[Main SKU],MD_Main_SKU[SKU name_gom])</f>
        <v>WSS03-PL</v>
      </c>
    </row>
    <row r="916" spans="1:13" x14ac:dyDescent="0.35">
      <c r="A916">
        <v>2025</v>
      </c>
      <c r="B916">
        <v>9</v>
      </c>
      <c r="C916" t="s">
        <v>14</v>
      </c>
      <c r="D916" t="s">
        <v>15</v>
      </c>
      <c r="E916" t="s">
        <v>87</v>
      </c>
      <c r="F916" t="s">
        <v>88</v>
      </c>
      <c r="G916" s="2">
        <v>0</v>
      </c>
      <c r="H916" s="2">
        <v>0</v>
      </c>
      <c r="I916" s="2">
        <v>0</v>
      </c>
      <c r="J916" s="2">
        <v>3150</v>
      </c>
      <c r="K916" s="2">
        <v>3150</v>
      </c>
      <c r="L916" s="2" t="str">
        <f>_xlfn.XLOOKUP(Data_Nhập[[#This Row],[Main SKU]],MD_Main_SKU[Main SKU],MD_Main_SKU[SKU name_gom])</f>
        <v>iSS01084</v>
      </c>
      <c r="M916" s="2" t="str">
        <f>_xlfn.XLOOKUP(Data_Nhập[[#This Row],[Material-Nhập]],MD_Main_SKU[Main SKU],MD_Main_SKU[SKU name_gom])</f>
        <v>Phó sản</v>
      </c>
    </row>
    <row r="917" spans="1:13" x14ac:dyDescent="0.35">
      <c r="A917">
        <v>2025</v>
      </c>
      <c r="B917">
        <v>9</v>
      </c>
      <c r="C917" t="s">
        <v>14</v>
      </c>
      <c r="D917" t="s">
        <v>15</v>
      </c>
      <c r="E917" t="s">
        <v>117</v>
      </c>
      <c r="F917" t="s">
        <v>86</v>
      </c>
      <c r="G917" s="2">
        <v>0</v>
      </c>
      <c r="H917" s="2">
        <v>0</v>
      </c>
      <c r="I917" s="2">
        <v>0</v>
      </c>
      <c r="J917" s="2">
        <v>4663</v>
      </c>
      <c r="K917" s="2">
        <v>4663</v>
      </c>
      <c r="L917" s="2" t="str">
        <f>_xlfn.XLOOKUP(Data_Nhập[[#This Row],[Main SKU]],MD_Main_SKU[Main SKU],MD_Main_SKU[SKU name_gom])</f>
        <v>iSS01084</v>
      </c>
      <c r="M917" s="2" t="str">
        <f>_xlfn.XLOOKUP(Data_Nhập[[#This Row],[Material-Nhập]],MD_Main_SKU[Main SKU],MD_Main_SKU[SKU name_gom])</f>
        <v>Phó sản</v>
      </c>
    </row>
    <row r="918" spans="1:13" x14ac:dyDescent="0.35">
      <c r="A918">
        <v>2025</v>
      </c>
      <c r="B918">
        <v>9</v>
      </c>
      <c r="C918" t="s">
        <v>14</v>
      </c>
      <c r="D918" t="s">
        <v>15</v>
      </c>
      <c r="E918" t="s">
        <v>126</v>
      </c>
      <c r="F918" t="s">
        <v>127</v>
      </c>
      <c r="G918" s="2">
        <v>0</v>
      </c>
      <c r="H918" s="2">
        <v>0</v>
      </c>
      <c r="I918" s="2">
        <v>0</v>
      </c>
      <c r="J918" s="2">
        <v>3299.9999999999995</v>
      </c>
      <c r="K918" s="2">
        <v>3299.9999999999995</v>
      </c>
      <c r="L918" s="2" t="str">
        <f>_xlfn.XLOOKUP(Data_Nhập[[#This Row],[Main SKU]],MD_Main_SKU[Main SKU],MD_Main_SKU[SKU name_gom])</f>
        <v>iSS01084</v>
      </c>
      <c r="M918" s="2" t="str">
        <f>_xlfn.XLOOKUP(Data_Nhập[[#This Row],[Material-Nhập]],MD_Main_SKU[Main SKU],MD_Main_SKU[SKU name_gom])</f>
        <v>Phó sản</v>
      </c>
    </row>
    <row r="919" spans="1:13" x14ac:dyDescent="0.35">
      <c r="A919">
        <v>2025</v>
      </c>
      <c r="B919">
        <v>9</v>
      </c>
      <c r="C919" t="s">
        <v>16</v>
      </c>
      <c r="D919" t="s">
        <v>17</v>
      </c>
      <c r="E919" t="s">
        <v>14</v>
      </c>
      <c r="F919" t="s">
        <v>15</v>
      </c>
      <c r="G919" s="2">
        <v>0</v>
      </c>
      <c r="H919" s="2">
        <v>8800</v>
      </c>
      <c r="I919" s="2">
        <v>8800</v>
      </c>
      <c r="J919" s="2">
        <v>0</v>
      </c>
      <c r="K919" s="2">
        <v>8800</v>
      </c>
      <c r="L919" s="2" t="str">
        <f>_xlfn.XLOOKUP(Data_Nhập[[#This Row],[Main SKU]],MD_Main_SKU[Main SKU],MD_Main_SKU[SKU name_gom])</f>
        <v>WSS01</v>
      </c>
      <c r="M919" s="2" t="str">
        <f>_xlfn.XLOOKUP(Data_Nhập[[#This Row],[Material-Nhập]],MD_Main_SKU[Main SKU],MD_Main_SKU[SKU name_gom])</f>
        <v>iSS01084</v>
      </c>
    </row>
    <row r="920" spans="1:13" x14ac:dyDescent="0.35">
      <c r="A920">
        <v>2025</v>
      </c>
      <c r="B920">
        <v>9</v>
      </c>
      <c r="C920" t="s">
        <v>16</v>
      </c>
      <c r="D920" t="s">
        <v>17</v>
      </c>
      <c r="E920" t="s">
        <v>16</v>
      </c>
      <c r="F920" t="s">
        <v>17</v>
      </c>
      <c r="G920" s="2">
        <v>1272700</v>
      </c>
      <c r="H920" s="2">
        <v>0</v>
      </c>
      <c r="I920" s="2">
        <v>1272700</v>
      </c>
      <c r="J920" s="2">
        <v>0</v>
      </c>
      <c r="K920" s="2">
        <v>1272700</v>
      </c>
      <c r="L920" s="2" t="str">
        <f>_xlfn.XLOOKUP(Data_Nhập[[#This Row],[Main SKU]],MD_Main_SKU[Main SKU],MD_Main_SKU[SKU name_gom])</f>
        <v>WSS01</v>
      </c>
      <c r="M920" s="2" t="str">
        <f>_xlfn.XLOOKUP(Data_Nhập[[#This Row],[Material-Nhập]],MD_Main_SKU[Main SKU],MD_Main_SKU[SKU name_gom])</f>
        <v>WSS01</v>
      </c>
    </row>
    <row r="921" spans="1:13" x14ac:dyDescent="0.35">
      <c r="A921">
        <v>2025</v>
      </c>
      <c r="B921">
        <v>9</v>
      </c>
      <c r="C921" t="s">
        <v>16</v>
      </c>
      <c r="D921" t="s">
        <v>17</v>
      </c>
      <c r="E921" t="s">
        <v>18</v>
      </c>
      <c r="F921" t="s">
        <v>19</v>
      </c>
      <c r="G921" s="2">
        <v>0</v>
      </c>
      <c r="H921" s="2">
        <v>27500</v>
      </c>
      <c r="I921" s="2">
        <v>27500</v>
      </c>
      <c r="J921" s="2">
        <v>0</v>
      </c>
      <c r="K921" s="2">
        <v>27500</v>
      </c>
      <c r="L921" s="2" t="str">
        <f>_xlfn.XLOOKUP(Data_Nhập[[#This Row],[Main SKU]],MD_Main_SKU[Main SKU],MD_Main_SKU[SKU name_gom])</f>
        <v>WSS01</v>
      </c>
      <c r="M921" s="2" t="str">
        <f>_xlfn.XLOOKUP(Data_Nhập[[#This Row],[Material-Nhập]],MD_Main_SKU[Main SKU],MD_Main_SKU[SKU name_gom])</f>
        <v>iSS01</v>
      </c>
    </row>
    <row r="922" spans="1:13" x14ac:dyDescent="0.35">
      <c r="A922">
        <v>2025</v>
      </c>
      <c r="B922">
        <v>9</v>
      </c>
      <c r="C922" t="s">
        <v>16</v>
      </c>
      <c r="D922" t="s">
        <v>17</v>
      </c>
      <c r="E922" t="s">
        <v>22</v>
      </c>
      <c r="F922" t="s">
        <v>23</v>
      </c>
      <c r="G922" s="2">
        <v>0</v>
      </c>
      <c r="H922" s="2">
        <v>3300</v>
      </c>
      <c r="I922" s="2">
        <v>3300</v>
      </c>
      <c r="J922" s="2">
        <v>0</v>
      </c>
      <c r="K922" s="2">
        <v>3300</v>
      </c>
      <c r="L922" s="2" t="str">
        <f>_xlfn.XLOOKUP(Data_Nhập[[#This Row],[Main SKU]],MD_Main_SKU[Main SKU],MD_Main_SKU[SKU name_gom])</f>
        <v>WSS01</v>
      </c>
      <c r="M922" s="2" t="str">
        <f>_xlfn.XLOOKUP(Data_Nhập[[#This Row],[Material-Nhập]],MD_Main_SKU[Main SKU],MD_Main_SKU[SKU name_gom])</f>
        <v>WSS03</v>
      </c>
    </row>
    <row r="923" spans="1:13" x14ac:dyDescent="0.35">
      <c r="A923">
        <v>2025</v>
      </c>
      <c r="B923">
        <v>9</v>
      </c>
      <c r="C923" t="s">
        <v>16</v>
      </c>
      <c r="D923" t="s">
        <v>17</v>
      </c>
      <c r="E923" t="s">
        <v>40</v>
      </c>
      <c r="F923" t="s">
        <v>41</v>
      </c>
      <c r="G923" s="2">
        <v>0</v>
      </c>
      <c r="H923" s="2">
        <v>19800</v>
      </c>
      <c r="I923" s="2">
        <v>19800</v>
      </c>
      <c r="J923" s="2">
        <v>0</v>
      </c>
      <c r="K923" s="2">
        <v>19800</v>
      </c>
      <c r="L923" s="2" t="str">
        <f>_xlfn.XLOOKUP(Data_Nhập[[#This Row],[Main SKU]],MD_Main_SKU[Main SKU],MD_Main_SKU[SKU name_gom])</f>
        <v>WSS01</v>
      </c>
      <c r="M923" s="2" t="str">
        <f>_xlfn.XLOOKUP(Data_Nhập[[#This Row],[Material-Nhập]],MD_Main_SKU[Main SKU],MD_Main_SKU[SKU name_gom])</f>
        <v>WSS01-PL</v>
      </c>
    </row>
    <row r="924" spans="1:13" x14ac:dyDescent="0.35">
      <c r="A924">
        <v>2025</v>
      </c>
      <c r="B924">
        <v>9</v>
      </c>
      <c r="C924" t="s">
        <v>16</v>
      </c>
      <c r="D924" t="s">
        <v>17</v>
      </c>
      <c r="E924" t="s">
        <v>42</v>
      </c>
      <c r="F924" t="s">
        <v>43</v>
      </c>
      <c r="G924" s="2">
        <v>0</v>
      </c>
      <c r="H924" s="2">
        <v>1100</v>
      </c>
      <c r="I924" s="2">
        <v>1100</v>
      </c>
      <c r="J924" s="2">
        <v>0</v>
      </c>
      <c r="K924" s="2">
        <v>1100</v>
      </c>
      <c r="L924" s="2" t="str">
        <f>_xlfn.XLOOKUP(Data_Nhập[[#This Row],[Main SKU]],MD_Main_SKU[Main SKU],MD_Main_SKU[SKU name_gom])</f>
        <v>WSS01</v>
      </c>
      <c r="M924" s="2" t="str">
        <f>_xlfn.XLOOKUP(Data_Nhập[[#This Row],[Material-Nhập]],MD_Main_SKU[Main SKU],MD_Main_SKU[SKU name_gom])</f>
        <v>iSS01-PL</v>
      </c>
    </row>
    <row r="925" spans="1:13" x14ac:dyDescent="0.35">
      <c r="A925">
        <v>2025</v>
      </c>
      <c r="B925">
        <v>9</v>
      </c>
      <c r="C925" t="s">
        <v>16</v>
      </c>
      <c r="D925" t="s">
        <v>17</v>
      </c>
      <c r="E925" t="s">
        <v>34</v>
      </c>
      <c r="F925" t="s">
        <v>35</v>
      </c>
      <c r="G925" s="2">
        <v>0</v>
      </c>
      <c r="H925" s="2">
        <v>7700.0000000000009</v>
      </c>
      <c r="I925" s="2">
        <v>7700.0000000000009</v>
      </c>
      <c r="J925" s="2">
        <v>0</v>
      </c>
      <c r="K925" s="2">
        <v>7700.0000000000009</v>
      </c>
      <c r="L925" s="2" t="str">
        <f>_xlfn.XLOOKUP(Data_Nhập[[#This Row],[Main SKU]],MD_Main_SKU[Main SKU],MD_Main_SKU[SKU name_gom])</f>
        <v>WSS01</v>
      </c>
      <c r="M925" s="2" t="str">
        <f>_xlfn.XLOOKUP(Data_Nhập[[#This Row],[Material-Nhập]],MD_Main_SKU[Main SKU],MD_Main_SKU[SKU name_gom])</f>
        <v>WSS03-PL</v>
      </c>
    </row>
    <row r="926" spans="1:13" x14ac:dyDescent="0.35">
      <c r="A926">
        <v>2025</v>
      </c>
      <c r="B926">
        <v>9</v>
      </c>
      <c r="C926" t="s">
        <v>16</v>
      </c>
      <c r="D926" t="s">
        <v>17</v>
      </c>
      <c r="E926" t="s">
        <v>87</v>
      </c>
      <c r="F926" t="s">
        <v>88</v>
      </c>
      <c r="G926" s="2">
        <v>0</v>
      </c>
      <c r="H926" s="2">
        <v>0</v>
      </c>
      <c r="I926" s="2">
        <v>0</v>
      </c>
      <c r="J926" s="2">
        <v>21219.999999999996</v>
      </c>
      <c r="K926" s="2">
        <v>21219.999999999996</v>
      </c>
      <c r="L926" s="2" t="str">
        <f>_xlfn.XLOOKUP(Data_Nhập[[#This Row],[Main SKU]],MD_Main_SKU[Main SKU],MD_Main_SKU[SKU name_gom])</f>
        <v>WSS01</v>
      </c>
      <c r="M926" s="2" t="str">
        <f>_xlfn.XLOOKUP(Data_Nhập[[#This Row],[Material-Nhập]],MD_Main_SKU[Main SKU],MD_Main_SKU[SKU name_gom])</f>
        <v>Phó sản</v>
      </c>
    </row>
    <row r="927" spans="1:13" x14ac:dyDescent="0.35">
      <c r="A927">
        <v>2025</v>
      </c>
      <c r="B927">
        <v>9</v>
      </c>
      <c r="C927" t="s">
        <v>16</v>
      </c>
      <c r="D927" t="s">
        <v>17</v>
      </c>
      <c r="E927" t="s">
        <v>93</v>
      </c>
      <c r="F927" t="s">
        <v>94</v>
      </c>
      <c r="G927" s="2">
        <v>0</v>
      </c>
      <c r="H927" s="2">
        <v>0</v>
      </c>
      <c r="I927" s="2">
        <v>0</v>
      </c>
      <c r="J927" s="2">
        <v>520</v>
      </c>
      <c r="K927" s="2">
        <v>520</v>
      </c>
      <c r="L927" s="2" t="str">
        <f>_xlfn.XLOOKUP(Data_Nhập[[#This Row],[Main SKU]],MD_Main_SKU[Main SKU],MD_Main_SKU[SKU name_gom])</f>
        <v>WSS01</v>
      </c>
      <c r="M927" s="2" t="str">
        <f>_xlfn.XLOOKUP(Data_Nhập[[#This Row],[Material-Nhập]],MD_Main_SKU[Main SKU],MD_Main_SKU[SKU name_gom])</f>
        <v>Phó sản</v>
      </c>
    </row>
    <row r="928" spans="1:13" x14ac:dyDescent="0.35">
      <c r="A928">
        <v>2025</v>
      </c>
      <c r="B928">
        <v>9</v>
      </c>
      <c r="C928" t="s">
        <v>16</v>
      </c>
      <c r="D928" t="s">
        <v>17</v>
      </c>
      <c r="E928" t="s">
        <v>117</v>
      </c>
      <c r="F928" t="s">
        <v>86</v>
      </c>
      <c r="G928" s="2">
        <v>0</v>
      </c>
      <c r="H928" s="2">
        <v>0</v>
      </c>
      <c r="I928" s="2">
        <v>0</v>
      </c>
      <c r="J928" s="2">
        <v>25191.999999999996</v>
      </c>
      <c r="K928" s="2">
        <v>25191.999999999996</v>
      </c>
      <c r="L928" s="2" t="str">
        <f>_xlfn.XLOOKUP(Data_Nhập[[#This Row],[Main SKU]],MD_Main_SKU[Main SKU],MD_Main_SKU[SKU name_gom])</f>
        <v>WSS01</v>
      </c>
      <c r="M928" s="2" t="str">
        <f>_xlfn.XLOOKUP(Data_Nhập[[#This Row],[Material-Nhập]],MD_Main_SKU[Main SKU],MD_Main_SKU[SKU name_gom])</f>
        <v>Phó sản</v>
      </c>
    </row>
    <row r="929" spans="1:13" x14ac:dyDescent="0.35">
      <c r="A929">
        <v>2025</v>
      </c>
      <c r="B929">
        <v>9</v>
      </c>
      <c r="C929" t="s">
        <v>16</v>
      </c>
      <c r="D929" t="s">
        <v>17</v>
      </c>
      <c r="E929" t="s">
        <v>128</v>
      </c>
      <c r="F929" t="s">
        <v>129</v>
      </c>
      <c r="G929" s="2">
        <v>0</v>
      </c>
      <c r="H929" s="2">
        <v>0</v>
      </c>
      <c r="I929" s="2">
        <v>0</v>
      </c>
      <c r="J929" s="2">
        <v>16500</v>
      </c>
      <c r="K929" s="2">
        <v>16500</v>
      </c>
      <c r="L929" s="2" t="str">
        <f>_xlfn.XLOOKUP(Data_Nhập[[#This Row],[Main SKU]],MD_Main_SKU[Main SKU],MD_Main_SKU[SKU name_gom])</f>
        <v>WSS01</v>
      </c>
      <c r="M929" s="2" t="str">
        <f>_xlfn.XLOOKUP(Data_Nhập[[#This Row],[Material-Nhập]],MD_Main_SKU[Main SKU],MD_Main_SKU[SKU name_gom])</f>
        <v>Phó sản</v>
      </c>
    </row>
    <row r="930" spans="1:13" x14ac:dyDescent="0.35">
      <c r="A930">
        <v>2025</v>
      </c>
      <c r="B930">
        <v>9</v>
      </c>
      <c r="C930" t="s">
        <v>22</v>
      </c>
      <c r="D930" t="s">
        <v>23</v>
      </c>
      <c r="E930" t="s">
        <v>22</v>
      </c>
      <c r="F930" t="s">
        <v>23</v>
      </c>
      <c r="G930" s="2">
        <v>157300</v>
      </c>
      <c r="H930" s="2">
        <v>0</v>
      </c>
      <c r="I930" s="2">
        <v>157300</v>
      </c>
      <c r="J930" s="2">
        <v>0</v>
      </c>
      <c r="K930" s="2">
        <v>157300</v>
      </c>
      <c r="L930" s="2" t="str">
        <f>_xlfn.XLOOKUP(Data_Nhập[[#This Row],[Main SKU]],MD_Main_SKU[Main SKU],MD_Main_SKU[SKU name_gom])</f>
        <v>WSS03</v>
      </c>
      <c r="M930" s="2" t="str">
        <f>_xlfn.XLOOKUP(Data_Nhập[[#This Row],[Material-Nhập]],MD_Main_SKU[Main SKU],MD_Main_SKU[SKU name_gom])</f>
        <v>WSS03</v>
      </c>
    </row>
    <row r="931" spans="1:13" x14ac:dyDescent="0.35">
      <c r="A931">
        <v>2025</v>
      </c>
      <c r="B931">
        <v>9</v>
      </c>
      <c r="C931" t="s">
        <v>22</v>
      </c>
      <c r="D931" t="s">
        <v>23</v>
      </c>
      <c r="E931" t="s">
        <v>87</v>
      </c>
      <c r="F931" t="s">
        <v>88</v>
      </c>
      <c r="G931" s="2">
        <v>0</v>
      </c>
      <c r="H931" s="2">
        <v>0</v>
      </c>
      <c r="I931" s="2">
        <v>0</v>
      </c>
      <c r="J931" s="2">
        <v>2800</v>
      </c>
      <c r="K931" s="2">
        <v>2800</v>
      </c>
      <c r="L931" s="2" t="str">
        <f>_xlfn.XLOOKUP(Data_Nhập[[#This Row],[Main SKU]],MD_Main_SKU[Main SKU],MD_Main_SKU[SKU name_gom])</f>
        <v>WSS03</v>
      </c>
      <c r="M931" s="2" t="str">
        <f>_xlfn.XLOOKUP(Data_Nhập[[#This Row],[Material-Nhập]],MD_Main_SKU[Main SKU],MD_Main_SKU[SKU name_gom])</f>
        <v>Phó sản</v>
      </c>
    </row>
    <row r="932" spans="1:13" x14ac:dyDescent="0.35">
      <c r="A932">
        <v>2025</v>
      </c>
      <c r="B932">
        <v>9</v>
      </c>
      <c r="C932" t="s">
        <v>22</v>
      </c>
      <c r="D932" t="s">
        <v>23</v>
      </c>
      <c r="E932" t="s">
        <v>117</v>
      </c>
      <c r="F932" t="s">
        <v>86</v>
      </c>
      <c r="G932" s="2">
        <v>0</v>
      </c>
      <c r="H932" s="2">
        <v>0</v>
      </c>
      <c r="I932" s="2">
        <v>0</v>
      </c>
      <c r="J932" s="2">
        <v>5420</v>
      </c>
      <c r="K932" s="2">
        <v>5420</v>
      </c>
      <c r="L932" s="2" t="str">
        <f>_xlfn.XLOOKUP(Data_Nhập[[#This Row],[Main SKU]],MD_Main_SKU[Main SKU],MD_Main_SKU[SKU name_gom])</f>
        <v>WSS03</v>
      </c>
      <c r="M932" s="2" t="str">
        <f>_xlfn.XLOOKUP(Data_Nhập[[#This Row],[Material-Nhập]],MD_Main_SKU[Main SKU],MD_Main_SKU[SKU name_gom])</f>
        <v>Phó sản</v>
      </c>
    </row>
    <row r="933" spans="1:13" x14ac:dyDescent="0.35">
      <c r="A933">
        <v>2025</v>
      </c>
      <c r="B933">
        <v>9</v>
      </c>
      <c r="C933" t="s">
        <v>26</v>
      </c>
      <c r="D933" t="s">
        <v>27</v>
      </c>
      <c r="E933" t="s">
        <v>22</v>
      </c>
      <c r="F933" t="s">
        <v>23</v>
      </c>
      <c r="G933" s="2">
        <v>0</v>
      </c>
      <c r="H933" s="2">
        <v>1100</v>
      </c>
      <c r="I933" s="2">
        <v>1100</v>
      </c>
      <c r="J933" s="2">
        <v>0</v>
      </c>
      <c r="K933" s="2">
        <v>1100</v>
      </c>
      <c r="L933" s="2" t="str">
        <f>_xlfn.XLOOKUP(Data_Nhập[[#This Row],[Main SKU]],MD_Main_SKU[Main SKU],MD_Main_SKU[SKU name_gom])</f>
        <v>iSS01</v>
      </c>
      <c r="M933" s="2" t="str">
        <f>_xlfn.XLOOKUP(Data_Nhập[[#This Row],[Material-Nhập]],MD_Main_SKU[Main SKU],MD_Main_SKU[SKU name_gom])</f>
        <v>WSS03</v>
      </c>
    </row>
    <row r="934" spans="1:13" x14ac:dyDescent="0.35">
      <c r="A934">
        <v>2025</v>
      </c>
      <c r="B934">
        <v>9</v>
      </c>
      <c r="C934" t="s">
        <v>26</v>
      </c>
      <c r="D934" t="s">
        <v>27</v>
      </c>
      <c r="E934" t="s">
        <v>24</v>
      </c>
      <c r="F934" t="s">
        <v>25</v>
      </c>
      <c r="G934" s="2">
        <v>0</v>
      </c>
      <c r="H934" s="2">
        <v>35200.000000000007</v>
      </c>
      <c r="I934" s="2">
        <v>35200.000000000007</v>
      </c>
      <c r="J934" s="2">
        <v>0</v>
      </c>
      <c r="K934" s="2">
        <v>35200.000000000007</v>
      </c>
      <c r="L934" s="2" t="str">
        <f>_xlfn.XLOOKUP(Data_Nhập[[#This Row],[Main SKU]],MD_Main_SKU[Main SKU],MD_Main_SKU[SKU name_gom])</f>
        <v>iSS01</v>
      </c>
      <c r="M934" s="2" t="str">
        <f>_xlfn.XLOOKUP(Data_Nhập[[#This Row],[Material-Nhập]],MD_Main_SKU[Main SKU],MD_Main_SKU[SKU name_gom])</f>
        <v>WSS01</v>
      </c>
    </row>
    <row r="935" spans="1:13" x14ac:dyDescent="0.35">
      <c r="A935">
        <v>2025</v>
      </c>
      <c r="B935">
        <v>9</v>
      </c>
      <c r="C935" t="s">
        <v>26</v>
      </c>
      <c r="D935" t="s">
        <v>27</v>
      </c>
      <c r="E935" t="s">
        <v>26</v>
      </c>
      <c r="F935" t="s">
        <v>27</v>
      </c>
      <c r="G935" s="2">
        <v>806300</v>
      </c>
      <c r="H935" s="2">
        <v>0</v>
      </c>
      <c r="I935" s="2">
        <v>806300</v>
      </c>
      <c r="J935" s="2">
        <v>0</v>
      </c>
      <c r="K935" s="2">
        <v>806300</v>
      </c>
      <c r="L935" s="2" t="str">
        <f>_xlfn.XLOOKUP(Data_Nhập[[#This Row],[Main SKU]],MD_Main_SKU[Main SKU],MD_Main_SKU[SKU name_gom])</f>
        <v>iSS01</v>
      </c>
      <c r="M935" s="2" t="str">
        <f>_xlfn.XLOOKUP(Data_Nhập[[#This Row],[Material-Nhập]],MD_Main_SKU[Main SKU],MD_Main_SKU[SKU name_gom])</f>
        <v>iSS01</v>
      </c>
    </row>
    <row r="936" spans="1:13" x14ac:dyDescent="0.35">
      <c r="A936">
        <v>2025</v>
      </c>
      <c r="B936">
        <v>9</v>
      </c>
      <c r="C936" t="s">
        <v>26</v>
      </c>
      <c r="D936" t="s">
        <v>27</v>
      </c>
      <c r="E936" t="s">
        <v>50</v>
      </c>
      <c r="F936" t="s">
        <v>51</v>
      </c>
      <c r="G936" s="2">
        <v>0</v>
      </c>
      <c r="H936" s="2">
        <v>8800</v>
      </c>
      <c r="I936" s="2">
        <v>8800</v>
      </c>
      <c r="J936" s="2">
        <v>0</v>
      </c>
      <c r="K936" s="2">
        <v>8800</v>
      </c>
      <c r="L936" s="2" t="str">
        <f>_xlfn.XLOOKUP(Data_Nhập[[#This Row],[Main SKU]],MD_Main_SKU[Main SKU],MD_Main_SKU[SKU name_gom])</f>
        <v>iSS01</v>
      </c>
      <c r="M936" s="2" t="str">
        <f>_xlfn.XLOOKUP(Data_Nhập[[#This Row],[Material-Nhập]],MD_Main_SKU[Main SKU],MD_Main_SKU[SKU name_gom])</f>
        <v>iSS01-PL</v>
      </c>
    </row>
    <row r="937" spans="1:13" x14ac:dyDescent="0.35">
      <c r="A937">
        <v>2025</v>
      </c>
      <c r="B937">
        <v>9</v>
      </c>
      <c r="C937" t="s">
        <v>26</v>
      </c>
      <c r="D937" t="s">
        <v>27</v>
      </c>
      <c r="E937" t="s">
        <v>87</v>
      </c>
      <c r="F937" t="s">
        <v>88</v>
      </c>
      <c r="G937" s="2">
        <v>0</v>
      </c>
      <c r="H937" s="2">
        <v>0</v>
      </c>
      <c r="I937" s="2">
        <v>0</v>
      </c>
      <c r="J937" s="2">
        <v>18550</v>
      </c>
      <c r="K937" s="2">
        <v>18550</v>
      </c>
      <c r="L937" s="2" t="str">
        <f>_xlfn.XLOOKUP(Data_Nhập[[#This Row],[Main SKU]],MD_Main_SKU[Main SKU],MD_Main_SKU[SKU name_gom])</f>
        <v>iSS01</v>
      </c>
      <c r="M937" s="2" t="str">
        <f>_xlfn.XLOOKUP(Data_Nhập[[#This Row],[Material-Nhập]],MD_Main_SKU[Main SKU],MD_Main_SKU[SKU name_gom])</f>
        <v>Phó sản</v>
      </c>
    </row>
    <row r="938" spans="1:13" x14ac:dyDescent="0.35">
      <c r="A938">
        <v>2025</v>
      </c>
      <c r="B938">
        <v>9</v>
      </c>
      <c r="C938" t="s">
        <v>26</v>
      </c>
      <c r="D938" t="s">
        <v>27</v>
      </c>
      <c r="E938" t="s">
        <v>117</v>
      </c>
      <c r="F938" t="s">
        <v>86</v>
      </c>
      <c r="G938" s="2">
        <v>0</v>
      </c>
      <c r="H938" s="2">
        <v>0</v>
      </c>
      <c r="I938" s="2">
        <v>0</v>
      </c>
      <c r="J938" s="2">
        <v>12490</v>
      </c>
      <c r="K938" s="2">
        <v>12490</v>
      </c>
      <c r="L938" s="2" t="str">
        <f>_xlfn.XLOOKUP(Data_Nhập[[#This Row],[Main SKU]],MD_Main_SKU[Main SKU],MD_Main_SKU[SKU name_gom])</f>
        <v>iSS01</v>
      </c>
      <c r="M938" s="2" t="str">
        <f>_xlfn.XLOOKUP(Data_Nhập[[#This Row],[Material-Nhập]],MD_Main_SKU[Main SKU],MD_Main_SKU[SKU name_gom])</f>
        <v>Phó sản</v>
      </c>
    </row>
    <row r="939" spans="1:13" x14ac:dyDescent="0.35">
      <c r="A939">
        <v>2025</v>
      </c>
      <c r="B939">
        <v>9</v>
      </c>
      <c r="C939" t="s">
        <v>26</v>
      </c>
      <c r="D939" t="s">
        <v>27</v>
      </c>
      <c r="E939" t="s">
        <v>132</v>
      </c>
      <c r="F939" t="s">
        <v>133</v>
      </c>
      <c r="G939" s="2">
        <v>0</v>
      </c>
      <c r="H939" s="2">
        <v>0</v>
      </c>
      <c r="I939" s="2">
        <v>0</v>
      </c>
      <c r="J939" s="2">
        <v>2200</v>
      </c>
      <c r="K939" s="2">
        <v>2200</v>
      </c>
      <c r="L939" s="2" t="str">
        <f>_xlfn.XLOOKUP(Data_Nhập[[#This Row],[Main SKU]],MD_Main_SKU[Main SKU],MD_Main_SKU[SKU name_gom])</f>
        <v>iSS01</v>
      </c>
      <c r="M939" s="2" t="str">
        <f>_xlfn.XLOOKUP(Data_Nhập[[#This Row],[Material-Nhập]],MD_Main_SKU[Main SKU],MD_Main_SKU[SKU name_gom])</f>
        <v>Phó sản</v>
      </c>
    </row>
    <row r="940" spans="1:13" x14ac:dyDescent="0.35">
      <c r="A940">
        <v>2025</v>
      </c>
      <c r="B940">
        <v>9</v>
      </c>
      <c r="C940" t="s">
        <v>115</v>
      </c>
      <c r="D940" t="s">
        <v>116</v>
      </c>
      <c r="E940" t="s">
        <v>115</v>
      </c>
      <c r="F940" t="s">
        <v>116</v>
      </c>
      <c r="G940" s="2">
        <v>305448</v>
      </c>
      <c r="H940" s="2">
        <v>0</v>
      </c>
      <c r="I940" s="2">
        <v>305448</v>
      </c>
      <c r="J940" s="2">
        <v>0</v>
      </c>
      <c r="K940" s="2">
        <v>305448</v>
      </c>
      <c r="L940" s="2" t="str">
        <f>_xlfn.XLOOKUP(Data_Nhập[[#This Row],[Main SKU]],MD_Main_SKU[Main SKU],MD_Main_SKU[SKU name_gom])</f>
        <v>WSS05</v>
      </c>
      <c r="M940" s="2" t="str">
        <f>_xlfn.XLOOKUP(Data_Nhập[[#This Row],[Material-Nhập]],MD_Main_SKU[Main SKU],MD_Main_SKU[SKU name_gom])</f>
        <v>WSS05</v>
      </c>
    </row>
    <row r="941" spans="1:13" x14ac:dyDescent="0.35">
      <c r="A941">
        <v>2025</v>
      </c>
      <c r="B941">
        <v>9</v>
      </c>
      <c r="C941" t="s">
        <v>115</v>
      </c>
      <c r="D941" t="s">
        <v>116</v>
      </c>
      <c r="E941" t="s">
        <v>124</v>
      </c>
      <c r="F941" t="s">
        <v>125</v>
      </c>
      <c r="G941" s="2">
        <v>0</v>
      </c>
      <c r="H941" s="2">
        <v>11550</v>
      </c>
      <c r="I941" s="2">
        <v>11550</v>
      </c>
      <c r="J941" s="2">
        <v>0</v>
      </c>
      <c r="K941" s="2">
        <v>11550</v>
      </c>
      <c r="L941" s="2" t="str">
        <f>_xlfn.XLOOKUP(Data_Nhập[[#This Row],[Main SKU]],MD_Main_SKU[Main SKU],MD_Main_SKU[SKU name_gom])</f>
        <v>WSS05</v>
      </c>
      <c r="M941" s="2" t="str">
        <f>_xlfn.XLOOKUP(Data_Nhập[[#This Row],[Material-Nhập]],MD_Main_SKU[Main SKU],MD_Main_SKU[SKU name_gom])</f>
        <v>WSS06</v>
      </c>
    </row>
    <row r="942" spans="1:13" x14ac:dyDescent="0.35">
      <c r="A942">
        <v>2025</v>
      </c>
      <c r="B942">
        <v>9</v>
      </c>
      <c r="C942" t="s">
        <v>115</v>
      </c>
      <c r="D942" t="s">
        <v>116</v>
      </c>
      <c r="E942" t="s">
        <v>87</v>
      </c>
      <c r="F942" t="s">
        <v>88</v>
      </c>
      <c r="G942" s="2">
        <v>0</v>
      </c>
      <c r="H942" s="2">
        <v>0</v>
      </c>
      <c r="I942" s="2">
        <v>0</v>
      </c>
      <c r="J942" s="2">
        <v>15167</v>
      </c>
      <c r="K942" s="2">
        <v>15167</v>
      </c>
      <c r="L942" s="2" t="str">
        <f>_xlfn.XLOOKUP(Data_Nhập[[#This Row],[Main SKU]],MD_Main_SKU[Main SKU],MD_Main_SKU[SKU name_gom])</f>
        <v>WSS05</v>
      </c>
      <c r="M942" s="2" t="str">
        <f>_xlfn.XLOOKUP(Data_Nhập[[#This Row],[Material-Nhập]],MD_Main_SKU[Main SKU],MD_Main_SKU[SKU name_gom])</f>
        <v>Phó sản</v>
      </c>
    </row>
    <row r="943" spans="1:13" x14ac:dyDescent="0.35">
      <c r="A943">
        <v>2025</v>
      </c>
      <c r="B943">
        <v>9</v>
      </c>
      <c r="C943" t="s">
        <v>115</v>
      </c>
      <c r="D943" t="s">
        <v>116</v>
      </c>
      <c r="E943" t="s">
        <v>117</v>
      </c>
      <c r="F943" t="s">
        <v>86</v>
      </c>
      <c r="G943" s="2">
        <v>0</v>
      </c>
      <c r="H943" s="2">
        <v>0</v>
      </c>
      <c r="I943" s="2">
        <v>0</v>
      </c>
      <c r="J943" s="2">
        <v>9238</v>
      </c>
      <c r="K943" s="2">
        <v>9238</v>
      </c>
      <c r="L943" s="2" t="str">
        <f>_xlfn.XLOOKUP(Data_Nhập[[#This Row],[Main SKU]],MD_Main_SKU[Main SKU],MD_Main_SKU[SKU name_gom])</f>
        <v>WSS05</v>
      </c>
      <c r="M943" s="2" t="str">
        <f>_xlfn.XLOOKUP(Data_Nhập[[#This Row],[Material-Nhập]],MD_Main_SKU[Main SKU],MD_Main_SKU[SKU name_gom])</f>
        <v>Phó sản</v>
      </c>
    </row>
    <row r="944" spans="1:13" x14ac:dyDescent="0.35">
      <c r="A944">
        <v>2025</v>
      </c>
      <c r="B944">
        <v>9</v>
      </c>
      <c r="C944" t="s">
        <v>48</v>
      </c>
      <c r="D944" t="s">
        <v>49</v>
      </c>
      <c r="E944" t="s">
        <v>22</v>
      </c>
      <c r="F944" t="s">
        <v>23</v>
      </c>
      <c r="G944" s="2">
        <v>0</v>
      </c>
      <c r="H944" s="2">
        <v>1100</v>
      </c>
      <c r="I944" s="2">
        <v>1100</v>
      </c>
      <c r="J944" s="2">
        <v>0</v>
      </c>
      <c r="K944" s="2">
        <v>1100</v>
      </c>
      <c r="L944" s="2" t="str">
        <f>_xlfn.XLOOKUP(Data_Nhập[[#This Row],[Main SKU]],MD_Main_SKU[Main SKU],MD_Main_SKU[SKU name_gom])</f>
        <v>WSS01</v>
      </c>
      <c r="M944" s="2" t="str">
        <f>_xlfn.XLOOKUP(Data_Nhập[[#This Row],[Material-Nhập]],MD_Main_SKU[Main SKU],MD_Main_SKU[SKU name_gom])</f>
        <v>WSS03</v>
      </c>
    </row>
    <row r="945" spans="1:13" x14ac:dyDescent="0.35">
      <c r="A945">
        <v>2025</v>
      </c>
      <c r="B945">
        <v>9</v>
      </c>
      <c r="C945" t="s">
        <v>48</v>
      </c>
      <c r="D945" t="s">
        <v>49</v>
      </c>
      <c r="E945" t="s">
        <v>48</v>
      </c>
      <c r="F945" t="s">
        <v>49</v>
      </c>
      <c r="G945" s="2">
        <v>51700</v>
      </c>
      <c r="H945" s="2">
        <v>0</v>
      </c>
      <c r="I945" s="2">
        <v>51700</v>
      </c>
      <c r="J945" s="2">
        <v>0</v>
      </c>
      <c r="K945" s="2">
        <v>51700</v>
      </c>
      <c r="L945" s="2" t="str">
        <f>_xlfn.XLOOKUP(Data_Nhập[[#This Row],[Main SKU]],MD_Main_SKU[Main SKU],MD_Main_SKU[SKU name_gom])</f>
        <v>WSS01</v>
      </c>
      <c r="M945" s="2" t="str">
        <f>_xlfn.XLOOKUP(Data_Nhập[[#This Row],[Material-Nhập]],MD_Main_SKU[Main SKU],MD_Main_SKU[SKU name_gom])</f>
        <v>WSS01</v>
      </c>
    </row>
    <row r="946" spans="1:13" x14ac:dyDescent="0.35">
      <c r="A946">
        <v>2025</v>
      </c>
      <c r="B946">
        <v>9</v>
      </c>
      <c r="C946" t="s">
        <v>48</v>
      </c>
      <c r="D946" t="s">
        <v>49</v>
      </c>
      <c r="E946" t="s">
        <v>87</v>
      </c>
      <c r="F946" t="s">
        <v>88</v>
      </c>
      <c r="G946" s="2">
        <v>0</v>
      </c>
      <c r="H946" s="2">
        <v>0</v>
      </c>
      <c r="I946" s="2">
        <v>0</v>
      </c>
      <c r="J946" s="2">
        <v>350</v>
      </c>
      <c r="K946" s="2">
        <v>350</v>
      </c>
      <c r="L946" s="2" t="str">
        <f>_xlfn.XLOOKUP(Data_Nhập[[#This Row],[Main SKU]],MD_Main_SKU[Main SKU],MD_Main_SKU[SKU name_gom])</f>
        <v>WSS01</v>
      </c>
      <c r="M946" s="2" t="str">
        <f>_xlfn.XLOOKUP(Data_Nhập[[#This Row],[Material-Nhập]],MD_Main_SKU[Main SKU],MD_Main_SKU[SKU name_gom])</f>
        <v>Phó sản</v>
      </c>
    </row>
    <row r="947" spans="1:13" x14ac:dyDescent="0.35">
      <c r="A947">
        <v>2025</v>
      </c>
      <c r="B947">
        <v>9</v>
      </c>
      <c r="C947" t="s">
        <v>136</v>
      </c>
      <c r="D947" t="s">
        <v>137</v>
      </c>
      <c r="E947" t="s">
        <v>136</v>
      </c>
      <c r="F947" t="s">
        <v>137</v>
      </c>
      <c r="G947" s="2">
        <v>21000</v>
      </c>
      <c r="H947" s="2">
        <v>0</v>
      </c>
      <c r="I947" s="2">
        <v>21000</v>
      </c>
      <c r="J947" s="2">
        <v>0</v>
      </c>
      <c r="K947" s="2">
        <v>21000</v>
      </c>
      <c r="L947" s="2" t="str">
        <f>_xlfn.XLOOKUP(Data_Nhập[[#This Row],[Main SKU]],MD_Main_SKU[Main SKU],MD_Main_SKU[SKU name_gom])</f>
        <v>Khác</v>
      </c>
      <c r="M947" s="2" t="str">
        <f>_xlfn.XLOOKUP(Data_Nhập[[#This Row],[Material-Nhập]],MD_Main_SKU[Main SKU],MD_Main_SKU[SKU name_gom])</f>
        <v>Khác</v>
      </c>
    </row>
    <row r="948" spans="1:13" x14ac:dyDescent="0.35">
      <c r="A948">
        <v>2025</v>
      </c>
      <c r="B948">
        <v>9</v>
      </c>
      <c r="C948" t="s">
        <v>136</v>
      </c>
      <c r="D948" t="s">
        <v>137</v>
      </c>
      <c r="E948" t="s">
        <v>87</v>
      </c>
      <c r="F948" t="s">
        <v>88</v>
      </c>
      <c r="G948" s="2">
        <v>0</v>
      </c>
      <c r="H948" s="2">
        <v>0</v>
      </c>
      <c r="I948" s="2">
        <v>0</v>
      </c>
      <c r="J948" s="2">
        <v>700</v>
      </c>
      <c r="K948" s="2">
        <v>700</v>
      </c>
      <c r="L948" s="2" t="str">
        <f>_xlfn.XLOOKUP(Data_Nhập[[#This Row],[Main SKU]],MD_Main_SKU[Main SKU],MD_Main_SKU[SKU name_gom])</f>
        <v>Khác</v>
      </c>
      <c r="M948" s="2" t="str">
        <f>_xlfn.XLOOKUP(Data_Nhập[[#This Row],[Material-Nhập]],MD_Main_SKU[Main SKU],MD_Main_SKU[SKU name_gom])</f>
        <v>Phó sản</v>
      </c>
    </row>
    <row r="949" spans="1:13" x14ac:dyDescent="0.35">
      <c r="A949">
        <v>2025</v>
      </c>
      <c r="B949">
        <v>10</v>
      </c>
      <c r="C949" t="s">
        <v>8</v>
      </c>
      <c r="D949" t="s">
        <v>9</v>
      </c>
      <c r="E949" t="s">
        <v>8</v>
      </c>
      <c r="F949" t="s">
        <v>9</v>
      </c>
      <c r="G949" s="2">
        <v>394900</v>
      </c>
      <c r="H949" s="2">
        <v>0</v>
      </c>
      <c r="I949" s="2">
        <v>394900</v>
      </c>
      <c r="J949" s="2">
        <v>0</v>
      </c>
      <c r="K949" s="2">
        <v>394900</v>
      </c>
      <c r="L949" s="2" t="str">
        <f>_xlfn.XLOOKUP(Data_Nhập[[#This Row],[Main SKU]],MD_Main_SKU[Main SKU],MD_Main_SKU[SKU name_gom])</f>
        <v>WSS01</v>
      </c>
      <c r="M949" s="2" t="str">
        <f>_xlfn.XLOOKUP(Data_Nhập[[#This Row],[Material-Nhập]],MD_Main_SKU[Main SKU],MD_Main_SKU[SKU name_gom])</f>
        <v>WSS01</v>
      </c>
    </row>
    <row r="950" spans="1:13" x14ac:dyDescent="0.35">
      <c r="A950">
        <v>2025</v>
      </c>
      <c r="B950">
        <v>10</v>
      </c>
      <c r="C950" t="s">
        <v>8</v>
      </c>
      <c r="D950" t="s">
        <v>9</v>
      </c>
      <c r="E950" t="s">
        <v>22</v>
      </c>
      <c r="F950" t="s">
        <v>23</v>
      </c>
      <c r="G950" s="2">
        <v>0</v>
      </c>
      <c r="H950" s="2">
        <v>9900</v>
      </c>
      <c r="I950" s="2">
        <v>9900</v>
      </c>
      <c r="J950" s="2">
        <v>0</v>
      </c>
      <c r="K950" s="2">
        <v>9900</v>
      </c>
      <c r="L950" s="2" t="str">
        <f>_xlfn.XLOOKUP(Data_Nhập[[#This Row],[Main SKU]],MD_Main_SKU[Main SKU],MD_Main_SKU[SKU name_gom])</f>
        <v>WSS01</v>
      </c>
      <c r="M950" s="2" t="str">
        <f>_xlfn.XLOOKUP(Data_Nhập[[#This Row],[Material-Nhập]],MD_Main_SKU[Main SKU],MD_Main_SKU[SKU name_gom])</f>
        <v>WSS03</v>
      </c>
    </row>
    <row r="951" spans="1:13" x14ac:dyDescent="0.35">
      <c r="A951">
        <v>2025</v>
      </c>
      <c r="B951">
        <v>10</v>
      </c>
      <c r="C951" t="s">
        <v>8</v>
      </c>
      <c r="D951" t="s">
        <v>9</v>
      </c>
      <c r="E951" t="s">
        <v>36</v>
      </c>
      <c r="F951" t="s">
        <v>37</v>
      </c>
      <c r="G951" s="2">
        <v>0</v>
      </c>
      <c r="H951" s="2">
        <v>3300</v>
      </c>
      <c r="I951" s="2">
        <v>3300</v>
      </c>
      <c r="J951" s="2">
        <v>0</v>
      </c>
      <c r="K951" s="2">
        <v>3300</v>
      </c>
      <c r="L951" s="2" t="str">
        <f>_xlfn.XLOOKUP(Data_Nhập[[#This Row],[Main SKU]],MD_Main_SKU[Main SKU],MD_Main_SKU[SKU name_gom])</f>
        <v>WSS01</v>
      </c>
      <c r="M951" s="2" t="str">
        <f>_xlfn.XLOOKUP(Data_Nhập[[#This Row],[Material-Nhập]],MD_Main_SKU[Main SKU],MD_Main_SKU[SKU name_gom])</f>
        <v>WSS01-PL</v>
      </c>
    </row>
    <row r="952" spans="1:13" x14ac:dyDescent="0.35">
      <c r="A952">
        <v>2025</v>
      </c>
      <c r="B952">
        <v>10</v>
      </c>
      <c r="C952" t="s">
        <v>8</v>
      </c>
      <c r="D952" t="s">
        <v>9</v>
      </c>
      <c r="E952" t="s">
        <v>87</v>
      </c>
      <c r="F952" t="s">
        <v>88</v>
      </c>
      <c r="G952" s="2">
        <v>0</v>
      </c>
      <c r="H952" s="2">
        <v>0</v>
      </c>
      <c r="I952" s="2">
        <v>0</v>
      </c>
      <c r="J952" s="2">
        <v>6821</v>
      </c>
      <c r="K952" s="2">
        <v>6821</v>
      </c>
      <c r="L952" s="2" t="str">
        <f>_xlfn.XLOOKUP(Data_Nhập[[#This Row],[Main SKU]],MD_Main_SKU[Main SKU],MD_Main_SKU[SKU name_gom])</f>
        <v>WSS01</v>
      </c>
      <c r="M952" s="2" t="str">
        <f>_xlfn.XLOOKUP(Data_Nhập[[#This Row],[Material-Nhập]],MD_Main_SKU[Main SKU],MD_Main_SKU[SKU name_gom])</f>
        <v>Phó sản</v>
      </c>
    </row>
    <row r="953" spans="1:13" x14ac:dyDescent="0.35">
      <c r="A953">
        <v>2025</v>
      </c>
      <c r="B953">
        <v>10</v>
      </c>
      <c r="C953" t="s">
        <v>8</v>
      </c>
      <c r="D953" t="s">
        <v>9</v>
      </c>
      <c r="E953" t="s">
        <v>91</v>
      </c>
      <c r="F953" t="s">
        <v>92</v>
      </c>
      <c r="G953" s="2">
        <v>0</v>
      </c>
      <c r="H953" s="2">
        <v>0</v>
      </c>
      <c r="I953" s="2">
        <v>0</v>
      </c>
      <c r="J953" s="2">
        <v>2200</v>
      </c>
      <c r="K953" s="2">
        <v>2200</v>
      </c>
      <c r="L953" s="2" t="str">
        <f>_xlfn.XLOOKUP(Data_Nhập[[#This Row],[Main SKU]],MD_Main_SKU[Main SKU],MD_Main_SKU[SKU name_gom])</f>
        <v>WSS01</v>
      </c>
      <c r="M953" s="2" t="str">
        <f>_xlfn.XLOOKUP(Data_Nhập[[#This Row],[Material-Nhập]],MD_Main_SKU[Main SKU],MD_Main_SKU[SKU name_gom])</f>
        <v>Phó sản</v>
      </c>
    </row>
    <row r="954" spans="1:13" x14ac:dyDescent="0.35">
      <c r="A954">
        <v>2025</v>
      </c>
      <c r="B954">
        <v>10</v>
      </c>
      <c r="C954" t="s">
        <v>8</v>
      </c>
      <c r="D954" t="s">
        <v>9</v>
      </c>
      <c r="E954" t="s">
        <v>117</v>
      </c>
      <c r="F954" t="s">
        <v>86</v>
      </c>
      <c r="G954" s="2">
        <v>0</v>
      </c>
      <c r="H954" s="2">
        <v>0</v>
      </c>
      <c r="I954" s="2">
        <v>0</v>
      </c>
      <c r="J954" s="2">
        <v>4382</v>
      </c>
      <c r="K954" s="2">
        <v>4382</v>
      </c>
      <c r="L954" s="2" t="str">
        <f>_xlfn.XLOOKUP(Data_Nhập[[#This Row],[Main SKU]],MD_Main_SKU[Main SKU],MD_Main_SKU[SKU name_gom])</f>
        <v>WSS01</v>
      </c>
      <c r="M954" s="2" t="str">
        <f>_xlfn.XLOOKUP(Data_Nhập[[#This Row],[Material-Nhập]],MD_Main_SKU[Main SKU],MD_Main_SKU[SKU name_gom])</f>
        <v>Phó sản</v>
      </c>
    </row>
    <row r="955" spans="1:13" x14ac:dyDescent="0.35">
      <c r="A955">
        <v>2025</v>
      </c>
      <c r="B955">
        <v>10</v>
      </c>
      <c r="C955" t="s">
        <v>8</v>
      </c>
      <c r="D955" t="s">
        <v>9</v>
      </c>
      <c r="E955" t="s">
        <v>134</v>
      </c>
      <c r="F955" t="s">
        <v>135</v>
      </c>
      <c r="G955" s="2">
        <v>0</v>
      </c>
      <c r="H955" s="2">
        <v>0</v>
      </c>
      <c r="I955" s="2">
        <v>0</v>
      </c>
      <c r="J955" s="2">
        <v>2200</v>
      </c>
      <c r="K955" s="2">
        <v>2200</v>
      </c>
      <c r="L955" s="2" t="str">
        <f>_xlfn.XLOOKUP(Data_Nhập[[#This Row],[Main SKU]],MD_Main_SKU[Main SKU],MD_Main_SKU[SKU name_gom])</f>
        <v>WSS01</v>
      </c>
      <c r="M955" s="2" t="str">
        <f>_xlfn.XLOOKUP(Data_Nhập[[#This Row],[Material-Nhập]],MD_Main_SKU[Main SKU],MD_Main_SKU[SKU name_gom])</f>
        <v>Phó sản</v>
      </c>
    </row>
    <row r="956" spans="1:13" x14ac:dyDescent="0.35">
      <c r="A956">
        <v>2025</v>
      </c>
      <c r="B956">
        <v>10</v>
      </c>
      <c r="C956" t="s">
        <v>14</v>
      </c>
      <c r="D956" t="s">
        <v>15</v>
      </c>
      <c r="E956" t="s">
        <v>14</v>
      </c>
      <c r="F956" t="s">
        <v>15</v>
      </c>
      <c r="G956" s="2">
        <v>728200</v>
      </c>
      <c r="H956" s="2">
        <v>3300</v>
      </c>
      <c r="I956" s="2">
        <v>731500</v>
      </c>
      <c r="J956" s="2">
        <v>0</v>
      </c>
      <c r="K956" s="2">
        <v>731500</v>
      </c>
      <c r="L956" s="2" t="str">
        <f>_xlfn.XLOOKUP(Data_Nhập[[#This Row],[Main SKU]],MD_Main_SKU[Main SKU],MD_Main_SKU[SKU name_gom])</f>
        <v>iSS01084</v>
      </c>
      <c r="M956" s="2" t="str">
        <f>_xlfn.XLOOKUP(Data_Nhập[[#This Row],[Material-Nhập]],MD_Main_SKU[Main SKU],MD_Main_SKU[SKU name_gom])</f>
        <v>iSS01084</v>
      </c>
    </row>
    <row r="957" spans="1:13" x14ac:dyDescent="0.35">
      <c r="A957">
        <v>2025</v>
      </c>
      <c r="B957">
        <v>10</v>
      </c>
      <c r="C957" t="s">
        <v>14</v>
      </c>
      <c r="D957" t="s">
        <v>15</v>
      </c>
      <c r="E957" t="s">
        <v>16</v>
      </c>
      <c r="F957" t="s">
        <v>17</v>
      </c>
      <c r="G957" s="2">
        <v>0</v>
      </c>
      <c r="H957" s="2">
        <v>105600</v>
      </c>
      <c r="I957" s="2">
        <v>105600</v>
      </c>
      <c r="J957" s="2">
        <v>0</v>
      </c>
      <c r="K957" s="2">
        <v>105600</v>
      </c>
      <c r="L957" s="2" t="str">
        <f>_xlfn.XLOOKUP(Data_Nhập[[#This Row],[Main SKU]],MD_Main_SKU[Main SKU],MD_Main_SKU[SKU name_gom])</f>
        <v>iSS01084</v>
      </c>
      <c r="M957" s="2" t="str">
        <f>_xlfn.XLOOKUP(Data_Nhập[[#This Row],[Material-Nhập]],MD_Main_SKU[Main SKU],MD_Main_SKU[SKU name_gom])</f>
        <v>WSS01</v>
      </c>
    </row>
    <row r="958" spans="1:13" x14ac:dyDescent="0.35">
      <c r="A958">
        <v>2025</v>
      </c>
      <c r="B958">
        <v>10</v>
      </c>
      <c r="C958" t="s">
        <v>14</v>
      </c>
      <c r="D958" t="s">
        <v>15</v>
      </c>
      <c r="E958" t="s">
        <v>18</v>
      </c>
      <c r="F958" t="s">
        <v>19</v>
      </c>
      <c r="G958" s="2">
        <v>0</v>
      </c>
      <c r="H958" s="2">
        <v>69300</v>
      </c>
      <c r="I958" s="2">
        <v>69300</v>
      </c>
      <c r="J958" s="2">
        <v>0</v>
      </c>
      <c r="K958" s="2">
        <v>69300</v>
      </c>
      <c r="L958" s="2" t="str">
        <f>_xlfn.XLOOKUP(Data_Nhập[[#This Row],[Main SKU]],MD_Main_SKU[Main SKU],MD_Main_SKU[SKU name_gom])</f>
        <v>iSS01084</v>
      </c>
      <c r="M958" s="2" t="str">
        <f>_xlfn.XLOOKUP(Data_Nhập[[#This Row],[Material-Nhập]],MD_Main_SKU[Main SKU],MD_Main_SKU[SKU name_gom])</f>
        <v>iSS01</v>
      </c>
    </row>
    <row r="959" spans="1:13" x14ac:dyDescent="0.35">
      <c r="A959">
        <v>2025</v>
      </c>
      <c r="B959">
        <v>10</v>
      </c>
      <c r="C959" t="s">
        <v>14</v>
      </c>
      <c r="D959" t="s">
        <v>15</v>
      </c>
      <c r="E959" t="s">
        <v>22</v>
      </c>
      <c r="F959" t="s">
        <v>23</v>
      </c>
      <c r="G959" s="2">
        <v>0</v>
      </c>
      <c r="H959" s="2">
        <v>57200</v>
      </c>
      <c r="I959" s="2">
        <v>57200</v>
      </c>
      <c r="J959" s="2">
        <v>0</v>
      </c>
      <c r="K959" s="2">
        <v>57200</v>
      </c>
      <c r="L959" s="2" t="str">
        <f>_xlfn.XLOOKUP(Data_Nhập[[#This Row],[Main SKU]],MD_Main_SKU[Main SKU],MD_Main_SKU[SKU name_gom])</f>
        <v>iSS01084</v>
      </c>
      <c r="M959" s="2" t="str">
        <f>_xlfn.XLOOKUP(Data_Nhập[[#This Row],[Material-Nhập]],MD_Main_SKU[Main SKU],MD_Main_SKU[SKU name_gom])</f>
        <v>WSS03</v>
      </c>
    </row>
    <row r="960" spans="1:13" x14ac:dyDescent="0.35">
      <c r="A960">
        <v>2025</v>
      </c>
      <c r="B960">
        <v>10</v>
      </c>
      <c r="C960" t="s">
        <v>14</v>
      </c>
      <c r="D960" t="s">
        <v>15</v>
      </c>
      <c r="E960" t="s">
        <v>40</v>
      </c>
      <c r="F960" t="s">
        <v>41</v>
      </c>
      <c r="G960" s="2">
        <v>0</v>
      </c>
      <c r="H960" s="2">
        <v>16500</v>
      </c>
      <c r="I960" s="2">
        <v>16500</v>
      </c>
      <c r="J960" s="2">
        <v>0</v>
      </c>
      <c r="K960" s="2">
        <v>16500</v>
      </c>
      <c r="L960" s="2" t="str">
        <f>_xlfn.XLOOKUP(Data_Nhập[[#This Row],[Main SKU]],MD_Main_SKU[Main SKU],MD_Main_SKU[SKU name_gom])</f>
        <v>iSS01084</v>
      </c>
      <c r="M960" s="2" t="str">
        <f>_xlfn.XLOOKUP(Data_Nhập[[#This Row],[Material-Nhập]],MD_Main_SKU[Main SKU],MD_Main_SKU[SKU name_gom])</f>
        <v>WSS01-PL</v>
      </c>
    </row>
    <row r="961" spans="1:13" x14ac:dyDescent="0.35">
      <c r="A961">
        <v>2025</v>
      </c>
      <c r="B961">
        <v>10</v>
      </c>
      <c r="C961" t="s">
        <v>14</v>
      </c>
      <c r="D961" t="s">
        <v>15</v>
      </c>
      <c r="E961" t="s">
        <v>38</v>
      </c>
      <c r="F961" t="s">
        <v>39</v>
      </c>
      <c r="G961" s="2">
        <v>0</v>
      </c>
      <c r="H961" s="2">
        <v>59400</v>
      </c>
      <c r="I961" s="2">
        <v>59400</v>
      </c>
      <c r="J961" s="2">
        <v>0</v>
      </c>
      <c r="K961" s="2">
        <v>59400</v>
      </c>
      <c r="L961" s="2" t="str">
        <f>_xlfn.XLOOKUP(Data_Nhập[[#This Row],[Main SKU]],MD_Main_SKU[Main SKU],MD_Main_SKU[SKU name_gom])</f>
        <v>iSS01084</v>
      </c>
      <c r="M961" s="2" t="str">
        <f>_xlfn.XLOOKUP(Data_Nhập[[#This Row],[Material-Nhập]],MD_Main_SKU[Main SKU],MD_Main_SKU[SKU name_gom])</f>
        <v>iSS01084-PL</v>
      </c>
    </row>
    <row r="962" spans="1:13" x14ac:dyDescent="0.35">
      <c r="A962">
        <v>2025</v>
      </c>
      <c r="B962">
        <v>10</v>
      </c>
      <c r="C962" t="s">
        <v>14</v>
      </c>
      <c r="D962" t="s">
        <v>15</v>
      </c>
      <c r="E962" t="s">
        <v>34</v>
      </c>
      <c r="F962" t="s">
        <v>35</v>
      </c>
      <c r="G962" s="2">
        <v>0</v>
      </c>
      <c r="H962" s="2">
        <v>20900.000000000004</v>
      </c>
      <c r="I962" s="2">
        <v>20900.000000000004</v>
      </c>
      <c r="J962" s="2">
        <v>0</v>
      </c>
      <c r="K962" s="2">
        <v>20900.000000000004</v>
      </c>
      <c r="L962" s="2" t="str">
        <f>_xlfn.XLOOKUP(Data_Nhập[[#This Row],[Main SKU]],MD_Main_SKU[Main SKU],MD_Main_SKU[SKU name_gom])</f>
        <v>iSS01084</v>
      </c>
      <c r="M962" s="2" t="str">
        <f>_xlfn.XLOOKUP(Data_Nhập[[#This Row],[Material-Nhập]],MD_Main_SKU[Main SKU],MD_Main_SKU[SKU name_gom])</f>
        <v>WSS03-PL</v>
      </c>
    </row>
    <row r="963" spans="1:13" x14ac:dyDescent="0.35">
      <c r="A963">
        <v>2025</v>
      </c>
      <c r="B963">
        <v>10</v>
      </c>
      <c r="C963" t="s">
        <v>14</v>
      </c>
      <c r="D963" t="s">
        <v>15</v>
      </c>
      <c r="E963" t="s">
        <v>87</v>
      </c>
      <c r="F963" t="s">
        <v>88</v>
      </c>
      <c r="G963" s="2">
        <v>0</v>
      </c>
      <c r="H963" s="2">
        <v>0</v>
      </c>
      <c r="I963" s="2">
        <v>0</v>
      </c>
      <c r="J963" s="2">
        <v>11365</v>
      </c>
      <c r="K963" s="2">
        <v>11365</v>
      </c>
      <c r="L963" s="2" t="str">
        <f>_xlfn.XLOOKUP(Data_Nhập[[#This Row],[Main SKU]],MD_Main_SKU[Main SKU],MD_Main_SKU[SKU name_gom])</f>
        <v>iSS01084</v>
      </c>
      <c r="M963" s="2" t="str">
        <f>_xlfn.XLOOKUP(Data_Nhập[[#This Row],[Material-Nhập]],MD_Main_SKU[Main SKU],MD_Main_SKU[SKU name_gom])</f>
        <v>Phó sản</v>
      </c>
    </row>
    <row r="964" spans="1:13" x14ac:dyDescent="0.35">
      <c r="A964">
        <v>2025</v>
      </c>
      <c r="B964">
        <v>10</v>
      </c>
      <c r="C964" t="s">
        <v>14</v>
      </c>
      <c r="D964" t="s">
        <v>15</v>
      </c>
      <c r="E964" t="s">
        <v>91</v>
      </c>
      <c r="F964" t="s">
        <v>92</v>
      </c>
      <c r="G964" s="2">
        <v>0</v>
      </c>
      <c r="H964" s="2">
        <v>0</v>
      </c>
      <c r="I964" s="2">
        <v>0</v>
      </c>
      <c r="J964" s="2">
        <v>1100</v>
      </c>
      <c r="K964" s="2">
        <v>1100</v>
      </c>
      <c r="L964" s="2" t="str">
        <f>_xlfn.XLOOKUP(Data_Nhập[[#This Row],[Main SKU]],MD_Main_SKU[Main SKU],MD_Main_SKU[SKU name_gom])</f>
        <v>iSS01084</v>
      </c>
      <c r="M964" s="2" t="str">
        <f>_xlfn.XLOOKUP(Data_Nhập[[#This Row],[Material-Nhập]],MD_Main_SKU[Main SKU],MD_Main_SKU[SKU name_gom])</f>
        <v>Phó sản</v>
      </c>
    </row>
    <row r="965" spans="1:13" x14ac:dyDescent="0.35">
      <c r="A965">
        <v>2025</v>
      </c>
      <c r="B965">
        <v>10</v>
      </c>
      <c r="C965" t="s">
        <v>14</v>
      </c>
      <c r="D965" t="s">
        <v>15</v>
      </c>
      <c r="E965" t="s">
        <v>93</v>
      </c>
      <c r="F965" t="s">
        <v>94</v>
      </c>
      <c r="G965" s="2">
        <v>0</v>
      </c>
      <c r="H965" s="2">
        <v>0</v>
      </c>
      <c r="I965" s="2">
        <v>0</v>
      </c>
      <c r="J965" s="2">
        <v>712.4</v>
      </c>
      <c r="K965" s="2">
        <v>712.4</v>
      </c>
      <c r="L965" s="2" t="str">
        <f>_xlfn.XLOOKUP(Data_Nhập[[#This Row],[Main SKU]],MD_Main_SKU[Main SKU],MD_Main_SKU[SKU name_gom])</f>
        <v>iSS01084</v>
      </c>
      <c r="M965" s="2" t="str">
        <f>_xlfn.XLOOKUP(Data_Nhập[[#This Row],[Material-Nhập]],MD_Main_SKU[Main SKU],MD_Main_SKU[SKU name_gom])</f>
        <v>Phó sản</v>
      </c>
    </row>
    <row r="966" spans="1:13" x14ac:dyDescent="0.35">
      <c r="A966">
        <v>2025</v>
      </c>
      <c r="B966">
        <v>10</v>
      </c>
      <c r="C966" t="s">
        <v>14</v>
      </c>
      <c r="D966" t="s">
        <v>15</v>
      </c>
      <c r="E966" t="s">
        <v>117</v>
      </c>
      <c r="F966" t="s">
        <v>86</v>
      </c>
      <c r="G966" s="2">
        <v>0</v>
      </c>
      <c r="H966" s="2">
        <v>0</v>
      </c>
      <c r="I966" s="2">
        <v>0</v>
      </c>
      <c r="J966" s="2">
        <v>20965.999999999993</v>
      </c>
      <c r="K966" s="2">
        <v>20965.999999999993</v>
      </c>
      <c r="L966" s="2" t="str">
        <f>_xlfn.XLOOKUP(Data_Nhập[[#This Row],[Main SKU]],MD_Main_SKU[Main SKU],MD_Main_SKU[SKU name_gom])</f>
        <v>iSS01084</v>
      </c>
      <c r="M966" s="2" t="str">
        <f>_xlfn.XLOOKUP(Data_Nhập[[#This Row],[Material-Nhập]],MD_Main_SKU[Main SKU],MD_Main_SKU[SKU name_gom])</f>
        <v>Phó sản</v>
      </c>
    </row>
    <row r="967" spans="1:13" x14ac:dyDescent="0.35">
      <c r="A967">
        <v>2025</v>
      </c>
      <c r="B967">
        <v>10</v>
      </c>
      <c r="C967" t="s">
        <v>14</v>
      </c>
      <c r="D967" t="s">
        <v>15</v>
      </c>
      <c r="E967" t="s">
        <v>126</v>
      </c>
      <c r="F967" t="s">
        <v>127</v>
      </c>
      <c r="G967" s="2">
        <v>0</v>
      </c>
      <c r="H967" s="2">
        <v>0</v>
      </c>
      <c r="I967" s="2">
        <v>0</v>
      </c>
      <c r="J967" s="2">
        <v>4400</v>
      </c>
      <c r="K967" s="2">
        <v>4400</v>
      </c>
      <c r="L967" s="2" t="str">
        <f>_xlfn.XLOOKUP(Data_Nhập[[#This Row],[Main SKU]],MD_Main_SKU[Main SKU],MD_Main_SKU[SKU name_gom])</f>
        <v>iSS01084</v>
      </c>
      <c r="M967" s="2" t="str">
        <f>_xlfn.XLOOKUP(Data_Nhập[[#This Row],[Material-Nhập]],MD_Main_SKU[Main SKU],MD_Main_SKU[SKU name_gom])</f>
        <v>Phó sản</v>
      </c>
    </row>
    <row r="968" spans="1:13" x14ac:dyDescent="0.35">
      <c r="A968">
        <v>2025</v>
      </c>
      <c r="B968">
        <v>10</v>
      </c>
      <c r="C968" t="s">
        <v>16</v>
      </c>
      <c r="D968" t="s">
        <v>17</v>
      </c>
      <c r="E968" t="s">
        <v>14</v>
      </c>
      <c r="F968" t="s">
        <v>15</v>
      </c>
      <c r="G968" s="2">
        <v>0</v>
      </c>
      <c r="H968" s="2">
        <v>12100</v>
      </c>
      <c r="I968" s="2">
        <v>12100</v>
      </c>
      <c r="J968" s="2">
        <v>0</v>
      </c>
      <c r="K968" s="2">
        <v>12100</v>
      </c>
      <c r="L968" s="2" t="str">
        <f>_xlfn.XLOOKUP(Data_Nhập[[#This Row],[Main SKU]],MD_Main_SKU[Main SKU],MD_Main_SKU[SKU name_gom])</f>
        <v>WSS01</v>
      </c>
      <c r="M968" s="2" t="str">
        <f>_xlfn.XLOOKUP(Data_Nhập[[#This Row],[Material-Nhập]],MD_Main_SKU[Main SKU],MD_Main_SKU[SKU name_gom])</f>
        <v>iSS01084</v>
      </c>
    </row>
    <row r="969" spans="1:13" x14ac:dyDescent="0.35">
      <c r="A969">
        <v>2025</v>
      </c>
      <c r="B969">
        <v>10</v>
      </c>
      <c r="C969" t="s">
        <v>16</v>
      </c>
      <c r="D969" t="s">
        <v>17</v>
      </c>
      <c r="E969" t="s">
        <v>16</v>
      </c>
      <c r="F969" t="s">
        <v>17</v>
      </c>
      <c r="G969" s="2">
        <v>1913999.9999999991</v>
      </c>
      <c r="H969" s="2">
        <v>8800</v>
      </c>
      <c r="I969" s="2">
        <v>1922799.9999999991</v>
      </c>
      <c r="J969" s="2">
        <v>0</v>
      </c>
      <c r="K969" s="2">
        <v>1922799.9999999991</v>
      </c>
      <c r="L969" s="2" t="str">
        <f>_xlfn.XLOOKUP(Data_Nhập[[#This Row],[Main SKU]],MD_Main_SKU[Main SKU],MD_Main_SKU[SKU name_gom])</f>
        <v>WSS01</v>
      </c>
      <c r="M969" s="2" t="str">
        <f>_xlfn.XLOOKUP(Data_Nhập[[#This Row],[Material-Nhập]],MD_Main_SKU[Main SKU],MD_Main_SKU[SKU name_gom])</f>
        <v>WSS01</v>
      </c>
    </row>
    <row r="970" spans="1:13" x14ac:dyDescent="0.35">
      <c r="A970">
        <v>2025</v>
      </c>
      <c r="B970">
        <v>10</v>
      </c>
      <c r="C970" t="s">
        <v>16</v>
      </c>
      <c r="D970" t="s">
        <v>17</v>
      </c>
      <c r="E970" t="s">
        <v>18</v>
      </c>
      <c r="F970" t="s">
        <v>19</v>
      </c>
      <c r="G970" s="2">
        <v>0</v>
      </c>
      <c r="H970" s="2">
        <v>60500.000000000007</v>
      </c>
      <c r="I970" s="2">
        <v>60500.000000000007</v>
      </c>
      <c r="J970" s="2">
        <v>0</v>
      </c>
      <c r="K970" s="2">
        <v>60500.000000000007</v>
      </c>
      <c r="L970" s="2" t="str">
        <f>_xlfn.XLOOKUP(Data_Nhập[[#This Row],[Main SKU]],MD_Main_SKU[Main SKU],MD_Main_SKU[SKU name_gom])</f>
        <v>WSS01</v>
      </c>
      <c r="M970" s="2" t="str">
        <f>_xlfn.XLOOKUP(Data_Nhập[[#This Row],[Material-Nhập]],MD_Main_SKU[Main SKU],MD_Main_SKU[SKU name_gom])</f>
        <v>iSS01</v>
      </c>
    </row>
    <row r="971" spans="1:13" x14ac:dyDescent="0.35">
      <c r="A971">
        <v>2025</v>
      </c>
      <c r="B971">
        <v>10</v>
      </c>
      <c r="C971" t="s">
        <v>16</v>
      </c>
      <c r="D971" t="s">
        <v>17</v>
      </c>
      <c r="E971" t="s">
        <v>22</v>
      </c>
      <c r="F971" t="s">
        <v>23</v>
      </c>
      <c r="G971" s="2">
        <v>0</v>
      </c>
      <c r="H971" s="2">
        <v>9900.0000000000018</v>
      </c>
      <c r="I971" s="2">
        <v>9900.0000000000018</v>
      </c>
      <c r="J971" s="2">
        <v>0</v>
      </c>
      <c r="K971" s="2">
        <v>9900.0000000000018</v>
      </c>
      <c r="L971" s="2" t="str">
        <f>_xlfn.XLOOKUP(Data_Nhập[[#This Row],[Main SKU]],MD_Main_SKU[Main SKU],MD_Main_SKU[SKU name_gom])</f>
        <v>WSS01</v>
      </c>
      <c r="M971" s="2" t="str">
        <f>_xlfn.XLOOKUP(Data_Nhập[[#This Row],[Material-Nhập]],MD_Main_SKU[Main SKU],MD_Main_SKU[SKU name_gom])</f>
        <v>WSS03</v>
      </c>
    </row>
    <row r="972" spans="1:13" x14ac:dyDescent="0.35">
      <c r="A972">
        <v>2025</v>
      </c>
      <c r="B972">
        <v>10</v>
      </c>
      <c r="C972" t="s">
        <v>16</v>
      </c>
      <c r="D972" t="s">
        <v>17</v>
      </c>
      <c r="E972" t="s">
        <v>40</v>
      </c>
      <c r="F972" t="s">
        <v>41</v>
      </c>
      <c r="G972" s="2">
        <v>0</v>
      </c>
      <c r="H972" s="2">
        <v>22000.000000000004</v>
      </c>
      <c r="I972" s="2">
        <v>22000.000000000004</v>
      </c>
      <c r="J972" s="2">
        <v>0</v>
      </c>
      <c r="K972" s="2">
        <v>22000.000000000004</v>
      </c>
      <c r="L972" s="2" t="str">
        <f>_xlfn.XLOOKUP(Data_Nhập[[#This Row],[Main SKU]],MD_Main_SKU[Main SKU],MD_Main_SKU[SKU name_gom])</f>
        <v>WSS01</v>
      </c>
      <c r="M972" s="2" t="str">
        <f>_xlfn.XLOOKUP(Data_Nhập[[#This Row],[Material-Nhập]],MD_Main_SKU[Main SKU],MD_Main_SKU[SKU name_gom])</f>
        <v>WSS01-PL</v>
      </c>
    </row>
    <row r="973" spans="1:13" x14ac:dyDescent="0.35">
      <c r="A973">
        <v>2025</v>
      </c>
      <c r="B973">
        <v>10</v>
      </c>
      <c r="C973" t="s">
        <v>16</v>
      </c>
      <c r="D973" t="s">
        <v>17</v>
      </c>
      <c r="E973" t="s">
        <v>34</v>
      </c>
      <c r="F973" t="s">
        <v>35</v>
      </c>
      <c r="G973" s="2">
        <v>0</v>
      </c>
      <c r="H973" s="2">
        <v>33000</v>
      </c>
      <c r="I973" s="2">
        <v>33000</v>
      </c>
      <c r="J973" s="2">
        <v>0</v>
      </c>
      <c r="K973" s="2">
        <v>33000</v>
      </c>
      <c r="L973" s="2" t="str">
        <f>_xlfn.XLOOKUP(Data_Nhập[[#This Row],[Main SKU]],MD_Main_SKU[Main SKU],MD_Main_SKU[SKU name_gom])</f>
        <v>WSS01</v>
      </c>
      <c r="M973" s="2" t="str">
        <f>_xlfn.XLOOKUP(Data_Nhập[[#This Row],[Material-Nhập]],MD_Main_SKU[Main SKU],MD_Main_SKU[SKU name_gom])</f>
        <v>WSS03-PL</v>
      </c>
    </row>
    <row r="974" spans="1:13" x14ac:dyDescent="0.35">
      <c r="A974">
        <v>2025</v>
      </c>
      <c r="B974">
        <v>10</v>
      </c>
      <c r="C974" t="s">
        <v>16</v>
      </c>
      <c r="D974" t="s">
        <v>17</v>
      </c>
      <c r="E974" t="s">
        <v>87</v>
      </c>
      <c r="F974" t="s">
        <v>88</v>
      </c>
      <c r="G974" s="2">
        <v>0</v>
      </c>
      <c r="H974" s="2">
        <v>0</v>
      </c>
      <c r="I974" s="2">
        <v>0</v>
      </c>
      <c r="J974" s="2">
        <v>32950</v>
      </c>
      <c r="K974" s="2">
        <v>32950</v>
      </c>
      <c r="L974" s="2" t="str">
        <f>_xlfn.XLOOKUP(Data_Nhập[[#This Row],[Main SKU]],MD_Main_SKU[Main SKU],MD_Main_SKU[SKU name_gom])</f>
        <v>WSS01</v>
      </c>
      <c r="M974" s="2" t="str">
        <f>_xlfn.XLOOKUP(Data_Nhập[[#This Row],[Material-Nhập]],MD_Main_SKU[Main SKU],MD_Main_SKU[SKU name_gom])</f>
        <v>Phó sản</v>
      </c>
    </row>
    <row r="975" spans="1:13" x14ac:dyDescent="0.35">
      <c r="A975">
        <v>2025</v>
      </c>
      <c r="B975">
        <v>10</v>
      </c>
      <c r="C975" t="s">
        <v>16</v>
      </c>
      <c r="D975" t="s">
        <v>17</v>
      </c>
      <c r="E975" t="s">
        <v>91</v>
      </c>
      <c r="F975" t="s">
        <v>92</v>
      </c>
      <c r="G975" s="2">
        <v>0</v>
      </c>
      <c r="H975" s="2">
        <v>0</v>
      </c>
      <c r="I975" s="2">
        <v>0</v>
      </c>
      <c r="J975" s="2">
        <v>900</v>
      </c>
      <c r="K975" s="2">
        <v>900</v>
      </c>
      <c r="L975" s="2" t="str">
        <f>_xlfn.XLOOKUP(Data_Nhập[[#This Row],[Main SKU]],MD_Main_SKU[Main SKU],MD_Main_SKU[SKU name_gom])</f>
        <v>WSS01</v>
      </c>
      <c r="M975" s="2" t="str">
        <f>_xlfn.XLOOKUP(Data_Nhập[[#This Row],[Material-Nhập]],MD_Main_SKU[Main SKU],MD_Main_SKU[SKU name_gom])</f>
        <v>Phó sản</v>
      </c>
    </row>
    <row r="976" spans="1:13" x14ac:dyDescent="0.35">
      <c r="A976">
        <v>2025</v>
      </c>
      <c r="B976">
        <v>10</v>
      </c>
      <c r="C976" t="s">
        <v>16</v>
      </c>
      <c r="D976" t="s">
        <v>17</v>
      </c>
      <c r="E976" t="s">
        <v>93</v>
      </c>
      <c r="F976" t="s">
        <v>94</v>
      </c>
      <c r="G976" s="2">
        <v>0</v>
      </c>
      <c r="H976" s="2">
        <v>0</v>
      </c>
      <c r="I976" s="2">
        <v>0</v>
      </c>
      <c r="J976" s="2">
        <v>250</v>
      </c>
      <c r="K976" s="2">
        <v>250</v>
      </c>
      <c r="L976" s="2" t="str">
        <f>_xlfn.XLOOKUP(Data_Nhập[[#This Row],[Main SKU]],MD_Main_SKU[Main SKU],MD_Main_SKU[SKU name_gom])</f>
        <v>WSS01</v>
      </c>
      <c r="M976" s="2" t="str">
        <f>_xlfn.XLOOKUP(Data_Nhập[[#This Row],[Material-Nhập]],MD_Main_SKU[Main SKU],MD_Main_SKU[SKU name_gom])</f>
        <v>Phó sản</v>
      </c>
    </row>
    <row r="977" spans="1:13" x14ac:dyDescent="0.35">
      <c r="A977">
        <v>2025</v>
      </c>
      <c r="B977">
        <v>10</v>
      </c>
      <c r="C977" t="s">
        <v>16</v>
      </c>
      <c r="D977" t="s">
        <v>17</v>
      </c>
      <c r="E977" t="s">
        <v>117</v>
      </c>
      <c r="F977" t="s">
        <v>86</v>
      </c>
      <c r="G977" s="2">
        <v>0</v>
      </c>
      <c r="H977" s="2">
        <v>0</v>
      </c>
      <c r="I977" s="2">
        <v>0</v>
      </c>
      <c r="J977" s="2">
        <v>27652.000000000004</v>
      </c>
      <c r="K977" s="2">
        <v>27652.000000000004</v>
      </c>
      <c r="L977" s="2" t="str">
        <f>_xlfn.XLOOKUP(Data_Nhập[[#This Row],[Main SKU]],MD_Main_SKU[Main SKU],MD_Main_SKU[SKU name_gom])</f>
        <v>WSS01</v>
      </c>
      <c r="M977" s="2" t="str">
        <f>_xlfn.XLOOKUP(Data_Nhập[[#This Row],[Material-Nhập]],MD_Main_SKU[Main SKU],MD_Main_SKU[SKU name_gom])</f>
        <v>Phó sản</v>
      </c>
    </row>
    <row r="978" spans="1:13" x14ac:dyDescent="0.35">
      <c r="A978">
        <v>2025</v>
      </c>
      <c r="B978">
        <v>10</v>
      </c>
      <c r="C978" t="s">
        <v>16</v>
      </c>
      <c r="D978" t="s">
        <v>17</v>
      </c>
      <c r="E978" t="s">
        <v>128</v>
      </c>
      <c r="F978" t="s">
        <v>129</v>
      </c>
      <c r="G978" s="2">
        <v>0</v>
      </c>
      <c r="H978" s="2">
        <v>0</v>
      </c>
      <c r="I978" s="2">
        <v>0</v>
      </c>
      <c r="J978" s="2">
        <v>23099.999999999996</v>
      </c>
      <c r="K978" s="2">
        <v>23099.999999999996</v>
      </c>
      <c r="L978" s="2" t="str">
        <f>_xlfn.XLOOKUP(Data_Nhập[[#This Row],[Main SKU]],MD_Main_SKU[Main SKU],MD_Main_SKU[SKU name_gom])</f>
        <v>WSS01</v>
      </c>
      <c r="M978" s="2" t="str">
        <f>_xlfn.XLOOKUP(Data_Nhập[[#This Row],[Material-Nhập]],MD_Main_SKU[Main SKU],MD_Main_SKU[SKU name_gom])</f>
        <v>Phó sản</v>
      </c>
    </row>
    <row r="979" spans="1:13" x14ac:dyDescent="0.35">
      <c r="A979">
        <v>2025</v>
      </c>
      <c r="B979">
        <v>10</v>
      </c>
      <c r="C979" t="s">
        <v>22</v>
      </c>
      <c r="D979" t="s">
        <v>23</v>
      </c>
      <c r="E979" t="s">
        <v>34</v>
      </c>
      <c r="F979" t="s">
        <v>35</v>
      </c>
      <c r="G979" s="2">
        <v>0</v>
      </c>
      <c r="H979" s="2">
        <v>33000</v>
      </c>
      <c r="I979" s="2">
        <v>33000</v>
      </c>
      <c r="J979" s="2">
        <v>0</v>
      </c>
      <c r="K979" s="2">
        <v>33000</v>
      </c>
      <c r="L979" s="2" t="str">
        <f>_xlfn.XLOOKUP(Data_Nhập[[#This Row],[Main SKU]],MD_Main_SKU[Main SKU],MD_Main_SKU[SKU name_gom])</f>
        <v>WSS03</v>
      </c>
      <c r="M979" s="2" t="str">
        <f>_xlfn.XLOOKUP(Data_Nhập[[#This Row],[Material-Nhập]],MD_Main_SKU[Main SKU],MD_Main_SKU[SKU name_gom])</f>
        <v>WSS03-PL</v>
      </c>
    </row>
    <row r="980" spans="1:13" x14ac:dyDescent="0.35">
      <c r="A980">
        <v>2025</v>
      </c>
      <c r="B980">
        <v>10</v>
      </c>
      <c r="C980" t="s">
        <v>22</v>
      </c>
      <c r="D980" t="s">
        <v>23</v>
      </c>
      <c r="E980" t="s">
        <v>87</v>
      </c>
      <c r="F980" t="s">
        <v>88</v>
      </c>
      <c r="G980" s="2">
        <v>0</v>
      </c>
      <c r="H980" s="2">
        <v>0</v>
      </c>
      <c r="I980" s="2">
        <v>0</v>
      </c>
      <c r="J980" s="2">
        <v>3200</v>
      </c>
      <c r="K980" s="2">
        <v>3200</v>
      </c>
      <c r="L980" s="2" t="str">
        <f>_xlfn.XLOOKUP(Data_Nhập[[#This Row],[Main SKU]],MD_Main_SKU[Main SKU],MD_Main_SKU[SKU name_gom])</f>
        <v>WSS03</v>
      </c>
      <c r="M980" s="2" t="str">
        <f>_xlfn.XLOOKUP(Data_Nhập[[#This Row],[Material-Nhập]],MD_Main_SKU[Main SKU],MD_Main_SKU[SKU name_gom])</f>
        <v>Phó sản</v>
      </c>
    </row>
    <row r="981" spans="1:13" x14ac:dyDescent="0.35">
      <c r="A981">
        <v>2025</v>
      </c>
      <c r="B981">
        <v>10</v>
      </c>
      <c r="C981" t="s">
        <v>22</v>
      </c>
      <c r="D981" t="s">
        <v>23</v>
      </c>
      <c r="E981" t="s">
        <v>117</v>
      </c>
      <c r="F981" t="s">
        <v>86</v>
      </c>
      <c r="G981" s="2">
        <v>0</v>
      </c>
      <c r="H981" s="2">
        <v>0</v>
      </c>
      <c r="I981" s="2">
        <v>0</v>
      </c>
      <c r="J981" s="2">
        <v>3200</v>
      </c>
      <c r="K981" s="2">
        <v>3200</v>
      </c>
      <c r="L981" s="2" t="str">
        <f>_xlfn.XLOOKUP(Data_Nhập[[#This Row],[Main SKU]],MD_Main_SKU[Main SKU],MD_Main_SKU[SKU name_gom])</f>
        <v>WSS03</v>
      </c>
      <c r="M981" s="2" t="str">
        <f>_xlfn.XLOOKUP(Data_Nhập[[#This Row],[Material-Nhập]],MD_Main_SKU[Main SKU],MD_Main_SKU[SKU name_gom])</f>
        <v>Phó sản</v>
      </c>
    </row>
    <row r="982" spans="1:13" x14ac:dyDescent="0.35">
      <c r="A982">
        <v>2025</v>
      </c>
      <c r="B982">
        <v>10</v>
      </c>
      <c r="C982" t="s">
        <v>26</v>
      </c>
      <c r="D982" t="s">
        <v>27</v>
      </c>
      <c r="E982" t="s">
        <v>26</v>
      </c>
      <c r="F982" t="s">
        <v>27</v>
      </c>
      <c r="G982" s="2">
        <v>112200</v>
      </c>
      <c r="H982" s="2">
        <v>0</v>
      </c>
      <c r="I982" s="2">
        <v>112200</v>
      </c>
      <c r="J982" s="2">
        <v>0</v>
      </c>
      <c r="K982" s="2">
        <v>112200</v>
      </c>
      <c r="L982" s="2" t="str">
        <f>_xlfn.XLOOKUP(Data_Nhập[[#This Row],[Main SKU]],MD_Main_SKU[Main SKU],MD_Main_SKU[SKU name_gom])</f>
        <v>iSS01</v>
      </c>
      <c r="M982" s="2" t="str">
        <f>_xlfn.XLOOKUP(Data_Nhập[[#This Row],[Material-Nhập]],MD_Main_SKU[Main SKU],MD_Main_SKU[SKU name_gom])</f>
        <v>iSS01</v>
      </c>
    </row>
    <row r="983" spans="1:13" x14ac:dyDescent="0.35">
      <c r="A983">
        <v>2025</v>
      </c>
      <c r="B983">
        <v>10</v>
      </c>
      <c r="C983" t="s">
        <v>26</v>
      </c>
      <c r="D983" t="s">
        <v>27</v>
      </c>
      <c r="E983" t="s">
        <v>50</v>
      </c>
      <c r="F983" t="s">
        <v>51</v>
      </c>
      <c r="G983" s="2">
        <v>0</v>
      </c>
      <c r="H983" s="2">
        <v>12100</v>
      </c>
      <c r="I983" s="2">
        <v>12100</v>
      </c>
      <c r="J983" s="2">
        <v>0</v>
      </c>
      <c r="K983" s="2">
        <v>12100</v>
      </c>
      <c r="L983" s="2" t="str">
        <f>_xlfn.XLOOKUP(Data_Nhập[[#This Row],[Main SKU]],MD_Main_SKU[Main SKU],MD_Main_SKU[SKU name_gom])</f>
        <v>iSS01</v>
      </c>
      <c r="M983" s="2" t="str">
        <f>_xlfn.XLOOKUP(Data_Nhập[[#This Row],[Material-Nhập]],MD_Main_SKU[Main SKU],MD_Main_SKU[SKU name_gom])</f>
        <v>iSS01-PL</v>
      </c>
    </row>
    <row r="984" spans="1:13" x14ac:dyDescent="0.35">
      <c r="A984">
        <v>2025</v>
      </c>
      <c r="B984">
        <v>10</v>
      </c>
      <c r="C984" t="s">
        <v>26</v>
      </c>
      <c r="D984" t="s">
        <v>27</v>
      </c>
      <c r="E984" t="s">
        <v>87</v>
      </c>
      <c r="F984" t="s">
        <v>88</v>
      </c>
      <c r="G984" s="2">
        <v>0</v>
      </c>
      <c r="H984" s="2">
        <v>0</v>
      </c>
      <c r="I984" s="2">
        <v>0</v>
      </c>
      <c r="J984" s="2">
        <v>4319.9999999999991</v>
      </c>
      <c r="K984" s="2">
        <v>4319.9999999999991</v>
      </c>
      <c r="L984" s="2" t="str">
        <f>_xlfn.XLOOKUP(Data_Nhập[[#This Row],[Main SKU]],MD_Main_SKU[Main SKU],MD_Main_SKU[SKU name_gom])</f>
        <v>iSS01</v>
      </c>
      <c r="M984" s="2" t="str">
        <f>_xlfn.XLOOKUP(Data_Nhập[[#This Row],[Material-Nhập]],MD_Main_SKU[Main SKU],MD_Main_SKU[SKU name_gom])</f>
        <v>Phó sản</v>
      </c>
    </row>
    <row r="985" spans="1:13" x14ac:dyDescent="0.35">
      <c r="A985">
        <v>2025</v>
      </c>
      <c r="B985">
        <v>10</v>
      </c>
      <c r="C985" t="s">
        <v>26</v>
      </c>
      <c r="D985" t="s">
        <v>27</v>
      </c>
      <c r="E985" t="s">
        <v>91</v>
      </c>
      <c r="F985" t="s">
        <v>92</v>
      </c>
      <c r="G985" s="2">
        <v>0</v>
      </c>
      <c r="H985" s="2">
        <v>0</v>
      </c>
      <c r="I985" s="2">
        <v>0</v>
      </c>
      <c r="J985" s="2">
        <v>2200</v>
      </c>
      <c r="K985" s="2">
        <v>2200</v>
      </c>
      <c r="L985" s="2" t="str">
        <f>_xlfn.XLOOKUP(Data_Nhập[[#This Row],[Main SKU]],MD_Main_SKU[Main SKU],MD_Main_SKU[SKU name_gom])</f>
        <v>iSS01</v>
      </c>
      <c r="M985" s="2" t="str">
        <f>_xlfn.XLOOKUP(Data_Nhập[[#This Row],[Material-Nhập]],MD_Main_SKU[Main SKU],MD_Main_SKU[SKU name_gom])</f>
        <v>Phó sản</v>
      </c>
    </row>
    <row r="986" spans="1:13" x14ac:dyDescent="0.35">
      <c r="A986">
        <v>2025</v>
      </c>
      <c r="B986">
        <v>10</v>
      </c>
      <c r="C986" t="s">
        <v>26</v>
      </c>
      <c r="D986" t="s">
        <v>27</v>
      </c>
      <c r="E986" t="s">
        <v>117</v>
      </c>
      <c r="F986" t="s">
        <v>86</v>
      </c>
      <c r="G986" s="2">
        <v>0</v>
      </c>
      <c r="H986" s="2">
        <v>0</v>
      </c>
      <c r="I986" s="2">
        <v>0</v>
      </c>
      <c r="J986" s="2">
        <v>2700</v>
      </c>
      <c r="K986" s="2">
        <v>2700</v>
      </c>
      <c r="L986" s="2" t="str">
        <f>_xlfn.XLOOKUP(Data_Nhập[[#This Row],[Main SKU]],MD_Main_SKU[Main SKU],MD_Main_SKU[SKU name_gom])</f>
        <v>iSS01</v>
      </c>
      <c r="M986" s="2" t="str">
        <f>_xlfn.XLOOKUP(Data_Nhập[[#This Row],[Material-Nhập]],MD_Main_SKU[Main SKU],MD_Main_SKU[SKU name_gom])</f>
        <v>Phó sản</v>
      </c>
    </row>
    <row r="987" spans="1:13" x14ac:dyDescent="0.35">
      <c r="A987">
        <v>2025</v>
      </c>
      <c r="B987">
        <v>10</v>
      </c>
      <c r="C987" t="s">
        <v>26</v>
      </c>
      <c r="D987" t="s">
        <v>27</v>
      </c>
      <c r="E987" t="s">
        <v>132</v>
      </c>
      <c r="F987" t="s">
        <v>133</v>
      </c>
      <c r="G987" s="2">
        <v>0</v>
      </c>
      <c r="H987" s="2">
        <v>0</v>
      </c>
      <c r="I987" s="2">
        <v>0</v>
      </c>
      <c r="J987" s="2">
        <v>2200</v>
      </c>
      <c r="K987" s="2">
        <v>2200</v>
      </c>
      <c r="L987" s="2" t="str">
        <f>_xlfn.XLOOKUP(Data_Nhập[[#This Row],[Main SKU]],MD_Main_SKU[Main SKU],MD_Main_SKU[SKU name_gom])</f>
        <v>iSS01</v>
      </c>
      <c r="M987" s="2" t="str">
        <f>_xlfn.XLOOKUP(Data_Nhập[[#This Row],[Material-Nhập]],MD_Main_SKU[Main SKU],MD_Main_SKU[SKU name_gom])</f>
        <v>Phó sản</v>
      </c>
    </row>
    <row r="988" spans="1:13" x14ac:dyDescent="0.35">
      <c r="A988">
        <v>2025</v>
      </c>
      <c r="B988">
        <v>10</v>
      </c>
      <c r="C988" t="s">
        <v>115</v>
      </c>
      <c r="D988" t="s">
        <v>116</v>
      </c>
      <c r="E988" t="s">
        <v>115</v>
      </c>
      <c r="F988" t="s">
        <v>116</v>
      </c>
      <c r="G988" s="2">
        <v>258300</v>
      </c>
      <c r="H988" s="2">
        <v>0</v>
      </c>
      <c r="I988" s="2">
        <v>258300</v>
      </c>
      <c r="J988" s="2">
        <v>0</v>
      </c>
      <c r="K988" s="2">
        <v>258300</v>
      </c>
      <c r="L988" s="2" t="str">
        <f>_xlfn.XLOOKUP(Data_Nhập[[#This Row],[Main SKU]],MD_Main_SKU[Main SKU],MD_Main_SKU[SKU name_gom])</f>
        <v>WSS05</v>
      </c>
      <c r="M988" s="2" t="str">
        <f>_xlfn.XLOOKUP(Data_Nhập[[#This Row],[Material-Nhập]],MD_Main_SKU[Main SKU],MD_Main_SKU[SKU name_gom])</f>
        <v>WSS05</v>
      </c>
    </row>
    <row r="989" spans="1:13" x14ac:dyDescent="0.35">
      <c r="A989">
        <v>2025</v>
      </c>
      <c r="B989">
        <v>10</v>
      </c>
      <c r="C989" t="s">
        <v>115</v>
      </c>
      <c r="D989" t="s">
        <v>116</v>
      </c>
      <c r="E989" t="s">
        <v>124</v>
      </c>
      <c r="F989" t="s">
        <v>125</v>
      </c>
      <c r="G989" s="2">
        <v>0</v>
      </c>
      <c r="H989" s="2">
        <v>44050</v>
      </c>
      <c r="I989" s="2">
        <v>44050</v>
      </c>
      <c r="J989" s="2">
        <v>0</v>
      </c>
      <c r="K989" s="2">
        <v>44050</v>
      </c>
      <c r="L989" s="2" t="str">
        <f>_xlfn.XLOOKUP(Data_Nhập[[#This Row],[Main SKU]],MD_Main_SKU[Main SKU],MD_Main_SKU[SKU name_gom])</f>
        <v>WSS05</v>
      </c>
      <c r="M989" s="2" t="str">
        <f>_xlfn.XLOOKUP(Data_Nhập[[#This Row],[Material-Nhập]],MD_Main_SKU[Main SKU],MD_Main_SKU[SKU name_gom])</f>
        <v>WSS06</v>
      </c>
    </row>
    <row r="990" spans="1:13" x14ac:dyDescent="0.35">
      <c r="A990">
        <v>2025</v>
      </c>
      <c r="B990">
        <v>10</v>
      </c>
      <c r="C990" t="s">
        <v>115</v>
      </c>
      <c r="D990" t="s">
        <v>116</v>
      </c>
      <c r="E990" t="s">
        <v>87</v>
      </c>
      <c r="F990" t="s">
        <v>88</v>
      </c>
      <c r="G990" s="2">
        <v>0</v>
      </c>
      <c r="H990" s="2">
        <v>0</v>
      </c>
      <c r="I990" s="2">
        <v>0</v>
      </c>
      <c r="J990" s="2">
        <v>4820</v>
      </c>
      <c r="K990" s="2">
        <v>4820</v>
      </c>
      <c r="L990" s="2" t="str">
        <f>_xlfn.XLOOKUP(Data_Nhập[[#This Row],[Main SKU]],MD_Main_SKU[Main SKU],MD_Main_SKU[SKU name_gom])</f>
        <v>WSS05</v>
      </c>
      <c r="M990" s="2" t="str">
        <f>_xlfn.XLOOKUP(Data_Nhập[[#This Row],[Material-Nhập]],MD_Main_SKU[Main SKU],MD_Main_SKU[SKU name_gom])</f>
        <v>Phó sản</v>
      </c>
    </row>
    <row r="991" spans="1:13" x14ac:dyDescent="0.35">
      <c r="A991">
        <v>2025</v>
      </c>
      <c r="B991">
        <v>10</v>
      </c>
      <c r="C991" t="s">
        <v>115</v>
      </c>
      <c r="D991" t="s">
        <v>116</v>
      </c>
      <c r="E991" t="s">
        <v>117</v>
      </c>
      <c r="F991" t="s">
        <v>86</v>
      </c>
      <c r="G991" s="2">
        <v>0</v>
      </c>
      <c r="H991" s="2">
        <v>0</v>
      </c>
      <c r="I991" s="2">
        <v>0</v>
      </c>
      <c r="J991" s="2">
        <v>6061</v>
      </c>
      <c r="K991" s="2">
        <v>6061</v>
      </c>
      <c r="L991" s="2" t="str">
        <f>_xlfn.XLOOKUP(Data_Nhập[[#This Row],[Main SKU]],MD_Main_SKU[Main SKU],MD_Main_SKU[SKU name_gom])</f>
        <v>WSS05</v>
      </c>
      <c r="M991" s="2" t="str">
        <f>_xlfn.XLOOKUP(Data_Nhập[[#This Row],[Material-Nhập]],MD_Main_SKU[Main SKU],MD_Main_SKU[SKU name_gom])</f>
        <v>Phó sản</v>
      </c>
    </row>
    <row r="992" spans="1:13" x14ac:dyDescent="0.35">
      <c r="A992">
        <v>2025</v>
      </c>
      <c r="B992">
        <v>10</v>
      </c>
      <c r="C992" t="s">
        <v>48</v>
      </c>
      <c r="D992" t="s">
        <v>49</v>
      </c>
      <c r="E992" t="s">
        <v>16</v>
      </c>
      <c r="F992" t="s">
        <v>17</v>
      </c>
      <c r="G992" s="2">
        <v>0</v>
      </c>
      <c r="H992" s="2">
        <v>34100</v>
      </c>
      <c r="I992" s="2">
        <v>34100</v>
      </c>
      <c r="J992" s="2">
        <v>0</v>
      </c>
      <c r="K992" s="2">
        <v>34100</v>
      </c>
      <c r="L992" s="2" t="str">
        <f>_xlfn.XLOOKUP(Data_Nhập[[#This Row],[Main SKU]],MD_Main_SKU[Main SKU],MD_Main_SKU[SKU name_gom])</f>
        <v>WSS01</v>
      </c>
      <c r="M992" s="2" t="str">
        <f>_xlfn.XLOOKUP(Data_Nhập[[#This Row],[Material-Nhập]],MD_Main_SKU[Main SKU],MD_Main_SKU[SKU name_gom])</f>
        <v>WSS01</v>
      </c>
    </row>
    <row r="993" spans="1:13" x14ac:dyDescent="0.35">
      <c r="A993">
        <v>2025</v>
      </c>
      <c r="B993">
        <v>10</v>
      </c>
      <c r="C993" t="s">
        <v>48</v>
      </c>
      <c r="D993" t="s">
        <v>49</v>
      </c>
      <c r="E993" t="s">
        <v>22</v>
      </c>
      <c r="F993" t="s">
        <v>23</v>
      </c>
      <c r="G993" s="2">
        <v>0</v>
      </c>
      <c r="H993" s="2">
        <v>1100</v>
      </c>
      <c r="I993" s="2">
        <v>1100</v>
      </c>
      <c r="J993" s="2">
        <v>0</v>
      </c>
      <c r="K993" s="2">
        <v>1100</v>
      </c>
      <c r="L993" s="2" t="str">
        <f>_xlfn.XLOOKUP(Data_Nhập[[#This Row],[Main SKU]],MD_Main_SKU[Main SKU],MD_Main_SKU[SKU name_gom])</f>
        <v>WSS01</v>
      </c>
      <c r="M993" s="2" t="str">
        <f>_xlfn.XLOOKUP(Data_Nhập[[#This Row],[Material-Nhập]],MD_Main_SKU[Main SKU],MD_Main_SKU[SKU name_gom])</f>
        <v>WSS03</v>
      </c>
    </row>
    <row r="994" spans="1:13" x14ac:dyDescent="0.35">
      <c r="A994">
        <v>2025</v>
      </c>
      <c r="B994">
        <v>10</v>
      </c>
      <c r="C994" t="s">
        <v>48</v>
      </c>
      <c r="D994" t="s">
        <v>49</v>
      </c>
      <c r="E994" t="s">
        <v>40</v>
      </c>
      <c r="F994" t="s">
        <v>41</v>
      </c>
      <c r="G994" s="2">
        <v>0</v>
      </c>
      <c r="H994" s="2">
        <v>1100</v>
      </c>
      <c r="I994" s="2">
        <v>1100</v>
      </c>
      <c r="J994" s="2">
        <v>0</v>
      </c>
      <c r="K994" s="2">
        <v>1100</v>
      </c>
      <c r="L994" s="2" t="str">
        <f>_xlfn.XLOOKUP(Data_Nhập[[#This Row],[Main SKU]],MD_Main_SKU[Main SKU],MD_Main_SKU[SKU name_gom])</f>
        <v>WSS01</v>
      </c>
      <c r="M994" s="2" t="str">
        <f>_xlfn.XLOOKUP(Data_Nhập[[#This Row],[Material-Nhập]],MD_Main_SKU[Main SKU],MD_Main_SKU[SKU name_gom])</f>
        <v>WSS01-PL</v>
      </c>
    </row>
    <row r="995" spans="1:13" x14ac:dyDescent="0.35">
      <c r="A995">
        <v>2025</v>
      </c>
      <c r="B995">
        <v>10</v>
      </c>
      <c r="C995" t="s">
        <v>48</v>
      </c>
      <c r="D995" t="s">
        <v>49</v>
      </c>
      <c r="E995" t="s">
        <v>48</v>
      </c>
      <c r="F995" t="s">
        <v>49</v>
      </c>
      <c r="G995" s="2">
        <v>106700</v>
      </c>
      <c r="H995" s="2">
        <v>1100</v>
      </c>
      <c r="I995" s="2">
        <v>107800</v>
      </c>
      <c r="J995" s="2">
        <v>0</v>
      </c>
      <c r="K995" s="2">
        <v>107800</v>
      </c>
      <c r="L995" s="2" t="str">
        <f>_xlfn.XLOOKUP(Data_Nhập[[#This Row],[Main SKU]],MD_Main_SKU[Main SKU],MD_Main_SKU[SKU name_gom])</f>
        <v>WSS01</v>
      </c>
      <c r="M995" s="2" t="str">
        <f>_xlfn.XLOOKUP(Data_Nhập[[#This Row],[Material-Nhập]],MD_Main_SKU[Main SKU],MD_Main_SKU[SKU name_gom])</f>
        <v>WSS01</v>
      </c>
    </row>
    <row r="996" spans="1:13" x14ac:dyDescent="0.35">
      <c r="A996">
        <v>2025</v>
      </c>
      <c r="B996">
        <v>10</v>
      </c>
      <c r="C996" t="s">
        <v>48</v>
      </c>
      <c r="D996" t="s">
        <v>49</v>
      </c>
      <c r="E996" t="s">
        <v>60</v>
      </c>
      <c r="F996" t="s">
        <v>61</v>
      </c>
      <c r="G996" s="2">
        <v>0</v>
      </c>
      <c r="H996" s="2">
        <v>1100</v>
      </c>
      <c r="I996" s="2">
        <v>1100</v>
      </c>
      <c r="J996" s="2">
        <v>0</v>
      </c>
      <c r="K996" s="2">
        <v>1100</v>
      </c>
      <c r="L996" s="2" t="str">
        <f>_xlfn.XLOOKUP(Data_Nhập[[#This Row],[Main SKU]],MD_Main_SKU[Main SKU],MD_Main_SKU[SKU name_gom])</f>
        <v>WSS01</v>
      </c>
      <c r="M996" s="2" t="str">
        <f>_xlfn.XLOOKUP(Data_Nhập[[#This Row],[Material-Nhập]],MD_Main_SKU[Main SKU],MD_Main_SKU[SKU name_gom])</f>
        <v>WSS01-PL</v>
      </c>
    </row>
    <row r="997" spans="1:13" x14ac:dyDescent="0.35">
      <c r="A997">
        <v>2025</v>
      </c>
      <c r="B997">
        <v>10</v>
      </c>
      <c r="C997" t="s">
        <v>48</v>
      </c>
      <c r="D997" t="s">
        <v>49</v>
      </c>
      <c r="E997" t="s">
        <v>87</v>
      </c>
      <c r="F997" t="s">
        <v>88</v>
      </c>
      <c r="G997" s="2">
        <v>0</v>
      </c>
      <c r="H997" s="2">
        <v>0</v>
      </c>
      <c r="I997" s="2">
        <v>0</v>
      </c>
      <c r="J997" s="2">
        <v>2010</v>
      </c>
      <c r="K997" s="2">
        <v>2010</v>
      </c>
      <c r="L997" s="2" t="str">
        <f>_xlfn.XLOOKUP(Data_Nhập[[#This Row],[Main SKU]],MD_Main_SKU[Main SKU],MD_Main_SKU[SKU name_gom])</f>
        <v>WSS01</v>
      </c>
      <c r="M997" s="2" t="str">
        <f>_xlfn.XLOOKUP(Data_Nhập[[#This Row],[Material-Nhập]],MD_Main_SKU[Main SKU],MD_Main_SKU[SKU name_gom])</f>
        <v>Phó sản</v>
      </c>
    </row>
    <row r="998" spans="1:13" x14ac:dyDescent="0.35">
      <c r="A998">
        <v>2025</v>
      </c>
      <c r="B998">
        <v>10</v>
      </c>
      <c r="C998" t="s">
        <v>48</v>
      </c>
      <c r="D998" t="s">
        <v>49</v>
      </c>
      <c r="E998" t="s">
        <v>117</v>
      </c>
      <c r="F998" t="s">
        <v>86</v>
      </c>
      <c r="G998" s="2">
        <v>0</v>
      </c>
      <c r="H998" s="2">
        <v>0</v>
      </c>
      <c r="I998" s="2">
        <v>0</v>
      </c>
      <c r="J998" s="2">
        <v>3374</v>
      </c>
      <c r="K998" s="2">
        <v>3374</v>
      </c>
      <c r="L998" s="2" t="str">
        <f>_xlfn.XLOOKUP(Data_Nhập[[#This Row],[Main SKU]],MD_Main_SKU[Main SKU],MD_Main_SKU[SKU name_gom])</f>
        <v>WSS01</v>
      </c>
      <c r="M998" s="2" t="str">
        <f>_xlfn.XLOOKUP(Data_Nhập[[#This Row],[Material-Nhập]],MD_Main_SKU[Main SKU],MD_Main_SKU[SKU name_gom])</f>
        <v>Phó sản</v>
      </c>
    </row>
    <row r="999" spans="1:13" x14ac:dyDescent="0.35">
      <c r="A999">
        <v>2025</v>
      </c>
      <c r="B999">
        <v>10</v>
      </c>
      <c r="C999" t="s">
        <v>136</v>
      </c>
      <c r="D999" t="s">
        <v>137</v>
      </c>
      <c r="E999" t="s">
        <v>136</v>
      </c>
      <c r="F999" t="s">
        <v>137</v>
      </c>
      <c r="G999" s="2">
        <v>1925</v>
      </c>
      <c r="H999" s="2">
        <v>0</v>
      </c>
      <c r="I999" s="2">
        <v>1925</v>
      </c>
      <c r="J999" s="2">
        <v>0</v>
      </c>
      <c r="K999" s="2">
        <v>1925</v>
      </c>
      <c r="L999" s="2" t="str">
        <f>_xlfn.XLOOKUP(Data_Nhập[[#This Row],[Main SKU]],MD_Main_SKU[Main SKU],MD_Main_SKU[SKU name_gom])</f>
        <v>Khác</v>
      </c>
      <c r="M999" s="2" t="str">
        <f>_xlfn.XLOOKUP(Data_Nhập[[#This Row],[Material-Nhập]],MD_Main_SKU[Main SKU],MD_Main_SKU[SKU name_gom])</f>
        <v>Khác</v>
      </c>
    </row>
    <row r="1000" spans="1:13" x14ac:dyDescent="0.35">
      <c r="A1000">
        <v>2025</v>
      </c>
      <c r="B1000">
        <v>10</v>
      </c>
      <c r="C1000" t="s">
        <v>136</v>
      </c>
      <c r="D1000" t="s">
        <v>137</v>
      </c>
      <c r="E1000" t="s">
        <v>87</v>
      </c>
      <c r="F1000" t="s">
        <v>88</v>
      </c>
      <c r="G1000" s="2">
        <v>0</v>
      </c>
      <c r="H1000" s="2">
        <v>0</v>
      </c>
      <c r="I1000" s="2">
        <v>0</v>
      </c>
      <c r="J1000" s="2">
        <v>55</v>
      </c>
      <c r="K1000" s="2">
        <v>55</v>
      </c>
      <c r="L1000" s="2" t="str">
        <f>_xlfn.XLOOKUP(Data_Nhập[[#This Row],[Main SKU]],MD_Main_SKU[Main SKU],MD_Main_SKU[SKU name_gom])</f>
        <v>Khác</v>
      </c>
      <c r="M1000" s="2" t="str">
        <f>_xlfn.XLOOKUP(Data_Nhập[[#This Row],[Material-Nhập]],MD_Main_SKU[Main SKU],MD_Main_SKU[SKU name_gom])</f>
        <v>Phó sản</v>
      </c>
    </row>
    <row r="1001" spans="1:13" x14ac:dyDescent="0.35">
      <c r="A1001">
        <v>2025</v>
      </c>
      <c r="B1001">
        <v>11</v>
      </c>
      <c r="C1001" t="s">
        <v>8</v>
      </c>
      <c r="D1001" t="s">
        <v>9</v>
      </c>
      <c r="E1001" t="s">
        <v>8</v>
      </c>
      <c r="F1001" t="s">
        <v>9</v>
      </c>
      <c r="G1001" s="2">
        <v>122100</v>
      </c>
      <c r="H1001" s="2">
        <v>0</v>
      </c>
      <c r="I1001" s="2">
        <v>122100</v>
      </c>
      <c r="J1001" s="2">
        <v>0</v>
      </c>
      <c r="K1001" s="2">
        <v>122100</v>
      </c>
      <c r="L1001" s="2" t="str">
        <f>_xlfn.XLOOKUP(Data_Nhập[[#This Row],[Main SKU]],MD_Main_SKU[Main SKU],MD_Main_SKU[SKU name_gom])</f>
        <v>WSS01</v>
      </c>
      <c r="M1001" s="2" t="str">
        <f>_xlfn.XLOOKUP(Data_Nhập[[#This Row],[Material-Nhập]],MD_Main_SKU[Main SKU],MD_Main_SKU[SKU name_gom])</f>
        <v>WSS01</v>
      </c>
    </row>
    <row r="1002" spans="1:13" x14ac:dyDescent="0.35">
      <c r="A1002">
        <v>2025</v>
      </c>
      <c r="B1002">
        <v>11</v>
      </c>
      <c r="C1002" t="s">
        <v>8</v>
      </c>
      <c r="D1002" t="s">
        <v>9</v>
      </c>
      <c r="E1002" t="s">
        <v>22</v>
      </c>
      <c r="F1002" t="s">
        <v>23</v>
      </c>
      <c r="G1002" s="2">
        <v>0</v>
      </c>
      <c r="H1002" s="2">
        <v>3300</v>
      </c>
      <c r="I1002" s="2">
        <v>3300</v>
      </c>
      <c r="J1002" s="2">
        <v>0</v>
      </c>
      <c r="K1002" s="2">
        <v>3300</v>
      </c>
      <c r="L1002" s="2" t="str">
        <f>_xlfn.XLOOKUP(Data_Nhập[[#This Row],[Main SKU]],MD_Main_SKU[Main SKU],MD_Main_SKU[SKU name_gom])</f>
        <v>WSS01</v>
      </c>
      <c r="M1002" s="2" t="str">
        <f>_xlfn.XLOOKUP(Data_Nhập[[#This Row],[Material-Nhập]],MD_Main_SKU[Main SKU],MD_Main_SKU[SKU name_gom])</f>
        <v>WSS03</v>
      </c>
    </row>
    <row r="1003" spans="1:13" x14ac:dyDescent="0.35">
      <c r="A1003">
        <v>2025</v>
      </c>
      <c r="B1003">
        <v>11</v>
      </c>
      <c r="C1003" t="s">
        <v>8</v>
      </c>
      <c r="D1003" t="s">
        <v>9</v>
      </c>
      <c r="E1003" t="s">
        <v>34</v>
      </c>
      <c r="F1003" t="s">
        <v>35</v>
      </c>
      <c r="G1003" s="2">
        <v>0</v>
      </c>
      <c r="H1003" s="2">
        <v>4400</v>
      </c>
      <c r="I1003" s="2">
        <v>4400</v>
      </c>
      <c r="J1003" s="2">
        <v>0</v>
      </c>
      <c r="K1003" s="2">
        <v>4400</v>
      </c>
      <c r="L1003" s="2" t="str">
        <f>_xlfn.XLOOKUP(Data_Nhập[[#This Row],[Main SKU]],MD_Main_SKU[Main SKU],MD_Main_SKU[SKU name_gom])</f>
        <v>WSS01</v>
      </c>
      <c r="M1003" s="2" t="str">
        <f>_xlfn.XLOOKUP(Data_Nhập[[#This Row],[Material-Nhập]],MD_Main_SKU[Main SKU],MD_Main_SKU[SKU name_gom])</f>
        <v>WSS03-PL</v>
      </c>
    </row>
    <row r="1004" spans="1:13" x14ac:dyDescent="0.35">
      <c r="A1004">
        <v>2025</v>
      </c>
      <c r="B1004">
        <v>11</v>
      </c>
      <c r="C1004" t="s">
        <v>8</v>
      </c>
      <c r="D1004" t="s">
        <v>9</v>
      </c>
      <c r="E1004" t="s">
        <v>36</v>
      </c>
      <c r="F1004" t="s">
        <v>37</v>
      </c>
      <c r="G1004" s="2">
        <v>0</v>
      </c>
      <c r="H1004" s="2">
        <v>1100</v>
      </c>
      <c r="I1004" s="2">
        <v>1100</v>
      </c>
      <c r="J1004" s="2">
        <v>0</v>
      </c>
      <c r="K1004" s="2">
        <v>1100</v>
      </c>
      <c r="L1004" s="2" t="str">
        <f>_xlfn.XLOOKUP(Data_Nhập[[#This Row],[Main SKU]],MD_Main_SKU[Main SKU],MD_Main_SKU[SKU name_gom])</f>
        <v>WSS01</v>
      </c>
      <c r="M1004" s="2" t="str">
        <f>_xlfn.XLOOKUP(Data_Nhập[[#This Row],[Material-Nhập]],MD_Main_SKU[Main SKU],MD_Main_SKU[SKU name_gom])</f>
        <v>WSS01-PL</v>
      </c>
    </row>
    <row r="1005" spans="1:13" x14ac:dyDescent="0.35">
      <c r="A1005">
        <v>2025</v>
      </c>
      <c r="B1005">
        <v>11</v>
      </c>
      <c r="C1005" t="s">
        <v>8</v>
      </c>
      <c r="D1005" t="s">
        <v>9</v>
      </c>
      <c r="E1005" t="s">
        <v>87</v>
      </c>
      <c r="F1005" t="s">
        <v>88</v>
      </c>
      <c r="G1005" s="2">
        <v>0</v>
      </c>
      <c r="H1005" s="2">
        <v>0</v>
      </c>
      <c r="I1005" s="2">
        <v>0</v>
      </c>
      <c r="J1005" s="2">
        <v>700</v>
      </c>
      <c r="K1005" s="2">
        <v>700</v>
      </c>
      <c r="L1005" s="2" t="str">
        <f>_xlfn.XLOOKUP(Data_Nhập[[#This Row],[Main SKU]],MD_Main_SKU[Main SKU],MD_Main_SKU[SKU name_gom])</f>
        <v>WSS01</v>
      </c>
      <c r="M1005" s="2" t="str">
        <f>_xlfn.XLOOKUP(Data_Nhập[[#This Row],[Material-Nhập]],MD_Main_SKU[Main SKU],MD_Main_SKU[SKU name_gom])</f>
        <v>Phó sản</v>
      </c>
    </row>
    <row r="1006" spans="1:13" x14ac:dyDescent="0.35">
      <c r="A1006">
        <v>2025</v>
      </c>
      <c r="B1006">
        <v>11</v>
      </c>
      <c r="C1006" t="s">
        <v>8</v>
      </c>
      <c r="D1006" t="s">
        <v>9</v>
      </c>
      <c r="E1006" t="s">
        <v>91</v>
      </c>
      <c r="F1006" t="s">
        <v>92</v>
      </c>
      <c r="G1006" s="2">
        <v>0</v>
      </c>
      <c r="H1006" s="2">
        <v>0</v>
      </c>
      <c r="I1006" s="2">
        <v>0</v>
      </c>
      <c r="J1006" s="2">
        <v>1100</v>
      </c>
      <c r="K1006" s="2">
        <v>1100</v>
      </c>
      <c r="L1006" s="2" t="str">
        <f>_xlfn.XLOOKUP(Data_Nhập[[#This Row],[Main SKU]],MD_Main_SKU[Main SKU],MD_Main_SKU[SKU name_gom])</f>
        <v>WSS01</v>
      </c>
      <c r="M1006" s="2" t="str">
        <f>_xlfn.XLOOKUP(Data_Nhập[[#This Row],[Material-Nhập]],MD_Main_SKU[Main SKU],MD_Main_SKU[SKU name_gom])</f>
        <v>Phó sản</v>
      </c>
    </row>
    <row r="1007" spans="1:13" x14ac:dyDescent="0.35">
      <c r="A1007">
        <v>2025</v>
      </c>
      <c r="B1007">
        <v>11</v>
      </c>
      <c r="C1007" t="s">
        <v>8</v>
      </c>
      <c r="D1007" t="s">
        <v>9</v>
      </c>
      <c r="E1007" t="s">
        <v>93</v>
      </c>
      <c r="F1007" t="s">
        <v>94</v>
      </c>
      <c r="G1007" s="2">
        <v>0</v>
      </c>
      <c r="H1007" s="2">
        <v>0</v>
      </c>
      <c r="I1007" s="2">
        <v>0</v>
      </c>
      <c r="J1007" s="2">
        <v>500</v>
      </c>
      <c r="K1007" s="2">
        <v>500</v>
      </c>
      <c r="L1007" s="2" t="str">
        <f>_xlfn.XLOOKUP(Data_Nhập[[#This Row],[Main SKU]],MD_Main_SKU[Main SKU],MD_Main_SKU[SKU name_gom])</f>
        <v>WSS01</v>
      </c>
      <c r="M1007" s="2" t="str">
        <f>_xlfn.XLOOKUP(Data_Nhập[[#This Row],[Material-Nhập]],MD_Main_SKU[Main SKU],MD_Main_SKU[SKU name_gom])</f>
        <v>Phó sản</v>
      </c>
    </row>
    <row r="1008" spans="1:13" x14ac:dyDescent="0.35">
      <c r="A1008">
        <v>2025</v>
      </c>
      <c r="B1008">
        <v>11</v>
      </c>
      <c r="C1008" t="s">
        <v>8</v>
      </c>
      <c r="D1008" t="s">
        <v>9</v>
      </c>
      <c r="E1008" t="s">
        <v>117</v>
      </c>
      <c r="F1008" t="s">
        <v>86</v>
      </c>
      <c r="G1008" s="2">
        <v>0</v>
      </c>
      <c r="H1008" s="2">
        <v>0</v>
      </c>
      <c r="I1008" s="2">
        <v>0</v>
      </c>
      <c r="J1008" s="2">
        <v>2635</v>
      </c>
      <c r="K1008" s="2">
        <v>2635</v>
      </c>
      <c r="L1008" s="2" t="str">
        <f>_xlfn.XLOOKUP(Data_Nhập[[#This Row],[Main SKU]],MD_Main_SKU[Main SKU],MD_Main_SKU[SKU name_gom])</f>
        <v>WSS01</v>
      </c>
      <c r="M1008" s="2" t="str">
        <f>_xlfn.XLOOKUP(Data_Nhập[[#This Row],[Material-Nhập]],MD_Main_SKU[Main SKU],MD_Main_SKU[SKU name_gom])</f>
        <v>Phó sản</v>
      </c>
    </row>
    <row r="1009" spans="1:13" x14ac:dyDescent="0.35">
      <c r="A1009">
        <v>2025</v>
      </c>
      <c r="B1009">
        <v>11</v>
      </c>
      <c r="C1009" t="s">
        <v>8</v>
      </c>
      <c r="D1009" t="s">
        <v>9</v>
      </c>
      <c r="E1009" t="s">
        <v>134</v>
      </c>
      <c r="F1009" t="s">
        <v>135</v>
      </c>
      <c r="G1009" s="2">
        <v>0</v>
      </c>
      <c r="H1009" s="2">
        <v>0</v>
      </c>
      <c r="I1009" s="2">
        <v>0</v>
      </c>
      <c r="J1009" s="2">
        <v>1100</v>
      </c>
      <c r="K1009" s="2">
        <v>1100</v>
      </c>
      <c r="L1009" s="2" t="str">
        <f>_xlfn.XLOOKUP(Data_Nhập[[#This Row],[Main SKU]],MD_Main_SKU[Main SKU],MD_Main_SKU[SKU name_gom])</f>
        <v>WSS01</v>
      </c>
      <c r="M1009" s="2" t="str">
        <f>_xlfn.XLOOKUP(Data_Nhập[[#This Row],[Material-Nhập]],MD_Main_SKU[Main SKU],MD_Main_SKU[SKU name_gom])</f>
        <v>Phó sản</v>
      </c>
    </row>
    <row r="1010" spans="1:13" x14ac:dyDescent="0.35">
      <c r="A1010">
        <v>2025</v>
      </c>
      <c r="B1010">
        <v>11</v>
      </c>
      <c r="C1010" t="s">
        <v>14</v>
      </c>
      <c r="D1010" t="s">
        <v>15</v>
      </c>
      <c r="E1010" t="s">
        <v>14</v>
      </c>
      <c r="F1010" t="s">
        <v>15</v>
      </c>
      <c r="G1010" s="2">
        <v>1013900</v>
      </c>
      <c r="H1010" s="2">
        <v>0</v>
      </c>
      <c r="I1010" s="2">
        <v>1013900</v>
      </c>
      <c r="J1010" s="2">
        <v>0</v>
      </c>
      <c r="K1010" s="2">
        <v>1013900</v>
      </c>
      <c r="L1010" s="2" t="str">
        <f>_xlfn.XLOOKUP(Data_Nhập[[#This Row],[Main SKU]],MD_Main_SKU[Main SKU],MD_Main_SKU[SKU name_gom])</f>
        <v>iSS01084</v>
      </c>
      <c r="M1010" s="2" t="str">
        <f>_xlfn.XLOOKUP(Data_Nhập[[#This Row],[Material-Nhập]],MD_Main_SKU[Main SKU],MD_Main_SKU[SKU name_gom])</f>
        <v>iSS01084</v>
      </c>
    </row>
    <row r="1011" spans="1:13" x14ac:dyDescent="0.35">
      <c r="A1011">
        <v>2025</v>
      </c>
      <c r="B1011">
        <v>11</v>
      </c>
      <c r="C1011" t="s">
        <v>14</v>
      </c>
      <c r="D1011" t="s">
        <v>15</v>
      </c>
      <c r="E1011" t="s">
        <v>16</v>
      </c>
      <c r="F1011" t="s">
        <v>17</v>
      </c>
      <c r="G1011" s="2">
        <v>0</v>
      </c>
      <c r="H1011" s="2">
        <v>12100</v>
      </c>
      <c r="I1011" s="2">
        <v>12100</v>
      </c>
      <c r="J1011" s="2">
        <v>0</v>
      </c>
      <c r="K1011" s="2">
        <v>12100</v>
      </c>
      <c r="L1011" s="2" t="str">
        <f>_xlfn.XLOOKUP(Data_Nhập[[#This Row],[Main SKU]],MD_Main_SKU[Main SKU],MD_Main_SKU[SKU name_gom])</f>
        <v>iSS01084</v>
      </c>
      <c r="M1011" s="2" t="str">
        <f>_xlfn.XLOOKUP(Data_Nhập[[#This Row],[Material-Nhập]],MD_Main_SKU[Main SKU],MD_Main_SKU[SKU name_gom])</f>
        <v>WSS01</v>
      </c>
    </row>
    <row r="1012" spans="1:13" x14ac:dyDescent="0.35">
      <c r="A1012">
        <v>2025</v>
      </c>
      <c r="B1012">
        <v>11</v>
      </c>
      <c r="C1012" t="s">
        <v>14</v>
      </c>
      <c r="D1012" t="s">
        <v>15</v>
      </c>
      <c r="E1012" t="s">
        <v>18</v>
      </c>
      <c r="F1012" t="s">
        <v>19</v>
      </c>
      <c r="G1012" s="2">
        <v>0</v>
      </c>
      <c r="H1012" s="2">
        <v>19800</v>
      </c>
      <c r="I1012" s="2">
        <v>19800</v>
      </c>
      <c r="J1012" s="2">
        <v>0</v>
      </c>
      <c r="K1012" s="2">
        <v>19800</v>
      </c>
      <c r="L1012" s="2" t="str">
        <f>_xlfn.XLOOKUP(Data_Nhập[[#This Row],[Main SKU]],MD_Main_SKU[Main SKU],MD_Main_SKU[SKU name_gom])</f>
        <v>iSS01084</v>
      </c>
      <c r="M1012" s="2" t="str">
        <f>_xlfn.XLOOKUP(Data_Nhập[[#This Row],[Material-Nhập]],MD_Main_SKU[Main SKU],MD_Main_SKU[SKU name_gom])</f>
        <v>iSS01</v>
      </c>
    </row>
    <row r="1013" spans="1:13" x14ac:dyDescent="0.35">
      <c r="A1013">
        <v>2025</v>
      </c>
      <c r="B1013">
        <v>11</v>
      </c>
      <c r="C1013" t="s">
        <v>14</v>
      </c>
      <c r="D1013" t="s">
        <v>15</v>
      </c>
      <c r="E1013" t="s">
        <v>22</v>
      </c>
      <c r="F1013" t="s">
        <v>23</v>
      </c>
      <c r="G1013" s="2">
        <v>0</v>
      </c>
      <c r="H1013" s="2">
        <v>79200</v>
      </c>
      <c r="I1013" s="2">
        <v>79200</v>
      </c>
      <c r="J1013" s="2">
        <v>0</v>
      </c>
      <c r="K1013" s="2">
        <v>79200</v>
      </c>
      <c r="L1013" s="2" t="str">
        <f>_xlfn.XLOOKUP(Data_Nhập[[#This Row],[Main SKU]],MD_Main_SKU[Main SKU],MD_Main_SKU[SKU name_gom])</f>
        <v>iSS01084</v>
      </c>
      <c r="M1013" s="2" t="str">
        <f>_xlfn.XLOOKUP(Data_Nhập[[#This Row],[Material-Nhập]],MD_Main_SKU[Main SKU],MD_Main_SKU[SKU name_gom])</f>
        <v>WSS03</v>
      </c>
    </row>
    <row r="1014" spans="1:13" x14ac:dyDescent="0.35">
      <c r="A1014">
        <v>2025</v>
      </c>
      <c r="B1014">
        <v>11</v>
      </c>
      <c r="C1014" t="s">
        <v>14</v>
      </c>
      <c r="D1014" t="s">
        <v>15</v>
      </c>
      <c r="E1014" t="s">
        <v>38</v>
      </c>
      <c r="F1014" t="s">
        <v>39</v>
      </c>
      <c r="G1014" s="2">
        <v>0</v>
      </c>
      <c r="H1014" s="2">
        <v>2200</v>
      </c>
      <c r="I1014" s="2">
        <v>2200</v>
      </c>
      <c r="J1014" s="2">
        <v>0</v>
      </c>
      <c r="K1014" s="2">
        <v>2200</v>
      </c>
      <c r="L1014" s="2" t="str">
        <f>_xlfn.XLOOKUP(Data_Nhập[[#This Row],[Main SKU]],MD_Main_SKU[Main SKU],MD_Main_SKU[SKU name_gom])</f>
        <v>iSS01084</v>
      </c>
      <c r="M1014" s="2" t="str">
        <f>_xlfn.XLOOKUP(Data_Nhập[[#This Row],[Material-Nhập]],MD_Main_SKU[Main SKU],MD_Main_SKU[SKU name_gom])</f>
        <v>iSS01084-PL</v>
      </c>
    </row>
    <row r="1015" spans="1:13" x14ac:dyDescent="0.35">
      <c r="A1015">
        <v>2025</v>
      </c>
      <c r="B1015">
        <v>11</v>
      </c>
      <c r="C1015" t="s">
        <v>14</v>
      </c>
      <c r="D1015" t="s">
        <v>15</v>
      </c>
      <c r="E1015" t="s">
        <v>34</v>
      </c>
      <c r="F1015" t="s">
        <v>35</v>
      </c>
      <c r="G1015" s="2">
        <v>0</v>
      </c>
      <c r="H1015" s="2">
        <v>7700</v>
      </c>
      <c r="I1015" s="2">
        <v>7700</v>
      </c>
      <c r="J1015" s="2">
        <v>0</v>
      </c>
      <c r="K1015" s="2">
        <v>7700</v>
      </c>
      <c r="L1015" s="2" t="str">
        <f>_xlfn.XLOOKUP(Data_Nhập[[#This Row],[Main SKU]],MD_Main_SKU[Main SKU],MD_Main_SKU[SKU name_gom])</f>
        <v>iSS01084</v>
      </c>
      <c r="M1015" s="2" t="str">
        <f>_xlfn.XLOOKUP(Data_Nhập[[#This Row],[Material-Nhập]],MD_Main_SKU[Main SKU],MD_Main_SKU[SKU name_gom])</f>
        <v>WSS03-PL</v>
      </c>
    </row>
    <row r="1016" spans="1:13" x14ac:dyDescent="0.35">
      <c r="A1016">
        <v>2025</v>
      </c>
      <c r="B1016">
        <v>11</v>
      </c>
      <c r="C1016" t="s">
        <v>14</v>
      </c>
      <c r="D1016" t="s">
        <v>15</v>
      </c>
      <c r="E1016" t="s">
        <v>87</v>
      </c>
      <c r="F1016" t="s">
        <v>88</v>
      </c>
      <c r="G1016" s="2">
        <v>0</v>
      </c>
      <c r="H1016" s="2">
        <v>0</v>
      </c>
      <c r="I1016" s="2">
        <v>0</v>
      </c>
      <c r="J1016" s="2">
        <v>5640.0000000000009</v>
      </c>
      <c r="K1016" s="2">
        <v>5640.0000000000009</v>
      </c>
      <c r="L1016" s="2" t="str">
        <f>_xlfn.XLOOKUP(Data_Nhập[[#This Row],[Main SKU]],MD_Main_SKU[Main SKU],MD_Main_SKU[SKU name_gom])</f>
        <v>iSS01084</v>
      </c>
      <c r="M1016" s="2" t="str">
        <f>_xlfn.XLOOKUP(Data_Nhập[[#This Row],[Material-Nhập]],MD_Main_SKU[Main SKU],MD_Main_SKU[SKU name_gom])</f>
        <v>Phó sản</v>
      </c>
    </row>
    <row r="1017" spans="1:13" x14ac:dyDescent="0.35">
      <c r="A1017">
        <v>2025</v>
      </c>
      <c r="B1017">
        <v>11</v>
      </c>
      <c r="C1017" t="s">
        <v>14</v>
      </c>
      <c r="D1017" t="s">
        <v>15</v>
      </c>
      <c r="E1017" t="s">
        <v>91</v>
      </c>
      <c r="F1017" t="s">
        <v>92</v>
      </c>
      <c r="G1017" s="2">
        <v>0</v>
      </c>
      <c r="H1017" s="2">
        <v>0</v>
      </c>
      <c r="I1017" s="2">
        <v>0</v>
      </c>
      <c r="J1017" s="2">
        <v>1100</v>
      </c>
      <c r="K1017" s="2">
        <v>1100</v>
      </c>
      <c r="L1017" s="2" t="str">
        <f>_xlfn.XLOOKUP(Data_Nhập[[#This Row],[Main SKU]],MD_Main_SKU[Main SKU],MD_Main_SKU[SKU name_gom])</f>
        <v>iSS01084</v>
      </c>
      <c r="M1017" s="2" t="str">
        <f>_xlfn.XLOOKUP(Data_Nhập[[#This Row],[Material-Nhập]],MD_Main_SKU[Main SKU],MD_Main_SKU[SKU name_gom])</f>
        <v>Phó sản</v>
      </c>
    </row>
    <row r="1018" spans="1:13" x14ac:dyDescent="0.35">
      <c r="A1018">
        <v>2025</v>
      </c>
      <c r="B1018">
        <v>11</v>
      </c>
      <c r="C1018" t="s">
        <v>14</v>
      </c>
      <c r="D1018" t="s">
        <v>15</v>
      </c>
      <c r="E1018" t="s">
        <v>93</v>
      </c>
      <c r="F1018" t="s">
        <v>94</v>
      </c>
      <c r="G1018" s="2">
        <v>0</v>
      </c>
      <c r="H1018" s="2">
        <v>0</v>
      </c>
      <c r="I1018" s="2">
        <v>0</v>
      </c>
      <c r="J1018" s="2">
        <v>600</v>
      </c>
      <c r="K1018" s="2">
        <v>600</v>
      </c>
      <c r="L1018" s="2" t="str">
        <f>_xlfn.XLOOKUP(Data_Nhập[[#This Row],[Main SKU]],MD_Main_SKU[Main SKU],MD_Main_SKU[SKU name_gom])</f>
        <v>iSS01084</v>
      </c>
      <c r="M1018" s="2" t="str">
        <f>_xlfn.XLOOKUP(Data_Nhập[[#This Row],[Material-Nhập]],MD_Main_SKU[Main SKU],MD_Main_SKU[SKU name_gom])</f>
        <v>Phó sản</v>
      </c>
    </row>
    <row r="1019" spans="1:13" x14ac:dyDescent="0.35">
      <c r="A1019">
        <v>2025</v>
      </c>
      <c r="B1019">
        <v>11</v>
      </c>
      <c r="C1019" t="s">
        <v>14</v>
      </c>
      <c r="D1019" t="s">
        <v>15</v>
      </c>
      <c r="E1019" t="s">
        <v>117</v>
      </c>
      <c r="F1019" t="s">
        <v>86</v>
      </c>
      <c r="G1019" s="2">
        <v>0</v>
      </c>
      <c r="H1019" s="2">
        <v>0</v>
      </c>
      <c r="I1019" s="2">
        <v>0</v>
      </c>
      <c r="J1019" s="2">
        <v>15121.000000000002</v>
      </c>
      <c r="K1019" s="2">
        <v>15121.000000000002</v>
      </c>
      <c r="L1019" s="2" t="str">
        <f>_xlfn.XLOOKUP(Data_Nhập[[#This Row],[Main SKU]],MD_Main_SKU[Main SKU],MD_Main_SKU[SKU name_gom])</f>
        <v>iSS01084</v>
      </c>
      <c r="M1019" s="2" t="str">
        <f>_xlfn.XLOOKUP(Data_Nhập[[#This Row],[Material-Nhập]],MD_Main_SKU[Main SKU],MD_Main_SKU[SKU name_gom])</f>
        <v>Phó sản</v>
      </c>
    </row>
    <row r="1020" spans="1:13" x14ac:dyDescent="0.35">
      <c r="A1020">
        <v>2025</v>
      </c>
      <c r="B1020">
        <v>11</v>
      </c>
      <c r="C1020" t="s">
        <v>14</v>
      </c>
      <c r="D1020" t="s">
        <v>15</v>
      </c>
      <c r="E1020" t="s">
        <v>126</v>
      </c>
      <c r="F1020" t="s">
        <v>127</v>
      </c>
      <c r="G1020" s="2">
        <v>0</v>
      </c>
      <c r="H1020" s="2">
        <v>0</v>
      </c>
      <c r="I1020" s="2">
        <v>0</v>
      </c>
      <c r="J1020" s="2">
        <v>4400</v>
      </c>
      <c r="K1020" s="2">
        <v>4400</v>
      </c>
      <c r="L1020" s="2" t="str">
        <f>_xlfn.XLOOKUP(Data_Nhập[[#This Row],[Main SKU]],MD_Main_SKU[Main SKU],MD_Main_SKU[SKU name_gom])</f>
        <v>iSS01084</v>
      </c>
      <c r="M1020" s="2" t="str">
        <f>_xlfn.XLOOKUP(Data_Nhập[[#This Row],[Material-Nhập]],MD_Main_SKU[Main SKU],MD_Main_SKU[SKU name_gom])</f>
        <v>Phó sản</v>
      </c>
    </row>
    <row r="1021" spans="1:13" x14ac:dyDescent="0.35">
      <c r="A1021">
        <v>2025</v>
      </c>
      <c r="B1021">
        <v>11</v>
      </c>
      <c r="C1021" t="s">
        <v>16</v>
      </c>
      <c r="D1021" t="s">
        <v>17</v>
      </c>
      <c r="E1021" t="s">
        <v>16</v>
      </c>
      <c r="F1021" t="s">
        <v>17</v>
      </c>
      <c r="G1021" s="2">
        <v>191400</v>
      </c>
      <c r="H1021" s="2">
        <v>0</v>
      </c>
      <c r="I1021" s="2">
        <v>191400</v>
      </c>
      <c r="J1021" s="2">
        <v>0</v>
      </c>
      <c r="K1021" s="2">
        <v>191400</v>
      </c>
      <c r="L1021" s="2" t="str">
        <f>_xlfn.XLOOKUP(Data_Nhập[[#This Row],[Main SKU]],MD_Main_SKU[Main SKU],MD_Main_SKU[SKU name_gom])</f>
        <v>WSS01</v>
      </c>
      <c r="M1021" s="2" t="str">
        <f>_xlfn.XLOOKUP(Data_Nhập[[#This Row],[Material-Nhập]],MD_Main_SKU[Main SKU],MD_Main_SKU[SKU name_gom])</f>
        <v>WSS01</v>
      </c>
    </row>
    <row r="1022" spans="1:13" x14ac:dyDescent="0.35">
      <c r="A1022">
        <v>2025</v>
      </c>
      <c r="B1022">
        <v>11</v>
      </c>
      <c r="C1022" t="s">
        <v>16</v>
      </c>
      <c r="D1022" t="s">
        <v>17</v>
      </c>
      <c r="E1022" t="s">
        <v>18</v>
      </c>
      <c r="F1022" t="s">
        <v>19</v>
      </c>
      <c r="G1022" s="2">
        <v>0</v>
      </c>
      <c r="H1022" s="2">
        <v>3300</v>
      </c>
      <c r="I1022" s="2">
        <v>3300</v>
      </c>
      <c r="J1022" s="2">
        <v>0</v>
      </c>
      <c r="K1022" s="2">
        <v>3300</v>
      </c>
      <c r="L1022" s="2" t="str">
        <f>_xlfn.XLOOKUP(Data_Nhập[[#This Row],[Main SKU]],MD_Main_SKU[Main SKU],MD_Main_SKU[SKU name_gom])</f>
        <v>WSS01</v>
      </c>
      <c r="M1022" s="2" t="str">
        <f>_xlfn.XLOOKUP(Data_Nhập[[#This Row],[Material-Nhập]],MD_Main_SKU[Main SKU],MD_Main_SKU[SKU name_gom])</f>
        <v>iSS01</v>
      </c>
    </row>
    <row r="1023" spans="1:13" x14ac:dyDescent="0.35">
      <c r="A1023">
        <v>2025</v>
      </c>
      <c r="B1023">
        <v>11</v>
      </c>
      <c r="C1023" t="s">
        <v>16</v>
      </c>
      <c r="D1023" t="s">
        <v>17</v>
      </c>
      <c r="E1023" t="s">
        <v>22</v>
      </c>
      <c r="F1023" t="s">
        <v>23</v>
      </c>
      <c r="G1023" s="2">
        <v>0</v>
      </c>
      <c r="H1023" s="2">
        <v>1100</v>
      </c>
      <c r="I1023" s="2">
        <v>1100</v>
      </c>
      <c r="J1023" s="2">
        <v>0</v>
      </c>
      <c r="K1023" s="2">
        <v>1100</v>
      </c>
      <c r="L1023" s="2" t="str">
        <f>_xlfn.XLOOKUP(Data_Nhập[[#This Row],[Main SKU]],MD_Main_SKU[Main SKU],MD_Main_SKU[SKU name_gom])</f>
        <v>WSS01</v>
      </c>
      <c r="M1023" s="2" t="str">
        <f>_xlfn.XLOOKUP(Data_Nhập[[#This Row],[Material-Nhập]],MD_Main_SKU[Main SKU],MD_Main_SKU[SKU name_gom])</f>
        <v>WSS03</v>
      </c>
    </row>
    <row r="1024" spans="1:13" x14ac:dyDescent="0.35">
      <c r="A1024">
        <v>2025</v>
      </c>
      <c r="B1024">
        <v>11</v>
      </c>
      <c r="C1024" t="s">
        <v>16</v>
      </c>
      <c r="D1024" t="s">
        <v>17</v>
      </c>
      <c r="E1024" t="s">
        <v>40</v>
      </c>
      <c r="F1024" t="s">
        <v>41</v>
      </c>
      <c r="G1024" s="2">
        <v>0</v>
      </c>
      <c r="H1024" s="2">
        <v>79200</v>
      </c>
      <c r="I1024" s="2">
        <v>79200</v>
      </c>
      <c r="J1024" s="2">
        <v>0</v>
      </c>
      <c r="K1024" s="2">
        <v>79200</v>
      </c>
      <c r="L1024" s="2" t="str">
        <f>_xlfn.XLOOKUP(Data_Nhập[[#This Row],[Main SKU]],MD_Main_SKU[Main SKU],MD_Main_SKU[SKU name_gom])</f>
        <v>WSS01</v>
      </c>
      <c r="M1024" s="2" t="str">
        <f>_xlfn.XLOOKUP(Data_Nhập[[#This Row],[Material-Nhập]],MD_Main_SKU[Main SKU],MD_Main_SKU[SKU name_gom])</f>
        <v>WSS01-PL</v>
      </c>
    </row>
    <row r="1025" spans="1:13" x14ac:dyDescent="0.35">
      <c r="A1025">
        <v>2025</v>
      </c>
      <c r="B1025">
        <v>11</v>
      </c>
      <c r="C1025" t="s">
        <v>16</v>
      </c>
      <c r="D1025" t="s">
        <v>17</v>
      </c>
      <c r="E1025" t="s">
        <v>34</v>
      </c>
      <c r="F1025" t="s">
        <v>35</v>
      </c>
      <c r="G1025" s="2">
        <v>0</v>
      </c>
      <c r="H1025" s="2">
        <v>5500.0000000000009</v>
      </c>
      <c r="I1025" s="2">
        <v>5500.0000000000009</v>
      </c>
      <c r="J1025" s="2">
        <v>0</v>
      </c>
      <c r="K1025" s="2">
        <v>5500.0000000000009</v>
      </c>
      <c r="L1025" s="2" t="str">
        <f>_xlfn.XLOOKUP(Data_Nhập[[#This Row],[Main SKU]],MD_Main_SKU[Main SKU],MD_Main_SKU[SKU name_gom])</f>
        <v>WSS01</v>
      </c>
      <c r="M1025" s="2" t="str">
        <f>_xlfn.XLOOKUP(Data_Nhập[[#This Row],[Material-Nhập]],MD_Main_SKU[Main SKU],MD_Main_SKU[SKU name_gom])</f>
        <v>WSS03-PL</v>
      </c>
    </row>
    <row r="1026" spans="1:13" x14ac:dyDescent="0.35">
      <c r="A1026">
        <v>2025</v>
      </c>
      <c r="B1026">
        <v>11</v>
      </c>
      <c r="C1026" t="s">
        <v>16</v>
      </c>
      <c r="D1026" t="s">
        <v>17</v>
      </c>
      <c r="E1026" t="s">
        <v>87</v>
      </c>
      <c r="F1026" t="s">
        <v>88</v>
      </c>
      <c r="G1026" s="2">
        <v>0</v>
      </c>
      <c r="H1026" s="2">
        <v>0</v>
      </c>
      <c r="I1026" s="2">
        <v>0</v>
      </c>
      <c r="J1026" s="2">
        <v>3670</v>
      </c>
      <c r="K1026" s="2">
        <v>3670</v>
      </c>
      <c r="L1026" s="2" t="str">
        <f>_xlfn.XLOOKUP(Data_Nhập[[#This Row],[Main SKU]],MD_Main_SKU[Main SKU],MD_Main_SKU[SKU name_gom])</f>
        <v>WSS01</v>
      </c>
      <c r="M1026" s="2" t="str">
        <f>_xlfn.XLOOKUP(Data_Nhập[[#This Row],[Material-Nhập]],MD_Main_SKU[Main SKU],MD_Main_SKU[SKU name_gom])</f>
        <v>Phó sản</v>
      </c>
    </row>
    <row r="1027" spans="1:13" x14ac:dyDescent="0.35">
      <c r="A1027">
        <v>2025</v>
      </c>
      <c r="B1027">
        <v>11</v>
      </c>
      <c r="C1027" t="s">
        <v>16</v>
      </c>
      <c r="D1027" t="s">
        <v>17</v>
      </c>
      <c r="E1027" t="s">
        <v>91</v>
      </c>
      <c r="F1027" t="s">
        <v>92</v>
      </c>
      <c r="G1027" s="2">
        <v>0</v>
      </c>
      <c r="H1027" s="2">
        <v>0</v>
      </c>
      <c r="I1027" s="2">
        <v>0</v>
      </c>
      <c r="J1027" s="2">
        <v>3262</v>
      </c>
      <c r="K1027" s="2">
        <v>3262</v>
      </c>
      <c r="L1027" s="2" t="str">
        <f>_xlfn.XLOOKUP(Data_Nhập[[#This Row],[Main SKU]],MD_Main_SKU[Main SKU],MD_Main_SKU[SKU name_gom])</f>
        <v>WSS01</v>
      </c>
      <c r="M1027" s="2" t="str">
        <f>_xlfn.XLOOKUP(Data_Nhập[[#This Row],[Material-Nhập]],MD_Main_SKU[Main SKU],MD_Main_SKU[SKU name_gom])</f>
        <v>Phó sản</v>
      </c>
    </row>
    <row r="1028" spans="1:13" x14ac:dyDescent="0.35">
      <c r="A1028">
        <v>2025</v>
      </c>
      <c r="B1028">
        <v>11</v>
      </c>
      <c r="C1028" t="s">
        <v>16</v>
      </c>
      <c r="D1028" t="s">
        <v>17</v>
      </c>
      <c r="E1028" t="s">
        <v>117</v>
      </c>
      <c r="F1028" t="s">
        <v>86</v>
      </c>
      <c r="G1028" s="2">
        <v>0</v>
      </c>
      <c r="H1028" s="2">
        <v>0</v>
      </c>
      <c r="I1028" s="2">
        <v>0</v>
      </c>
      <c r="J1028" s="2">
        <v>3990</v>
      </c>
      <c r="K1028" s="2">
        <v>3990</v>
      </c>
      <c r="L1028" s="2" t="str">
        <f>_xlfn.XLOOKUP(Data_Nhập[[#This Row],[Main SKU]],MD_Main_SKU[Main SKU],MD_Main_SKU[SKU name_gom])</f>
        <v>WSS01</v>
      </c>
      <c r="M1028" s="2" t="str">
        <f>_xlfn.XLOOKUP(Data_Nhập[[#This Row],[Material-Nhập]],MD_Main_SKU[Main SKU],MD_Main_SKU[SKU name_gom])</f>
        <v>Phó sản</v>
      </c>
    </row>
    <row r="1029" spans="1:13" x14ac:dyDescent="0.35">
      <c r="A1029">
        <v>2025</v>
      </c>
      <c r="B1029">
        <v>11</v>
      </c>
      <c r="C1029" t="s">
        <v>16</v>
      </c>
      <c r="D1029" t="s">
        <v>17</v>
      </c>
      <c r="E1029" t="s">
        <v>128</v>
      </c>
      <c r="F1029" t="s">
        <v>129</v>
      </c>
      <c r="G1029" s="2">
        <v>0</v>
      </c>
      <c r="H1029" s="2">
        <v>0</v>
      </c>
      <c r="I1029" s="2">
        <v>0</v>
      </c>
      <c r="J1029" s="2">
        <v>4399.9999999999991</v>
      </c>
      <c r="K1029" s="2">
        <v>4399.9999999999991</v>
      </c>
      <c r="L1029" s="2" t="str">
        <f>_xlfn.XLOOKUP(Data_Nhập[[#This Row],[Main SKU]],MD_Main_SKU[Main SKU],MD_Main_SKU[SKU name_gom])</f>
        <v>WSS01</v>
      </c>
      <c r="M1029" s="2" t="str">
        <f>_xlfn.XLOOKUP(Data_Nhập[[#This Row],[Material-Nhập]],MD_Main_SKU[Main SKU],MD_Main_SKU[SKU name_gom])</f>
        <v>Phó sản</v>
      </c>
    </row>
    <row r="1030" spans="1:13" x14ac:dyDescent="0.35">
      <c r="A1030">
        <v>2025</v>
      </c>
      <c r="B1030">
        <v>11</v>
      </c>
      <c r="C1030" t="s">
        <v>18</v>
      </c>
      <c r="D1030" t="s">
        <v>19</v>
      </c>
      <c r="E1030" t="s">
        <v>16</v>
      </c>
      <c r="F1030" t="s">
        <v>17</v>
      </c>
      <c r="G1030" s="2">
        <v>0</v>
      </c>
      <c r="H1030" s="2">
        <v>2200</v>
      </c>
      <c r="I1030" s="2">
        <v>2200</v>
      </c>
      <c r="J1030" s="2">
        <v>0</v>
      </c>
      <c r="K1030" s="2">
        <v>2200</v>
      </c>
      <c r="L1030" s="2" t="str">
        <f>_xlfn.XLOOKUP(Data_Nhập[[#This Row],[Main SKU]],MD_Main_SKU[Main SKU],MD_Main_SKU[SKU name_gom])</f>
        <v>iSS01</v>
      </c>
      <c r="M1030" s="2" t="str">
        <f>_xlfn.XLOOKUP(Data_Nhập[[#This Row],[Material-Nhập]],MD_Main_SKU[Main SKU],MD_Main_SKU[SKU name_gom])</f>
        <v>WSS01</v>
      </c>
    </row>
    <row r="1031" spans="1:13" x14ac:dyDescent="0.35">
      <c r="A1031">
        <v>2025</v>
      </c>
      <c r="B1031">
        <v>11</v>
      </c>
      <c r="C1031" t="s">
        <v>18</v>
      </c>
      <c r="D1031" t="s">
        <v>19</v>
      </c>
      <c r="E1031" t="s">
        <v>18</v>
      </c>
      <c r="F1031" t="s">
        <v>19</v>
      </c>
      <c r="G1031" s="2">
        <v>23100</v>
      </c>
      <c r="H1031" s="2">
        <v>0</v>
      </c>
      <c r="I1031" s="2">
        <v>23100</v>
      </c>
      <c r="J1031" s="2">
        <v>0</v>
      </c>
      <c r="K1031" s="2">
        <v>23100</v>
      </c>
      <c r="L1031" s="2" t="str">
        <f>_xlfn.XLOOKUP(Data_Nhập[[#This Row],[Main SKU]],MD_Main_SKU[Main SKU],MD_Main_SKU[SKU name_gom])</f>
        <v>iSS01</v>
      </c>
      <c r="M1031" s="2" t="str">
        <f>_xlfn.XLOOKUP(Data_Nhập[[#This Row],[Material-Nhập]],MD_Main_SKU[Main SKU],MD_Main_SKU[SKU name_gom])</f>
        <v>iSS01</v>
      </c>
    </row>
    <row r="1032" spans="1:13" x14ac:dyDescent="0.35">
      <c r="A1032">
        <v>2025</v>
      </c>
      <c r="B1032">
        <v>11</v>
      </c>
      <c r="C1032" t="s">
        <v>18</v>
      </c>
      <c r="D1032" t="s">
        <v>19</v>
      </c>
      <c r="E1032" t="s">
        <v>22</v>
      </c>
      <c r="F1032" t="s">
        <v>23</v>
      </c>
      <c r="G1032" s="2">
        <v>0</v>
      </c>
      <c r="H1032" s="2">
        <v>1100</v>
      </c>
      <c r="I1032" s="2">
        <v>1100</v>
      </c>
      <c r="J1032" s="2">
        <v>0</v>
      </c>
      <c r="K1032" s="2">
        <v>1100</v>
      </c>
      <c r="L1032" s="2" t="str">
        <f>_xlfn.XLOOKUP(Data_Nhập[[#This Row],[Main SKU]],MD_Main_SKU[Main SKU],MD_Main_SKU[SKU name_gom])</f>
        <v>iSS01</v>
      </c>
      <c r="M1032" s="2" t="str">
        <f>_xlfn.XLOOKUP(Data_Nhập[[#This Row],[Material-Nhập]],MD_Main_SKU[Main SKU],MD_Main_SKU[SKU name_gom])</f>
        <v>WSS03</v>
      </c>
    </row>
    <row r="1033" spans="1:13" x14ac:dyDescent="0.35">
      <c r="A1033">
        <v>2025</v>
      </c>
      <c r="B1033">
        <v>11</v>
      </c>
      <c r="C1033" t="s">
        <v>18</v>
      </c>
      <c r="D1033" t="s">
        <v>19</v>
      </c>
      <c r="E1033" t="s">
        <v>91</v>
      </c>
      <c r="F1033" t="s">
        <v>92</v>
      </c>
      <c r="G1033" s="2">
        <v>0</v>
      </c>
      <c r="H1033" s="2">
        <v>0</v>
      </c>
      <c r="I1033" s="2">
        <v>0</v>
      </c>
      <c r="J1033" s="2">
        <v>2200</v>
      </c>
      <c r="K1033" s="2">
        <v>2200</v>
      </c>
      <c r="L1033" s="2" t="str">
        <f>_xlfn.XLOOKUP(Data_Nhập[[#This Row],[Main SKU]],MD_Main_SKU[Main SKU],MD_Main_SKU[SKU name_gom])</f>
        <v>iSS01</v>
      </c>
      <c r="M1033" s="2" t="str">
        <f>_xlfn.XLOOKUP(Data_Nhập[[#This Row],[Material-Nhập]],MD_Main_SKU[Main SKU],MD_Main_SKU[SKU name_gom])</f>
        <v>Phó sản</v>
      </c>
    </row>
    <row r="1034" spans="1:13" x14ac:dyDescent="0.35">
      <c r="A1034">
        <v>2025</v>
      </c>
      <c r="B1034">
        <v>11</v>
      </c>
      <c r="C1034" t="s">
        <v>18</v>
      </c>
      <c r="D1034" t="s">
        <v>19</v>
      </c>
      <c r="E1034" t="s">
        <v>117</v>
      </c>
      <c r="F1034" t="s">
        <v>86</v>
      </c>
      <c r="G1034" s="2">
        <v>0</v>
      </c>
      <c r="H1034" s="2">
        <v>0</v>
      </c>
      <c r="I1034" s="2">
        <v>0</v>
      </c>
      <c r="J1034" s="2">
        <v>1090</v>
      </c>
      <c r="K1034" s="2">
        <v>1090</v>
      </c>
      <c r="L1034" s="2" t="str">
        <f>_xlfn.XLOOKUP(Data_Nhập[[#This Row],[Main SKU]],MD_Main_SKU[Main SKU],MD_Main_SKU[SKU name_gom])</f>
        <v>iSS01</v>
      </c>
      <c r="M1034" s="2" t="str">
        <f>_xlfn.XLOOKUP(Data_Nhập[[#This Row],[Material-Nhập]],MD_Main_SKU[Main SKU],MD_Main_SKU[SKU name_gom])</f>
        <v>Phó sản</v>
      </c>
    </row>
    <row r="1035" spans="1:13" x14ac:dyDescent="0.35">
      <c r="A1035">
        <v>2025</v>
      </c>
      <c r="B1035">
        <v>11</v>
      </c>
      <c r="C1035" t="s">
        <v>99</v>
      </c>
      <c r="D1035" t="s">
        <v>100</v>
      </c>
      <c r="E1035" t="s">
        <v>99</v>
      </c>
      <c r="F1035" t="s">
        <v>100</v>
      </c>
      <c r="G1035" s="2">
        <v>1050</v>
      </c>
      <c r="H1035" s="2">
        <v>800</v>
      </c>
      <c r="I1035" s="2">
        <v>1850</v>
      </c>
      <c r="J1035" s="2">
        <v>0</v>
      </c>
      <c r="K1035" s="2">
        <v>1850</v>
      </c>
      <c r="L1035" s="2" t="str">
        <f>_xlfn.XLOOKUP(Data_Nhập[[#This Row],[Main SKU]],MD_Main_SKU[Main SKU],MD_Main_SKU[SKU name_gom])</f>
        <v>WSS04</v>
      </c>
      <c r="M1035" s="2" t="str">
        <f>_xlfn.XLOOKUP(Data_Nhập[[#This Row],[Material-Nhập]],MD_Main_SKU[Main SKU],MD_Main_SKU[SKU name_gom])</f>
        <v>WSS04</v>
      </c>
    </row>
    <row r="1036" spans="1:13" x14ac:dyDescent="0.35">
      <c r="A1036">
        <v>2025</v>
      </c>
      <c r="B1036">
        <v>11</v>
      </c>
      <c r="C1036" t="s">
        <v>99</v>
      </c>
      <c r="D1036" t="s">
        <v>100</v>
      </c>
      <c r="E1036" t="s">
        <v>115</v>
      </c>
      <c r="F1036" t="s">
        <v>116</v>
      </c>
      <c r="G1036" s="2">
        <v>0</v>
      </c>
      <c r="H1036" s="2">
        <v>5250</v>
      </c>
      <c r="I1036" s="2">
        <v>5250</v>
      </c>
      <c r="J1036" s="2">
        <v>0</v>
      </c>
      <c r="K1036" s="2">
        <v>5250</v>
      </c>
      <c r="L1036" s="2" t="str">
        <f>_xlfn.XLOOKUP(Data_Nhập[[#This Row],[Main SKU]],MD_Main_SKU[Main SKU],MD_Main_SKU[SKU name_gom])</f>
        <v>WSS04</v>
      </c>
      <c r="M1036" s="2" t="str">
        <f>_xlfn.XLOOKUP(Data_Nhập[[#This Row],[Material-Nhập]],MD_Main_SKU[Main SKU],MD_Main_SKU[SKU name_gom])</f>
        <v>WSS05</v>
      </c>
    </row>
    <row r="1037" spans="1:13" x14ac:dyDescent="0.35">
      <c r="A1037">
        <v>2025</v>
      </c>
      <c r="B1037">
        <v>11</v>
      </c>
      <c r="C1037" t="s">
        <v>99</v>
      </c>
      <c r="D1037" t="s">
        <v>100</v>
      </c>
      <c r="E1037" t="s">
        <v>87</v>
      </c>
      <c r="F1037" t="s">
        <v>88</v>
      </c>
      <c r="G1037" s="2">
        <v>0</v>
      </c>
      <c r="H1037" s="2">
        <v>0</v>
      </c>
      <c r="I1037" s="2">
        <v>0</v>
      </c>
      <c r="J1037" s="2">
        <v>350</v>
      </c>
      <c r="K1037" s="2">
        <v>350</v>
      </c>
      <c r="L1037" s="2" t="str">
        <f>_xlfn.XLOOKUP(Data_Nhập[[#This Row],[Main SKU]],MD_Main_SKU[Main SKU],MD_Main_SKU[SKU name_gom])</f>
        <v>WSS04</v>
      </c>
      <c r="M1037" s="2" t="str">
        <f>_xlfn.XLOOKUP(Data_Nhập[[#This Row],[Material-Nhập]],MD_Main_SKU[Main SKU],MD_Main_SKU[SKU name_gom])</f>
        <v>Phó sản</v>
      </c>
    </row>
    <row r="1038" spans="1:13" x14ac:dyDescent="0.35">
      <c r="A1038">
        <v>2025</v>
      </c>
      <c r="B1038">
        <v>11</v>
      </c>
      <c r="C1038" t="s">
        <v>115</v>
      </c>
      <c r="D1038" t="s">
        <v>116</v>
      </c>
      <c r="E1038" t="s">
        <v>115</v>
      </c>
      <c r="F1038" t="s">
        <v>116</v>
      </c>
      <c r="G1038" s="2">
        <v>11550</v>
      </c>
      <c r="H1038" s="2">
        <v>0</v>
      </c>
      <c r="I1038" s="2">
        <v>11550</v>
      </c>
      <c r="J1038" s="2">
        <v>0</v>
      </c>
      <c r="K1038" s="2">
        <v>11550</v>
      </c>
      <c r="L1038" s="2" t="str">
        <f>_xlfn.XLOOKUP(Data_Nhập[[#This Row],[Main SKU]],MD_Main_SKU[Main SKU],MD_Main_SKU[SKU name_gom])</f>
        <v>WSS05</v>
      </c>
      <c r="M1038" s="2" t="str">
        <f>_xlfn.XLOOKUP(Data_Nhập[[#This Row],[Material-Nhập]],MD_Main_SKU[Main SKU],MD_Main_SKU[SKU name_gom])</f>
        <v>WSS05</v>
      </c>
    </row>
    <row r="1039" spans="1:13" x14ac:dyDescent="0.35">
      <c r="A1039">
        <v>2025</v>
      </c>
      <c r="B1039">
        <v>11</v>
      </c>
      <c r="C1039" t="s">
        <v>115</v>
      </c>
      <c r="D1039" t="s">
        <v>116</v>
      </c>
      <c r="E1039" t="s">
        <v>124</v>
      </c>
      <c r="F1039" t="s">
        <v>125</v>
      </c>
      <c r="G1039" s="2">
        <v>0</v>
      </c>
      <c r="H1039" s="2">
        <v>10330</v>
      </c>
      <c r="I1039" s="2">
        <v>10330</v>
      </c>
      <c r="J1039" s="2">
        <v>0</v>
      </c>
      <c r="K1039" s="2">
        <v>10330</v>
      </c>
      <c r="L1039" s="2" t="str">
        <f>_xlfn.XLOOKUP(Data_Nhập[[#This Row],[Main SKU]],MD_Main_SKU[Main SKU],MD_Main_SKU[SKU name_gom])</f>
        <v>WSS05</v>
      </c>
      <c r="M1039" s="2" t="str">
        <f>_xlfn.XLOOKUP(Data_Nhập[[#This Row],[Material-Nhập]],MD_Main_SKU[Main SKU],MD_Main_SKU[SKU name_gom])</f>
        <v>WSS06</v>
      </c>
    </row>
    <row r="1040" spans="1:13" x14ac:dyDescent="0.35">
      <c r="A1040">
        <v>2025</v>
      </c>
      <c r="B1040">
        <v>11</v>
      </c>
      <c r="C1040" t="s">
        <v>115</v>
      </c>
      <c r="D1040" t="s">
        <v>116</v>
      </c>
      <c r="E1040" t="s">
        <v>87</v>
      </c>
      <c r="F1040" t="s">
        <v>88</v>
      </c>
      <c r="G1040" s="2">
        <v>0</v>
      </c>
      <c r="H1040" s="2">
        <v>0</v>
      </c>
      <c r="I1040" s="2">
        <v>0</v>
      </c>
      <c r="J1040" s="2">
        <v>2250</v>
      </c>
      <c r="K1040" s="2">
        <v>2250</v>
      </c>
      <c r="L1040" s="2" t="str">
        <f>_xlfn.XLOOKUP(Data_Nhập[[#This Row],[Main SKU]],MD_Main_SKU[Main SKU],MD_Main_SKU[SKU name_gom])</f>
        <v>WSS05</v>
      </c>
      <c r="M1040" s="2" t="str">
        <f>_xlfn.XLOOKUP(Data_Nhập[[#This Row],[Material-Nhập]],MD_Main_SKU[Main SKU],MD_Main_SKU[SKU name_gom])</f>
        <v>Phó sản</v>
      </c>
    </row>
    <row r="1041" spans="1:13" x14ac:dyDescent="0.35">
      <c r="A1041">
        <v>2025</v>
      </c>
      <c r="B1041">
        <v>11</v>
      </c>
      <c r="C1041" t="s">
        <v>115</v>
      </c>
      <c r="D1041" t="s">
        <v>116</v>
      </c>
      <c r="E1041" t="s">
        <v>117</v>
      </c>
      <c r="F1041" t="s">
        <v>86</v>
      </c>
      <c r="G1041" s="2">
        <v>0</v>
      </c>
      <c r="H1041" s="2">
        <v>0</v>
      </c>
      <c r="I1041" s="2">
        <v>0</v>
      </c>
      <c r="J1041" s="2">
        <v>1745</v>
      </c>
      <c r="K1041" s="2">
        <v>1745</v>
      </c>
      <c r="L1041" s="2" t="str">
        <f>_xlfn.XLOOKUP(Data_Nhập[[#This Row],[Main SKU]],MD_Main_SKU[Main SKU],MD_Main_SKU[SKU name_gom])</f>
        <v>WSS05</v>
      </c>
      <c r="M1041" s="2" t="str">
        <f>_xlfn.XLOOKUP(Data_Nhập[[#This Row],[Material-Nhập]],MD_Main_SKU[Main SKU],MD_Main_SKU[SKU name_gom])</f>
        <v>Phó sản</v>
      </c>
    </row>
    <row r="1042" spans="1:13" x14ac:dyDescent="0.35">
      <c r="A1042">
        <v>2025</v>
      </c>
      <c r="B1042">
        <v>11</v>
      </c>
      <c r="C1042" t="s">
        <v>48</v>
      </c>
      <c r="D1042" t="s">
        <v>49</v>
      </c>
      <c r="E1042" t="s">
        <v>16</v>
      </c>
      <c r="F1042" t="s">
        <v>17</v>
      </c>
      <c r="G1042" s="2">
        <v>0</v>
      </c>
      <c r="H1042" s="2">
        <v>18700</v>
      </c>
      <c r="I1042" s="2">
        <v>18700</v>
      </c>
      <c r="J1042" s="2">
        <v>0</v>
      </c>
      <c r="K1042" s="2">
        <v>18700</v>
      </c>
      <c r="L1042" s="2" t="str">
        <f>_xlfn.XLOOKUP(Data_Nhập[[#This Row],[Main SKU]],MD_Main_SKU[Main SKU],MD_Main_SKU[SKU name_gom])</f>
        <v>WSS01</v>
      </c>
      <c r="M1042" s="2" t="str">
        <f>_xlfn.XLOOKUP(Data_Nhập[[#This Row],[Material-Nhập]],MD_Main_SKU[Main SKU],MD_Main_SKU[SKU name_gom])</f>
        <v>WSS01</v>
      </c>
    </row>
    <row r="1043" spans="1:13" x14ac:dyDescent="0.35">
      <c r="A1043">
        <v>2025</v>
      </c>
      <c r="B1043">
        <v>11</v>
      </c>
      <c r="C1043" t="s">
        <v>48</v>
      </c>
      <c r="D1043" t="s">
        <v>49</v>
      </c>
      <c r="E1043" t="s">
        <v>22</v>
      </c>
      <c r="F1043" t="s">
        <v>23</v>
      </c>
      <c r="G1043" s="2">
        <v>0</v>
      </c>
      <c r="H1043" s="2">
        <v>6600</v>
      </c>
      <c r="I1043" s="2">
        <v>6600</v>
      </c>
      <c r="J1043" s="2">
        <v>0</v>
      </c>
      <c r="K1043" s="2">
        <v>6600</v>
      </c>
      <c r="L1043" s="2" t="str">
        <f>_xlfn.XLOOKUP(Data_Nhập[[#This Row],[Main SKU]],MD_Main_SKU[Main SKU],MD_Main_SKU[SKU name_gom])</f>
        <v>WSS01</v>
      </c>
      <c r="M1043" s="2" t="str">
        <f>_xlfn.XLOOKUP(Data_Nhập[[#This Row],[Material-Nhập]],MD_Main_SKU[Main SKU],MD_Main_SKU[SKU name_gom])</f>
        <v>WSS03</v>
      </c>
    </row>
    <row r="1044" spans="1:13" x14ac:dyDescent="0.35">
      <c r="A1044">
        <v>2025</v>
      </c>
      <c r="B1044">
        <v>11</v>
      </c>
      <c r="C1044" t="s">
        <v>48</v>
      </c>
      <c r="D1044" t="s">
        <v>49</v>
      </c>
      <c r="E1044" t="s">
        <v>34</v>
      </c>
      <c r="F1044" t="s">
        <v>35</v>
      </c>
      <c r="G1044" s="2">
        <v>0</v>
      </c>
      <c r="H1044" s="2">
        <v>1100</v>
      </c>
      <c r="I1044" s="2">
        <v>1100</v>
      </c>
      <c r="J1044" s="2">
        <v>0</v>
      </c>
      <c r="K1044" s="2">
        <v>1100</v>
      </c>
      <c r="L1044" s="2" t="str">
        <f>_xlfn.XLOOKUP(Data_Nhập[[#This Row],[Main SKU]],MD_Main_SKU[Main SKU],MD_Main_SKU[SKU name_gom])</f>
        <v>WSS01</v>
      </c>
      <c r="M1044" s="2" t="str">
        <f>_xlfn.XLOOKUP(Data_Nhập[[#This Row],[Material-Nhập]],MD_Main_SKU[Main SKU],MD_Main_SKU[SKU name_gom])</f>
        <v>WSS03-PL</v>
      </c>
    </row>
    <row r="1045" spans="1:13" x14ac:dyDescent="0.35">
      <c r="A1045">
        <v>2025</v>
      </c>
      <c r="B1045">
        <v>11</v>
      </c>
      <c r="C1045" t="s">
        <v>48</v>
      </c>
      <c r="D1045" t="s">
        <v>49</v>
      </c>
      <c r="E1045" t="s">
        <v>48</v>
      </c>
      <c r="F1045" t="s">
        <v>49</v>
      </c>
      <c r="G1045" s="2">
        <v>104500</v>
      </c>
      <c r="H1045" s="2">
        <v>0</v>
      </c>
      <c r="I1045" s="2">
        <v>104500</v>
      </c>
      <c r="J1045" s="2">
        <v>0</v>
      </c>
      <c r="K1045" s="2">
        <v>104500</v>
      </c>
      <c r="L1045" s="2" t="str">
        <f>_xlfn.XLOOKUP(Data_Nhập[[#This Row],[Main SKU]],MD_Main_SKU[Main SKU],MD_Main_SKU[SKU name_gom])</f>
        <v>WSS01</v>
      </c>
      <c r="M1045" s="2" t="str">
        <f>_xlfn.XLOOKUP(Data_Nhập[[#This Row],[Material-Nhập]],MD_Main_SKU[Main SKU],MD_Main_SKU[SKU name_gom])</f>
        <v>WSS01</v>
      </c>
    </row>
    <row r="1046" spans="1:13" x14ac:dyDescent="0.35">
      <c r="A1046">
        <v>2025</v>
      </c>
      <c r="B1046">
        <v>11</v>
      </c>
      <c r="C1046" t="s">
        <v>48</v>
      </c>
      <c r="D1046" t="s">
        <v>49</v>
      </c>
      <c r="E1046" t="s">
        <v>60</v>
      </c>
      <c r="F1046" t="s">
        <v>61</v>
      </c>
      <c r="G1046" s="2">
        <v>0</v>
      </c>
      <c r="H1046" s="2">
        <v>1100</v>
      </c>
      <c r="I1046" s="2">
        <v>1100</v>
      </c>
      <c r="J1046" s="2">
        <v>0</v>
      </c>
      <c r="K1046" s="2">
        <v>1100</v>
      </c>
      <c r="L1046" s="2" t="str">
        <f>_xlfn.XLOOKUP(Data_Nhập[[#This Row],[Main SKU]],MD_Main_SKU[Main SKU],MD_Main_SKU[SKU name_gom])</f>
        <v>WSS01</v>
      </c>
      <c r="M1046" s="2" t="str">
        <f>_xlfn.XLOOKUP(Data_Nhập[[#This Row],[Material-Nhập]],MD_Main_SKU[Main SKU],MD_Main_SKU[SKU name_gom])</f>
        <v>WSS01-PL</v>
      </c>
    </row>
    <row r="1047" spans="1:13" x14ac:dyDescent="0.35">
      <c r="A1047">
        <v>2025</v>
      </c>
      <c r="B1047">
        <v>11</v>
      </c>
      <c r="C1047" t="s">
        <v>48</v>
      </c>
      <c r="D1047" t="s">
        <v>49</v>
      </c>
      <c r="E1047" t="s">
        <v>87</v>
      </c>
      <c r="F1047" t="s">
        <v>88</v>
      </c>
      <c r="G1047" s="2">
        <v>0</v>
      </c>
      <c r="H1047" s="2">
        <v>0</v>
      </c>
      <c r="I1047" s="2">
        <v>0</v>
      </c>
      <c r="J1047" s="2">
        <v>750</v>
      </c>
      <c r="K1047" s="2">
        <v>750</v>
      </c>
      <c r="L1047" s="2" t="str">
        <f>_xlfn.XLOOKUP(Data_Nhập[[#This Row],[Main SKU]],MD_Main_SKU[Main SKU],MD_Main_SKU[SKU name_gom])</f>
        <v>WSS01</v>
      </c>
      <c r="M1047" s="2" t="str">
        <f>_xlfn.XLOOKUP(Data_Nhập[[#This Row],[Material-Nhập]],MD_Main_SKU[Main SKU],MD_Main_SKU[SKU name_gom])</f>
        <v>Phó sản</v>
      </c>
    </row>
    <row r="1048" spans="1:13" x14ac:dyDescent="0.35">
      <c r="A1048">
        <v>2025</v>
      </c>
      <c r="B1048">
        <v>11</v>
      </c>
      <c r="C1048" t="s">
        <v>48</v>
      </c>
      <c r="D1048" t="s">
        <v>49</v>
      </c>
      <c r="E1048" t="s">
        <v>91</v>
      </c>
      <c r="F1048" t="s">
        <v>92</v>
      </c>
      <c r="G1048" s="2">
        <v>0</v>
      </c>
      <c r="H1048" s="2">
        <v>0</v>
      </c>
      <c r="I1048" s="2">
        <v>0</v>
      </c>
      <c r="J1048" s="2">
        <v>2100</v>
      </c>
      <c r="K1048" s="2">
        <v>2100</v>
      </c>
      <c r="L1048" s="2" t="str">
        <f>_xlfn.XLOOKUP(Data_Nhập[[#This Row],[Main SKU]],MD_Main_SKU[Main SKU],MD_Main_SKU[SKU name_gom])</f>
        <v>WSS01</v>
      </c>
      <c r="M1048" s="2" t="str">
        <f>_xlfn.XLOOKUP(Data_Nhập[[#This Row],[Material-Nhập]],MD_Main_SKU[Main SKU],MD_Main_SKU[SKU name_gom])</f>
        <v>Phó sản</v>
      </c>
    </row>
    <row r="1049" spans="1:13" x14ac:dyDescent="0.35">
      <c r="A1049">
        <v>2025</v>
      </c>
      <c r="B1049">
        <v>11</v>
      </c>
      <c r="C1049" t="s">
        <v>48</v>
      </c>
      <c r="D1049" t="s">
        <v>49</v>
      </c>
      <c r="E1049" t="s">
        <v>117</v>
      </c>
      <c r="F1049" t="s">
        <v>86</v>
      </c>
      <c r="G1049" s="2">
        <v>0</v>
      </c>
      <c r="H1049" s="2">
        <v>0</v>
      </c>
      <c r="I1049" s="2">
        <v>0</v>
      </c>
      <c r="J1049" s="2">
        <v>975</v>
      </c>
      <c r="K1049" s="2">
        <v>975</v>
      </c>
      <c r="L1049" s="2" t="str">
        <f>_xlfn.XLOOKUP(Data_Nhập[[#This Row],[Main SKU]],MD_Main_SKU[Main SKU],MD_Main_SKU[SKU name_gom])</f>
        <v>WSS01</v>
      </c>
      <c r="M1049" s="2" t="str">
        <f>_xlfn.XLOOKUP(Data_Nhập[[#This Row],[Material-Nhập]],MD_Main_SKU[Main SKU],MD_Main_SKU[SKU name_gom])</f>
        <v>Phó sản</v>
      </c>
    </row>
    <row r="1050" spans="1:13" x14ac:dyDescent="0.35">
      <c r="A1050">
        <v>2025</v>
      </c>
      <c r="B1050">
        <v>12</v>
      </c>
      <c r="C1050" t="s">
        <v>8</v>
      </c>
      <c r="D1050" t="s">
        <v>9</v>
      </c>
      <c r="E1050" t="s">
        <v>8</v>
      </c>
      <c r="F1050" t="s">
        <v>9</v>
      </c>
      <c r="G1050" s="2">
        <v>191400</v>
      </c>
      <c r="H1050" s="2">
        <v>0</v>
      </c>
      <c r="I1050" s="2">
        <v>191400</v>
      </c>
      <c r="J1050" s="2">
        <v>0</v>
      </c>
      <c r="K1050" s="2">
        <v>191400</v>
      </c>
      <c r="L1050" s="2" t="str">
        <f>_xlfn.XLOOKUP(Data_Nhập[[#This Row],[Main SKU]],MD_Main_SKU[Main SKU],MD_Main_SKU[SKU name_gom])</f>
        <v>WSS01</v>
      </c>
      <c r="M1050" s="2" t="str">
        <f>_xlfn.XLOOKUP(Data_Nhập[[#This Row],[Material-Nhập]],MD_Main_SKU[Main SKU],MD_Main_SKU[SKU name_gom])</f>
        <v>WSS01</v>
      </c>
    </row>
    <row r="1051" spans="1:13" x14ac:dyDescent="0.35">
      <c r="A1051">
        <v>2025</v>
      </c>
      <c r="B1051">
        <v>12</v>
      </c>
      <c r="C1051" t="s">
        <v>8</v>
      </c>
      <c r="D1051" t="s">
        <v>9</v>
      </c>
      <c r="E1051" t="s">
        <v>22</v>
      </c>
      <c r="F1051" t="s">
        <v>23</v>
      </c>
      <c r="G1051" s="2">
        <v>0</v>
      </c>
      <c r="H1051" s="2">
        <v>5500</v>
      </c>
      <c r="I1051" s="2">
        <v>5500</v>
      </c>
      <c r="J1051" s="2">
        <v>0</v>
      </c>
      <c r="K1051" s="2">
        <v>5500</v>
      </c>
      <c r="L1051" s="2" t="str">
        <f>_xlfn.XLOOKUP(Data_Nhập[[#This Row],[Main SKU]],MD_Main_SKU[Main SKU],MD_Main_SKU[SKU name_gom])</f>
        <v>WSS01</v>
      </c>
      <c r="M1051" s="2" t="str">
        <f>_xlfn.XLOOKUP(Data_Nhập[[#This Row],[Material-Nhập]],MD_Main_SKU[Main SKU],MD_Main_SKU[SKU name_gom])</f>
        <v>WSS03</v>
      </c>
    </row>
    <row r="1052" spans="1:13" x14ac:dyDescent="0.35">
      <c r="A1052">
        <v>2025</v>
      </c>
      <c r="B1052">
        <v>12</v>
      </c>
      <c r="C1052" t="s">
        <v>8</v>
      </c>
      <c r="D1052" t="s">
        <v>9</v>
      </c>
      <c r="E1052" t="s">
        <v>34</v>
      </c>
      <c r="F1052" t="s">
        <v>35</v>
      </c>
      <c r="G1052" s="2">
        <v>0</v>
      </c>
      <c r="H1052" s="2">
        <v>8800</v>
      </c>
      <c r="I1052" s="2">
        <v>8800</v>
      </c>
      <c r="J1052" s="2">
        <v>0</v>
      </c>
      <c r="K1052" s="2">
        <v>8800</v>
      </c>
      <c r="L1052" s="2" t="str">
        <f>_xlfn.XLOOKUP(Data_Nhập[[#This Row],[Main SKU]],MD_Main_SKU[Main SKU],MD_Main_SKU[SKU name_gom])</f>
        <v>WSS01</v>
      </c>
      <c r="M1052" s="2" t="str">
        <f>_xlfn.XLOOKUP(Data_Nhập[[#This Row],[Material-Nhập]],MD_Main_SKU[Main SKU],MD_Main_SKU[SKU name_gom])</f>
        <v>WSS03-PL</v>
      </c>
    </row>
    <row r="1053" spans="1:13" x14ac:dyDescent="0.35">
      <c r="A1053">
        <v>2025</v>
      </c>
      <c r="B1053">
        <v>12</v>
      </c>
      <c r="C1053" t="s">
        <v>8</v>
      </c>
      <c r="D1053" t="s">
        <v>9</v>
      </c>
      <c r="E1053" t="s">
        <v>36</v>
      </c>
      <c r="F1053" t="s">
        <v>37</v>
      </c>
      <c r="G1053" s="2">
        <v>0</v>
      </c>
      <c r="H1053" s="2">
        <v>29700</v>
      </c>
      <c r="I1053" s="2">
        <v>29700</v>
      </c>
      <c r="J1053" s="2">
        <v>0</v>
      </c>
      <c r="K1053" s="2">
        <v>29700</v>
      </c>
      <c r="L1053" s="2" t="str">
        <f>_xlfn.XLOOKUP(Data_Nhập[[#This Row],[Main SKU]],MD_Main_SKU[Main SKU],MD_Main_SKU[SKU name_gom])</f>
        <v>WSS01</v>
      </c>
      <c r="M1053" s="2" t="str">
        <f>_xlfn.XLOOKUP(Data_Nhập[[#This Row],[Material-Nhập]],MD_Main_SKU[Main SKU],MD_Main_SKU[SKU name_gom])</f>
        <v>WSS01-PL</v>
      </c>
    </row>
    <row r="1054" spans="1:13" x14ac:dyDescent="0.35">
      <c r="A1054">
        <v>2025</v>
      </c>
      <c r="B1054">
        <v>12</v>
      </c>
      <c r="C1054" t="s">
        <v>8</v>
      </c>
      <c r="D1054" t="s">
        <v>9</v>
      </c>
      <c r="E1054" t="s">
        <v>87</v>
      </c>
      <c r="F1054" t="s">
        <v>88</v>
      </c>
      <c r="G1054" s="2">
        <v>0</v>
      </c>
      <c r="H1054" s="2">
        <v>0</v>
      </c>
      <c r="I1054" s="2">
        <v>0</v>
      </c>
      <c r="J1054" s="2">
        <v>2650</v>
      </c>
      <c r="K1054" s="2">
        <v>2650</v>
      </c>
      <c r="L1054" s="2" t="str">
        <f>_xlfn.XLOOKUP(Data_Nhập[[#This Row],[Main SKU]],MD_Main_SKU[Main SKU],MD_Main_SKU[SKU name_gom])</f>
        <v>WSS01</v>
      </c>
      <c r="M1054" s="2" t="str">
        <f>_xlfn.XLOOKUP(Data_Nhập[[#This Row],[Material-Nhập]],MD_Main_SKU[Main SKU],MD_Main_SKU[SKU name_gom])</f>
        <v>Phó sản</v>
      </c>
    </row>
    <row r="1055" spans="1:13" x14ac:dyDescent="0.35">
      <c r="A1055">
        <v>2025</v>
      </c>
      <c r="B1055">
        <v>12</v>
      </c>
      <c r="C1055" t="s">
        <v>8</v>
      </c>
      <c r="D1055" t="s">
        <v>9</v>
      </c>
      <c r="E1055" t="s">
        <v>91</v>
      </c>
      <c r="F1055" t="s">
        <v>92</v>
      </c>
      <c r="G1055" s="2">
        <v>0</v>
      </c>
      <c r="H1055" s="2">
        <v>0</v>
      </c>
      <c r="I1055" s="2">
        <v>0</v>
      </c>
      <c r="J1055" s="2">
        <v>920</v>
      </c>
      <c r="K1055" s="2">
        <v>920</v>
      </c>
      <c r="L1055" s="2" t="str">
        <f>_xlfn.XLOOKUP(Data_Nhập[[#This Row],[Main SKU]],MD_Main_SKU[Main SKU],MD_Main_SKU[SKU name_gom])</f>
        <v>WSS01</v>
      </c>
      <c r="M1055" s="2" t="str">
        <f>_xlfn.XLOOKUP(Data_Nhập[[#This Row],[Material-Nhập]],MD_Main_SKU[Main SKU],MD_Main_SKU[SKU name_gom])</f>
        <v>Phó sản</v>
      </c>
    </row>
    <row r="1056" spans="1:13" x14ac:dyDescent="0.35">
      <c r="A1056">
        <v>2025</v>
      </c>
      <c r="B1056">
        <v>12</v>
      </c>
      <c r="C1056" t="s">
        <v>8</v>
      </c>
      <c r="D1056" t="s">
        <v>9</v>
      </c>
      <c r="E1056" t="s">
        <v>93</v>
      </c>
      <c r="F1056" t="s">
        <v>94</v>
      </c>
      <c r="G1056" s="2">
        <v>0</v>
      </c>
      <c r="H1056" s="2">
        <v>0</v>
      </c>
      <c r="I1056" s="2">
        <v>0</v>
      </c>
      <c r="J1056" s="2">
        <v>235</v>
      </c>
      <c r="K1056" s="2">
        <v>235</v>
      </c>
      <c r="L1056" s="2" t="str">
        <f>_xlfn.XLOOKUP(Data_Nhập[[#This Row],[Main SKU]],MD_Main_SKU[Main SKU],MD_Main_SKU[SKU name_gom])</f>
        <v>WSS01</v>
      </c>
      <c r="M1056" s="2" t="str">
        <f>_xlfn.XLOOKUP(Data_Nhập[[#This Row],[Material-Nhập]],MD_Main_SKU[Main SKU],MD_Main_SKU[SKU name_gom])</f>
        <v>Phó sản</v>
      </c>
    </row>
    <row r="1057" spans="1:13" x14ac:dyDescent="0.35">
      <c r="A1057">
        <v>2025</v>
      </c>
      <c r="B1057">
        <v>12</v>
      </c>
      <c r="C1057" t="s">
        <v>8</v>
      </c>
      <c r="D1057" t="s">
        <v>9</v>
      </c>
      <c r="E1057" t="s">
        <v>117</v>
      </c>
      <c r="F1057" t="s">
        <v>86</v>
      </c>
      <c r="G1057" s="2">
        <v>0</v>
      </c>
      <c r="H1057" s="2">
        <v>0</v>
      </c>
      <c r="I1057" s="2">
        <v>0</v>
      </c>
      <c r="J1057" s="2">
        <v>6019</v>
      </c>
      <c r="K1057" s="2">
        <v>6019</v>
      </c>
      <c r="L1057" s="2" t="str">
        <f>_xlfn.XLOOKUP(Data_Nhập[[#This Row],[Main SKU]],MD_Main_SKU[Main SKU],MD_Main_SKU[SKU name_gom])</f>
        <v>WSS01</v>
      </c>
      <c r="M1057" s="2" t="str">
        <f>_xlfn.XLOOKUP(Data_Nhập[[#This Row],[Material-Nhập]],MD_Main_SKU[Main SKU],MD_Main_SKU[SKU name_gom])</f>
        <v>Phó sản</v>
      </c>
    </row>
    <row r="1058" spans="1:13" x14ac:dyDescent="0.35">
      <c r="A1058">
        <v>2025</v>
      </c>
      <c r="B1058">
        <v>12</v>
      </c>
      <c r="C1058" t="s">
        <v>14</v>
      </c>
      <c r="D1058" t="s">
        <v>15</v>
      </c>
      <c r="E1058" t="s">
        <v>14</v>
      </c>
      <c r="F1058" t="s">
        <v>15</v>
      </c>
      <c r="G1058" s="2">
        <v>898700</v>
      </c>
      <c r="H1058" s="2">
        <v>0</v>
      </c>
      <c r="I1058" s="2">
        <v>898700</v>
      </c>
      <c r="J1058" s="2">
        <v>0</v>
      </c>
      <c r="K1058" s="2">
        <v>898700</v>
      </c>
      <c r="L1058" s="2" t="str">
        <f>_xlfn.XLOOKUP(Data_Nhập[[#This Row],[Main SKU]],MD_Main_SKU[Main SKU],MD_Main_SKU[SKU name_gom])</f>
        <v>iSS01084</v>
      </c>
      <c r="M1058" s="2" t="str">
        <f>_xlfn.XLOOKUP(Data_Nhập[[#This Row],[Material-Nhập]],MD_Main_SKU[Main SKU],MD_Main_SKU[SKU name_gom])</f>
        <v>iSS01084</v>
      </c>
    </row>
    <row r="1059" spans="1:13" x14ac:dyDescent="0.35">
      <c r="A1059">
        <v>2025</v>
      </c>
      <c r="B1059">
        <v>12</v>
      </c>
      <c r="C1059" t="s">
        <v>14</v>
      </c>
      <c r="D1059" t="s">
        <v>15</v>
      </c>
      <c r="E1059" t="s">
        <v>16</v>
      </c>
      <c r="F1059" t="s">
        <v>17</v>
      </c>
      <c r="G1059" s="2">
        <v>0</v>
      </c>
      <c r="H1059" s="2">
        <v>16500</v>
      </c>
      <c r="I1059" s="2">
        <v>16500</v>
      </c>
      <c r="J1059" s="2">
        <v>0</v>
      </c>
      <c r="K1059" s="2">
        <v>16500</v>
      </c>
      <c r="L1059" s="2" t="str">
        <f>_xlfn.XLOOKUP(Data_Nhập[[#This Row],[Main SKU]],MD_Main_SKU[Main SKU],MD_Main_SKU[SKU name_gom])</f>
        <v>iSS01084</v>
      </c>
      <c r="M1059" s="2" t="str">
        <f>_xlfn.XLOOKUP(Data_Nhập[[#This Row],[Material-Nhập]],MD_Main_SKU[Main SKU],MD_Main_SKU[SKU name_gom])</f>
        <v>WSS01</v>
      </c>
    </row>
    <row r="1060" spans="1:13" x14ac:dyDescent="0.35">
      <c r="A1060">
        <v>2025</v>
      </c>
      <c r="B1060">
        <v>12</v>
      </c>
      <c r="C1060" t="s">
        <v>14</v>
      </c>
      <c r="D1060" t="s">
        <v>15</v>
      </c>
      <c r="E1060" t="s">
        <v>18</v>
      </c>
      <c r="F1060" t="s">
        <v>19</v>
      </c>
      <c r="G1060" s="2">
        <v>0</v>
      </c>
      <c r="H1060" s="2">
        <v>6600</v>
      </c>
      <c r="I1060" s="2">
        <v>6600</v>
      </c>
      <c r="J1060" s="2">
        <v>0</v>
      </c>
      <c r="K1060" s="2">
        <v>6600</v>
      </c>
      <c r="L1060" s="2" t="str">
        <f>_xlfn.XLOOKUP(Data_Nhập[[#This Row],[Main SKU]],MD_Main_SKU[Main SKU],MD_Main_SKU[SKU name_gom])</f>
        <v>iSS01084</v>
      </c>
      <c r="M1060" s="2" t="str">
        <f>_xlfn.XLOOKUP(Data_Nhập[[#This Row],[Material-Nhập]],MD_Main_SKU[Main SKU],MD_Main_SKU[SKU name_gom])</f>
        <v>iSS01</v>
      </c>
    </row>
    <row r="1061" spans="1:13" x14ac:dyDescent="0.35">
      <c r="A1061">
        <v>2025</v>
      </c>
      <c r="B1061">
        <v>12</v>
      </c>
      <c r="C1061" t="s">
        <v>14</v>
      </c>
      <c r="D1061" t="s">
        <v>15</v>
      </c>
      <c r="E1061" t="s">
        <v>22</v>
      </c>
      <c r="F1061" t="s">
        <v>23</v>
      </c>
      <c r="G1061" s="2">
        <v>0</v>
      </c>
      <c r="H1061" s="2">
        <v>27499.999999999996</v>
      </c>
      <c r="I1061" s="2">
        <v>27499.999999999996</v>
      </c>
      <c r="J1061" s="2">
        <v>0</v>
      </c>
      <c r="K1061" s="2">
        <v>27499.999999999996</v>
      </c>
      <c r="L1061" s="2" t="str">
        <f>_xlfn.XLOOKUP(Data_Nhập[[#This Row],[Main SKU]],MD_Main_SKU[Main SKU],MD_Main_SKU[SKU name_gom])</f>
        <v>iSS01084</v>
      </c>
      <c r="M1061" s="2" t="str">
        <f>_xlfn.XLOOKUP(Data_Nhập[[#This Row],[Material-Nhập]],MD_Main_SKU[Main SKU],MD_Main_SKU[SKU name_gom])</f>
        <v>WSS03</v>
      </c>
    </row>
    <row r="1062" spans="1:13" x14ac:dyDescent="0.35">
      <c r="A1062">
        <v>2025</v>
      </c>
      <c r="B1062">
        <v>12</v>
      </c>
      <c r="C1062" t="s">
        <v>14</v>
      </c>
      <c r="D1062" t="s">
        <v>15</v>
      </c>
      <c r="E1062" t="s">
        <v>42</v>
      </c>
      <c r="F1062" t="s">
        <v>43</v>
      </c>
      <c r="G1062" s="2">
        <v>0</v>
      </c>
      <c r="H1062" s="2">
        <v>2199.9999999999995</v>
      </c>
      <c r="I1062" s="2">
        <v>2199.9999999999995</v>
      </c>
      <c r="J1062" s="2">
        <v>0</v>
      </c>
      <c r="K1062" s="2">
        <v>2199.9999999999995</v>
      </c>
      <c r="L1062" s="2" t="str">
        <f>_xlfn.XLOOKUP(Data_Nhập[[#This Row],[Main SKU]],MD_Main_SKU[Main SKU],MD_Main_SKU[SKU name_gom])</f>
        <v>iSS01084</v>
      </c>
      <c r="M1062" s="2" t="str">
        <f>_xlfn.XLOOKUP(Data_Nhập[[#This Row],[Material-Nhập]],MD_Main_SKU[Main SKU],MD_Main_SKU[SKU name_gom])</f>
        <v>iSS01-PL</v>
      </c>
    </row>
    <row r="1063" spans="1:13" x14ac:dyDescent="0.35">
      <c r="A1063">
        <v>2025</v>
      </c>
      <c r="B1063">
        <v>12</v>
      </c>
      <c r="C1063" t="s">
        <v>14</v>
      </c>
      <c r="D1063" t="s">
        <v>15</v>
      </c>
      <c r="E1063" t="s">
        <v>38</v>
      </c>
      <c r="F1063" t="s">
        <v>39</v>
      </c>
      <c r="G1063" s="2">
        <v>0</v>
      </c>
      <c r="H1063" s="2">
        <v>2200</v>
      </c>
      <c r="I1063" s="2">
        <v>2200</v>
      </c>
      <c r="J1063" s="2">
        <v>0</v>
      </c>
      <c r="K1063" s="2">
        <v>2200</v>
      </c>
      <c r="L1063" s="2" t="str">
        <f>_xlfn.XLOOKUP(Data_Nhập[[#This Row],[Main SKU]],MD_Main_SKU[Main SKU],MD_Main_SKU[SKU name_gom])</f>
        <v>iSS01084</v>
      </c>
      <c r="M1063" s="2" t="str">
        <f>_xlfn.XLOOKUP(Data_Nhập[[#This Row],[Material-Nhập]],MD_Main_SKU[Main SKU],MD_Main_SKU[SKU name_gom])</f>
        <v>iSS01084-PL</v>
      </c>
    </row>
    <row r="1064" spans="1:13" x14ac:dyDescent="0.35">
      <c r="A1064">
        <v>2025</v>
      </c>
      <c r="B1064">
        <v>12</v>
      </c>
      <c r="C1064" t="s">
        <v>14</v>
      </c>
      <c r="D1064" t="s">
        <v>15</v>
      </c>
      <c r="E1064" t="s">
        <v>34</v>
      </c>
      <c r="F1064" t="s">
        <v>35</v>
      </c>
      <c r="G1064" s="2">
        <v>0</v>
      </c>
      <c r="H1064" s="2">
        <v>8800</v>
      </c>
      <c r="I1064" s="2">
        <v>8800</v>
      </c>
      <c r="J1064" s="2">
        <v>0</v>
      </c>
      <c r="K1064" s="2">
        <v>8800</v>
      </c>
      <c r="L1064" s="2" t="str">
        <f>_xlfn.XLOOKUP(Data_Nhập[[#This Row],[Main SKU]],MD_Main_SKU[Main SKU],MD_Main_SKU[SKU name_gom])</f>
        <v>iSS01084</v>
      </c>
      <c r="M1064" s="2" t="str">
        <f>_xlfn.XLOOKUP(Data_Nhập[[#This Row],[Material-Nhập]],MD_Main_SKU[Main SKU],MD_Main_SKU[SKU name_gom])</f>
        <v>WSS03-PL</v>
      </c>
    </row>
    <row r="1065" spans="1:13" x14ac:dyDescent="0.35">
      <c r="A1065">
        <v>2025</v>
      </c>
      <c r="B1065">
        <v>12</v>
      </c>
      <c r="C1065" t="s">
        <v>14</v>
      </c>
      <c r="D1065" t="s">
        <v>15</v>
      </c>
      <c r="E1065" t="s">
        <v>87</v>
      </c>
      <c r="F1065" t="s">
        <v>88</v>
      </c>
      <c r="G1065" s="2">
        <v>0</v>
      </c>
      <c r="H1065" s="2">
        <v>0</v>
      </c>
      <c r="I1065" s="2">
        <v>0</v>
      </c>
      <c r="J1065" s="2">
        <v>17421</v>
      </c>
      <c r="K1065" s="2">
        <v>17421</v>
      </c>
      <c r="L1065" s="2" t="str">
        <f>_xlfn.XLOOKUP(Data_Nhập[[#This Row],[Main SKU]],MD_Main_SKU[Main SKU],MD_Main_SKU[SKU name_gom])</f>
        <v>iSS01084</v>
      </c>
      <c r="M1065" s="2" t="str">
        <f>_xlfn.XLOOKUP(Data_Nhập[[#This Row],[Material-Nhập]],MD_Main_SKU[Main SKU],MD_Main_SKU[SKU name_gom])</f>
        <v>Phó sản</v>
      </c>
    </row>
    <row r="1066" spans="1:13" x14ac:dyDescent="0.35">
      <c r="A1066">
        <v>2025</v>
      </c>
      <c r="B1066">
        <v>12</v>
      </c>
      <c r="C1066" t="s">
        <v>14</v>
      </c>
      <c r="D1066" t="s">
        <v>15</v>
      </c>
      <c r="E1066" t="s">
        <v>117</v>
      </c>
      <c r="F1066" t="s">
        <v>86</v>
      </c>
      <c r="G1066" s="2">
        <v>0</v>
      </c>
      <c r="H1066" s="2">
        <v>0</v>
      </c>
      <c r="I1066" s="2">
        <v>0</v>
      </c>
      <c r="J1066" s="2">
        <v>20455</v>
      </c>
      <c r="K1066" s="2">
        <v>20455</v>
      </c>
      <c r="L1066" s="2" t="str">
        <f>_xlfn.XLOOKUP(Data_Nhập[[#This Row],[Main SKU]],MD_Main_SKU[Main SKU],MD_Main_SKU[SKU name_gom])</f>
        <v>iSS01084</v>
      </c>
      <c r="M1066" s="2" t="str">
        <f>_xlfn.XLOOKUP(Data_Nhập[[#This Row],[Material-Nhập]],MD_Main_SKU[Main SKU],MD_Main_SKU[SKU name_gom])</f>
        <v>Phó sản</v>
      </c>
    </row>
    <row r="1067" spans="1:13" x14ac:dyDescent="0.35">
      <c r="A1067">
        <v>2025</v>
      </c>
      <c r="B1067">
        <v>12</v>
      </c>
      <c r="C1067" t="s">
        <v>14</v>
      </c>
      <c r="D1067" t="s">
        <v>15</v>
      </c>
      <c r="E1067" t="s">
        <v>126</v>
      </c>
      <c r="F1067" t="s">
        <v>127</v>
      </c>
      <c r="G1067" s="2">
        <v>0</v>
      </c>
      <c r="H1067" s="2">
        <v>0</v>
      </c>
      <c r="I1067" s="2">
        <v>0</v>
      </c>
      <c r="J1067" s="2">
        <v>4400.0000000000009</v>
      </c>
      <c r="K1067" s="2">
        <v>4400.0000000000009</v>
      </c>
      <c r="L1067" s="2" t="str">
        <f>_xlfn.XLOOKUP(Data_Nhập[[#This Row],[Main SKU]],MD_Main_SKU[Main SKU],MD_Main_SKU[SKU name_gom])</f>
        <v>iSS01084</v>
      </c>
      <c r="M1067" s="2" t="str">
        <f>_xlfn.XLOOKUP(Data_Nhập[[#This Row],[Material-Nhập]],MD_Main_SKU[Main SKU],MD_Main_SKU[SKU name_gom])</f>
        <v>Phó sản</v>
      </c>
    </row>
    <row r="1068" spans="1:13" x14ac:dyDescent="0.35">
      <c r="A1068">
        <v>2025</v>
      </c>
      <c r="B1068">
        <v>12</v>
      </c>
      <c r="C1068" t="s">
        <v>16</v>
      </c>
      <c r="D1068" t="s">
        <v>17</v>
      </c>
      <c r="E1068" t="s">
        <v>14</v>
      </c>
      <c r="F1068" t="s">
        <v>15</v>
      </c>
      <c r="G1068" s="2">
        <v>0</v>
      </c>
      <c r="H1068" s="2">
        <v>12100</v>
      </c>
      <c r="I1068" s="2">
        <v>12100</v>
      </c>
      <c r="J1068" s="2">
        <v>0</v>
      </c>
      <c r="K1068" s="2">
        <v>12100</v>
      </c>
      <c r="L1068" s="2" t="str">
        <f>_xlfn.XLOOKUP(Data_Nhập[[#This Row],[Main SKU]],MD_Main_SKU[Main SKU],MD_Main_SKU[SKU name_gom])</f>
        <v>WSS01</v>
      </c>
      <c r="M1068" s="2" t="str">
        <f>_xlfn.XLOOKUP(Data_Nhập[[#This Row],[Material-Nhập]],MD_Main_SKU[Main SKU],MD_Main_SKU[SKU name_gom])</f>
        <v>iSS01084</v>
      </c>
    </row>
    <row r="1069" spans="1:13" x14ac:dyDescent="0.35">
      <c r="A1069">
        <v>2025</v>
      </c>
      <c r="B1069">
        <v>12</v>
      </c>
      <c r="C1069" t="s">
        <v>16</v>
      </c>
      <c r="D1069" t="s">
        <v>17</v>
      </c>
      <c r="E1069" t="s">
        <v>16</v>
      </c>
      <c r="F1069" t="s">
        <v>17</v>
      </c>
      <c r="G1069" s="2">
        <v>1202300</v>
      </c>
      <c r="H1069" s="2">
        <v>0</v>
      </c>
      <c r="I1069" s="2">
        <v>1202300</v>
      </c>
      <c r="J1069" s="2">
        <v>0</v>
      </c>
      <c r="K1069" s="2">
        <v>1202300</v>
      </c>
      <c r="L1069" s="2" t="str">
        <f>_xlfn.XLOOKUP(Data_Nhập[[#This Row],[Main SKU]],MD_Main_SKU[Main SKU],MD_Main_SKU[SKU name_gom])</f>
        <v>WSS01</v>
      </c>
      <c r="M1069" s="2" t="str">
        <f>_xlfn.XLOOKUP(Data_Nhập[[#This Row],[Material-Nhập]],MD_Main_SKU[Main SKU],MD_Main_SKU[SKU name_gom])</f>
        <v>WSS01</v>
      </c>
    </row>
    <row r="1070" spans="1:13" x14ac:dyDescent="0.35">
      <c r="A1070">
        <v>2025</v>
      </c>
      <c r="B1070">
        <v>12</v>
      </c>
      <c r="C1070" t="s">
        <v>16</v>
      </c>
      <c r="D1070" t="s">
        <v>17</v>
      </c>
      <c r="E1070" t="s">
        <v>18</v>
      </c>
      <c r="F1070" t="s">
        <v>19</v>
      </c>
      <c r="G1070" s="2">
        <v>0</v>
      </c>
      <c r="H1070" s="2">
        <v>52800</v>
      </c>
      <c r="I1070" s="2">
        <v>52800</v>
      </c>
      <c r="J1070" s="2">
        <v>0</v>
      </c>
      <c r="K1070" s="2">
        <v>52800</v>
      </c>
      <c r="L1070" s="2" t="str">
        <f>_xlfn.XLOOKUP(Data_Nhập[[#This Row],[Main SKU]],MD_Main_SKU[Main SKU],MD_Main_SKU[SKU name_gom])</f>
        <v>WSS01</v>
      </c>
      <c r="M1070" s="2" t="str">
        <f>_xlfn.XLOOKUP(Data_Nhập[[#This Row],[Material-Nhập]],MD_Main_SKU[Main SKU],MD_Main_SKU[SKU name_gom])</f>
        <v>iSS01</v>
      </c>
    </row>
    <row r="1071" spans="1:13" x14ac:dyDescent="0.35">
      <c r="A1071">
        <v>2025</v>
      </c>
      <c r="B1071">
        <v>12</v>
      </c>
      <c r="C1071" t="s">
        <v>16</v>
      </c>
      <c r="D1071" t="s">
        <v>17</v>
      </c>
      <c r="E1071" t="s">
        <v>22</v>
      </c>
      <c r="F1071" t="s">
        <v>23</v>
      </c>
      <c r="G1071" s="2">
        <v>0</v>
      </c>
      <c r="H1071" s="2">
        <v>15400</v>
      </c>
      <c r="I1071" s="2">
        <v>15400</v>
      </c>
      <c r="J1071" s="2">
        <v>0</v>
      </c>
      <c r="K1071" s="2">
        <v>15400</v>
      </c>
      <c r="L1071" s="2" t="str">
        <f>_xlfn.XLOOKUP(Data_Nhập[[#This Row],[Main SKU]],MD_Main_SKU[Main SKU],MD_Main_SKU[SKU name_gom])</f>
        <v>WSS01</v>
      </c>
      <c r="M1071" s="2" t="str">
        <f>_xlfn.XLOOKUP(Data_Nhập[[#This Row],[Material-Nhập]],MD_Main_SKU[Main SKU],MD_Main_SKU[SKU name_gom])</f>
        <v>WSS03</v>
      </c>
    </row>
    <row r="1072" spans="1:13" x14ac:dyDescent="0.35">
      <c r="A1072">
        <v>2025</v>
      </c>
      <c r="B1072">
        <v>12</v>
      </c>
      <c r="C1072" t="s">
        <v>16</v>
      </c>
      <c r="D1072" t="s">
        <v>17</v>
      </c>
      <c r="E1072" t="s">
        <v>40</v>
      </c>
      <c r="F1072" t="s">
        <v>41</v>
      </c>
      <c r="G1072" s="2">
        <v>0</v>
      </c>
      <c r="H1072" s="2">
        <v>9900</v>
      </c>
      <c r="I1072" s="2">
        <v>9900</v>
      </c>
      <c r="J1072" s="2">
        <v>0</v>
      </c>
      <c r="K1072" s="2">
        <v>9900</v>
      </c>
      <c r="L1072" s="2" t="str">
        <f>_xlfn.XLOOKUP(Data_Nhập[[#This Row],[Main SKU]],MD_Main_SKU[Main SKU],MD_Main_SKU[SKU name_gom])</f>
        <v>WSS01</v>
      </c>
      <c r="M1072" s="2" t="str">
        <f>_xlfn.XLOOKUP(Data_Nhập[[#This Row],[Material-Nhập]],MD_Main_SKU[Main SKU],MD_Main_SKU[SKU name_gom])</f>
        <v>WSS01-PL</v>
      </c>
    </row>
    <row r="1073" spans="1:13" x14ac:dyDescent="0.35">
      <c r="A1073">
        <v>2025</v>
      </c>
      <c r="B1073">
        <v>12</v>
      </c>
      <c r="C1073" t="s">
        <v>16</v>
      </c>
      <c r="D1073" t="s">
        <v>17</v>
      </c>
      <c r="E1073" t="s">
        <v>34</v>
      </c>
      <c r="F1073" t="s">
        <v>35</v>
      </c>
      <c r="G1073" s="2">
        <v>0</v>
      </c>
      <c r="H1073" s="2">
        <v>8800</v>
      </c>
      <c r="I1073" s="2">
        <v>8800</v>
      </c>
      <c r="J1073" s="2">
        <v>0</v>
      </c>
      <c r="K1073" s="2">
        <v>8800</v>
      </c>
      <c r="L1073" s="2" t="str">
        <f>_xlfn.XLOOKUP(Data_Nhập[[#This Row],[Main SKU]],MD_Main_SKU[Main SKU],MD_Main_SKU[SKU name_gom])</f>
        <v>WSS01</v>
      </c>
      <c r="M1073" s="2" t="str">
        <f>_xlfn.XLOOKUP(Data_Nhập[[#This Row],[Material-Nhập]],MD_Main_SKU[Main SKU],MD_Main_SKU[SKU name_gom])</f>
        <v>WSS03-PL</v>
      </c>
    </row>
    <row r="1074" spans="1:13" x14ac:dyDescent="0.35">
      <c r="A1074">
        <v>2025</v>
      </c>
      <c r="B1074">
        <v>12</v>
      </c>
      <c r="C1074" t="s">
        <v>16</v>
      </c>
      <c r="D1074" t="s">
        <v>17</v>
      </c>
      <c r="E1074" t="s">
        <v>87</v>
      </c>
      <c r="F1074" t="s">
        <v>88</v>
      </c>
      <c r="G1074" s="2">
        <v>0</v>
      </c>
      <c r="H1074" s="2">
        <v>0</v>
      </c>
      <c r="I1074" s="2">
        <v>0</v>
      </c>
      <c r="J1074" s="2">
        <v>39311.000000000007</v>
      </c>
      <c r="K1074" s="2">
        <v>39311.000000000007</v>
      </c>
      <c r="L1074" s="2" t="str">
        <f>_xlfn.XLOOKUP(Data_Nhập[[#This Row],[Main SKU]],MD_Main_SKU[Main SKU],MD_Main_SKU[SKU name_gom])</f>
        <v>WSS01</v>
      </c>
      <c r="M1074" s="2" t="str">
        <f>_xlfn.XLOOKUP(Data_Nhập[[#This Row],[Material-Nhập]],MD_Main_SKU[Main SKU],MD_Main_SKU[SKU name_gom])</f>
        <v>Phó sản</v>
      </c>
    </row>
    <row r="1075" spans="1:13" x14ac:dyDescent="0.35">
      <c r="A1075">
        <v>2025</v>
      </c>
      <c r="B1075">
        <v>12</v>
      </c>
      <c r="C1075" t="s">
        <v>16</v>
      </c>
      <c r="D1075" t="s">
        <v>17</v>
      </c>
      <c r="E1075" t="s">
        <v>91</v>
      </c>
      <c r="F1075" t="s">
        <v>92</v>
      </c>
      <c r="G1075" s="2">
        <v>0</v>
      </c>
      <c r="H1075" s="2">
        <v>0</v>
      </c>
      <c r="I1075" s="2">
        <v>0</v>
      </c>
      <c r="J1075" s="2">
        <v>2580</v>
      </c>
      <c r="K1075" s="2">
        <v>2580</v>
      </c>
      <c r="L1075" s="2" t="str">
        <f>_xlfn.XLOOKUP(Data_Nhập[[#This Row],[Main SKU]],MD_Main_SKU[Main SKU],MD_Main_SKU[SKU name_gom])</f>
        <v>WSS01</v>
      </c>
      <c r="M1075" s="2" t="str">
        <f>_xlfn.XLOOKUP(Data_Nhập[[#This Row],[Material-Nhập]],MD_Main_SKU[Main SKU],MD_Main_SKU[SKU name_gom])</f>
        <v>Phó sản</v>
      </c>
    </row>
    <row r="1076" spans="1:13" x14ac:dyDescent="0.35">
      <c r="A1076">
        <v>2025</v>
      </c>
      <c r="B1076">
        <v>12</v>
      </c>
      <c r="C1076" t="s">
        <v>16</v>
      </c>
      <c r="D1076" t="s">
        <v>17</v>
      </c>
      <c r="E1076" t="s">
        <v>93</v>
      </c>
      <c r="F1076" t="s">
        <v>94</v>
      </c>
      <c r="G1076" s="2">
        <v>0</v>
      </c>
      <c r="H1076" s="2">
        <v>0</v>
      </c>
      <c r="I1076" s="2">
        <v>0</v>
      </c>
      <c r="J1076" s="2">
        <v>800</v>
      </c>
      <c r="K1076" s="2">
        <v>800</v>
      </c>
      <c r="L1076" s="2" t="str">
        <f>_xlfn.XLOOKUP(Data_Nhập[[#This Row],[Main SKU]],MD_Main_SKU[Main SKU],MD_Main_SKU[SKU name_gom])</f>
        <v>WSS01</v>
      </c>
      <c r="M1076" s="2" t="str">
        <f>_xlfn.XLOOKUP(Data_Nhập[[#This Row],[Material-Nhập]],MD_Main_SKU[Main SKU],MD_Main_SKU[SKU name_gom])</f>
        <v>Phó sản</v>
      </c>
    </row>
    <row r="1077" spans="1:13" x14ac:dyDescent="0.35">
      <c r="A1077">
        <v>2025</v>
      </c>
      <c r="B1077">
        <v>12</v>
      </c>
      <c r="C1077" t="s">
        <v>16</v>
      </c>
      <c r="D1077" t="s">
        <v>17</v>
      </c>
      <c r="E1077" t="s">
        <v>117</v>
      </c>
      <c r="F1077" t="s">
        <v>86</v>
      </c>
      <c r="G1077" s="2">
        <v>0</v>
      </c>
      <c r="H1077" s="2">
        <v>0</v>
      </c>
      <c r="I1077" s="2">
        <v>0</v>
      </c>
      <c r="J1077" s="2">
        <v>14184</v>
      </c>
      <c r="K1077" s="2">
        <v>14184</v>
      </c>
      <c r="L1077" s="2" t="str">
        <f>_xlfn.XLOOKUP(Data_Nhập[[#This Row],[Main SKU]],MD_Main_SKU[Main SKU],MD_Main_SKU[SKU name_gom])</f>
        <v>WSS01</v>
      </c>
      <c r="M1077" s="2" t="str">
        <f>_xlfn.XLOOKUP(Data_Nhập[[#This Row],[Material-Nhập]],MD_Main_SKU[Main SKU],MD_Main_SKU[SKU name_gom])</f>
        <v>Phó sản</v>
      </c>
    </row>
    <row r="1078" spans="1:13" x14ac:dyDescent="0.35">
      <c r="A1078">
        <v>2025</v>
      </c>
      <c r="B1078">
        <v>12</v>
      </c>
      <c r="C1078" t="s">
        <v>16</v>
      </c>
      <c r="D1078" t="s">
        <v>17</v>
      </c>
      <c r="E1078" t="s">
        <v>128</v>
      </c>
      <c r="F1078" t="s">
        <v>129</v>
      </c>
      <c r="G1078" s="2">
        <v>0</v>
      </c>
      <c r="H1078" s="2">
        <v>0</v>
      </c>
      <c r="I1078" s="2">
        <v>0</v>
      </c>
      <c r="J1078" s="2">
        <v>8800</v>
      </c>
      <c r="K1078" s="2">
        <v>8800</v>
      </c>
      <c r="L1078" s="2" t="str">
        <f>_xlfn.XLOOKUP(Data_Nhập[[#This Row],[Main SKU]],MD_Main_SKU[Main SKU],MD_Main_SKU[SKU name_gom])</f>
        <v>WSS01</v>
      </c>
      <c r="M1078" s="2" t="str">
        <f>_xlfn.XLOOKUP(Data_Nhập[[#This Row],[Material-Nhập]],MD_Main_SKU[Main SKU],MD_Main_SKU[SKU name_gom])</f>
        <v>Phó sản</v>
      </c>
    </row>
    <row r="1079" spans="1:13" x14ac:dyDescent="0.35">
      <c r="A1079">
        <v>2025</v>
      </c>
      <c r="B1079">
        <v>12</v>
      </c>
      <c r="C1079" t="s">
        <v>18</v>
      </c>
      <c r="D1079" t="s">
        <v>19</v>
      </c>
      <c r="E1079" t="s">
        <v>16</v>
      </c>
      <c r="F1079" t="s">
        <v>17</v>
      </c>
      <c r="G1079" s="2">
        <v>0</v>
      </c>
      <c r="H1079" s="2">
        <v>3300</v>
      </c>
      <c r="I1079" s="2">
        <v>3300</v>
      </c>
      <c r="J1079" s="2">
        <v>0</v>
      </c>
      <c r="K1079" s="2">
        <v>3300</v>
      </c>
      <c r="L1079" s="2" t="str">
        <f>_xlfn.XLOOKUP(Data_Nhập[[#This Row],[Main SKU]],MD_Main_SKU[Main SKU],MD_Main_SKU[SKU name_gom])</f>
        <v>iSS01</v>
      </c>
      <c r="M1079" s="2" t="str">
        <f>_xlfn.XLOOKUP(Data_Nhập[[#This Row],[Material-Nhập]],MD_Main_SKU[Main SKU],MD_Main_SKU[SKU name_gom])</f>
        <v>WSS01</v>
      </c>
    </row>
    <row r="1080" spans="1:13" x14ac:dyDescent="0.35">
      <c r="A1080">
        <v>2025</v>
      </c>
      <c r="B1080">
        <v>12</v>
      </c>
      <c r="C1080" t="s">
        <v>18</v>
      </c>
      <c r="D1080" t="s">
        <v>19</v>
      </c>
      <c r="E1080" t="s">
        <v>18</v>
      </c>
      <c r="F1080" t="s">
        <v>19</v>
      </c>
      <c r="G1080" s="2">
        <v>26400</v>
      </c>
      <c r="H1080" s="2">
        <v>0</v>
      </c>
      <c r="I1080" s="2">
        <v>26400</v>
      </c>
      <c r="J1080" s="2">
        <v>0</v>
      </c>
      <c r="K1080" s="2">
        <v>26400</v>
      </c>
      <c r="L1080" s="2" t="str">
        <f>_xlfn.XLOOKUP(Data_Nhập[[#This Row],[Main SKU]],MD_Main_SKU[Main SKU],MD_Main_SKU[SKU name_gom])</f>
        <v>iSS01</v>
      </c>
      <c r="M1080" s="2" t="str">
        <f>_xlfn.XLOOKUP(Data_Nhập[[#This Row],[Material-Nhập]],MD_Main_SKU[Main SKU],MD_Main_SKU[SKU name_gom])</f>
        <v>iSS01</v>
      </c>
    </row>
    <row r="1081" spans="1:13" x14ac:dyDescent="0.35">
      <c r="A1081">
        <v>2025</v>
      </c>
      <c r="B1081">
        <v>12</v>
      </c>
      <c r="C1081" t="s">
        <v>18</v>
      </c>
      <c r="D1081" t="s">
        <v>19</v>
      </c>
      <c r="E1081" t="s">
        <v>87</v>
      </c>
      <c r="F1081" t="s">
        <v>88</v>
      </c>
      <c r="G1081" s="2">
        <v>0</v>
      </c>
      <c r="H1081" s="2">
        <v>0</v>
      </c>
      <c r="I1081" s="2">
        <v>0</v>
      </c>
      <c r="J1081" s="2">
        <v>1400</v>
      </c>
      <c r="K1081" s="2">
        <v>1400</v>
      </c>
      <c r="L1081" s="2" t="str">
        <f>_xlfn.XLOOKUP(Data_Nhập[[#This Row],[Main SKU]],MD_Main_SKU[Main SKU],MD_Main_SKU[SKU name_gom])</f>
        <v>iSS01</v>
      </c>
      <c r="M1081" s="2" t="str">
        <f>_xlfn.XLOOKUP(Data_Nhập[[#This Row],[Material-Nhập]],MD_Main_SKU[Main SKU],MD_Main_SKU[SKU name_gom])</f>
        <v>Phó sản</v>
      </c>
    </row>
    <row r="1082" spans="1:13" x14ac:dyDescent="0.35">
      <c r="A1082">
        <v>2025</v>
      </c>
      <c r="B1082">
        <v>12</v>
      </c>
      <c r="C1082" t="s">
        <v>18</v>
      </c>
      <c r="D1082" t="s">
        <v>19</v>
      </c>
      <c r="E1082" t="s">
        <v>117</v>
      </c>
      <c r="F1082" t="s">
        <v>86</v>
      </c>
      <c r="G1082" s="2">
        <v>0</v>
      </c>
      <c r="H1082" s="2">
        <v>0</v>
      </c>
      <c r="I1082" s="2">
        <v>0</v>
      </c>
      <c r="J1082" s="2">
        <v>434</v>
      </c>
      <c r="K1082" s="2">
        <v>434</v>
      </c>
      <c r="L1082" s="2" t="str">
        <f>_xlfn.XLOOKUP(Data_Nhập[[#This Row],[Main SKU]],MD_Main_SKU[Main SKU],MD_Main_SKU[SKU name_gom])</f>
        <v>iSS01</v>
      </c>
      <c r="M1082" s="2" t="str">
        <f>_xlfn.XLOOKUP(Data_Nhập[[#This Row],[Material-Nhập]],MD_Main_SKU[Main SKU],MD_Main_SKU[SKU name_gom])</f>
        <v>Phó sản</v>
      </c>
    </row>
    <row r="1083" spans="1:13" x14ac:dyDescent="0.35">
      <c r="A1083">
        <v>2025</v>
      </c>
      <c r="B1083">
        <v>12</v>
      </c>
      <c r="C1083" t="s">
        <v>22</v>
      </c>
      <c r="D1083" t="s">
        <v>23</v>
      </c>
      <c r="E1083" t="s">
        <v>22</v>
      </c>
      <c r="F1083" t="s">
        <v>23</v>
      </c>
      <c r="G1083" s="2">
        <v>507100</v>
      </c>
      <c r="H1083" s="2">
        <v>0</v>
      </c>
      <c r="I1083" s="2">
        <v>507100</v>
      </c>
      <c r="J1083" s="2">
        <v>0</v>
      </c>
      <c r="K1083" s="2">
        <v>507100</v>
      </c>
      <c r="L1083" s="2" t="str">
        <f>_xlfn.XLOOKUP(Data_Nhập[[#This Row],[Main SKU]],MD_Main_SKU[Main SKU],MD_Main_SKU[SKU name_gom])</f>
        <v>WSS03</v>
      </c>
      <c r="M1083" s="2" t="str">
        <f>_xlfn.XLOOKUP(Data_Nhập[[#This Row],[Material-Nhập]],MD_Main_SKU[Main SKU],MD_Main_SKU[SKU name_gom])</f>
        <v>WSS03</v>
      </c>
    </row>
    <row r="1084" spans="1:13" x14ac:dyDescent="0.35">
      <c r="A1084">
        <v>2025</v>
      </c>
      <c r="B1084">
        <v>12</v>
      </c>
      <c r="C1084" t="s">
        <v>22</v>
      </c>
      <c r="D1084" t="s">
        <v>23</v>
      </c>
      <c r="E1084" t="s">
        <v>34</v>
      </c>
      <c r="F1084" t="s">
        <v>35</v>
      </c>
      <c r="G1084" s="2">
        <v>0</v>
      </c>
      <c r="H1084" s="2">
        <v>6600</v>
      </c>
      <c r="I1084" s="2">
        <v>6600</v>
      </c>
      <c r="J1084" s="2">
        <v>0</v>
      </c>
      <c r="K1084" s="2">
        <v>6600</v>
      </c>
      <c r="L1084" s="2" t="str">
        <f>_xlfn.XLOOKUP(Data_Nhập[[#This Row],[Main SKU]],MD_Main_SKU[Main SKU],MD_Main_SKU[SKU name_gom])</f>
        <v>WSS03</v>
      </c>
      <c r="M1084" s="2" t="str">
        <f>_xlfn.XLOOKUP(Data_Nhập[[#This Row],[Material-Nhập]],MD_Main_SKU[Main SKU],MD_Main_SKU[SKU name_gom])</f>
        <v>WSS03-PL</v>
      </c>
    </row>
    <row r="1085" spans="1:13" x14ac:dyDescent="0.35">
      <c r="A1085">
        <v>2025</v>
      </c>
      <c r="B1085">
        <v>12</v>
      </c>
      <c r="C1085" t="s">
        <v>22</v>
      </c>
      <c r="D1085" t="s">
        <v>23</v>
      </c>
      <c r="E1085" t="s">
        <v>87</v>
      </c>
      <c r="F1085" t="s">
        <v>88</v>
      </c>
      <c r="G1085" s="2">
        <v>0</v>
      </c>
      <c r="H1085" s="2">
        <v>0</v>
      </c>
      <c r="I1085" s="2">
        <v>0</v>
      </c>
      <c r="J1085" s="2">
        <v>24620</v>
      </c>
      <c r="K1085" s="2">
        <v>24620</v>
      </c>
      <c r="L1085" s="2" t="str">
        <f>_xlfn.XLOOKUP(Data_Nhập[[#This Row],[Main SKU]],MD_Main_SKU[Main SKU],MD_Main_SKU[SKU name_gom])</f>
        <v>WSS03</v>
      </c>
      <c r="M1085" s="2" t="str">
        <f>_xlfn.XLOOKUP(Data_Nhập[[#This Row],[Material-Nhập]],MD_Main_SKU[Main SKU],MD_Main_SKU[SKU name_gom])</f>
        <v>Phó sản</v>
      </c>
    </row>
    <row r="1086" spans="1:13" x14ac:dyDescent="0.35">
      <c r="A1086">
        <v>2025</v>
      </c>
      <c r="B1086">
        <v>12</v>
      </c>
      <c r="C1086" t="s">
        <v>22</v>
      </c>
      <c r="D1086" t="s">
        <v>23</v>
      </c>
      <c r="E1086" t="s">
        <v>117</v>
      </c>
      <c r="F1086" t="s">
        <v>86</v>
      </c>
      <c r="G1086" s="2">
        <v>0</v>
      </c>
      <c r="H1086" s="2">
        <v>0</v>
      </c>
      <c r="I1086" s="2">
        <v>0</v>
      </c>
      <c r="J1086" s="2">
        <v>11133</v>
      </c>
      <c r="K1086" s="2">
        <v>11133</v>
      </c>
      <c r="L1086" s="2" t="str">
        <f>_xlfn.XLOOKUP(Data_Nhập[[#This Row],[Main SKU]],MD_Main_SKU[Main SKU],MD_Main_SKU[SKU name_gom])</f>
        <v>WSS03</v>
      </c>
      <c r="M1086" s="2" t="str">
        <f>_xlfn.XLOOKUP(Data_Nhập[[#This Row],[Material-Nhập]],MD_Main_SKU[Main SKU],MD_Main_SKU[SKU name_gom])</f>
        <v>Phó sản</v>
      </c>
    </row>
    <row r="1087" spans="1:13" x14ac:dyDescent="0.35">
      <c r="A1087">
        <v>2025</v>
      </c>
      <c r="B1087">
        <v>12</v>
      </c>
      <c r="C1087" t="s">
        <v>22</v>
      </c>
      <c r="D1087" t="s">
        <v>23</v>
      </c>
      <c r="E1087" t="s">
        <v>138</v>
      </c>
      <c r="F1087" t="s">
        <v>139</v>
      </c>
      <c r="G1087" s="2">
        <v>0</v>
      </c>
      <c r="H1087" s="2">
        <v>0</v>
      </c>
      <c r="I1087" s="2">
        <v>0</v>
      </c>
      <c r="J1087" s="2">
        <v>1100</v>
      </c>
      <c r="K1087" s="2">
        <v>1100</v>
      </c>
      <c r="L1087" s="2" t="str">
        <f>_xlfn.XLOOKUP(Data_Nhập[[#This Row],[Main SKU]],MD_Main_SKU[Main SKU],MD_Main_SKU[SKU name_gom])</f>
        <v>WSS03</v>
      </c>
      <c r="M1087" s="2" t="str">
        <f>_xlfn.XLOOKUP(Data_Nhập[[#This Row],[Material-Nhập]],MD_Main_SKU[Main SKU],MD_Main_SKU[SKU name_gom])</f>
        <v>Phó sản</v>
      </c>
    </row>
    <row r="1088" spans="1:13" x14ac:dyDescent="0.35">
      <c r="A1088">
        <v>2025</v>
      </c>
      <c r="B1088">
        <v>12</v>
      </c>
      <c r="C1088" t="s">
        <v>115</v>
      </c>
      <c r="D1088" t="s">
        <v>116</v>
      </c>
      <c r="E1088" t="s">
        <v>115</v>
      </c>
      <c r="F1088" t="s">
        <v>116</v>
      </c>
      <c r="G1088" s="2">
        <v>8400</v>
      </c>
      <c r="H1088" s="2">
        <v>0</v>
      </c>
      <c r="I1088" s="2">
        <v>8400</v>
      </c>
      <c r="J1088" s="2">
        <v>0</v>
      </c>
      <c r="K1088" s="2">
        <v>8400</v>
      </c>
      <c r="L1088" s="2" t="str">
        <f>_xlfn.XLOOKUP(Data_Nhập[[#This Row],[Main SKU]],MD_Main_SKU[Main SKU],MD_Main_SKU[SKU name_gom])</f>
        <v>WSS05</v>
      </c>
      <c r="M1088" s="2" t="str">
        <f>_xlfn.XLOOKUP(Data_Nhập[[#This Row],[Material-Nhập]],MD_Main_SKU[Main SKU],MD_Main_SKU[SKU name_gom])</f>
        <v>WSS05</v>
      </c>
    </row>
    <row r="1089" spans="1:13" x14ac:dyDescent="0.35">
      <c r="A1089">
        <v>2025</v>
      </c>
      <c r="B1089">
        <v>12</v>
      </c>
      <c r="C1089" t="s">
        <v>115</v>
      </c>
      <c r="D1089" t="s">
        <v>116</v>
      </c>
      <c r="E1089" t="s">
        <v>117</v>
      </c>
      <c r="F1089" t="s">
        <v>86</v>
      </c>
      <c r="G1089" s="2">
        <v>0</v>
      </c>
      <c r="H1089" s="2">
        <v>0</v>
      </c>
      <c r="I1089" s="2">
        <v>0</v>
      </c>
      <c r="J1089" s="2">
        <v>320</v>
      </c>
      <c r="K1089" s="2">
        <v>320</v>
      </c>
      <c r="L1089" s="2" t="str">
        <f>_xlfn.XLOOKUP(Data_Nhập[[#This Row],[Main SKU]],MD_Main_SKU[Main SKU],MD_Main_SKU[SKU name_gom])</f>
        <v>WSS05</v>
      </c>
      <c r="M1089" s="2" t="str">
        <f>_xlfn.XLOOKUP(Data_Nhập[[#This Row],[Material-Nhập]],MD_Main_SKU[Main SKU],MD_Main_SKU[SKU name_gom])</f>
        <v>Phó sản</v>
      </c>
    </row>
    <row r="1090" spans="1:13" x14ac:dyDescent="0.35">
      <c r="A1090">
        <v>2025</v>
      </c>
      <c r="B1090">
        <v>12</v>
      </c>
      <c r="C1090" t="s">
        <v>48</v>
      </c>
      <c r="D1090" t="s">
        <v>49</v>
      </c>
      <c r="E1090" t="s">
        <v>16</v>
      </c>
      <c r="F1090" t="s">
        <v>17</v>
      </c>
      <c r="G1090" s="2">
        <v>0</v>
      </c>
      <c r="H1090" s="2">
        <v>2200</v>
      </c>
      <c r="I1090" s="2">
        <v>2200</v>
      </c>
      <c r="J1090" s="2">
        <v>0</v>
      </c>
      <c r="K1090" s="2">
        <v>2200</v>
      </c>
      <c r="L1090" s="2" t="str">
        <f>_xlfn.XLOOKUP(Data_Nhập[[#This Row],[Main SKU]],MD_Main_SKU[Main SKU],MD_Main_SKU[SKU name_gom])</f>
        <v>WSS01</v>
      </c>
      <c r="M1090" s="2" t="str">
        <f>_xlfn.XLOOKUP(Data_Nhập[[#This Row],[Material-Nhập]],MD_Main_SKU[Main SKU],MD_Main_SKU[SKU name_gom])</f>
        <v>WSS01</v>
      </c>
    </row>
    <row r="1091" spans="1:13" x14ac:dyDescent="0.35">
      <c r="A1091">
        <v>2025</v>
      </c>
      <c r="B1091">
        <v>12</v>
      </c>
      <c r="C1091" t="s">
        <v>48</v>
      </c>
      <c r="D1091" t="s">
        <v>49</v>
      </c>
      <c r="E1091" t="s">
        <v>48</v>
      </c>
      <c r="F1091" t="s">
        <v>49</v>
      </c>
      <c r="G1091" s="2">
        <v>33000</v>
      </c>
      <c r="H1091" s="2">
        <v>0</v>
      </c>
      <c r="I1091" s="2">
        <v>33000</v>
      </c>
      <c r="J1091" s="2">
        <v>0</v>
      </c>
      <c r="K1091" s="2">
        <v>33000</v>
      </c>
      <c r="L1091" s="2" t="str">
        <f>_xlfn.XLOOKUP(Data_Nhập[[#This Row],[Main SKU]],MD_Main_SKU[Main SKU],MD_Main_SKU[SKU name_gom])</f>
        <v>WSS01</v>
      </c>
      <c r="M1091" s="2" t="str">
        <f>_xlfn.XLOOKUP(Data_Nhập[[#This Row],[Material-Nhập]],MD_Main_SKU[Main SKU],MD_Main_SKU[SKU name_gom])</f>
        <v>WSS01</v>
      </c>
    </row>
    <row r="1092" spans="1:13" x14ac:dyDescent="0.35">
      <c r="A1092">
        <v>2025</v>
      </c>
      <c r="B1092">
        <v>12</v>
      </c>
      <c r="C1092" t="s">
        <v>48</v>
      </c>
      <c r="D1092" t="s">
        <v>49</v>
      </c>
      <c r="E1092" t="s">
        <v>87</v>
      </c>
      <c r="F1092" t="s">
        <v>88</v>
      </c>
      <c r="G1092" s="2">
        <v>0</v>
      </c>
      <c r="H1092" s="2">
        <v>0</v>
      </c>
      <c r="I1092" s="2">
        <v>0</v>
      </c>
      <c r="J1092" s="2">
        <v>350</v>
      </c>
      <c r="K1092" s="2">
        <v>350</v>
      </c>
      <c r="L1092" s="2" t="str">
        <f>_xlfn.XLOOKUP(Data_Nhập[[#This Row],[Main SKU]],MD_Main_SKU[Main SKU],MD_Main_SKU[SKU name_gom])</f>
        <v>WSS01</v>
      </c>
      <c r="M1092" s="2" t="str">
        <f>_xlfn.XLOOKUP(Data_Nhập[[#This Row],[Material-Nhập]],MD_Main_SKU[Main SKU],MD_Main_SKU[SKU name_gom])</f>
        <v>Phó sản</v>
      </c>
    </row>
    <row r="1093" spans="1:13" x14ac:dyDescent="0.35">
      <c r="A1093">
        <v>2025</v>
      </c>
      <c r="B1093">
        <v>12</v>
      </c>
      <c r="C1093" t="s">
        <v>48</v>
      </c>
      <c r="D1093" t="s">
        <v>49</v>
      </c>
      <c r="E1093" t="s">
        <v>117</v>
      </c>
      <c r="F1093" t="s">
        <v>86</v>
      </c>
      <c r="G1093" s="2">
        <v>0</v>
      </c>
      <c r="H1093" s="2">
        <v>0</v>
      </c>
      <c r="I1093" s="2">
        <v>0</v>
      </c>
      <c r="J1093" s="2">
        <v>1950</v>
      </c>
      <c r="K1093" s="2">
        <v>1950</v>
      </c>
      <c r="L1093" s="2" t="str">
        <f>_xlfn.XLOOKUP(Data_Nhập[[#This Row],[Main SKU]],MD_Main_SKU[Main SKU],MD_Main_SKU[SKU name_gom])</f>
        <v>WSS01</v>
      </c>
      <c r="M1093" s="2" t="str">
        <f>_xlfn.XLOOKUP(Data_Nhập[[#This Row],[Material-Nhập]],MD_Main_SKU[Main SKU],MD_Main_SKU[SKU name_gom])</f>
        <v>Phó sản</v>
      </c>
    </row>
    <row r="1094" spans="1:13" x14ac:dyDescent="0.35">
      <c r="A1094">
        <v>2026</v>
      </c>
      <c r="B1094">
        <v>1</v>
      </c>
      <c r="C1094" t="s">
        <v>8</v>
      </c>
      <c r="D1094" t="s">
        <v>9</v>
      </c>
      <c r="E1094" t="s">
        <v>8</v>
      </c>
      <c r="F1094" t="s">
        <v>9</v>
      </c>
      <c r="G1094" s="2">
        <v>25300</v>
      </c>
      <c r="H1094" s="2">
        <v>0</v>
      </c>
      <c r="I1094" s="2">
        <v>25300</v>
      </c>
      <c r="J1094" s="2">
        <v>0</v>
      </c>
      <c r="K1094" s="2">
        <v>25300</v>
      </c>
      <c r="L1094" s="2" t="str">
        <f>_xlfn.XLOOKUP(Data_Nhập[[#This Row],[Main SKU]],MD_Main_SKU[Main SKU],MD_Main_SKU[SKU name_gom])</f>
        <v>WSS01</v>
      </c>
      <c r="M1094" s="2" t="str">
        <f>_xlfn.XLOOKUP(Data_Nhập[[#This Row],[Material-Nhập]],MD_Main_SKU[Main SKU],MD_Main_SKU[SKU name_gom])</f>
        <v>WSS01</v>
      </c>
    </row>
    <row r="1095" spans="1:13" x14ac:dyDescent="0.35">
      <c r="A1095">
        <v>2026</v>
      </c>
      <c r="B1095">
        <v>1</v>
      </c>
      <c r="C1095" t="s">
        <v>8</v>
      </c>
      <c r="D1095" t="s">
        <v>9</v>
      </c>
      <c r="E1095" t="s">
        <v>22</v>
      </c>
      <c r="F1095" t="s">
        <v>23</v>
      </c>
      <c r="G1095" s="2">
        <v>0</v>
      </c>
      <c r="H1095" s="2">
        <v>2200</v>
      </c>
      <c r="I1095" s="2">
        <v>2200</v>
      </c>
      <c r="J1095" s="2">
        <v>0</v>
      </c>
      <c r="K1095" s="2">
        <v>2200</v>
      </c>
      <c r="L1095" s="2" t="str">
        <f>_xlfn.XLOOKUP(Data_Nhập[[#This Row],[Main SKU]],MD_Main_SKU[Main SKU],MD_Main_SKU[SKU name_gom])</f>
        <v>WSS01</v>
      </c>
      <c r="M1095" s="2" t="str">
        <f>_xlfn.XLOOKUP(Data_Nhập[[#This Row],[Material-Nhập]],MD_Main_SKU[Main SKU],MD_Main_SKU[SKU name_gom])</f>
        <v>WSS03</v>
      </c>
    </row>
    <row r="1096" spans="1:13" x14ac:dyDescent="0.35">
      <c r="A1096">
        <v>2026</v>
      </c>
      <c r="B1096">
        <v>1</v>
      </c>
      <c r="C1096" t="s">
        <v>8</v>
      </c>
      <c r="D1096" t="s">
        <v>9</v>
      </c>
      <c r="E1096" t="s">
        <v>36</v>
      </c>
      <c r="F1096" t="s">
        <v>37</v>
      </c>
      <c r="G1096" s="2">
        <v>0</v>
      </c>
      <c r="H1096" s="2">
        <v>6600</v>
      </c>
      <c r="I1096" s="2">
        <v>6600</v>
      </c>
      <c r="J1096" s="2">
        <v>0</v>
      </c>
      <c r="K1096" s="2">
        <v>6600</v>
      </c>
      <c r="L1096" s="2" t="str">
        <f>_xlfn.XLOOKUP(Data_Nhập[[#This Row],[Main SKU]],MD_Main_SKU[Main SKU],MD_Main_SKU[SKU name_gom])</f>
        <v>WSS01</v>
      </c>
      <c r="M1096" s="2" t="str">
        <f>_xlfn.XLOOKUP(Data_Nhập[[#This Row],[Material-Nhập]],MD_Main_SKU[Main SKU],MD_Main_SKU[SKU name_gom])</f>
        <v>WSS01-PL</v>
      </c>
    </row>
    <row r="1097" spans="1:13" x14ac:dyDescent="0.35">
      <c r="A1097">
        <v>2026</v>
      </c>
      <c r="B1097">
        <v>1</v>
      </c>
      <c r="C1097" t="s">
        <v>8</v>
      </c>
      <c r="D1097" t="s">
        <v>9</v>
      </c>
      <c r="E1097" t="s">
        <v>87</v>
      </c>
      <c r="F1097" t="s">
        <v>88</v>
      </c>
      <c r="G1097" s="2">
        <v>0</v>
      </c>
      <c r="H1097" s="2">
        <v>0</v>
      </c>
      <c r="I1097" s="2">
        <v>0</v>
      </c>
      <c r="J1097" s="2">
        <v>1235</v>
      </c>
      <c r="K1097" s="2">
        <v>1235</v>
      </c>
      <c r="L1097" s="2" t="str">
        <f>_xlfn.XLOOKUP(Data_Nhập[[#This Row],[Main SKU]],MD_Main_SKU[Main SKU],MD_Main_SKU[SKU name_gom])</f>
        <v>WSS01</v>
      </c>
      <c r="M1097" s="2" t="str">
        <f>_xlfn.XLOOKUP(Data_Nhập[[#This Row],[Material-Nhập]],MD_Main_SKU[Main SKU],MD_Main_SKU[SKU name_gom])</f>
        <v>Phó sản</v>
      </c>
    </row>
    <row r="1098" spans="1:13" x14ac:dyDescent="0.35">
      <c r="A1098">
        <v>2026</v>
      </c>
      <c r="B1098">
        <v>1</v>
      </c>
      <c r="C1098" t="s">
        <v>8</v>
      </c>
      <c r="D1098" t="s">
        <v>9</v>
      </c>
      <c r="E1098" t="s">
        <v>117</v>
      </c>
      <c r="F1098" t="s">
        <v>86</v>
      </c>
      <c r="G1098" s="2">
        <v>0</v>
      </c>
      <c r="H1098" s="2">
        <v>0</v>
      </c>
      <c r="I1098" s="2">
        <v>0</v>
      </c>
      <c r="J1098" s="2">
        <v>595</v>
      </c>
      <c r="K1098" s="2">
        <v>595</v>
      </c>
      <c r="L1098" s="2" t="str">
        <f>_xlfn.XLOOKUP(Data_Nhập[[#This Row],[Main SKU]],MD_Main_SKU[Main SKU],MD_Main_SKU[SKU name_gom])</f>
        <v>WSS01</v>
      </c>
      <c r="M1098" s="2" t="str">
        <f>_xlfn.XLOOKUP(Data_Nhập[[#This Row],[Material-Nhập]],MD_Main_SKU[Main SKU],MD_Main_SKU[SKU name_gom])</f>
        <v>Phó sản</v>
      </c>
    </row>
    <row r="1099" spans="1:13" x14ac:dyDescent="0.35">
      <c r="A1099">
        <v>2026</v>
      </c>
      <c r="B1099">
        <v>1</v>
      </c>
      <c r="C1099" t="s">
        <v>14</v>
      </c>
      <c r="D1099" t="s">
        <v>15</v>
      </c>
      <c r="E1099" t="s">
        <v>14</v>
      </c>
      <c r="F1099" t="s">
        <v>15</v>
      </c>
      <c r="G1099" s="2">
        <v>301399.99999999994</v>
      </c>
      <c r="H1099" s="2">
        <v>0</v>
      </c>
      <c r="I1099" s="2">
        <v>301399.99999999994</v>
      </c>
      <c r="J1099" s="2">
        <v>0</v>
      </c>
      <c r="K1099" s="2">
        <v>301399.99999999994</v>
      </c>
      <c r="L1099" s="2" t="str">
        <f>_xlfn.XLOOKUP(Data_Nhập[[#This Row],[Main SKU]],MD_Main_SKU[Main SKU],MD_Main_SKU[SKU name_gom])</f>
        <v>iSS01084</v>
      </c>
      <c r="M1099" s="2" t="str">
        <f>_xlfn.XLOOKUP(Data_Nhập[[#This Row],[Material-Nhập]],MD_Main_SKU[Main SKU],MD_Main_SKU[SKU name_gom])</f>
        <v>iSS01084</v>
      </c>
    </row>
    <row r="1100" spans="1:13" x14ac:dyDescent="0.35">
      <c r="A1100">
        <v>2026</v>
      </c>
      <c r="B1100">
        <v>1</v>
      </c>
      <c r="C1100" t="s">
        <v>14</v>
      </c>
      <c r="D1100" t="s">
        <v>15</v>
      </c>
      <c r="E1100" t="s">
        <v>18</v>
      </c>
      <c r="F1100" t="s">
        <v>19</v>
      </c>
      <c r="G1100" s="2">
        <v>0</v>
      </c>
      <c r="H1100" s="2">
        <v>1100</v>
      </c>
      <c r="I1100" s="2">
        <v>1100</v>
      </c>
      <c r="J1100" s="2">
        <v>0</v>
      </c>
      <c r="K1100" s="2">
        <v>1100</v>
      </c>
      <c r="L1100" s="2" t="str">
        <f>_xlfn.XLOOKUP(Data_Nhập[[#This Row],[Main SKU]],MD_Main_SKU[Main SKU],MD_Main_SKU[SKU name_gom])</f>
        <v>iSS01084</v>
      </c>
      <c r="M1100" s="2" t="str">
        <f>_xlfn.XLOOKUP(Data_Nhập[[#This Row],[Material-Nhập]],MD_Main_SKU[Main SKU],MD_Main_SKU[SKU name_gom])</f>
        <v>iSS01</v>
      </c>
    </row>
    <row r="1101" spans="1:13" x14ac:dyDescent="0.35">
      <c r="A1101">
        <v>2026</v>
      </c>
      <c r="B1101">
        <v>1</v>
      </c>
      <c r="C1101" t="s">
        <v>14</v>
      </c>
      <c r="D1101" t="s">
        <v>15</v>
      </c>
      <c r="E1101" t="s">
        <v>22</v>
      </c>
      <c r="F1101" t="s">
        <v>23</v>
      </c>
      <c r="G1101" s="2">
        <v>0</v>
      </c>
      <c r="H1101" s="2">
        <v>27500</v>
      </c>
      <c r="I1101" s="2">
        <v>27500</v>
      </c>
      <c r="J1101" s="2">
        <v>0</v>
      </c>
      <c r="K1101" s="2">
        <v>27500</v>
      </c>
      <c r="L1101" s="2" t="str">
        <f>_xlfn.XLOOKUP(Data_Nhập[[#This Row],[Main SKU]],MD_Main_SKU[Main SKU],MD_Main_SKU[SKU name_gom])</f>
        <v>iSS01084</v>
      </c>
      <c r="M1101" s="2" t="str">
        <f>_xlfn.XLOOKUP(Data_Nhập[[#This Row],[Material-Nhập]],MD_Main_SKU[Main SKU],MD_Main_SKU[SKU name_gom])</f>
        <v>WSS03</v>
      </c>
    </row>
    <row r="1102" spans="1:13" x14ac:dyDescent="0.35">
      <c r="A1102">
        <v>2026</v>
      </c>
      <c r="B1102">
        <v>1</v>
      </c>
      <c r="C1102" t="s">
        <v>14</v>
      </c>
      <c r="D1102" t="s">
        <v>15</v>
      </c>
      <c r="E1102" t="s">
        <v>42</v>
      </c>
      <c r="F1102" t="s">
        <v>43</v>
      </c>
      <c r="G1102" s="2">
        <v>0</v>
      </c>
      <c r="H1102" s="2">
        <v>2200</v>
      </c>
      <c r="I1102" s="2">
        <v>2200</v>
      </c>
      <c r="J1102" s="2">
        <v>0</v>
      </c>
      <c r="K1102" s="2">
        <v>2200</v>
      </c>
      <c r="L1102" s="2" t="str">
        <f>_xlfn.XLOOKUP(Data_Nhập[[#This Row],[Main SKU]],MD_Main_SKU[Main SKU],MD_Main_SKU[SKU name_gom])</f>
        <v>iSS01084</v>
      </c>
      <c r="M1102" s="2" t="str">
        <f>_xlfn.XLOOKUP(Data_Nhập[[#This Row],[Material-Nhập]],MD_Main_SKU[Main SKU],MD_Main_SKU[SKU name_gom])</f>
        <v>iSS01-PL</v>
      </c>
    </row>
    <row r="1103" spans="1:13" x14ac:dyDescent="0.35">
      <c r="A1103">
        <v>2026</v>
      </c>
      <c r="B1103">
        <v>1</v>
      </c>
      <c r="C1103" t="s">
        <v>14</v>
      </c>
      <c r="D1103" t="s">
        <v>15</v>
      </c>
      <c r="E1103" t="s">
        <v>87</v>
      </c>
      <c r="F1103" t="s">
        <v>88</v>
      </c>
      <c r="G1103" s="2">
        <v>0</v>
      </c>
      <c r="H1103" s="2">
        <v>0</v>
      </c>
      <c r="I1103" s="2">
        <v>0</v>
      </c>
      <c r="J1103" s="2">
        <v>5550</v>
      </c>
      <c r="K1103" s="2">
        <v>5550</v>
      </c>
      <c r="L1103" s="2" t="str">
        <f>_xlfn.XLOOKUP(Data_Nhập[[#This Row],[Main SKU]],MD_Main_SKU[Main SKU],MD_Main_SKU[SKU name_gom])</f>
        <v>iSS01084</v>
      </c>
      <c r="M1103" s="2" t="str">
        <f>_xlfn.XLOOKUP(Data_Nhập[[#This Row],[Material-Nhập]],MD_Main_SKU[Main SKU],MD_Main_SKU[SKU name_gom])</f>
        <v>Phó sản</v>
      </c>
    </row>
    <row r="1104" spans="1:13" x14ac:dyDescent="0.35">
      <c r="A1104">
        <v>2026</v>
      </c>
      <c r="B1104">
        <v>1</v>
      </c>
      <c r="C1104" t="s">
        <v>14</v>
      </c>
      <c r="D1104" t="s">
        <v>15</v>
      </c>
      <c r="E1104" t="s">
        <v>117</v>
      </c>
      <c r="F1104" t="s">
        <v>86</v>
      </c>
      <c r="G1104" s="2">
        <v>0</v>
      </c>
      <c r="H1104" s="2">
        <v>0</v>
      </c>
      <c r="I1104" s="2">
        <v>0</v>
      </c>
      <c r="J1104" s="2">
        <v>9291.9999999999982</v>
      </c>
      <c r="K1104" s="2">
        <v>9291.9999999999982</v>
      </c>
      <c r="L1104" s="2" t="str">
        <f>_xlfn.XLOOKUP(Data_Nhập[[#This Row],[Main SKU]],MD_Main_SKU[Main SKU],MD_Main_SKU[SKU name_gom])</f>
        <v>iSS01084</v>
      </c>
      <c r="M1104" s="2" t="str">
        <f>_xlfn.XLOOKUP(Data_Nhập[[#This Row],[Material-Nhập]],MD_Main_SKU[Main SKU],MD_Main_SKU[SKU name_gom])</f>
        <v>Phó sản</v>
      </c>
    </row>
    <row r="1105" spans="1:13" x14ac:dyDescent="0.35">
      <c r="A1105">
        <v>2026</v>
      </c>
      <c r="B1105">
        <v>1</v>
      </c>
      <c r="C1105" t="s">
        <v>14</v>
      </c>
      <c r="D1105" t="s">
        <v>15</v>
      </c>
      <c r="E1105" t="s">
        <v>126</v>
      </c>
      <c r="F1105" t="s">
        <v>127</v>
      </c>
      <c r="G1105" s="2">
        <v>0</v>
      </c>
      <c r="H1105" s="2">
        <v>0</v>
      </c>
      <c r="I1105" s="2">
        <v>0</v>
      </c>
      <c r="J1105" s="2">
        <v>1100</v>
      </c>
      <c r="K1105" s="2">
        <v>1100</v>
      </c>
      <c r="L1105" s="2" t="str">
        <f>_xlfn.XLOOKUP(Data_Nhập[[#This Row],[Main SKU]],MD_Main_SKU[Main SKU],MD_Main_SKU[SKU name_gom])</f>
        <v>iSS01084</v>
      </c>
      <c r="M1105" s="2" t="str">
        <f>_xlfn.XLOOKUP(Data_Nhập[[#This Row],[Material-Nhập]],MD_Main_SKU[Main SKU],MD_Main_SKU[SKU name_gom])</f>
        <v>Phó sản</v>
      </c>
    </row>
    <row r="1106" spans="1:13" x14ac:dyDescent="0.35">
      <c r="A1106">
        <v>2026</v>
      </c>
      <c r="B1106">
        <v>1</v>
      </c>
      <c r="C1106" t="s">
        <v>16</v>
      </c>
      <c r="D1106" t="s">
        <v>17</v>
      </c>
      <c r="E1106" t="s">
        <v>16</v>
      </c>
      <c r="F1106" t="s">
        <v>17</v>
      </c>
      <c r="G1106" s="2">
        <v>1821599.9999999995</v>
      </c>
      <c r="H1106" s="2">
        <v>0</v>
      </c>
      <c r="I1106" s="2">
        <v>1821599.9999999995</v>
      </c>
      <c r="J1106" s="2">
        <v>0</v>
      </c>
      <c r="K1106" s="2">
        <v>1821599.9999999995</v>
      </c>
      <c r="L1106" s="2" t="str">
        <f>_xlfn.XLOOKUP(Data_Nhập[[#This Row],[Main SKU]],MD_Main_SKU[Main SKU],MD_Main_SKU[SKU name_gom])</f>
        <v>WSS01</v>
      </c>
      <c r="M1106" s="2" t="str">
        <f>_xlfn.XLOOKUP(Data_Nhập[[#This Row],[Material-Nhập]],MD_Main_SKU[Main SKU],MD_Main_SKU[SKU name_gom])</f>
        <v>WSS01</v>
      </c>
    </row>
    <row r="1107" spans="1:13" x14ac:dyDescent="0.35">
      <c r="A1107">
        <v>2026</v>
      </c>
      <c r="B1107">
        <v>1</v>
      </c>
      <c r="C1107" t="s">
        <v>16</v>
      </c>
      <c r="D1107" t="s">
        <v>17</v>
      </c>
      <c r="E1107" t="s">
        <v>22</v>
      </c>
      <c r="F1107" t="s">
        <v>23</v>
      </c>
      <c r="G1107" s="2">
        <v>0</v>
      </c>
      <c r="H1107" s="2">
        <v>13200.000000000004</v>
      </c>
      <c r="I1107" s="2">
        <v>13200.000000000004</v>
      </c>
      <c r="J1107" s="2">
        <v>0</v>
      </c>
      <c r="K1107" s="2">
        <v>13200.000000000004</v>
      </c>
      <c r="L1107" s="2" t="str">
        <f>_xlfn.XLOOKUP(Data_Nhập[[#This Row],[Main SKU]],MD_Main_SKU[Main SKU],MD_Main_SKU[SKU name_gom])</f>
        <v>WSS01</v>
      </c>
      <c r="M1107" s="2" t="str">
        <f>_xlfn.XLOOKUP(Data_Nhập[[#This Row],[Material-Nhập]],MD_Main_SKU[Main SKU],MD_Main_SKU[SKU name_gom])</f>
        <v>WSS03</v>
      </c>
    </row>
    <row r="1108" spans="1:13" x14ac:dyDescent="0.35">
      <c r="A1108">
        <v>2026</v>
      </c>
      <c r="B1108">
        <v>1</v>
      </c>
      <c r="C1108" t="s">
        <v>16</v>
      </c>
      <c r="D1108" t="s">
        <v>17</v>
      </c>
      <c r="E1108" t="s">
        <v>40</v>
      </c>
      <c r="F1108" t="s">
        <v>41</v>
      </c>
      <c r="G1108" s="2">
        <v>0</v>
      </c>
      <c r="H1108" s="2">
        <v>6600</v>
      </c>
      <c r="I1108" s="2">
        <v>6600</v>
      </c>
      <c r="J1108" s="2">
        <v>0</v>
      </c>
      <c r="K1108" s="2">
        <v>6600</v>
      </c>
      <c r="L1108" s="2" t="str">
        <f>_xlfn.XLOOKUP(Data_Nhập[[#This Row],[Main SKU]],MD_Main_SKU[Main SKU],MD_Main_SKU[SKU name_gom])</f>
        <v>WSS01</v>
      </c>
      <c r="M1108" s="2" t="str">
        <f>_xlfn.XLOOKUP(Data_Nhập[[#This Row],[Material-Nhập]],MD_Main_SKU[Main SKU],MD_Main_SKU[SKU name_gom])</f>
        <v>WSS01-PL</v>
      </c>
    </row>
    <row r="1109" spans="1:13" x14ac:dyDescent="0.35">
      <c r="A1109">
        <v>2026</v>
      </c>
      <c r="B1109">
        <v>1</v>
      </c>
      <c r="C1109" t="s">
        <v>16</v>
      </c>
      <c r="D1109" t="s">
        <v>17</v>
      </c>
      <c r="E1109" t="s">
        <v>42</v>
      </c>
      <c r="F1109" t="s">
        <v>43</v>
      </c>
      <c r="G1109" s="2">
        <v>0</v>
      </c>
      <c r="H1109" s="2">
        <v>2200</v>
      </c>
      <c r="I1109" s="2">
        <v>2200</v>
      </c>
      <c r="J1109" s="2">
        <v>0</v>
      </c>
      <c r="K1109" s="2">
        <v>2200</v>
      </c>
      <c r="L1109" s="2" t="str">
        <f>_xlfn.XLOOKUP(Data_Nhập[[#This Row],[Main SKU]],MD_Main_SKU[Main SKU],MD_Main_SKU[SKU name_gom])</f>
        <v>WSS01</v>
      </c>
      <c r="M1109" s="2" t="str">
        <f>_xlfn.XLOOKUP(Data_Nhập[[#This Row],[Material-Nhập]],MD_Main_SKU[Main SKU],MD_Main_SKU[SKU name_gom])</f>
        <v>iSS01-PL</v>
      </c>
    </row>
    <row r="1110" spans="1:13" x14ac:dyDescent="0.35">
      <c r="A1110">
        <v>2026</v>
      </c>
      <c r="B1110">
        <v>1</v>
      </c>
      <c r="C1110" t="s">
        <v>16</v>
      </c>
      <c r="D1110" t="s">
        <v>17</v>
      </c>
      <c r="E1110" t="s">
        <v>34</v>
      </c>
      <c r="F1110" t="s">
        <v>35</v>
      </c>
      <c r="G1110" s="2">
        <v>0</v>
      </c>
      <c r="H1110" s="2">
        <v>7672.2500000000009</v>
      </c>
      <c r="I1110" s="2">
        <v>7672.2500000000009</v>
      </c>
      <c r="J1110" s="2">
        <v>0</v>
      </c>
      <c r="K1110" s="2">
        <v>7672.2500000000009</v>
      </c>
      <c r="L1110" s="2" t="str">
        <f>_xlfn.XLOOKUP(Data_Nhập[[#This Row],[Main SKU]],MD_Main_SKU[Main SKU],MD_Main_SKU[SKU name_gom])</f>
        <v>WSS01</v>
      </c>
      <c r="M1110" s="2" t="str">
        <f>_xlfn.XLOOKUP(Data_Nhập[[#This Row],[Material-Nhập]],MD_Main_SKU[Main SKU],MD_Main_SKU[SKU name_gom])</f>
        <v>WSS03-PL</v>
      </c>
    </row>
    <row r="1111" spans="1:13" x14ac:dyDescent="0.35">
      <c r="A1111">
        <v>2026</v>
      </c>
      <c r="B1111">
        <v>1</v>
      </c>
      <c r="C1111" t="s">
        <v>16</v>
      </c>
      <c r="D1111" t="s">
        <v>17</v>
      </c>
      <c r="E1111" t="s">
        <v>87</v>
      </c>
      <c r="F1111" t="s">
        <v>88</v>
      </c>
      <c r="G1111" s="2">
        <v>0</v>
      </c>
      <c r="H1111" s="2">
        <v>0</v>
      </c>
      <c r="I1111" s="2">
        <v>0</v>
      </c>
      <c r="J1111" s="2">
        <v>26755</v>
      </c>
      <c r="K1111" s="2">
        <v>26755</v>
      </c>
      <c r="L1111" s="2" t="str">
        <f>_xlfn.XLOOKUP(Data_Nhập[[#This Row],[Main SKU]],MD_Main_SKU[Main SKU],MD_Main_SKU[SKU name_gom])</f>
        <v>WSS01</v>
      </c>
      <c r="M1111" s="2" t="str">
        <f>_xlfn.XLOOKUP(Data_Nhập[[#This Row],[Material-Nhập]],MD_Main_SKU[Main SKU],MD_Main_SKU[SKU name_gom])</f>
        <v>Phó sản</v>
      </c>
    </row>
    <row r="1112" spans="1:13" x14ac:dyDescent="0.35">
      <c r="A1112">
        <v>2026</v>
      </c>
      <c r="B1112">
        <v>1</v>
      </c>
      <c r="C1112" t="s">
        <v>16</v>
      </c>
      <c r="D1112" t="s">
        <v>17</v>
      </c>
      <c r="E1112" t="s">
        <v>91</v>
      </c>
      <c r="F1112" t="s">
        <v>92</v>
      </c>
      <c r="G1112" s="2">
        <v>0</v>
      </c>
      <c r="H1112" s="2">
        <v>0</v>
      </c>
      <c r="I1112" s="2">
        <v>0</v>
      </c>
      <c r="J1112" s="2">
        <v>2200</v>
      </c>
      <c r="K1112" s="2">
        <v>2200</v>
      </c>
      <c r="L1112" s="2" t="str">
        <f>_xlfn.XLOOKUP(Data_Nhập[[#This Row],[Main SKU]],MD_Main_SKU[Main SKU],MD_Main_SKU[SKU name_gom])</f>
        <v>WSS01</v>
      </c>
      <c r="M1112" s="2" t="str">
        <f>_xlfn.XLOOKUP(Data_Nhập[[#This Row],[Material-Nhập]],MD_Main_SKU[Main SKU],MD_Main_SKU[SKU name_gom])</f>
        <v>Phó sản</v>
      </c>
    </row>
    <row r="1113" spans="1:13" x14ac:dyDescent="0.35">
      <c r="A1113">
        <v>2026</v>
      </c>
      <c r="B1113">
        <v>1</v>
      </c>
      <c r="C1113" t="s">
        <v>16</v>
      </c>
      <c r="D1113" t="s">
        <v>17</v>
      </c>
      <c r="E1113" t="s">
        <v>93</v>
      </c>
      <c r="F1113" t="s">
        <v>94</v>
      </c>
      <c r="G1113" s="2">
        <v>0</v>
      </c>
      <c r="H1113" s="2">
        <v>0</v>
      </c>
      <c r="I1113" s="2">
        <v>0</v>
      </c>
      <c r="J1113" s="2">
        <v>249.99999999999997</v>
      </c>
      <c r="K1113" s="2">
        <v>249.99999999999997</v>
      </c>
      <c r="L1113" s="2" t="str">
        <f>_xlfn.XLOOKUP(Data_Nhập[[#This Row],[Main SKU]],MD_Main_SKU[Main SKU],MD_Main_SKU[SKU name_gom])</f>
        <v>WSS01</v>
      </c>
      <c r="M1113" s="2" t="str">
        <f>_xlfn.XLOOKUP(Data_Nhập[[#This Row],[Material-Nhập]],MD_Main_SKU[Main SKU],MD_Main_SKU[SKU name_gom])</f>
        <v>Phó sản</v>
      </c>
    </row>
    <row r="1114" spans="1:13" x14ac:dyDescent="0.35">
      <c r="A1114">
        <v>2026</v>
      </c>
      <c r="B1114">
        <v>1</v>
      </c>
      <c r="C1114" t="s">
        <v>16</v>
      </c>
      <c r="D1114" t="s">
        <v>17</v>
      </c>
      <c r="E1114" t="s">
        <v>117</v>
      </c>
      <c r="F1114" t="s">
        <v>86</v>
      </c>
      <c r="G1114" s="2">
        <v>0</v>
      </c>
      <c r="H1114" s="2">
        <v>0</v>
      </c>
      <c r="I1114" s="2">
        <v>0</v>
      </c>
      <c r="J1114" s="2">
        <v>19522.999999999996</v>
      </c>
      <c r="K1114" s="2">
        <v>19522.999999999996</v>
      </c>
      <c r="L1114" s="2" t="str">
        <f>_xlfn.XLOOKUP(Data_Nhập[[#This Row],[Main SKU]],MD_Main_SKU[Main SKU],MD_Main_SKU[SKU name_gom])</f>
        <v>WSS01</v>
      </c>
      <c r="M1114" s="2" t="str">
        <f>_xlfn.XLOOKUP(Data_Nhập[[#This Row],[Material-Nhập]],MD_Main_SKU[Main SKU],MD_Main_SKU[SKU name_gom])</f>
        <v>Phó sản</v>
      </c>
    </row>
    <row r="1115" spans="1:13" x14ac:dyDescent="0.35">
      <c r="A1115">
        <v>2026</v>
      </c>
      <c r="B1115">
        <v>1</v>
      </c>
      <c r="C1115" t="s">
        <v>16</v>
      </c>
      <c r="D1115" t="s">
        <v>17</v>
      </c>
      <c r="E1115" t="s">
        <v>128</v>
      </c>
      <c r="F1115" t="s">
        <v>129</v>
      </c>
      <c r="G1115" s="2">
        <v>0</v>
      </c>
      <c r="H1115" s="2">
        <v>0</v>
      </c>
      <c r="I1115" s="2">
        <v>0</v>
      </c>
      <c r="J1115" s="2">
        <v>5500</v>
      </c>
      <c r="K1115" s="2">
        <v>5500</v>
      </c>
      <c r="L1115" s="2" t="str">
        <f>_xlfn.XLOOKUP(Data_Nhập[[#This Row],[Main SKU]],MD_Main_SKU[Main SKU],MD_Main_SKU[SKU name_gom])</f>
        <v>WSS01</v>
      </c>
      <c r="M1115" s="2" t="str">
        <f>_xlfn.XLOOKUP(Data_Nhập[[#This Row],[Material-Nhập]],MD_Main_SKU[Main SKU],MD_Main_SKU[SKU name_gom])</f>
        <v>Phó sản</v>
      </c>
    </row>
    <row r="1116" spans="1:13" x14ac:dyDescent="0.35">
      <c r="A1116">
        <v>2026</v>
      </c>
      <c r="B1116">
        <v>1</v>
      </c>
      <c r="C1116" t="s">
        <v>22</v>
      </c>
      <c r="D1116" t="s">
        <v>23</v>
      </c>
      <c r="E1116" t="s">
        <v>22</v>
      </c>
      <c r="F1116" t="s">
        <v>23</v>
      </c>
      <c r="G1116" s="2">
        <v>376200</v>
      </c>
      <c r="H1116" s="2">
        <v>0</v>
      </c>
      <c r="I1116" s="2">
        <v>376200</v>
      </c>
      <c r="J1116" s="2">
        <v>0</v>
      </c>
      <c r="K1116" s="2">
        <v>376200</v>
      </c>
      <c r="L1116" s="2" t="str">
        <f>_xlfn.XLOOKUP(Data_Nhập[[#This Row],[Main SKU]],MD_Main_SKU[Main SKU],MD_Main_SKU[SKU name_gom])</f>
        <v>WSS03</v>
      </c>
      <c r="M1116" s="2" t="str">
        <f>_xlfn.XLOOKUP(Data_Nhập[[#This Row],[Material-Nhập]],MD_Main_SKU[Main SKU],MD_Main_SKU[SKU name_gom])</f>
        <v>WSS03</v>
      </c>
    </row>
    <row r="1117" spans="1:13" x14ac:dyDescent="0.35">
      <c r="A1117">
        <v>2026</v>
      </c>
      <c r="B1117">
        <v>1</v>
      </c>
      <c r="C1117" t="s">
        <v>22</v>
      </c>
      <c r="D1117" t="s">
        <v>23</v>
      </c>
      <c r="E1117" t="s">
        <v>34</v>
      </c>
      <c r="F1117" t="s">
        <v>35</v>
      </c>
      <c r="G1117" s="2">
        <v>0</v>
      </c>
      <c r="H1117" s="2">
        <v>2200</v>
      </c>
      <c r="I1117" s="2">
        <v>2200</v>
      </c>
      <c r="J1117" s="2">
        <v>0</v>
      </c>
      <c r="K1117" s="2">
        <v>2200</v>
      </c>
      <c r="L1117" s="2" t="str">
        <f>_xlfn.XLOOKUP(Data_Nhập[[#This Row],[Main SKU]],MD_Main_SKU[Main SKU],MD_Main_SKU[SKU name_gom])</f>
        <v>WSS03</v>
      </c>
      <c r="M1117" s="2" t="str">
        <f>_xlfn.XLOOKUP(Data_Nhập[[#This Row],[Material-Nhập]],MD_Main_SKU[Main SKU],MD_Main_SKU[SKU name_gom])</f>
        <v>WSS03-PL</v>
      </c>
    </row>
    <row r="1118" spans="1:13" x14ac:dyDescent="0.35">
      <c r="A1118">
        <v>2026</v>
      </c>
      <c r="B1118">
        <v>1</v>
      </c>
      <c r="C1118" t="s">
        <v>22</v>
      </c>
      <c r="D1118" t="s">
        <v>23</v>
      </c>
      <c r="E1118" t="s">
        <v>87</v>
      </c>
      <c r="F1118" t="s">
        <v>88</v>
      </c>
      <c r="G1118" s="2">
        <v>0</v>
      </c>
      <c r="H1118" s="2">
        <v>0</v>
      </c>
      <c r="I1118" s="2">
        <v>0</v>
      </c>
      <c r="J1118" s="2">
        <v>5850</v>
      </c>
      <c r="K1118" s="2">
        <v>5850</v>
      </c>
      <c r="L1118" s="2" t="str">
        <f>_xlfn.XLOOKUP(Data_Nhập[[#This Row],[Main SKU]],MD_Main_SKU[Main SKU],MD_Main_SKU[SKU name_gom])</f>
        <v>WSS03</v>
      </c>
      <c r="M1118" s="2" t="str">
        <f>_xlfn.XLOOKUP(Data_Nhập[[#This Row],[Material-Nhập]],MD_Main_SKU[Main SKU],MD_Main_SKU[SKU name_gom])</f>
        <v>Phó sản</v>
      </c>
    </row>
    <row r="1119" spans="1:13" x14ac:dyDescent="0.35">
      <c r="A1119">
        <v>2026</v>
      </c>
      <c r="B1119">
        <v>1</v>
      </c>
      <c r="C1119" t="s">
        <v>22</v>
      </c>
      <c r="D1119" t="s">
        <v>23</v>
      </c>
      <c r="E1119" t="s">
        <v>117</v>
      </c>
      <c r="F1119" t="s">
        <v>86</v>
      </c>
      <c r="G1119" s="2">
        <v>0</v>
      </c>
      <c r="H1119" s="2">
        <v>0</v>
      </c>
      <c r="I1119" s="2">
        <v>0</v>
      </c>
      <c r="J1119" s="2">
        <v>5738.9999999999991</v>
      </c>
      <c r="K1119" s="2">
        <v>5738.9999999999991</v>
      </c>
      <c r="L1119" s="2" t="str">
        <f>_xlfn.XLOOKUP(Data_Nhập[[#This Row],[Main SKU]],MD_Main_SKU[Main SKU],MD_Main_SKU[SKU name_gom])</f>
        <v>WSS03</v>
      </c>
      <c r="M1119" s="2" t="str">
        <f>_xlfn.XLOOKUP(Data_Nhập[[#This Row],[Material-Nhập]],MD_Main_SKU[Main SKU],MD_Main_SKU[SKU name_gom])</f>
        <v>Phó sản</v>
      </c>
    </row>
    <row r="1120" spans="1:13" x14ac:dyDescent="0.35">
      <c r="A1120">
        <v>2026</v>
      </c>
      <c r="B1120">
        <v>1</v>
      </c>
      <c r="C1120" t="s">
        <v>22</v>
      </c>
      <c r="D1120" t="s">
        <v>23</v>
      </c>
      <c r="E1120" t="s">
        <v>138</v>
      </c>
      <c r="F1120" t="s">
        <v>139</v>
      </c>
      <c r="G1120" s="2">
        <v>0</v>
      </c>
      <c r="H1120" s="2">
        <v>0</v>
      </c>
      <c r="I1120" s="2">
        <v>0</v>
      </c>
      <c r="J1120" s="2">
        <v>2200</v>
      </c>
      <c r="K1120" s="2">
        <v>2200</v>
      </c>
      <c r="L1120" s="2" t="str">
        <f>_xlfn.XLOOKUP(Data_Nhập[[#This Row],[Main SKU]],MD_Main_SKU[Main SKU],MD_Main_SKU[SKU name_gom])</f>
        <v>WSS03</v>
      </c>
      <c r="M1120" s="2" t="str">
        <f>_xlfn.XLOOKUP(Data_Nhập[[#This Row],[Material-Nhập]],MD_Main_SKU[Main SKU],MD_Main_SKU[SKU name_gom])</f>
        <v>Phó sản</v>
      </c>
    </row>
    <row r="1121" spans="1:13" x14ac:dyDescent="0.35">
      <c r="A1121">
        <v>2026</v>
      </c>
      <c r="B1121">
        <v>1</v>
      </c>
      <c r="C1121" t="s">
        <v>99</v>
      </c>
      <c r="D1121" t="s">
        <v>100</v>
      </c>
      <c r="E1121" t="s">
        <v>99</v>
      </c>
      <c r="F1121" t="s">
        <v>100</v>
      </c>
      <c r="G1121" s="2">
        <v>1365</v>
      </c>
      <c r="H1121" s="2">
        <v>0</v>
      </c>
      <c r="I1121" s="2">
        <v>1365</v>
      </c>
      <c r="J1121" s="2">
        <v>0</v>
      </c>
      <c r="K1121" s="2">
        <v>1365</v>
      </c>
      <c r="L1121" s="2" t="str">
        <f>_xlfn.XLOOKUP(Data_Nhập[[#This Row],[Main SKU]],MD_Main_SKU[Main SKU],MD_Main_SKU[SKU name_gom])</f>
        <v>WSS04</v>
      </c>
      <c r="M1121" s="2" t="str">
        <f>_xlfn.XLOOKUP(Data_Nhập[[#This Row],[Material-Nhập]],MD_Main_SKU[Main SKU],MD_Main_SKU[SKU name_gom])</f>
        <v>WSS04</v>
      </c>
    </row>
    <row r="1122" spans="1:13" x14ac:dyDescent="0.35">
      <c r="A1122">
        <v>2026</v>
      </c>
      <c r="B1122">
        <v>1</v>
      </c>
      <c r="C1122" t="s">
        <v>99</v>
      </c>
      <c r="D1122" t="s">
        <v>100</v>
      </c>
      <c r="E1122" t="s">
        <v>115</v>
      </c>
      <c r="F1122" t="s">
        <v>116</v>
      </c>
      <c r="G1122" s="2">
        <v>0</v>
      </c>
      <c r="H1122" s="2">
        <v>7225</v>
      </c>
      <c r="I1122" s="2">
        <v>7225</v>
      </c>
      <c r="J1122" s="2">
        <v>0</v>
      </c>
      <c r="K1122" s="2">
        <v>7225</v>
      </c>
      <c r="L1122" s="2" t="str">
        <f>_xlfn.XLOOKUP(Data_Nhập[[#This Row],[Main SKU]],MD_Main_SKU[Main SKU],MD_Main_SKU[SKU name_gom])</f>
        <v>WSS04</v>
      </c>
      <c r="M1122" s="2" t="str">
        <f>_xlfn.XLOOKUP(Data_Nhập[[#This Row],[Material-Nhập]],MD_Main_SKU[Main SKU],MD_Main_SKU[SKU name_gom])</f>
        <v>WSS05</v>
      </c>
    </row>
    <row r="1123" spans="1:13" x14ac:dyDescent="0.35">
      <c r="A1123">
        <v>2026</v>
      </c>
      <c r="B1123">
        <v>1</v>
      </c>
      <c r="C1123" t="s">
        <v>99</v>
      </c>
      <c r="D1123" t="s">
        <v>100</v>
      </c>
      <c r="E1123" t="s">
        <v>87</v>
      </c>
      <c r="F1123" t="s">
        <v>88</v>
      </c>
      <c r="G1123" s="2">
        <v>0</v>
      </c>
      <c r="H1123" s="2">
        <v>0</v>
      </c>
      <c r="I1123" s="2">
        <v>0</v>
      </c>
      <c r="J1123" s="2">
        <v>700</v>
      </c>
      <c r="K1123" s="2">
        <v>700</v>
      </c>
      <c r="L1123" s="2" t="str">
        <f>_xlfn.XLOOKUP(Data_Nhập[[#This Row],[Main SKU]],MD_Main_SKU[Main SKU],MD_Main_SKU[SKU name_gom])</f>
        <v>WSS04</v>
      </c>
      <c r="M1123" s="2" t="str">
        <f>_xlfn.XLOOKUP(Data_Nhập[[#This Row],[Material-Nhập]],MD_Main_SKU[Main SKU],MD_Main_SKU[SKU name_gom])</f>
        <v>Phó sản</v>
      </c>
    </row>
    <row r="1124" spans="1:13" x14ac:dyDescent="0.35">
      <c r="A1124">
        <v>2026</v>
      </c>
      <c r="B1124">
        <v>1</v>
      </c>
      <c r="C1124" t="s">
        <v>99</v>
      </c>
      <c r="D1124" t="s">
        <v>100</v>
      </c>
      <c r="E1124" t="s">
        <v>117</v>
      </c>
      <c r="F1124" t="s">
        <v>86</v>
      </c>
      <c r="G1124" s="2">
        <v>0</v>
      </c>
      <c r="H1124" s="2">
        <v>0</v>
      </c>
      <c r="I1124" s="2">
        <v>0</v>
      </c>
      <c r="J1124" s="2">
        <v>1050</v>
      </c>
      <c r="K1124" s="2">
        <v>1050</v>
      </c>
      <c r="L1124" s="2" t="str">
        <f>_xlfn.XLOOKUP(Data_Nhập[[#This Row],[Main SKU]],MD_Main_SKU[Main SKU],MD_Main_SKU[SKU name_gom])</f>
        <v>WSS04</v>
      </c>
      <c r="M1124" s="2" t="str">
        <f>_xlfn.XLOOKUP(Data_Nhập[[#This Row],[Material-Nhập]],MD_Main_SKU[Main SKU],MD_Main_SKU[SKU name_gom])</f>
        <v>Phó sản</v>
      </c>
    </row>
    <row r="1125" spans="1:13" x14ac:dyDescent="0.35">
      <c r="A1125">
        <v>2026</v>
      </c>
      <c r="B1125">
        <v>1</v>
      </c>
      <c r="C1125" t="s">
        <v>115</v>
      </c>
      <c r="D1125" t="s">
        <v>116</v>
      </c>
      <c r="E1125" t="s">
        <v>95</v>
      </c>
      <c r="F1125" t="s">
        <v>96</v>
      </c>
      <c r="G1125" s="2">
        <v>0</v>
      </c>
      <c r="H1125" s="2">
        <v>5250</v>
      </c>
      <c r="I1125" s="2">
        <v>5250</v>
      </c>
      <c r="J1125" s="2">
        <v>0</v>
      </c>
      <c r="K1125" s="2">
        <v>5250</v>
      </c>
      <c r="L1125" s="2" t="str">
        <f>_xlfn.XLOOKUP(Data_Nhập[[#This Row],[Main SKU]],MD_Main_SKU[Main SKU],MD_Main_SKU[SKU name_gom])</f>
        <v>WSS05</v>
      </c>
      <c r="M1125" s="2" t="str">
        <f>_xlfn.XLOOKUP(Data_Nhập[[#This Row],[Material-Nhập]],MD_Main_SKU[Main SKU],MD_Main_SKU[SKU name_gom])</f>
        <v>WSS04</v>
      </c>
    </row>
    <row r="1126" spans="1:13" x14ac:dyDescent="0.35">
      <c r="A1126">
        <v>2026</v>
      </c>
      <c r="B1126">
        <v>1</v>
      </c>
      <c r="C1126" t="s">
        <v>115</v>
      </c>
      <c r="D1126" t="s">
        <v>116</v>
      </c>
      <c r="E1126" t="s">
        <v>115</v>
      </c>
      <c r="F1126" t="s">
        <v>116</v>
      </c>
      <c r="G1126" s="2">
        <v>37800</v>
      </c>
      <c r="H1126" s="2">
        <v>0</v>
      </c>
      <c r="I1126" s="2">
        <v>37800</v>
      </c>
      <c r="J1126" s="2">
        <v>0</v>
      </c>
      <c r="K1126" s="2">
        <v>37800</v>
      </c>
      <c r="L1126" s="2" t="str">
        <f>_xlfn.XLOOKUP(Data_Nhập[[#This Row],[Main SKU]],MD_Main_SKU[Main SKU],MD_Main_SKU[SKU name_gom])</f>
        <v>WSS05</v>
      </c>
      <c r="M1126" s="2" t="str">
        <f>_xlfn.XLOOKUP(Data_Nhập[[#This Row],[Material-Nhập]],MD_Main_SKU[Main SKU],MD_Main_SKU[SKU name_gom])</f>
        <v>WSS05</v>
      </c>
    </row>
    <row r="1127" spans="1:13" x14ac:dyDescent="0.35">
      <c r="A1127">
        <v>2026</v>
      </c>
      <c r="B1127">
        <v>1</v>
      </c>
      <c r="C1127" t="s">
        <v>115</v>
      </c>
      <c r="D1127" t="s">
        <v>116</v>
      </c>
      <c r="E1127" t="s">
        <v>124</v>
      </c>
      <c r="F1127" t="s">
        <v>125</v>
      </c>
      <c r="G1127" s="2">
        <v>0</v>
      </c>
      <c r="H1127" s="2">
        <v>1223.4999999999998</v>
      </c>
      <c r="I1127" s="2">
        <v>1223.4999999999998</v>
      </c>
      <c r="J1127" s="2">
        <v>0</v>
      </c>
      <c r="K1127" s="2">
        <v>1223.4999999999998</v>
      </c>
      <c r="L1127" s="2" t="str">
        <f>_xlfn.XLOOKUP(Data_Nhập[[#This Row],[Main SKU]],MD_Main_SKU[Main SKU],MD_Main_SKU[SKU name_gom])</f>
        <v>WSS05</v>
      </c>
      <c r="M1127" s="2" t="str">
        <f>_xlfn.XLOOKUP(Data_Nhập[[#This Row],[Material-Nhập]],MD_Main_SKU[Main SKU],MD_Main_SKU[SKU name_gom])</f>
        <v>WSS06</v>
      </c>
    </row>
    <row r="1128" spans="1:13" x14ac:dyDescent="0.35">
      <c r="A1128">
        <v>2026</v>
      </c>
      <c r="B1128">
        <v>1</v>
      </c>
      <c r="C1128" t="s">
        <v>115</v>
      </c>
      <c r="D1128" t="s">
        <v>116</v>
      </c>
      <c r="E1128" t="s">
        <v>140</v>
      </c>
      <c r="F1128" t="s">
        <v>141</v>
      </c>
      <c r="G1128" s="2">
        <v>0</v>
      </c>
      <c r="H1128" s="2">
        <v>27300</v>
      </c>
      <c r="I1128" s="2">
        <v>27300</v>
      </c>
      <c r="J1128" s="2">
        <v>0</v>
      </c>
      <c r="K1128" s="2">
        <v>27300</v>
      </c>
      <c r="L1128" s="2" t="str">
        <f>_xlfn.XLOOKUP(Data_Nhập[[#This Row],[Main SKU]],MD_Main_SKU[Main SKU],MD_Main_SKU[SKU name_gom])</f>
        <v>WSS05</v>
      </c>
      <c r="M1128" s="2" t="str">
        <f>_xlfn.XLOOKUP(Data_Nhập[[#This Row],[Material-Nhập]],MD_Main_SKU[Main SKU],MD_Main_SKU[SKU name_gom])</f>
        <v>WSS05 PL</v>
      </c>
    </row>
    <row r="1129" spans="1:13" x14ac:dyDescent="0.35">
      <c r="A1129">
        <v>2026</v>
      </c>
      <c r="B1129">
        <v>1</v>
      </c>
      <c r="C1129" t="s">
        <v>115</v>
      </c>
      <c r="D1129" t="s">
        <v>116</v>
      </c>
      <c r="E1129" t="s">
        <v>87</v>
      </c>
      <c r="F1129" t="s">
        <v>88</v>
      </c>
      <c r="G1129" s="2">
        <v>0</v>
      </c>
      <c r="H1129" s="2">
        <v>0</v>
      </c>
      <c r="I1129" s="2">
        <v>0</v>
      </c>
      <c r="J1129" s="2">
        <v>350</v>
      </c>
      <c r="K1129" s="2">
        <v>350</v>
      </c>
      <c r="L1129" s="2" t="str">
        <f>_xlfn.XLOOKUP(Data_Nhập[[#This Row],[Main SKU]],MD_Main_SKU[Main SKU],MD_Main_SKU[SKU name_gom])</f>
        <v>WSS05</v>
      </c>
      <c r="M1129" s="2" t="str">
        <f>_xlfn.XLOOKUP(Data_Nhập[[#This Row],[Material-Nhập]],MD_Main_SKU[Main SKU],MD_Main_SKU[SKU name_gom])</f>
        <v>Phó sản</v>
      </c>
    </row>
    <row r="1130" spans="1:13" x14ac:dyDescent="0.35">
      <c r="A1130">
        <v>2026</v>
      </c>
      <c r="B1130">
        <v>1</v>
      </c>
      <c r="C1130" t="s">
        <v>115</v>
      </c>
      <c r="D1130" t="s">
        <v>116</v>
      </c>
      <c r="E1130" t="s">
        <v>117</v>
      </c>
      <c r="F1130" t="s">
        <v>86</v>
      </c>
      <c r="G1130" s="2">
        <v>0</v>
      </c>
      <c r="H1130" s="2">
        <v>0</v>
      </c>
      <c r="I1130" s="2">
        <v>0</v>
      </c>
      <c r="J1130" s="2">
        <v>6182</v>
      </c>
      <c r="K1130" s="2">
        <v>6182</v>
      </c>
      <c r="L1130" s="2" t="str">
        <f>_xlfn.XLOOKUP(Data_Nhập[[#This Row],[Main SKU]],MD_Main_SKU[Main SKU],MD_Main_SKU[SKU name_gom])</f>
        <v>WSS05</v>
      </c>
      <c r="M1130" s="2" t="str">
        <f>_xlfn.XLOOKUP(Data_Nhập[[#This Row],[Material-Nhập]],MD_Main_SKU[Main SKU],MD_Main_SKU[SKU name_gom])</f>
        <v>Phó sản</v>
      </c>
    </row>
    <row r="1131" spans="1:13" x14ac:dyDescent="0.35">
      <c r="A1131">
        <v>2026</v>
      </c>
      <c r="B1131">
        <v>1</v>
      </c>
      <c r="C1131" t="s">
        <v>142</v>
      </c>
      <c r="D1131" t="s">
        <v>143</v>
      </c>
      <c r="E1131" t="s">
        <v>142</v>
      </c>
      <c r="F1131" t="s">
        <v>143</v>
      </c>
      <c r="G1131" s="2">
        <v>6000</v>
      </c>
      <c r="H1131" s="2">
        <v>0</v>
      </c>
      <c r="I1131" s="2">
        <v>6000</v>
      </c>
      <c r="J1131" s="2">
        <v>0</v>
      </c>
      <c r="K1131" s="2">
        <v>6000</v>
      </c>
      <c r="L1131" s="2" t="str">
        <f>_xlfn.XLOOKUP(Data_Nhập[[#This Row],[Main SKU]],MD_Main_SKU[Main SKU],MD_Main_SKU[SKU name_gom])</f>
        <v>Khác</v>
      </c>
      <c r="M1131" s="2" t="str">
        <f>_xlfn.XLOOKUP(Data_Nhập[[#This Row],[Material-Nhập]],MD_Main_SKU[Main SKU],MD_Main_SKU[SKU name_gom])</f>
        <v>Khác</v>
      </c>
    </row>
    <row r="1132" spans="1:13" x14ac:dyDescent="0.35">
      <c r="A1132">
        <v>2026</v>
      </c>
      <c r="B1132">
        <v>2</v>
      </c>
      <c r="C1132" t="s">
        <v>8</v>
      </c>
      <c r="D1132" t="s">
        <v>9</v>
      </c>
      <c r="E1132" t="s">
        <v>8</v>
      </c>
      <c r="F1132" t="s">
        <v>9</v>
      </c>
      <c r="G1132" s="2">
        <v>22000.000000000004</v>
      </c>
      <c r="H1132" s="2">
        <v>0</v>
      </c>
      <c r="I1132" s="2">
        <v>22000.000000000004</v>
      </c>
      <c r="J1132" s="2">
        <v>0</v>
      </c>
      <c r="K1132" s="2">
        <v>22000.000000000004</v>
      </c>
      <c r="L1132" s="2" t="str">
        <f>_xlfn.XLOOKUP(Data_Nhập[[#This Row],[Main SKU]],MD_Main_SKU[Main SKU],MD_Main_SKU[SKU name_gom])</f>
        <v>WSS01</v>
      </c>
      <c r="M1132" s="2" t="str">
        <f>_xlfn.XLOOKUP(Data_Nhập[[#This Row],[Material-Nhập]],MD_Main_SKU[Main SKU],MD_Main_SKU[SKU name_gom])</f>
        <v>WSS01</v>
      </c>
    </row>
    <row r="1133" spans="1:13" x14ac:dyDescent="0.35">
      <c r="A1133">
        <v>2026</v>
      </c>
      <c r="B1133">
        <v>2</v>
      </c>
      <c r="C1133" t="s">
        <v>8</v>
      </c>
      <c r="D1133" t="s">
        <v>9</v>
      </c>
      <c r="E1133" t="s">
        <v>36</v>
      </c>
      <c r="F1133" t="s">
        <v>37</v>
      </c>
      <c r="G1133" s="2">
        <v>0</v>
      </c>
      <c r="H1133" s="2">
        <v>6600</v>
      </c>
      <c r="I1133" s="2">
        <v>6600</v>
      </c>
      <c r="J1133" s="2">
        <v>0</v>
      </c>
      <c r="K1133" s="2">
        <v>6600</v>
      </c>
      <c r="L1133" s="2" t="str">
        <f>_xlfn.XLOOKUP(Data_Nhập[[#This Row],[Main SKU]],MD_Main_SKU[Main SKU],MD_Main_SKU[SKU name_gom])</f>
        <v>WSS01</v>
      </c>
      <c r="M1133" s="2" t="str">
        <f>_xlfn.XLOOKUP(Data_Nhập[[#This Row],[Material-Nhập]],MD_Main_SKU[Main SKU],MD_Main_SKU[SKU name_gom])</f>
        <v>WSS01-PL</v>
      </c>
    </row>
    <row r="1134" spans="1:13" x14ac:dyDescent="0.35">
      <c r="A1134">
        <v>2026</v>
      </c>
      <c r="B1134">
        <v>2</v>
      </c>
      <c r="C1134" t="s">
        <v>14</v>
      </c>
      <c r="D1134" t="s">
        <v>15</v>
      </c>
      <c r="E1134" t="s">
        <v>14</v>
      </c>
      <c r="F1134" t="s">
        <v>15</v>
      </c>
      <c r="G1134" s="2">
        <v>300300</v>
      </c>
      <c r="H1134" s="2">
        <v>0</v>
      </c>
      <c r="I1134" s="2">
        <v>300300</v>
      </c>
      <c r="J1134" s="2">
        <v>0</v>
      </c>
      <c r="K1134" s="2">
        <v>300300</v>
      </c>
      <c r="L1134" s="2" t="str">
        <f>_xlfn.XLOOKUP(Data_Nhập[[#This Row],[Main SKU]],MD_Main_SKU[Main SKU],MD_Main_SKU[SKU name_gom])</f>
        <v>iSS01084</v>
      </c>
      <c r="M1134" s="2" t="str">
        <f>_xlfn.XLOOKUP(Data_Nhập[[#This Row],[Material-Nhập]],MD_Main_SKU[Main SKU],MD_Main_SKU[SKU name_gom])</f>
        <v>iSS01084</v>
      </c>
    </row>
    <row r="1135" spans="1:13" x14ac:dyDescent="0.35">
      <c r="A1135">
        <v>2026</v>
      </c>
      <c r="B1135">
        <v>2</v>
      </c>
      <c r="C1135" t="s">
        <v>14</v>
      </c>
      <c r="D1135" t="s">
        <v>15</v>
      </c>
      <c r="E1135" t="s">
        <v>18</v>
      </c>
      <c r="F1135" t="s">
        <v>19</v>
      </c>
      <c r="G1135" s="2">
        <v>0</v>
      </c>
      <c r="H1135" s="2">
        <v>25300</v>
      </c>
      <c r="I1135" s="2">
        <v>25300</v>
      </c>
      <c r="J1135" s="2">
        <v>0</v>
      </c>
      <c r="K1135" s="2">
        <v>25300</v>
      </c>
      <c r="L1135" s="2" t="str">
        <f>_xlfn.XLOOKUP(Data_Nhập[[#This Row],[Main SKU]],MD_Main_SKU[Main SKU],MD_Main_SKU[SKU name_gom])</f>
        <v>iSS01084</v>
      </c>
      <c r="M1135" s="2" t="str">
        <f>_xlfn.XLOOKUP(Data_Nhập[[#This Row],[Material-Nhập]],MD_Main_SKU[Main SKU],MD_Main_SKU[SKU name_gom])</f>
        <v>iSS01</v>
      </c>
    </row>
    <row r="1136" spans="1:13" x14ac:dyDescent="0.35">
      <c r="A1136">
        <v>2026</v>
      </c>
      <c r="B1136">
        <v>2</v>
      </c>
      <c r="C1136" t="s">
        <v>14</v>
      </c>
      <c r="D1136" t="s">
        <v>15</v>
      </c>
      <c r="E1136" t="s">
        <v>22</v>
      </c>
      <c r="F1136" t="s">
        <v>23</v>
      </c>
      <c r="G1136" s="2">
        <v>0</v>
      </c>
      <c r="H1136" s="2">
        <v>23100</v>
      </c>
      <c r="I1136" s="2">
        <v>23100</v>
      </c>
      <c r="J1136" s="2">
        <v>0</v>
      </c>
      <c r="K1136" s="2">
        <v>23100</v>
      </c>
      <c r="L1136" s="2" t="str">
        <f>_xlfn.XLOOKUP(Data_Nhập[[#This Row],[Main SKU]],MD_Main_SKU[Main SKU],MD_Main_SKU[SKU name_gom])</f>
        <v>iSS01084</v>
      </c>
      <c r="M1136" s="2" t="str">
        <f>_xlfn.XLOOKUP(Data_Nhập[[#This Row],[Material-Nhập]],MD_Main_SKU[Main SKU],MD_Main_SKU[SKU name_gom])</f>
        <v>WSS03</v>
      </c>
    </row>
    <row r="1137" spans="1:13" x14ac:dyDescent="0.35">
      <c r="A1137">
        <v>2026</v>
      </c>
      <c r="B1137">
        <v>2</v>
      </c>
      <c r="C1137" t="s">
        <v>14</v>
      </c>
      <c r="D1137" t="s">
        <v>15</v>
      </c>
      <c r="E1137" t="s">
        <v>42</v>
      </c>
      <c r="F1137" t="s">
        <v>43</v>
      </c>
      <c r="G1137" s="2">
        <v>0</v>
      </c>
      <c r="H1137" s="2">
        <v>4400</v>
      </c>
      <c r="I1137" s="2">
        <v>4400</v>
      </c>
      <c r="J1137" s="2">
        <v>0</v>
      </c>
      <c r="K1137" s="2">
        <v>4400</v>
      </c>
      <c r="L1137" s="2" t="str">
        <f>_xlfn.XLOOKUP(Data_Nhập[[#This Row],[Main SKU]],MD_Main_SKU[Main SKU],MD_Main_SKU[SKU name_gom])</f>
        <v>iSS01084</v>
      </c>
      <c r="M1137" s="2" t="str">
        <f>_xlfn.XLOOKUP(Data_Nhập[[#This Row],[Material-Nhập]],MD_Main_SKU[Main SKU],MD_Main_SKU[SKU name_gom])</f>
        <v>iSS01-PL</v>
      </c>
    </row>
    <row r="1138" spans="1:13" x14ac:dyDescent="0.35">
      <c r="A1138">
        <v>2026</v>
      </c>
      <c r="B1138">
        <v>2</v>
      </c>
      <c r="C1138" t="s">
        <v>14</v>
      </c>
      <c r="D1138" t="s">
        <v>15</v>
      </c>
      <c r="E1138" t="s">
        <v>34</v>
      </c>
      <c r="F1138" t="s">
        <v>35</v>
      </c>
      <c r="G1138" s="2">
        <v>0</v>
      </c>
      <c r="H1138" s="2">
        <v>2200</v>
      </c>
      <c r="I1138" s="2">
        <v>2200</v>
      </c>
      <c r="J1138" s="2">
        <v>0</v>
      </c>
      <c r="K1138" s="2">
        <v>2200</v>
      </c>
      <c r="L1138" s="2" t="str">
        <f>_xlfn.XLOOKUP(Data_Nhập[[#This Row],[Main SKU]],MD_Main_SKU[Main SKU],MD_Main_SKU[SKU name_gom])</f>
        <v>iSS01084</v>
      </c>
      <c r="M1138" s="2" t="str">
        <f>_xlfn.XLOOKUP(Data_Nhập[[#This Row],[Material-Nhập]],MD_Main_SKU[Main SKU],MD_Main_SKU[SKU name_gom])</f>
        <v>WSS03-PL</v>
      </c>
    </row>
    <row r="1139" spans="1:13" x14ac:dyDescent="0.35">
      <c r="A1139">
        <v>2026</v>
      </c>
      <c r="B1139">
        <v>2</v>
      </c>
      <c r="C1139" t="s">
        <v>14</v>
      </c>
      <c r="D1139" t="s">
        <v>15</v>
      </c>
      <c r="E1139" t="s">
        <v>87</v>
      </c>
      <c r="F1139" t="s">
        <v>88</v>
      </c>
      <c r="G1139" s="2">
        <v>0</v>
      </c>
      <c r="H1139" s="2">
        <v>0</v>
      </c>
      <c r="I1139" s="2">
        <v>0</v>
      </c>
      <c r="J1139" s="2">
        <v>2550</v>
      </c>
      <c r="K1139" s="2">
        <v>2550</v>
      </c>
      <c r="L1139" s="2" t="str">
        <f>_xlfn.XLOOKUP(Data_Nhập[[#This Row],[Main SKU]],MD_Main_SKU[Main SKU],MD_Main_SKU[SKU name_gom])</f>
        <v>iSS01084</v>
      </c>
      <c r="M1139" s="2" t="str">
        <f>_xlfn.XLOOKUP(Data_Nhập[[#This Row],[Material-Nhập]],MD_Main_SKU[Main SKU],MD_Main_SKU[SKU name_gom])</f>
        <v>Phó sản</v>
      </c>
    </row>
    <row r="1140" spans="1:13" x14ac:dyDescent="0.35">
      <c r="A1140">
        <v>2026</v>
      </c>
      <c r="B1140">
        <v>2</v>
      </c>
      <c r="C1140" t="s">
        <v>14</v>
      </c>
      <c r="D1140" t="s">
        <v>15</v>
      </c>
      <c r="E1140" t="s">
        <v>91</v>
      </c>
      <c r="F1140" t="s">
        <v>92</v>
      </c>
      <c r="G1140" s="2">
        <v>0</v>
      </c>
      <c r="H1140" s="2">
        <v>0</v>
      </c>
      <c r="I1140" s="2">
        <v>0</v>
      </c>
      <c r="J1140" s="2">
        <v>2200</v>
      </c>
      <c r="K1140" s="2">
        <v>2200</v>
      </c>
      <c r="L1140" s="2" t="str">
        <f>_xlfn.XLOOKUP(Data_Nhập[[#This Row],[Main SKU]],MD_Main_SKU[Main SKU],MD_Main_SKU[SKU name_gom])</f>
        <v>iSS01084</v>
      </c>
      <c r="M1140" s="2" t="str">
        <f>_xlfn.XLOOKUP(Data_Nhập[[#This Row],[Material-Nhập]],MD_Main_SKU[Main SKU],MD_Main_SKU[SKU name_gom])</f>
        <v>Phó sản</v>
      </c>
    </row>
    <row r="1141" spans="1:13" x14ac:dyDescent="0.35">
      <c r="A1141">
        <v>2026</v>
      </c>
      <c r="B1141">
        <v>2</v>
      </c>
      <c r="C1141" t="s">
        <v>14</v>
      </c>
      <c r="D1141" t="s">
        <v>15</v>
      </c>
      <c r="E1141" t="s">
        <v>117</v>
      </c>
      <c r="F1141" t="s">
        <v>86</v>
      </c>
      <c r="G1141" s="2">
        <v>0</v>
      </c>
      <c r="H1141" s="2">
        <v>0</v>
      </c>
      <c r="I1141" s="2">
        <v>0</v>
      </c>
      <c r="J1141" s="2">
        <v>6824</v>
      </c>
      <c r="K1141" s="2">
        <v>6824</v>
      </c>
      <c r="L1141" s="2" t="str">
        <f>_xlfn.XLOOKUP(Data_Nhập[[#This Row],[Main SKU]],MD_Main_SKU[Main SKU],MD_Main_SKU[SKU name_gom])</f>
        <v>iSS01084</v>
      </c>
      <c r="M1141" s="2" t="str">
        <f>_xlfn.XLOOKUP(Data_Nhập[[#This Row],[Material-Nhập]],MD_Main_SKU[Main SKU],MD_Main_SKU[SKU name_gom])</f>
        <v>Phó sản</v>
      </c>
    </row>
    <row r="1142" spans="1:13" x14ac:dyDescent="0.35">
      <c r="A1142">
        <v>2026</v>
      </c>
      <c r="B1142">
        <v>2</v>
      </c>
      <c r="C1142" t="s">
        <v>16</v>
      </c>
      <c r="D1142" t="s">
        <v>17</v>
      </c>
      <c r="E1142" t="s">
        <v>16</v>
      </c>
      <c r="F1142" t="s">
        <v>17</v>
      </c>
      <c r="G1142" s="2">
        <v>695200.00000000012</v>
      </c>
      <c r="H1142" s="2">
        <v>0</v>
      </c>
      <c r="I1142" s="2">
        <v>695200.00000000012</v>
      </c>
      <c r="J1142" s="2">
        <v>0</v>
      </c>
      <c r="K1142" s="2">
        <v>695200.00000000012</v>
      </c>
      <c r="L1142" s="2" t="str">
        <f>_xlfn.XLOOKUP(Data_Nhập[[#This Row],[Main SKU]],MD_Main_SKU[Main SKU],MD_Main_SKU[SKU name_gom])</f>
        <v>WSS01</v>
      </c>
      <c r="M1142" s="2" t="str">
        <f>_xlfn.XLOOKUP(Data_Nhập[[#This Row],[Material-Nhập]],MD_Main_SKU[Main SKU],MD_Main_SKU[SKU name_gom])</f>
        <v>WSS01</v>
      </c>
    </row>
    <row r="1143" spans="1:13" x14ac:dyDescent="0.35">
      <c r="A1143">
        <v>2026</v>
      </c>
      <c r="B1143">
        <v>2</v>
      </c>
      <c r="C1143" t="s">
        <v>16</v>
      </c>
      <c r="D1143" t="s">
        <v>17</v>
      </c>
      <c r="E1143" t="s">
        <v>18</v>
      </c>
      <c r="F1143" t="s">
        <v>19</v>
      </c>
      <c r="G1143" s="2">
        <v>0</v>
      </c>
      <c r="H1143" s="2">
        <v>90200</v>
      </c>
      <c r="I1143" s="2">
        <v>90200</v>
      </c>
      <c r="J1143" s="2">
        <v>0</v>
      </c>
      <c r="K1143" s="2">
        <v>90200</v>
      </c>
      <c r="L1143" s="2" t="str">
        <f>_xlfn.XLOOKUP(Data_Nhập[[#This Row],[Main SKU]],MD_Main_SKU[Main SKU],MD_Main_SKU[SKU name_gom])</f>
        <v>WSS01</v>
      </c>
      <c r="M1143" s="2" t="str">
        <f>_xlfn.XLOOKUP(Data_Nhập[[#This Row],[Material-Nhập]],MD_Main_SKU[Main SKU],MD_Main_SKU[SKU name_gom])</f>
        <v>iSS01</v>
      </c>
    </row>
    <row r="1144" spans="1:13" x14ac:dyDescent="0.35">
      <c r="A1144">
        <v>2026</v>
      </c>
      <c r="B1144">
        <v>2</v>
      </c>
      <c r="C1144" t="s">
        <v>16</v>
      </c>
      <c r="D1144" t="s">
        <v>17</v>
      </c>
      <c r="E1144" t="s">
        <v>22</v>
      </c>
      <c r="F1144" t="s">
        <v>23</v>
      </c>
      <c r="G1144" s="2">
        <v>0</v>
      </c>
      <c r="H1144" s="2">
        <v>11000</v>
      </c>
      <c r="I1144" s="2">
        <v>11000</v>
      </c>
      <c r="J1144" s="2">
        <v>0</v>
      </c>
      <c r="K1144" s="2">
        <v>11000</v>
      </c>
      <c r="L1144" s="2" t="str">
        <f>_xlfn.XLOOKUP(Data_Nhập[[#This Row],[Main SKU]],MD_Main_SKU[Main SKU],MD_Main_SKU[SKU name_gom])</f>
        <v>WSS01</v>
      </c>
      <c r="M1144" s="2" t="str">
        <f>_xlfn.XLOOKUP(Data_Nhập[[#This Row],[Material-Nhập]],MD_Main_SKU[Main SKU],MD_Main_SKU[SKU name_gom])</f>
        <v>WSS03</v>
      </c>
    </row>
    <row r="1145" spans="1:13" x14ac:dyDescent="0.35">
      <c r="A1145">
        <v>2026</v>
      </c>
      <c r="B1145">
        <v>2</v>
      </c>
      <c r="C1145" t="s">
        <v>16</v>
      </c>
      <c r="D1145" t="s">
        <v>17</v>
      </c>
      <c r="E1145" t="s">
        <v>40</v>
      </c>
      <c r="F1145" t="s">
        <v>41</v>
      </c>
      <c r="G1145" s="2">
        <v>0</v>
      </c>
      <c r="H1145" s="2">
        <v>25300</v>
      </c>
      <c r="I1145" s="2">
        <v>25300</v>
      </c>
      <c r="J1145" s="2">
        <v>0</v>
      </c>
      <c r="K1145" s="2">
        <v>25300</v>
      </c>
      <c r="L1145" s="2" t="str">
        <f>_xlfn.XLOOKUP(Data_Nhập[[#This Row],[Main SKU]],MD_Main_SKU[Main SKU],MD_Main_SKU[SKU name_gom])</f>
        <v>WSS01</v>
      </c>
      <c r="M1145" s="2" t="str">
        <f>_xlfn.XLOOKUP(Data_Nhập[[#This Row],[Material-Nhập]],MD_Main_SKU[Main SKU],MD_Main_SKU[SKU name_gom])</f>
        <v>WSS01-PL</v>
      </c>
    </row>
    <row r="1146" spans="1:13" x14ac:dyDescent="0.35">
      <c r="A1146">
        <v>2026</v>
      </c>
      <c r="B1146">
        <v>2</v>
      </c>
      <c r="C1146" t="s">
        <v>16</v>
      </c>
      <c r="D1146" t="s">
        <v>17</v>
      </c>
      <c r="E1146" t="s">
        <v>42</v>
      </c>
      <c r="F1146" t="s">
        <v>43</v>
      </c>
      <c r="G1146" s="2">
        <v>0</v>
      </c>
      <c r="H1146" s="2">
        <v>1100</v>
      </c>
      <c r="I1146" s="2">
        <v>1100</v>
      </c>
      <c r="J1146" s="2">
        <v>0</v>
      </c>
      <c r="K1146" s="2">
        <v>1100</v>
      </c>
      <c r="L1146" s="2" t="str">
        <f>_xlfn.XLOOKUP(Data_Nhập[[#This Row],[Main SKU]],MD_Main_SKU[Main SKU],MD_Main_SKU[SKU name_gom])</f>
        <v>WSS01</v>
      </c>
      <c r="M1146" s="2" t="str">
        <f>_xlfn.XLOOKUP(Data_Nhập[[#This Row],[Material-Nhập]],MD_Main_SKU[Main SKU],MD_Main_SKU[SKU name_gom])</f>
        <v>iSS01-PL</v>
      </c>
    </row>
    <row r="1147" spans="1:13" x14ac:dyDescent="0.35">
      <c r="A1147">
        <v>2026</v>
      </c>
      <c r="B1147">
        <v>2</v>
      </c>
      <c r="C1147" t="s">
        <v>16</v>
      </c>
      <c r="D1147" t="s">
        <v>17</v>
      </c>
      <c r="E1147" t="s">
        <v>34</v>
      </c>
      <c r="F1147" t="s">
        <v>35</v>
      </c>
      <c r="G1147" s="2">
        <v>0</v>
      </c>
      <c r="H1147" s="2">
        <v>7699.9999999999991</v>
      </c>
      <c r="I1147" s="2">
        <v>7699.9999999999991</v>
      </c>
      <c r="J1147" s="2">
        <v>0</v>
      </c>
      <c r="K1147" s="2">
        <v>7699.9999999999991</v>
      </c>
      <c r="L1147" s="2" t="str">
        <f>_xlfn.XLOOKUP(Data_Nhập[[#This Row],[Main SKU]],MD_Main_SKU[Main SKU],MD_Main_SKU[SKU name_gom])</f>
        <v>WSS01</v>
      </c>
      <c r="M1147" s="2" t="str">
        <f>_xlfn.XLOOKUP(Data_Nhập[[#This Row],[Material-Nhập]],MD_Main_SKU[Main SKU],MD_Main_SKU[SKU name_gom])</f>
        <v>WSS03-PL</v>
      </c>
    </row>
    <row r="1148" spans="1:13" x14ac:dyDescent="0.35">
      <c r="A1148">
        <v>2026</v>
      </c>
      <c r="B1148">
        <v>2</v>
      </c>
      <c r="C1148" t="s">
        <v>16</v>
      </c>
      <c r="D1148" t="s">
        <v>17</v>
      </c>
      <c r="E1148" t="s">
        <v>87</v>
      </c>
      <c r="F1148" t="s">
        <v>88</v>
      </c>
      <c r="G1148" s="2">
        <v>0</v>
      </c>
      <c r="H1148" s="2">
        <v>0</v>
      </c>
      <c r="I1148" s="2">
        <v>0</v>
      </c>
      <c r="J1148" s="2">
        <v>14730</v>
      </c>
      <c r="K1148" s="2">
        <v>14730</v>
      </c>
      <c r="L1148" s="2" t="str">
        <f>_xlfn.XLOOKUP(Data_Nhập[[#This Row],[Main SKU]],MD_Main_SKU[Main SKU],MD_Main_SKU[SKU name_gom])</f>
        <v>WSS01</v>
      </c>
      <c r="M1148" s="2" t="str">
        <f>_xlfn.XLOOKUP(Data_Nhập[[#This Row],[Material-Nhập]],MD_Main_SKU[Main SKU],MD_Main_SKU[SKU name_gom])</f>
        <v>Phó sản</v>
      </c>
    </row>
    <row r="1149" spans="1:13" x14ac:dyDescent="0.35">
      <c r="A1149">
        <v>2026</v>
      </c>
      <c r="B1149">
        <v>2</v>
      </c>
      <c r="C1149" t="s">
        <v>16</v>
      </c>
      <c r="D1149" t="s">
        <v>17</v>
      </c>
      <c r="E1149" t="s">
        <v>91</v>
      </c>
      <c r="F1149" t="s">
        <v>92</v>
      </c>
      <c r="G1149" s="2">
        <v>0</v>
      </c>
      <c r="H1149" s="2">
        <v>0</v>
      </c>
      <c r="I1149" s="2">
        <v>0</v>
      </c>
      <c r="J1149" s="2">
        <v>1100</v>
      </c>
      <c r="K1149" s="2">
        <v>1100</v>
      </c>
      <c r="L1149" s="2" t="str">
        <f>_xlfn.XLOOKUP(Data_Nhập[[#This Row],[Main SKU]],MD_Main_SKU[Main SKU],MD_Main_SKU[SKU name_gom])</f>
        <v>WSS01</v>
      </c>
      <c r="M1149" s="2" t="str">
        <f>_xlfn.XLOOKUP(Data_Nhập[[#This Row],[Material-Nhập]],MD_Main_SKU[Main SKU],MD_Main_SKU[SKU name_gom])</f>
        <v>Phó sản</v>
      </c>
    </row>
    <row r="1150" spans="1:13" x14ac:dyDescent="0.35">
      <c r="A1150">
        <v>2026</v>
      </c>
      <c r="B1150">
        <v>2</v>
      </c>
      <c r="C1150" t="s">
        <v>16</v>
      </c>
      <c r="D1150" t="s">
        <v>17</v>
      </c>
      <c r="E1150" t="s">
        <v>93</v>
      </c>
      <c r="F1150" t="s">
        <v>94</v>
      </c>
      <c r="G1150" s="2">
        <v>0</v>
      </c>
      <c r="H1150" s="2">
        <v>0</v>
      </c>
      <c r="I1150" s="2">
        <v>0</v>
      </c>
      <c r="J1150" s="2">
        <v>550</v>
      </c>
      <c r="K1150" s="2">
        <v>550</v>
      </c>
      <c r="L1150" s="2" t="str">
        <f>_xlfn.XLOOKUP(Data_Nhập[[#This Row],[Main SKU]],MD_Main_SKU[Main SKU],MD_Main_SKU[SKU name_gom])</f>
        <v>WSS01</v>
      </c>
      <c r="M1150" s="2" t="str">
        <f>_xlfn.XLOOKUP(Data_Nhập[[#This Row],[Material-Nhập]],MD_Main_SKU[Main SKU],MD_Main_SKU[SKU name_gom])</f>
        <v>Phó sản</v>
      </c>
    </row>
    <row r="1151" spans="1:13" x14ac:dyDescent="0.35">
      <c r="A1151">
        <v>2026</v>
      </c>
      <c r="B1151">
        <v>2</v>
      </c>
      <c r="C1151" t="s">
        <v>16</v>
      </c>
      <c r="D1151" t="s">
        <v>17</v>
      </c>
      <c r="E1151" t="s">
        <v>117</v>
      </c>
      <c r="F1151" t="s">
        <v>86</v>
      </c>
      <c r="G1151" s="2">
        <v>0</v>
      </c>
      <c r="H1151" s="2">
        <v>0</v>
      </c>
      <c r="I1151" s="2">
        <v>0</v>
      </c>
      <c r="J1151" s="2">
        <v>15713.000000000002</v>
      </c>
      <c r="K1151" s="2">
        <v>15713.000000000002</v>
      </c>
      <c r="L1151" s="2" t="str">
        <f>_xlfn.XLOOKUP(Data_Nhập[[#This Row],[Main SKU]],MD_Main_SKU[Main SKU],MD_Main_SKU[SKU name_gom])</f>
        <v>WSS01</v>
      </c>
      <c r="M1151" s="2" t="str">
        <f>_xlfn.XLOOKUP(Data_Nhập[[#This Row],[Material-Nhập]],MD_Main_SKU[Main SKU],MD_Main_SKU[SKU name_gom])</f>
        <v>Phó sản</v>
      </c>
    </row>
    <row r="1152" spans="1:13" x14ac:dyDescent="0.35">
      <c r="A1152">
        <v>2026</v>
      </c>
      <c r="B1152">
        <v>2</v>
      </c>
      <c r="C1152" t="s">
        <v>16</v>
      </c>
      <c r="D1152" t="s">
        <v>17</v>
      </c>
      <c r="E1152" t="s">
        <v>128</v>
      </c>
      <c r="F1152" t="s">
        <v>129</v>
      </c>
      <c r="G1152" s="2">
        <v>0</v>
      </c>
      <c r="H1152" s="2">
        <v>0</v>
      </c>
      <c r="I1152" s="2">
        <v>0</v>
      </c>
      <c r="J1152" s="2">
        <v>2200</v>
      </c>
      <c r="K1152" s="2">
        <v>2200</v>
      </c>
      <c r="L1152" s="2" t="str">
        <f>_xlfn.XLOOKUP(Data_Nhập[[#This Row],[Main SKU]],MD_Main_SKU[Main SKU],MD_Main_SKU[SKU name_gom])</f>
        <v>WSS01</v>
      </c>
      <c r="M1152" s="2" t="str">
        <f>_xlfn.XLOOKUP(Data_Nhập[[#This Row],[Material-Nhập]],MD_Main_SKU[Main SKU],MD_Main_SKU[SKU name_gom])</f>
        <v>Phó sản</v>
      </c>
    </row>
    <row r="1153" spans="1:13" x14ac:dyDescent="0.35">
      <c r="A1153">
        <v>2026</v>
      </c>
      <c r="B1153">
        <v>2</v>
      </c>
      <c r="C1153" t="s">
        <v>16</v>
      </c>
      <c r="D1153" t="s">
        <v>17</v>
      </c>
      <c r="E1153" t="s">
        <v>138</v>
      </c>
      <c r="F1153" t="s">
        <v>139</v>
      </c>
      <c r="G1153" s="2">
        <v>0</v>
      </c>
      <c r="H1153" s="2">
        <v>0</v>
      </c>
      <c r="I1153" s="2">
        <v>0</v>
      </c>
      <c r="J1153" s="2">
        <v>1100</v>
      </c>
      <c r="K1153" s="2">
        <v>1100</v>
      </c>
      <c r="L1153" s="2" t="str">
        <f>_xlfn.XLOOKUP(Data_Nhập[[#This Row],[Main SKU]],MD_Main_SKU[Main SKU],MD_Main_SKU[SKU name_gom])</f>
        <v>WSS01</v>
      </c>
      <c r="M1153" s="2" t="str">
        <f>_xlfn.XLOOKUP(Data_Nhập[[#This Row],[Material-Nhập]],MD_Main_SKU[Main SKU],MD_Main_SKU[SKU name_gom])</f>
        <v>Phó sản</v>
      </c>
    </row>
    <row r="1154" spans="1:13" x14ac:dyDescent="0.35">
      <c r="A1154">
        <v>2026</v>
      </c>
      <c r="B1154">
        <v>2</v>
      </c>
      <c r="C1154" t="s">
        <v>99</v>
      </c>
      <c r="D1154" t="s">
        <v>100</v>
      </c>
      <c r="E1154" t="s">
        <v>99</v>
      </c>
      <c r="F1154" t="s">
        <v>100</v>
      </c>
      <c r="G1154" s="2">
        <v>11550</v>
      </c>
      <c r="H1154" s="2">
        <v>0</v>
      </c>
      <c r="I1154" s="2">
        <v>11550</v>
      </c>
      <c r="J1154" s="2">
        <v>0</v>
      </c>
      <c r="K1154" s="2">
        <v>11550</v>
      </c>
      <c r="L1154" s="2" t="str">
        <f>_xlfn.XLOOKUP(Data_Nhập[[#This Row],[Main SKU]],MD_Main_SKU[Main SKU],MD_Main_SKU[SKU name_gom])</f>
        <v>WSS04</v>
      </c>
      <c r="M1154" s="2" t="str">
        <f>_xlfn.XLOOKUP(Data_Nhập[[#This Row],[Material-Nhập]],MD_Main_SKU[Main SKU],MD_Main_SKU[SKU name_gom])</f>
        <v>WSS04</v>
      </c>
    </row>
    <row r="1155" spans="1:13" x14ac:dyDescent="0.35">
      <c r="A1155">
        <v>2026</v>
      </c>
      <c r="B1155">
        <v>2</v>
      </c>
      <c r="C1155" t="s">
        <v>99</v>
      </c>
      <c r="D1155" t="s">
        <v>100</v>
      </c>
      <c r="E1155" t="s">
        <v>115</v>
      </c>
      <c r="F1155" t="s">
        <v>116</v>
      </c>
      <c r="G1155" s="2">
        <v>0</v>
      </c>
      <c r="H1155" s="2">
        <v>4782</v>
      </c>
      <c r="I1155" s="2">
        <v>4782</v>
      </c>
      <c r="J1155" s="2">
        <v>0</v>
      </c>
      <c r="K1155" s="2">
        <v>4782</v>
      </c>
      <c r="L1155" s="2" t="str">
        <f>_xlfn.XLOOKUP(Data_Nhập[[#This Row],[Main SKU]],MD_Main_SKU[Main SKU],MD_Main_SKU[SKU name_gom])</f>
        <v>WSS04</v>
      </c>
      <c r="M1155" s="2" t="str">
        <f>_xlfn.XLOOKUP(Data_Nhập[[#This Row],[Material-Nhập]],MD_Main_SKU[Main SKU],MD_Main_SKU[SKU name_gom])</f>
        <v>WSS05</v>
      </c>
    </row>
    <row r="1156" spans="1:13" x14ac:dyDescent="0.35">
      <c r="A1156">
        <v>2026</v>
      </c>
      <c r="B1156">
        <v>2</v>
      </c>
      <c r="C1156" t="s">
        <v>99</v>
      </c>
      <c r="D1156" t="s">
        <v>100</v>
      </c>
      <c r="E1156" t="s">
        <v>117</v>
      </c>
      <c r="F1156" t="s">
        <v>86</v>
      </c>
      <c r="G1156" s="2">
        <v>0</v>
      </c>
      <c r="H1156" s="2">
        <v>0</v>
      </c>
      <c r="I1156" s="2">
        <v>0</v>
      </c>
      <c r="J1156" s="2">
        <v>1424</v>
      </c>
      <c r="K1156" s="2">
        <v>1424</v>
      </c>
      <c r="L1156" s="2" t="str">
        <f>_xlfn.XLOOKUP(Data_Nhập[[#This Row],[Main SKU]],MD_Main_SKU[Main SKU],MD_Main_SKU[SKU name_gom])</f>
        <v>WSS04</v>
      </c>
      <c r="M1156" s="2" t="str">
        <f>_xlfn.XLOOKUP(Data_Nhập[[#This Row],[Material-Nhập]],MD_Main_SKU[Main SKU],MD_Main_SKU[SKU name_gom])</f>
        <v>Phó sản</v>
      </c>
    </row>
    <row r="1157" spans="1:13" x14ac:dyDescent="0.35">
      <c r="A1157">
        <v>2026</v>
      </c>
      <c r="B1157">
        <v>3</v>
      </c>
      <c r="C1157" t="s">
        <v>8</v>
      </c>
      <c r="D1157" t="s">
        <v>9</v>
      </c>
      <c r="E1157" t="s">
        <v>8</v>
      </c>
      <c r="F1157" t="s">
        <v>9</v>
      </c>
      <c r="G1157" s="2">
        <v>125400</v>
      </c>
      <c r="H1157" s="2">
        <v>0</v>
      </c>
      <c r="I1157" s="2">
        <v>125400</v>
      </c>
      <c r="J1157" s="2">
        <v>0</v>
      </c>
      <c r="K1157" s="2">
        <v>125400</v>
      </c>
      <c r="L1157" s="2" t="str">
        <f>_xlfn.XLOOKUP(Data_Nhập[[#This Row],[Main SKU]],MD_Main_SKU[Main SKU],MD_Main_SKU[SKU name_gom])</f>
        <v>WSS01</v>
      </c>
      <c r="M1157" s="2" t="str">
        <f>_xlfn.XLOOKUP(Data_Nhập[[#This Row],[Material-Nhập]],MD_Main_SKU[Main SKU],MD_Main_SKU[SKU name_gom])</f>
        <v>WSS01</v>
      </c>
    </row>
    <row r="1158" spans="1:13" x14ac:dyDescent="0.35">
      <c r="A1158">
        <v>2026</v>
      </c>
      <c r="B1158">
        <v>3</v>
      </c>
      <c r="C1158" t="s">
        <v>8</v>
      </c>
      <c r="D1158" t="s">
        <v>9</v>
      </c>
      <c r="E1158" t="s">
        <v>22</v>
      </c>
      <c r="F1158" t="s">
        <v>23</v>
      </c>
      <c r="G1158" s="2">
        <v>0</v>
      </c>
      <c r="H1158" s="2">
        <v>2200</v>
      </c>
      <c r="I1158" s="2">
        <v>2200</v>
      </c>
      <c r="J1158" s="2">
        <v>0</v>
      </c>
      <c r="K1158" s="2">
        <v>2200</v>
      </c>
      <c r="L1158" s="2" t="str">
        <f>_xlfn.XLOOKUP(Data_Nhập[[#This Row],[Main SKU]],MD_Main_SKU[Main SKU],MD_Main_SKU[SKU name_gom])</f>
        <v>WSS01</v>
      </c>
      <c r="M1158" s="2" t="str">
        <f>_xlfn.XLOOKUP(Data_Nhập[[#This Row],[Material-Nhập]],MD_Main_SKU[Main SKU],MD_Main_SKU[SKU name_gom])</f>
        <v>WSS03</v>
      </c>
    </row>
    <row r="1159" spans="1:13" x14ac:dyDescent="0.35">
      <c r="A1159">
        <v>2026</v>
      </c>
      <c r="B1159">
        <v>3</v>
      </c>
      <c r="C1159" t="s">
        <v>8</v>
      </c>
      <c r="D1159" t="s">
        <v>9</v>
      </c>
      <c r="E1159" t="s">
        <v>36</v>
      </c>
      <c r="F1159" t="s">
        <v>37</v>
      </c>
      <c r="G1159" s="2">
        <v>0</v>
      </c>
      <c r="H1159" s="2">
        <v>3300</v>
      </c>
      <c r="I1159" s="2">
        <v>3300</v>
      </c>
      <c r="J1159" s="2">
        <v>0</v>
      </c>
      <c r="K1159" s="2">
        <v>3300</v>
      </c>
      <c r="L1159" s="2" t="str">
        <f>_xlfn.XLOOKUP(Data_Nhập[[#This Row],[Main SKU]],MD_Main_SKU[Main SKU],MD_Main_SKU[SKU name_gom])</f>
        <v>WSS01</v>
      </c>
      <c r="M1159" s="2" t="str">
        <f>_xlfn.XLOOKUP(Data_Nhập[[#This Row],[Material-Nhập]],MD_Main_SKU[Main SKU],MD_Main_SKU[SKU name_gom])</f>
        <v>WSS01-PL</v>
      </c>
    </row>
    <row r="1160" spans="1:13" x14ac:dyDescent="0.35">
      <c r="A1160">
        <v>2026</v>
      </c>
      <c r="B1160">
        <v>3</v>
      </c>
      <c r="C1160" t="s">
        <v>8</v>
      </c>
      <c r="D1160" t="s">
        <v>9</v>
      </c>
      <c r="E1160" t="s">
        <v>87</v>
      </c>
      <c r="F1160" t="s">
        <v>88</v>
      </c>
      <c r="G1160" s="2">
        <v>0</v>
      </c>
      <c r="H1160" s="2">
        <v>0</v>
      </c>
      <c r="I1160" s="2">
        <v>0</v>
      </c>
      <c r="J1160" s="2">
        <v>1970</v>
      </c>
      <c r="K1160" s="2">
        <v>1970</v>
      </c>
      <c r="L1160" s="2" t="str">
        <f>_xlfn.XLOOKUP(Data_Nhập[[#This Row],[Main SKU]],MD_Main_SKU[Main SKU],MD_Main_SKU[SKU name_gom])</f>
        <v>WSS01</v>
      </c>
      <c r="M1160" s="2" t="str">
        <f>_xlfn.XLOOKUP(Data_Nhập[[#This Row],[Material-Nhập]],MD_Main_SKU[Main SKU],MD_Main_SKU[SKU name_gom])</f>
        <v>Phó sản</v>
      </c>
    </row>
    <row r="1161" spans="1:13" x14ac:dyDescent="0.35">
      <c r="A1161">
        <v>2026</v>
      </c>
      <c r="B1161">
        <v>3</v>
      </c>
      <c r="C1161" t="s">
        <v>8</v>
      </c>
      <c r="D1161" t="s">
        <v>9</v>
      </c>
      <c r="E1161" t="s">
        <v>93</v>
      </c>
      <c r="F1161" t="s">
        <v>94</v>
      </c>
      <c r="G1161" s="2">
        <v>0</v>
      </c>
      <c r="H1161" s="2">
        <v>0</v>
      </c>
      <c r="I1161" s="2">
        <v>0</v>
      </c>
      <c r="J1161" s="2">
        <v>300</v>
      </c>
      <c r="K1161" s="2">
        <v>300</v>
      </c>
      <c r="L1161" s="2" t="str">
        <f>_xlfn.XLOOKUP(Data_Nhập[[#This Row],[Main SKU]],MD_Main_SKU[Main SKU],MD_Main_SKU[SKU name_gom])</f>
        <v>WSS01</v>
      </c>
      <c r="M1161" s="2" t="str">
        <f>_xlfn.XLOOKUP(Data_Nhập[[#This Row],[Material-Nhập]],MD_Main_SKU[Main SKU],MD_Main_SKU[SKU name_gom])</f>
        <v>Phó sản</v>
      </c>
    </row>
    <row r="1162" spans="1:13" x14ac:dyDescent="0.35">
      <c r="A1162">
        <v>2026</v>
      </c>
      <c r="B1162">
        <v>3</v>
      </c>
      <c r="C1162" t="s">
        <v>8</v>
      </c>
      <c r="D1162" t="s">
        <v>9</v>
      </c>
      <c r="E1162" t="s">
        <v>117</v>
      </c>
      <c r="F1162" t="s">
        <v>86</v>
      </c>
      <c r="G1162" s="2">
        <v>0</v>
      </c>
      <c r="H1162" s="2">
        <v>0</v>
      </c>
      <c r="I1162" s="2">
        <v>0</v>
      </c>
      <c r="J1162" s="2">
        <v>1770</v>
      </c>
      <c r="K1162" s="2">
        <v>1770</v>
      </c>
      <c r="L1162" s="2" t="str">
        <f>_xlfn.XLOOKUP(Data_Nhập[[#This Row],[Main SKU]],MD_Main_SKU[Main SKU],MD_Main_SKU[SKU name_gom])</f>
        <v>WSS01</v>
      </c>
      <c r="M1162" s="2" t="str">
        <f>_xlfn.XLOOKUP(Data_Nhập[[#This Row],[Material-Nhập]],MD_Main_SKU[Main SKU],MD_Main_SKU[SKU name_gom])</f>
        <v>Phó sản</v>
      </c>
    </row>
    <row r="1163" spans="1:13" x14ac:dyDescent="0.35">
      <c r="A1163">
        <v>2026</v>
      </c>
      <c r="B1163">
        <v>3</v>
      </c>
      <c r="C1163" t="s">
        <v>8</v>
      </c>
      <c r="D1163" t="s">
        <v>9</v>
      </c>
      <c r="E1163" t="s">
        <v>134</v>
      </c>
      <c r="F1163" t="s">
        <v>135</v>
      </c>
      <c r="G1163" s="2">
        <v>0</v>
      </c>
      <c r="H1163" s="2">
        <v>0</v>
      </c>
      <c r="I1163" s="2">
        <v>0</v>
      </c>
      <c r="J1163" s="2">
        <v>1100</v>
      </c>
      <c r="K1163" s="2">
        <v>1100</v>
      </c>
      <c r="L1163" s="2" t="str">
        <f>_xlfn.XLOOKUP(Data_Nhập[[#This Row],[Main SKU]],MD_Main_SKU[Main SKU],MD_Main_SKU[SKU name_gom])</f>
        <v>WSS01</v>
      </c>
      <c r="M1163" s="2" t="str">
        <f>_xlfn.XLOOKUP(Data_Nhập[[#This Row],[Material-Nhập]],MD_Main_SKU[Main SKU],MD_Main_SKU[SKU name_gom])</f>
        <v>Phó sản</v>
      </c>
    </row>
    <row r="1164" spans="1:13" x14ac:dyDescent="0.35">
      <c r="A1164">
        <v>2026</v>
      </c>
      <c r="B1164">
        <v>3</v>
      </c>
      <c r="C1164" t="s">
        <v>14</v>
      </c>
      <c r="D1164" t="s">
        <v>15</v>
      </c>
      <c r="E1164" t="s">
        <v>14</v>
      </c>
      <c r="F1164" t="s">
        <v>15</v>
      </c>
      <c r="G1164" s="2">
        <v>614900</v>
      </c>
      <c r="H1164" s="2">
        <v>1100</v>
      </c>
      <c r="I1164" s="2">
        <v>616000</v>
      </c>
      <c r="J1164" s="2">
        <v>0</v>
      </c>
      <c r="K1164" s="2">
        <v>616000</v>
      </c>
      <c r="L1164" s="2" t="str">
        <f>_xlfn.XLOOKUP(Data_Nhập[[#This Row],[Main SKU]],MD_Main_SKU[Main SKU],MD_Main_SKU[SKU name_gom])</f>
        <v>iSS01084</v>
      </c>
      <c r="M1164" s="2" t="str">
        <f>_xlfn.XLOOKUP(Data_Nhập[[#This Row],[Material-Nhập]],MD_Main_SKU[Main SKU],MD_Main_SKU[SKU name_gom])</f>
        <v>iSS01084</v>
      </c>
    </row>
    <row r="1165" spans="1:13" x14ac:dyDescent="0.35">
      <c r="A1165">
        <v>2026</v>
      </c>
      <c r="B1165">
        <v>3</v>
      </c>
      <c r="C1165" t="s">
        <v>14</v>
      </c>
      <c r="D1165" t="s">
        <v>15</v>
      </c>
      <c r="E1165" t="s">
        <v>18</v>
      </c>
      <c r="F1165" t="s">
        <v>19</v>
      </c>
      <c r="G1165" s="2">
        <v>0</v>
      </c>
      <c r="H1165" s="2">
        <v>1100</v>
      </c>
      <c r="I1165" s="2">
        <v>1100</v>
      </c>
      <c r="J1165" s="2">
        <v>0</v>
      </c>
      <c r="K1165" s="2">
        <v>1100</v>
      </c>
      <c r="L1165" s="2" t="str">
        <f>_xlfn.XLOOKUP(Data_Nhập[[#This Row],[Main SKU]],MD_Main_SKU[Main SKU],MD_Main_SKU[SKU name_gom])</f>
        <v>iSS01084</v>
      </c>
      <c r="M1165" s="2" t="str">
        <f>_xlfn.XLOOKUP(Data_Nhập[[#This Row],[Material-Nhập]],MD_Main_SKU[Main SKU],MD_Main_SKU[SKU name_gom])</f>
        <v>iSS01</v>
      </c>
    </row>
    <row r="1166" spans="1:13" x14ac:dyDescent="0.35">
      <c r="A1166">
        <v>2026</v>
      </c>
      <c r="B1166">
        <v>3</v>
      </c>
      <c r="C1166" t="s">
        <v>14</v>
      </c>
      <c r="D1166" t="s">
        <v>15</v>
      </c>
      <c r="E1166" t="s">
        <v>22</v>
      </c>
      <c r="F1166" t="s">
        <v>23</v>
      </c>
      <c r="G1166" s="2">
        <v>0</v>
      </c>
      <c r="H1166" s="2">
        <v>8800</v>
      </c>
      <c r="I1166" s="2">
        <v>8800</v>
      </c>
      <c r="J1166" s="2">
        <v>0</v>
      </c>
      <c r="K1166" s="2">
        <v>8800</v>
      </c>
      <c r="L1166" s="2" t="str">
        <f>_xlfn.XLOOKUP(Data_Nhập[[#This Row],[Main SKU]],MD_Main_SKU[Main SKU],MD_Main_SKU[SKU name_gom])</f>
        <v>iSS01084</v>
      </c>
      <c r="M1166" s="2" t="str">
        <f>_xlfn.XLOOKUP(Data_Nhập[[#This Row],[Material-Nhập]],MD_Main_SKU[Main SKU],MD_Main_SKU[SKU name_gom])</f>
        <v>WSS03</v>
      </c>
    </row>
    <row r="1167" spans="1:13" x14ac:dyDescent="0.35">
      <c r="A1167">
        <v>2026</v>
      </c>
      <c r="B1167">
        <v>3</v>
      </c>
      <c r="C1167" t="s">
        <v>14</v>
      </c>
      <c r="D1167" t="s">
        <v>15</v>
      </c>
      <c r="E1167" t="s">
        <v>42</v>
      </c>
      <c r="F1167" t="s">
        <v>43</v>
      </c>
      <c r="G1167" s="2">
        <v>0</v>
      </c>
      <c r="H1167" s="2">
        <v>6600.0000000000009</v>
      </c>
      <c r="I1167" s="2">
        <v>6600.0000000000009</v>
      </c>
      <c r="J1167" s="2">
        <v>0</v>
      </c>
      <c r="K1167" s="2">
        <v>6600.0000000000009</v>
      </c>
      <c r="L1167" s="2" t="str">
        <f>_xlfn.XLOOKUP(Data_Nhập[[#This Row],[Main SKU]],MD_Main_SKU[Main SKU],MD_Main_SKU[SKU name_gom])</f>
        <v>iSS01084</v>
      </c>
      <c r="M1167" s="2" t="str">
        <f>_xlfn.XLOOKUP(Data_Nhập[[#This Row],[Material-Nhập]],MD_Main_SKU[Main SKU],MD_Main_SKU[SKU name_gom])</f>
        <v>iSS01-PL</v>
      </c>
    </row>
    <row r="1168" spans="1:13" x14ac:dyDescent="0.35">
      <c r="A1168">
        <v>2026</v>
      </c>
      <c r="B1168">
        <v>3</v>
      </c>
      <c r="C1168" t="s">
        <v>14</v>
      </c>
      <c r="D1168" t="s">
        <v>15</v>
      </c>
      <c r="E1168" t="s">
        <v>87</v>
      </c>
      <c r="F1168" t="s">
        <v>88</v>
      </c>
      <c r="G1168" s="2">
        <v>0</v>
      </c>
      <c r="H1168" s="2">
        <v>0</v>
      </c>
      <c r="I1168" s="2">
        <v>0</v>
      </c>
      <c r="J1168" s="2">
        <v>17410</v>
      </c>
      <c r="K1168" s="2">
        <v>17410</v>
      </c>
      <c r="L1168" s="2" t="str">
        <f>_xlfn.XLOOKUP(Data_Nhập[[#This Row],[Main SKU]],MD_Main_SKU[Main SKU],MD_Main_SKU[SKU name_gom])</f>
        <v>iSS01084</v>
      </c>
      <c r="M1168" s="2" t="str">
        <f>_xlfn.XLOOKUP(Data_Nhập[[#This Row],[Material-Nhập]],MD_Main_SKU[Main SKU],MD_Main_SKU[SKU name_gom])</f>
        <v>Phó sản</v>
      </c>
    </row>
    <row r="1169" spans="1:13" x14ac:dyDescent="0.35">
      <c r="A1169">
        <v>2026</v>
      </c>
      <c r="B1169">
        <v>3</v>
      </c>
      <c r="C1169" t="s">
        <v>14</v>
      </c>
      <c r="D1169" t="s">
        <v>15</v>
      </c>
      <c r="E1169" t="s">
        <v>91</v>
      </c>
      <c r="F1169" t="s">
        <v>92</v>
      </c>
      <c r="G1169" s="2">
        <v>0</v>
      </c>
      <c r="H1169" s="2">
        <v>0</v>
      </c>
      <c r="I1169" s="2">
        <v>0</v>
      </c>
      <c r="J1169" s="2">
        <v>2199.9999999999995</v>
      </c>
      <c r="K1169" s="2">
        <v>2199.9999999999995</v>
      </c>
      <c r="L1169" s="2" t="str">
        <f>_xlfn.XLOOKUP(Data_Nhập[[#This Row],[Main SKU]],MD_Main_SKU[Main SKU],MD_Main_SKU[SKU name_gom])</f>
        <v>iSS01084</v>
      </c>
      <c r="M1169" s="2" t="str">
        <f>_xlfn.XLOOKUP(Data_Nhập[[#This Row],[Material-Nhập]],MD_Main_SKU[Main SKU],MD_Main_SKU[SKU name_gom])</f>
        <v>Phó sản</v>
      </c>
    </row>
    <row r="1170" spans="1:13" x14ac:dyDescent="0.35">
      <c r="A1170">
        <v>2026</v>
      </c>
      <c r="B1170">
        <v>3</v>
      </c>
      <c r="C1170" t="s">
        <v>14</v>
      </c>
      <c r="D1170" t="s">
        <v>15</v>
      </c>
      <c r="E1170" t="s">
        <v>117</v>
      </c>
      <c r="F1170" t="s">
        <v>86</v>
      </c>
      <c r="G1170" s="2">
        <v>0</v>
      </c>
      <c r="H1170" s="2">
        <v>0</v>
      </c>
      <c r="I1170" s="2">
        <v>0</v>
      </c>
      <c r="J1170" s="2">
        <v>9561.0000000000018</v>
      </c>
      <c r="K1170" s="2">
        <v>9561.0000000000018</v>
      </c>
      <c r="L1170" s="2" t="str">
        <f>_xlfn.XLOOKUP(Data_Nhập[[#This Row],[Main SKU]],MD_Main_SKU[Main SKU],MD_Main_SKU[SKU name_gom])</f>
        <v>iSS01084</v>
      </c>
      <c r="M1170" s="2" t="str">
        <f>_xlfn.XLOOKUP(Data_Nhập[[#This Row],[Material-Nhập]],MD_Main_SKU[Main SKU],MD_Main_SKU[SKU name_gom])</f>
        <v>Phó sản</v>
      </c>
    </row>
    <row r="1171" spans="1:13" x14ac:dyDescent="0.35">
      <c r="A1171">
        <v>2026</v>
      </c>
      <c r="B1171">
        <v>3</v>
      </c>
      <c r="C1171" t="s">
        <v>16</v>
      </c>
      <c r="D1171" t="s">
        <v>17</v>
      </c>
      <c r="E1171" t="s">
        <v>16</v>
      </c>
      <c r="F1171" t="s">
        <v>17</v>
      </c>
      <c r="G1171" s="2">
        <v>2085599.9999999998</v>
      </c>
      <c r="H1171" s="2">
        <v>0</v>
      </c>
      <c r="I1171" s="2">
        <v>2085599.9999999998</v>
      </c>
      <c r="J1171" s="2">
        <v>0</v>
      </c>
      <c r="K1171" s="2">
        <v>2085599.9999999998</v>
      </c>
      <c r="L1171" s="2" t="str">
        <f>_xlfn.XLOOKUP(Data_Nhập[[#This Row],[Main SKU]],MD_Main_SKU[Main SKU],MD_Main_SKU[SKU name_gom])</f>
        <v>WSS01</v>
      </c>
      <c r="M1171" s="2" t="str">
        <f>_xlfn.XLOOKUP(Data_Nhập[[#This Row],[Material-Nhập]],MD_Main_SKU[Main SKU],MD_Main_SKU[SKU name_gom])</f>
        <v>WSS01</v>
      </c>
    </row>
    <row r="1172" spans="1:13" x14ac:dyDescent="0.35">
      <c r="A1172">
        <v>2026</v>
      </c>
      <c r="B1172">
        <v>3</v>
      </c>
      <c r="C1172" t="s">
        <v>16</v>
      </c>
      <c r="D1172" t="s">
        <v>17</v>
      </c>
      <c r="E1172" t="s">
        <v>22</v>
      </c>
      <c r="F1172" t="s">
        <v>23</v>
      </c>
      <c r="G1172" s="2">
        <v>0</v>
      </c>
      <c r="H1172" s="2">
        <v>36299.999999999993</v>
      </c>
      <c r="I1172" s="2">
        <v>36299.999999999993</v>
      </c>
      <c r="J1172" s="2">
        <v>0</v>
      </c>
      <c r="K1172" s="2">
        <v>36299.999999999993</v>
      </c>
      <c r="L1172" s="2" t="str">
        <f>_xlfn.XLOOKUP(Data_Nhập[[#This Row],[Main SKU]],MD_Main_SKU[Main SKU],MD_Main_SKU[SKU name_gom])</f>
        <v>WSS01</v>
      </c>
      <c r="M1172" s="2" t="str">
        <f>_xlfn.XLOOKUP(Data_Nhập[[#This Row],[Material-Nhập]],MD_Main_SKU[Main SKU],MD_Main_SKU[SKU name_gom])</f>
        <v>WSS03</v>
      </c>
    </row>
    <row r="1173" spans="1:13" x14ac:dyDescent="0.35">
      <c r="A1173">
        <v>2026</v>
      </c>
      <c r="B1173">
        <v>3</v>
      </c>
      <c r="C1173" t="s">
        <v>16</v>
      </c>
      <c r="D1173" t="s">
        <v>17</v>
      </c>
      <c r="E1173" t="s">
        <v>24</v>
      </c>
      <c r="F1173" t="s">
        <v>25</v>
      </c>
      <c r="G1173" s="2">
        <v>0</v>
      </c>
      <c r="H1173" s="2">
        <v>84700</v>
      </c>
      <c r="I1173" s="2">
        <v>84700</v>
      </c>
      <c r="J1173" s="2">
        <v>0</v>
      </c>
      <c r="K1173" s="2">
        <v>84700</v>
      </c>
      <c r="L1173" s="2" t="str">
        <f>_xlfn.XLOOKUP(Data_Nhập[[#This Row],[Main SKU]],MD_Main_SKU[Main SKU],MD_Main_SKU[SKU name_gom])</f>
        <v>WSS01</v>
      </c>
      <c r="M1173" s="2" t="str">
        <f>_xlfn.XLOOKUP(Data_Nhập[[#This Row],[Material-Nhập]],MD_Main_SKU[Main SKU],MD_Main_SKU[SKU name_gom])</f>
        <v>WSS01</v>
      </c>
    </row>
    <row r="1174" spans="1:13" x14ac:dyDescent="0.35">
      <c r="A1174">
        <v>2026</v>
      </c>
      <c r="B1174">
        <v>3</v>
      </c>
      <c r="C1174" t="s">
        <v>16</v>
      </c>
      <c r="D1174" t="s">
        <v>17</v>
      </c>
      <c r="E1174" t="s">
        <v>26</v>
      </c>
      <c r="F1174" t="s">
        <v>27</v>
      </c>
      <c r="G1174" s="2">
        <v>0</v>
      </c>
      <c r="H1174" s="2">
        <v>20900</v>
      </c>
      <c r="I1174" s="2">
        <v>20900</v>
      </c>
      <c r="J1174" s="2">
        <v>0</v>
      </c>
      <c r="K1174" s="2">
        <v>20900</v>
      </c>
      <c r="L1174" s="2" t="str">
        <f>_xlfn.XLOOKUP(Data_Nhập[[#This Row],[Main SKU]],MD_Main_SKU[Main SKU],MD_Main_SKU[SKU name_gom])</f>
        <v>WSS01</v>
      </c>
      <c r="M1174" s="2" t="str">
        <f>_xlfn.XLOOKUP(Data_Nhập[[#This Row],[Material-Nhập]],MD_Main_SKU[Main SKU],MD_Main_SKU[SKU name_gom])</f>
        <v>iSS01</v>
      </c>
    </row>
    <row r="1175" spans="1:13" x14ac:dyDescent="0.35">
      <c r="A1175">
        <v>2026</v>
      </c>
      <c r="B1175">
        <v>3</v>
      </c>
      <c r="C1175" t="s">
        <v>16</v>
      </c>
      <c r="D1175" t="s">
        <v>17</v>
      </c>
      <c r="E1175" t="s">
        <v>40</v>
      </c>
      <c r="F1175" t="s">
        <v>41</v>
      </c>
      <c r="G1175" s="2">
        <v>0</v>
      </c>
      <c r="H1175" s="2">
        <v>3300.0000000000005</v>
      </c>
      <c r="I1175" s="2">
        <v>3300.0000000000005</v>
      </c>
      <c r="J1175" s="2">
        <v>0</v>
      </c>
      <c r="K1175" s="2">
        <v>3300.0000000000005</v>
      </c>
      <c r="L1175" s="2" t="str">
        <f>_xlfn.XLOOKUP(Data_Nhập[[#This Row],[Main SKU]],MD_Main_SKU[Main SKU],MD_Main_SKU[SKU name_gom])</f>
        <v>WSS01</v>
      </c>
      <c r="M1175" s="2" t="str">
        <f>_xlfn.XLOOKUP(Data_Nhập[[#This Row],[Material-Nhập]],MD_Main_SKU[Main SKU],MD_Main_SKU[SKU name_gom])</f>
        <v>WSS01-PL</v>
      </c>
    </row>
    <row r="1176" spans="1:13" x14ac:dyDescent="0.35">
      <c r="A1176">
        <v>2026</v>
      </c>
      <c r="B1176">
        <v>3</v>
      </c>
      <c r="C1176" t="s">
        <v>16</v>
      </c>
      <c r="D1176" t="s">
        <v>17</v>
      </c>
      <c r="E1176" t="s">
        <v>42</v>
      </c>
      <c r="F1176" t="s">
        <v>43</v>
      </c>
      <c r="G1176" s="2">
        <v>0</v>
      </c>
      <c r="H1176" s="2">
        <v>3300</v>
      </c>
      <c r="I1176" s="2">
        <v>3300</v>
      </c>
      <c r="J1176" s="2">
        <v>0</v>
      </c>
      <c r="K1176" s="2">
        <v>3300</v>
      </c>
      <c r="L1176" s="2" t="str">
        <f>_xlfn.XLOOKUP(Data_Nhập[[#This Row],[Main SKU]],MD_Main_SKU[Main SKU],MD_Main_SKU[SKU name_gom])</f>
        <v>WSS01</v>
      </c>
      <c r="M1176" s="2" t="str">
        <f>_xlfn.XLOOKUP(Data_Nhập[[#This Row],[Material-Nhập]],MD_Main_SKU[Main SKU],MD_Main_SKU[SKU name_gom])</f>
        <v>iSS01-PL</v>
      </c>
    </row>
    <row r="1177" spans="1:13" x14ac:dyDescent="0.35">
      <c r="A1177">
        <v>2026</v>
      </c>
      <c r="B1177">
        <v>3</v>
      </c>
      <c r="C1177" t="s">
        <v>16</v>
      </c>
      <c r="D1177" t="s">
        <v>17</v>
      </c>
      <c r="E1177" t="s">
        <v>34</v>
      </c>
      <c r="F1177" t="s">
        <v>35</v>
      </c>
      <c r="G1177" s="2">
        <v>0</v>
      </c>
      <c r="H1177" s="2">
        <v>3300</v>
      </c>
      <c r="I1177" s="2">
        <v>3300</v>
      </c>
      <c r="J1177" s="2">
        <v>0</v>
      </c>
      <c r="K1177" s="2">
        <v>3300</v>
      </c>
      <c r="L1177" s="2" t="str">
        <f>_xlfn.XLOOKUP(Data_Nhập[[#This Row],[Main SKU]],MD_Main_SKU[Main SKU],MD_Main_SKU[SKU name_gom])</f>
        <v>WSS01</v>
      </c>
      <c r="M1177" s="2" t="str">
        <f>_xlfn.XLOOKUP(Data_Nhập[[#This Row],[Material-Nhập]],MD_Main_SKU[Main SKU],MD_Main_SKU[SKU name_gom])</f>
        <v>WSS03-PL</v>
      </c>
    </row>
    <row r="1178" spans="1:13" x14ac:dyDescent="0.35">
      <c r="A1178">
        <v>2026</v>
      </c>
      <c r="B1178">
        <v>3</v>
      </c>
      <c r="C1178" t="s">
        <v>16</v>
      </c>
      <c r="D1178" t="s">
        <v>17</v>
      </c>
      <c r="E1178" t="s">
        <v>87</v>
      </c>
      <c r="F1178" t="s">
        <v>88</v>
      </c>
      <c r="G1178" s="2">
        <v>0</v>
      </c>
      <c r="H1178" s="2">
        <v>0</v>
      </c>
      <c r="I1178" s="2">
        <v>0</v>
      </c>
      <c r="J1178" s="2">
        <v>40434.999999999985</v>
      </c>
      <c r="K1178" s="2">
        <v>40434.999999999985</v>
      </c>
      <c r="L1178" s="2" t="str">
        <f>_xlfn.XLOOKUP(Data_Nhập[[#This Row],[Main SKU]],MD_Main_SKU[Main SKU],MD_Main_SKU[SKU name_gom])</f>
        <v>WSS01</v>
      </c>
      <c r="M1178" s="2" t="str">
        <f>_xlfn.XLOOKUP(Data_Nhập[[#This Row],[Material-Nhập]],MD_Main_SKU[Main SKU],MD_Main_SKU[SKU name_gom])</f>
        <v>Phó sản</v>
      </c>
    </row>
    <row r="1179" spans="1:13" x14ac:dyDescent="0.35">
      <c r="A1179">
        <v>2026</v>
      </c>
      <c r="B1179">
        <v>3</v>
      </c>
      <c r="C1179" t="s">
        <v>16</v>
      </c>
      <c r="D1179" t="s">
        <v>17</v>
      </c>
      <c r="E1179" t="s">
        <v>91</v>
      </c>
      <c r="F1179" t="s">
        <v>92</v>
      </c>
      <c r="G1179" s="2">
        <v>0</v>
      </c>
      <c r="H1179" s="2">
        <v>0</v>
      </c>
      <c r="I1179" s="2">
        <v>0</v>
      </c>
      <c r="J1179" s="2">
        <v>1100</v>
      </c>
      <c r="K1179" s="2">
        <v>1100</v>
      </c>
      <c r="L1179" s="2" t="str">
        <f>_xlfn.XLOOKUP(Data_Nhập[[#This Row],[Main SKU]],MD_Main_SKU[Main SKU],MD_Main_SKU[SKU name_gom])</f>
        <v>WSS01</v>
      </c>
      <c r="M1179" s="2" t="str">
        <f>_xlfn.XLOOKUP(Data_Nhập[[#This Row],[Material-Nhập]],MD_Main_SKU[Main SKU],MD_Main_SKU[SKU name_gom])</f>
        <v>Phó sản</v>
      </c>
    </row>
    <row r="1180" spans="1:13" x14ac:dyDescent="0.35">
      <c r="A1180">
        <v>2026</v>
      </c>
      <c r="B1180">
        <v>3</v>
      </c>
      <c r="C1180" t="s">
        <v>16</v>
      </c>
      <c r="D1180" t="s">
        <v>17</v>
      </c>
      <c r="E1180" t="s">
        <v>93</v>
      </c>
      <c r="F1180" t="s">
        <v>94</v>
      </c>
      <c r="G1180" s="2">
        <v>0</v>
      </c>
      <c r="H1180" s="2">
        <v>0</v>
      </c>
      <c r="I1180" s="2">
        <v>0</v>
      </c>
      <c r="J1180" s="2">
        <v>264</v>
      </c>
      <c r="K1180" s="2">
        <v>264</v>
      </c>
      <c r="L1180" s="2" t="str">
        <f>_xlfn.XLOOKUP(Data_Nhập[[#This Row],[Main SKU]],MD_Main_SKU[Main SKU],MD_Main_SKU[SKU name_gom])</f>
        <v>WSS01</v>
      </c>
      <c r="M1180" s="2" t="str">
        <f>_xlfn.XLOOKUP(Data_Nhập[[#This Row],[Material-Nhập]],MD_Main_SKU[Main SKU],MD_Main_SKU[SKU name_gom])</f>
        <v>Phó sản</v>
      </c>
    </row>
    <row r="1181" spans="1:13" x14ac:dyDescent="0.35">
      <c r="A1181">
        <v>2026</v>
      </c>
      <c r="B1181">
        <v>3</v>
      </c>
      <c r="C1181" t="s">
        <v>16</v>
      </c>
      <c r="D1181" t="s">
        <v>17</v>
      </c>
      <c r="E1181" t="s">
        <v>117</v>
      </c>
      <c r="F1181" t="s">
        <v>86</v>
      </c>
      <c r="G1181" s="2">
        <v>0</v>
      </c>
      <c r="H1181" s="2">
        <v>0</v>
      </c>
      <c r="I1181" s="2">
        <v>0</v>
      </c>
      <c r="J1181" s="2">
        <v>21433</v>
      </c>
      <c r="K1181" s="2">
        <v>21433</v>
      </c>
      <c r="L1181" s="2" t="str">
        <f>_xlfn.XLOOKUP(Data_Nhập[[#This Row],[Main SKU]],MD_Main_SKU[Main SKU],MD_Main_SKU[SKU name_gom])</f>
        <v>WSS01</v>
      </c>
      <c r="M1181" s="2" t="str">
        <f>_xlfn.XLOOKUP(Data_Nhập[[#This Row],[Material-Nhập]],MD_Main_SKU[Main SKU],MD_Main_SKU[SKU name_gom])</f>
        <v>Phó sản</v>
      </c>
    </row>
    <row r="1182" spans="1:13" x14ac:dyDescent="0.35">
      <c r="A1182">
        <v>2026</v>
      </c>
      <c r="B1182">
        <v>3</v>
      </c>
      <c r="C1182" t="s">
        <v>16</v>
      </c>
      <c r="D1182" t="s">
        <v>17</v>
      </c>
      <c r="E1182" t="s">
        <v>128</v>
      </c>
      <c r="F1182" t="s">
        <v>129</v>
      </c>
      <c r="G1182" s="2">
        <v>0</v>
      </c>
      <c r="H1182" s="2">
        <v>0</v>
      </c>
      <c r="I1182" s="2">
        <v>0</v>
      </c>
      <c r="J1182" s="2">
        <v>6600</v>
      </c>
      <c r="K1182" s="2">
        <v>6600</v>
      </c>
      <c r="L1182" s="2" t="str">
        <f>_xlfn.XLOOKUP(Data_Nhập[[#This Row],[Main SKU]],MD_Main_SKU[Main SKU],MD_Main_SKU[SKU name_gom])</f>
        <v>WSS01</v>
      </c>
      <c r="M1182" s="2" t="str">
        <f>_xlfn.XLOOKUP(Data_Nhập[[#This Row],[Material-Nhập]],MD_Main_SKU[Main SKU],MD_Main_SKU[SKU name_gom])</f>
        <v>Phó sản</v>
      </c>
    </row>
    <row r="1183" spans="1:13" x14ac:dyDescent="0.35">
      <c r="A1183">
        <v>2026</v>
      </c>
      <c r="B1183">
        <v>3</v>
      </c>
      <c r="C1183" t="s">
        <v>18</v>
      </c>
      <c r="D1183" t="s">
        <v>19</v>
      </c>
      <c r="E1183" t="s">
        <v>16</v>
      </c>
      <c r="F1183" t="s">
        <v>17</v>
      </c>
      <c r="G1183" s="2">
        <v>0</v>
      </c>
      <c r="H1183" s="2">
        <v>1100</v>
      </c>
      <c r="I1183" s="2">
        <v>1100</v>
      </c>
      <c r="J1183" s="2">
        <v>0</v>
      </c>
      <c r="K1183" s="2">
        <v>1100</v>
      </c>
      <c r="L1183" s="2" t="str">
        <f>_xlfn.XLOOKUP(Data_Nhập[[#This Row],[Main SKU]],MD_Main_SKU[Main SKU],MD_Main_SKU[SKU name_gom])</f>
        <v>iSS01</v>
      </c>
      <c r="M1183" s="2" t="str">
        <f>_xlfn.XLOOKUP(Data_Nhập[[#This Row],[Material-Nhập]],MD_Main_SKU[Main SKU],MD_Main_SKU[SKU name_gom])</f>
        <v>WSS01</v>
      </c>
    </row>
    <row r="1184" spans="1:13" x14ac:dyDescent="0.35">
      <c r="A1184">
        <v>2026</v>
      </c>
      <c r="B1184">
        <v>3</v>
      </c>
      <c r="C1184" t="s">
        <v>18</v>
      </c>
      <c r="D1184" t="s">
        <v>19</v>
      </c>
      <c r="E1184" t="s">
        <v>18</v>
      </c>
      <c r="F1184" t="s">
        <v>19</v>
      </c>
      <c r="G1184" s="2">
        <v>195800</v>
      </c>
      <c r="H1184" s="2">
        <v>0</v>
      </c>
      <c r="I1184" s="2">
        <v>195800</v>
      </c>
      <c r="J1184" s="2">
        <v>0</v>
      </c>
      <c r="K1184" s="2">
        <v>195800</v>
      </c>
      <c r="L1184" s="2" t="str">
        <f>_xlfn.XLOOKUP(Data_Nhập[[#This Row],[Main SKU]],MD_Main_SKU[Main SKU],MD_Main_SKU[SKU name_gom])</f>
        <v>iSS01</v>
      </c>
      <c r="M1184" s="2" t="str">
        <f>_xlfn.XLOOKUP(Data_Nhập[[#This Row],[Material-Nhập]],MD_Main_SKU[Main SKU],MD_Main_SKU[SKU name_gom])</f>
        <v>iSS01</v>
      </c>
    </row>
    <row r="1185" spans="1:13" x14ac:dyDescent="0.35">
      <c r="A1185">
        <v>2026</v>
      </c>
      <c r="B1185">
        <v>3</v>
      </c>
      <c r="C1185" t="s">
        <v>18</v>
      </c>
      <c r="D1185" t="s">
        <v>19</v>
      </c>
      <c r="E1185" t="s">
        <v>42</v>
      </c>
      <c r="F1185" t="s">
        <v>43</v>
      </c>
      <c r="G1185" s="2">
        <v>0</v>
      </c>
      <c r="H1185" s="2">
        <v>1100</v>
      </c>
      <c r="I1185" s="2">
        <v>1100</v>
      </c>
      <c r="J1185" s="2">
        <v>0</v>
      </c>
      <c r="K1185" s="2">
        <v>1100</v>
      </c>
      <c r="L1185" s="2" t="str">
        <f>_xlfn.XLOOKUP(Data_Nhập[[#This Row],[Main SKU]],MD_Main_SKU[Main SKU],MD_Main_SKU[SKU name_gom])</f>
        <v>iSS01</v>
      </c>
      <c r="M1185" s="2" t="str">
        <f>_xlfn.XLOOKUP(Data_Nhập[[#This Row],[Material-Nhập]],MD_Main_SKU[Main SKU],MD_Main_SKU[SKU name_gom])</f>
        <v>iSS01-PL</v>
      </c>
    </row>
    <row r="1186" spans="1:13" x14ac:dyDescent="0.35">
      <c r="A1186">
        <v>2026</v>
      </c>
      <c r="B1186">
        <v>3</v>
      </c>
      <c r="C1186" t="s">
        <v>18</v>
      </c>
      <c r="D1186" t="s">
        <v>19</v>
      </c>
      <c r="E1186" t="s">
        <v>87</v>
      </c>
      <c r="F1186" t="s">
        <v>88</v>
      </c>
      <c r="G1186" s="2">
        <v>0</v>
      </c>
      <c r="H1186" s="2">
        <v>0</v>
      </c>
      <c r="I1186" s="2">
        <v>0</v>
      </c>
      <c r="J1186" s="2">
        <v>3342.0000000000005</v>
      </c>
      <c r="K1186" s="2">
        <v>3342.0000000000005</v>
      </c>
      <c r="L1186" s="2" t="str">
        <f>_xlfn.XLOOKUP(Data_Nhập[[#This Row],[Main SKU]],MD_Main_SKU[Main SKU],MD_Main_SKU[SKU name_gom])</f>
        <v>iSS01</v>
      </c>
      <c r="M1186" s="2" t="str">
        <f>_xlfn.XLOOKUP(Data_Nhập[[#This Row],[Material-Nhập]],MD_Main_SKU[Main SKU],MD_Main_SKU[SKU name_gom])</f>
        <v>Phó sản</v>
      </c>
    </row>
    <row r="1187" spans="1:13" x14ac:dyDescent="0.35">
      <c r="A1187">
        <v>2026</v>
      </c>
      <c r="B1187">
        <v>3</v>
      </c>
      <c r="C1187" t="s">
        <v>18</v>
      </c>
      <c r="D1187" t="s">
        <v>19</v>
      </c>
      <c r="E1187" t="s">
        <v>117</v>
      </c>
      <c r="F1187" t="s">
        <v>86</v>
      </c>
      <c r="G1187" s="2">
        <v>0</v>
      </c>
      <c r="H1187" s="2">
        <v>0</v>
      </c>
      <c r="I1187" s="2">
        <v>0</v>
      </c>
      <c r="J1187" s="2">
        <v>1575.0000000000002</v>
      </c>
      <c r="K1187" s="2">
        <v>1575.0000000000002</v>
      </c>
      <c r="L1187" s="2" t="str">
        <f>_xlfn.XLOOKUP(Data_Nhập[[#This Row],[Main SKU]],MD_Main_SKU[Main SKU],MD_Main_SKU[SKU name_gom])</f>
        <v>iSS01</v>
      </c>
      <c r="M1187" s="2" t="str">
        <f>_xlfn.XLOOKUP(Data_Nhập[[#This Row],[Material-Nhập]],MD_Main_SKU[Main SKU],MD_Main_SKU[SKU name_gom])</f>
        <v>Phó sản</v>
      </c>
    </row>
    <row r="1188" spans="1:13" x14ac:dyDescent="0.35">
      <c r="A1188">
        <v>2026</v>
      </c>
      <c r="B1188">
        <v>3</v>
      </c>
      <c r="C1188" t="s">
        <v>18</v>
      </c>
      <c r="D1188" t="s">
        <v>19</v>
      </c>
      <c r="E1188" t="s">
        <v>144</v>
      </c>
      <c r="F1188" t="s">
        <v>145</v>
      </c>
      <c r="G1188" s="2">
        <v>0</v>
      </c>
      <c r="H1188" s="2">
        <v>0</v>
      </c>
      <c r="I1188" s="2">
        <v>0</v>
      </c>
      <c r="J1188" s="2">
        <v>670</v>
      </c>
      <c r="K1188" s="2">
        <v>670</v>
      </c>
      <c r="L1188" s="2" t="str">
        <f>_xlfn.XLOOKUP(Data_Nhập[[#This Row],[Main SKU]],MD_Main_SKU[Main SKU],MD_Main_SKU[SKU name_gom])</f>
        <v>iSS01</v>
      </c>
      <c r="M1188" s="2" t="str">
        <f>_xlfn.XLOOKUP(Data_Nhập[[#This Row],[Material-Nhập]],MD_Main_SKU[Main SKU],MD_Main_SKU[SKU name_gom])</f>
        <v>Phó sản</v>
      </c>
    </row>
    <row r="1189" spans="1:13" x14ac:dyDescent="0.35">
      <c r="A1189">
        <v>2026</v>
      </c>
      <c r="B1189">
        <v>3</v>
      </c>
      <c r="C1189" t="s">
        <v>22</v>
      </c>
      <c r="D1189" t="s">
        <v>23</v>
      </c>
      <c r="E1189" t="s">
        <v>22</v>
      </c>
      <c r="F1189" t="s">
        <v>23</v>
      </c>
      <c r="G1189" s="2">
        <v>248600.00000000003</v>
      </c>
      <c r="H1189" s="2">
        <v>0</v>
      </c>
      <c r="I1189" s="2">
        <v>248600.00000000003</v>
      </c>
      <c r="J1189" s="2">
        <v>0</v>
      </c>
      <c r="K1189" s="2">
        <v>248600.00000000003</v>
      </c>
      <c r="L1189" s="2" t="str">
        <f>_xlfn.XLOOKUP(Data_Nhập[[#This Row],[Main SKU]],MD_Main_SKU[Main SKU],MD_Main_SKU[SKU name_gom])</f>
        <v>WSS03</v>
      </c>
      <c r="M1189" s="2" t="str">
        <f>_xlfn.XLOOKUP(Data_Nhập[[#This Row],[Material-Nhập]],MD_Main_SKU[Main SKU],MD_Main_SKU[SKU name_gom])</f>
        <v>WSS03</v>
      </c>
    </row>
    <row r="1190" spans="1:13" x14ac:dyDescent="0.35">
      <c r="A1190">
        <v>2026</v>
      </c>
      <c r="B1190">
        <v>3</v>
      </c>
      <c r="C1190" t="s">
        <v>22</v>
      </c>
      <c r="D1190" t="s">
        <v>23</v>
      </c>
      <c r="E1190" t="s">
        <v>34</v>
      </c>
      <c r="F1190" t="s">
        <v>35</v>
      </c>
      <c r="G1190" s="2">
        <v>0</v>
      </c>
      <c r="H1190" s="2">
        <v>23100</v>
      </c>
      <c r="I1190" s="2">
        <v>23100</v>
      </c>
      <c r="J1190" s="2">
        <v>0</v>
      </c>
      <c r="K1190" s="2">
        <v>23100</v>
      </c>
      <c r="L1190" s="2" t="str">
        <f>_xlfn.XLOOKUP(Data_Nhập[[#This Row],[Main SKU]],MD_Main_SKU[Main SKU],MD_Main_SKU[SKU name_gom])</f>
        <v>WSS03</v>
      </c>
      <c r="M1190" s="2" t="str">
        <f>_xlfn.XLOOKUP(Data_Nhập[[#This Row],[Material-Nhập]],MD_Main_SKU[Main SKU],MD_Main_SKU[SKU name_gom])</f>
        <v>WSS03-PL</v>
      </c>
    </row>
    <row r="1191" spans="1:13" x14ac:dyDescent="0.35">
      <c r="A1191">
        <v>2026</v>
      </c>
      <c r="B1191">
        <v>3</v>
      </c>
      <c r="C1191" t="s">
        <v>22</v>
      </c>
      <c r="D1191" t="s">
        <v>23</v>
      </c>
      <c r="E1191" t="s">
        <v>87</v>
      </c>
      <c r="F1191" t="s">
        <v>88</v>
      </c>
      <c r="G1191" s="2">
        <v>0</v>
      </c>
      <c r="H1191" s="2">
        <v>0</v>
      </c>
      <c r="I1191" s="2">
        <v>0</v>
      </c>
      <c r="J1191" s="2">
        <v>1650</v>
      </c>
      <c r="K1191" s="2">
        <v>1650</v>
      </c>
      <c r="L1191" s="2" t="str">
        <f>_xlfn.XLOOKUP(Data_Nhập[[#This Row],[Main SKU]],MD_Main_SKU[Main SKU],MD_Main_SKU[SKU name_gom])</f>
        <v>WSS03</v>
      </c>
      <c r="M1191" s="2" t="str">
        <f>_xlfn.XLOOKUP(Data_Nhập[[#This Row],[Material-Nhập]],MD_Main_SKU[Main SKU],MD_Main_SKU[SKU name_gom])</f>
        <v>Phó sản</v>
      </c>
    </row>
    <row r="1192" spans="1:13" x14ac:dyDescent="0.35">
      <c r="A1192">
        <v>2026</v>
      </c>
      <c r="B1192">
        <v>3</v>
      </c>
      <c r="C1192" t="s">
        <v>22</v>
      </c>
      <c r="D1192" t="s">
        <v>23</v>
      </c>
      <c r="E1192" t="s">
        <v>117</v>
      </c>
      <c r="F1192" t="s">
        <v>86</v>
      </c>
      <c r="G1192" s="2">
        <v>0</v>
      </c>
      <c r="H1192" s="2">
        <v>0</v>
      </c>
      <c r="I1192" s="2">
        <v>0</v>
      </c>
      <c r="J1192" s="2">
        <v>4687.9999999999991</v>
      </c>
      <c r="K1192" s="2">
        <v>4687.9999999999991</v>
      </c>
      <c r="L1192" s="2" t="str">
        <f>_xlfn.XLOOKUP(Data_Nhập[[#This Row],[Main SKU]],MD_Main_SKU[Main SKU],MD_Main_SKU[SKU name_gom])</f>
        <v>WSS03</v>
      </c>
      <c r="M1192" s="2" t="str">
        <f>_xlfn.XLOOKUP(Data_Nhập[[#This Row],[Material-Nhập]],MD_Main_SKU[Main SKU],MD_Main_SKU[SKU name_gom])</f>
        <v>Phó sản</v>
      </c>
    </row>
    <row r="1193" spans="1:13" x14ac:dyDescent="0.35">
      <c r="A1193">
        <v>2026</v>
      </c>
      <c r="B1193">
        <v>3</v>
      </c>
      <c r="C1193" t="s">
        <v>22</v>
      </c>
      <c r="D1193" t="s">
        <v>23</v>
      </c>
      <c r="E1193" t="s">
        <v>138</v>
      </c>
      <c r="F1193" t="s">
        <v>139</v>
      </c>
      <c r="G1193" s="2">
        <v>0</v>
      </c>
      <c r="H1193" s="2">
        <v>0</v>
      </c>
      <c r="I1193" s="2">
        <v>0</v>
      </c>
      <c r="J1193" s="2">
        <v>1100</v>
      </c>
      <c r="K1193" s="2">
        <v>1100</v>
      </c>
      <c r="L1193" s="2" t="str">
        <f>_xlfn.XLOOKUP(Data_Nhập[[#This Row],[Main SKU]],MD_Main_SKU[Main SKU],MD_Main_SKU[SKU name_gom])</f>
        <v>WSS03</v>
      </c>
      <c r="M1193" s="2" t="str">
        <f>_xlfn.XLOOKUP(Data_Nhập[[#This Row],[Material-Nhập]],MD_Main_SKU[Main SKU],MD_Main_SKU[SKU name_gom])</f>
        <v>Phó sản</v>
      </c>
    </row>
    <row r="1194" spans="1:13" x14ac:dyDescent="0.35">
      <c r="A1194">
        <v>2026</v>
      </c>
      <c r="B1194">
        <v>3</v>
      </c>
      <c r="C1194" t="s">
        <v>26</v>
      </c>
      <c r="D1194" t="s">
        <v>27</v>
      </c>
      <c r="E1194" t="s">
        <v>22</v>
      </c>
      <c r="F1194" t="s">
        <v>23</v>
      </c>
      <c r="G1194" s="2">
        <v>0</v>
      </c>
      <c r="H1194" s="2">
        <v>5499.9999999999991</v>
      </c>
      <c r="I1194" s="2">
        <v>5499.9999999999991</v>
      </c>
      <c r="J1194" s="2">
        <v>0</v>
      </c>
      <c r="K1194" s="2">
        <v>5499.9999999999991</v>
      </c>
      <c r="L1194" s="2" t="str">
        <f>_xlfn.XLOOKUP(Data_Nhập[[#This Row],[Main SKU]],MD_Main_SKU[Main SKU],MD_Main_SKU[SKU name_gom])</f>
        <v>iSS01</v>
      </c>
      <c r="M1194" s="2" t="str">
        <f>_xlfn.XLOOKUP(Data_Nhập[[#This Row],[Material-Nhập]],MD_Main_SKU[Main SKU],MD_Main_SKU[SKU name_gom])</f>
        <v>WSS03</v>
      </c>
    </row>
    <row r="1195" spans="1:13" x14ac:dyDescent="0.35">
      <c r="A1195">
        <v>2026</v>
      </c>
      <c r="B1195">
        <v>3</v>
      </c>
      <c r="C1195" t="s">
        <v>26</v>
      </c>
      <c r="D1195" t="s">
        <v>27</v>
      </c>
      <c r="E1195" t="s">
        <v>24</v>
      </c>
      <c r="F1195" t="s">
        <v>25</v>
      </c>
      <c r="G1195" s="2">
        <v>0</v>
      </c>
      <c r="H1195" s="2">
        <v>36300</v>
      </c>
      <c r="I1195" s="2">
        <v>36300</v>
      </c>
      <c r="J1195" s="2">
        <v>0</v>
      </c>
      <c r="K1195" s="2">
        <v>36300</v>
      </c>
      <c r="L1195" s="2" t="str">
        <f>_xlfn.XLOOKUP(Data_Nhập[[#This Row],[Main SKU]],MD_Main_SKU[Main SKU],MD_Main_SKU[SKU name_gom])</f>
        <v>iSS01</v>
      </c>
      <c r="M1195" s="2" t="str">
        <f>_xlfn.XLOOKUP(Data_Nhập[[#This Row],[Material-Nhập]],MD_Main_SKU[Main SKU],MD_Main_SKU[SKU name_gom])</f>
        <v>WSS01</v>
      </c>
    </row>
    <row r="1196" spans="1:13" x14ac:dyDescent="0.35">
      <c r="A1196">
        <v>2026</v>
      </c>
      <c r="B1196">
        <v>3</v>
      </c>
      <c r="C1196" t="s">
        <v>26</v>
      </c>
      <c r="D1196" t="s">
        <v>27</v>
      </c>
      <c r="E1196" t="s">
        <v>26</v>
      </c>
      <c r="F1196" t="s">
        <v>27</v>
      </c>
      <c r="G1196" s="2">
        <v>514799.99999999994</v>
      </c>
      <c r="H1196" s="2">
        <v>1100</v>
      </c>
      <c r="I1196" s="2">
        <v>515899.99999999994</v>
      </c>
      <c r="J1196" s="2">
        <v>0</v>
      </c>
      <c r="K1196" s="2">
        <v>515899.99999999994</v>
      </c>
      <c r="L1196" s="2" t="str">
        <f>_xlfn.XLOOKUP(Data_Nhập[[#This Row],[Main SKU]],MD_Main_SKU[Main SKU],MD_Main_SKU[SKU name_gom])</f>
        <v>iSS01</v>
      </c>
      <c r="M1196" s="2" t="str">
        <f>_xlfn.XLOOKUP(Data_Nhập[[#This Row],[Material-Nhập]],MD_Main_SKU[Main SKU],MD_Main_SKU[SKU name_gom])</f>
        <v>iSS01</v>
      </c>
    </row>
    <row r="1197" spans="1:13" x14ac:dyDescent="0.35">
      <c r="A1197">
        <v>2026</v>
      </c>
      <c r="B1197">
        <v>3</v>
      </c>
      <c r="C1197" t="s">
        <v>26</v>
      </c>
      <c r="D1197" t="s">
        <v>27</v>
      </c>
      <c r="E1197" t="s">
        <v>50</v>
      </c>
      <c r="F1197" t="s">
        <v>51</v>
      </c>
      <c r="G1197" s="2">
        <v>0</v>
      </c>
      <c r="H1197" s="2">
        <v>12100</v>
      </c>
      <c r="I1197" s="2">
        <v>12100</v>
      </c>
      <c r="J1197" s="2">
        <v>0</v>
      </c>
      <c r="K1197" s="2">
        <v>12100</v>
      </c>
      <c r="L1197" s="2" t="str">
        <f>_xlfn.XLOOKUP(Data_Nhập[[#This Row],[Main SKU]],MD_Main_SKU[Main SKU],MD_Main_SKU[SKU name_gom])</f>
        <v>iSS01</v>
      </c>
      <c r="M1197" s="2" t="str">
        <f>_xlfn.XLOOKUP(Data_Nhập[[#This Row],[Material-Nhập]],MD_Main_SKU[Main SKU],MD_Main_SKU[SKU name_gom])</f>
        <v>iSS01-PL</v>
      </c>
    </row>
    <row r="1198" spans="1:13" x14ac:dyDescent="0.35">
      <c r="A1198">
        <v>2026</v>
      </c>
      <c r="B1198">
        <v>3</v>
      </c>
      <c r="C1198" t="s">
        <v>26</v>
      </c>
      <c r="D1198" t="s">
        <v>27</v>
      </c>
      <c r="E1198" t="s">
        <v>87</v>
      </c>
      <c r="F1198" t="s">
        <v>88</v>
      </c>
      <c r="G1198" s="2">
        <v>0</v>
      </c>
      <c r="H1198" s="2">
        <v>0</v>
      </c>
      <c r="I1198" s="2">
        <v>0</v>
      </c>
      <c r="J1198" s="2">
        <v>20400</v>
      </c>
      <c r="K1198" s="2">
        <v>20400</v>
      </c>
      <c r="L1198" s="2" t="str">
        <f>_xlfn.XLOOKUP(Data_Nhập[[#This Row],[Main SKU]],MD_Main_SKU[Main SKU],MD_Main_SKU[SKU name_gom])</f>
        <v>iSS01</v>
      </c>
      <c r="M1198" s="2" t="str">
        <f>_xlfn.XLOOKUP(Data_Nhập[[#This Row],[Material-Nhập]],MD_Main_SKU[Main SKU],MD_Main_SKU[SKU name_gom])</f>
        <v>Phó sản</v>
      </c>
    </row>
    <row r="1199" spans="1:13" x14ac:dyDescent="0.35">
      <c r="A1199">
        <v>2026</v>
      </c>
      <c r="B1199">
        <v>3</v>
      </c>
      <c r="C1199" t="s">
        <v>26</v>
      </c>
      <c r="D1199" t="s">
        <v>27</v>
      </c>
      <c r="E1199" t="s">
        <v>117</v>
      </c>
      <c r="F1199" t="s">
        <v>86</v>
      </c>
      <c r="G1199" s="2">
        <v>0</v>
      </c>
      <c r="H1199" s="2">
        <v>0</v>
      </c>
      <c r="I1199" s="2">
        <v>0</v>
      </c>
      <c r="J1199" s="2">
        <v>5379</v>
      </c>
      <c r="K1199" s="2">
        <v>5379</v>
      </c>
      <c r="L1199" s="2" t="str">
        <f>_xlfn.XLOOKUP(Data_Nhập[[#This Row],[Main SKU]],MD_Main_SKU[Main SKU],MD_Main_SKU[SKU name_gom])</f>
        <v>iSS01</v>
      </c>
      <c r="M1199" s="2" t="str">
        <f>_xlfn.XLOOKUP(Data_Nhập[[#This Row],[Material-Nhập]],MD_Main_SKU[Main SKU],MD_Main_SKU[SKU name_gom])</f>
        <v>Phó sản</v>
      </c>
    </row>
    <row r="1200" spans="1:13" x14ac:dyDescent="0.35">
      <c r="A1200">
        <v>2026</v>
      </c>
      <c r="B1200">
        <v>3</v>
      </c>
      <c r="C1200" t="s">
        <v>26</v>
      </c>
      <c r="D1200" t="s">
        <v>27</v>
      </c>
      <c r="E1200" t="s">
        <v>62</v>
      </c>
      <c r="F1200" t="s">
        <v>63</v>
      </c>
      <c r="G1200" s="2">
        <v>0</v>
      </c>
      <c r="H1200" s="2">
        <v>3500</v>
      </c>
      <c r="I1200" s="2">
        <v>3500</v>
      </c>
      <c r="J1200" s="2">
        <v>0</v>
      </c>
      <c r="K1200" s="2">
        <v>3500</v>
      </c>
      <c r="L1200" s="2" t="str">
        <f>_xlfn.XLOOKUP(Data_Nhập[[#This Row],[Main SKU]],MD_Main_SKU[Main SKU],MD_Main_SKU[SKU name_gom])</f>
        <v>iSS01</v>
      </c>
      <c r="M1200" s="2" t="str">
        <f>_xlfn.XLOOKUP(Data_Nhập[[#This Row],[Material-Nhập]],MD_Main_SKU[Main SKU],MD_Main_SKU[SKU name_gom])</f>
        <v>Khác</v>
      </c>
    </row>
    <row r="1201" spans="1:13" x14ac:dyDescent="0.35">
      <c r="A1201">
        <v>2026</v>
      </c>
      <c r="B1201">
        <v>3</v>
      </c>
      <c r="C1201" t="s">
        <v>26</v>
      </c>
      <c r="D1201" t="s">
        <v>27</v>
      </c>
      <c r="E1201" t="s">
        <v>132</v>
      </c>
      <c r="F1201" t="s">
        <v>133</v>
      </c>
      <c r="G1201" s="2">
        <v>0</v>
      </c>
      <c r="H1201" s="2">
        <v>0</v>
      </c>
      <c r="I1201" s="2">
        <v>0</v>
      </c>
      <c r="J1201" s="2">
        <v>2200</v>
      </c>
      <c r="K1201" s="2">
        <v>2200</v>
      </c>
      <c r="L1201" s="2" t="str">
        <f>_xlfn.XLOOKUP(Data_Nhập[[#This Row],[Main SKU]],MD_Main_SKU[Main SKU],MD_Main_SKU[SKU name_gom])</f>
        <v>iSS01</v>
      </c>
      <c r="M1201" s="2" t="str">
        <f>_xlfn.XLOOKUP(Data_Nhập[[#This Row],[Material-Nhập]],MD_Main_SKU[Main SKU],MD_Main_SKU[SKU name_gom])</f>
        <v>Phó sản</v>
      </c>
    </row>
    <row r="1202" spans="1:13" x14ac:dyDescent="0.35">
      <c r="A1202">
        <v>2026</v>
      </c>
      <c r="B1202">
        <v>3</v>
      </c>
      <c r="C1202" t="s">
        <v>99</v>
      </c>
      <c r="D1202" t="s">
        <v>100</v>
      </c>
      <c r="E1202" t="s">
        <v>99</v>
      </c>
      <c r="F1202" t="s">
        <v>100</v>
      </c>
      <c r="G1202" s="2">
        <v>2323</v>
      </c>
      <c r="H1202" s="2">
        <v>0</v>
      </c>
      <c r="I1202" s="2">
        <v>2323</v>
      </c>
      <c r="J1202" s="2">
        <v>0</v>
      </c>
      <c r="K1202" s="2">
        <v>2323</v>
      </c>
      <c r="L1202" s="2" t="str">
        <f>_xlfn.XLOOKUP(Data_Nhập[[#This Row],[Main SKU]],MD_Main_SKU[Main SKU],MD_Main_SKU[SKU name_gom])</f>
        <v>WSS04</v>
      </c>
      <c r="M1202" s="2" t="str">
        <f>_xlfn.XLOOKUP(Data_Nhập[[#This Row],[Material-Nhập]],MD_Main_SKU[Main SKU],MD_Main_SKU[SKU name_gom])</f>
        <v>WSS04</v>
      </c>
    </row>
    <row r="1203" spans="1:13" x14ac:dyDescent="0.35">
      <c r="A1203">
        <v>2026</v>
      </c>
      <c r="B1203">
        <v>3</v>
      </c>
      <c r="C1203" t="s">
        <v>99</v>
      </c>
      <c r="D1203" t="s">
        <v>100</v>
      </c>
      <c r="E1203" t="s">
        <v>115</v>
      </c>
      <c r="F1203" t="s">
        <v>116</v>
      </c>
      <c r="G1203" s="2">
        <v>0</v>
      </c>
      <c r="H1203" s="2">
        <v>1693</v>
      </c>
      <c r="I1203" s="2">
        <v>1693</v>
      </c>
      <c r="J1203" s="2">
        <v>0</v>
      </c>
      <c r="K1203" s="2">
        <v>1693</v>
      </c>
      <c r="L1203" s="2" t="str">
        <f>_xlfn.XLOOKUP(Data_Nhập[[#This Row],[Main SKU]],MD_Main_SKU[Main SKU],MD_Main_SKU[SKU name_gom])</f>
        <v>WSS04</v>
      </c>
      <c r="M1203" s="2" t="str">
        <f>_xlfn.XLOOKUP(Data_Nhập[[#This Row],[Material-Nhập]],MD_Main_SKU[Main SKU],MD_Main_SKU[SKU name_gom])</f>
        <v>WSS05</v>
      </c>
    </row>
    <row r="1204" spans="1:13" x14ac:dyDescent="0.35">
      <c r="A1204">
        <v>2026</v>
      </c>
      <c r="B1204">
        <v>3</v>
      </c>
      <c r="C1204" t="s">
        <v>99</v>
      </c>
      <c r="D1204" t="s">
        <v>100</v>
      </c>
      <c r="E1204" t="s">
        <v>117</v>
      </c>
      <c r="F1204" t="s">
        <v>86</v>
      </c>
      <c r="G1204" s="2">
        <v>0</v>
      </c>
      <c r="H1204" s="2">
        <v>0</v>
      </c>
      <c r="I1204" s="2">
        <v>0</v>
      </c>
      <c r="J1204" s="2">
        <v>375</v>
      </c>
      <c r="K1204" s="2">
        <v>375</v>
      </c>
      <c r="L1204" s="2" t="str">
        <f>_xlfn.XLOOKUP(Data_Nhập[[#This Row],[Main SKU]],MD_Main_SKU[Main SKU],MD_Main_SKU[SKU name_gom])</f>
        <v>WSS04</v>
      </c>
      <c r="M1204" s="2" t="str">
        <f>_xlfn.XLOOKUP(Data_Nhập[[#This Row],[Material-Nhập]],MD_Main_SKU[Main SKU],MD_Main_SKU[SKU name_gom])</f>
        <v>Phó sản</v>
      </c>
    </row>
    <row r="1205" spans="1:13" x14ac:dyDescent="0.35">
      <c r="A1205">
        <v>2026</v>
      </c>
      <c r="B1205">
        <v>3</v>
      </c>
      <c r="C1205" t="s">
        <v>115</v>
      </c>
      <c r="D1205" t="s">
        <v>116</v>
      </c>
      <c r="E1205" t="s">
        <v>99</v>
      </c>
      <c r="F1205" t="s">
        <v>100</v>
      </c>
      <c r="G1205" s="2">
        <v>0</v>
      </c>
      <c r="H1205" s="2">
        <v>1050</v>
      </c>
      <c r="I1205" s="2">
        <v>1050</v>
      </c>
      <c r="J1205" s="2">
        <v>0</v>
      </c>
      <c r="K1205" s="2">
        <v>1050</v>
      </c>
      <c r="L1205" s="2" t="str">
        <f>_xlfn.XLOOKUP(Data_Nhập[[#This Row],[Main SKU]],MD_Main_SKU[Main SKU],MD_Main_SKU[SKU name_gom])</f>
        <v>WSS05</v>
      </c>
      <c r="M1205" s="2" t="str">
        <f>_xlfn.XLOOKUP(Data_Nhập[[#This Row],[Material-Nhập]],MD_Main_SKU[Main SKU],MD_Main_SKU[SKU name_gom])</f>
        <v>WSS04</v>
      </c>
    </row>
    <row r="1206" spans="1:13" x14ac:dyDescent="0.35">
      <c r="A1206">
        <v>2026</v>
      </c>
      <c r="B1206">
        <v>3</v>
      </c>
      <c r="C1206" t="s">
        <v>115</v>
      </c>
      <c r="D1206" t="s">
        <v>116</v>
      </c>
      <c r="E1206" t="s">
        <v>115</v>
      </c>
      <c r="F1206" t="s">
        <v>116</v>
      </c>
      <c r="G1206" s="2">
        <v>50750</v>
      </c>
      <c r="H1206" s="2">
        <v>0</v>
      </c>
      <c r="I1206" s="2">
        <v>50750</v>
      </c>
      <c r="J1206" s="2">
        <v>0</v>
      </c>
      <c r="K1206" s="2">
        <v>50750</v>
      </c>
      <c r="L1206" s="2" t="str">
        <f>_xlfn.XLOOKUP(Data_Nhập[[#This Row],[Main SKU]],MD_Main_SKU[Main SKU],MD_Main_SKU[SKU name_gom])</f>
        <v>WSS05</v>
      </c>
      <c r="M1206" s="2" t="str">
        <f>_xlfn.XLOOKUP(Data_Nhập[[#This Row],[Material-Nhập]],MD_Main_SKU[Main SKU],MD_Main_SKU[SKU name_gom])</f>
        <v>WSS05</v>
      </c>
    </row>
    <row r="1207" spans="1:13" x14ac:dyDescent="0.35">
      <c r="A1207">
        <v>2026</v>
      </c>
      <c r="B1207">
        <v>3</v>
      </c>
      <c r="C1207" t="s">
        <v>115</v>
      </c>
      <c r="D1207" t="s">
        <v>116</v>
      </c>
      <c r="E1207" t="s">
        <v>140</v>
      </c>
      <c r="F1207" t="s">
        <v>141</v>
      </c>
      <c r="G1207" s="2">
        <v>0</v>
      </c>
      <c r="H1207" s="2">
        <v>3505</v>
      </c>
      <c r="I1207" s="2">
        <v>3505</v>
      </c>
      <c r="J1207" s="2">
        <v>0</v>
      </c>
      <c r="K1207" s="2">
        <v>3505</v>
      </c>
      <c r="L1207" s="2" t="str">
        <f>_xlfn.XLOOKUP(Data_Nhập[[#This Row],[Main SKU]],MD_Main_SKU[Main SKU],MD_Main_SKU[SKU name_gom])</f>
        <v>WSS05</v>
      </c>
      <c r="M1207" s="2" t="str">
        <f>_xlfn.XLOOKUP(Data_Nhập[[#This Row],[Material-Nhập]],MD_Main_SKU[Main SKU],MD_Main_SKU[SKU name_gom])</f>
        <v>WSS05 PL</v>
      </c>
    </row>
    <row r="1208" spans="1:13" x14ac:dyDescent="0.35">
      <c r="A1208">
        <v>2026</v>
      </c>
      <c r="B1208">
        <v>3</v>
      </c>
      <c r="C1208" t="s">
        <v>115</v>
      </c>
      <c r="D1208" t="s">
        <v>116</v>
      </c>
      <c r="E1208" t="s">
        <v>87</v>
      </c>
      <c r="F1208" t="s">
        <v>88</v>
      </c>
      <c r="G1208" s="2">
        <v>0</v>
      </c>
      <c r="H1208" s="2">
        <v>0</v>
      </c>
      <c r="I1208" s="2">
        <v>0</v>
      </c>
      <c r="J1208" s="2">
        <v>1500</v>
      </c>
      <c r="K1208" s="2">
        <v>1500</v>
      </c>
      <c r="L1208" s="2" t="str">
        <f>_xlfn.XLOOKUP(Data_Nhập[[#This Row],[Main SKU]],MD_Main_SKU[Main SKU],MD_Main_SKU[SKU name_gom])</f>
        <v>WSS05</v>
      </c>
      <c r="M1208" s="2" t="str">
        <f>_xlfn.XLOOKUP(Data_Nhập[[#This Row],[Material-Nhập]],MD_Main_SKU[Main SKU],MD_Main_SKU[SKU name_gom])</f>
        <v>Phó sản</v>
      </c>
    </row>
    <row r="1209" spans="1:13" x14ac:dyDescent="0.35">
      <c r="A1209">
        <v>2026</v>
      </c>
      <c r="B1209">
        <v>3</v>
      </c>
      <c r="C1209" t="s">
        <v>115</v>
      </c>
      <c r="D1209" t="s">
        <v>116</v>
      </c>
      <c r="E1209" t="s">
        <v>117</v>
      </c>
      <c r="F1209" t="s">
        <v>86</v>
      </c>
      <c r="G1209" s="2">
        <v>0</v>
      </c>
      <c r="H1209" s="2">
        <v>0</v>
      </c>
      <c r="I1209" s="2">
        <v>0</v>
      </c>
      <c r="J1209" s="2">
        <v>1200</v>
      </c>
      <c r="K1209" s="2">
        <v>1200</v>
      </c>
      <c r="L1209" s="2" t="str">
        <f>_xlfn.XLOOKUP(Data_Nhập[[#This Row],[Main SKU]],MD_Main_SKU[Main SKU],MD_Main_SKU[SKU name_gom])</f>
        <v>WSS05</v>
      </c>
      <c r="M1209" s="2" t="str">
        <f>_xlfn.XLOOKUP(Data_Nhập[[#This Row],[Material-Nhập]],MD_Main_SKU[Main SKU],MD_Main_SKU[SKU name_gom])</f>
        <v>Phó sản</v>
      </c>
    </row>
    <row r="1210" spans="1:13" x14ac:dyDescent="0.35">
      <c r="A1210">
        <v>2026</v>
      </c>
      <c r="B1210">
        <v>4</v>
      </c>
      <c r="C1210" t="s">
        <v>14</v>
      </c>
      <c r="D1210" t="s">
        <v>15</v>
      </c>
      <c r="E1210" t="s">
        <v>14</v>
      </c>
      <c r="F1210" t="s">
        <v>15</v>
      </c>
      <c r="G1210" s="2">
        <v>850300.00000000012</v>
      </c>
      <c r="H1210" s="2">
        <v>0</v>
      </c>
      <c r="I1210" s="2">
        <v>850300.00000000012</v>
      </c>
      <c r="J1210" s="2">
        <v>0</v>
      </c>
      <c r="K1210" s="2">
        <v>850300.00000000012</v>
      </c>
      <c r="L1210" s="2" t="str">
        <f>_xlfn.XLOOKUP(Data_Nhập[[#This Row],[Main SKU]],MD_Main_SKU[Main SKU],MD_Main_SKU[SKU name_gom])</f>
        <v>iSS01084</v>
      </c>
      <c r="M1210" s="2" t="str">
        <f>_xlfn.XLOOKUP(Data_Nhập[[#This Row],[Material-Nhập]],MD_Main_SKU[Main SKU],MD_Main_SKU[SKU name_gom])</f>
        <v>iSS01084</v>
      </c>
    </row>
    <row r="1211" spans="1:13" x14ac:dyDescent="0.35">
      <c r="A1211">
        <v>2026</v>
      </c>
      <c r="B1211">
        <v>4</v>
      </c>
      <c r="C1211" t="s">
        <v>14</v>
      </c>
      <c r="D1211" t="s">
        <v>15</v>
      </c>
      <c r="E1211" t="s">
        <v>16</v>
      </c>
      <c r="F1211" t="s">
        <v>17</v>
      </c>
      <c r="G1211" s="2">
        <v>0</v>
      </c>
      <c r="H1211" s="2">
        <v>47300</v>
      </c>
      <c r="I1211" s="2">
        <v>47300</v>
      </c>
      <c r="J1211" s="2">
        <v>0</v>
      </c>
      <c r="K1211" s="2">
        <v>47300</v>
      </c>
      <c r="L1211" s="2" t="str">
        <f>_xlfn.XLOOKUP(Data_Nhập[[#This Row],[Main SKU]],MD_Main_SKU[Main SKU],MD_Main_SKU[SKU name_gom])</f>
        <v>iSS01084</v>
      </c>
      <c r="M1211" s="2" t="str">
        <f>_xlfn.XLOOKUP(Data_Nhập[[#This Row],[Material-Nhập]],MD_Main_SKU[Main SKU],MD_Main_SKU[SKU name_gom])</f>
        <v>WSS01</v>
      </c>
    </row>
    <row r="1212" spans="1:13" x14ac:dyDescent="0.35">
      <c r="A1212">
        <v>2026</v>
      </c>
      <c r="B1212">
        <v>4</v>
      </c>
      <c r="C1212" t="s">
        <v>14</v>
      </c>
      <c r="D1212" t="s">
        <v>15</v>
      </c>
      <c r="E1212" t="s">
        <v>18</v>
      </c>
      <c r="F1212" t="s">
        <v>19</v>
      </c>
      <c r="G1212" s="2">
        <v>0</v>
      </c>
      <c r="H1212" s="2">
        <v>13199.999999999998</v>
      </c>
      <c r="I1212" s="2">
        <v>13199.999999999998</v>
      </c>
      <c r="J1212" s="2">
        <v>0</v>
      </c>
      <c r="K1212" s="2">
        <v>13199.999999999998</v>
      </c>
      <c r="L1212" s="2" t="str">
        <f>_xlfn.XLOOKUP(Data_Nhập[[#This Row],[Main SKU]],MD_Main_SKU[Main SKU],MD_Main_SKU[SKU name_gom])</f>
        <v>iSS01084</v>
      </c>
      <c r="M1212" s="2" t="str">
        <f>_xlfn.XLOOKUP(Data_Nhập[[#This Row],[Material-Nhập]],MD_Main_SKU[Main SKU],MD_Main_SKU[SKU name_gom])</f>
        <v>iSS01</v>
      </c>
    </row>
    <row r="1213" spans="1:13" x14ac:dyDescent="0.35">
      <c r="A1213">
        <v>2026</v>
      </c>
      <c r="B1213">
        <v>4</v>
      </c>
      <c r="C1213" t="s">
        <v>14</v>
      </c>
      <c r="D1213" t="s">
        <v>15</v>
      </c>
      <c r="E1213" t="s">
        <v>22</v>
      </c>
      <c r="F1213" t="s">
        <v>23</v>
      </c>
      <c r="G1213" s="2">
        <v>0</v>
      </c>
      <c r="H1213" s="2">
        <v>13200</v>
      </c>
      <c r="I1213" s="2">
        <v>13200</v>
      </c>
      <c r="J1213" s="2">
        <v>0</v>
      </c>
      <c r="K1213" s="2">
        <v>13200</v>
      </c>
      <c r="L1213" s="2" t="str">
        <f>_xlfn.XLOOKUP(Data_Nhập[[#This Row],[Main SKU]],MD_Main_SKU[Main SKU],MD_Main_SKU[SKU name_gom])</f>
        <v>iSS01084</v>
      </c>
      <c r="M1213" s="2" t="str">
        <f>_xlfn.XLOOKUP(Data_Nhập[[#This Row],[Material-Nhập]],MD_Main_SKU[Main SKU],MD_Main_SKU[SKU name_gom])</f>
        <v>WSS03</v>
      </c>
    </row>
    <row r="1214" spans="1:13" x14ac:dyDescent="0.35">
      <c r="A1214">
        <v>2026</v>
      </c>
      <c r="B1214">
        <v>4</v>
      </c>
      <c r="C1214" t="s">
        <v>14</v>
      </c>
      <c r="D1214" t="s">
        <v>15</v>
      </c>
      <c r="E1214" t="s">
        <v>42</v>
      </c>
      <c r="F1214" t="s">
        <v>43</v>
      </c>
      <c r="G1214" s="2">
        <v>0</v>
      </c>
      <c r="H1214" s="2">
        <v>2200</v>
      </c>
      <c r="I1214" s="2">
        <v>2200</v>
      </c>
      <c r="J1214" s="2">
        <v>0</v>
      </c>
      <c r="K1214" s="2">
        <v>2200</v>
      </c>
      <c r="L1214" s="2" t="str">
        <f>_xlfn.XLOOKUP(Data_Nhập[[#This Row],[Main SKU]],MD_Main_SKU[Main SKU],MD_Main_SKU[SKU name_gom])</f>
        <v>iSS01084</v>
      </c>
      <c r="M1214" s="2" t="str">
        <f>_xlfn.XLOOKUP(Data_Nhập[[#This Row],[Material-Nhập]],MD_Main_SKU[Main SKU],MD_Main_SKU[SKU name_gom])</f>
        <v>iSS01-PL</v>
      </c>
    </row>
    <row r="1215" spans="1:13" x14ac:dyDescent="0.35">
      <c r="A1215">
        <v>2026</v>
      </c>
      <c r="B1215">
        <v>4</v>
      </c>
      <c r="C1215" t="s">
        <v>14</v>
      </c>
      <c r="D1215" t="s">
        <v>15</v>
      </c>
      <c r="E1215" t="s">
        <v>38</v>
      </c>
      <c r="F1215" t="s">
        <v>39</v>
      </c>
      <c r="G1215" s="2">
        <v>0</v>
      </c>
      <c r="H1215" s="2">
        <v>2200</v>
      </c>
      <c r="I1215" s="2">
        <v>2200</v>
      </c>
      <c r="J1215" s="2">
        <v>0</v>
      </c>
      <c r="K1215" s="2">
        <v>2200</v>
      </c>
      <c r="L1215" s="2" t="str">
        <f>_xlfn.XLOOKUP(Data_Nhập[[#This Row],[Main SKU]],MD_Main_SKU[Main SKU],MD_Main_SKU[SKU name_gom])</f>
        <v>iSS01084</v>
      </c>
      <c r="M1215" s="2" t="str">
        <f>_xlfn.XLOOKUP(Data_Nhập[[#This Row],[Material-Nhập]],MD_Main_SKU[Main SKU],MD_Main_SKU[SKU name_gom])</f>
        <v>iSS01084-PL</v>
      </c>
    </row>
    <row r="1216" spans="1:13" x14ac:dyDescent="0.35">
      <c r="A1216">
        <v>2026</v>
      </c>
      <c r="B1216">
        <v>4</v>
      </c>
      <c r="C1216" t="s">
        <v>14</v>
      </c>
      <c r="D1216" t="s">
        <v>15</v>
      </c>
      <c r="E1216" t="s">
        <v>34</v>
      </c>
      <c r="F1216" t="s">
        <v>35</v>
      </c>
      <c r="G1216" s="2">
        <v>0</v>
      </c>
      <c r="H1216" s="2">
        <v>2200</v>
      </c>
      <c r="I1216" s="2">
        <v>2200</v>
      </c>
      <c r="J1216" s="2">
        <v>0</v>
      </c>
      <c r="K1216" s="2">
        <v>2200</v>
      </c>
      <c r="L1216" s="2" t="str">
        <f>_xlfn.XLOOKUP(Data_Nhập[[#This Row],[Main SKU]],MD_Main_SKU[Main SKU],MD_Main_SKU[SKU name_gom])</f>
        <v>iSS01084</v>
      </c>
      <c r="M1216" s="2" t="str">
        <f>_xlfn.XLOOKUP(Data_Nhập[[#This Row],[Material-Nhập]],MD_Main_SKU[Main SKU],MD_Main_SKU[SKU name_gom])</f>
        <v>WSS03-PL</v>
      </c>
    </row>
    <row r="1217" spans="1:13" x14ac:dyDescent="0.35">
      <c r="A1217">
        <v>2026</v>
      </c>
      <c r="B1217">
        <v>4</v>
      </c>
      <c r="C1217" t="s">
        <v>14</v>
      </c>
      <c r="D1217" t="s">
        <v>15</v>
      </c>
      <c r="E1217" t="s">
        <v>87</v>
      </c>
      <c r="F1217" t="s">
        <v>88</v>
      </c>
      <c r="G1217" s="2">
        <v>0</v>
      </c>
      <c r="H1217" s="2">
        <v>0</v>
      </c>
      <c r="I1217" s="2">
        <v>0</v>
      </c>
      <c r="J1217" s="2">
        <v>7699.9999999999982</v>
      </c>
      <c r="K1217" s="2">
        <v>7699.9999999999982</v>
      </c>
      <c r="L1217" s="2" t="str">
        <f>_xlfn.XLOOKUP(Data_Nhập[[#This Row],[Main SKU]],MD_Main_SKU[Main SKU],MD_Main_SKU[SKU name_gom])</f>
        <v>iSS01084</v>
      </c>
      <c r="M1217" s="2" t="str">
        <f>_xlfn.XLOOKUP(Data_Nhập[[#This Row],[Material-Nhập]],MD_Main_SKU[Main SKU],MD_Main_SKU[SKU name_gom])</f>
        <v>Phó sản</v>
      </c>
    </row>
    <row r="1218" spans="1:13" x14ac:dyDescent="0.35">
      <c r="A1218">
        <v>2026</v>
      </c>
      <c r="B1218">
        <v>4</v>
      </c>
      <c r="C1218" t="s">
        <v>14</v>
      </c>
      <c r="D1218" t="s">
        <v>15</v>
      </c>
      <c r="E1218" t="s">
        <v>91</v>
      </c>
      <c r="F1218" t="s">
        <v>92</v>
      </c>
      <c r="G1218" s="2">
        <v>0</v>
      </c>
      <c r="H1218" s="2">
        <v>0</v>
      </c>
      <c r="I1218" s="2">
        <v>0</v>
      </c>
      <c r="J1218" s="2">
        <v>1100</v>
      </c>
      <c r="K1218" s="2">
        <v>1100</v>
      </c>
      <c r="L1218" s="2" t="str">
        <f>_xlfn.XLOOKUP(Data_Nhập[[#This Row],[Main SKU]],MD_Main_SKU[Main SKU],MD_Main_SKU[SKU name_gom])</f>
        <v>iSS01084</v>
      </c>
      <c r="M1218" s="2" t="str">
        <f>_xlfn.XLOOKUP(Data_Nhập[[#This Row],[Material-Nhập]],MD_Main_SKU[Main SKU],MD_Main_SKU[SKU name_gom])</f>
        <v>Phó sản</v>
      </c>
    </row>
    <row r="1219" spans="1:13" x14ac:dyDescent="0.35">
      <c r="A1219">
        <v>2026</v>
      </c>
      <c r="B1219">
        <v>4</v>
      </c>
      <c r="C1219" t="s">
        <v>14</v>
      </c>
      <c r="D1219" t="s">
        <v>15</v>
      </c>
      <c r="E1219" t="s">
        <v>117</v>
      </c>
      <c r="F1219" t="s">
        <v>86</v>
      </c>
      <c r="G1219" s="2">
        <v>0</v>
      </c>
      <c r="H1219" s="2">
        <v>0</v>
      </c>
      <c r="I1219" s="2">
        <v>0</v>
      </c>
      <c r="J1219" s="2">
        <v>11022.999999999998</v>
      </c>
      <c r="K1219" s="2">
        <v>11022.999999999998</v>
      </c>
      <c r="L1219" s="2" t="str">
        <f>_xlfn.XLOOKUP(Data_Nhập[[#This Row],[Main SKU]],MD_Main_SKU[Main SKU],MD_Main_SKU[SKU name_gom])</f>
        <v>iSS01084</v>
      </c>
      <c r="M1219" s="2" t="str">
        <f>_xlfn.XLOOKUP(Data_Nhập[[#This Row],[Material-Nhập]],MD_Main_SKU[Main SKU],MD_Main_SKU[SKU name_gom])</f>
        <v>Phó sản</v>
      </c>
    </row>
    <row r="1220" spans="1:13" x14ac:dyDescent="0.35">
      <c r="A1220">
        <v>2026</v>
      </c>
      <c r="B1220">
        <v>4</v>
      </c>
      <c r="C1220" t="s">
        <v>16</v>
      </c>
      <c r="D1220" t="s">
        <v>17</v>
      </c>
      <c r="E1220" t="s">
        <v>16</v>
      </c>
      <c r="F1220" t="s">
        <v>17</v>
      </c>
      <c r="G1220" s="2">
        <v>1982200.0000000005</v>
      </c>
      <c r="H1220" s="2">
        <v>0</v>
      </c>
      <c r="I1220" s="2">
        <v>1982200.0000000005</v>
      </c>
      <c r="J1220" s="2">
        <v>0</v>
      </c>
      <c r="K1220" s="2">
        <v>1982200.0000000005</v>
      </c>
      <c r="L1220" s="2" t="str">
        <f>_xlfn.XLOOKUP(Data_Nhập[[#This Row],[Main SKU]],MD_Main_SKU[Main SKU],MD_Main_SKU[SKU name_gom])</f>
        <v>WSS01</v>
      </c>
      <c r="M1220" s="2" t="str">
        <f>_xlfn.XLOOKUP(Data_Nhập[[#This Row],[Material-Nhập]],MD_Main_SKU[Main SKU],MD_Main_SKU[SKU name_gom])</f>
        <v>WSS01</v>
      </c>
    </row>
    <row r="1221" spans="1:13" x14ac:dyDescent="0.35">
      <c r="A1221">
        <v>2026</v>
      </c>
      <c r="B1221">
        <v>4</v>
      </c>
      <c r="C1221" t="s">
        <v>16</v>
      </c>
      <c r="D1221" t="s">
        <v>17</v>
      </c>
      <c r="E1221" t="s">
        <v>18</v>
      </c>
      <c r="F1221" t="s">
        <v>19</v>
      </c>
      <c r="G1221" s="2">
        <v>0</v>
      </c>
      <c r="H1221" s="2">
        <v>32999.999999999993</v>
      </c>
      <c r="I1221" s="2">
        <v>32999.999999999993</v>
      </c>
      <c r="J1221" s="2">
        <v>0</v>
      </c>
      <c r="K1221" s="2">
        <v>32999.999999999993</v>
      </c>
      <c r="L1221" s="2" t="str">
        <f>_xlfn.XLOOKUP(Data_Nhập[[#This Row],[Main SKU]],MD_Main_SKU[Main SKU],MD_Main_SKU[SKU name_gom])</f>
        <v>WSS01</v>
      </c>
      <c r="M1221" s="2" t="str">
        <f>_xlfn.XLOOKUP(Data_Nhập[[#This Row],[Material-Nhập]],MD_Main_SKU[Main SKU],MD_Main_SKU[SKU name_gom])</f>
        <v>iSS01</v>
      </c>
    </row>
    <row r="1222" spans="1:13" x14ac:dyDescent="0.35">
      <c r="A1222">
        <v>2026</v>
      </c>
      <c r="B1222">
        <v>4</v>
      </c>
      <c r="C1222" t="s">
        <v>16</v>
      </c>
      <c r="D1222" t="s">
        <v>17</v>
      </c>
      <c r="E1222" t="s">
        <v>22</v>
      </c>
      <c r="F1222" t="s">
        <v>23</v>
      </c>
      <c r="G1222" s="2">
        <v>0</v>
      </c>
      <c r="H1222" s="2">
        <v>39600</v>
      </c>
      <c r="I1222" s="2">
        <v>39600</v>
      </c>
      <c r="J1222" s="2">
        <v>0</v>
      </c>
      <c r="K1222" s="2">
        <v>39600</v>
      </c>
      <c r="L1222" s="2" t="str">
        <f>_xlfn.XLOOKUP(Data_Nhập[[#This Row],[Main SKU]],MD_Main_SKU[Main SKU],MD_Main_SKU[SKU name_gom])</f>
        <v>WSS01</v>
      </c>
      <c r="M1222" s="2" t="str">
        <f>_xlfn.XLOOKUP(Data_Nhập[[#This Row],[Material-Nhập]],MD_Main_SKU[Main SKU],MD_Main_SKU[SKU name_gom])</f>
        <v>WSS03</v>
      </c>
    </row>
    <row r="1223" spans="1:13" x14ac:dyDescent="0.35">
      <c r="A1223">
        <v>2026</v>
      </c>
      <c r="B1223">
        <v>4</v>
      </c>
      <c r="C1223" t="s">
        <v>16</v>
      </c>
      <c r="D1223" t="s">
        <v>17</v>
      </c>
      <c r="E1223" t="s">
        <v>40</v>
      </c>
      <c r="F1223" t="s">
        <v>41</v>
      </c>
      <c r="G1223" s="2">
        <v>0</v>
      </c>
      <c r="H1223" s="2">
        <v>5500.0000000000009</v>
      </c>
      <c r="I1223" s="2">
        <v>5500.0000000000009</v>
      </c>
      <c r="J1223" s="2">
        <v>0</v>
      </c>
      <c r="K1223" s="2">
        <v>5500.0000000000009</v>
      </c>
      <c r="L1223" s="2" t="str">
        <f>_xlfn.XLOOKUP(Data_Nhập[[#This Row],[Main SKU]],MD_Main_SKU[Main SKU],MD_Main_SKU[SKU name_gom])</f>
        <v>WSS01</v>
      </c>
      <c r="M1223" s="2" t="str">
        <f>_xlfn.XLOOKUP(Data_Nhập[[#This Row],[Material-Nhập]],MD_Main_SKU[Main SKU],MD_Main_SKU[SKU name_gom])</f>
        <v>WSS01-PL</v>
      </c>
    </row>
    <row r="1224" spans="1:13" x14ac:dyDescent="0.35">
      <c r="A1224">
        <v>2026</v>
      </c>
      <c r="B1224">
        <v>4</v>
      </c>
      <c r="C1224" t="s">
        <v>16</v>
      </c>
      <c r="D1224" t="s">
        <v>17</v>
      </c>
      <c r="E1224" t="s">
        <v>87</v>
      </c>
      <c r="F1224" t="s">
        <v>88</v>
      </c>
      <c r="G1224" s="2">
        <v>0</v>
      </c>
      <c r="H1224" s="2">
        <v>0</v>
      </c>
      <c r="I1224" s="2">
        <v>0</v>
      </c>
      <c r="J1224" s="2">
        <v>42136.000000000007</v>
      </c>
      <c r="K1224" s="2">
        <v>42136.000000000007</v>
      </c>
      <c r="L1224" s="2" t="str">
        <f>_xlfn.XLOOKUP(Data_Nhập[[#This Row],[Main SKU]],MD_Main_SKU[Main SKU],MD_Main_SKU[SKU name_gom])</f>
        <v>WSS01</v>
      </c>
      <c r="M1224" s="2" t="str">
        <f>_xlfn.XLOOKUP(Data_Nhập[[#This Row],[Material-Nhập]],MD_Main_SKU[Main SKU],MD_Main_SKU[SKU name_gom])</f>
        <v>Phó sản</v>
      </c>
    </row>
    <row r="1225" spans="1:13" x14ac:dyDescent="0.35">
      <c r="A1225">
        <v>2026</v>
      </c>
      <c r="B1225">
        <v>4</v>
      </c>
      <c r="C1225" t="s">
        <v>16</v>
      </c>
      <c r="D1225" t="s">
        <v>17</v>
      </c>
      <c r="E1225" t="s">
        <v>91</v>
      </c>
      <c r="F1225" t="s">
        <v>92</v>
      </c>
      <c r="G1225" s="2">
        <v>0</v>
      </c>
      <c r="H1225" s="2">
        <v>0</v>
      </c>
      <c r="I1225" s="2">
        <v>0</v>
      </c>
      <c r="J1225" s="2">
        <v>3299.9999999999995</v>
      </c>
      <c r="K1225" s="2">
        <v>3299.9999999999995</v>
      </c>
      <c r="L1225" s="2" t="str">
        <f>_xlfn.XLOOKUP(Data_Nhập[[#This Row],[Main SKU]],MD_Main_SKU[Main SKU],MD_Main_SKU[SKU name_gom])</f>
        <v>WSS01</v>
      </c>
      <c r="M1225" s="2" t="str">
        <f>_xlfn.XLOOKUP(Data_Nhập[[#This Row],[Material-Nhập]],MD_Main_SKU[Main SKU],MD_Main_SKU[SKU name_gom])</f>
        <v>Phó sản</v>
      </c>
    </row>
    <row r="1226" spans="1:13" x14ac:dyDescent="0.35">
      <c r="A1226">
        <v>2026</v>
      </c>
      <c r="B1226">
        <v>4</v>
      </c>
      <c r="C1226" t="s">
        <v>16</v>
      </c>
      <c r="D1226" t="s">
        <v>17</v>
      </c>
      <c r="E1226" t="s">
        <v>93</v>
      </c>
      <c r="F1226" t="s">
        <v>94</v>
      </c>
      <c r="G1226" s="2">
        <v>0</v>
      </c>
      <c r="H1226" s="2">
        <v>0</v>
      </c>
      <c r="I1226" s="2">
        <v>0</v>
      </c>
      <c r="J1226" s="2">
        <v>200</v>
      </c>
      <c r="K1226" s="2">
        <v>200</v>
      </c>
      <c r="L1226" s="2" t="str">
        <f>_xlfn.XLOOKUP(Data_Nhập[[#This Row],[Main SKU]],MD_Main_SKU[Main SKU],MD_Main_SKU[SKU name_gom])</f>
        <v>WSS01</v>
      </c>
      <c r="M1226" s="2" t="str">
        <f>_xlfn.XLOOKUP(Data_Nhập[[#This Row],[Material-Nhập]],MD_Main_SKU[Main SKU],MD_Main_SKU[SKU name_gom])</f>
        <v>Phó sản</v>
      </c>
    </row>
    <row r="1227" spans="1:13" x14ac:dyDescent="0.35">
      <c r="A1227">
        <v>2026</v>
      </c>
      <c r="B1227">
        <v>4</v>
      </c>
      <c r="C1227" t="s">
        <v>16</v>
      </c>
      <c r="D1227" t="s">
        <v>17</v>
      </c>
      <c r="E1227" t="s">
        <v>117</v>
      </c>
      <c r="F1227" t="s">
        <v>86</v>
      </c>
      <c r="G1227" s="2">
        <v>0</v>
      </c>
      <c r="H1227" s="2">
        <v>0</v>
      </c>
      <c r="I1227" s="2">
        <v>0</v>
      </c>
      <c r="J1227" s="2">
        <v>26642.000000000007</v>
      </c>
      <c r="K1227" s="2">
        <v>26642.000000000007</v>
      </c>
      <c r="L1227" s="2" t="str">
        <f>_xlfn.XLOOKUP(Data_Nhập[[#This Row],[Main SKU]],MD_Main_SKU[Main SKU],MD_Main_SKU[SKU name_gom])</f>
        <v>WSS01</v>
      </c>
      <c r="M1227" s="2" t="str">
        <f>_xlfn.XLOOKUP(Data_Nhập[[#This Row],[Material-Nhập]],MD_Main_SKU[Main SKU],MD_Main_SKU[SKU name_gom])</f>
        <v>Phó sản</v>
      </c>
    </row>
    <row r="1228" spans="1:13" x14ac:dyDescent="0.35">
      <c r="A1228">
        <v>2026</v>
      </c>
      <c r="B1228">
        <v>4</v>
      </c>
      <c r="C1228" t="s">
        <v>16</v>
      </c>
      <c r="D1228" t="s">
        <v>17</v>
      </c>
      <c r="E1228" t="s">
        <v>128</v>
      </c>
      <c r="F1228" t="s">
        <v>129</v>
      </c>
      <c r="G1228" s="2">
        <v>0</v>
      </c>
      <c r="H1228" s="2">
        <v>0</v>
      </c>
      <c r="I1228" s="2">
        <v>0</v>
      </c>
      <c r="J1228" s="2">
        <v>6800</v>
      </c>
      <c r="K1228" s="2">
        <v>6800</v>
      </c>
      <c r="L1228" s="2" t="str">
        <f>_xlfn.XLOOKUP(Data_Nhập[[#This Row],[Main SKU]],MD_Main_SKU[Main SKU],MD_Main_SKU[SKU name_gom])</f>
        <v>WSS01</v>
      </c>
      <c r="M1228" s="2" t="str">
        <f>_xlfn.XLOOKUP(Data_Nhập[[#This Row],[Material-Nhập]],MD_Main_SKU[Main SKU],MD_Main_SKU[SKU name_gom])</f>
        <v>Phó sản</v>
      </c>
    </row>
    <row r="1229" spans="1:13" x14ac:dyDescent="0.35">
      <c r="A1229">
        <v>2026</v>
      </c>
      <c r="B1229">
        <v>4</v>
      </c>
      <c r="C1229" t="s">
        <v>22</v>
      </c>
      <c r="D1229" t="s">
        <v>23</v>
      </c>
      <c r="E1229" t="s">
        <v>22</v>
      </c>
      <c r="F1229" t="s">
        <v>23</v>
      </c>
      <c r="G1229" s="2">
        <v>1030700</v>
      </c>
      <c r="H1229" s="2">
        <v>0</v>
      </c>
      <c r="I1229" s="2">
        <v>1030700</v>
      </c>
      <c r="J1229" s="2">
        <v>0</v>
      </c>
      <c r="K1229" s="2">
        <v>1030700</v>
      </c>
      <c r="L1229" s="2" t="str">
        <f>_xlfn.XLOOKUP(Data_Nhập[[#This Row],[Main SKU]],MD_Main_SKU[Main SKU],MD_Main_SKU[SKU name_gom])</f>
        <v>WSS03</v>
      </c>
      <c r="M1229" s="2" t="str">
        <f>_xlfn.XLOOKUP(Data_Nhập[[#This Row],[Material-Nhập]],MD_Main_SKU[Main SKU],MD_Main_SKU[SKU name_gom])</f>
        <v>WSS03</v>
      </c>
    </row>
    <row r="1230" spans="1:13" x14ac:dyDescent="0.35">
      <c r="A1230">
        <v>2026</v>
      </c>
      <c r="B1230">
        <v>4</v>
      </c>
      <c r="C1230" t="s">
        <v>22</v>
      </c>
      <c r="D1230" t="s">
        <v>23</v>
      </c>
      <c r="E1230" t="s">
        <v>34</v>
      </c>
      <c r="F1230" t="s">
        <v>35</v>
      </c>
      <c r="G1230" s="2">
        <v>0</v>
      </c>
      <c r="H1230" s="2">
        <v>7700</v>
      </c>
      <c r="I1230" s="2">
        <v>7700</v>
      </c>
      <c r="J1230" s="2">
        <v>0</v>
      </c>
      <c r="K1230" s="2">
        <v>7700</v>
      </c>
      <c r="L1230" s="2" t="str">
        <f>_xlfn.XLOOKUP(Data_Nhập[[#This Row],[Main SKU]],MD_Main_SKU[Main SKU],MD_Main_SKU[SKU name_gom])</f>
        <v>WSS03</v>
      </c>
      <c r="M1230" s="2" t="str">
        <f>_xlfn.XLOOKUP(Data_Nhập[[#This Row],[Material-Nhập]],MD_Main_SKU[Main SKU],MD_Main_SKU[SKU name_gom])</f>
        <v>WSS03-PL</v>
      </c>
    </row>
    <row r="1231" spans="1:13" x14ac:dyDescent="0.35">
      <c r="A1231">
        <v>2026</v>
      </c>
      <c r="B1231">
        <v>4</v>
      </c>
      <c r="C1231" t="s">
        <v>22</v>
      </c>
      <c r="D1231" t="s">
        <v>23</v>
      </c>
      <c r="E1231" t="s">
        <v>87</v>
      </c>
      <c r="F1231" t="s">
        <v>88</v>
      </c>
      <c r="G1231" s="2">
        <v>0</v>
      </c>
      <c r="H1231" s="2">
        <v>0</v>
      </c>
      <c r="I1231" s="2">
        <v>0</v>
      </c>
      <c r="J1231" s="2">
        <v>9600</v>
      </c>
      <c r="K1231" s="2">
        <v>9600</v>
      </c>
      <c r="L1231" s="2" t="str">
        <f>_xlfn.XLOOKUP(Data_Nhập[[#This Row],[Main SKU]],MD_Main_SKU[Main SKU],MD_Main_SKU[SKU name_gom])</f>
        <v>WSS03</v>
      </c>
      <c r="M1231" s="2" t="str">
        <f>_xlfn.XLOOKUP(Data_Nhập[[#This Row],[Material-Nhập]],MD_Main_SKU[Main SKU],MD_Main_SKU[SKU name_gom])</f>
        <v>Phó sản</v>
      </c>
    </row>
    <row r="1232" spans="1:13" x14ac:dyDescent="0.35">
      <c r="A1232">
        <v>2026</v>
      </c>
      <c r="B1232">
        <v>4</v>
      </c>
      <c r="C1232" t="s">
        <v>22</v>
      </c>
      <c r="D1232" t="s">
        <v>23</v>
      </c>
      <c r="E1232" t="s">
        <v>117</v>
      </c>
      <c r="F1232" t="s">
        <v>86</v>
      </c>
      <c r="G1232" s="2">
        <v>0</v>
      </c>
      <c r="H1232" s="2">
        <v>0</v>
      </c>
      <c r="I1232" s="2">
        <v>0</v>
      </c>
      <c r="J1232" s="2">
        <v>10239</v>
      </c>
      <c r="K1232" s="2">
        <v>10239</v>
      </c>
      <c r="L1232" s="2" t="str">
        <f>_xlfn.XLOOKUP(Data_Nhập[[#This Row],[Main SKU]],MD_Main_SKU[Main SKU],MD_Main_SKU[SKU name_gom])</f>
        <v>WSS03</v>
      </c>
      <c r="M1232" s="2" t="str">
        <f>_xlfn.XLOOKUP(Data_Nhập[[#This Row],[Material-Nhập]],MD_Main_SKU[Main SKU],MD_Main_SKU[SKU name_gom])</f>
        <v>Phó sản</v>
      </c>
    </row>
    <row r="1233" spans="1:13" x14ac:dyDescent="0.35">
      <c r="A1233">
        <v>2026</v>
      </c>
      <c r="B1233">
        <v>4</v>
      </c>
      <c r="C1233" t="s">
        <v>22</v>
      </c>
      <c r="D1233" t="s">
        <v>23</v>
      </c>
      <c r="E1233" t="s">
        <v>138</v>
      </c>
      <c r="F1233" t="s">
        <v>139</v>
      </c>
      <c r="G1233" s="2">
        <v>0</v>
      </c>
      <c r="H1233" s="2">
        <v>0</v>
      </c>
      <c r="I1233" s="2">
        <v>0</v>
      </c>
      <c r="J1233" s="2">
        <v>5500</v>
      </c>
      <c r="K1233" s="2">
        <v>5500</v>
      </c>
      <c r="L1233" s="2" t="str">
        <f>_xlfn.XLOOKUP(Data_Nhập[[#This Row],[Main SKU]],MD_Main_SKU[Main SKU],MD_Main_SKU[SKU name_gom])</f>
        <v>WSS03</v>
      </c>
      <c r="M1233" s="2" t="str">
        <f>_xlfn.XLOOKUP(Data_Nhập[[#This Row],[Material-Nhập]],MD_Main_SKU[Main SKU],MD_Main_SKU[SKU name_gom])</f>
        <v>Phó sản</v>
      </c>
    </row>
    <row r="1234" spans="1:13" x14ac:dyDescent="0.35">
      <c r="A1234">
        <v>2026</v>
      </c>
      <c r="B1234">
        <v>4</v>
      </c>
      <c r="C1234" t="s">
        <v>99</v>
      </c>
      <c r="D1234" t="s">
        <v>100</v>
      </c>
      <c r="E1234" t="s">
        <v>140</v>
      </c>
      <c r="F1234" t="s">
        <v>141</v>
      </c>
      <c r="G1234" s="2">
        <v>0</v>
      </c>
      <c r="H1234" s="2">
        <v>1402</v>
      </c>
      <c r="I1234" s="2">
        <v>1402</v>
      </c>
      <c r="J1234" s="2">
        <v>0</v>
      </c>
      <c r="K1234" s="2">
        <v>1402</v>
      </c>
      <c r="L1234" s="2" t="str">
        <f>_xlfn.XLOOKUP(Data_Nhập[[#This Row],[Main SKU]],MD_Main_SKU[Main SKU],MD_Main_SKU[SKU name_gom])</f>
        <v>WSS04</v>
      </c>
      <c r="M1234" s="2" t="str">
        <f>_xlfn.XLOOKUP(Data_Nhập[[#This Row],[Material-Nhập]],MD_Main_SKU[Main SKU],MD_Main_SKU[SKU name_gom])</f>
        <v>WSS05 PL</v>
      </c>
    </row>
    <row r="1235" spans="1:13" x14ac:dyDescent="0.35">
      <c r="A1235">
        <v>2026</v>
      </c>
      <c r="B1235">
        <v>4</v>
      </c>
      <c r="C1235" t="s">
        <v>99</v>
      </c>
      <c r="D1235" t="s">
        <v>100</v>
      </c>
      <c r="E1235" t="s">
        <v>117</v>
      </c>
      <c r="F1235" t="s">
        <v>86</v>
      </c>
      <c r="G1235" s="2">
        <v>0</v>
      </c>
      <c r="H1235" s="2">
        <v>0</v>
      </c>
      <c r="I1235" s="2">
        <v>0</v>
      </c>
      <c r="J1235" s="2">
        <v>120</v>
      </c>
      <c r="K1235" s="2">
        <v>120</v>
      </c>
      <c r="L1235" s="2" t="str">
        <f>_xlfn.XLOOKUP(Data_Nhập[[#This Row],[Main SKU]],MD_Main_SKU[Main SKU],MD_Main_SKU[SKU name_gom])</f>
        <v>WSS04</v>
      </c>
      <c r="M1235" s="2" t="str">
        <f>_xlfn.XLOOKUP(Data_Nhập[[#This Row],[Material-Nhập]],MD_Main_SKU[Main SKU],MD_Main_SKU[SKU name_gom])</f>
        <v>Phó sản</v>
      </c>
    </row>
    <row r="1236" spans="1:13" x14ac:dyDescent="0.35">
      <c r="A1236">
        <v>2026</v>
      </c>
      <c r="B1236">
        <v>4</v>
      </c>
      <c r="C1236" t="s">
        <v>115</v>
      </c>
      <c r="D1236" t="s">
        <v>116</v>
      </c>
      <c r="E1236" t="s">
        <v>115</v>
      </c>
      <c r="F1236" t="s">
        <v>116</v>
      </c>
      <c r="G1236" s="2">
        <v>35700</v>
      </c>
      <c r="H1236" s="2">
        <v>0</v>
      </c>
      <c r="I1236" s="2">
        <v>35700</v>
      </c>
      <c r="J1236" s="2">
        <v>0</v>
      </c>
      <c r="K1236" s="2">
        <v>35700</v>
      </c>
      <c r="L1236" s="2" t="str">
        <f>_xlfn.XLOOKUP(Data_Nhập[[#This Row],[Main SKU]],MD_Main_SKU[Main SKU],MD_Main_SKU[SKU name_gom])</f>
        <v>WSS05</v>
      </c>
      <c r="M1236" s="2" t="str">
        <f>_xlfn.XLOOKUP(Data_Nhập[[#This Row],[Material-Nhập]],MD_Main_SKU[Main SKU],MD_Main_SKU[SKU name_gom])</f>
        <v>WSS05</v>
      </c>
    </row>
    <row r="1237" spans="1:13" x14ac:dyDescent="0.35">
      <c r="A1237">
        <v>2026</v>
      </c>
      <c r="B1237">
        <v>4</v>
      </c>
      <c r="C1237" t="s">
        <v>115</v>
      </c>
      <c r="D1237" t="s">
        <v>116</v>
      </c>
      <c r="E1237" t="s">
        <v>140</v>
      </c>
      <c r="F1237" t="s">
        <v>141</v>
      </c>
      <c r="G1237" s="2">
        <v>0</v>
      </c>
      <c r="H1237" s="2">
        <v>455</v>
      </c>
      <c r="I1237" s="2">
        <v>455</v>
      </c>
      <c r="J1237" s="2">
        <v>0</v>
      </c>
      <c r="K1237" s="2">
        <v>455</v>
      </c>
      <c r="L1237" s="2" t="str">
        <f>_xlfn.XLOOKUP(Data_Nhập[[#This Row],[Main SKU]],MD_Main_SKU[Main SKU],MD_Main_SKU[SKU name_gom])</f>
        <v>WSS05</v>
      </c>
      <c r="M1237" s="2" t="str">
        <f>_xlfn.XLOOKUP(Data_Nhập[[#This Row],[Material-Nhập]],MD_Main_SKU[Main SKU],MD_Main_SKU[SKU name_gom])</f>
        <v>WSS05 PL</v>
      </c>
    </row>
    <row r="1238" spans="1:13" x14ac:dyDescent="0.35">
      <c r="A1238">
        <v>2026</v>
      </c>
      <c r="B1238">
        <v>4</v>
      </c>
      <c r="C1238" t="s">
        <v>115</v>
      </c>
      <c r="D1238" t="s">
        <v>116</v>
      </c>
      <c r="E1238" t="s">
        <v>87</v>
      </c>
      <c r="F1238" t="s">
        <v>88</v>
      </c>
      <c r="G1238" s="2">
        <v>0</v>
      </c>
      <c r="H1238" s="2">
        <v>0</v>
      </c>
      <c r="I1238" s="2">
        <v>0</v>
      </c>
      <c r="J1238" s="2">
        <v>1050</v>
      </c>
      <c r="K1238" s="2">
        <v>1050</v>
      </c>
      <c r="L1238" s="2" t="str">
        <f>_xlfn.XLOOKUP(Data_Nhập[[#This Row],[Main SKU]],MD_Main_SKU[Main SKU],MD_Main_SKU[SKU name_gom])</f>
        <v>WSS05</v>
      </c>
      <c r="M1238" s="2" t="str">
        <f>_xlfn.XLOOKUP(Data_Nhập[[#This Row],[Material-Nhập]],MD_Main_SKU[Main SKU],MD_Main_SKU[SKU name_gom])</f>
        <v>Phó sản</v>
      </c>
    </row>
    <row r="1239" spans="1:13" x14ac:dyDescent="0.35">
      <c r="A1239">
        <v>2026</v>
      </c>
      <c r="B1239">
        <v>4</v>
      </c>
      <c r="C1239" t="s">
        <v>115</v>
      </c>
      <c r="D1239" t="s">
        <v>116</v>
      </c>
      <c r="E1239" t="s">
        <v>117</v>
      </c>
      <c r="F1239" t="s">
        <v>86</v>
      </c>
      <c r="G1239" s="2">
        <v>0</v>
      </c>
      <c r="H1239" s="2">
        <v>0</v>
      </c>
      <c r="I1239" s="2">
        <v>0</v>
      </c>
      <c r="J1239" s="2">
        <v>1005</v>
      </c>
      <c r="K1239" s="2">
        <v>1005</v>
      </c>
      <c r="L1239" s="2" t="str">
        <f>_xlfn.XLOOKUP(Data_Nhập[[#This Row],[Main SKU]],MD_Main_SKU[Main SKU],MD_Main_SKU[SKU name_gom])</f>
        <v>WSS05</v>
      </c>
      <c r="M1239" s="2" t="str">
        <f>_xlfn.XLOOKUP(Data_Nhập[[#This Row],[Material-Nhập]],MD_Main_SKU[Main SKU],MD_Main_SKU[SKU name_gom])</f>
        <v>Phó sản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94A4-312C-4C82-B0FA-22EF29621402}">
  <dimension ref="A1:Y936"/>
  <sheetViews>
    <sheetView showGridLines="0" zoomScale="70" zoomScaleNormal="70" workbookViewId="0">
      <pane xSplit="6" ySplit="2" topLeftCell="K251" activePane="bottomRight" state="frozen"/>
      <selection pane="topRight" activeCell="G1" sqref="G1"/>
      <selection pane="bottomLeft" activeCell="A3" sqref="A3"/>
      <selection pane="bottomRight" activeCell="K2" sqref="K2:X2"/>
    </sheetView>
  </sheetViews>
  <sheetFormatPr defaultRowHeight="14.5" x14ac:dyDescent="0.35"/>
  <cols>
    <col min="1" max="1" width="6.58203125" customWidth="1"/>
    <col min="2" max="2" width="8.5" customWidth="1"/>
    <col min="3" max="3" width="11" customWidth="1"/>
    <col min="4" max="4" width="27.08203125" bestFit="1" customWidth="1"/>
    <col min="5" max="5" width="15.25" customWidth="1"/>
    <col min="6" max="6" width="35.5" bestFit="1" customWidth="1"/>
    <col min="7" max="7" width="13.5" bestFit="1" customWidth="1"/>
    <col min="8" max="8" width="23.33203125" bestFit="1" customWidth="1"/>
    <col min="9" max="9" width="17.83203125" bestFit="1" customWidth="1"/>
    <col min="10" max="10" width="40.58203125" bestFit="1" customWidth="1"/>
    <col min="11" max="24" width="13.08203125" customWidth="1"/>
    <col min="25" max="25" width="12.25" customWidth="1"/>
  </cols>
  <sheetData>
    <row r="1" spans="1:25" x14ac:dyDescent="0.35">
      <c r="G1" s="23">
        <f>SUBTOTAL(9,Data_Xuất[Xuất-NX])</f>
        <v>40865870.612999998</v>
      </c>
      <c r="K1" t="s">
        <v>378</v>
      </c>
    </row>
    <row r="2" spans="1:2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154</v>
      </c>
      <c r="F2" s="3" t="s">
        <v>155</v>
      </c>
      <c r="G2" s="3" t="s">
        <v>151</v>
      </c>
      <c r="H2" s="4" t="s">
        <v>65</v>
      </c>
      <c r="I2" s="4" t="s">
        <v>300</v>
      </c>
      <c r="J2" s="4" t="s">
        <v>308</v>
      </c>
      <c r="K2" s="69" t="s">
        <v>293</v>
      </c>
      <c r="L2" s="69" t="s">
        <v>294</v>
      </c>
      <c r="M2" s="69" t="s">
        <v>292</v>
      </c>
      <c r="N2" s="69" t="s">
        <v>373</v>
      </c>
      <c r="O2" s="69" t="s">
        <v>305</v>
      </c>
      <c r="P2" s="69" t="s">
        <v>146</v>
      </c>
      <c r="Q2" s="69" t="s">
        <v>290</v>
      </c>
      <c r="R2" s="69" t="s">
        <v>291</v>
      </c>
      <c r="S2" s="69" t="s">
        <v>372</v>
      </c>
      <c r="T2" s="69" t="s">
        <v>297</v>
      </c>
      <c r="U2" s="69" t="s">
        <v>295</v>
      </c>
      <c r="V2" s="69" t="s">
        <v>76</v>
      </c>
      <c r="W2" s="69" t="s">
        <v>374</v>
      </c>
      <c r="X2" s="69" t="s">
        <v>296</v>
      </c>
      <c r="Y2" s="3" t="s">
        <v>379</v>
      </c>
    </row>
    <row r="3" spans="1:25" x14ac:dyDescent="0.35">
      <c r="A3">
        <v>2024</v>
      </c>
      <c r="B3">
        <v>1</v>
      </c>
      <c r="C3" t="s">
        <v>8</v>
      </c>
      <c r="D3" t="s">
        <v>9</v>
      </c>
      <c r="E3" t="s">
        <v>156</v>
      </c>
      <c r="F3" t="s">
        <v>157</v>
      </c>
      <c r="G3" s="2">
        <v>791000</v>
      </c>
      <c r="H3" t="str">
        <f>_xlfn.XLOOKUP(Data_Xuất[[#This Row],[Main SKU]],MD_Main_SKU[Main SKU],MD_Main_SKU[SKU name_gom])</f>
        <v>WSS01</v>
      </c>
      <c r="I3" t="str">
        <f>_xlfn.XLOOKUP(Data_Xuất[[#This Row],[Material-Xuất]],MD_NVL[Material-Xuất],MD_NVL[SKU name_gom])</f>
        <v>Vảy trộn</v>
      </c>
      <c r="J3" t="str">
        <f>Data_Xuất[[#This Row],[Material-Xuất]]&amp;" | "&amp;Data_Xuất[[#This Row],[Material description-Xuất]]</f>
        <v>160012428 | Vảy PET B1-B7.1</v>
      </c>
      <c r="K3" s="2" cm="1">
        <f t="array" ref="K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158579.41055763609</v>
      </c>
      <c r="L3" s="2" cm="1">
        <f t="array" ref="L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" s="2" cm="1">
        <f t="array" ref="M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554866.63674139441</v>
      </c>
      <c r="N3" s="2" cm="1">
        <f t="array" ref="N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" s="2" cm="1">
        <f t="array" ref="O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" s="2" cm="1">
        <f t="array" ref="P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" s="2" cm="1">
        <f t="array" ref="Q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" s="2" cm="1">
        <f t="array" ref="R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" s="2" cm="1">
        <f t="array" ref="S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77553.952700969574</v>
      </c>
      <c r="T3" s="2" cm="1">
        <f t="array" ref="T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" s="2" cm="1">
        <f t="array" ref="U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" s="2" cm="1">
        <f t="array" ref="V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" s="2" cm="1">
        <f t="array" ref="W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" s="2" cm="1">
        <f t="array" ref="X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" s="2">
        <f>SUM(Data_Xuất[[#This Row],[B1_MN]:[B4_DT]])-Data_Xuất[[#This Row],[Xuất-NX]]</f>
        <v>0</v>
      </c>
    </row>
    <row r="4" spans="1:25" x14ac:dyDescent="0.35">
      <c r="A4">
        <v>2024</v>
      </c>
      <c r="B4">
        <v>1</v>
      </c>
      <c r="C4" t="s">
        <v>14</v>
      </c>
      <c r="D4" t="s">
        <v>15</v>
      </c>
      <c r="E4" t="s">
        <v>158</v>
      </c>
      <c r="F4" t="s">
        <v>159</v>
      </c>
      <c r="G4" s="2">
        <v>72999.999999999985</v>
      </c>
      <c r="H4" t="str">
        <f>_xlfn.XLOOKUP(Data_Xuất[[#This Row],[Main SKU]],MD_Main_SKU[Main SKU],MD_Main_SKU[SKU name_gom])</f>
        <v>iSS01084</v>
      </c>
      <c r="I4" t="str">
        <f>_xlfn.XLOOKUP(Data_Xuất[[#This Row],[Material-Xuất]],MD_NVL[Material-Xuất],MD_NVL[SKU name_gom])</f>
        <v>B3_DT</v>
      </c>
      <c r="J4" t="str">
        <f>Data_Xuất[[#This Row],[Material-Xuất]]&amp;" | "&amp;Data_Xuất[[#This Row],[Material description-Xuất]]</f>
        <v>160009894 | Vảy PET B3_A1 DT</v>
      </c>
      <c r="K4" s="2" cm="1">
        <f t="array" ref="K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" s="2" cm="1">
        <f t="array" ref="L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" s="2" cm="1">
        <f t="array" ref="M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" s="2" cm="1">
        <f t="array" ref="N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" s="2" cm="1">
        <f t="array" ref="O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" s="2" cm="1">
        <f t="array" ref="P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" s="2" cm="1">
        <f t="array" ref="Q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" s="2" cm="1">
        <f t="array" ref="R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72999.999999999985</v>
      </c>
      <c r="S4" s="2" cm="1">
        <f t="array" ref="S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" s="2" cm="1">
        <f t="array" ref="T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" s="2" cm="1">
        <f t="array" ref="U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" s="2" cm="1">
        <f t="array" ref="V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" s="2" cm="1">
        <f t="array" ref="W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" s="2" cm="1">
        <f t="array" ref="X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" s="2">
        <f>SUM(Data_Xuất[[#This Row],[B1_MN]:[B4_DT]])-Data_Xuất[[#This Row],[Xuất-NX]]</f>
        <v>0</v>
      </c>
    </row>
    <row r="5" spans="1:25" x14ac:dyDescent="0.35">
      <c r="A5">
        <v>2024</v>
      </c>
      <c r="B5">
        <v>1</v>
      </c>
      <c r="C5" t="s">
        <v>14</v>
      </c>
      <c r="D5" t="s">
        <v>15</v>
      </c>
      <c r="E5" t="s">
        <v>160</v>
      </c>
      <c r="F5" t="s">
        <v>161</v>
      </c>
      <c r="G5" s="2">
        <v>18500</v>
      </c>
      <c r="H5" t="str">
        <f>_xlfn.XLOOKUP(Data_Xuất[[#This Row],[Main SKU]],MD_Main_SKU[Main SKU],MD_Main_SKU[SKU name_gom])</f>
        <v>iSS01084</v>
      </c>
      <c r="I5" t="str">
        <f>_xlfn.XLOOKUP(Data_Xuất[[#This Row],[Material-Xuất]],MD_NVL[Material-Xuất],MD_NVL[SKU name_gom])</f>
        <v>B1_DT</v>
      </c>
      <c r="J5" t="str">
        <f>Data_Xuất[[#This Row],[Material-Xuất]]&amp;" | "&amp;Data_Xuất[[#This Row],[Material description-Xuất]]</f>
        <v>160009895 | Vảy PET B1_A1 DT</v>
      </c>
      <c r="K5" s="2" cm="1">
        <f t="array" ref="K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" s="2" cm="1">
        <f t="array" ref="L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" s="2" cm="1">
        <f t="array" ref="M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18500</v>
      </c>
      <c r="N5" s="2" cm="1">
        <f t="array" ref="N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" s="2" cm="1">
        <f t="array" ref="O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" s="2" cm="1">
        <f t="array" ref="P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" s="2" cm="1">
        <f t="array" ref="Q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" s="2" cm="1">
        <f t="array" ref="R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" s="2" cm="1">
        <f t="array" ref="S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" s="2" cm="1">
        <f t="array" ref="T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" s="2" cm="1">
        <f t="array" ref="U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" s="2" cm="1">
        <f t="array" ref="V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" s="2" cm="1">
        <f t="array" ref="W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" s="2" cm="1">
        <f t="array" ref="X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" s="2">
        <f>SUM(Data_Xuất[[#This Row],[B1_MN]:[B4_DT]])-Data_Xuất[[#This Row],[Xuất-NX]]</f>
        <v>0</v>
      </c>
    </row>
    <row r="6" spans="1:25" x14ac:dyDescent="0.35">
      <c r="A6">
        <v>2024</v>
      </c>
      <c r="B6">
        <v>1</v>
      </c>
      <c r="C6" t="s">
        <v>14</v>
      </c>
      <c r="D6" t="s">
        <v>15</v>
      </c>
      <c r="E6" t="s">
        <v>162</v>
      </c>
      <c r="F6" t="s">
        <v>163</v>
      </c>
      <c r="G6" s="2">
        <v>30500</v>
      </c>
      <c r="H6" t="str">
        <f>_xlfn.XLOOKUP(Data_Xuất[[#This Row],[Main SKU]],MD_Main_SKU[Main SKU],MD_Main_SKU[SKU name_gom])</f>
        <v>iSS01084</v>
      </c>
      <c r="I6" t="str">
        <f>_xlfn.XLOOKUP(Data_Xuất[[#This Row],[Material-Xuất]],MD_NVL[Material-Xuất],MD_NVL[SKU name_gom])</f>
        <v>B1_MN</v>
      </c>
      <c r="J6" t="str">
        <f>Data_Xuất[[#This Row],[Material-Xuất]]&amp;" | "&amp;Data_Xuất[[#This Row],[Material description-Xuất]]</f>
        <v>160011761 | Vảy PET B1_A1 MN</v>
      </c>
      <c r="K6" s="2" cm="1">
        <f t="array" ref="K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30500</v>
      </c>
      <c r="L6" s="2" cm="1">
        <f t="array" ref="L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" s="2" cm="1">
        <f t="array" ref="M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" s="2" cm="1">
        <f t="array" ref="N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" s="2" cm="1">
        <f t="array" ref="O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" s="2" cm="1">
        <f t="array" ref="P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" s="2" cm="1">
        <f t="array" ref="Q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" s="2" cm="1">
        <f t="array" ref="R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" s="2" cm="1">
        <f t="array" ref="S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" s="2" cm="1">
        <f t="array" ref="T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" s="2" cm="1">
        <f t="array" ref="U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" s="2" cm="1">
        <f t="array" ref="V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" s="2" cm="1">
        <f t="array" ref="W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" s="2" cm="1">
        <f t="array" ref="X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" s="2">
        <f>SUM(Data_Xuất[[#This Row],[B1_MN]:[B4_DT]])-Data_Xuất[[#This Row],[Xuất-NX]]</f>
        <v>0</v>
      </c>
    </row>
    <row r="7" spans="1:25" x14ac:dyDescent="0.35">
      <c r="A7">
        <v>2024</v>
      </c>
      <c r="B7">
        <v>1</v>
      </c>
      <c r="C7" t="s">
        <v>14</v>
      </c>
      <c r="D7" t="s">
        <v>15</v>
      </c>
      <c r="E7" t="s">
        <v>164</v>
      </c>
      <c r="F7" t="s">
        <v>165</v>
      </c>
      <c r="G7" s="2">
        <v>16500</v>
      </c>
      <c r="H7" t="str">
        <f>_xlfn.XLOOKUP(Data_Xuất[[#This Row],[Main SKU]],MD_Main_SKU[Main SKU],MD_Main_SKU[SKU name_gom])</f>
        <v>iSS01084</v>
      </c>
      <c r="I7" t="str">
        <f>_xlfn.XLOOKUP(Data_Xuất[[#This Row],[Material-Xuất]],MD_NVL[Material-Xuất],MD_NVL[SKU name_gom])</f>
        <v>B1_MN</v>
      </c>
      <c r="J7" t="str">
        <f>Data_Xuất[[#This Row],[Material-Xuất]]&amp;" | "&amp;Data_Xuất[[#This Row],[Material description-Xuất]]</f>
        <v>160012296 | Vảy PET B1_A2.2 MN</v>
      </c>
      <c r="K7" s="2" cm="1">
        <f t="array" ref="K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16500</v>
      </c>
      <c r="L7" s="2" cm="1">
        <f t="array" ref="L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" s="2" cm="1">
        <f t="array" ref="M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" s="2" cm="1">
        <f t="array" ref="N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" s="2" cm="1">
        <f t="array" ref="O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" s="2" cm="1">
        <f t="array" ref="P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" s="2" cm="1">
        <f t="array" ref="Q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" s="2" cm="1">
        <f t="array" ref="R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" s="2" cm="1">
        <f t="array" ref="S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" s="2" cm="1">
        <f t="array" ref="T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" s="2" cm="1">
        <f t="array" ref="U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" s="2" cm="1">
        <f t="array" ref="V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" s="2" cm="1">
        <f t="array" ref="W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" s="2" cm="1">
        <f t="array" ref="X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" s="2">
        <f>SUM(Data_Xuất[[#This Row],[B1_MN]:[B4_DT]])-Data_Xuất[[#This Row],[Xuất-NX]]</f>
        <v>0</v>
      </c>
    </row>
    <row r="8" spans="1:25" x14ac:dyDescent="0.35">
      <c r="A8">
        <v>2024</v>
      </c>
      <c r="B8">
        <v>1</v>
      </c>
      <c r="C8" t="s">
        <v>14</v>
      </c>
      <c r="D8" t="s">
        <v>15</v>
      </c>
      <c r="E8" t="s">
        <v>166</v>
      </c>
      <c r="F8" t="s">
        <v>167</v>
      </c>
      <c r="G8" s="2">
        <v>65000</v>
      </c>
      <c r="H8" t="str">
        <f>_xlfn.XLOOKUP(Data_Xuất[[#This Row],[Main SKU]],MD_Main_SKU[Main SKU],MD_Main_SKU[SKU name_gom])</f>
        <v>iSS01084</v>
      </c>
      <c r="I8" t="str">
        <f>_xlfn.XLOOKUP(Data_Xuất[[#This Row],[Material-Xuất]],MD_NVL[Material-Xuất],MD_NVL[SKU name_gom])</f>
        <v>B3_DT</v>
      </c>
      <c r="J8" t="str">
        <f>Data_Xuất[[#This Row],[Material-Xuất]]&amp;" | "&amp;Data_Xuất[[#This Row],[Material description-Xuất]]</f>
        <v>160012302 | Vảy PET B3_A2.2 DT</v>
      </c>
      <c r="K8" s="2" cm="1">
        <f t="array" ref="K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" s="2" cm="1">
        <f t="array" ref="L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" s="2" cm="1">
        <f t="array" ref="M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" s="2" cm="1">
        <f t="array" ref="N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" s="2" cm="1">
        <f t="array" ref="O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" s="2" cm="1">
        <f t="array" ref="P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" s="2" cm="1">
        <f t="array" ref="Q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" s="2" cm="1">
        <f t="array" ref="R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65000</v>
      </c>
      <c r="S8" s="2" cm="1">
        <f t="array" ref="S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" s="2" cm="1">
        <f t="array" ref="T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" s="2" cm="1">
        <f t="array" ref="U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" s="2" cm="1">
        <f t="array" ref="V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" s="2" cm="1">
        <f t="array" ref="W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" s="2" cm="1">
        <f t="array" ref="X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" s="2">
        <f>SUM(Data_Xuất[[#This Row],[B1_MN]:[B4_DT]])-Data_Xuất[[#This Row],[Xuất-NX]]</f>
        <v>0</v>
      </c>
    </row>
    <row r="9" spans="1:25" x14ac:dyDescent="0.35">
      <c r="A9">
        <v>2024</v>
      </c>
      <c r="B9">
        <v>1</v>
      </c>
      <c r="C9" t="s">
        <v>14</v>
      </c>
      <c r="D9" t="s">
        <v>15</v>
      </c>
      <c r="E9" t="s">
        <v>85</v>
      </c>
      <c r="F9" t="s">
        <v>86</v>
      </c>
      <c r="G9" s="2">
        <v>514</v>
      </c>
      <c r="H9" t="str">
        <f>_xlfn.XLOOKUP(Data_Xuất[[#This Row],[Main SKU]],MD_Main_SKU[Main SKU],MD_Main_SKU[SKU name_gom])</f>
        <v>iSS01084</v>
      </c>
      <c r="I9" t="str">
        <f>_xlfn.XLOOKUP(Data_Xuất[[#This Row],[Material-Xuất]],MD_NVL[Material-Xuất],MD_NVL[SKU name_gom])</f>
        <v>Phó sản</v>
      </c>
      <c r="J9" t="str">
        <f>Data_Xuất[[#This Row],[Material-Xuất]]&amp;" | "&amp;Data_Xuất[[#This Row],[Material description-Xuất]]</f>
        <v>160012357 | Phó Sản PET Đầu Keo</v>
      </c>
      <c r="K9" s="2" cm="1">
        <f t="array" ref="K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" s="2" cm="1">
        <f t="array" ref="L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" s="2" cm="1">
        <f t="array" ref="M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" s="2" cm="1">
        <f t="array" ref="N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" s="2" cm="1">
        <f t="array" ref="O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" s="2" cm="1">
        <f t="array" ref="P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514</v>
      </c>
      <c r="Q9" s="2" cm="1">
        <f t="array" ref="Q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" s="2" cm="1">
        <f t="array" ref="R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" s="2" cm="1">
        <f t="array" ref="S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" s="2" cm="1">
        <f t="array" ref="T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" s="2" cm="1">
        <f t="array" ref="U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" s="2" cm="1">
        <f t="array" ref="V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" s="2" cm="1">
        <f t="array" ref="W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" s="2" cm="1">
        <f t="array" ref="X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" s="2">
        <f>SUM(Data_Xuất[[#This Row],[B1_MN]:[B4_DT]])-Data_Xuất[[#This Row],[Xuất-NX]]</f>
        <v>0</v>
      </c>
    </row>
    <row r="10" spans="1:25" x14ac:dyDescent="0.35">
      <c r="A10">
        <v>2024</v>
      </c>
      <c r="B10">
        <v>1</v>
      </c>
      <c r="C10" t="s">
        <v>14</v>
      </c>
      <c r="D10" t="s">
        <v>15</v>
      </c>
      <c r="E10" t="s">
        <v>168</v>
      </c>
      <c r="F10" t="s">
        <v>169</v>
      </c>
      <c r="G10" s="2">
        <v>3000</v>
      </c>
      <c r="H10" t="str">
        <f>_xlfn.XLOOKUP(Data_Xuất[[#This Row],[Main SKU]],MD_Main_SKU[Main SKU],MD_Main_SKU[SKU name_gom])</f>
        <v>iSS01084</v>
      </c>
      <c r="I10" t="str">
        <f>_xlfn.XLOOKUP(Data_Xuất[[#This Row],[Material-Xuất]],MD_NVL[Material-Xuất],MD_NVL[SKU name_gom])</f>
        <v>B3_MN</v>
      </c>
      <c r="J10" t="str">
        <f>Data_Xuất[[#This Row],[Material-Xuất]]&amp;" | "&amp;Data_Xuất[[#This Row],[Material description-Xuất]]</f>
        <v>160012414 | Vảy PET B3_A6_A2</v>
      </c>
      <c r="K10" s="2" cm="1">
        <f t="array" ref="K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0" s="2" cm="1">
        <f t="array" ref="L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" s="2" cm="1">
        <f t="array" ref="M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0" s="2" cm="1">
        <f t="array" ref="N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" s="2" cm="1">
        <f t="array" ref="O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" s="2" cm="1">
        <f t="array" ref="P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" s="2" cm="1">
        <f t="array" ref="Q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" s="2" cm="1">
        <f t="array" ref="R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" s="2" cm="1">
        <f t="array" ref="S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" s="2" cm="1">
        <f t="array" ref="T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3000</v>
      </c>
      <c r="U10" s="2" cm="1">
        <f t="array" ref="U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" s="2" cm="1">
        <f t="array" ref="V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" s="2" cm="1">
        <f t="array" ref="W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" s="2" cm="1">
        <f t="array" ref="X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" s="2">
        <f>SUM(Data_Xuất[[#This Row],[B1_MN]:[B4_DT]])-Data_Xuất[[#This Row],[Xuất-NX]]</f>
        <v>0</v>
      </c>
    </row>
    <row r="11" spans="1:25" x14ac:dyDescent="0.35">
      <c r="A11">
        <v>2024</v>
      </c>
      <c r="B11">
        <v>1</v>
      </c>
      <c r="C11" t="s">
        <v>14</v>
      </c>
      <c r="D11" t="s">
        <v>15</v>
      </c>
      <c r="E11" t="s">
        <v>142</v>
      </c>
      <c r="F11" t="s">
        <v>143</v>
      </c>
      <c r="G11" s="2">
        <v>14000</v>
      </c>
      <c r="H11" t="str">
        <f>_xlfn.XLOOKUP(Data_Xuất[[#This Row],[Main SKU]],MD_Main_SKU[Main SKU],MD_Main_SKU[SKU name_gom])</f>
        <v>iSS01084</v>
      </c>
      <c r="I11" t="str">
        <f>_xlfn.XLOOKUP(Data_Xuất[[#This Row],[Material-Xuất]],MD_NVL[Material-Xuất],MD_NVL[SKU name_gom])</f>
        <v>B1_DT</v>
      </c>
      <c r="J11" t="str">
        <f>Data_Xuất[[#This Row],[Material-Xuất]]&amp;" | "&amp;Data_Xuất[[#This Row],[Material description-Xuất]]</f>
        <v>160012659 | Vảy PET B1_A2.1 DT</v>
      </c>
      <c r="K11" s="2" cm="1">
        <f t="array" ref="K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1" s="2" cm="1">
        <f t="array" ref="L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" s="2" cm="1">
        <f t="array" ref="M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14000</v>
      </c>
      <c r="N11" s="2" cm="1">
        <f t="array" ref="N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" s="2" cm="1">
        <f t="array" ref="O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" s="2" cm="1">
        <f t="array" ref="P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" s="2" cm="1">
        <f t="array" ref="Q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" s="2" cm="1">
        <f t="array" ref="R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" s="2" cm="1">
        <f t="array" ref="S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" s="2" cm="1">
        <f t="array" ref="T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" s="2" cm="1">
        <f t="array" ref="U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" s="2" cm="1">
        <f t="array" ref="V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" s="2" cm="1">
        <f t="array" ref="W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" s="2" cm="1">
        <f t="array" ref="X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" s="2">
        <f>SUM(Data_Xuất[[#This Row],[B1_MN]:[B4_DT]])-Data_Xuất[[#This Row],[Xuất-NX]]</f>
        <v>0</v>
      </c>
    </row>
    <row r="12" spans="1:25" x14ac:dyDescent="0.35">
      <c r="A12">
        <v>2024</v>
      </c>
      <c r="B12">
        <v>1</v>
      </c>
      <c r="C12" t="s">
        <v>14</v>
      </c>
      <c r="D12" t="s">
        <v>15</v>
      </c>
      <c r="E12" t="s">
        <v>170</v>
      </c>
      <c r="F12" t="s">
        <v>171</v>
      </c>
      <c r="G12" s="2">
        <v>37000</v>
      </c>
      <c r="H12" t="str">
        <f>_xlfn.XLOOKUP(Data_Xuất[[#This Row],[Main SKU]],MD_Main_SKU[Main SKU],MD_Main_SKU[SKU name_gom])</f>
        <v>iSS01084</v>
      </c>
      <c r="I12" t="str">
        <f>_xlfn.XLOOKUP(Data_Xuất[[#This Row],[Material-Xuất]],MD_NVL[Material-Xuất],MD_NVL[SKU name_gom])</f>
        <v>B1_MN</v>
      </c>
      <c r="J12" t="str">
        <f>Data_Xuất[[#This Row],[Material-Xuất]]&amp;" | "&amp;Data_Xuất[[#This Row],[Material description-Xuất]]</f>
        <v>160012660 | Vảy PET B1_A2.1 MN</v>
      </c>
      <c r="K12" s="2" cm="1">
        <f t="array" ref="K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37000</v>
      </c>
      <c r="L12" s="2" cm="1">
        <f t="array" ref="L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" s="2" cm="1">
        <f t="array" ref="M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" s="2" cm="1">
        <f t="array" ref="N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" s="2" cm="1">
        <f t="array" ref="O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" s="2" cm="1">
        <f t="array" ref="P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" s="2" cm="1">
        <f t="array" ref="Q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" s="2" cm="1">
        <f t="array" ref="R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" s="2" cm="1">
        <f t="array" ref="S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" s="2" cm="1">
        <f t="array" ref="T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" s="2" cm="1">
        <f t="array" ref="U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" s="2" cm="1">
        <f t="array" ref="V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" s="2" cm="1">
        <f t="array" ref="W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" s="2" cm="1">
        <f t="array" ref="X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" s="2">
        <f>SUM(Data_Xuất[[#This Row],[B1_MN]:[B4_DT]])-Data_Xuất[[#This Row],[Xuất-NX]]</f>
        <v>0</v>
      </c>
    </row>
    <row r="13" spans="1:25" x14ac:dyDescent="0.35">
      <c r="A13">
        <v>2024</v>
      </c>
      <c r="B13">
        <v>1</v>
      </c>
      <c r="C13" t="s">
        <v>16</v>
      </c>
      <c r="D13" t="s">
        <v>17</v>
      </c>
      <c r="E13" t="s">
        <v>160</v>
      </c>
      <c r="F13" t="s">
        <v>161</v>
      </c>
      <c r="G13" s="2">
        <v>251406.5</v>
      </c>
      <c r="H13" t="str">
        <f>_xlfn.XLOOKUP(Data_Xuất[[#This Row],[Main SKU]],MD_Main_SKU[Main SKU],MD_Main_SKU[SKU name_gom])</f>
        <v>WSS01</v>
      </c>
      <c r="I13" t="str">
        <f>_xlfn.XLOOKUP(Data_Xuất[[#This Row],[Material-Xuất]],MD_NVL[Material-Xuất],MD_NVL[SKU name_gom])</f>
        <v>B1_DT</v>
      </c>
      <c r="J13" t="str">
        <f>Data_Xuất[[#This Row],[Material-Xuất]]&amp;" | "&amp;Data_Xuất[[#This Row],[Material description-Xuất]]</f>
        <v>160009895 | Vảy PET B1_A1 DT</v>
      </c>
      <c r="K13" s="2" cm="1">
        <f t="array" ref="K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3" s="2" cm="1">
        <f t="array" ref="L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" s="2" cm="1">
        <f t="array" ref="M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251406.5</v>
      </c>
      <c r="N13" s="2" cm="1">
        <f t="array" ref="N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" s="2" cm="1">
        <f t="array" ref="O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3" s="2" cm="1">
        <f t="array" ref="P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" s="2" cm="1">
        <f t="array" ref="Q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" s="2" cm="1">
        <f t="array" ref="R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" s="2" cm="1">
        <f t="array" ref="S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" s="2" cm="1">
        <f t="array" ref="T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" s="2" cm="1">
        <f t="array" ref="U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" s="2" cm="1">
        <f t="array" ref="V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" s="2" cm="1">
        <f t="array" ref="W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" s="2" cm="1">
        <f t="array" ref="X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" s="2">
        <f>SUM(Data_Xuất[[#This Row],[B1_MN]:[B4_DT]])-Data_Xuất[[#This Row],[Xuất-NX]]</f>
        <v>0</v>
      </c>
    </row>
    <row r="14" spans="1:25" x14ac:dyDescent="0.35">
      <c r="A14">
        <v>2024</v>
      </c>
      <c r="B14">
        <v>1</v>
      </c>
      <c r="C14" t="s">
        <v>16</v>
      </c>
      <c r="D14" t="s">
        <v>17</v>
      </c>
      <c r="E14" t="s">
        <v>162</v>
      </c>
      <c r="F14" t="s">
        <v>163</v>
      </c>
      <c r="G14" s="2">
        <v>197115.49999999997</v>
      </c>
      <c r="H14" t="str">
        <f>_xlfn.XLOOKUP(Data_Xuất[[#This Row],[Main SKU]],MD_Main_SKU[Main SKU],MD_Main_SKU[SKU name_gom])</f>
        <v>WSS01</v>
      </c>
      <c r="I14" t="str">
        <f>_xlfn.XLOOKUP(Data_Xuất[[#This Row],[Material-Xuất]],MD_NVL[Material-Xuất],MD_NVL[SKU name_gom])</f>
        <v>B1_MN</v>
      </c>
      <c r="J14" t="str">
        <f>Data_Xuất[[#This Row],[Material-Xuất]]&amp;" | "&amp;Data_Xuất[[#This Row],[Material description-Xuất]]</f>
        <v>160011761 | Vảy PET B1_A1 MN</v>
      </c>
      <c r="K14" s="2" cm="1">
        <f t="array" ref="K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197115.49999999997</v>
      </c>
      <c r="L14" s="2" cm="1">
        <f t="array" ref="L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" s="2" cm="1">
        <f t="array" ref="M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4" s="2" cm="1">
        <f t="array" ref="N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" s="2" cm="1">
        <f t="array" ref="O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" s="2" cm="1">
        <f t="array" ref="P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" s="2" cm="1">
        <f t="array" ref="Q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" s="2" cm="1">
        <f t="array" ref="R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" s="2" cm="1">
        <f t="array" ref="S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" s="2" cm="1">
        <f t="array" ref="T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" s="2" cm="1">
        <f t="array" ref="U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" s="2" cm="1">
        <f t="array" ref="V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" s="2" cm="1">
        <f t="array" ref="W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" s="2" cm="1">
        <f t="array" ref="X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" s="2">
        <f>SUM(Data_Xuất[[#This Row],[B1_MN]:[B4_DT]])-Data_Xuất[[#This Row],[Xuất-NX]]</f>
        <v>0</v>
      </c>
    </row>
    <row r="15" spans="1:25" x14ac:dyDescent="0.35">
      <c r="A15">
        <v>2024</v>
      </c>
      <c r="B15">
        <v>1</v>
      </c>
      <c r="C15" t="s">
        <v>16</v>
      </c>
      <c r="D15" t="s">
        <v>17</v>
      </c>
      <c r="E15" t="s">
        <v>172</v>
      </c>
      <c r="F15" t="s">
        <v>173</v>
      </c>
      <c r="G15" s="2">
        <v>203499.99999999997</v>
      </c>
      <c r="H15" t="str">
        <f>_xlfn.XLOOKUP(Data_Xuất[[#This Row],[Main SKU]],MD_Main_SKU[Main SKU],MD_Main_SKU[SKU name_gom])</f>
        <v>WSS01</v>
      </c>
      <c r="I15" t="str">
        <f>_xlfn.XLOOKUP(Data_Xuất[[#This Row],[Material-Xuất]],MD_NVL[Material-Xuất],MD_NVL[SKU name_gom])</f>
        <v>B1_DT</v>
      </c>
      <c r="J15" t="str">
        <f>Data_Xuất[[#This Row],[Material-Xuất]]&amp;" | "&amp;Data_Xuất[[#This Row],[Material description-Xuất]]</f>
        <v>160012293 | Vảy PET B1_A2.2 DT</v>
      </c>
      <c r="K15" s="2" cm="1">
        <f t="array" ref="K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5" s="2" cm="1">
        <f t="array" ref="L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" s="2" cm="1">
        <f t="array" ref="M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203499.99999999997</v>
      </c>
      <c r="N15" s="2" cm="1">
        <f t="array" ref="N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" s="2" cm="1">
        <f t="array" ref="O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" s="2" cm="1">
        <f t="array" ref="P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" s="2" cm="1">
        <f t="array" ref="Q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" s="2" cm="1">
        <f t="array" ref="R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" s="2" cm="1">
        <f t="array" ref="S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" s="2" cm="1">
        <f t="array" ref="T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" s="2" cm="1">
        <f t="array" ref="U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" s="2" cm="1">
        <f t="array" ref="V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" s="2" cm="1">
        <f t="array" ref="W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" s="2" cm="1">
        <f t="array" ref="X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" s="2">
        <f>SUM(Data_Xuất[[#This Row],[B1_MN]:[B4_DT]])-Data_Xuất[[#This Row],[Xuất-NX]]</f>
        <v>0</v>
      </c>
    </row>
    <row r="16" spans="1:25" x14ac:dyDescent="0.35">
      <c r="A16">
        <v>2024</v>
      </c>
      <c r="B16">
        <v>1</v>
      </c>
      <c r="C16" t="s">
        <v>16</v>
      </c>
      <c r="D16" t="s">
        <v>17</v>
      </c>
      <c r="E16" t="s">
        <v>164</v>
      </c>
      <c r="F16" t="s">
        <v>165</v>
      </c>
      <c r="G16" s="2">
        <v>537630</v>
      </c>
      <c r="H16" t="str">
        <f>_xlfn.XLOOKUP(Data_Xuất[[#This Row],[Main SKU]],MD_Main_SKU[Main SKU],MD_Main_SKU[SKU name_gom])</f>
        <v>WSS01</v>
      </c>
      <c r="I16" t="str">
        <f>_xlfn.XLOOKUP(Data_Xuất[[#This Row],[Material-Xuất]],MD_NVL[Material-Xuất],MD_NVL[SKU name_gom])</f>
        <v>B1_MN</v>
      </c>
      <c r="J16" t="str">
        <f>Data_Xuất[[#This Row],[Material-Xuất]]&amp;" | "&amp;Data_Xuất[[#This Row],[Material description-Xuất]]</f>
        <v>160012296 | Vảy PET B1_A2.2 MN</v>
      </c>
      <c r="K16" s="2" cm="1">
        <f t="array" ref="K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537630</v>
      </c>
      <c r="L16" s="2" cm="1">
        <f t="array" ref="L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" s="2" cm="1">
        <f t="array" ref="M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6" s="2" cm="1">
        <f t="array" ref="N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" s="2" cm="1">
        <f t="array" ref="O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" s="2" cm="1">
        <f t="array" ref="P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6" s="2" cm="1">
        <f t="array" ref="Q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" s="2" cm="1">
        <f t="array" ref="R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" s="2" cm="1">
        <f t="array" ref="S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" s="2" cm="1">
        <f t="array" ref="T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" s="2" cm="1">
        <f t="array" ref="U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" s="2" cm="1">
        <f t="array" ref="V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" s="2" cm="1">
        <f t="array" ref="W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" s="2" cm="1">
        <f t="array" ref="X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" s="2">
        <f>SUM(Data_Xuất[[#This Row],[B1_MN]:[B4_DT]])-Data_Xuất[[#This Row],[Xuất-NX]]</f>
        <v>0</v>
      </c>
    </row>
    <row r="17" spans="1:25" x14ac:dyDescent="0.35">
      <c r="A17">
        <v>2024</v>
      </c>
      <c r="B17">
        <v>1</v>
      </c>
      <c r="C17" t="s">
        <v>16</v>
      </c>
      <c r="D17" t="s">
        <v>17</v>
      </c>
      <c r="E17" t="s">
        <v>142</v>
      </c>
      <c r="F17" t="s">
        <v>143</v>
      </c>
      <c r="G17" s="2">
        <v>169439.99999999997</v>
      </c>
      <c r="H17" t="str">
        <f>_xlfn.XLOOKUP(Data_Xuất[[#This Row],[Main SKU]],MD_Main_SKU[Main SKU],MD_Main_SKU[SKU name_gom])</f>
        <v>WSS01</v>
      </c>
      <c r="I17" t="str">
        <f>_xlfn.XLOOKUP(Data_Xuất[[#This Row],[Material-Xuất]],MD_NVL[Material-Xuất],MD_NVL[SKU name_gom])</f>
        <v>B1_DT</v>
      </c>
      <c r="J17" t="str">
        <f>Data_Xuất[[#This Row],[Material-Xuất]]&amp;" | "&amp;Data_Xuất[[#This Row],[Material description-Xuất]]</f>
        <v>160012659 | Vảy PET B1_A2.1 DT</v>
      </c>
      <c r="K17" s="2" cm="1">
        <f t="array" ref="K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7" s="2" cm="1">
        <f t="array" ref="L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" s="2" cm="1">
        <f t="array" ref="M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169439.99999999997</v>
      </c>
      <c r="N17" s="2" cm="1">
        <f t="array" ref="N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" s="2" cm="1">
        <f t="array" ref="O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" s="2" cm="1">
        <f t="array" ref="P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" s="2" cm="1">
        <f t="array" ref="Q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" s="2" cm="1">
        <f t="array" ref="R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" s="2" cm="1">
        <f t="array" ref="S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" s="2" cm="1">
        <f t="array" ref="T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" s="2" cm="1">
        <f t="array" ref="U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" s="2" cm="1">
        <f t="array" ref="V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" s="2" cm="1">
        <f t="array" ref="W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" s="2" cm="1">
        <f t="array" ref="X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" s="2">
        <f>SUM(Data_Xuất[[#This Row],[B1_MN]:[B4_DT]])-Data_Xuất[[#This Row],[Xuất-NX]]</f>
        <v>0</v>
      </c>
    </row>
    <row r="18" spans="1:25" x14ac:dyDescent="0.35">
      <c r="A18">
        <v>2024</v>
      </c>
      <c r="B18">
        <v>1</v>
      </c>
      <c r="C18" t="s">
        <v>16</v>
      </c>
      <c r="D18" t="s">
        <v>17</v>
      </c>
      <c r="E18" t="s">
        <v>170</v>
      </c>
      <c r="F18" t="s">
        <v>171</v>
      </c>
      <c r="G18" s="2">
        <v>649435.00000000023</v>
      </c>
      <c r="H18" t="str">
        <f>_xlfn.XLOOKUP(Data_Xuất[[#This Row],[Main SKU]],MD_Main_SKU[Main SKU],MD_Main_SKU[SKU name_gom])</f>
        <v>WSS01</v>
      </c>
      <c r="I18" t="str">
        <f>_xlfn.XLOOKUP(Data_Xuất[[#This Row],[Material-Xuất]],MD_NVL[Material-Xuất],MD_NVL[SKU name_gom])</f>
        <v>B1_MN</v>
      </c>
      <c r="J18" t="str">
        <f>Data_Xuất[[#This Row],[Material-Xuất]]&amp;" | "&amp;Data_Xuất[[#This Row],[Material description-Xuất]]</f>
        <v>160012660 | Vảy PET B1_A2.1 MN</v>
      </c>
      <c r="K18" s="2" cm="1">
        <f t="array" ref="K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649435.00000000023</v>
      </c>
      <c r="L18" s="2" cm="1">
        <f t="array" ref="L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" s="2" cm="1">
        <f t="array" ref="M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" s="2" cm="1">
        <f t="array" ref="N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" s="2" cm="1">
        <f t="array" ref="O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" s="2" cm="1">
        <f t="array" ref="P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" s="2" cm="1">
        <f t="array" ref="Q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" s="2" cm="1">
        <f t="array" ref="R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" s="2" cm="1">
        <f t="array" ref="S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" s="2" cm="1">
        <f t="array" ref="T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" s="2" cm="1">
        <f t="array" ref="U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" s="2" cm="1">
        <f t="array" ref="V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" s="2" cm="1">
        <f t="array" ref="W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" s="2" cm="1">
        <f t="array" ref="X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" s="2">
        <f>SUM(Data_Xuất[[#This Row],[B1_MN]:[B4_DT]])-Data_Xuất[[#This Row],[Xuất-NX]]</f>
        <v>0</v>
      </c>
    </row>
    <row r="19" spans="1:25" x14ac:dyDescent="0.35">
      <c r="A19">
        <v>2024</v>
      </c>
      <c r="B19">
        <v>1</v>
      </c>
      <c r="C19" t="s">
        <v>18</v>
      </c>
      <c r="D19" t="s">
        <v>19</v>
      </c>
      <c r="E19" t="s">
        <v>160</v>
      </c>
      <c r="F19" t="s">
        <v>161</v>
      </c>
      <c r="G19" s="2">
        <v>70999.999999999985</v>
      </c>
      <c r="H19" t="str">
        <f>_xlfn.XLOOKUP(Data_Xuất[[#This Row],[Main SKU]],MD_Main_SKU[Main SKU],MD_Main_SKU[SKU name_gom])</f>
        <v>iSS01</v>
      </c>
      <c r="I19" t="str">
        <f>_xlfn.XLOOKUP(Data_Xuất[[#This Row],[Material-Xuất]],MD_NVL[Material-Xuất],MD_NVL[SKU name_gom])</f>
        <v>B1_DT</v>
      </c>
      <c r="J19" t="str">
        <f>Data_Xuất[[#This Row],[Material-Xuất]]&amp;" | "&amp;Data_Xuất[[#This Row],[Material description-Xuất]]</f>
        <v>160009895 | Vảy PET B1_A1 DT</v>
      </c>
      <c r="K19" s="2" cm="1">
        <f t="array" ref="K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" s="2" cm="1">
        <f t="array" ref="L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" s="2" cm="1">
        <f t="array" ref="M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70999.999999999985</v>
      </c>
      <c r="N19" s="2" cm="1">
        <f t="array" ref="N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" s="2" cm="1">
        <f t="array" ref="O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" s="2" cm="1">
        <f t="array" ref="P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9" s="2" cm="1">
        <f t="array" ref="Q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" s="2" cm="1">
        <f t="array" ref="R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" s="2" cm="1">
        <f t="array" ref="S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" s="2" cm="1">
        <f t="array" ref="T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" s="2" cm="1">
        <f t="array" ref="U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" s="2" cm="1">
        <f t="array" ref="V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" s="2" cm="1">
        <f t="array" ref="W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" s="2" cm="1">
        <f t="array" ref="X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" s="2">
        <f>SUM(Data_Xuất[[#This Row],[B1_MN]:[B4_DT]])-Data_Xuất[[#This Row],[Xuất-NX]]</f>
        <v>0</v>
      </c>
    </row>
    <row r="20" spans="1:25" x14ac:dyDescent="0.35">
      <c r="A20">
        <v>2024</v>
      </c>
      <c r="B20">
        <v>1</v>
      </c>
      <c r="C20" t="s">
        <v>18</v>
      </c>
      <c r="D20" t="s">
        <v>19</v>
      </c>
      <c r="E20" t="s">
        <v>164</v>
      </c>
      <c r="F20" t="s">
        <v>165</v>
      </c>
      <c r="G20" s="2">
        <v>3500.0000000000005</v>
      </c>
      <c r="H20" t="str">
        <f>_xlfn.XLOOKUP(Data_Xuất[[#This Row],[Main SKU]],MD_Main_SKU[Main SKU],MD_Main_SKU[SKU name_gom])</f>
        <v>iSS01</v>
      </c>
      <c r="I20" t="str">
        <f>_xlfn.XLOOKUP(Data_Xuất[[#This Row],[Material-Xuất]],MD_NVL[Material-Xuất],MD_NVL[SKU name_gom])</f>
        <v>B1_MN</v>
      </c>
      <c r="J20" t="str">
        <f>Data_Xuất[[#This Row],[Material-Xuất]]&amp;" | "&amp;Data_Xuất[[#This Row],[Material description-Xuất]]</f>
        <v>160012296 | Vảy PET B1_A2.2 MN</v>
      </c>
      <c r="K20" s="2" cm="1">
        <f t="array" ref="K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3500.0000000000005</v>
      </c>
      <c r="L20" s="2" cm="1">
        <f t="array" ref="L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" s="2" cm="1">
        <f t="array" ref="M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0" s="2" cm="1">
        <f t="array" ref="N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" s="2" cm="1">
        <f t="array" ref="O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" s="2" cm="1">
        <f t="array" ref="P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" s="2" cm="1">
        <f t="array" ref="Q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" s="2" cm="1">
        <f t="array" ref="R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" s="2" cm="1">
        <f t="array" ref="S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" s="2" cm="1">
        <f t="array" ref="T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" s="2" cm="1">
        <f t="array" ref="U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" s="2" cm="1">
        <f t="array" ref="V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" s="2" cm="1">
        <f t="array" ref="W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" s="2" cm="1">
        <f t="array" ref="X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" s="2">
        <f>SUM(Data_Xuất[[#This Row],[B1_MN]:[B4_DT]])-Data_Xuất[[#This Row],[Xuất-NX]]</f>
        <v>0</v>
      </c>
    </row>
    <row r="21" spans="1:25" x14ac:dyDescent="0.35">
      <c r="A21">
        <v>2024</v>
      </c>
      <c r="B21">
        <v>1</v>
      </c>
      <c r="C21" t="s">
        <v>18</v>
      </c>
      <c r="D21" t="s">
        <v>19</v>
      </c>
      <c r="E21" t="s">
        <v>170</v>
      </c>
      <c r="F21" t="s">
        <v>171</v>
      </c>
      <c r="G21" s="2">
        <v>124500</v>
      </c>
      <c r="H21" t="str">
        <f>_xlfn.XLOOKUP(Data_Xuất[[#This Row],[Main SKU]],MD_Main_SKU[Main SKU],MD_Main_SKU[SKU name_gom])</f>
        <v>iSS01</v>
      </c>
      <c r="I21" t="str">
        <f>_xlfn.XLOOKUP(Data_Xuất[[#This Row],[Material-Xuất]],MD_NVL[Material-Xuất],MD_NVL[SKU name_gom])</f>
        <v>B1_MN</v>
      </c>
      <c r="J21" t="str">
        <f>Data_Xuất[[#This Row],[Material-Xuất]]&amp;" | "&amp;Data_Xuất[[#This Row],[Material description-Xuất]]</f>
        <v>160012660 | Vảy PET B1_A2.1 MN</v>
      </c>
      <c r="K21" s="2" cm="1">
        <f t="array" ref="K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124500</v>
      </c>
      <c r="L21" s="2" cm="1">
        <f t="array" ref="L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" s="2" cm="1">
        <f t="array" ref="M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1" s="2" cm="1">
        <f t="array" ref="N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" s="2" cm="1">
        <f t="array" ref="O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" s="2" cm="1">
        <f t="array" ref="P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" s="2" cm="1">
        <f t="array" ref="Q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" s="2" cm="1">
        <f t="array" ref="R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" s="2" cm="1">
        <f t="array" ref="S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" s="2" cm="1">
        <f t="array" ref="T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" s="2" cm="1">
        <f t="array" ref="U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" s="2" cm="1">
        <f t="array" ref="V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" s="2" cm="1">
        <f t="array" ref="W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" s="2" cm="1">
        <f t="array" ref="X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" s="2">
        <f>SUM(Data_Xuất[[#This Row],[B1_MN]:[B4_DT]])-Data_Xuất[[#This Row],[Xuất-NX]]</f>
        <v>0</v>
      </c>
    </row>
    <row r="22" spans="1:25" x14ac:dyDescent="0.35">
      <c r="A22">
        <v>2024</v>
      </c>
      <c r="B22">
        <v>1</v>
      </c>
      <c r="C22" t="s">
        <v>24</v>
      </c>
      <c r="D22" t="s">
        <v>25</v>
      </c>
      <c r="E22" t="s">
        <v>160</v>
      </c>
      <c r="F22" t="s">
        <v>161</v>
      </c>
      <c r="G22" s="2">
        <v>36470</v>
      </c>
      <c r="H22" t="str">
        <f>_xlfn.XLOOKUP(Data_Xuất[[#This Row],[Main SKU]],MD_Main_SKU[Main SKU],MD_Main_SKU[SKU name_gom])</f>
        <v>WSS01</v>
      </c>
      <c r="I22" t="str">
        <f>_xlfn.XLOOKUP(Data_Xuất[[#This Row],[Material-Xuất]],MD_NVL[Material-Xuất],MD_NVL[SKU name_gom])</f>
        <v>B1_DT</v>
      </c>
      <c r="J22" t="str">
        <f>Data_Xuất[[#This Row],[Material-Xuất]]&amp;" | "&amp;Data_Xuất[[#This Row],[Material description-Xuất]]</f>
        <v>160009895 | Vảy PET B1_A1 DT</v>
      </c>
      <c r="K22" s="2" cm="1">
        <f t="array" ref="K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" s="2" cm="1">
        <f t="array" ref="L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" s="2" cm="1">
        <f t="array" ref="M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36470</v>
      </c>
      <c r="N22" s="2" cm="1">
        <f t="array" ref="N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" s="2" cm="1">
        <f t="array" ref="O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" s="2" cm="1">
        <f t="array" ref="P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" s="2" cm="1">
        <f t="array" ref="Q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" s="2" cm="1">
        <f t="array" ref="R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" s="2" cm="1">
        <f t="array" ref="S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" s="2" cm="1">
        <f t="array" ref="T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" s="2" cm="1">
        <f t="array" ref="U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" s="2" cm="1">
        <f t="array" ref="V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" s="2" cm="1">
        <f t="array" ref="W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" s="2" cm="1">
        <f t="array" ref="X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" s="2">
        <f>SUM(Data_Xuất[[#This Row],[B1_MN]:[B4_DT]])-Data_Xuất[[#This Row],[Xuất-NX]]</f>
        <v>0</v>
      </c>
    </row>
    <row r="23" spans="1:25" x14ac:dyDescent="0.35">
      <c r="A23">
        <v>2024</v>
      </c>
      <c r="B23">
        <v>1</v>
      </c>
      <c r="C23" t="s">
        <v>24</v>
      </c>
      <c r="D23" t="s">
        <v>25</v>
      </c>
      <c r="E23" t="s">
        <v>162</v>
      </c>
      <c r="F23" t="s">
        <v>163</v>
      </c>
      <c r="G23" s="2">
        <v>60000.000000000007</v>
      </c>
      <c r="H23" t="str">
        <f>_xlfn.XLOOKUP(Data_Xuất[[#This Row],[Main SKU]],MD_Main_SKU[Main SKU],MD_Main_SKU[SKU name_gom])</f>
        <v>WSS01</v>
      </c>
      <c r="I23" t="str">
        <f>_xlfn.XLOOKUP(Data_Xuất[[#This Row],[Material-Xuất]],MD_NVL[Material-Xuất],MD_NVL[SKU name_gom])</f>
        <v>B1_MN</v>
      </c>
      <c r="J23" t="str">
        <f>Data_Xuất[[#This Row],[Material-Xuất]]&amp;" | "&amp;Data_Xuất[[#This Row],[Material description-Xuất]]</f>
        <v>160011761 | Vảy PET B1_A1 MN</v>
      </c>
      <c r="K23" s="2" cm="1">
        <f t="array" ref="K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60000.000000000007</v>
      </c>
      <c r="L23" s="2" cm="1">
        <f t="array" ref="L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" s="2" cm="1">
        <f t="array" ref="M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3" s="2" cm="1">
        <f t="array" ref="N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" s="2" cm="1">
        <f t="array" ref="O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" s="2" cm="1">
        <f t="array" ref="P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" s="2" cm="1">
        <f t="array" ref="Q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3" s="2" cm="1">
        <f t="array" ref="R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" s="2" cm="1">
        <f t="array" ref="S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" s="2" cm="1">
        <f t="array" ref="T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" s="2" cm="1">
        <f t="array" ref="U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" s="2" cm="1">
        <f t="array" ref="V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" s="2" cm="1">
        <f t="array" ref="W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" s="2" cm="1">
        <f t="array" ref="X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" s="2">
        <f>SUM(Data_Xuất[[#This Row],[B1_MN]:[B4_DT]])-Data_Xuất[[#This Row],[Xuất-NX]]</f>
        <v>0</v>
      </c>
    </row>
    <row r="24" spans="1:25" x14ac:dyDescent="0.35">
      <c r="A24">
        <v>2024</v>
      </c>
      <c r="B24">
        <v>1</v>
      </c>
      <c r="C24" t="s">
        <v>24</v>
      </c>
      <c r="D24" t="s">
        <v>25</v>
      </c>
      <c r="E24" t="s">
        <v>174</v>
      </c>
      <c r="F24" t="s">
        <v>175</v>
      </c>
      <c r="G24" s="2">
        <v>11000</v>
      </c>
      <c r="H24" t="str">
        <f>_xlfn.XLOOKUP(Data_Xuất[[#This Row],[Main SKU]],MD_Main_SKU[Main SKU],MD_Main_SKU[SKU name_gom])</f>
        <v>WSS01</v>
      </c>
      <c r="I24" t="str">
        <f>_xlfn.XLOOKUP(Data_Xuất[[#This Row],[Material-Xuất]],MD_NVL[Material-Xuất],MD_NVL[SKU name_gom])</f>
        <v>Vảy trộn</v>
      </c>
      <c r="J24" t="str">
        <f>Data_Xuất[[#This Row],[Material-Xuất]]&amp;" | "&amp;Data_Xuất[[#This Row],[Material description-Xuất]]</f>
        <v>160012282 | Vảy PET Mix  B2-B3-B7</v>
      </c>
      <c r="K24" s="2" cm="1">
        <f t="array" ref="K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2744.3057247259439</v>
      </c>
      <c r="L24" s="2" cm="1">
        <f t="array" ref="L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" s="2" cm="1">
        <f t="array" ref="M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" s="2" cm="1">
        <f t="array" ref="N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537.27161997563951</v>
      </c>
      <c r="O24" s="2" cm="1">
        <f t="array" ref="O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460.90133982947623</v>
      </c>
      <c r="P24" s="2" cm="1">
        <f t="array" ref="P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" s="2" cm="1">
        <f t="array" ref="Q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" s="2" cm="1">
        <f t="array" ref="R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" s="2" cm="1">
        <f t="array" ref="S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3109.4092570036541</v>
      </c>
      <c r="T24" s="2" cm="1">
        <f t="array" ref="T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" s="2" cm="1">
        <f t="array" ref="U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4148.1120584652863</v>
      </c>
      <c r="V24" s="2" cm="1">
        <f t="array" ref="V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" s="2" cm="1">
        <f t="array" ref="W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" s="2" cm="1">
        <f t="array" ref="X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" s="2">
        <f>SUM(Data_Xuất[[#This Row],[B1_MN]:[B4_DT]])-Data_Xuất[[#This Row],[Xuất-NX]]</f>
        <v>0</v>
      </c>
    </row>
    <row r="25" spans="1:25" x14ac:dyDescent="0.35">
      <c r="A25">
        <v>2024</v>
      </c>
      <c r="B25">
        <v>1</v>
      </c>
      <c r="C25" t="s">
        <v>24</v>
      </c>
      <c r="D25" t="s">
        <v>25</v>
      </c>
      <c r="E25" t="s">
        <v>172</v>
      </c>
      <c r="F25" t="s">
        <v>173</v>
      </c>
      <c r="G25" s="2">
        <v>2000</v>
      </c>
      <c r="H25" t="str">
        <f>_xlfn.XLOOKUP(Data_Xuất[[#This Row],[Main SKU]],MD_Main_SKU[Main SKU],MD_Main_SKU[SKU name_gom])</f>
        <v>WSS01</v>
      </c>
      <c r="I25" t="str">
        <f>_xlfn.XLOOKUP(Data_Xuất[[#This Row],[Material-Xuất]],MD_NVL[Material-Xuất],MD_NVL[SKU name_gom])</f>
        <v>B1_DT</v>
      </c>
      <c r="J25" t="str">
        <f>Data_Xuất[[#This Row],[Material-Xuất]]&amp;" | "&amp;Data_Xuất[[#This Row],[Material description-Xuất]]</f>
        <v>160012293 | Vảy PET B1_A2.2 DT</v>
      </c>
      <c r="K25" s="2" cm="1">
        <f t="array" ref="K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5" s="2" cm="1">
        <f t="array" ref="L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" s="2" cm="1">
        <f t="array" ref="M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2000</v>
      </c>
      <c r="N25" s="2" cm="1">
        <f t="array" ref="N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" s="2" cm="1">
        <f t="array" ref="O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" s="2" cm="1">
        <f t="array" ref="P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" s="2" cm="1">
        <f t="array" ref="Q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" s="2" cm="1">
        <f t="array" ref="R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" s="2" cm="1">
        <f t="array" ref="S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" s="2" cm="1">
        <f t="array" ref="T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" s="2" cm="1">
        <f t="array" ref="U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" s="2" cm="1">
        <f t="array" ref="V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" s="2" cm="1">
        <f t="array" ref="W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" s="2" cm="1">
        <f t="array" ref="X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" s="2">
        <f>SUM(Data_Xuất[[#This Row],[B1_MN]:[B4_DT]])-Data_Xuất[[#This Row],[Xuất-NX]]</f>
        <v>0</v>
      </c>
    </row>
    <row r="26" spans="1:25" x14ac:dyDescent="0.35">
      <c r="A26">
        <v>2024</v>
      </c>
      <c r="B26">
        <v>1</v>
      </c>
      <c r="C26" t="s">
        <v>24</v>
      </c>
      <c r="D26" t="s">
        <v>25</v>
      </c>
      <c r="E26" t="s">
        <v>164</v>
      </c>
      <c r="F26" t="s">
        <v>165</v>
      </c>
      <c r="G26" s="2">
        <v>290030.00000000006</v>
      </c>
      <c r="H26" t="str">
        <f>_xlfn.XLOOKUP(Data_Xuất[[#This Row],[Main SKU]],MD_Main_SKU[Main SKU],MD_Main_SKU[SKU name_gom])</f>
        <v>WSS01</v>
      </c>
      <c r="I26" t="str">
        <f>_xlfn.XLOOKUP(Data_Xuất[[#This Row],[Material-Xuất]],MD_NVL[Material-Xuất],MD_NVL[SKU name_gom])</f>
        <v>B1_MN</v>
      </c>
      <c r="J26" t="str">
        <f>Data_Xuất[[#This Row],[Material-Xuất]]&amp;" | "&amp;Data_Xuất[[#This Row],[Material description-Xuất]]</f>
        <v>160012296 | Vảy PET B1_A2.2 MN</v>
      </c>
      <c r="K26" s="2" cm="1">
        <f t="array" ref="K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290030.00000000006</v>
      </c>
      <c r="L26" s="2" cm="1">
        <f t="array" ref="L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" s="2" cm="1">
        <f t="array" ref="M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6" s="2" cm="1">
        <f t="array" ref="N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" s="2" cm="1">
        <f t="array" ref="O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" s="2" cm="1">
        <f t="array" ref="P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" s="2" cm="1">
        <f t="array" ref="Q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" s="2" cm="1">
        <f t="array" ref="R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" s="2" cm="1">
        <f t="array" ref="S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" s="2" cm="1">
        <f t="array" ref="T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" s="2" cm="1">
        <f t="array" ref="U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" s="2" cm="1">
        <f t="array" ref="V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" s="2" cm="1">
        <f t="array" ref="W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" s="2" cm="1">
        <f t="array" ref="X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" s="2">
        <f>SUM(Data_Xuất[[#This Row],[B1_MN]:[B4_DT]])-Data_Xuất[[#This Row],[Xuất-NX]]</f>
        <v>0</v>
      </c>
    </row>
    <row r="27" spans="1:25" x14ac:dyDescent="0.35">
      <c r="A27">
        <v>2024</v>
      </c>
      <c r="B27">
        <v>1</v>
      </c>
      <c r="C27" t="s">
        <v>24</v>
      </c>
      <c r="D27" t="s">
        <v>25</v>
      </c>
      <c r="E27" t="s">
        <v>180</v>
      </c>
      <c r="F27" t="s">
        <v>181</v>
      </c>
      <c r="G27" s="2">
        <v>11000</v>
      </c>
      <c r="H27" t="str">
        <f>_xlfn.XLOOKUP(Data_Xuất[[#This Row],[Main SKU]],MD_Main_SKU[Main SKU],MD_Main_SKU[SKU name_gom])</f>
        <v>WSS01</v>
      </c>
      <c r="I27" t="str">
        <f>_xlfn.XLOOKUP(Data_Xuất[[#This Row],[Material-Xuất]],MD_NVL[Material-Xuất],MD_NVL[SKU name_gom])</f>
        <v>Vảy trộn</v>
      </c>
      <c r="J27" t="str">
        <f>Data_Xuất[[#This Row],[Material-Xuất]]&amp;" | "&amp;Data_Xuất[[#This Row],[Material description-Xuất]]</f>
        <v>160012400 | Vảy PET B3-B5</v>
      </c>
      <c r="K27" s="2" cm="1">
        <f t="array" ref="K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6000</v>
      </c>
      <c r="L27" s="2" cm="1">
        <f t="array" ref="L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" s="2" cm="1">
        <f t="array" ref="M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1850</v>
      </c>
      <c r="N27" s="2" cm="1">
        <f t="array" ref="N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" s="2" cm="1">
        <f t="array" ref="O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1333.3333333333333</v>
      </c>
      <c r="P27" s="2" cm="1">
        <f t="array" ref="P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" s="2" cm="1">
        <f t="array" ref="Q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" s="2" cm="1">
        <f t="array" ref="R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" s="2" cm="1">
        <f t="array" ref="S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" s="2" cm="1">
        <f t="array" ref="T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" s="2" cm="1">
        <f t="array" ref="U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1816.6666666666667</v>
      </c>
      <c r="V27" s="2" cm="1">
        <f t="array" ref="V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" s="2" cm="1">
        <f t="array" ref="W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" s="2" cm="1">
        <f t="array" ref="X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" s="2">
        <f>SUM(Data_Xuất[[#This Row],[B1_MN]:[B4_DT]])-Data_Xuất[[#This Row],[Xuất-NX]]</f>
        <v>0</v>
      </c>
    </row>
    <row r="28" spans="1:25" x14ac:dyDescent="0.35">
      <c r="A28">
        <v>2024</v>
      </c>
      <c r="B28">
        <v>1</v>
      </c>
      <c r="C28" t="s">
        <v>24</v>
      </c>
      <c r="D28" t="s">
        <v>25</v>
      </c>
      <c r="E28" t="s">
        <v>156</v>
      </c>
      <c r="F28" t="s">
        <v>157</v>
      </c>
      <c r="G28" s="2">
        <v>20500</v>
      </c>
      <c r="H28" t="str">
        <f>_xlfn.XLOOKUP(Data_Xuất[[#This Row],[Main SKU]],MD_Main_SKU[Main SKU],MD_Main_SKU[SKU name_gom])</f>
        <v>WSS01</v>
      </c>
      <c r="I28" t="str">
        <f>_xlfn.XLOOKUP(Data_Xuất[[#This Row],[Material-Xuất]],MD_NVL[Material-Xuất],MD_NVL[SKU name_gom])</f>
        <v>Vảy trộn</v>
      </c>
      <c r="J28" t="str">
        <f>Data_Xuất[[#This Row],[Material-Xuất]]&amp;" | "&amp;Data_Xuất[[#This Row],[Material description-Xuất]]</f>
        <v>160012428 | Vảy PET B1-B7.1</v>
      </c>
      <c r="K28" s="2" cm="1">
        <f t="array" ref="K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4109.8330169804549</v>
      </c>
      <c r="L28" s="2" cm="1">
        <f t="array" ref="L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" s="2" cm="1">
        <f t="array" ref="M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14380.235212640435</v>
      </c>
      <c r="N28" s="2" cm="1">
        <f t="array" ref="N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" s="2" cm="1">
        <f t="array" ref="O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" s="2" cm="1">
        <f t="array" ref="P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" s="2" cm="1">
        <f t="array" ref="Q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" s="2" cm="1">
        <f t="array" ref="R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" s="2" cm="1">
        <f t="array" ref="S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2009.9317703791105</v>
      </c>
      <c r="T28" s="2" cm="1">
        <f t="array" ref="T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" s="2" cm="1">
        <f t="array" ref="U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" s="2" cm="1">
        <f t="array" ref="V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" s="2" cm="1">
        <f t="array" ref="W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" s="2" cm="1">
        <f t="array" ref="X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" s="2">
        <f>SUM(Data_Xuất[[#This Row],[B1_MN]:[B4_DT]])-Data_Xuất[[#This Row],[Xuất-NX]]</f>
        <v>0</v>
      </c>
    </row>
    <row r="29" spans="1:25" x14ac:dyDescent="0.35">
      <c r="A29">
        <v>2024</v>
      </c>
      <c r="B29">
        <v>1</v>
      </c>
      <c r="C29" t="s">
        <v>24</v>
      </c>
      <c r="D29" t="s">
        <v>25</v>
      </c>
      <c r="E29" t="s">
        <v>176</v>
      </c>
      <c r="F29" t="s">
        <v>177</v>
      </c>
      <c r="G29" s="2">
        <v>403999.99999999988</v>
      </c>
      <c r="H29" t="str">
        <f>_xlfn.XLOOKUP(Data_Xuất[[#This Row],[Main SKU]],MD_Main_SKU[Main SKU],MD_Main_SKU[SKU name_gom])</f>
        <v>WSS01</v>
      </c>
      <c r="I29" t="str">
        <f>_xlfn.XLOOKUP(Data_Xuất[[#This Row],[Material-Xuất]],MD_NVL[Material-Xuất],MD_NVL[SKU name_gom])</f>
        <v>Vảy trộn</v>
      </c>
      <c r="J29" t="str">
        <f>Data_Xuất[[#This Row],[Material-Xuất]]&amp;" | "&amp;Data_Xuất[[#This Row],[Material description-Xuất]]</f>
        <v>160012652 | Vảy PET B1-B8</v>
      </c>
      <c r="K29" s="2" cm="1">
        <f t="array" ref="K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189868.54287643477</v>
      </c>
      <c r="L29" s="2" cm="1">
        <f t="array" ref="L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" s="2" cm="1">
        <f t="array" ref="M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40127.211343686686</v>
      </c>
      <c r="N29" s="2" cm="1">
        <f t="array" ref="N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7965.4287643484104</v>
      </c>
      <c r="O29" s="2" cm="1">
        <f t="array" ref="O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" s="2" cm="1">
        <f t="array" ref="P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" s="2" cm="1">
        <f t="array" ref="Q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" s="2" cm="1">
        <f t="array" ref="R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" s="2" cm="1">
        <f t="array" ref="S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5510.3308575286956</v>
      </c>
      <c r="T29" s="2" cm="1">
        <f t="array" ref="T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20459.149223497632</v>
      </c>
      <c r="U29" s="2" cm="1">
        <f t="array" ref="U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1363.9432815665086</v>
      </c>
      <c r="V29" s="2" cm="1">
        <f t="array" ref="V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" s="2" cm="1">
        <f t="array" ref="W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138705.39365293717</v>
      </c>
      <c r="X29" s="2" cm="1">
        <f t="array" ref="X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" s="2">
        <f>SUM(Data_Xuất[[#This Row],[B1_MN]:[B4_DT]])-Data_Xuất[[#This Row],[Xuất-NX]]</f>
        <v>0</v>
      </c>
    </row>
    <row r="30" spans="1:25" x14ac:dyDescent="0.35">
      <c r="A30">
        <v>2024</v>
      </c>
      <c r="B30">
        <v>1</v>
      </c>
      <c r="C30" t="s">
        <v>24</v>
      </c>
      <c r="D30" t="s">
        <v>25</v>
      </c>
      <c r="E30" t="s">
        <v>178</v>
      </c>
      <c r="F30" t="s">
        <v>179</v>
      </c>
      <c r="G30" s="2">
        <v>200000</v>
      </c>
      <c r="H30" t="str">
        <f>_xlfn.XLOOKUP(Data_Xuất[[#This Row],[Main SKU]],MD_Main_SKU[Main SKU],MD_Main_SKU[SKU name_gom])</f>
        <v>WSS01</v>
      </c>
      <c r="I30" t="str">
        <f>_xlfn.XLOOKUP(Data_Xuất[[#This Row],[Material-Xuất]],MD_NVL[Material-Xuất],MD_NVL[SKU name_gom])</f>
        <v>Vảy trộn</v>
      </c>
      <c r="J30" t="str">
        <f>Data_Xuất[[#This Row],[Material-Xuất]]&amp;" | "&amp;Data_Xuất[[#This Row],[Material description-Xuất]]</f>
        <v>160012653 | Vảy PET B1-Hạt PL SSP</v>
      </c>
      <c r="K30" s="2" cm="1">
        <f t="array" ref="K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144303.20000000001</v>
      </c>
      <c r="L30" s="2" cm="1">
        <f t="array" ref="L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" s="2" cm="1">
        <f t="array" ref="M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18950</v>
      </c>
      <c r="N30" s="2" cm="1">
        <f t="array" ref="N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15542</v>
      </c>
      <c r="O30" s="2" cm="1">
        <f t="array" ref="O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7360</v>
      </c>
      <c r="P30" s="2" cm="1">
        <f t="array" ref="P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1484.8</v>
      </c>
      <c r="Q30" s="2" cm="1">
        <f t="array" ref="Q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3800</v>
      </c>
      <c r="R30" s="2" cm="1">
        <f t="array" ref="R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" s="2" cm="1">
        <f t="array" ref="S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" s="2" cm="1">
        <f t="array" ref="T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" s="2" cm="1">
        <f t="array" ref="U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" s="2" cm="1">
        <f t="array" ref="V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" s="2" cm="1">
        <f t="array" ref="W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8560</v>
      </c>
      <c r="X30" s="2" cm="1">
        <f t="array" ref="X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" s="2">
        <f>SUM(Data_Xuất[[#This Row],[B1_MN]:[B4_DT]])-Data_Xuất[[#This Row],[Xuất-NX]]</f>
        <v>0</v>
      </c>
    </row>
    <row r="31" spans="1:25" x14ac:dyDescent="0.35">
      <c r="A31">
        <v>2024</v>
      </c>
      <c r="B31">
        <v>1</v>
      </c>
      <c r="C31" t="s">
        <v>24</v>
      </c>
      <c r="D31" t="s">
        <v>25</v>
      </c>
      <c r="E31" t="s">
        <v>142</v>
      </c>
      <c r="F31" t="s">
        <v>143</v>
      </c>
      <c r="G31" s="2">
        <v>77500</v>
      </c>
      <c r="H31" t="str">
        <f>_xlfn.XLOOKUP(Data_Xuất[[#This Row],[Main SKU]],MD_Main_SKU[Main SKU],MD_Main_SKU[SKU name_gom])</f>
        <v>WSS01</v>
      </c>
      <c r="I31" t="str">
        <f>_xlfn.XLOOKUP(Data_Xuất[[#This Row],[Material-Xuất]],MD_NVL[Material-Xuất],MD_NVL[SKU name_gom])</f>
        <v>B1_DT</v>
      </c>
      <c r="J31" t="str">
        <f>Data_Xuất[[#This Row],[Material-Xuất]]&amp;" | "&amp;Data_Xuất[[#This Row],[Material description-Xuất]]</f>
        <v>160012659 | Vảy PET B1_A2.1 DT</v>
      </c>
      <c r="K31" s="2" cm="1">
        <f t="array" ref="K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1" s="2" cm="1">
        <f t="array" ref="L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" s="2" cm="1">
        <f t="array" ref="M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77500</v>
      </c>
      <c r="N31" s="2" cm="1">
        <f t="array" ref="N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" s="2" cm="1">
        <f t="array" ref="O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" s="2" cm="1">
        <f t="array" ref="P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1" s="2" cm="1">
        <f t="array" ref="Q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" s="2" cm="1">
        <f t="array" ref="R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" s="2" cm="1">
        <f t="array" ref="S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" s="2" cm="1">
        <f t="array" ref="T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" s="2" cm="1">
        <f t="array" ref="U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" s="2" cm="1">
        <f t="array" ref="V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" s="2" cm="1">
        <f t="array" ref="W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" s="2" cm="1">
        <f t="array" ref="X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" s="2">
        <f>SUM(Data_Xuất[[#This Row],[B1_MN]:[B4_DT]])-Data_Xuất[[#This Row],[Xuất-NX]]</f>
        <v>0</v>
      </c>
    </row>
    <row r="32" spans="1:25" x14ac:dyDescent="0.35">
      <c r="A32">
        <v>2024</v>
      </c>
      <c r="B32">
        <v>1</v>
      </c>
      <c r="C32" t="s">
        <v>24</v>
      </c>
      <c r="D32" t="s">
        <v>25</v>
      </c>
      <c r="E32" t="s">
        <v>170</v>
      </c>
      <c r="F32" t="s">
        <v>171</v>
      </c>
      <c r="G32" s="2">
        <v>132050</v>
      </c>
      <c r="H32" t="str">
        <f>_xlfn.XLOOKUP(Data_Xuất[[#This Row],[Main SKU]],MD_Main_SKU[Main SKU],MD_Main_SKU[SKU name_gom])</f>
        <v>WSS01</v>
      </c>
      <c r="I32" t="str">
        <f>_xlfn.XLOOKUP(Data_Xuất[[#This Row],[Material-Xuất]],MD_NVL[Material-Xuất],MD_NVL[SKU name_gom])</f>
        <v>B1_MN</v>
      </c>
      <c r="J32" t="str">
        <f>Data_Xuất[[#This Row],[Material-Xuất]]&amp;" | "&amp;Data_Xuất[[#This Row],[Material description-Xuất]]</f>
        <v>160012660 | Vảy PET B1_A2.1 MN</v>
      </c>
      <c r="K32" s="2" cm="1">
        <f t="array" ref="K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132050</v>
      </c>
      <c r="L32" s="2" cm="1">
        <f t="array" ref="L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" s="2" cm="1">
        <f t="array" ref="M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" s="2" cm="1">
        <f t="array" ref="N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" s="2" cm="1">
        <f t="array" ref="O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" s="2" cm="1">
        <f t="array" ref="P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2" s="2" cm="1">
        <f t="array" ref="Q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" s="2" cm="1">
        <f t="array" ref="R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" s="2" cm="1">
        <f t="array" ref="S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" s="2" cm="1">
        <f t="array" ref="T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" s="2" cm="1">
        <f t="array" ref="U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" s="2" cm="1">
        <f t="array" ref="V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" s="2" cm="1">
        <f t="array" ref="W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" s="2" cm="1">
        <f t="array" ref="X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" s="2">
        <f>SUM(Data_Xuất[[#This Row],[B1_MN]:[B4_DT]])-Data_Xuất[[#This Row],[Xuất-NX]]</f>
        <v>0</v>
      </c>
    </row>
    <row r="33" spans="1:25" x14ac:dyDescent="0.35">
      <c r="A33">
        <v>2024</v>
      </c>
      <c r="B33">
        <v>1</v>
      </c>
      <c r="C33" t="s">
        <v>26</v>
      </c>
      <c r="D33" t="s">
        <v>27</v>
      </c>
      <c r="E33" t="s">
        <v>176</v>
      </c>
      <c r="F33" t="s">
        <v>177</v>
      </c>
      <c r="G33" s="2">
        <v>100000</v>
      </c>
      <c r="H33" t="str">
        <f>_xlfn.XLOOKUP(Data_Xuất[[#This Row],[Main SKU]],MD_Main_SKU[Main SKU],MD_Main_SKU[SKU name_gom])</f>
        <v>iSS01</v>
      </c>
      <c r="I33" t="str">
        <f>_xlfn.XLOOKUP(Data_Xuất[[#This Row],[Material-Xuất]],MD_NVL[Material-Xuất],MD_NVL[SKU name_gom])</f>
        <v>Vảy trộn</v>
      </c>
      <c r="J33" t="str">
        <f>Data_Xuất[[#This Row],[Material-Xuất]]&amp;" | "&amp;Data_Xuất[[#This Row],[Material description-Xuất]]</f>
        <v>160012652 | Vảy PET B1-B8</v>
      </c>
      <c r="K33" s="2" cm="1">
        <f t="array" ref="K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46997.164078325455</v>
      </c>
      <c r="L33" s="2" cm="1">
        <f t="array" ref="L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" s="2" cm="1">
        <f t="array" ref="M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9932.4780553679957</v>
      </c>
      <c r="N33" s="2" cm="1">
        <f t="array" ref="N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1971.6407832545576</v>
      </c>
      <c r="O33" s="2" cm="1">
        <f t="array" ref="O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" s="2" cm="1">
        <f t="array" ref="P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" s="2" cm="1">
        <f t="array" ref="Q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" s="2" cm="1">
        <f t="array" ref="R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" s="2" cm="1">
        <f t="array" ref="S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1363.9432815665091</v>
      </c>
      <c r="T33" s="2" cm="1">
        <f t="array" ref="T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5064.1458474004048</v>
      </c>
      <c r="U33" s="2" cm="1">
        <f t="array" ref="U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337.60972316002699</v>
      </c>
      <c r="V33" s="2" cm="1">
        <f t="array" ref="V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" s="2" cm="1">
        <f t="array" ref="W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34333.018230925052</v>
      </c>
      <c r="X33" s="2" cm="1">
        <f t="array" ref="X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" s="2">
        <f>SUM(Data_Xuất[[#This Row],[B1_MN]:[B4_DT]])-Data_Xuất[[#This Row],[Xuất-NX]]</f>
        <v>0</v>
      </c>
    </row>
    <row r="34" spans="1:25" x14ac:dyDescent="0.35">
      <c r="A34">
        <v>2024</v>
      </c>
      <c r="B34">
        <v>1</v>
      </c>
      <c r="C34" t="s">
        <v>95</v>
      </c>
      <c r="D34" t="s">
        <v>96</v>
      </c>
      <c r="E34" t="s">
        <v>182</v>
      </c>
      <c r="F34" t="s">
        <v>183</v>
      </c>
      <c r="G34" s="2">
        <v>5050</v>
      </c>
      <c r="H34" t="str">
        <f>_xlfn.XLOOKUP(Data_Xuất[[#This Row],[Main SKU]],MD_Main_SKU[Main SKU],MD_Main_SKU[SKU name_gom])</f>
        <v>WSS04</v>
      </c>
      <c r="I34" t="str">
        <f>_xlfn.XLOOKUP(Data_Xuất[[#This Row],[Material-Xuất]],MD_NVL[Material-Xuất],MD_NVL[SKU name_gom])</f>
        <v>Vảy trộn</v>
      </c>
      <c r="J34" t="str">
        <f>Data_Xuất[[#This Row],[Material-Xuất]]&amp;" | "&amp;Data_Xuất[[#This Row],[Material description-Xuất]]</f>
        <v>160012456 | Vảy Xơ Sợi Mixed Thử Nghiệm</v>
      </c>
      <c r="K34" s="2" cm="1">
        <f t="array" ref="K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37.290745486099112</v>
      </c>
      <c r="L34" s="2" cm="1">
        <f t="array" ref="L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" s="2" cm="1">
        <f t="array" ref="M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" s="2" cm="1">
        <f t="array" ref="N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1064.4889558646994</v>
      </c>
      <c r="O34" s="2" cm="1">
        <f t="array" ref="O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795.05332862223906</v>
      </c>
      <c r="P34" s="2" cm="1">
        <f t="array" ref="P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2694.1108571033678</v>
      </c>
      <c r="Q34" s="2" cm="1">
        <f t="array" ref="Q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258.24896647580789</v>
      </c>
      <c r="R34" s="2" cm="1">
        <f t="array" ref="R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" s="2" cm="1">
        <f t="array" ref="S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200.80714644778655</v>
      </c>
      <c r="T34" s="2" cm="1">
        <f t="array" ref="T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" s="2" cm="1">
        <f t="array" ref="U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" s="2" cm="1">
        <f t="array" ref="V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" s="2" cm="1">
        <f t="array" ref="W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" s="2" cm="1">
        <f t="array" ref="X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" s="2">
        <f>SUM(Data_Xuất[[#This Row],[B1_MN]:[B4_DT]])-Data_Xuất[[#This Row],[Xuất-NX]]</f>
        <v>0</v>
      </c>
    </row>
    <row r="35" spans="1:25" x14ac:dyDescent="0.35">
      <c r="A35">
        <v>2024</v>
      </c>
      <c r="B35">
        <v>1</v>
      </c>
      <c r="C35" t="s">
        <v>99</v>
      </c>
      <c r="D35" t="s">
        <v>100</v>
      </c>
      <c r="E35" t="s">
        <v>184</v>
      </c>
      <c r="F35" t="s">
        <v>185</v>
      </c>
      <c r="G35" s="2">
        <v>350</v>
      </c>
      <c r="H35" t="str">
        <f>_xlfn.XLOOKUP(Data_Xuất[[#This Row],[Main SKU]],MD_Main_SKU[Main SKU],MD_Main_SKU[SKU name_gom])</f>
        <v>WSS04</v>
      </c>
      <c r="I35" t="str">
        <f>_xlfn.XLOOKUP(Data_Xuất[[#This Row],[Material-Xuất]],MD_NVL[Material-Xuất],MD_NVL[SKU name_gom])</f>
        <v>Phó sản</v>
      </c>
      <c r="J35" t="str">
        <f>Data_Xuất[[#This Row],[Material-Xuất]]&amp;" | "&amp;Data_Xuất[[#This Row],[Material description-Xuất]]</f>
        <v>160012438 | Vảy PET Tomra_A1</v>
      </c>
      <c r="K35" s="2" cm="1">
        <f t="array" ref="K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5" s="2" cm="1">
        <f t="array" ref="L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" s="2" cm="1">
        <f t="array" ref="M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" s="2" cm="1">
        <f t="array" ref="N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" s="2" cm="1">
        <f t="array" ref="O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" s="2" cm="1">
        <f t="array" ref="P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350</v>
      </c>
      <c r="Q35" s="2" cm="1">
        <f t="array" ref="Q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" s="2" cm="1">
        <f t="array" ref="R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" s="2" cm="1">
        <f t="array" ref="S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" s="2" cm="1">
        <f t="array" ref="T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" s="2" cm="1">
        <f t="array" ref="U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" s="2" cm="1">
        <f t="array" ref="V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" s="2" cm="1">
        <f t="array" ref="W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" s="2" cm="1">
        <f t="array" ref="X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" s="2">
        <f>SUM(Data_Xuất[[#This Row],[B1_MN]:[B4_DT]])-Data_Xuất[[#This Row],[Xuất-NX]]</f>
        <v>0</v>
      </c>
    </row>
    <row r="36" spans="1:25" x14ac:dyDescent="0.35">
      <c r="A36">
        <v>2024</v>
      </c>
      <c r="B36">
        <v>1</v>
      </c>
      <c r="C36" t="s">
        <v>101</v>
      </c>
      <c r="D36" t="s">
        <v>102</v>
      </c>
      <c r="E36" t="s">
        <v>182</v>
      </c>
      <c r="F36" t="s">
        <v>183</v>
      </c>
      <c r="G36" s="2">
        <v>5500</v>
      </c>
      <c r="H36" t="str">
        <f>_xlfn.XLOOKUP(Data_Xuất[[#This Row],[Main SKU]],MD_Main_SKU[Main SKU],MD_Main_SKU[SKU name_gom])</f>
        <v>WSS03</v>
      </c>
      <c r="I36" t="str">
        <f>_xlfn.XLOOKUP(Data_Xuất[[#This Row],[Material-Xuất]],MD_NVL[Material-Xuất],MD_NVL[SKU name_gom])</f>
        <v>Vảy trộn</v>
      </c>
      <c r="J36" t="str">
        <f>Data_Xuất[[#This Row],[Material-Xuất]]&amp;" | "&amp;Data_Xuất[[#This Row],[Material description-Xuất]]</f>
        <v>160012456 | Vảy Xơ Sợi Mixed Thử Nghiệm</v>
      </c>
      <c r="K36" s="2" cm="1">
        <f t="array" ref="K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40.613683202682203</v>
      </c>
      <c r="L36" s="2" cm="1">
        <f t="array" ref="L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" s="2" cm="1">
        <f t="array" ref="M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" s="2" cm="1">
        <f t="array" ref="N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1159.3444073773956</v>
      </c>
      <c r="O36" s="2" cm="1">
        <f t="array" ref="O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865.89966483610192</v>
      </c>
      <c r="P36" s="2" cm="1">
        <f t="array" ref="P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2934.1801413997077</v>
      </c>
      <c r="Q36" s="2" cm="1">
        <f t="array" ref="Q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281.26125061721655</v>
      </c>
      <c r="R36" s="2" cm="1">
        <f t="array" ref="R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" s="2" cm="1">
        <f t="array" ref="S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218.70085256689623</v>
      </c>
      <c r="T36" s="2" cm="1">
        <f t="array" ref="T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" s="2" cm="1">
        <f t="array" ref="U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" s="2" cm="1">
        <f t="array" ref="V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" s="2" cm="1">
        <f t="array" ref="W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" s="2" cm="1">
        <f t="array" ref="X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" s="2">
        <f>SUM(Data_Xuất[[#This Row],[B1_MN]:[B4_DT]])-Data_Xuất[[#This Row],[Xuất-NX]]</f>
        <v>0</v>
      </c>
    </row>
    <row r="37" spans="1:25" x14ac:dyDescent="0.35">
      <c r="A37">
        <v>2024</v>
      </c>
      <c r="B37">
        <v>2</v>
      </c>
      <c r="C37" t="s">
        <v>8</v>
      </c>
      <c r="D37" t="s">
        <v>9</v>
      </c>
      <c r="E37" t="s">
        <v>156</v>
      </c>
      <c r="F37" t="s">
        <v>157</v>
      </c>
      <c r="G37" s="2">
        <v>313000</v>
      </c>
      <c r="H37" t="str">
        <f>_xlfn.XLOOKUP(Data_Xuất[[#This Row],[Main SKU]],MD_Main_SKU[Main SKU],MD_Main_SKU[SKU name_gom])</f>
        <v>WSS01</v>
      </c>
      <c r="I37" t="str">
        <f>_xlfn.XLOOKUP(Data_Xuất[[#This Row],[Material-Xuất]],MD_NVL[Material-Xuất],MD_NVL[SKU name_gom])</f>
        <v>Vảy trộn</v>
      </c>
      <c r="J37" t="str">
        <f>Data_Xuất[[#This Row],[Material-Xuất]]&amp;" | "&amp;Data_Xuất[[#This Row],[Material description-Xuất]]</f>
        <v>160012428 | Vảy PET B1-B7.1</v>
      </c>
      <c r="K37" s="2" cm="1">
        <f t="array" ref="K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62750.133381213767</v>
      </c>
      <c r="L37" s="2" cm="1">
        <f t="array" ref="L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" s="2" cm="1">
        <f t="array" ref="M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219561.64007592469</v>
      </c>
      <c r="N37" s="2" cm="1">
        <f t="array" ref="N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" s="2" cm="1">
        <f t="array" ref="O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" s="2" cm="1">
        <f t="array" ref="P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" s="2" cm="1">
        <f t="array" ref="Q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" s="2" cm="1">
        <f t="array" ref="R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" s="2" cm="1">
        <f t="array" ref="S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30688.226542861539</v>
      </c>
      <c r="T37" s="2" cm="1">
        <f t="array" ref="T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" s="2" cm="1">
        <f t="array" ref="U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" s="2" cm="1">
        <f t="array" ref="V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" s="2" cm="1">
        <f t="array" ref="W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" s="2" cm="1">
        <f t="array" ref="X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" s="2">
        <f>SUM(Data_Xuất[[#This Row],[B1_MN]:[B4_DT]])-Data_Xuất[[#This Row],[Xuất-NX]]</f>
        <v>0</v>
      </c>
    </row>
    <row r="38" spans="1:25" x14ac:dyDescent="0.35">
      <c r="A38">
        <v>2024</v>
      </c>
      <c r="B38">
        <v>2</v>
      </c>
      <c r="C38" t="s">
        <v>14</v>
      </c>
      <c r="D38" t="s">
        <v>15</v>
      </c>
      <c r="E38" t="s">
        <v>158</v>
      </c>
      <c r="F38" t="s">
        <v>159</v>
      </c>
      <c r="G38" s="2">
        <v>36500.000000000007</v>
      </c>
      <c r="H38" t="str">
        <f>_xlfn.XLOOKUP(Data_Xuất[[#This Row],[Main SKU]],MD_Main_SKU[Main SKU],MD_Main_SKU[SKU name_gom])</f>
        <v>iSS01084</v>
      </c>
      <c r="I38" t="str">
        <f>_xlfn.XLOOKUP(Data_Xuất[[#This Row],[Material-Xuất]],MD_NVL[Material-Xuất],MD_NVL[SKU name_gom])</f>
        <v>B3_DT</v>
      </c>
      <c r="J38" t="str">
        <f>Data_Xuất[[#This Row],[Material-Xuất]]&amp;" | "&amp;Data_Xuất[[#This Row],[Material description-Xuất]]</f>
        <v>160009894 | Vảy PET B3_A1 DT</v>
      </c>
      <c r="K38" s="2" cm="1">
        <f t="array" ref="K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8" s="2" cm="1">
        <f t="array" ref="L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" s="2" cm="1">
        <f t="array" ref="M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8" s="2" cm="1">
        <f t="array" ref="N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8" s="2" cm="1">
        <f t="array" ref="O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" s="2" cm="1">
        <f t="array" ref="P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" s="2" cm="1">
        <f t="array" ref="Q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" s="2" cm="1">
        <f t="array" ref="R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36500.000000000007</v>
      </c>
      <c r="S38" s="2" cm="1">
        <f t="array" ref="S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" s="2" cm="1">
        <f t="array" ref="T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" s="2" cm="1">
        <f t="array" ref="U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" s="2" cm="1">
        <f t="array" ref="V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" s="2" cm="1">
        <f t="array" ref="W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" s="2" cm="1">
        <f t="array" ref="X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" s="2">
        <f>SUM(Data_Xuất[[#This Row],[B1_MN]:[B4_DT]])-Data_Xuất[[#This Row],[Xuất-NX]]</f>
        <v>0</v>
      </c>
    </row>
    <row r="39" spans="1:25" x14ac:dyDescent="0.35">
      <c r="A39">
        <v>2024</v>
      </c>
      <c r="B39">
        <v>2</v>
      </c>
      <c r="C39" t="s">
        <v>14</v>
      </c>
      <c r="D39" t="s">
        <v>15</v>
      </c>
      <c r="E39" t="s">
        <v>166</v>
      </c>
      <c r="F39" t="s">
        <v>167</v>
      </c>
      <c r="G39" s="2">
        <v>158499.99999999997</v>
      </c>
      <c r="H39" t="str">
        <f>_xlfn.XLOOKUP(Data_Xuất[[#This Row],[Main SKU]],MD_Main_SKU[Main SKU],MD_Main_SKU[SKU name_gom])</f>
        <v>iSS01084</v>
      </c>
      <c r="I39" t="str">
        <f>_xlfn.XLOOKUP(Data_Xuất[[#This Row],[Material-Xuất]],MD_NVL[Material-Xuất],MD_NVL[SKU name_gom])</f>
        <v>B3_DT</v>
      </c>
      <c r="J39" t="str">
        <f>Data_Xuất[[#This Row],[Material-Xuất]]&amp;" | "&amp;Data_Xuất[[#This Row],[Material description-Xuất]]</f>
        <v>160012302 | Vảy PET B3_A2.2 DT</v>
      </c>
      <c r="K39" s="2" cm="1">
        <f t="array" ref="K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" s="2" cm="1">
        <f t="array" ref="L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" s="2" cm="1">
        <f t="array" ref="M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9" s="2" cm="1">
        <f t="array" ref="N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" s="2" cm="1">
        <f t="array" ref="O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" s="2" cm="1">
        <f t="array" ref="P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" s="2" cm="1">
        <f t="array" ref="Q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" s="2" cm="1">
        <f t="array" ref="R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158499.99999999997</v>
      </c>
      <c r="S39" s="2" cm="1">
        <f t="array" ref="S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" s="2" cm="1">
        <f t="array" ref="T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" s="2" cm="1">
        <f t="array" ref="U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" s="2" cm="1">
        <f t="array" ref="V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" s="2" cm="1">
        <f t="array" ref="W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" s="2" cm="1">
        <f t="array" ref="X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" s="2">
        <f>SUM(Data_Xuất[[#This Row],[B1_MN]:[B4_DT]])-Data_Xuất[[#This Row],[Xuất-NX]]</f>
        <v>0</v>
      </c>
    </row>
    <row r="40" spans="1:25" x14ac:dyDescent="0.35">
      <c r="A40">
        <v>2024</v>
      </c>
      <c r="B40">
        <v>2</v>
      </c>
      <c r="C40" t="s">
        <v>14</v>
      </c>
      <c r="D40" t="s">
        <v>15</v>
      </c>
      <c r="E40" t="s">
        <v>186</v>
      </c>
      <c r="F40" t="s">
        <v>187</v>
      </c>
      <c r="G40" s="2">
        <v>42999.999999999993</v>
      </c>
      <c r="H40" t="str">
        <f>_xlfn.XLOOKUP(Data_Xuất[[#This Row],[Main SKU]],MD_Main_SKU[Main SKU],MD_Main_SKU[SKU name_gom])</f>
        <v>iSS01084</v>
      </c>
      <c r="I40" t="str">
        <f>_xlfn.XLOOKUP(Data_Xuất[[#This Row],[Material-Xuất]],MD_NVL[Material-Xuất],MD_NVL[SKU name_gom])</f>
        <v>B3_MN</v>
      </c>
      <c r="J40" t="str">
        <f>Data_Xuất[[#This Row],[Material-Xuất]]&amp;" | "&amp;Data_Xuất[[#This Row],[Material description-Xuất]]</f>
        <v>160012413 | Vảy PET B3_A6_A1</v>
      </c>
      <c r="K40" s="2" cm="1">
        <f t="array" ref="K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" s="2" cm="1">
        <f t="array" ref="L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" s="2" cm="1">
        <f t="array" ref="M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0" s="2" cm="1">
        <f t="array" ref="N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" s="2" cm="1">
        <f t="array" ref="O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" s="2" cm="1">
        <f t="array" ref="P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" s="2" cm="1">
        <f t="array" ref="Q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" s="2" cm="1">
        <f t="array" ref="R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" s="2" cm="1">
        <f t="array" ref="S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" s="2" cm="1">
        <f t="array" ref="T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42999.999999999993</v>
      </c>
      <c r="U40" s="2" cm="1">
        <f t="array" ref="U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" s="2" cm="1">
        <f t="array" ref="V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" s="2" cm="1">
        <f t="array" ref="W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" s="2" cm="1">
        <f t="array" ref="X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" s="2">
        <f>SUM(Data_Xuất[[#This Row],[B1_MN]:[B4_DT]])-Data_Xuất[[#This Row],[Xuất-NX]]</f>
        <v>0</v>
      </c>
    </row>
    <row r="41" spans="1:25" x14ac:dyDescent="0.35">
      <c r="A41">
        <v>2024</v>
      </c>
      <c r="B41">
        <v>2</v>
      </c>
      <c r="C41" t="s">
        <v>14</v>
      </c>
      <c r="D41" t="s">
        <v>15</v>
      </c>
      <c r="E41" t="s">
        <v>168</v>
      </c>
      <c r="F41" t="s">
        <v>169</v>
      </c>
      <c r="G41" s="2">
        <v>57000</v>
      </c>
      <c r="H41" t="str">
        <f>_xlfn.XLOOKUP(Data_Xuất[[#This Row],[Main SKU]],MD_Main_SKU[Main SKU],MD_Main_SKU[SKU name_gom])</f>
        <v>iSS01084</v>
      </c>
      <c r="I41" t="str">
        <f>_xlfn.XLOOKUP(Data_Xuất[[#This Row],[Material-Xuất]],MD_NVL[Material-Xuất],MD_NVL[SKU name_gom])</f>
        <v>B3_MN</v>
      </c>
      <c r="J41" t="str">
        <f>Data_Xuất[[#This Row],[Material-Xuất]]&amp;" | "&amp;Data_Xuất[[#This Row],[Material description-Xuất]]</f>
        <v>160012414 | Vảy PET B3_A6_A2</v>
      </c>
      <c r="K41" s="2" cm="1">
        <f t="array" ref="K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1" s="2" cm="1">
        <f t="array" ref="L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" s="2" cm="1">
        <f t="array" ref="M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1" s="2" cm="1">
        <f t="array" ref="N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" s="2" cm="1">
        <f t="array" ref="O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" s="2" cm="1">
        <f t="array" ref="P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" s="2" cm="1">
        <f t="array" ref="Q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" s="2" cm="1">
        <f t="array" ref="R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" s="2" cm="1">
        <f t="array" ref="S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" s="2" cm="1">
        <f t="array" ref="T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57000</v>
      </c>
      <c r="U41" s="2" cm="1">
        <f t="array" ref="U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" s="2" cm="1">
        <f t="array" ref="V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" s="2" cm="1">
        <f t="array" ref="W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" s="2" cm="1">
        <f t="array" ref="X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" s="2">
        <f>SUM(Data_Xuất[[#This Row],[B1_MN]:[B4_DT]])-Data_Xuất[[#This Row],[Xuất-NX]]</f>
        <v>0</v>
      </c>
    </row>
    <row r="42" spans="1:25" x14ac:dyDescent="0.35">
      <c r="A42">
        <v>2024</v>
      </c>
      <c r="B42">
        <v>2</v>
      </c>
      <c r="C42" t="s">
        <v>16</v>
      </c>
      <c r="D42" t="s">
        <v>17</v>
      </c>
      <c r="E42" t="s">
        <v>160</v>
      </c>
      <c r="F42" t="s">
        <v>161</v>
      </c>
      <c r="G42" s="2">
        <v>74324</v>
      </c>
      <c r="H42" t="str">
        <f>_xlfn.XLOOKUP(Data_Xuất[[#This Row],[Main SKU]],MD_Main_SKU[Main SKU],MD_Main_SKU[SKU name_gom])</f>
        <v>WSS01</v>
      </c>
      <c r="I42" t="str">
        <f>_xlfn.XLOOKUP(Data_Xuất[[#This Row],[Material-Xuất]],MD_NVL[Material-Xuất],MD_NVL[SKU name_gom])</f>
        <v>B1_DT</v>
      </c>
      <c r="J42" t="str">
        <f>Data_Xuất[[#This Row],[Material-Xuất]]&amp;" | "&amp;Data_Xuất[[#This Row],[Material description-Xuất]]</f>
        <v>160009895 | Vảy PET B1_A1 DT</v>
      </c>
      <c r="K42" s="2" cm="1">
        <f t="array" ref="K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" s="2" cm="1">
        <f t="array" ref="L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" s="2" cm="1">
        <f t="array" ref="M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74324</v>
      </c>
      <c r="N42" s="2" cm="1">
        <f t="array" ref="N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" s="2" cm="1">
        <f t="array" ref="O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" s="2" cm="1">
        <f t="array" ref="P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" s="2" cm="1">
        <f t="array" ref="Q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" s="2" cm="1">
        <f t="array" ref="R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" s="2" cm="1">
        <f t="array" ref="S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" s="2" cm="1">
        <f t="array" ref="T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" s="2" cm="1">
        <f t="array" ref="U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" s="2" cm="1">
        <f t="array" ref="V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" s="2" cm="1">
        <f t="array" ref="W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" s="2" cm="1">
        <f t="array" ref="X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" s="2">
        <f>SUM(Data_Xuất[[#This Row],[B1_MN]:[B4_DT]])-Data_Xuất[[#This Row],[Xuất-NX]]</f>
        <v>0</v>
      </c>
    </row>
    <row r="43" spans="1:25" x14ac:dyDescent="0.35">
      <c r="A43">
        <v>2024</v>
      </c>
      <c r="B43">
        <v>2</v>
      </c>
      <c r="C43" t="s">
        <v>16</v>
      </c>
      <c r="D43" t="s">
        <v>17</v>
      </c>
      <c r="E43" t="s">
        <v>162</v>
      </c>
      <c r="F43" t="s">
        <v>163</v>
      </c>
      <c r="G43" s="2">
        <v>219640.00000000003</v>
      </c>
      <c r="H43" t="str">
        <f>_xlfn.XLOOKUP(Data_Xuất[[#This Row],[Main SKU]],MD_Main_SKU[Main SKU],MD_Main_SKU[SKU name_gom])</f>
        <v>WSS01</v>
      </c>
      <c r="I43" t="str">
        <f>_xlfn.XLOOKUP(Data_Xuất[[#This Row],[Material-Xuất]],MD_NVL[Material-Xuất],MD_NVL[SKU name_gom])</f>
        <v>B1_MN</v>
      </c>
      <c r="J43" t="str">
        <f>Data_Xuất[[#This Row],[Material-Xuất]]&amp;" | "&amp;Data_Xuất[[#This Row],[Material description-Xuất]]</f>
        <v>160011761 | Vảy PET B1_A1 MN</v>
      </c>
      <c r="K43" s="2" cm="1">
        <f t="array" ref="K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219640.00000000003</v>
      </c>
      <c r="L43" s="2" cm="1">
        <f t="array" ref="L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" s="2" cm="1">
        <f t="array" ref="M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3" s="2" cm="1">
        <f t="array" ref="N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" s="2" cm="1">
        <f t="array" ref="O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" s="2" cm="1">
        <f t="array" ref="P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" s="2" cm="1">
        <f t="array" ref="Q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" s="2" cm="1">
        <f t="array" ref="R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" s="2" cm="1">
        <f t="array" ref="S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" s="2" cm="1">
        <f t="array" ref="T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" s="2" cm="1">
        <f t="array" ref="U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" s="2" cm="1">
        <f t="array" ref="V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" s="2" cm="1">
        <f t="array" ref="W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" s="2" cm="1">
        <f t="array" ref="X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" s="2">
        <f>SUM(Data_Xuất[[#This Row],[B1_MN]:[B4_DT]])-Data_Xuất[[#This Row],[Xuất-NX]]</f>
        <v>0</v>
      </c>
    </row>
    <row r="44" spans="1:25" x14ac:dyDescent="0.35">
      <c r="A44">
        <v>2024</v>
      </c>
      <c r="B44">
        <v>2</v>
      </c>
      <c r="C44" t="s">
        <v>16</v>
      </c>
      <c r="D44" t="s">
        <v>17</v>
      </c>
      <c r="E44" t="s">
        <v>172</v>
      </c>
      <c r="F44" t="s">
        <v>173</v>
      </c>
      <c r="G44" s="2">
        <v>78784.999999999985</v>
      </c>
      <c r="H44" t="str">
        <f>_xlfn.XLOOKUP(Data_Xuất[[#This Row],[Main SKU]],MD_Main_SKU[Main SKU],MD_Main_SKU[SKU name_gom])</f>
        <v>WSS01</v>
      </c>
      <c r="I44" t="str">
        <f>_xlfn.XLOOKUP(Data_Xuất[[#This Row],[Material-Xuất]],MD_NVL[Material-Xuất],MD_NVL[SKU name_gom])</f>
        <v>B1_DT</v>
      </c>
      <c r="J44" t="str">
        <f>Data_Xuất[[#This Row],[Material-Xuất]]&amp;" | "&amp;Data_Xuất[[#This Row],[Material description-Xuất]]</f>
        <v>160012293 | Vảy PET B1_A2.2 DT</v>
      </c>
      <c r="K44" s="2" cm="1">
        <f t="array" ref="K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" s="2" cm="1">
        <f t="array" ref="L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" s="2" cm="1">
        <f t="array" ref="M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78784.999999999985</v>
      </c>
      <c r="N44" s="2" cm="1">
        <f t="array" ref="N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" s="2" cm="1">
        <f t="array" ref="O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" s="2" cm="1">
        <f t="array" ref="P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" s="2" cm="1">
        <f t="array" ref="Q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" s="2" cm="1">
        <f t="array" ref="R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" s="2" cm="1">
        <f t="array" ref="S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" s="2" cm="1">
        <f t="array" ref="T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" s="2" cm="1">
        <f t="array" ref="U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" s="2" cm="1">
        <f t="array" ref="V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" s="2" cm="1">
        <f t="array" ref="W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" s="2" cm="1">
        <f t="array" ref="X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" s="2">
        <f>SUM(Data_Xuất[[#This Row],[B1_MN]:[B4_DT]])-Data_Xuất[[#This Row],[Xuất-NX]]</f>
        <v>0</v>
      </c>
    </row>
    <row r="45" spans="1:25" x14ac:dyDescent="0.35">
      <c r="A45">
        <v>2024</v>
      </c>
      <c r="B45">
        <v>2</v>
      </c>
      <c r="C45" t="s">
        <v>16</v>
      </c>
      <c r="D45" t="s">
        <v>17</v>
      </c>
      <c r="E45" t="s">
        <v>164</v>
      </c>
      <c r="F45" t="s">
        <v>165</v>
      </c>
      <c r="G45" s="2">
        <v>499750.49999999983</v>
      </c>
      <c r="H45" t="str">
        <f>_xlfn.XLOOKUP(Data_Xuất[[#This Row],[Main SKU]],MD_Main_SKU[Main SKU],MD_Main_SKU[SKU name_gom])</f>
        <v>WSS01</v>
      </c>
      <c r="I45" t="str">
        <f>_xlfn.XLOOKUP(Data_Xuất[[#This Row],[Material-Xuất]],MD_NVL[Material-Xuất],MD_NVL[SKU name_gom])</f>
        <v>B1_MN</v>
      </c>
      <c r="J45" t="str">
        <f>Data_Xuất[[#This Row],[Material-Xuất]]&amp;" | "&amp;Data_Xuất[[#This Row],[Material description-Xuất]]</f>
        <v>160012296 | Vảy PET B1_A2.2 MN</v>
      </c>
      <c r="K45" s="2" cm="1">
        <f t="array" ref="K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499750.49999999983</v>
      </c>
      <c r="L45" s="2" cm="1">
        <f t="array" ref="L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" s="2" cm="1">
        <f t="array" ref="M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" s="2" cm="1">
        <f t="array" ref="N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" s="2" cm="1">
        <f t="array" ref="O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" s="2" cm="1">
        <f t="array" ref="P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" s="2" cm="1">
        <f t="array" ref="Q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" s="2" cm="1">
        <f t="array" ref="R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" s="2" cm="1">
        <f t="array" ref="S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" s="2" cm="1">
        <f t="array" ref="T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" s="2" cm="1">
        <f t="array" ref="U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" s="2" cm="1">
        <f t="array" ref="V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" s="2" cm="1">
        <f t="array" ref="W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" s="2" cm="1">
        <f t="array" ref="X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" s="2">
        <f>SUM(Data_Xuất[[#This Row],[B1_MN]:[B4_DT]])-Data_Xuất[[#This Row],[Xuất-NX]]</f>
        <v>0</v>
      </c>
    </row>
    <row r="46" spans="1:25" x14ac:dyDescent="0.35">
      <c r="A46">
        <v>2024</v>
      </c>
      <c r="B46">
        <v>2</v>
      </c>
      <c r="C46" t="s">
        <v>16</v>
      </c>
      <c r="D46" t="s">
        <v>17</v>
      </c>
      <c r="E46" t="s">
        <v>176</v>
      </c>
      <c r="F46" t="s">
        <v>177</v>
      </c>
      <c r="G46" s="2">
        <v>216000</v>
      </c>
      <c r="H46" t="str">
        <f>_xlfn.XLOOKUP(Data_Xuất[[#This Row],[Main SKU]],MD_Main_SKU[Main SKU],MD_Main_SKU[SKU name_gom])</f>
        <v>WSS01</v>
      </c>
      <c r="I46" t="str">
        <f>_xlfn.XLOOKUP(Data_Xuất[[#This Row],[Material-Xuất]],MD_NVL[Material-Xuất],MD_NVL[SKU name_gom])</f>
        <v>Vảy trộn</v>
      </c>
      <c r="J46" t="str">
        <f>Data_Xuất[[#This Row],[Material-Xuất]]&amp;" | "&amp;Data_Xuất[[#This Row],[Material description-Xuất]]</f>
        <v>160012652 | Vảy PET B1-B8</v>
      </c>
      <c r="K46" s="2" cm="1">
        <f t="array" ref="K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101513.87440918299</v>
      </c>
      <c r="L46" s="2" cm="1">
        <f t="array" ref="L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" s="2" cm="1">
        <f t="array" ref="M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21454.152599594869</v>
      </c>
      <c r="N46" s="2" cm="1">
        <f t="array" ref="N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4258.7440918298444</v>
      </c>
      <c r="O46" s="2" cm="1">
        <f t="array" ref="O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" s="2" cm="1">
        <f t="array" ref="P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" s="2" cm="1">
        <f t="array" ref="Q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" s="2" cm="1">
        <f t="array" ref="R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" s="2" cm="1">
        <f t="array" ref="S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2946.1174881836596</v>
      </c>
      <c r="T46" s="2" cm="1">
        <f t="array" ref="T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10938.555030384876</v>
      </c>
      <c r="U46" s="2" cm="1">
        <f t="array" ref="U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729.23700202565828</v>
      </c>
      <c r="V46" s="2" cm="1">
        <f t="array" ref="V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" s="2" cm="1">
        <f t="array" ref="W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74159.319378798114</v>
      </c>
      <c r="X46" s="2" cm="1">
        <f t="array" ref="X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" s="2">
        <f>SUM(Data_Xuất[[#This Row],[B1_MN]:[B4_DT]])-Data_Xuất[[#This Row],[Xuất-NX]]</f>
        <v>0</v>
      </c>
    </row>
    <row r="47" spans="1:25" x14ac:dyDescent="0.35">
      <c r="A47">
        <v>2024</v>
      </c>
      <c r="B47">
        <v>2</v>
      </c>
      <c r="C47" t="s">
        <v>16</v>
      </c>
      <c r="D47" t="s">
        <v>17</v>
      </c>
      <c r="E47" t="s">
        <v>142</v>
      </c>
      <c r="F47" t="s">
        <v>143</v>
      </c>
      <c r="G47" s="2">
        <v>104500</v>
      </c>
      <c r="H47" t="str">
        <f>_xlfn.XLOOKUP(Data_Xuất[[#This Row],[Main SKU]],MD_Main_SKU[Main SKU],MD_Main_SKU[SKU name_gom])</f>
        <v>WSS01</v>
      </c>
      <c r="I47" t="str">
        <f>_xlfn.XLOOKUP(Data_Xuất[[#This Row],[Material-Xuất]],MD_NVL[Material-Xuất],MD_NVL[SKU name_gom])</f>
        <v>B1_DT</v>
      </c>
      <c r="J47" t="str">
        <f>Data_Xuất[[#This Row],[Material-Xuất]]&amp;" | "&amp;Data_Xuất[[#This Row],[Material description-Xuất]]</f>
        <v>160012659 | Vảy PET B1_A2.1 DT</v>
      </c>
      <c r="K47" s="2" cm="1">
        <f t="array" ref="K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" s="2" cm="1">
        <f t="array" ref="L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" s="2" cm="1">
        <f t="array" ref="M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104500</v>
      </c>
      <c r="N47" s="2" cm="1">
        <f t="array" ref="N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" s="2" cm="1">
        <f t="array" ref="O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" s="2" cm="1">
        <f t="array" ref="P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7" s="2" cm="1">
        <f t="array" ref="Q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" s="2" cm="1">
        <f t="array" ref="R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" s="2" cm="1">
        <f t="array" ref="S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" s="2" cm="1">
        <f t="array" ref="T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" s="2" cm="1">
        <f t="array" ref="U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" s="2" cm="1">
        <f t="array" ref="V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" s="2" cm="1">
        <f t="array" ref="W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" s="2" cm="1">
        <f t="array" ref="X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" s="2">
        <f>SUM(Data_Xuất[[#This Row],[B1_MN]:[B4_DT]])-Data_Xuất[[#This Row],[Xuất-NX]]</f>
        <v>0</v>
      </c>
    </row>
    <row r="48" spans="1:25" x14ac:dyDescent="0.35">
      <c r="A48">
        <v>2024</v>
      </c>
      <c r="B48">
        <v>2</v>
      </c>
      <c r="C48" t="s">
        <v>16</v>
      </c>
      <c r="D48" t="s">
        <v>17</v>
      </c>
      <c r="E48" t="s">
        <v>170</v>
      </c>
      <c r="F48" t="s">
        <v>171</v>
      </c>
      <c r="G48" s="2">
        <v>457214.99999999994</v>
      </c>
      <c r="H48" t="str">
        <f>_xlfn.XLOOKUP(Data_Xuất[[#This Row],[Main SKU]],MD_Main_SKU[Main SKU],MD_Main_SKU[SKU name_gom])</f>
        <v>WSS01</v>
      </c>
      <c r="I48" t="str">
        <f>_xlfn.XLOOKUP(Data_Xuất[[#This Row],[Material-Xuất]],MD_NVL[Material-Xuất],MD_NVL[SKU name_gom])</f>
        <v>B1_MN</v>
      </c>
      <c r="J48" t="str">
        <f>Data_Xuất[[#This Row],[Material-Xuất]]&amp;" | "&amp;Data_Xuất[[#This Row],[Material description-Xuất]]</f>
        <v>160012660 | Vảy PET B1_A2.1 MN</v>
      </c>
      <c r="K48" s="2" cm="1">
        <f t="array" ref="K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457214.99999999994</v>
      </c>
      <c r="L48" s="2" cm="1">
        <f t="array" ref="L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" s="2" cm="1">
        <f t="array" ref="M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" s="2" cm="1">
        <f t="array" ref="N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8" s="2" cm="1">
        <f t="array" ref="O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" s="2" cm="1">
        <f t="array" ref="P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" s="2" cm="1">
        <f t="array" ref="Q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" s="2" cm="1">
        <f t="array" ref="R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" s="2" cm="1">
        <f t="array" ref="S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" s="2" cm="1">
        <f t="array" ref="T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" s="2" cm="1">
        <f t="array" ref="U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" s="2" cm="1">
        <f t="array" ref="V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" s="2" cm="1">
        <f t="array" ref="W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" s="2" cm="1">
        <f t="array" ref="X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" s="2">
        <f>SUM(Data_Xuất[[#This Row],[B1_MN]:[B4_DT]])-Data_Xuất[[#This Row],[Xuất-NX]]</f>
        <v>0</v>
      </c>
    </row>
    <row r="49" spans="1:25" x14ac:dyDescent="0.35">
      <c r="A49">
        <v>2024</v>
      </c>
      <c r="B49">
        <v>2</v>
      </c>
      <c r="C49" t="s">
        <v>24</v>
      </c>
      <c r="D49" t="s">
        <v>25</v>
      </c>
      <c r="E49" t="s">
        <v>162</v>
      </c>
      <c r="F49" t="s">
        <v>163</v>
      </c>
      <c r="G49" s="2">
        <v>12500</v>
      </c>
      <c r="H49" t="str">
        <f>_xlfn.XLOOKUP(Data_Xuất[[#This Row],[Main SKU]],MD_Main_SKU[Main SKU],MD_Main_SKU[SKU name_gom])</f>
        <v>WSS01</v>
      </c>
      <c r="I49" t="str">
        <f>_xlfn.XLOOKUP(Data_Xuất[[#This Row],[Material-Xuất]],MD_NVL[Material-Xuất],MD_NVL[SKU name_gom])</f>
        <v>B1_MN</v>
      </c>
      <c r="J49" t="str">
        <f>Data_Xuất[[#This Row],[Material-Xuất]]&amp;" | "&amp;Data_Xuất[[#This Row],[Material description-Xuất]]</f>
        <v>160011761 | Vảy PET B1_A1 MN</v>
      </c>
      <c r="K49" s="2" cm="1">
        <f t="array" ref="K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12500</v>
      </c>
      <c r="L49" s="2" cm="1">
        <f t="array" ref="L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" s="2" cm="1">
        <f t="array" ref="M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9" s="2" cm="1">
        <f t="array" ref="N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" s="2" cm="1">
        <f t="array" ref="O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" s="2" cm="1">
        <f t="array" ref="P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" s="2" cm="1">
        <f t="array" ref="Q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" s="2" cm="1">
        <f t="array" ref="R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" s="2" cm="1">
        <f t="array" ref="S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" s="2" cm="1">
        <f t="array" ref="T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" s="2" cm="1">
        <f t="array" ref="U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" s="2" cm="1">
        <f t="array" ref="V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" s="2" cm="1">
        <f t="array" ref="W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" s="2" cm="1">
        <f t="array" ref="X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" s="2">
        <f>SUM(Data_Xuất[[#This Row],[B1_MN]:[B4_DT]])-Data_Xuất[[#This Row],[Xuất-NX]]</f>
        <v>0</v>
      </c>
    </row>
    <row r="50" spans="1:25" x14ac:dyDescent="0.35">
      <c r="A50">
        <v>2024</v>
      </c>
      <c r="B50">
        <v>2</v>
      </c>
      <c r="C50" t="s">
        <v>24</v>
      </c>
      <c r="D50" t="s">
        <v>25</v>
      </c>
      <c r="E50" t="s">
        <v>188</v>
      </c>
      <c r="F50" t="s">
        <v>189</v>
      </c>
      <c r="G50" s="2">
        <v>34000</v>
      </c>
      <c r="H50" t="str">
        <f>_xlfn.XLOOKUP(Data_Xuất[[#This Row],[Main SKU]],MD_Main_SKU[Main SKU],MD_Main_SKU[SKU name_gom])</f>
        <v>WSS01</v>
      </c>
      <c r="I50" t="str">
        <f>_xlfn.XLOOKUP(Data_Xuất[[#This Row],[Material-Xuất]],MD_NVL[Material-Xuất],MD_NVL[SKU name_gom])</f>
        <v>Vảy trộn</v>
      </c>
      <c r="J50" t="str">
        <f>Data_Xuất[[#This Row],[Material-Xuất]]&amp;" | "&amp;Data_Xuất[[#This Row],[Material description-Xuất]]</f>
        <v>160012273 | Vảy PET B1 Mix B2</v>
      </c>
      <c r="K50" s="2" cm="1">
        <f t="array" ref="K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26785.672542372882</v>
      </c>
      <c r="L50" s="2" cm="1">
        <f t="array" ref="L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" s="2" cm="1">
        <f t="array" ref="M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850</v>
      </c>
      <c r="N50" s="2" cm="1">
        <f t="array" ref="N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" s="2" cm="1">
        <f t="array" ref="O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4684.6381355932208</v>
      </c>
      <c r="P50" s="2" cm="1">
        <f t="array" ref="P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1330.2528813559322</v>
      </c>
      <c r="Q50" s="2" cm="1">
        <f t="array" ref="Q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349.43644067796612</v>
      </c>
      <c r="R50" s="2" cm="1">
        <f t="array" ref="R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" s="2" cm="1">
        <f t="array" ref="S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" s="2" cm="1">
        <f t="array" ref="T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" s="2" cm="1">
        <f t="array" ref="U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" s="2" cm="1">
        <f t="array" ref="V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" s="2" cm="1">
        <f t="array" ref="W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" s="2" cm="1">
        <f t="array" ref="X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" s="2">
        <f>SUM(Data_Xuất[[#This Row],[B1_MN]:[B4_DT]])-Data_Xuất[[#This Row],[Xuất-NX]]</f>
        <v>0</v>
      </c>
    </row>
    <row r="51" spans="1:25" x14ac:dyDescent="0.35">
      <c r="A51">
        <v>2024</v>
      </c>
      <c r="B51">
        <v>2</v>
      </c>
      <c r="C51" t="s">
        <v>24</v>
      </c>
      <c r="D51" t="s">
        <v>25</v>
      </c>
      <c r="E51" t="s">
        <v>194</v>
      </c>
      <c r="F51" t="s">
        <v>195</v>
      </c>
      <c r="G51" s="2">
        <v>21000</v>
      </c>
      <c r="H51" t="str">
        <f>_xlfn.XLOOKUP(Data_Xuất[[#This Row],[Main SKU]],MD_Main_SKU[Main SKU],MD_Main_SKU[SKU name_gom])</f>
        <v>WSS01</v>
      </c>
      <c r="I51" t="str">
        <f>_xlfn.XLOOKUP(Data_Xuất[[#This Row],[Material-Xuất]],MD_NVL[Material-Xuất],MD_NVL[SKU name_gom])</f>
        <v>B1_DT</v>
      </c>
      <c r="J51" t="str">
        <f>Data_Xuất[[#This Row],[Material-Xuất]]&amp;" | "&amp;Data_Xuất[[#This Row],[Material description-Xuất]]</f>
        <v>160012294 | Vảy PET B1_A3 DT</v>
      </c>
      <c r="K51" s="2" cm="1">
        <f t="array" ref="K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1" s="2" cm="1">
        <f t="array" ref="L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" s="2" cm="1">
        <f t="array" ref="M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21000</v>
      </c>
      <c r="N51" s="2" cm="1">
        <f t="array" ref="N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" s="2" cm="1">
        <f t="array" ref="O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" s="2" cm="1">
        <f t="array" ref="P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" s="2" cm="1">
        <f t="array" ref="Q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" s="2" cm="1">
        <f t="array" ref="R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" s="2" cm="1">
        <f t="array" ref="S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" s="2" cm="1">
        <f t="array" ref="T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" s="2" cm="1">
        <f t="array" ref="U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" s="2" cm="1">
        <f t="array" ref="V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" s="2" cm="1">
        <f t="array" ref="W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" s="2" cm="1">
        <f t="array" ref="X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" s="2">
        <f>SUM(Data_Xuất[[#This Row],[B1_MN]:[B4_DT]])-Data_Xuất[[#This Row],[Xuất-NX]]</f>
        <v>0</v>
      </c>
    </row>
    <row r="52" spans="1:25" x14ac:dyDescent="0.35">
      <c r="A52">
        <v>2024</v>
      </c>
      <c r="B52">
        <v>2</v>
      </c>
      <c r="C52" t="s">
        <v>24</v>
      </c>
      <c r="D52" t="s">
        <v>25</v>
      </c>
      <c r="E52" t="s">
        <v>164</v>
      </c>
      <c r="F52" t="s">
        <v>165</v>
      </c>
      <c r="G52" s="2">
        <v>146715</v>
      </c>
      <c r="H52" t="str">
        <f>_xlfn.XLOOKUP(Data_Xuất[[#This Row],[Main SKU]],MD_Main_SKU[Main SKU],MD_Main_SKU[SKU name_gom])</f>
        <v>WSS01</v>
      </c>
      <c r="I52" t="str">
        <f>_xlfn.XLOOKUP(Data_Xuất[[#This Row],[Material-Xuất]],MD_NVL[Material-Xuất],MD_NVL[SKU name_gom])</f>
        <v>B1_MN</v>
      </c>
      <c r="J52" t="str">
        <f>Data_Xuất[[#This Row],[Material-Xuất]]&amp;" | "&amp;Data_Xuất[[#This Row],[Material description-Xuất]]</f>
        <v>160012296 | Vảy PET B1_A2.2 MN</v>
      </c>
      <c r="K52" s="2" cm="1">
        <f t="array" ref="K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146715</v>
      </c>
      <c r="L52" s="2" cm="1">
        <f t="array" ref="L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" s="2" cm="1">
        <f t="array" ref="M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2" s="2" cm="1">
        <f t="array" ref="N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" s="2" cm="1">
        <f t="array" ref="O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" s="2" cm="1">
        <f t="array" ref="P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" s="2" cm="1">
        <f t="array" ref="Q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" s="2" cm="1">
        <f t="array" ref="R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" s="2" cm="1">
        <f t="array" ref="S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" s="2" cm="1">
        <f t="array" ref="T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" s="2" cm="1">
        <f t="array" ref="U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" s="2" cm="1">
        <f t="array" ref="V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" s="2" cm="1">
        <f t="array" ref="W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" s="2" cm="1">
        <f t="array" ref="X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" s="2">
        <f>SUM(Data_Xuất[[#This Row],[B1_MN]:[B4_DT]])-Data_Xuất[[#This Row],[Xuất-NX]]</f>
        <v>0</v>
      </c>
    </row>
    <row r="53" spans="1:25" x14ac:dyDescent="0.35">
      <c r="A53">
        <v>2024</v>
      </c>
      <c r="B53">
        <v>2</v>
      </c>
      <c r="C53" t="s">
        <v>24</v>
      </c>
      <c r="D53" t="s">
        <v>25</v>
      </c>
      <c r="E53" t="s">
        <v>196</v>
      </c>
      <c r="F53" t="s">
        <v>197</v>
      </c>
      <c r="G53" s="2">
        <v>20500</v>
      </c>
      <c r="H53" t="str">
        <f>_xlfn.XLOOKUP(Data_Xuất[[#This Row],[Main SKU]],MD_Main_SKU[Main SKU],MD_Main_SKU[SKU name_gom])</f>
        <v>WSS01</v>
      </c>
      <c r="I53" t="str">
        <f>_xlfn.XLOOKUP(Data_Xuất[[#This Row],[Material-Xuất]],MD_NVL[Material-Xuất],MD_NVL[SKU name_gom])</f>
        <v>B1_MN</v>
      </c>
      <c r="J53" t="str">
        <f>Data_Xuất[[#This Row],[Material-Xuất]]&amp;" | "&amp;Data_Xuất[[#This Row],[Material description-Xuất]]</f>
        <v>160012297 | Vảy PET B1_A3 MN</v>
      </c>
      <c r="K53" s="2" cm="1">
        <f t="array" ref="K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20500</v>
      </c>
      <c r="L53" s="2" cm="1">
        <f t="array" ref="L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" s="2" cm="1">
        <f t="array" ref="M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" s="2" cm="1">
        <f t="array" ref="N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" s="2" cm="1">
        <f t="array" ref="O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" s="2" cm="1">
        <f t="array" ref="P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3" s="2" cm="1">
        <f t="array" ref="Q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" s="2" cm="1">
        <f t="array" ref="R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" s="2" cm="1">
        <f t="array" ref="S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" s="2" cm="1">
        <f t="array" ref="T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" s="2" cm="1">
        <f t="array" ref="U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" s="2" cm="1">
        <f t="array" ref="V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" s="2" cm="1">
        <f t="array" ref="W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" s="2" cm="1">
        <f t="array" ref="X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" s="2">
        <f>SUM(Data_Xuất[[#This Row],[B1_MN]:[B4_DT]])-Data_Xuất[[#This Row],[Xuất-NX]]</f>
        <v>0</v>
      </c>
    </row>
    <row r="54" spans="1:25" x14ac:dyDescent="0.35">
      <c r="A54">
        <v>2024</v>
      </c>
      <c r="B54">
        <v>2</v>
      </c>
      <c r="C54" t="s">
        <v>24</v>
      </c>
      <c r="D54" t="s">
        <v>25</v>
      </c>
      <c r="E54" t="s">
        <v>176</v>
      </c>
      <c r="F54" t="s">
        <v>177</v>
      </c>
      <c r="G54" s="2">
        <v>20500</v>
      </c>
      <c r="H54" t="str">
        <f>_xlfn.XLOOKUP(Data_Xuất[[#This Row],[Main SKU]],MD_Main_SKU[Main SKU],MD_Main_SKU[SKU name_gom])</f>
        <v>WSS01</v>
      </c>
      <c r="I54" t="str">
        <f>_xlfn.XLOOKUP(Data_Xuất[[#This Row],[Material-Xuất]],MD_NVL[Material-Xuất],MD_NVL[SKU name_gom])</f>
        <v>Vảy trộn</v>
      </c>
      <c r="J54" t="str">
        <f>Data_Xuất[[#This Row],[Material-Xuất]]&amp;" | "&amp;Data_Xuất[[#This Row],[Material description-Xuất]]</f>
        <v>160012652 | Vảy PET B1-B8</v>
      </c>
      <c r="K54" s="2" cm="1">
        <f t="array" ref="K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9634.4186360567182</v>
      </c>
      <c r="L54" s="2" cm="1">
        <f t="array" ref="L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" s="2" cm="1">
        <f t="array" ref="M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2036.158001350439</v>
      </c>
      <c r="N54" s="2" cm="1">
        <f t="array" ref="N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404.18636056718429</v>
      </c>
      <c r="O54" s="2" cm="1">
        <f t="array" ref="O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" s="2" cm="1">
        <f t="array" ref="P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" s="2" cm="1">
        <f t="array" ref="Q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" s="2" cm="1">
        <f t="array" ref="R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" s="2" cm="1">
        <f t="array" ref="S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279.60837272113434</v>
      </c>
      <c r="T54" s="2" cm="1">
        <f t="array" ref="T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1038.149898717083</v>
      </c>
      <c r="U54" s="2" cm="1">
        <f t="array" ref="U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69.209993247805528</v>
      </c>
      <c r="V54" s="2" cm="1">
        <f t="array" ref="V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" s="2" cm="1">
        <f t="array" ref="W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7038.2687373396348</v>
      </c>
      <c r="X54" s="2" cm="1">
        <f t="array" ref="X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" s="2">
        <f>SUM(Data_Xuất[[#This Row],[B1_MN]:[B4_DT]])-Data_Xuất[[#This Row],[Xuất-NX]]</f>
        <v>0</v>
      </c>
    </row>
    <row r="55" spans="1:25" x14ac:dyDescent="0.35">
      <c r="A55">
        <v>2024</v>
      </c>
      <c r="B55">
        <v>2</v>
      </c>
      <c r="C55" t="s">
        <v>24</v>
      </c>
      <c r="D55" t="s">
        <v>25</v>
      </c>
      <c r="E55" t="s">
        <v>142</v>
      </c>
      <c r="F55" t="s">
        <v>143</v>
      </c>
      <c r="G55" s="2">
        <v>3000</v>
      </c>
      <c r="H55" t="str">
        <f>_xlfn.XLOOKUP(Data_Xuất[[#This Row],[Main SKU]],MD_Main_SKU[Main SKU],MD_Main_SKU[SKU name_gom])</f>
        <v>WSS01</v>
      </c>
      <c r="I55" t="str">
        <f>_xlfn.XLOOKUP(Data_Xuất[[#This Row],[Material-Xuất]],MD_NVL[Material-Xuất],MD_NVL[SKU name_gom])</f>
        <v>B1_DT</v>
      </c>
      <c r="J55" t="str">
        <f>Data_Xuất[[#This Row],[Material-Xuất]]&amp;" | "&amp;Data_Xuất[[#This Row],[Material description-Xuất]]</f>
        <v>160012659 | Vảy PET B1_A2.1 DT</v>
      </c>
      <c r="K55" s="2" cm="1">
        <f t="array" ref="K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" s="2" cm="1">
        <f t="array" ref="L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" s="2" cm="1">
        <f t="array" ref="M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3000</v>
      </c>
      <c r="N55" s="2" cm="1">
        <f t="array" ref="N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" s="2" cm="1">
        <f t="array" ref="O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" s="2" cm="1">
        <f t="array" ref="P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" s="2" cm="1">
        <f t="array" ref="Q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" s="2" cm="1">
        <f t="array" ref="R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" s="2" cm="1">
        <f t="array" ref="S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" s="2" cm="1">
        <f t="array" ref="T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" s="2" cm="1">
        <f t="array" ref="U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" s="2" cm="1">
        <f t="array" ref="V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" s="2" cm="1">
        <f t="array" ref="W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" s="2" cm="1">
        <f t="array" ref="X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" s="2">
        <f>SUM(Data_Xuất[[#This Row],[B1_MN]:[B4_DT]])-Data_Xuất[[#This Row],[Xuất-NX]]</f>
        <v>0</v>
      </c>
    </row>
    <row r="56" spans="1:25" x14ac:dyDescent="0.35">
      <c r="A56">
        <v>2024</v>
      </c>
      <c r="B56">
        <v>2</v>
      </c>
      <c r="C56" t="s">
        <v>24</v>
      </c>
      <c r="D56" t="s">
        <v>25</v>
      </c>
      <c r="E56" t="s">
        <v>170</v>
      </c>
      <c r="F56" t="s">
        <v>171</v>
      </c>
      <c r="G56" s="2">
        <v>61885</v>
      </c>
      <c r="H56" t="str">
        <f>_xlfn.XLOOKUP(Data_Xuất[[#This Row],[Main SKU]],MD_Main_SKU[Main SKU],MD_Main_SKU[SKU name_gom])</f>
        <v>WSS01</v>
      </c>
      <c r="I56" t="str">
        <f>_xlfn.XLOOKUP(Data_Xuất[[#This Row],[Material-Xuất]],MD_NVL[Material-Xuất],MD_NVL[SKU name_gom])</f>
        <v>B1_MN</v>
      </c>
      <c r="J56" t="str">
        <f>Data_Xuất[[#This Row],[Material-Xuất]]&amp;" | "&amp;Data_Xuất[[#This Row],[Material description-Xuất]]</f>
        <v>160012660 | Vảy PET B1_A2.1 MN</v>
      </c>
      <c r="K56" s="2" cm="1">
        <f t="array" ref="K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61885</v>
      </c>
      <c r="L56" s="2" cm="1">
        <f t="array" ref="L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" s="2" cm="1">
        <f t="array" ref="M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6" s="2" cm="1">
        <f t="array" ref="N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" s="2" cm="1">
        <f t="array" ref="O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" s="2" cm="1">
        <f t="array" ref="P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" s="2" cm="1">
        <f t="array" ref="Q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" s="2" cm="1">
        <f t="array" ref="R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" s="2" cm="1">
        <f t="array" ref="S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" s="2" cm="1">
        <f t="array" ref="T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" s="2" cm="1">
        <f t="array" ref="U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" s="2" cm="1">
        <f t="array" ref="V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" s="2" cm="1">
        <f t="array" ref="W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" s="2" cm="1">
        <f t="array" ref="X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" s="2">
        <f>SUM(Data_Xuất[[#This Row],[B1_MN]:[B4_DT]])-Data_Xuất[[#This Row],[Xuất-NX]]</f>
        <v>0</v>
      </c>
    </row>
    <row r="57" spans="1:25" x14ac:dyDescent="0.35">
      <c r="A57">
        <v>2024</v>
      </c>
      <c r="B57">
        <v>2</v>
      </c>
      <c r="C57" t="s">
        <v>24</v>
      </c>
      <c r="D57" t="s">
        <v>25</v>
      </c>
      <c r="E57" t="s">
        <v>198</v>
      </c>
      <c r="F57" t="s">
        <v>199</v>
      </c>
      <c r="G57" s="2">
        <v>66000</v>
      </c>
      <c r="H57" t="str">
        <f>_xlfn.XLOOKUP(Data_Xuất[[#This Row],[Main SKU]],MD_Main_SKU[Main SKU],MD_Main_SKU[SKU name_gom])</f>
        <v>WSS01</v>
      </c>
      <c r="I57" t="str">
        <f>_xlfn.XLOOKUP(Data_Xuất[[#This Row],[Material-Xuất]],MD_NVL[Material-Xuất],MD_NVL[SKU name_gom])</f>
        <v>Vảy trộn</v>
      </c>
      <c r="J57" t="str">
        <f>Data_Xuất[[#This Row],[Material-Xuất]]&amp;" | "&amp;Data_Xuất[[#This Row],[Material description-Xuất]]</f>
        <v>160012691 | Vảy PET B1_A3-B8_A3</v>
      </c>
      <c r="K57" s="2" cm="1">
        <f t="array" ref="K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37302.463054187188</v>
      </c>
      <c r="L57" s="2" cm="1">
        <f t="array" ref="L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" s="2" cm="1">
        <f t="array" ref="M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8785.9113300492609</v>
      </c>
      <c r="N57" s="2" cm="1">
        <f t="array" ref="N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" s="2" cm="1">
        <f t="array" ref="O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" s="2" cm="1">
        <f t="array" ref="P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913.5960591133005</v>
      </c>
      <c r="Q57" s="2" cm="1">
        <f t="array" ref="Q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" s="2" cm="1">
        <f t="array" ref="R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" s="2" cm="1">
        <f t="array" ref="S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" s="2" cm="1">
        <f t="array" ref="T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" s="2" cm="1">
        <f t="array" ref="U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" s="2" cm="1">
        <f t="array" ref="V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" s="2" cm="1">
        <f t="array" ref="W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18998.029556650246</v>
      </c>
      <c r="X57" s="2" cm="1">
        <f t="array" ref="X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" s="2">
        <f>SUM(Data_Xuất[[#This Row],[B1_MN]:[B4_DT]])-Data_Xuất[[#This Row],[Xuất-NX]]</f>
        <v>0</v>
      </c>
    </row>
    <row r="58" spans="1:25" x14ac:dyDescent="0.35">
      <c r="A58">
        <v>2024</v>
      </c>
      <c r="B58">
        <v>2</v>
      </c>
      <c r="C58" t="s">
        <v>24</v>
      </c>
      <c r="D58" t="s">
        <v>25</v>
      </c>
      <c r="E58" t="s">
        <v>190</v>
      </c>
      <c r="F58" t="s">
        <v>191</v>
      </c>
      <c r="G58" s="2">
        <v>191999.99999999997</v>
      </c>
      <c r="H58" t="str">
        <f>_xlfn.XLOOKUP(Data_Xuất[[#This Row],[Main SKU]],MD_Main_SKU[Main SKU],MD_Main_SKU[SKU name_gom])</f>
        <v>WSS01</v>
      </c>
      <c r="I58" t="str">
        <f>_xlfn.XLOOKUP(Data_Xuất[[#This Row],[Material-Xuất]],MD_NVL[Material-Xuất],MD_NVL[SKU name_gom])</f>
        <v>Vảy trộn</v>
      </c>
      <c r="J58" t="str">
        <f>Data_Xuất[[#This Row],[Material-Xuất]]&amp;" | "&amp;Data_Xuất[[#This Row],[Material description-Xuất]]</f>
        <v>160012692 | Vảy PET B8_A3-B7.1_A1</v>
      </c>
      <c r="K58" s="2" cm="1">
        <f t="array" ref="K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844.57478005865096</v>
      </c>
      <c r="L58" s="2" cm="1">
        <f t="array" ref="L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" s="2" cm="1">
        <f t="array" ref="M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" s="2" cm="1">
        <f t="array" ref="N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" s="2" cm="1">
        <f t="array" ref="O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" s="2" cm="1">
        <f t="array" ref="P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1379.4721407624631</v>
      </c>
      <c r="Q58" s="2" cm="1">
        <f t="array" ref="Q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" s="2" cm="1">
        <f t="array" ref="R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" s="2" cm="1">
        <f t="array" ref="S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21283.284457478003</v>
      </c>
      <c r="T58" s="2" cm="1">
        <f t="array" ref="T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" s="2" cm="1">
        <f t="array" ref="U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" s="2" cm="1">
        <f t="array" ref="V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" s="2" cm="1">
        <f t="array" ref="W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168492.66862170087</v>
      </c>
      <c r="X58" s="2" cm="1">
        <f t="array" ref="X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" s="2">
        <f>SUM(Data_Xuất[[#This Row],[B1_MN]:[B4_DT]])-Data_Xuất[[#This Row],[Xuất-NX]]</f>
        <v>0</v>
      </c>
    </row>
    <row r="59" spans="1:25" x14ac:dyDescent="0.35">
      <c r="A59">
        <v>2024</v>
      </c>
      <c r="B59">
        <v>2</v>
      </c>
      <c r="C59" t="s">
        <v>24</v>
      </c>
      <c r="D59" t="s">
        <v>25</v>
      </c>
      <c r="E59" t="s">
        <v>192</v>
      </c>
      <c r="F59" t="s">
        <v>193</v>
      </c>
      <c r="G59" s="2">
        <v>250000</v>
      </c>
      <c r="H59" t="str">
        <f>_xlfn.XLOOKUP(Data_Xuất[[#This Row],[Main SKU]],MD_Main_SKU[Main SKU],MD_Main_SKU[SKU name_gom])</f>
        <v>WSS01</v>
      </c>
      <c r="I59" t="str">
        <f>_xlfn.XLOOKUP(Data_Xuất[[#This Row],[Material-Xuất]],MD_NVL[Material-Xuất],MD_NVL[SKU name_gom])</f>
        <v>Vảy trộn</v>
      </c>
      <c r="J59" t="str">
        <f>Data_Xuất[[#This Row],[Material-Xuất]]&amp;" | "&amp;Data_Xuất[[#This Row],[Material description-Xuất]]</f>
        <v>160012694 | Vảy PET B1_A3-B6.1_A1A2-B5_A1A2</v>
      </c>
      <c r="K59" s="2" cm="1">
        <f t="array" ref="K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149797.15302491104</v>
      </c>
      <c r="L59" s="2" cm="1">
        <f t="array" ref="L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" s="2" cm="1">
        <f t="array" ref="M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28852.313167259788</v>
      </c>
      <c r="N59" s="2" cm="1">
        <f t="array" ref="N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58352.313167259788</v>
      </c>
      <c r="O59" s="2" cm="1">
        <f t="array" ref="O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" s="2" cm="1">
        <f t="array" ref="P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" s="2" cm="1">
        <f t="array" ref="Q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" s="2" cm="1">
        <f t="array" ref="R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" s="2" cm="1">
        <f t="array" ref="S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" s="2" cm="1">
        <f t="array" ref="T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" s="2" cm="1">
        <f t="array" ref="U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12998.220640569396</v>
      </c>
      <c r="V59" s="2" cm="1">
        <f t="array" ref="V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" s="2" cm="1">
        <f t="array" ref="W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" s="2" cm="1">
        <f t="array" ref="X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" s="2">
        <f>SUM(Data_Xuất[[#This Row],[B1_MN]:[B4_DT]])-Data_Xuất[[#This Row],[Xuất-NX]]</f>
        <v>0</v>
      </c>
    </row>
    <row r="60" spans="1:25" x14ac:dyDescent="0.35">
      <c r="A60">
        <v>2024</v>
      </c>
      <c r="B60">
        <v>2</v>
      </c>
      <c r="C60" t="s">
        <v>24</v>
      </c>
      <c r="D60" t="s">
        <v>25</v>
      </c>
      <c r="E60" t="s">
        <v>200</v>
      </c>
      <c r="F60" t="s">
        <v>201</v>
      </c>
      <c r="G60" s="2">
        <v>49500.000000000007</v>
      </c>
      <c r="H60" t="str">
        <f>_xlfn.XLOOKUP(Data_Xuất[[#This Row],[Main SKU]],MD_Main_SKU[Main SKU],MD_Main_SKU[SKU name_gom])</f>
        <v>WSS01</v>
      </c>
      <c r="I60" t="str">
        <f>_xlfn.XLOOKUP(Data_Xuất[[#This Row],[Material-Xuất]],MD_NVL[Material-Xuất],MD_NVL[SKU name_gom])</f>
        <v>Vảy trộn</v>
      </c>
      <c r="J60" t="str">
        <f>Data_Xuất[[#This Row],[Material-Xuất]]&amp;" | "&amp;Data_Xuất[[#This Row],[Material description-Xuất]]</f>
        <v>160012695 | Vảy PET B1_A3-B7.1_A1</v>
      </c>
      <c r="K60" s="2" cm="1">
        <f t="array" ref="K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41622.09665912114</v>
      </c>
      <c r="L60" s="2" cm="1">
        <f t="array" ref="L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" s="2" cm="1">
        <f t="array" ref="M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1782.235121066122</v>
      </c>
      <c r="N60" s="2" cm="1">
        <f t="array" ref="N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" s="2" cm="1">
        <f t="array" ref="O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" s="2" cm="1">
        <f t="array" ref="P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1265.4206266019573</v>
      </c>
      <c r="Q60" s="2" cm="1">
        <f t="array" ref="Q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174.3986329965737</v>
      </c>
      <c r="R60" s="2" cm="1">
        <f t="array" ref="R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" s="2" cm="1">
        <f t="array" ref="S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4655.8489602142108</v>
      </c>
      <c r="T60" s="2" cm="1">
        <f t="array" ref="T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" s="2" cm="1">
        <f t="array" ref="U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" s="2" cm="1">
        <f t="array" ref="V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" s="2" cm="1">
        <f t="array" ref="W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" s="2" cm="1">
        <f t="array" ref="X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" s="2">
        <f>SUM(Data_Xuất[[#This Row],[B1_MN]:[B4_DT]])-Data_Xuất[[#This Row],[Xuất-NX]]</f>
        <v>0</v>
      </c>
    </row>
    <row r="61" spans="1:25" x14ac:dyDescent="0.35">
      <c r="A61">
        <v>2024</v>
      </c>
      <c r="B61">
        <v>2</v>
      </c>
      <c r="C61" t="s">
        <v>97</v>
      </c>
      <c r="D61" t="s">
        <v>98</v>
      </c>
      <c r="E61" t="s">
        <v>182</v>
      </c>
      <c r="F61" t="s">
        <v>183</v>
      </c>
      <c r="G61" s="2">
        <v>2900</v>
      </c>
      <c r="H61" t="str">
        <f>_xlfn.XLOOKUP(Data_Xuất[[#This Row],[Main SKU]],MD_Main_SKU[Main SKU],MD_Main_SKU[SKU name_gom])</f>
        <v>WSS05</v>
      </c>
      <c r="I61" t="str">
        <f>_xlfn.XLOOKUP(Data_Xuất[[#This Row],[Material-Xuất]],MD_NVL[Material-Xuất],MD_NVL[SKU name_gom])</f>
        <v>Vảy trộn</v>
      </c>
      <c r="J61" t="str">
        <f>Data_Xuất[[#This Row],[Material-Xuất]]&amp;" | "&amp;Data_Xuất[[#This Row],[Material description-Xuất]]</f>
        <v>160012456 | Vảy Xơ Sợi Mixed Thử Nghiệm</v>
      </c>
      <c r="K61" s="2" cm="1">
        <f t="array" ref="K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21.414487506868799</v>
      </c>
      <c r="L61" s="2" cm="1">
        <f t="array" ref="L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" s="2" cm="1">
        <f t="array" ref="M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" s="2" cm="1">
        <f t="array" ref="N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611.29068752626301</v>
      </c>
      <c r="O61" s="2" cm="1">
        <f t="array" ref="O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456.56527782267193</v>
      </c>
      <c r="P61" s="2" cm="1">
        <f t="array" ref="P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1547.1131654653004</v>
      </c>
      <c r="Q61" s="2" cm="1">
        <f t="array" ref="Q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148.30138668907782</v>
      </c>
      <c r="R61" s="2" cm="1">
        <f t="array" ref="R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" s="2" cm="1">
        <f t="array" ref="S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115.31499498981802</v>
      </c>
      <c r="T61" s="2" cm="1">
        <f t="array" ref="T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" s="2" cm="1">
        <f t="array" ref="U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" s="2" cm="1">
        <f t="array" ref="V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" s="2" cm="1">
        <f t="array" ref="W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" s="2" cm="1">
        <f t="array" ref="X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" s="2">
        <f>SUM(Data_Xuất[[#This Row],[B1_MN]:[B4_DT]])-Data_Xuất[[#This Row],[Xuất-NX]]</f>
        <v>0</v>
      </c>
    </row>
    <row r="62" spans="1:25" x14ac:dyDescent="0.35">
      <c r="A62">
        <v>2024</v>
      </c>
      <c r="B62">
        <v>2</v>
      </c>
      <c r="C62" t="s">
        <v>101</v>
      </c>
      <c r="D62" t="s">
        <v>102</v>
      </c>
      <c r="E62" t="s">
        <v>196</v>
      </c>
      <c r="F62" t="s">
        <v>197</v>
      </c>
      <c r="G62" s="2">
        <v>2500</v>
      </c>
      <c r="H62" t="str">
        <f>_xlfn.XLOOKUP(Data_Xuất[[#This Row],[Main SKU]],MD_Main_SKU[Main SKU],MD_Main_SKU[SKU name_gom])</f>
        <v>WSS03</v>
      </c>
      <c r="I62" t="str">
        <f>_xlfn.XLOOKUP(Data_Xuất[[#This Row],[Material-Xuất]],MD_NVL[Material-Xuất],MD_NVL[SKU name_gom])</f>
        <v>B1_MN</v>
      </c>
      <c r="J62" t="str">
        <f>Data_Xuất[[#This Row],[Material-Xuất]]&amp;" | "&amp;Data_Xuất[[#This Row],[Material description-Xuất]]</f>
        <v>160012297 | Vảy PET B1_A3 MN</v>
      </c>
      <c r="K62" s="2" cm="1">
        <f t="array" ref="K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2500</v>
      </c>
      <c r="L62" s="2" cm="1">
        <f t="array" ref="L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" s="2" cm="1">
        <f t="array" ref="M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2" s="2" cm="1">
        <f t="array" ref="N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" s="2" cm="1">
        <f t="array" ref="O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" s="2" cm="1">
        <f t="array" ref="P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" s="2" cm="1">
        <f t="array" ref="Q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" s="2" cm="1">
        <f t="array" ref="R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" s="2" cm="1">
        <f t="array" ref="S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" s="2" cm="1">
        <f t="array" ref="T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" s="2" cm="1">
        <f t="array" ref="U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" s="2" cm="1">
        <f t="array" ref="V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" s="2" cm="1">
        <f t="array" ref="W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" s="2" cm="1">
        <f t="array" ref="X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" s="2">
        <f>SUM(Data_Xuất[[#This Row],[B1_MN]:[B4_DT]])-Data_Xuất[[#This Row],[Xuất-NX]]</f>
        <v>0</v>
      </c>
    </row>
    <row r="63" spans="1:25" x14ac:dyDescent="0.35">
      <c r="A63">
        <v>2024</v>
      </c>
      <c r="B63">
        <v>2</v>
      </c>
      <c r="C63" t="s">
        <v>101</v>
      </c>
      <c r="D63" t="s">
        <v>102</v>
      </c>
      <c r="E63" t="s">
        <v>182</v>
      </c>
      <c r="F63" t="s">
        <v>183</v>
      </c>
      <c r="G63" s="2">
        <v>1100</v>
      </c>
      <c r="H63" t="str">
        <f>_xlfn.XLOOKUP(Data_Xuất[[#This Row],[Main SKU]],MD_Main_SKU[Main SKU],MD_Main_SKU[SKU name_gom])</f>
        <v>WSS03</v>
      </c>
      <c r="I63" t="str">
        <f>_xlfn.XLOOKUP(Data_Xuất[[#This Row],[Material-Xuất]],MD_NVL[Material-Xuất],MD_NVL[SKU name_gom])</f>
        <v>Vảy trộn</v>
      </c>
      <c r="J63" t="str">
        <f>Data_Xuất[[#This Row],[Material-Xuất]]&amp;" | "&amp;Data_Xuất[[#This Row],[Material description-Xuất]]</f>
        <v>160012456 | Vảy Xơ Sợi Mixed Thử Nghiệm</v>
      </c>
      <c r="K63" s="2" cm="1">
        <f t="array" ref="K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8.1227366405364396</v>
      </c>
      <c r="L63" s="2" cm="1">
        <f t="array" ref="L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" s="2" cm="1">
        <f t="array" ref="M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" s="2" cm="1">
        <f t="array" ref="N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231.8688814754791</v>
      </c>
      <c r="O63" s="2" cm="1">
        <f t="array" ref="O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173.1799329672204</v>
      </c>
      <c r="P63" s="2" cm="1">
        <f t="array" ref="P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586.8360282799415</v>
      </c>
      <c r="Q63" s="2" cm="1">
        <f t="array" ref="Q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56.252250123443304</v>
      </c>
      <c r="R63" s="2" cm="1">
        <f t="array" ref="R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" s="2" cm="1">
        <f t="array" ref="S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43.740170513379248</v>
      </c>
      <c r="T63" s="2" cm="1">
        <f t="array" ref="T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" s="2" cm="1">
        <f t="array" ref="U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" s="2" cm="1">
        <f t="array" ref="V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" s="2" cm="1">
        <f t="array" ref="W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" s="2" cm="1">
        <f t="array" ref="X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" s="2">
        <f>SUM(Data_Xuất[[#This Row],[B1_MN]:[B4_DT]])-Data_Xuất[[#This Row],[Xuất-NX]]</f>
        <v>0</v>
      </c>
    </row>
    <row r="64" spans="1:25" x14ac:dyDescent="0.35">
      <c r="A64">
        <v>2024</v>
      </c>
      <c r="B64">
        <v>3</v>
      </c>
      <c r="C64" t="s">
        <v>8</v>
      </c>
      <c r="D64" t="s">
        <v>9</v>
      </c>
      <c r="E64" t="s">
        <v>156</v>
      </c>
      <c r="F64" t="s">
        <v>157</v>
      </c>
      <c r="G64" s="2">
        <v>90000</v>
      </c>
      <c r="H64" t="str">
        <f>_xlfn.XLOOKUP(Data_Xuất[[#This Row],[Main SKU]],MD_Main_SKU[Main SKU],MD_Main_SKU[SKU name_gom])</f>
        <v>WSS01</v>
      </c>
      <c r="I64" t="str">
        <f>_xlfn.XLOOKUP(Data_Xuất[[#This Row],[Material-Xuất]],MD_NVL[Material-Xuất],MD_NVL[SKU name_gom])</f>
        <v>Vảy trộn</v>
      </c>
      <c r="J64" t="str">
        <f>Data_Xuất[[#This Row],[Material-Xuất]]&amp;" | "&amp;Data_Xuất[[#This Row],[Material description-Xuất]]</f>
        <v>160012428 | Vảy PET B1-B7.1</v>
      </c>
      <c r="K64" s="2" cm="1">
        <f t="array" ref="K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18043.169342841022</v>
      </c>
      <c r="L64" s="2" cm="1">
        <f t="array" ref="L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" s="2" cm="1">
        <f t="array" ref="M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63132.73995793362</v>
      </c>
      <c r="N64" s="2" cm="1">
        <f t="array" ref="N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" s="2" cm="1">
        <f t="array" ref="O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" s="2" cm="1">
        <f t="array" ref="P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" s="2" cm="1">
        <f t="array" ref="Q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" s="2" cm="1">
        <f t="array" ref="R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" s="2" cm="1">
        <f t="array" ref="S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8824.0906992253622</v>
      </c>
      <c r="T64" s="2" cm="1">
        <f t="array" ref="T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" s="2" cm="1">
        <f t="array" ref="U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" s="2" cm="1">
        <f t="array" ref="V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" s="2" cm="1">
        <f t="array" ref="W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" s="2" cm="1">
        <f t="array" ref="X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" s="2">
        <f>SUM(Data_Xuất[[#This Row],[B1_MN]:[B4_DT]])-Data_Xuất[[#This Row],[Xuất-NX]]</f>
        <v>0</v>
      </c>
    </row>
    <row r="65" spans="1:25" x14ac:dyDescent="0.35">
      <c r="A65">
        <v>2024</v>
      </c>
      <c r="B65">
        <v>3</v>
      </c>
      <c r="C65" t="s">
        <v>14</v>
      </c>
      <c r="D65" t="s">
        <v>15</v>
      </c>
      <c r="E65" t="s">
        <v>158</v>
      </c>
      <c r="F65" t="s">
        <v>159</v>
      </c>
      <c r="G65" s="2">
        <v>16000</v>
      </c>
      <c r="H65" t="str">
        <f>_xlfn.XLOOKUP(Data_Xuất[[#This Row],[Main SKU]],MD_Main_SKU[Main SKU],MD_Main_SKU[SKU name_gom])</f>
        <v>iSS01084</v>
      </c>
      <c r="I65" t="str">
        <f>_xlfn.XLOOKUP(Data_Xuất[[#This Row],[Material-Xuất]],MD_NVL[Material-Xuất],MD_NVL[SKU name_gom])</f>
        <v>B3_DT</v>
      </c>
      <c r="J65" t="str">
        <f>Data_Xuất[[#This Row],[Material-Xuất]]&amp;" | "&amp;Data_Xuất[[#This Row],[Material description-Xuất]]</f>
        <v>160009894 | Vảy PET B3_A1 DT</v>
      </c>
      <c r="K65" s="2" cm="1">
        <f t="array" ref="K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" s="2" cm="1">
        <f t="array" ref="L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" s="2" cm="1">
        <f t="array" ref="M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" s="2" cm="1">
        <f t="array" ref="N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5" s="2" cm="1">
        <f t="array" ref="O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" s="2" cm="1">
        <f t="array" ref="P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5" s="2" cm="1">
        <f t="array" ref="Q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" s="2" cm="1">
        <f t="array" ref="R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16000</v>
      </c>
      <c r="S65" s="2" cm="1">
        <f t="array" ref="S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" s="2" cm="1">
        <f t="array" ref="T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" s="2" cm="1">
        <f t="array" ref="U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5" s="2" cm="1">
        <f t="array" ref="V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" s="2" cm="1">
        <f t="array" ref="W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" s="2" cm="1">
        <f t="array" ref="X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" s="2">
        <f>SUM(Data_Xuất[[#This Row],[B1_MN]:[B4_DT]])-Data_Xuất[[#This Row],[Xuất-NX]]</f>
        <v>0</v>
      </c>
    </row>
    <row r="66" spans="1:25" x14ac:dyDescent="0.35">
      <c r="A66">
        <v>2024</v>
      </c>
      <c r="B66">
        <v>3</v>
      </c>
      <c r="C66" t="s">
        <v>14</v>
      </c>
      <c r="D66" t="s">
        <v>15</v>
      </c>
      <c r="E66" t="s">
        <v>166</v>
      </c>
      <c r="F66" t="s">
        <v>167</v>
      </c>
      <c r="G66" s="2">
        <v>26000</v>
      </c>
      <c r="H66" t="str">
        <f>_xlfn.XLOOKUP(Data_Xuất[[#This Row],[Main SKU]],MD_Main_SKU[Main SKU],MD_Main_SKU[SKU name_gom])</f>
        <v>iSS01084</v>
      </c>
      <c r="I66" t="str">
        <f>_xlfn.XLOOKUP(Data_Xuất[[#This Row],[Material-Xuất]],MD_NVL[Material-Xuất],MD_NVL[SKU name_gom])</f>
        <v>B3_DT</v>
      </c>
      <c r="J66" t="str">
        <f>Data_Xuất[[#This Row],[Material-Xuất]]&amp;" | "&amp;Data_Xuất[[#This Row],[Material description-Xuất]]</f>
        <v>160012302 | Vảy PET B3_A2.2 DT</v>
      </c>
      <c r="K66" s="2" cm="1">
        <f t="array" ref="K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6" s="2" cm="1">
        <f t="array" ref="L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" s="2" cm="1">
        <f t="array" ref="M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6" s="2" cm="1">
        <f t="array" ref="N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" s="2" cm="1">
        <f t="array" ref="O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" s="2" cm="1">
        <f t="array" ref="P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" s="2" cm="1">
        <f t="array" ref="Q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" s="2" cm="1">
        <f t="array" ref="R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26000</v>
      </c>
      <c r="S66" s="2" cm="1">
        <f t="array" ref="S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" s="2" cm="1">
        <f t="array" ref="T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" s="2" cm="1">
        <f t="array" ref="U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" s="2" cm="1">
        <f t="array" ref="V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" s="2" cm="1">
        <f t="array" ref="W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" s="2" cm="1">
        <f t="array" ref="X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" s="2">
        <f>SUM(Data_Xuất[[#This Row],[B1_MN]:[B4_DT]])-Data_Xuất[[#This Row],[Xuất-NX]]</f>
        <v>0</v>
      </c>
    </row>
    <row r="67" spans="1:25" x14ac:dyDescent="0.35">
      <c r="A67">
        <v>2024</v>
      </c>
      <c r="B67">
        <v>3</v>
      </c>
      <c r="C67" t="s">
        <v>16</v>
      </c>
      <c r="D67" t="s">
        <v>17</v>
      </c>
      <c r="E67" t="s">
        <v>160</v>
      </c>
      <c r="F67" t="s">
        <v>161</v>
      </c>
      <c r="G67" s="2">
        <v>151999.99999999997</v>
      </c>
      <c r="H67" t="str">
        <f>_xlfn.XLOOKUP(Data_Xuất[[#This Row],[Main SKU]],MD_Main_SKU[Main SKU],MD_Main_SKU[SKU name_gom])</f>
        <v>WSS01</v>
      </c>
      <c r="I67" t="str">
        <f>_xlfn.XLOOKUP(Data_Xuất[[#This Row],[Material-Xuất]],MD_NVL[Material-Xuất],MD_NVL[SKU name_gom])</f>
        <v>B1_DT</v>
      </c>
      <c r="J67" t="str">
        <f>Data_Xuất[[#This Row],[Material-Xuất]]&amp;" | "&amp;Data_Xuất[[#This Row],[Material description-Xuất]]</f>
        <v>160009895 | Vảy PET B1_A1 DT</v>
      </c>
      <c r="K67" s="2" cm="1">
        <f t="array" ref="K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" s="2" cm="1">
        <f t="array" ref="L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" s="2" cm="1">
        <f t="array" ref="M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151999.99999999997</v>
      </c>
      <c r="N67" s="2" cm="1">
        <f t="array" ref="N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" s="2" cm="1">
        <f t="array" ref="O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" s="2" cm="1">
        <f t="array" ref="P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" s="2" cm="1">
        <f t="array" ref="Q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" s="2" cm="1">
        <f t="array" ref="R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" s="2" cm="1">
        <f t="array" ref="S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" s="2" cm="1">
        <f t="array" ref="T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" s="2" cm="1">
        <f t="array" ref="U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" s="2" cm="1">
        <f t="array" ref="V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" s="2" cm="1">
        <f t="array" ref="W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" s="2" cm="1">
        <f t="array" ref="X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" s="2">
        <f>SUM(Data_Xuất[[#This Row],[B1_MN]:[B4_DT]])-Data_Xuất[[#This Row],[Xuất-NX]]</f>
        <v>0</v>
      </c>
    </row>
    <row r="68" spans="1:25" x14ac:dyDescent="0.35">
      <c r="A68">
        <v>2024</v>
      </c>
      <c r="B68">
        <v>3</v>
      </c>
      <c r="C68" t="s">
        <v>16</v>
      </c>
      <c r="D68" t="s">
        <v>17</v>
      </c>
      <c r="E68" t="s">
        <v>162</v>
      </c>
      <c r="F68" t="s">
        <v>163</v>
      </c>
      <c r="G68" s="2">
        <v>402000.00000000006</v>
      </c>
      <c r="H68" t="str">
        <f>_xlfn.XLOOKUP(Data_Xuất[[#This Row],[Main SKU]],MD_Main_SKU[Main SKU],MD_Main_SKU[SKU name_gom])</f>
        <v>WSS01</v>
      </c>
      <c r="I68" t="str">
        <f>_xlfn.XLOOKUP(Data_Xuất[[#This Row],[Material-Xuất]],MD_NVL[Material-Xuất],MD_NVL[SKU name_gom])</f>
        <v>B1_MN</v>
      </c>
      <c r="J68" t="str">
        <f>Data_Xuất[[#This Row],[Material-Xuất]]&amp;" | "&amp;Data_Xuất[[#This Row],[Material description-Xuất]]</f>
        <v>160011761 | Vảy PET B1_A1 MN</v>
      </c>
      <c r="K68" s="2" cm="1">
        <f t="array" ref="K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402000.00000000006</v>
      </c>
      <c r="L68" s="2" cm="1">
        <f t="array" ref="L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" s="2" cm="1">
        <f t="array" ref="M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" s="2" cm="1">
        <f t="array" ref="N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8" s="2" cm="1">
        <f t="array" ref="O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" s="2" cm="1">
        <f t="array" ref="P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8" s="2" cm="1">
        <f t="array" ref="Q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" s="2" cm="1">
        <f t="array" ref="R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" s="2" cm="1">
        <f t="array" ref="S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" s="2" cm="1">
        <f t="array" ref="T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" s="2" cm="1">
        <f t="array" ref="U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" s="2" cm="1">
        <f t="array" ref="V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" s="2" cm="1">
        <f t="array" ref="W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" s="2" cm="1">
        <f t="array" ref="X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" s="2">
        <f>SUM(Data_Xuất[[#This Row],[B1_MN]:[B4_DT]])-Data_Xuất[[#This Row],[Xuất-NX]]</f>
        <v>0</v>
      </c>
    </row>
    <row r="69" spans="1:25" x14ac:dyDescent="0.35">
      <c r="A69">
        <v>2024</v>
      </c>
      <c r="B69">
        <v>3</v>
      </c>
      <c r="C69" t="s">
        <v>16</v>
      </c>
      <c r="D69" t="s">
        <v>17</v>
      </c>
      <c r="E69" t="s">
        <v>188</v>
      </c>
      <c r="F69" t="s">
        <v>189</v>
      </c>
      <c r="G69" s="2">
        <v>28500</v>
      </c>
      <c r="H69" t="str">
        <f>_xlfn.XLOOKUP(Data_Xuất[[#This Row],[Main SKU]],MD_Main_SKU[Main SKU],MD_Main_SKU[SKU name_gom])</f>
        <v>WSS01</v>
      </c>
      <c r="I69" t="str">
        <f>_xlfn.XLOOKUP(Data_Xuất[[#This Row],[Material-Xuất]],MD_NVL[Material-Xuất],MD_NVL[SKU name_gom])</f>
        <v>Vảy trộn</v>
      </c>
      <c r="J69" t="str">
        <f>Data_Xuất[[#This Row],[Material-Xuất]]&amp;" | "&amp;Data_Xuất[[#This Row],[Material description-Xuất]]</f>
        <v>160012273 | Vảy PET B1 Mix B2</v>
      </c>
      <c r="K69" s="2" cm="1">
        <f t="array" ref="K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22452.696101694914</v>
      </c>
      <c r="L69" s="2" cm="1">
        <f t="array" ref="L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" s="2" cm="1">
        <f t="array" ref="M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712.5</v>
      </c>
      <c r="N69" s="2" cm="1">
        <f t="array" ref="N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" s="2" cm="1">
        <f t="array" ref="O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3926.829025423729</v>
      </c>
      <c r="P69" s="2" cm="1">
        <f t="array" ref="P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1115.0649152542373</v>
      </c>
      <c r="Q69" s="2" cm="1">
        <f t="array" ref="Q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292.90995762711867</v>
      </c>
      <c r="R69" s="2" cm="1">
        <f t="array" ref="R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" s="2" cm="1">
        <f t="array" ref="S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" s="2" cm="1">
        <f t="array" ref="T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" s="2" cm="1">
        <f t="array" ref="U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" s="2" cm="1">
        <f t="array" ref="V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" s="2" cm="1">
        <f t="array" ref="W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" s="2" cm="1">
        <f t="array" ref="X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" s="2">
        <f>SUM(Data_Xuất[[#This Row],[B1_MN]:[B4_DT]])-Data_Xuất[[#This Row],[Xuất-NX]]</f>
        <v>0</v>
      </c>
    </row>
    <row r="70" spans="1:25" x14ac:dyDescent="0.35">
      <c r="A70">
        <v>2024</v>
      </c>
      <c r="B70">
        <v>3</v>
      </c>
      <c r="C70" t="s">
        <v>16</v>
      </c>
      <c r="D70" t="s">
        <v>17</v>
      </c>
      <c r="E70" t="s">
        <v>172</v>
      </c>
      <c r="F70" t="s">
        <v>173</v>
      </c>
      <c r="G70" s="2">
        <v>402199.99999999994</v>
      </c>
      <c r="H70" t="str">
        <f>_xlfn.XLOOKUP(Data_Xuất[[#This Row],[Main SKU]],MD_Main_SKU[Main SKU],MD_Main_SKU[SKU name_gom])</f>
        <v>WSS01</v>
      </c>
      <c r="I70" t="str">
        <f>_xlfn.XLOOKUP(Data_Xuất[[#This Row],[Material-Xuất]],MD_NVL[Material-Xuất],MD_NVL[SKU name_gom])</f>
        <v>B1_DT</v>
      </c>
      <c r="J70" t="str">
        <f>Data_Xuất[[#This Row],[Material-Xuất]]&amp;" | "&amp;Data_Xuất[[#This Row],[Material description-Xuất]]</f>
        <v>160012293 | Vảy PET B1_A2.2 DT</v>
      </c>
      <c r="K70" s="2" cm="1">
        <f t="array" ref="K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" s="2" cm="1">
        <f t="array" ref="L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" s="2" cm="1">
        <f t="array" ref="M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402199.99999999994</v>
      </c>
      <c r="N70" s="2" cm="1">
        <f t="array" ref="N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" s="2" cm="1">
        <f t="array" ref="O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" s="2" cm="1">
        <f t="array" ref="P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" s="2" cm="1">
        <f t="array" ref="Q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" s="2" cm="1">
        <f t="array" ref="R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" s="2" cm="1">
        <f t="array" ref="S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" s="2" cm="1">
        <f t="array" ref="T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" s="2" cm="1">
        <f t="array" ref="U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" s="2" cm="1">
        <f t="array" ref="V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" s="2" cm="1">
        <f t="array" ref="W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" s="2" cm="1">
        <f t="array" ref="X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" s="2">
        <f>SUM(Data_Xuất[[#This Row],[B1_MN]:[B4_DT]])-Data_Xuất[[#This Row],[Xuất-NX]]</f>
        <v>0</v>
      </c>
    </row>
    <row r="71" spans="1:25" x14ac:dyDescent="0.35">
      <c r="A71">
        <v>2024</v>
      </c>
      <c r="B71">
        <v>3</v>
      </c>
      <c r="C71" t="s">
        <v>16</v>
      </c>
      <c r="D71" t="s">
        <v>17</v>
      </c>
      <c r="E71" t="s">
        <v>164</v>
      </c>
      <c r="F71" t="s">
        <v>165</v>
      </c>
      <c r="G71" s="2">
        <v>1013004.9999999998</v>
      </c>
      <c r="H71" t="str">
        <f>_xlfn.XLOOKUP(Data_Xuất[[#This Row],[Main SKU]],MD_Main_SKU[Main SKU],MD_Main_SKU[SKU name_gom])</f>
        <v>WSS01</v>
      </c>
      <c r="I71" t="str">
        <f>_xlfn.XLOOKUP(Data_Xuất[[#This Row],[Material-Xuất]],MD_NVL[Material-Xuất],MD_NVL[SKU name_gom])</f>
        <v>B1_MN</v>
      </c>
      <c r="J71" t="str">
        <f>Data_Xuất[[#This Row],[Material-Xuất]]&amp;" | "&amp;Data_Xuất[[#This Row],[Material description-Xuất]]</f>
        <v>160012296 | Vảy PET B1_A2.2 MN</v>
      </c>
      <c r="K71" s="2" cm="1">
        <f t="array" ref="K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1013004.9999999998</v>
      </c>
      <c r="L71" s="2" cm="1">
        <f t="array" ref="L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" s="2" cm="1">
        <f t="array" ref="M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1" s="2" cm="1">
        <f t="array" ref="N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" s="2" cm="1">
        <f t="array" ref="O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" s="2" cm="1">
        <f t="array" ref="P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" s="2" cm="1">
        <f t="array" ref="Q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" s="2" cm="1">
        <f t="array" ref="R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" s="2" cm="1">
        <f t="array" ref="S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" s="2" cm="1">
        <f t="array" ref="T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" s="2" cm="1">
        <f t="array" ref="U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" s="2" cm="1">
        <f t="array" ref="V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" s="2" cm="1">
        <f t="array" ref="W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" s="2" cm="1">
        <f t="array" ref="X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" s="2">
        <f>SUM(Data_Xuất[[#This Row],[B1_MN]:[B4_DT]])-Data_Xuất[[#This Row],[Xuất-NX]]</f>
        <v>0</v>
      </c>
    </row>
    <row r="72" spans="1:25" x14ac:dyDescent="0.35">
      <c r="A72">
        <v>2024</v>
      </c>
      <c r="B72">
        <v>3</v>
      </c>
      <c r="C72" t="s">
        <v>16</v>
      </c>
      <c r="D72" t="s">
        <v>17</v>
      </c>
      <c r="E72" t="s">
        <v>186</v>
      </c>
      <c r="F72" t="s">
        <v>187</v>
      </c>
      <c r="G72" s="2">
        <v>20999.999999999996</v>
      </c>
      <c r="H72" t="str">
        <f>_xlfn.XLOOKUP(Data_Xuất[[#This Row],[Main SKU]],MD_Main_SKU[Main SKU],MD_Main_SKU[SKU name_gom])</f>
        <v>WSS01</v>
      </c>
      <c r="I72" t="str">
        <f>_xlfn.XLOOKUP(Data_Xuất[[#This Row],[Material-Xuất]],MD_NVL[Material-Xuất],MD_NVL[SKU name_gom])</f>
        <v>B3_MN</v>
      </c>
      <c r="J72" t="str">
        <f>Data_Xuất[[#This Row],[Material-Xuất]]&amp;" | "&amp;Data_Xuất[[#This Row],[Material description-Xuất]]</f>
        <v>160012413 | Vảy PET B3_A6_A1</v>
      </c>
      <c r="K72" s="2" cm="1">
        <f t="array" ref="K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" s="2" cm="1">
        <f t="array" ref="L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" s="2" cm="1">
        <f t="array" ref="M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" s="2" cm="1">
        <f t="array" ref="N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2" s="2" cm="1">
        <f t="array" ref="O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" s="2" cm="1">
        <f t="array" ref="P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" s="2" cm="1">
        <f t="array" ref="Q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" s="2" cm="1">
        <f t="array" ref="R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" s="2" cm="1">
        <f t="array" ref="S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" s="2" cm="1">
        <f t="array" ref="T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20999.999999999996</v>
      </c>
      <c r="U72" s="2" cm="1">
        <f t="array" ref="U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" s="2" cm="1">
        <f t="array" ref="V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" s="2" cm="1">
        <f t="array" ref="W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" s="2" cm="1">
        <f t="array" ref="X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" s="2">
        <f>SUM(Data_Xuất[[#This Row],[B1_MN]:[B4_DT]])-Data_Xuất[[#This Row],[Xuất-NX]]</f>
        <v>0</v>
      </c>
    </row>
    <row r="73" spans="1:25" x14ac:dyDescent="0.35">
      <c r="A73">
        <v>2024</v>
      </c>
      <c r="B73">
        <v>3</v>
      </c>
      <c r="C73" t="s">
        <v>16</v>
      </c>
      <c r="D73" t="s">
        <v>17</v>
      </c>
      <c r="E73" t="s">
        <v>168</v>
      </c>
      <c r="F73" t="s">
        <v>169</v>
      </c>
      <c r="G73" s="2">
        <v>5000</v>
      </c>
      <c r="H73" t="str">
        <f>_xlfn.XLOOKUP(Data_Xuất[[#This Row],[Main SKU]],MD_Main_SKU[Main SKU],MD_Main_SKU[SKU name_gom])</f>
        <v>WSS01</v>
      </c>
      <c r="I73" t="str">
        <f>_xlfn.XLOOKUP(Data_Xuất[[#This Row],[Material-Xuất]],MD_NVL[Material-Xuất],MD_NVL[SKU name_gom])</f>
        <v>B3_MN</v>
      </c>
      <c r="J73" t="str">
        <f>Data_Xuất[[#This Row],[Material-Xuất]]&amp;" | "&amp;Data_Xuất[[#This Row],[Material description-Xuất]]</f>
        <v>160012414 | Vảy PET B3_A6_A2</v>
      </c>
      <c r="K73" s="2" cm="1">
        <f t="array" ref="K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" s="2" cm="1">
        <f t="array" ref="L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" s="2" cm="1">
        <f t="array" ref="M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" s="2" cm="1">
        <f t="array" ref="N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" s="2" cm="1">
        <f t="array" ref="O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" s="2" cm="1">
        <f t="array" ref="P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" s="2" cm="1">
        <f t="array" ref="Q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" s="2" cm="1">
        <f t="array" ref="R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" s="2" cm="1">
        <f t="array" ref="S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" s="2" cm="1">
        <f t="array" ref="T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5000</v>
      </c>
      <c r="U73" s="2" cm="1">
        <f t="array" ref="U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" s="2" cm="1">
        <f t="array" ref="V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" s="2" cm="1">
        <f t="array" ref="W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" s="2" cm="1">
        <f t="array" ref="X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" s="2">
        <f>SUM(Data_Xuất[[#This Row],[B1_MN]:[B4_DT]])-Data_Xuất[[#This Row],[Xuất-NX]]</f>
        <v>0</v>
      </c>
    </row>
    <row r="74" spans="1:25" x14ac:dyDescent="0.35">
      <c r="A74">
        <v>2024</v>
      </c>
      <c r="B74">
        <v>3</v>
      </c>
      <c r="C74" t="s">
        <v>16</v>
      </c>
      <c r="D74" t="s">
        <v>17</v>
      </c>
      <c r="E74" t="s">
        <v>176</v>
      </c>
      <c r="F74" t="s">
        <v>177</v>
      </c>
      <c r="G74" s="2">
        <v>81999.999999999985</v>
      </c>
      <c r="H74" t="str">
        <f>_xlfn.XLOOKUP(Data_Xuất[[#This Row],[Main SKU]],MD_Main_SKU[Main SKU],MD_Main_SKU[SKU name_gom])</f>
        <v>WSS01</v>
      </c>
      <c r="I74" t="str">
        <f>_xlfn.XLOOKUP(Data_Xuất[[#This Row],[Material-Xuất]],MD_NVL[Material-Xuất],MD_NVL[SKU name_gom])</f>
        <v>Vảy trộn</v>
      </c>
      <c r="J74" t="str">
        <f>Data_Xuất[[#This Row],[Material-Xuất]]&amp;" | "&amp;Data_Xuất[[#This Row],[Material description-Xuất]]</f>
        <v>160012652 | Vảy PET B1-B8</v>
      </c>
      <c r="K74" s="2" cm="1">
        <f t="array" ref="K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38537.674544226866</v>
      </c>
      <c r="L74" s="2" cm="1">
        <f t="array" ref="L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" s="2" cm="1">
        <f t="array" ref="M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8144.6320054017542</v>
      </c>
      <c r="N74" s="2" cm="1">
        <f t="array" ref="N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1616.745442268737</v>
      </c>
      <c r="O74" s="2" cm="1">
        <f t="array" ref="O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" s="2" cm="1">
        <f t="array" ref="P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" s="2" cm="1">
        <f t="array" ref="Q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" s="2" cm="1">
        <f t="array" ref="R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" s="2" cm="1">
        <f t="array" ref="S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1118.4334908845372</v>
      </c>
      <c r="T74" s="2" cm="1">
        <f t="array" ref="T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4152.5995948683312</v>
      </c>
      <c r="U74" s="2" cm="1">
        <f t="array" ref="U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276.83997299122211</v>
      </c>
      <c r="V74" s="2" cm="1">
        <f t="array" ref="V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" s="2" cm="1">
        <f t="array" ref="W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28153.074949358535</v>
      </c>
      <c r="X74" s="2" cm="1">
        <f t="array" ref="X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" s="2">
        <f>SUM(Data_Xuất[[#This Row],[B1_MN]:[B4_DT]])-Data_Xuất[[#This Row],[Xuất-NX]]</f>
        <v>0</v>
      </c>
    </row>
    <row r="75" spans="1:25" x14ac:dyDescent="0.35">
      <c r="A75">
        <v>2024</v>
      </c>
      <c r="B75">
        <v>3</v>
      </c>
      <c r="C75" t="s">
        <v>16</v>
      </c>
      <c r="D75" t="s">
        <v>17</v>
      </c>
      <c r="E75" t="s">
        <v>178</v>
      </c>
      <c r="F75" t="s">
        <v>179</v>
      </c>
      <c r="G75" s="2">
        <v>57500</v>
      </c>
      <c r="H75" t="str">
        <f>_xlfn.XLOOKUP(Data_Xuất[[#This Row],[Main SKU]],MD_Main_SKU[Main SKU],MD_Main_SKU[SKU name_gom])</f>
        <v>WSS01</v>
      </c>
      <c r="I75" t="str">
        <f>_xlfn.XLOOKUP(Data_Xuất[[#This Row],[Material-Xuất]],MD_NVL[Material-Xuất],MD_NVL[SKU name_gom])</f>
        <v>Vảy trộn</v>
      </c>
      <c r="J75" t="str">
        <f>Data_Xuất[[#This Row],[Material-Xuất]]&amp;" | "&amp;Data_Xuất[[#This Row],[Material description-Xuất]]</f>
        <v>160012653 | Vảy PET B1-Hạt PL SSP</v>
      </c>
      <c r="K75" s="2" cm="1">
        <f t="array" ref="K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41487.170000000006</v>
      </c>
      <c r="L75" s="2" cm="1">
        <f t="array" ref="L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" s="2" cm="1">
        <f t="array" ref="M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5448.125</v>
      </c>
      <c r="N75" s="2" cm="1">
        <f t="array" ref="N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4468.3249999999998</v>
      </c>
      <c r="O75" s="2" cm="1">
        <f t="array" ref="O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2116</v>
      </c>
      <c r="P75" s="2" cm="1">
        <f t="array" ref="P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426.88</v>
      </c>
      <c r="Q75" s="2" cm="1">
        <f t="array" ref="Q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1092.5</v>
      </c>
      <c r="R75" s="2" cm="1">
        <f t="array" ref="R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" s="2" cm="1">
        <f t="array" ref="S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" s="2" cm="1">
        <f t="array" ref="T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" s="2" cm="1">
        <f t="array" ref="U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" s="2" cm="1">
        <f t="array" ref="V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" s="2" cm="1">
        <f t="array" ref="W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2461</v>
      </c>
      <c r="X75" s="2" cm="1">
        <f t="array" ref="X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" s="2">
        <f>SUM(Data_Xuất[[#This Row],[B1_MN]:[B4_DT]])-Data_Xuất[[#This Row],[Xuất-NX]]</f>
        <v>0</v>
      </c>
    </row>
    <row r="76" spans="1:25" x14ac:dyDescent="0.35">
      <c r="A76">
        <v>2024</v>
      </c>
      <c r="B76">
        <v>3</v>
      </c>
      <c r="C76" t="s">
        <v>16</v>
      </c>
      <c r="D76" t="s">
        <v>17</v>
      </c>
      <c r="E76" t="s">
        <v>202</v>
      </c>
      <c r="F76" t="s">
        <v>203</v>
      </c>
      <c r="G76" s="2">
        <v>28500</v>
      </c>
      <c r="H76" t="str">
        <f>_xlfn.XLOOKUP(Data_Xuất[[#This Row],[Main SKU]],MD_Main_SKU[Main SKU],MD_Main_SKU[SKU name_gom])</f>
        <v>WSS01</v>
      </c>
      <c r="I76" t="str">
        <f>_xlfn.XLOOKUP(Data_Xuất[[#This Row],[Material-Xuất]],MD_NVL[Material-Xuất],MD_NVL[SKU name_gom])</f>
        <v>Vảy trộn</v>
      </c>
      <c r="J76" t="str">
        <f>Data_Xuất[[#This Row],[Material-Xuất]]&amp;" | "&amp;Data_Xuất[[#This Row],[Material description-Xuất]]</f>
        <v>160012654 | Vảy PET B1-Hạt PL ADD</v>
      </c>
      <c r="K76" s="2" cm="1">
        <f t="array" ref="K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10010.116424116424</v>
      </c>
      <c r="L76" s="2" cm="1">
        <f t="array" ref="L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" s="2" cm="1">
        <f t="array" ref="M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1066.5280665280666</v>
      </c>
      <c r="N76" s="2" cm="1">
        <f t="array" ref="N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8020.2120582120579</v>
      </c>
      <c r="O76" s="2" cm="1">
        <f t="array" ref="O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280.45738045738045</v>
      </c>
      <c r="P76" s="2" cm="1">
        <f t="array" ref="P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4150.4137214137209</v>
      </c>
      <c r="Q76" s="2" cm="1">
        <f t="array" ref="Q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996.49272349272337</v>
      </c>
      <c r="R76" s="2" cm="1">
        <f t="array" ref="R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" s="2" cm="1">
        <f t="array" ref="S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43.451143451143452</v>
      </c>
      <c r="T76" s="2" cm="1">
        <f t="array" ref="T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" s="2" cm="1">
        <f t="array" ref="U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3932.3284823284821</v>
      </c>
      <c r="V76" s="2" cm="1">
        <f t="array" ref="V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" s="2" cm="1">
        <f t="array" ref="W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" s="2" cm="1">
        <f t="array" ref="X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" s="2">
        <f>SUM(Data_Xuất[[#This Row],[B1_MN]:[B4_DT]])-Data_Xuất[[#This Row],[Xuất-NX]]</f>
        <v>0</v>
      </c>
    </row>
    <row r="77" spans="1:25" x14ac:dyDescent="0.35">
      <c r="A77">
        <v>2024</v>
      </c>
      <c r="B77">
        <v>3</v>
      </c>
      <c r="C77" t="s">
        <v>16</v>
      </c>
      <c r="D77" t="s">
        <v>17</v>
      </c>
      <c r="E77" t="s">
        <v>142</v>
      </c>
      <c r="F77" t="s">
        <v>143</v>
      </c>
      <c r="G77" s="2">
        <v>156874.99999999997</v>
      </c>
      <c r="H77" t="str">
        <f>_xlfn.XLOOKUP(Data_Xuất[[#This Row],[Main SKU]],MD_Main_SKU[Main SKU],MD_Main_SKU[SKU name_gom])</f>
        <v>WSS01</v>
      </c>
      <c r="I77" t="str">
        <f>_xlfn.XLOOKUP(Data_Xuất[[#This Row],[Material-Xuất]],MD_NVL[Material-Xuất],MD_NVL[SKU name_gom])</f>
        <v>B1_DT</v>
      </c>
      <c r="J77" t="str">
        <f>Data_Xuất[[#This Row],[Material-Xuất]]&amp;" | "&amp;Data_Xuất[[#This Row],[Material description-Xuất]]</f>
        <v>160012659 | Vảy PET B1_A2.1 DT</v>
      </c>
      <c r="K77" s="2" cm="1">
        <f t="array" ref="K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" s="2" cm="1">
        <f t="array" ref="L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" s="2" cm="1">
        <f t="array" ref="M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156874.99999999997</v>
      </c>
      <c r="N77" s="2" cm="1">
        <f t="array" ref="N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" s="2" cm="1">
        <f t="array" ref="O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" s="2" cm="1">
        <f t="array" ref="P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" s="2" cm="1">
        <f t="array" ref="Q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" s="2" cm="1">
        <f t="array" ref="R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" s="2" cm="1">
        <f t="array" ref="S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" s="2" cm="1">
        <f t="array" ref="T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" s="2" cm="1">
        <f t="array" ref="U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" s="2" cm="1">
        <f t="array" ref="V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" s="2" cm="1">
        <f t="array" ref="W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" s="2" cm="1">
        <f t="array" ref="X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" s="2">
        <f>SUM(Data_Xuất[[#This Row],[B1_MN]:[B4_DT]])-Data_Xuất[[#This Row],[Xuất-NX]]</f>
        <v>0</v>
      </c>
    </row>
    <row r="78" spans="1:25" x14ac:dyDescent="0.35">
      <c r="A78">
        <v>2024</v>
      </c>
      <c r="B78">
        <v>3</v>
      </c>
      <c r="C78" t="s">
        <v>16</v>
      </c>
      <c r="D78" t="s">
        <v>17</v>
      </c>
      <c r="E78" t="s">
        <v>170</v>
      </c>
      <c r="F78" t="s">
        <v>171</v>
      </c>
      <c r="G78" s="2">
        <v>537920.00000000012</v>
      </c>
      <c r="H78" t="str">
        <f>_xlfn.XLOOKUP(Data_Xuất[[#This Row],[Main SKU]],MD_Main_SKU[Main SKU],MD_Main_SKU[SKU name_gom])</f>
        <v>WSS01</v>
      </c>
      <c r="I78" t="str">
        <f>_xlfn.XLOOKUP(Data_Xuất[[#This Row],[Material-Xuất]],MD_NVL[Material-Xuất],MD_NVL[SKU name_gom])</f>
        <v>B1_MN</v>
      </c>
      <c r="J78" t="str">
        <f>Data_Xuất[[#This Row],[Material-Xuất]]&amp;" | "&amp;Data_Xuất[[#This Row],[Material description-Xuất]]</f>
        <v>160012660 | Vảy PET B1_A2.1 MN</v>
      </c>
      <c r="K78" s="2" cm="1">
        <f t="array" ref="K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537920.00000000012</v>
      </c>
      <c r="L78" s="2" cm="1">
        <f t="array" ref="L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" s="2" cm="1">
        <f t="array" ref="M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" s="2" cm="1">
        <f t="array" ref="N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" s="2" cm="1">
        <f t="array" ref="O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" s="2" cm="1">
        <f t="array" ref="P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" s="2" cm="1">
        <f t="array" ref="Q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" s="2" cm="1">
        <f t="array" ref="R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" s="2" cm="1">
        <f t="array" ref="S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" s="2" cm="1">
        <f t="array" ref="T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" s="2" cm="1">
        <f t="array" ref="U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" s="2" cm="1">
        <f t="array" ref="V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" s="2" cm="1">
        <f t="array" ref="W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" s="2" cm="1">
        <f t="array" ref="X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" s="2">
        <f>SUM(Data_Xuất[[#This Row],[B1_MN]:[B4_DT]])-Data_Xuất[[#This Row],[Xuất-NX]]</f>
        <v>0</v>
      </c>
    </row>
    <row r="79" spans="1:25" x14ac:dyDescent="0.35">
      <c r="A79">
        <v>2024</v>
      </c>
      <c r="B79">
        <v>3</v>
      </c>
      <c r="C79" t="s">
        <v>24</v>
      </c>
      <c r="D79" t="s">
        <v>25</v>
      </c>
      <c r="E79" t="s">
        <v>162</v>
      </c>
      <c r="F79" t="s">
        <v>163</v>
      </c>
      <c r="G79" s="2">
        <v>30000</v>
      </c>
      <c r="H79" t="str">
        <f>_xlfn.XLOOKUP(Data_Xuất[[#This Row],[Main SKU]],MD_Main_SKU[Main SKU],MD_Main_SKU[SKU name_gom])</f>
        <v>WSS01</v>
      </c>
      <c r="I79" t="str">
        <f>_xlfn.XLOOKUP(Data_Xuất[[#This Row],[Material-Xuất]],MD_NVL[Material-Xuất],MD_NVL[SKU name_gom])</f>
        <v>B1_MN</v>
      </c>
      <c r="J79" t="str">
        <f>Data_Xuất[[#This Row],[Material-Xuất]]&amp;" | "&amp;Data_Xuất[[#This Row],[Material description-Xuất]]</f>
        <v>160011761 | Vảy PET B1_A1 MN</v>
      </c>
      <c r="K79" s="2" cm="1">
        <f t="array" ref="K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30000</v>
      </c>
      <c r="L79" s="2" cm="1">
        <f t="array" ref="L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" s="2" cm="1">
        <f t="array" ref="M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" s="2" cm="1">
        <f t="array" ref="N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" s="2" cm="1">
        <f t="array" ref="O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" s="2" cm="1">
        <f t="array" ref="P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" s="2" cm="1">
        <f t="array" ref="Q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" s="2" cm="1">
        <f t="array" ref="R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" s="2" cm="1">
        <f t="array" ref="S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" s="2" cm="1">
        <f t="array" ref="T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" s="2" cm="1">
        <f t="array" ref="U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" s="2" cm="1">
        <f t="array" ref="V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" s="2" cm="1">
        <f t="array" ref="W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" s="2" cm="1">
        <f t="array" ref="X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" s="2">
        <f>SUM(Data_Xuất[[#This Row],[B1_MN]:[B4_DT]])-Data_Xuất[[#This Row],[Xuất-NX]]</f>
        <v>0</v>
      </c>
    </row>
    <row r="80" spans="1:25" x14ac:dyDescent="0.35">
      <c r="A80">
        <v>2024</v>
      </c>
      <c r="B80">
        <v>3</v>
      </c>
      <c r="C80" t="s">
        <v>24</v>
      </c>
      <c r="D80" t="s">
        <v>25</v>
      </c>
      <c r="E80" t="s">
        <v>188</v>
      </c>
      <c r="F80" t="s">
        <v>189</v>
      </c>
      <c r="G80" s="2">
        <v>30500</v>
      </c>
      <c r="H80" t="str">
        <f>_xlfn.XLOOKUP(Data_Xuất[[#This Row],[Main SKU]],MD_Main_SKU[Main SKU],MD_Main_SKU[SKU name_gom])</f>
        <v>WSS01</v>
      </c>
      <c r="I80" t="str">
        <f>_xlfn.XLOOKUP(Data_Xuất[[#This Row],[Material-Xuất]],MD_NVL[Material-Xuất],MD_NVL[SKU name_gom])</f>
        <v>Vảy trộn</v>
      </c>
      <c r="J80" t="str">
        <f>Data_Xuất[[#This Row],[Material-Xuất]]&amp;" | "&amp;Data_Xuất[[#This Row],[Material description-Xuất]]</f>
        <v>160012273 | Vảy PET B1 Mix B2</v>
      </c>
      <c r="K80" s="2" cm="1">
        <f t="array" ref="K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24028.323898305083</v>
      </c>
      <c r="L80" s="2" cm="1">
        <f t="array" ref="L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" s="2" cm="1">
        <f t="array" ref="M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762.5</v>
      </c>
      <c r="N80" s="2" cm="1">
        <f t="array" ref="N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" s="2" cm="1">
        <f t="array" ref="O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4202.3959745762713</v>
      </c>
      <c r="P80" s="2" cm="1">
        <f t="array" ref="P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1193.3150847457628</v>
      </c>
      <c r="Q80" s="2" cm="1">
        <f t="array" ref="Q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313.46504237288138</v>
      </c>
      <c r="R80" s="2" cm="1">
        <f t="array" ref="R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" s="2" cm="1">
        <f t="array" ref="S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" s="2" cm="1">
        <f t="array" ref="T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" s="2" cm="1">
        <f t="array" ref="U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" s="2" cm="1">
        <f t="array" ref="V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" s="2" cm="1">
        <f t="array" ref="W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" s="2" cm="1">
        <f t="array" ref="X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" s="2">
        <f>SUM(Data_Xuất[[#This Row],[B1_MN]:[B4_DT]])-Data_Xuất[[#This Row],[Xuất-NX]]</f>
        <v>0</v>
      </c>
    </row>
    <row r="81" spans="1:25" x14ac:dyDescent="0.35">
      <c r="A81">
        <v>2024</v>
      </c>
      <c r="B81">
        <v>3</v>
      </c>
      <c r="C81" t="s">
        <v>24</v>
      </c>
      <c r="D81" t="s">
        <v>25</v>
      </c>
      <c r="E81" t="s">
        <v>172</v>
      </c>
      <c r="F81" t="s">
        <v>173</v>
      </c>
      <c r="G81" s="2">
        <v>63499.999999999993</v>
      </c>
      <c r="H81" t="str">
        <f>_xlfn.XLOOKUP(Data_Xuất[[#This Row],[Main SKU]],MD_Main_SKU[Main SKU],MD_Main_SKU[SKU name_gom])</f>
        <v>WSS01</v>
      </c>
      <c r="I81" t="str">
        <f>_xlfn.XLOOKUP(Data_Xuất[[#This Row],[Material-Xuất]],MD_NVL[Material-Xuất],MD_NVL[SKU name_gom])</f>
        <v>B1_DT</v>
      </c>
      <c r="J81" t="str">
        <f>Data_Xuất[[#This Row],[Material-Xuất]]&amp;" | "&amp;Data_Xuất[[#This Row],[Material description-Xuất]]</f>
        <v>160012293 | Vảy PET B1_A2.2 DT</v>
      </c>
      <c r="K81" s="2" cm="1">
        <f t="array" ref="K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" s="2" cm="1">
        <f t="array" ref="L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" s="2" cm="1">
        <f t="array" ref="M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63499.999999999993</v>
      </c>
      <c r="N81" s="2" cm="1">
        <f t="array" ref="N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" s="2" cm="1">
        <f t="array" ref="O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" s="2" cm="1">
        <f t="array" ref="P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" s="2" cm="1">
        <f t="array" ref="Q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" s="2" cm="1">
        <f t="array" ref="R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" s="2" cm="1">
        <f t="array" ref="S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" s="2" cm="1">
        <f t="array" ref="T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" s="2" cm="1">
        <f t="array" ref="U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" s="2" cm="1">
        <f t="array" ref="V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" s="2" cm="1">
        <f t="array" ref="W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" s="2" cm="1">
        <f t="array" ref="X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" s="2">
        <f>SUM(Data_Xuất[[#This Row],[B1_MN]:[B4_DT]])-Data_Xuất[[#This Row],[Xuất-NX]]</f>
        <v>0</v>
      </c>
    </row>
    <row r="82" spans="1:25" x14ac:dyDescent="0.35">
      <c r="A82">
        <v>2024</v>
      </c>
      <c r="B82">
        <v>3</v>
      </c>
      <c r="C82" t="s">
        <v>24</v>
      </c>
      <c r="D82" t="s">
        <v>25</v>
      </c>
      <c r="E82" t="s">
        <v>164</v>
      </c>
      <c r="F82" t="s">
        <v>165</v>
      </c>
      <c r="G82" s="2">
        <v>6000</v>
      </c>
      <c r="H82" t="str">
        <f>_xlfn.XLOOKUP(Data_Xuất[[#This Row],[Main SKU]],MD_Main_SKU[Main SKU],MD_Main_SKU[SKU name_gom])</f>
        <v>WSS01</v>
      </c>
      <c r="I82" t="str">
        <f>_xlfn.XLOOKUP(Data_Xuất[[#This Row],[Material-Xuất]],MD_NVL[Material-Xuất],MD_NVL[SKU name_gom])</f>
        <v>B1_MN</v>
      </c>
      <c r="J82" t="str">
        <f>Data_Xuất[[#This Row],[Material-Xuất]]&amp;" | "&amp;Data_Xuất[[#This Row],[Material description-Xuất]]</f>
        <v>160012296 | Vảy PET B1_A2.2 MN</v>
      </c>
      <c r="K82" s="2" cm="1">
        <f t="array" ref="K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6000</v>
      </c>
      <c r="L82" s="2" cm="1">
        <f t="array" ref="L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" s="2" cm="1">
        <f t="array" ref="M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" s="2" cm="1">
        <f t="array" ref="N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" s="2" cm="1">
        <f t="array" ref="O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" s="2" cm="1">
        <f t="array" ref="P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" s="2" cm="1">
        <f t="array" ref="Q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" s="2" cm="1">
        <f t="array" ref="R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" s="2" cm="1">
        <f t="array" ref="S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" s="2" cm="1">
        <f t="array" ref="T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" s="2" cm="1">
        <f t="array" ref="U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" s="2" cm="1">
        <f t="array" ref="V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" s="2" cm="1">
        <f t="array" ref="W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" s="2" cm="1">
        <f t="array" ref="X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" s="2">
        <f>SUM(Data_Xuất[[#This Row],[B1_MN]:[B4_DT]])-Data_Xuất[[#This Row],[Xuất-NX]]</f>
        <v>0</v>
      </c>
    </row>
    <row r="83" spans="1:25" x14ac:dyDescent="0.35">
      <c r="A83">
        <v>2024</v>
      </c>
      <c r="B83">
        <v>3</v>
      </c>
      <c r="C83" t="s">
        <v>24</v>
      </c>
      <c r="D83" t="s">
        <v>25</v>
      </c>
      <c r="E83" t="s">
        <v>156</v>
      </c>
      <c r="F83" t="s">
        <v>157</v>
      </c>
      <c r="G83" s="2">
        <v>14000</v>
      </c>
      <c r="H83" t="str">
        <f>_xlfn.XLOOKUP(Data_Xuất[[#This Row],[Main SKU]],MD_Main_SKU[Main SKU],MD_Main_SKU[SKU name_gom])</f>
        <v>WSS01</v>
      </c>
      <c r="I83" t="str">
        <f>_xlfn.XLOOKUP(Data_Xuất[[#This Row],[Material-Xuất]],MD_NVL[Material-Xuất],MD_NVL[SKU name_gom])</f>
        <v>Vảy trộn</v>
      </c>
      <c r="J83" t="str">
        <f>Data_Xuất[[#This Row],[Material-Xuất]]&amp;" | "&amp;Data_Xuất[[#This Row],[Material description-Xuất]]</f>
        <v>160012428 | Vảy PET B1-B7.1</v>
      </c>
      <c r="K83" s="2" cm="1">
        <f t="array" ref="K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2806.7152311086033</v>
      </c>
      <c r="L83" s="2" cm="1">
        <f t="array" ref="L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" s="2" cm="1">
        <f t="array" ref="M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9820.6484379007852</v>
      </c>
      <c r="N83" s="2" cm="1">
        <f t="array" ref="N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" s="2" cm="1">
        <f t="array" ref="O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" s="2" cm="1">
        <f t="array" ref="P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" s="2" cm="1">
        <f t="array" ref="Q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" s="2" cm="1">
        <f t="array" ref="R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" s="2" cm="1">
        <f t="array" ref="S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1372.6363309906121</v>
      </c>
      <c r="T83" s="2" cm="1">
        <f t="array" ref="T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" s="2" cm="1">
        <f t="array" ref="U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" s="2" cm="1">
        <f t="array" ref="V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" s="2" cm="1">
        <f t="array" ref="W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" s="2" cm="1">
        <f t="array" ref="X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" s="2">
        <f>SUM(Data_Xuất[[#This Row],[B1_MN]:[B4_DT]])-Data_Xuất[[#This Row],[Xuất-NX]]</f>
        <v>0</v>
      </c>
    </row>
    <row r="84" spans="1:25" x14ac:dyDescent="0.35">
      <c r="A84">
        <v>2024</v>
      </c>
      <c r="B84">
        <v>3</v>
      </c>
      <c r="C84" t="s">
        <v>24</v>
      </c>
      <c r="D84" t="s">
        <v>25</v>
      </c>
      <c r="E84" t="s">
        <v>176</v>
      </c>
      <c r="F84" t="s">
        <v>177</v>
      </c>
      <c r="G84" s="2">
        <v>9000</v>
      </c>
      <c r="H84" t="str">
        <f>_xlfn.XLOOKUP(Data_Xuất[[#This Row],[Main SKU]],MD_Main_SKU[Main SKU],MD_Main_SKU[SKU name_gom])</f>
        <v>WSS01</v>
      </c>
      <c r="I84" t="str">
        <f>_xlfn.XLOOKUP(Data_Xuất[[#This Row],[Material-Xuất]],MD_NVL[Material-Xuất],MD_NVL[SKU name_gom])</f>
        <v>Vảy trộn</v>
      </c>
      <c r="J84" t="str">
        <f>Data_Xuất[[#This Row],[Material-Xuất]]&amp;" | "&amp;Data_Xuất[[#This Row],[Material description-Xuất]]</f>
        <v>160012652 | Vảy PET B1-B8</v>
      </c>
      <c r="K84" s="2" cm="1">
        <f t="array" ref="K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4229.7447670492911</v>
      </c>
      <c r="L84" s="2" cm="1">
        <f t="array" ref="L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" s="2" cm="1">
        <f t="array" ref="M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893.9230249831196</v>
      </c>
      <c r="N84" s="2" cm="1">
        <f t="array" ref="N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177.44767049291019</v>
      </c>
      <c r="O84" s="2" cm="1">
        <f t="array" ref="O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" s="2" cm="1">
        <f t="array" ref="P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" s="2" cm="1">
        <f t="array" ref="Q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" s="2" cm="1">
        <f t="array" ref="R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" s="2" cm="1">
        <f t="array" ref="S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122.75489534098583</v>
      </c>
      <c r="T84" s="2" cm="1">
        <f t="array" ref="T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455.77312626603646</v>
      </c>
      <c r="U84" s="2" cm="1">
        <f t="array" ref="U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30.384875084402431</v>
      </c>
      <c r="V84" s="2" cm="1">
        <f t="array" ref="V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" s="2" cm="1">
        <f t="array" ref="W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3089.9716407832543</v>
      </c>
      <c r="X84" s="2" cm="1">
        <f t="array" ref="X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" s="2">
        <f>SUM(Data_Xuất[[#This Row],[B1_MN]:[B4_DT]])-Data_Xuất[[#This Row],[Xuất-NX]]</f>
        <v>0</v>
      </c>
    </row>
    <row r="85" spans="1:25" x14ac:dyDescent="0.35">
      <c r="A85">
        <v>2024</v>
      </c>
      <c r="B85">
        <v>3</v>
      </c>
      <c r="C85" t="s">
        <v>24</v>
      </c>
      <c r="D85" t="s">
        <v>25</v>
      </c>
      <c r="E85" t="s">
        <v>142</v>
      </c>
      <c r="F85" t="s">
        <v>143</v>
      </c>
      <c r="G85" s="2">
        <v>500</v>
      </c>
      <c r="H85" t="str">
        <f>_xlfn.XLOOKUP(Data_Xuất[[#This Row],[Main SKU]],MD_Main_SKU[Main SKU],MD_Main_SKU[SKU name_gom])</f>
        <v>WSS01</v>
      </c>
      <c r="I85" t="str">
        <f>_xlfn.XLOOKUP(Data_Xuất[[#This Row],[Material-Xuất]],MD_NVL[Material-Xuất],MD_NVL[SKU name_gom])</f>
        <v>B1_DT</v>
      </c>
      <c r="J85" t="str">
        <f>Data_Xuất[[#This Row],[Material-Xuất]]&amp;" | "&amp;Data_Xuất[[#This Row],[Material description-Xuất]]</f>
        <v>160012659 | Vảy PET B1_A2.1 DT</v>
      </c>
      <c r="K85" s="2" cm="1">
        <f t="array" ref="K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" s="2" cm="1">
        <f t="array" ref="L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" s="2" cm="1">
        <f t="array" ref="M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500</v>
      </c>
      <c r="N85" s="2" cm="1">
        <f t="array" ref="N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" s="2" cm="1">
        <f t="array" ref="O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" s="2" cm="1">
        <f t="array" ref="P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" s="2" cm="1">
        <f t="array" ref="Q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" s="2" cm="1">
        <f t="array" ref="R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" s="2" cm="1">
        <f t="array" ref="S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" s="2" cm="1">
        <f t="array" ref="T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" s="2" cm="1">
        <f t="array" ref="U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" s="2" cm="1">
        <f t="array" ref="V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" s="2" cm="1">
        <f t="array" ref="W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" s="2" cm="1">
        <f t="array" ref="X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" s="2">
        <f>SUM(Data_Xuất[[#This Row],[B1_MN]:[B4_DT]])-Data_Xuất[[#This Row],[Xuất-NX]]</f>
        <v>0</v>
      </c>
    </row>
    <row r="86" spans="1:25" x14ac:dyDescent="0.35">
      <c r="A86">
        <v>2024</v>
      </c>
      <c r="B86">
        <v>3</v>
      </c>
      <c r="C86" t="s">
        <v>24</v>
      </c>
      <c r="D86" t="s">
        <v>25</v>
      </c>
      <c r="E86" t="s">
        <v>198</v>
      </c>
      <c r="F86" t="s">
        <v>199</v>
      </c>
      <c r="G86" s="2">
        <v>220000</v>
      </c>
      <c r="H86" t="str">
        <f>_xlfn.XLOOKUP(Data_Xuất[[#This Row],[Main SKU]],MD_Main_SKU[Main SKU],MD_Main_SKU[SKU name_gom])</f>
        <v>WSS01</v>
      </c>
      <c r="I86" t="str">
        <f>_xlfn.XLOOKUP(Data_Xuất[[#This Row],[Material-Xuất]],MD_NVL[Material-Xuất],MD_NVL[SKU name_gom])</f>
        <v>Vảy trộn</v>
      </c>
      <c r="J86" t="str">
        <f>Data_Xuất[[#This Row],[Material-Xuất]]&amp;" | "&amp;Data_Xuất[[#This Row],[Material description-Xuất]]</f>
        <v>160012691 | Vảy PET B1_A3-B8_A3</v>
      </c>
      <c r="K86" s="2" cm="1">
        <f t="array" ref="K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124341.54351395731</v>
      </c>
      <c r="L86" s="2" cm="1">
        <f t="array" ref="L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" s="2" cm="1">
        <f t="array" ref="M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29286.3711001642</v>
      </c>
      <c r="N86" s="2" cm="1">
        <f t="array" ref="N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" s="2" cm="1">
        <f t="array" ref="O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" s="2" cm="1">
        <f t="array" ref="P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3045.3201970443347</v>
      </c>
      <c r="Q86" s="2" cm="1">
        <f t="array" ref="Q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" s="2" cm="1">
        <f t="array" ref="R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" s="2" cm="1">
        <f t="array" ref="S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" s="2" cm="1">
        <f t="array" ref="T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" s="2" cm="1">
        <f t="array" ref="U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" s="2" cm="1">
        <f t="array" ref="V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" s="2" cm="1">
        <f t="array" ref="W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63326.765188834157</v>
      </c>
      <c r="X86" s="2" cm="1">
        <f t="array" ref="X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" s="2">
        <f>SUM(Data_Xuất[[#This Row],[B1_MN]:[B4_DT]])-Data_Xuất[[#This Row],[Xuất-NX]]</f>
        <v>0</v>
      </c>
    </row>
    <row r="87" spans="1:25" x14ac:dyDescent="0.35">
      <c r="A87">
        <v>2024</v>
      </c>
      <c r="B87">
        <v>3</v>
      </c>
      <c r="C87" t="s">
        <v>24</v>
      </c>
      <c r="D87" t="s">
        <v>25</v>
      </c>
      <c r="E87" t="s">
        <v>190</v>
      </c>
      <c r="F87" t="s">
        <v>191</v>
      </c>
      <c r="G87" s="2">
        <v>118000</v>
      </c>
      <c r="H87" t="str">
        <f>_xlfn.XLOOKUP(Data_Xuất[[#This Row],[Main SKU]],MD_Main_SKU[Main SKU],MD_Main_SKU[SKU name_gom])</f>
        <v>WSS01</v>
      </c>
      <c r="I87" t="str">
        <f>_xlfn.XLOOKUP(Data_Xuất[[#This Row],[Material-Xuất]],MD_NVL[Material-Xuất],MD_NVL[SKU name_gom])</f>
        <v>Vảy trộn</v>
      </c>
      <c r="J87" t="str">
        <f>Data_Xuất[[#This Row],[Material-Xuất]]&amp;" | "&amp;Data_Xuất[[#This Row],[Material description-Xuất]]</f>
        <v>160012692 | Vảy PET B8_A3-B7.1_A1</v>
      </c>
      <c r="K87" s="2" cm="1">
        <f t="array" ref="K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519.06158357771267</v>
      </c>
      <c r="L87" s="2" cm="1">
        <f t="array" ref="L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" s="2" cm="1">
        <f t="array" ref="M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" s="2" cm="1">
        <f t="array" ref="N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" s="2" cm="1">
        <f t="array" ref="O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" s="2" cm="1">
        <f t="array" ref="P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847.800586510264</v>
      </c>
      <c r="Q87" s="2" cm="1">
        <f t="array" ref="Q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" s="2" cm="1">
        <f t="array" ref="R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" s="2" cm="1">
        <f t="array" ref="S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13080.351906158357</v>
      </c>
      <c r="T87" s="2" cm="1">
        <f t="array" ref="T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" s="2" cm="1">
        <f t="array" ref="U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" s="2" cm="1">
        <f t="array" ref="V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" s="2" cm="1">
        <f t="array" ref="W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103552.78592375366</v>
      </c>
      <c r="X87" s="2" cm="1">
        <f t="array" ref="X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" s="2">
        <f>SUM(Data_Xuất[[#This Row],[B1_MN]:[B4_DT]])-Data_Xuất[[#This Row],[Xuất-NX]]</f>
        <v>0</v>
      </c>
    </row>
    <row r="88" spans="1:25" x14ac:dyDescent="0.35">
      <c r="A88">
        <v>2024</v>
      </c>
      <c r="B88">
        <v>3</v>
      </c>
      <c r="C88" t="s">
        <v>24</v>
      </c>
      <c r="D88" t="s">
        <v>25</v>
      </c>
      <c r="E88" t="s">
        <v>192</v>
      </c>
      <c r="F88" t="s">
        <v>193</v>
      </c>
      <c r="G88" s="2">
        <v>195500</v>
      </c>
      <c r="H88" t="str">
        <f>_xlfn.XLOOKUP(Data_Xuất[[#This Row],[Main SKU]],MD_Main_SKU[Main SKU],MD_Main_SKU[SKU name_gom])</f>
        <v>WSS01</v>
      </c>
      <c r="I88" t="str">
        <f>_xlfn.XLOOKUP(Data_Xuất[[#This Row],[Material-Xuất]],MD_NVL[Material-Xuất],MD_NVL[SKU name_gom])</f>
        <v>Vảy trộn</v>
      </c>
      <c r="J88" t="str">
        <f>Data_Xuất[[#This Row],[Material-Xuất]]&amp;" | "&amp;Data_Xuất[[#This Row],[Material description-Xuất]]</f>
        <v>160012694 | Vảy PET B1_A3-B6.1_A1A2-B5_A1A2</v>
      </c>
      <c r="K88" s="2" cm="1">
        <f t="array" ref="K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117141.37366548042</v>
      </c>
      <c r="L88" s="2" cm="1">
        <f t="array" ref="L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" s="2" cm="1">
        <f t="array" ref="M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22562.508896797153</v>
      </c>
      <c r="N88" s="2" cm="1">
        <f t="array" ref="N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45631.508896797153</v>
      </c>
      <c r="O88" s="2" cm="1">
        <f t="array" ref="O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" s="2" cm="1">
        <f t="array" ref="P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" s="2" cm="1">
        <f t="array" ref="Q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" s="2" cm="1">
        <f t="array" ref="R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" s="2" cm="1">
        <f t="array" ref="S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" s="2" cm="1">
        <f t="array" ref="T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" s="2" cm="1">
        <f t="array" ref="U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10164.608540925268</v>
      </c>
      <c r="V88" s="2" cm="1">
        <f t="array" ref="V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" s="2" cm="1">
        <f t="array" ref="W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" s="2" cm="1">
        <f t="array" ref="X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" s="2">
        <f>SUM(Data_Xuất[[#This Row],[B1_MN]:[B4_DT]])-Data_Xuất[[#This Row],[Xuất-NX]]</f>
        <v>0</v>
      </c>
    </row>
    <row r="89" spans="1:25" x14ac:dyDescent="0.35">
      <c r="A89">
        <v>2024</v>
      </c>
      <c r="B89">
        <v>3</v>
      </c>
      <c r="C89" t="s">
        <v>24</v>
      </c>
      <c r="D89" t="s">
        <v>25</v>
      </c>
      <c r="E89" t="s">
        <v>200</v>
      </c>
      <c r="F89" t="s">
        <v>201</v>
      </c>
      <c r="G89" s="2">
        <v>396500.00000000006</v>
      </c>
      <c r="H89" t="str">
        <f>_xlfn.XLOOKUP(Data_Xuất[[#This Row],[Main SKU]],MD_Main_SKU[Main SKU],MD_Main_SKU[SKU name_gom])</f>
        <v>WSS01</v>
      </c>
      <c r="I89" t="str">
        <f>_xlfn.XLOOKUP(Data_Xuất[[#This Row],[Material-Xuất]],MD_NVL[Material-Xuất],MD_NVL[SKU name_gom])</f>
        <v>Vảy trộn</v>
      </c>
      <c r="J89" t="str">
        <f>Data_Xuất[[#This Row],[Material-Xuất]]&amp;" | "&amp;Data_Xuất[[#This Row],[Material description-Xuất]]</f>
        <v>160012695 | Vảy PET B1_A3-B7.1_A1</v>
      </c>
      <c r="K89" s="2" cm="1">
        <f t="array" ref="K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333397.19849174813</v>
      </c>
      <c r="L89" s="2" cm="1">
        <f t="array" ref="L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" s="2" cm="1">
        <f t="array" ref="M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14275.88334348924</v>
      </c>
      <c r="N89" s="2" cm="1">
        <f t="array" ref="N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" s="2" cm="1">
        <f t="array" ref="O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" s="2" cm="1">
        <f t="array" ref="P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10136.147039346992</v>
      </c>
      <c r="Q89" s="2" cm="1">
        <f t="array" ref="Q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1396.9506663260904</v>
      </c>
      <c r="R89" s="2" cm="1">
        <f t="array" ref="R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" s="2" cm="1">
        <f t="array" ref="S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37293.820459089591</v>
      </c>
      <c r="T89" s="2" cm="1">
        <f t="array" ref="T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" s="2" cm="1">
        <f t="array" ref="U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" s="2" cm="1">
        <f t="array" ref="V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" s="2" cm="1">
        <f t="array" ref="W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" s="2" cm="1">
        <f t="array" ref="X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" s="2">
        <f>SUM(Data_Xuất[[#This Row],[B1_MN]:[B4_DT]])-Data_Xuất[[#This Row],[Xuất-NX]]</f>
        <v>0</v>
      </c>
    </row>
    <row r="90" spans="1:25" x14ac:dyDescent="0.35">
      <c r="A90">
        <v>2024</v>
      </c>
      <c r="B90">
        <v>3</v>
      </c>
      <c r="C90" t="s">
        <v>99</v>
      </c>
      <c r="D90" t="s">
        <v>100</v>
      </c>
      <c r="E90" t="s">
        <v>194</v>
      </c>
      <c r="F90" t="s">
        <v>195</v>
      </c>
      <c r="G90" s="2">
        <v>1500</v>
      </c>
      <c r="H90" t="str">
        <f>_xlfn.XLOOKUP(Data_Xuất[[#This Row],[Main SKU]],MD_Main_SKU[Main SKU],MD_Main_SKU[SKU name_gom])</f>
        <v>WSS04</v>
      </c>
      <c r="I90" t="str">
        <f>_xlfn.XLOOKUP(Data_Xuất[[#This Row],[Material-Xuất]],MD_NVL[Material-Xuất],MD_NVL[SKU name_gom])</f>
        <v>B1_DT</v>
      </c>
      <c r="J90" t="str">
        <f>Data_Xuất[[#This Row],[Material-Xuất]]&amp;" | "&amp;Data_Xuất[[#This Row],[Material description-Xuất]]</f>
        <v>160012294 | Vảy PET B1_A3 DT</v>
      </c>
      <c r="K90" s="2" cm="1">
        <f t="array" ref="K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" s="2" cm="1">
        <f t="array" ref="L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" s="2" cm="1">
        <f t="array" ref="M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1500</v>
      </c>
      <c r="N90" s="2" cm="1">
        <f t="array" ref="N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" s="2" cm="1">
        <f t="array" ref="O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" s="2" cm="1">
        <f t="array" ref="P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" s="2" cm="1">
        <f t="array" ref="Q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0" s="2" cm="1">
        <f t="array" ref="R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" s="2" cm="1">
        <f t="array" ref="S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" s="2" cm="1">
        <f t="array" ref="T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" s="2" cm="1">
        <f t="array" ref="U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" s="2" cm="1">
        <f t="array" ref="V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" s="2" cm="1">
        <f t="array" ref="W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" s="2" cm="1">
        <f t="array" ref="X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" s="2">
        <f>SUM(Data_Xuất[[#This Row],[B1_MN]:[B4_DT]])-Data_Xuất[[#This Row],[Xuất-NX]]</f>
        <v>0</v>
      </c>
    </row>
    <row r="91" spans="1:25" x14ac:dyDescent="0.35">
      <c r="A91">
        <v>2024</v>
      </c>
      <c r="B91">
        <v>3</v>
      </c>
      <c r="C91" t="s">
        <v>97</v>
      </c>
      <c r="D91" t="s">
        <v>98</v>
      </c>
      <c r="E91" t="s">
        <v>204</v>
      </c>
      <c r="F91" t="s">
        <v>205</v>
      </c>
      <c r="G91" s="2">
        <v>3000</v>
      </c>
      <c r="H91" t="str">
        <f>_xlfn.XLOOKUP(Data_Xuất[[#This Row],[Main SKU]],MD_Main_SKU[Main SKU],MD_Main_SKU[SKU name_gom])</f>
        <v>WSS05</v>
      </c>
      <c r="I91" t="str">
        <f>_xlfn.XLOOKUP(Data_Xuất[[#This Row],[Material-Xuất]],MD_NVL[Material-Xuất],MD_NVL[SKU name_gom])</f>
        <v>B4_DT</v>
      </c>
      <c r="J91" t="str">
        <f>Data_Xuất[[#This Row],[Material-Xuất]]&amp;" | "&amp;Data_Xuất[[#This Row],[Material description-Xuất]]</f>
        <v>160012395 | Vảy PET B4_A2</v>
      </c>
      <c r="K91" s="2" cm="1">
        <f t="array" ref="K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" s="2" cm="1">
        <f t="array" ref="L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" s="2" cm="1">
        <f t="array" ref="M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" s="2" cm="1">
        <f t="array" ref="N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" s="2" cm="1">
        <f t="array" ref="O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" s="2" cm="1">
        <f t="array" ref="P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" s="2" cm="1">
        <f t="array" ref="Q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" s="2" cm="1">
        <f t="array" ref="R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" s="2" cm="1">
        <f t="array" ref="S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" s="2" cm="1">
        <f t="array" ref="T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" s="2" cm="1">
        <f t="array" ref="U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" s="2" cm="1">
        <f t="array" ref="V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" s="2" cm="1">
        <f t="array" ref="W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" s="2" cm="1">
        <f t="array" ref="X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3000</v>
      </c>
      <c r="Y91" s="2">
        <f>SUM(Data_Xuất[[#This Row],[B1_MN]:[B4_DT]])-Data_Xuất[[#This Row],[Xuất-NX]]</f>
        <v>0</v>
      </c>
    </row>
    <row r="92" spans="1:25" x14ac:dyDescent="0.35">
      <c r="A92">
        <v>2024</v>
      </c>
      <c r="B92">
        <v>3</v>
      </c>
      <c r="C92" t="s">
        <v>101</v>
      </c>
      <c r="D92" t="s">
        <v>102</v>
      </c>
      <c r="E92" t="s">
        <v>182</v>
      </c>
      <c r="F92" t="s">
        <v>183</v>
      </c>
      <c r="G92" s="2">
        <v>2200</v>
      </c>
      <c r="H92" t="str">
        <f>_xlfn.XLOOKUP(Data_Xuất[[#This Row],[Main SKU]],MD_Main_SKU[Main SKU],MD_Main_SKU[SKU name_gom])</f>
        <v>WSS03</v>
      </c>
      <c r="I92" t="str">
        <f>_xlfn.XLOOKUP(Data_Xuất[[#This Row],[Material-Xuất]],MD_NVL[Material-Xuất],MD_NVL[SKU name_gom])</f>
        <v>Vảy trộn</v>
      </c>
      <c r="J92" t="str">
        <f>Data_Xuất[[#This Row],[Material-Xuất]]&amp;" | "&amp;Data_Xuất[[#This Row],[Material description-Xuất]]</f>
        <v>160012456 | Vảy Xơ Sợi Mixed Thử Nghiệm</v>
      </c>
      <c r="K92" s="2" cm="1">
        <f t="array" ref="K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16.245473281072879</v>
      </c>
      <c r="L92" s="2" cm="1">
        <f t="array" ref="L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" s="2" cm="1">
        <f t="array" ref="M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" s="2" cm="1">
        <f t="array" ref="N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463.7377629509582</v>
      </c>
      <c r="O92" s="2" cm="1">
        <f t="array" ref="O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346.35986593444079</v>
      </c>
      <c r="P92" s="2" cm="1">
        <f t="array" ref="P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1173.672056559883</v>
      </c>
      <c r="Q92" s="2" cm="1">
        <f t="array" ref="Q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112.50450024688661</v>
      </c>
      <c r="R92" s="2" cm="1">
        <f t="array" ref="R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" s="2" cm="1">
        <f t="array" ref="S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87.480341026758495</v>
      </c>
      <c r="T92" s="2" cm="1">
        <f t="array" ref="T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" s="2" cm="1">
        <f t="array" ref="U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" s="2" cm="1">
        <f t="array" ref="V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" s="2" cm="1">
        <f t="array" ref="W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" s="2" cm="1">
        <f t="array" ref="X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" s="2">
        <f>SUM(Data_Xuất[[#This Row],[B1_MN]:[B4_DT]])-Data_Xuất[[#This Row],[Xuất-NX]]</f>
        <v>0</v>
      </c>
    </row>
    <row r="93" spans="1:25" x14ac:dyDescent="0.35">
      <c r="A93">
        <v>2024</v>
      </c>
      <c r="B93">
        <v>3</v>
      </c>
      <c r="C93" t="s">
        <v>107</v>
      </c>
      <c r="D93" t="s">
        <v>108</v>
      </c>
      <c r="E93" t="s">
        <v>206</v>
      </c>
      <c r="F93" t="s">
        <v>207</v>
      </c>
      <c r="G93" s="2">
        <v>4487</v>
      </c>
      <c r="H93" t="str">
        <f>_xlfn.XLOOKUP(Data_Xuất[[#This Row],[Main SKU]],MD_Main_SKU[Main SKU],MD_Main_SKU[SKU name_gom])</f>
        <v>WSS05</v>
      </c>
      <c r="I93" t="str">
        <f>_xlfn.XLOOKUP(Data_Xuất[[#This Row],[Material-Xuất]],MD_NVL[Material-Xuất],MD_NVL[SKU name_gom])</f>
        <v>Phó sản</v>
      </c>
      <c r="J93" t="str">
        <f>Data_Xuất[[#This Row],[Material-Xuất]]&amp;" | "&amp;Data_Xuất[[#This Row],[Material description-Xuất]]</f>
        <v>160012311 | Phó Sản PET Zigzag</v>
      </c>
      <c r="K93" s="2" cm="1">
        <f t="array" ref="K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" s="2" cm="1">
        <f t="array" ref="L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" s="2" cm="1">
        <f t="array" ref="M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" s="2" cm="1">
        <f t="array" ref="N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3" s="2" cm="1">
        <f t="array" ref="O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3" s="2" cm="1">
        <f t="array" ref="P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4487</v>
      </c>
      <c r="Q93" s="2" cm="1">
        <f t="array" ref="Q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" s="2" cm="1">
        <f t="array" ref="R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" s="2" cm="1">
        <f t="array" ref="S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" s="2" cm="1">
        <f t="array" ref="T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" s="2" cm="1">
        <f t="array" ref="U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" s="2" cm="1">
        <f t="array" ref="V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" s="2" cm="1">
        <f t="array" ref="W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" s="2" cm="1">
        <f t="array" ref="X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" s="2">
        <f>SUM(Data_Xuất[[#This Row],[B1_MN]:[B4_DT]])-Data_Xuất[[#This Row],[Xuất-NX]]</f>
        <v>0</v>
      </c>
    </row>
    <row r="94" spans="1:25" x14ac:dyDescent="0.35">
      <c r="A94">
        <v>2024</v>
      </c>
      <c r="B94">
        <v>3</v>
      </c>
      <c r="C94" t="s">
        <v>107</v>
      </c>
      <c r="D94" t="s">
        <v>108</v>
      </c>
      <c r="E94" t="s">
        <v>208</v>
      </c>
      <c r="F94" t="s">
        <v>209</v>
      </c>
      <c r="G94" s="2">
        <v>12975</v>
      </c>
      <c r="H94" t="str">
        <f>_xlfn.XLOOKUP(Data_Xuất[[#This Row],[Main SKU]],MD_Main_SKU[Main SKU],MD_Main_SKU[SKU name_gom])</f>
        <v>WSS05</v>
      </c>
      <c r="I94" t="str">
        <f>_xlfn.XLOOKUP(Data_Xuất[[#This Row],[Material-Xuất]],MD_NVL[Material-Xuất],MD_NVL[SKU name_gom])</f>
        <v>Phó sản</v>
      </c>
      <c r="J94" t="str">
        <f>Data_Xuất[[#This Row],[Material-Xuất]]&amp;" | "&amp;Data_Xuất[[#This Row],[Material description-Xuất]]</f>
        <v>160012431 | Phó Sản PET Tuyển nổi 2</v>
      </c>
      <c r="K94" s="2" cm="1">
        <f t="array" ref="K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4" s="2" cm="1">
        <f t="array" ref="L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4" s="2" cm="1">
        <f t="array" ref="M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4" s="2" cm="1">
        <f t="array" ref="N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4" s="2" cm="1">
        <f t="array" ref="O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4" s="2" cm="1">
        <f t="array" ref="P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12975</v>
      </c>
      <c r="Q94" s="2" cm="1">
        <f t="array" ref="Q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4" s="2" cm="1">
        <f t="array" ref="R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4" s="2" cm="1">
        <f t="array" ref="S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4" s="2" cm="1">
        <f t="array" ref="T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4" s="2" cm="1">
        <f t="array" ref="U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4" s="2" cm="1">
        <f t="array" ref="V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4" s="2" cm="1">
        <f t="array" ref="W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4" s="2" cm="1">
        <f t="array" ref="X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4" s="2">
        <f>SUM(Data_Xuất[[#This Row],[B1_MN]:[B4_DT]])-Data_Xuất[[#This Row],[Xuất-NX]]</f>
        <v>0</v>
      </c>
    </row>
    <row r="95" spans="1:25" x14ac:dyDescent="0.35">
      <c r="A95">
        <v>2024</v>
      </c>
      <c r="B95">
        <v>4</v>
      </c>
      <c r="C95" t="s">
        <v>14</v>
      </c>
      <c r="D95" t="s">
        <v>15</v>
      </c>
      <c r="E95" t="s">
        <v>158</v>
      </c>
      <c r="F95" t="s">
        <v>159</v>
      </c>
      <c r="G95" s="2">
        <v>12000</v>
      </c>
      <c r="H95" t="str">
        <f>_xlfn.XLOOKUP(Data_Xuất[[#This Row],[Main SKU]],MD_Main_SKU[Main SKU],MD_Main_SKU[SKU name_gom])</f>
        <v>iSS01084</v>
      </c>
      <c r="I95" t="str">
        <f>_xlfn.XLOOKUP(Data_Xuất[[#This Row],[Material-Xuất]],MD_NVL[Material-Xuất],MD_NVL[SKU name_gom])</f>
        <v>B3_DT</v>
      </c>
      <c r="J95" t="str">
        <f>Data_Xuất[[#This Row],[Material-Xuất]]&amp;" | "&amp;Data_Xuất[[#This Row],[Material description-Xuất]]</f>
        <v>160009894 | Vảy PET B3_A1 DT</v>
      </c>
      <c r="K95" s="2" cm="1">
        <f t="array" ref="K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5" s="2" cm="1">
        <f t="array" ref="L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5" s="2" cm="1">
        <f t="array" ref="M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5" s="2" cm="1">
        <f t="array" ref="N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5" s="2" cm="1">
        <f t="array" ref="O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5" s="2" cm="1">
        <f t="array" ref="P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5" s="2" cm="1">
        <f t="array" ref="Q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5" s="2" cm="1">
        <f t="array" ref="R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12000</v>
      </c>
      <c r="S95" s="2" cm="1">
        <f t="array" ref="S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5" s="2" cm="1">
        <f t="array" ref="T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5" s="2" cm="1">
        <f t="array" ref="U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5" s="2" cm="1">
        <f t="array" ref="V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5" s="2" cm="1">
        <f t="array" ref="W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5" s="2" cm="1">
        <f t="array" ref="X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5" s="2">
        <f>SUM(Data_Xuất[[#This Row],[B1_MN]:[B4_DT]])-Data_Xuất[[#This Row],[Xuất-NX]]</f>
        <v>0</v>
      </c>
    </row>
    <row r="96" spans="1:25" x14ac:dyDescent="0.35">
      <c r="A96">
        <v>2024</v>
      </c>
      <c r="B96">
        <v>4</v>
      </c>
      <c r="C96" t="s">
        <v>14</v>
      </c>
      <c r="D96" t="s">
        <v>15</v>
      </c>
      <c r="E96" t="s">
        <v>160</v>
      </c>
      <c r="F96" t="s">
        <v>161</v>
      </c>
      <c r="G96" s="2">
        <v>37000</v>
      </c>
      <c r="H96" t="str">
        <f>_xlfn.XLOOKUP(Data_Xuất[[#This Row],[Main SKU]],MD_Main_SKU[Main SKU],MD_Main_SKU[SKU name_gom])</f>
        <v>iSS01084</v>
      </c>
      <c r="I96" t="str">
        <f>_xlfn.XLOOKUP(Data_Xuất[[#This Row],[Material-Xuất]],MD_NVL[Material-Xuất],MD_NVL[SKU name_gom])</f>
        <v>B1_DT</v>
      </c>
      <c r="J96" t="str">
        <f>Data_Xuất[[#This Row],[Material-Xuất]]&amp;" | "&amp;Data_Xuất[[#This Row],[Material description-Xuất]]</f>
        <v>160009895 | Vảy PET B1_A1 DT</v>
      </c>
      <c r="K96" s="2" cm="1">
        <f t="array" ref="K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6" s="2" cm="1">
        <f t="array" ref="L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6" s="2" cm="1">
        <f t="array" ref="M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37000</v>
      </c>
      <c r="N96" s="2" cm="1">
        <f t="array" ref="N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6" s="2" cm="1">
        <f t="array" ref="O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6" s="2" cm="1">
        <f t="array" ref="P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6" s="2" cm="1">
        <f t="array" ref="Q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6" s="2" cm="1">
        <f t="array" ref="R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6" s="2" cm="1">
        <f t="array" ref="S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6" s="2" cm="1">
        <f t="array" ref="T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6" s="2" cm="1">
        <f t="array" ref="U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6" s="2" cm="1">
        <f t="array" ref="V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6" s="2" cm="1">
        <f t="array" ref="W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6" s="2" cm="1">
        <f t="array" ref="X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6" s="2">
        <f>SUM(Data_Xuất[[#This Row],[B1_MN]:[B4_DT]])-Data_Xuất[[#This Row],[Xuất-NX]]</f>
        <v>0</v>
      </c>
    </row>
    <row r="97" spans="1:25" x14ac:dyDescent="0.35">
      <c r="A97">
        <v>2024</v>
      </c>
      <c r="B97">
        <v>4</v>
      </c>
      <c r="C97" t="s">
        <v>14</v>
      </c>
      <c r="D97" t="s">
        <v>15</v>
      </c>
      <c r="E97" t="s">
        <v>162</v>
      </c>
      <c r="F97" t="s">
        <v>163</v>
      </c>
      <c r="G97" s="2">
        <v>80900</v>
      </c>
      <c r="H97" t="str">
        <f>_xlfn.XLOOKUP(Data_Xuất[[#This Row],[Main SKU]],MD_Main_SKU[Main SKU],MD_Main_SKU[SKU name_gom])</f>
        <v>iSS01084</v>
      </c>
      <c r="I97" t="str">
        <f>_xlfn.XLOOKUP(Data_Xuất[[#This Row],[Material-Xuất]],MD_NVL[Material-Xuất],MD_NVL[SKU name_gom])</f>
        <v>B1_MN</v>
      </c>
      <c r="J97" t="str">
        <f>Data_Xuất[[#This Row],[Material-Xuất]]&amp;" | "&amp;Data_Xuất[[#This Row],[Material description-Xuất]]</f>
        <v>160011761 | Vảy PET B1_A1 MN</v>
      </c>
      <c r="K97" s="2" cm="1">
        <f t="array" ref="K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80900</v>
      </c>
      <c r="L97" s="2" cm="1">
        <f t="array" ref="L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7" s="2" cm="1">
        <f t="array" ref="M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7" s="2" cm="1">
        <f t="array" ref="N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7" s="2" cm="1">
        <f t="array" ref="O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7" s="2" cm="1">
        <f t="array" ref="P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7" s="2" cm="1">
        <f t="array" ref="Q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7" s="2" cm="1">
        <f t="array" ref="R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7" s="2" cm="1">
        <f t="array" ref="S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7" s="2" cm="1">
        <f t="array" ref="T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7" s="2" cm="1">
        <f t="array" ref="U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7" s="2" cm="1">
        <f t="array" ref="V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7" s="2" cm="1">
        <f t="array" ref="W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7" s="2" cm="1">
        <f t="array" ref="X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7" s="2">
        <f>SUM(Data_Xuất[[#This Row],[B1_MN]:[B4_DT]])-Data_Xuất[[#This Row],[Xuất-NX]]</f>
        <v>0</v>
      </c>
    </row>
    <row r="98" spans="1:25" x14ac:dyDescent="0.35">
      <c r="A98">
        <v>2024</v>
      </c>
      <c r="B98">
        <v>4</v>
      </c>
      <c r="C98" t="s">
        <v>14</v>
      </c>
      <c r="D98" t="s">
        <v>15</v>
      </c>
      <c r="E98" t="s">
        <v>142</v>
      </c>
      <c r="F98" t="s">
        <v>143</v>
      </c>
      <c r="G98" s="2">
        <v>9000</v>
      </c>
      <c r="H98" t="str">
        <f>_xlfn.XLOOKUP(Data_Xuất[[#This Row],[Main SKU]],MD_Main_SKU[Main SKU],MD_Main_SKU[SKU name_gom])</f>
        <v>iSS01084</v>
      </c>
      <c r="I98" t="str">
        <f>_xlfn.XLOOKUP(Data_Xuất[[#This Row],[Material-Xuất]],MD_NVL[Material-Xuất],MD_NVL[SKU name_gom])</f>
        <v>B1_DT</v>
      </c>
      <c r="J98" t="str">
        <f>Data_Xuất[[#This Row],[Material-Xuất]]&amp;" | "&amp;Data_Xuất[[#This Row],[Material description-Xuất]]</f>
        <v>160012659 | Vảy PET B1_A2.1 DT</v>
      </c>
      <c r="K98" s="2" cm="1">
        <f t="array" ref="K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8" s="2" cm="1">
        <f t="array" ref="L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8" s="2" cm="1">
        <f t="array" ref="M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9000</v>
      </c>
      <c r="N98" s="2" cm="1">
        <f t="array" ref="N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8" s="2" cm="1">
        <f t="array" ref="O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8" s="2" cm="1">
        <f t="array" ref="P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8" s="2" cm="1">
        <f t="array" ref="Q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8" s="2" cm="1">
        <f t="array" ref="R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8" s="2" cm="1">
        <f t="array" ref="S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8" s="2" cm="1">
        <f t="array" ref="T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8" s="2" cm="1">
        <f t="array" ref="U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8" s="2" cm="1">
        <f t="array" ref="V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8" s="2" cm="1">
        <f t="array" ref="W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8" s="2" cm="1">
        <f t="array" ref="X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8" s="2">
        <f>SUM(Data_Xuất[[#This Row],[B1_MN]:[B4_DT]])-Data_Xuất[[#This Row],[Xuất-NX]]</f>
        <v>0</v>
      </c>
    </row>
    <row r="99" spans="1:25" x14ac:dyDescent="0.35">
      <c r="A99">
        <v>2024</v>
      </c>
      <c r="B99">
        <v>4</v>
      </c>
      <c r="C99" t="s">
        <v>14</v>
      </c>
      <c r="D99" t="s">
        <v>15</v>
      </c>
      <c r="E99" t="s">
        <v>210</v>
      </c>
      <c r="F99" t="s">
        <v>211</v>
      </c>
      <c r="G99" s="2">
        <v>3500</v>
      </c>
      <c r="H99" t="str">
        <f>_xlfn.XLOOKUP(Data_Xuất[[#This Row],[Main SKU]],MD_Main_SKU[Main SKU],MD_Main_SKU[SKU name_gom])</f>
        <v>iSS01084</v>
      </c>
      <c r="I99" t="str">
        <f>_xlfn.XLOOKUP(Data_Xuất[[#This Row],[Material-Xuất]],MD_NVL[Material-Xuất],MD_NVL[SKU name_gom])</f>
        <v>B3_DT</v>
      </c>
      <c r="J99" t="str">
        <f>Data_Xuất[[#This Row],[Material-Xuất]]&amp;" | "&amp;Data_Xuất[[#This Row],[Material description-Xuất]]</f>
        <v>160012705 | Vảy PET B3_A2.1 DT</v>
      </c>
      <c r="K99" s="2" cm="1">
        <f t="array" ref="K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9" s="2" cm="1">
        <f t="array" ref="L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9" s="2" cm="1">
        <f t="array" ref="M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9" s="2" cm="1">
        <f t="array" ref="N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9" s="2" cm="1">
        <f t="array" ref="O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9" s="2" cm="1">
        <f t="array" ref="P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9" s="2" cm="1">
        <f t="array" ref="Q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9" s="2" cm="1">
        <f t="array" ref="R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3500</v>
      </c>
      <c r="S99" s="2" cm="1">
        <f t="array" ref="S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9" s="2" cm="1">
        <f t="array" ref="T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9" s="2" cm="1">
        <f t="array" ref="U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9" s="2" cm="1">
        <f t="array" ref="V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9" s="2" cm="1">
        <f t="array" ref="W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9" s="2" cm="1">
        <f t="array" ref="X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9" s="2">
        <f>SUM(Data_Xuất[[#This Row],[B1_MN]:[B4_DT]])-Data_Xuất[[#This Row],[Xuất-NX]]</f>
        <v>0</v>
      </c>
    </row>
    <row r="100" spans="1:25" x14ac:dyDescent="0.35">
      <c r="A100">
        <v>2024</v>
      </c>
      <c r="B100">
        <v>4</v>
      </c>
      <c r="C100" t="s">
        <v>16</v>
      </c>
      <c r="D100" t="s">
        <v>17</v>
      </c>
      <c r="E100" t="s">
        <v>160</v>
      </c>
      <c r="F100" t="s">
        <v>161</v>
      </c>
      <c r="G100" s="2">
        <v>30500</v>
      </c>
      <c r="H100" t="str">
        <f>_xlfn.XLOOKUP(Data_Xuất[[#This Row],[Main SKU]],MD_Main_SKU[Main SKU],MD_Main_SKU[SKU name_gom])</f>
        <v>WSS01</v>
      </c>
      <c r="I100" t="str">
        <f>_xlfn.XLOOKUP(Data_Xuất[[#This Row],[Material-Xuất]],MD_NVL[Material-Xuất],MD_NVL[SKU name_gom])</f>
        <v>B1_DT</v>
      </c>
      <c r="J100" t="str">
        <f>Data_Xuất[[#This Row],[Material-Xuất]]&amp;" | "&amp;Data_Xuất[[#This Row],[Material description-Xuất]]</f>
        <v>160009895 | Vảy PET B1_A1 DT</v>
      </c>
      <c r="K100" s="2" cm="1">
        <f t="array" ref="K1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00" s="2" cm="1">
        <f t="array" ref="L1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0" s="2" cm="1">
        <f t="array" ref="M1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30500</v>
      </c>
      <c r="N100" s="2" cm="1">
        <f t="array" ref="N1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0" s="2" cm="1">
        <f t="array" ref="O1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0" s="2" cm="1">
        <f t="array" ref="P1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0" s="2" cm="1">
        <f t="array" ref="Q1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0" s="2" cm="1">
        <f t="array" ref="R1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0" s="2" cm="1">
        <f t="array" ref="S1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0" s="2" cm="1">
        <f t="array" ref="T1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0" s="2" cm="1">
        <f t="array" ref="U1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0" s="2" cm="1">
        <f t="array" ref="V1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0" s="2" cm="1">
        <f t="array" ref="W1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0" s="2" cm="1">
        <f t="array" ref="X1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0" s="2">
        <f>SUM(Data_Xuất[[#This Row],[B1_MN]:[B4_DT]])-Data_Xuất[[#This Row],[Xuất-NX]]</f>
        <v>0</v>
      </c>
    </row>
    <row r="101" spans="1:25" x14ac:dyDescent="0.35">
      <c r="A101">
        <v>2024</v>
      </c>
      <c r="B101">
        <v>4</v>
      </c>
      <c r="C101" t="s">
        <v>16</v>
      </c>
      <c r="D101" t="s">
        <v>17</v>
      </c>
      <c r="E101" t="s">
        <v>162</v>
      </c>
      <c r="F101" t="s">
        <v>163</v>
      </c>
      <c r="G101" s="2">
        <v>152500</v>
      </c>
      <c r="H101" t="str">
        <f>_xlfn.XLOOKUP(Data_Xuất[[#This Row],[Main SKU]],MD_Main_SKU[Main SKU],MD_Main_SKU[SKU name_gom])</f>
        <v>WSS01</v>
      </c>
      <c r="I101" t="str">
        <f>_xlfn.XLOOKUP(Data_Xuất[[#This Row],[Material-Xuất]],MD_NVL[Material-Xuất],MD_NVL[SKU name_gom])</f>
        <v>B1_MN</v>
      </c>
      <c r="J101" t="str">
        <f>Data_Xuất[[#This Row],[Material-Xuất]]&amp;" | "&amp;Data_Xuất[[#This Row],[Material description-Xuất]]</f>
        <v>160011761 | Vảy PET B1_A1 MN</v>
      </c>
      <c r="K101" s="2" cm="1">
        <f t="array" ref="K1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152500</v>
      </c>
      <c r="L101" s="2" cm="1">
        <f t="array" ref="L1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1" s="2" cm="1">
        <f t="array" ref="M1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01" s="2" cm="1">
        <f t="array" ref="N1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1" s="2" cm="1">
        <f t="array" ref="O1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1" s="2" cm="1">
        <f t="array" ref="P1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1" s="2" cm="1">
        <f t="array" ref="Q1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1" s="2" cm="1">
        <f t="array" ref="R1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1" s="2" cm="1">
        <f t="array" ref="S1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1" s="2" cm="1">
        <f t="array" ref="T1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1" s="2" cm="1">
        <f t="array" ref="U1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1" s="2" cm="1">
        <f t="array" ref="V1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1" s="2" cm="1">
        <f t="array" ref="W1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1" s="2" cm="1">
        <f t="array" ref="X1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1" s="2">
        <f>SUM(Data_Xuất[[#This Row],[B1_MN]:[B4_DT]])-Data_Xuất[[#This Row],[Xuất-NX]]</f>
        <v>0</v>
      </c>
    </row>
    <row r="102" spans="1:25" x14ac:dyDescent="0.35">
      <c r="A102">
        <v>2024</v>
      </c>
      <c r="B102">
        <v>4</v>
      </c>
      <c r="C102" t="s">
        <v>16</v>
      </c>
      <c r="D102" t="s">
        <v>17</v>
      </c>
      <c r="E102" t="s">
        <v>188</v>
      </c>
      <c r="F102" t="s">
        <v>189</v>
      </c>
      <c r="G102" s="2">
        <v>96000</v>
      </c>
      <c r="H102" t="str">
        <f>_xlfn.XLOOKUP(Data_Xuất[[#This Row],[Main SKU]],MD_Main_SKU[Main SKU],MD_Main_SKU[SKU name_gom])</f>
        <v>WSS01</v>
      </c>
      <c r="I102" t="str">
        <f>_xlfn.XLOOKUP(Data_Xuất[[#This Row],[Material-Xuất]],MD_NVL[Material-Xuất],MD_NVL[SKU name_gom])</f>
        <v>Vảy trộn</v>
      </c>
      <c r="J102" t="str">
        <f>Data_Xuất[[#This Row],[Material-Xuất]]&amp;" | "&amp;Data_Xuất[[#This Row],[Material description-Xuất]]</f>
        <v>160012273 | Vảy PET B1 Mix B2</v>
      </c>
      <c r="K102" s="2" cm="1">
        <f t="array" ref="K1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75630.134237288134</v>
      </c>
      <c r="L102" s="2" cm="1">
        <f t="array" ref="L1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2" s="2" cm="1">
        <f t="array" ref="M1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2400</v>
      </c>
      <c r="N102" s="2" cm="1">
        <f t="array" ref="N1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2" s="2" cm="1">
        <f t="array" ref="O1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13227.213559322034</v>
      </c>
      <c r="P102" s="2" cm="1">
        <f t="array" ref="P1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3756.0081355932202</v>
      </c>
      <c r="Q102" s="2" cm="1">
        <f t="array" ref="Q1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986.64406779661022</v>
      </c>
      <c r="R102" s="2" cm="1">
        <f t="array" ref="R1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2" s="2" cm="1">
        <f t="array" ref="S1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2" s="2" cm="1">
        <f t="array" ref="T1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2" s="2" cm="1">
        <f t="array" ref="U1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2" s="2" cm="1">
        <f t="array" ref="V1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2" s="2" cm="1">
        <f t="array" ref="W1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2" s="2" cm="1">
        <f t="array" ref="X1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2" s="2">
        <f>SUM(Data_Xuất[[#This Row],[B1_MN]:[B4_DT]])-Data_Xuất[[#This Row],[Xuất-NX]]</f>
        <v>0</v>
      </c>
    </row>
    <row r="103" spans="1:25" x14ac:dyDescent="0.35">
      <c r="A103">
        <v>2024</v>
      </c>
      <c r="B103">
        <v>4</v>
      </c>
      <c r="C103" t="s">
        <v>16</v>
      </c>
      <c r="D103" t="s">
        <v>17</v>
      </c>
      <c r="E103" t="s">
        <v>172</v>
      </c>
      <c r="F103" t="s">
        <v>173</v>
      </c>
      <c r="G103" s="2">
        <v>104000</v>
      </c>
      <c r="H103" t="str">
        <f>_xlfn.XLOOKUP(Data_Xuất[[#This Row],[Main SKU]],MD_Main_SKU[Main SKU],MD_Main_SKU[SKU name_gom])</f>
        <v>WSS01</v>
      </c>
      <c r="I103" t="str">
        <f>_xlfn.XLOOKUP(Data_Xuất[[#This Row],[Material-Xuất]],MD_NVL[Material-Xuất],MD_NVL[SKU name_gom])</f>
        <v>B1_DT</v>
      </c>
      <c r="J103" t="str">
        <f>Data_Xuất[[#This Row],[Material-Xuất]]&amp;" | "&amp;Data_Xuất[[#This Row],[Material description-Xuất]]</f>
        <v>160012293 | Vảy PET B1_A2.2 DT</v>
      </c>
      <c r="K103" s="2" cm="1">
        <f t="array" ref="K1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03" s="2" cm="1">
        <f t="array" ref="L1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3" s="2" cm="1">
        <f t="array" ref="M1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104000</v>
      </c>
      <c r="N103" s="2" cm="1">
        <f t="array" ref="N1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3" s="2" cm="1">
        <f t="array" ref="O1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3" s="2" cm="1">
        <f t="array" ref="P1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3" s="2" cm="1">
        <f t="array" ref="Q1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3" s="2" cm="1">
        <f t="array" ref="R1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3" s="2" cm="1">
        <f t="array" ref="S1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3" s="2" cm="1">
        <f t="array" ref="T1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3" s="2" cm="1">
        <f t="array" ref="U1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3" s="2" cm="1">
        <f t="array" ref="V1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3" s="2" cm="1">
        <f t="array" ref="W1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3" s="2" cm="1">
        <f t="array" ref="X1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3" s="2">
        <f>SUM(Data_Xuất[[#This Row],[B1_MN]:[B4_DT]])-Data_Xuất[[#This Row],[Xuất-NX]]</f>
        <v>0</v>
      </c>
    </row>
    <row r="104" spans="1:25" x14ac:dyDescent="0.35">
      <c r="A104">
        <v>2024</v>
      </c>
      <c r="B104">
        <v>4</v>
      </c>
      <c r="C104" t="s">
        <v>16</v>
      </c>
      <c r="D104" t="s">
        <v>17</v>
      </c>
      <c r="E104" t="s">
        <v>164</v>
      </c>
      <c r="F104" t="s">
        <v>165</v>
      </c>
      <c r="G104" s="2">
        <v>385800</v>
      </c>
      <c r="H104" t="str">
        <f>_xlfn.XLOOKUP(Data_Xuất[[#This Row],[Main SKU]],MD_Main_SKU[Main SKU],MD_Main_SKU[SKU name_gom])</f>
        <v>WSS01</v>
      </c>
      <c r="I104" t="str">
        <f>_xlfn.XLOOKUP(Data_Xuất[[#This Row],[Material-Xuất]],MD_NVL[Material-Xuất],MD_NVL[SKU name_gom])</f>
        <v>B1_MN</v>
      </c>
      <c r="J104" t="str">
        <f>Data_Xuất[[#This Row],[Material-Xuất]]&amp;" | "&amp;Data_Xuất[[#This Row],[Material description-Xuất]]</f>
        <v>160012296 | Vảy PET B1_A2.2 MN</v>
      </c>
      <c r="K104" s="2" cm="1">
        <f t="array" ref="K1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385800</v>
      </c>
      <c r="L104" s="2" cm="1">
        <f t="array" ref="L1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4" s="2" cm="1">
        <f t="array" ref="M1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04" s="2" cm="1">
        <f t="array" ref="N1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4" s="2" cm="1">
        <f t="array" ref="O1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4" s="2" cm="1">
        <f t="array" ref="P1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4" s="2" cm="1">
        <f t="array" ref="Q1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4" s="2" cm="1">
        <f t="array" ref="R1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4" s="2" cm="1">
        <f t="array" ref="S1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4" s="2" cm="1">
        <f t="array" ref="T1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4" s="2" cm="1">
        <f t="array" ref="U1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4" s="2" cm="1">
        <f t="array" ref="V1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4" s="2" cm="1">
        <f t="array" ref="W1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4" s="2" cm="1">
        <f t="array" ref="X1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4" s="2">
        <f>SUM(Data_Xuất[[#This Row],[B1_MN]:[B4_DT]])-Data_Xuất[[#This Row],[Xuất-NX]]</f>
        <v>0</v>
      </c>
    </row>
    <row r="105" spans="1:25" x14ac:dyDescent="0.35">
      <c r="A105">
        <v>2024</v>
      </c>
      <c r="B105">
        <v>4</v>
      </c>
      <c r="C105" t="s">
        <v>16</v>
      </c>
      <c r="D105" t="s">
        <v>17</v>
      </c>
      <c r="E105" t="s">
        <v>196</v>
      </c>
      <c r="F105" t="s">
        <v>197</v>
      </c>
      <c r="G105" s="2">
        <v>84606</v>
      </c>
      <c r="H105" t="str">
        <f>_xlfn.XLOOKUP(Data_Xuất[[#This Row],[Main SKU]],MD_Main_SKU[Main SKU],MD_Main_SKU[SKU name_gom])</f>
        <v>WSS01</v>
      </c>
      <c r="I105" t="str">
        <f>_xlfn.XLOOKUP(Data_Xuất[[#This Row],[Material-Xuất]],MD_NVL[Material-Xuất],MD_NVL[SKU name_gom])</f>
        <v>B1_MN</v>
      </c>
      <c r="J105" t="str">
        <f>Data_Xuất[[#This Row],[Material-Xuất]]&amp;" | "&amp;Data_Xuất[[#This Row],[Material description-Xuất]]</f>
        <v>160012297 | Vảy PET B1_A3 MN</v>
      </c>
      <c r="K105" s="2" cm="1">
        <f t="array" ref="K1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84606</v>
      </c>
      <c r="L105" s="2" cm="1">
        <f t="array" ref="L1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5" s="2" cm="1">
        <f t="array" ref="M1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05" s="2" cm="1">
        <f t="array" ref="N1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5" s="2" cm="1">
        <f t="array" ref="O1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5" s="2" cm="1">
        <f t="array" ref="P1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5" s="2" cm="1">
        <f t="array" ref="Q1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5" s="2" cm="1">
        <f t="array" ref="R1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5" s="2" cm="1">
        <f t="array" ref="S1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5" s="2" cm="1">
        <f t="array" ref="T1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5" s="2" cm="1">
        <f t="array" ref="U1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5" s="2" cm="1">
        <f t="array" ref="V1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5" s="2" cm="1">
        <f t="array" ref="W1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5" s="2" cm="1">
        <f t="array" ref="X1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5" s="2">
        <f>SUM(Data_Xuất[[#This Row],[B1_MN]:[B4_DT]])-Data_Xuất[[#This Row],[Xuất-NX]]</f>
        <v>0</v>
      </c>
    </row>
    <row r="106" spans="1:25" x14ac:dyDescent="0.35">
      <c r="A106">
        <v>2024</v>
      </c>
      <c r="B106">
        <v>4</v>
      </c>
      <c r="C106" t="s">
        <v>16</v>
      </c>
      <c r="D106" t="s">
        <v>17</v>
      </c>
      <c r="E106" t="s">
        <v>156</v>
      </c>
      <c r="F106" t="s">
        <v>157</v>
      </c>
      <c r="G106" s="2">
        <v>88500.000000000015</v>
      </c>
      <c r="H106" t="str">
        <f>_xlfn.XLOOKUP(Data_Xuất[[#This Row],[Main SKU]],MD_Main_SKU[Main SKU],MD_Main_SKU[SKU name_gom])</f>
        <v>WSS01</v>
      </c>
      <c r="I106" t="str">
        <f>_xlfn.XLOOKUP(Data_Xuất[[#This Row],[Material-Xuất]],MD_NVL[Material-Xuất],MD_NVL[SKU name_gom])</f>
        <v>Vảy trộn</v>
      </c>
      <c r="J106" t="str">
        <f>Data_Xuất[[#This Row],[Material-Xuất]]&amp;" | "&amp;Data_Xuất[[#This Row],[Material description-Xuất]]</f>
        <v>160012428 | Vảy PET B1-B7.1</v>
      </c>
      <c r="K106" s="2" cm="1">
        <f t="array" ref="K1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17742.449853793674</v>
      </c>
      <c r="L106" s="2" cm="1">
        <f t="array" ref="L1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6" s="2" cm="1">
        <f t="array" ref="M1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62080.527625301402</v>
      </c>
      <c r="N106" s="2" cm="1">
        <f t="array" ref="N1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6" s="2" cm="1">
        <f t="array" ref="O1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6" s="2" cm="1">
        <f t="array" ref="P1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6" s="2" cm="1">
        <f t="array" ref="Q1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6" s="2" cm="1">
        <f t="array" ref="R1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6" s="2" cm="1">
        <f t="array" ref="S1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8677.0225209049422</v>
      </c>
      <c r="T106" s="2" cm="1">
        <f t="array" ref="T1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6" s="2" cm="1">
        <f t="array" ref="U1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6" s="2" cm="1">
        <f t="array" ref="V1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6" s="2" cm="1">
        <f t="array" ref="W1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6" s="2" cm="1">
        <f t="array" ref="X1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6" s="2">
        <f>SUM(Data_Xuất[[#This Row],[B1_MN]:[B4_DT]])-Data_Xuất[[#This Row],[Xuất-NX]]</f>
        <v>0</v>
      </c>
    </row>
    <row r="107" spans="1:25" x14ac:dyDescent="0.35">
      <c r="A107">
        <v>2024</v>
      </c>
      <c r="B107">
        <v>4</v>
      </c>
      <c r="C107" t="s">
        <v>16</v>
      </c>
      <c r="D107" t="s">
        <v>17</v>
      </c>
      <c r="E107" t="s">
        <v>176</v>
      </c>
      <c r="F107" t="s">
        <v>177</v>
      </c>
      <c r="G107" s="2">
        <v>13000</v>
      </c>
      <c r="H107" t="str">
        <f>_xlfn.XLOOKUP(Data_Xuất[[#This Row],[Main SKU]],MD_Main_SKU[Main SKU],MD_Main_SKU[SKU name_gom])</f>
        <v>WSS01</v>
      </c>
      <c r="I107" t="str">
        <f>_xlfn.XLOOKUP(Data_Xuất[[#This Row],[Material-Xuất]],MD_NVL[Material-Xuất],MD_NVL[SKU name_gom])</f>
        <v>Vảy trộn</v>
      </c>
      <c r="J107" t="str">
        <f>Data_Xuất[[#This Row],[Material-Xuất]]&amp;" | "&amp;Data_Xuất[[#This Row],[Material description-Xuất]]</f>
        <v>160012652 | Vảy PET B1-B8</v>
      </c>
      <c r="K107" s="2" cm="1">
        <f t="array" ref="K1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6109.6313301823093</v>
      </c>
      <c r="L107" s="2" cm="1">
        <f t="array" ref="L1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7" s="2" cm="1">
        <f t="array" ref="M1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1291.2221471978394</v>
      </c>
      <c r="N107" s="2" cm="1">
        <f t="array" ref="N1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256.3133018230925</v>
      </c>
      <c r="O107" s="2" cm="1">
        <f t="array" ref="O1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7" s="2" cm="1">
        <f t="array" ref="P1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7" s="2" cm="1">
        <f t="array" ref="Q1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7" s="2" cm="1">
        <f t="array" ref="R1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7" s="2" cm="1">
        <f t="array" ref="S1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177.31262660364618</v>
      </c>
      <c r="T107" s="2" cm="1">
        <f t="array" ref="T1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658.33896016205267</v>
      </c>
      <c r="U107" s="2" cm="1">
        <f t="array" ref="U1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43.889264010803508</v>
      </c>
      <c r="V107" s="2" cm="1">
        <f t="array" ref="V1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7" s="2" cm="1">
        <f t="array" ref="W1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4463.2923700202564</v>
      </c>
      <c r="X107" s="2" cm="1">
        <f t="array" ref="X1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7" s="2">
        <f>SUM(Data_Xuất[[#This Row],[B1_MN]:[B4_DT]])-Data_Xuất[[#This Row],[Xuất-NX]]</f>
        <v>0</v>
      </c>
    </row>
    <row r="108" spans="1:25" x14ac:dyDescent="0.35">
      <c r="A108">
        <v>2024</v>
      </c>
      <c r="B108">
        <v>4</v>
      </c>
      <c r="C108" t="s">
        <v>16</v>
      </c>
      <c r="D108" t="s">
        <v>17</v>
      </c>
      <c r="E108" t="s">
        <v>142</v>
      </c>
      <c r="F108" t="s">
        <v>143</v>
      </c>
      <c r="G108" s="2">
        <v>2500.0000000000005</v>
      </c>
      <c r="H108" t="str">
        <f>_xlfn.XLOOKUP(Data_Xuất[[#This Row],[Main SKU]],MD_Main_SKU[Main SKU],MD_Main_SKU[SKU name_gom])</f>
        <v>WSS01</v>
      </c>
      <c r="I108" t="str">
        <f>_xlfn.XLOOKUP(Data_Xuất[[#This Row],[Material-Xuất]],MD_NVL[Material-Xuất],MD_NVL[SKU name_gom])</f>
        <v>B1_DT</v>
      </c>
      <c r="J108" t="str">
        <f>Data_Xuất[[#This Row],[Material-Xuất]]&amp;" | "&amp;Data_Xuất[[#This Row],[Material description-Xuất]]</f>
        <v>160012659 | Vảy PET B1_A2.1 DT</v>
      </c>
      <c r="K108" s="2" cm="1">
        <f t="array" ref="K1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08" s="2" cm="1">
        <f t="array" ref="L1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8" s="2" cm="1">
        <f t="array" ref="M1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2500.0000000000005</v>
      </c>
      <c r="N108" s="2" cm="1">
        <f t="array" ref="N1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8" s="2" cm="1">
        <f t="array" ref="O1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8" s="2" cm="1">
        <f t="array" ref="P1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8" s="2" cm="1">
        <f t="array" ref="Q1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8" s="2" cm="1">
        <f t="array" ref="R1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8" s="2" cm="1">
        <f t="array" ref="S1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8" s="2" cm="1">
        <f t="array" ref="T1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8" s="2" cm="1">
        <f t="array" ref="U1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8" s="2" cm="1">
        <f t="array" ref="V1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8" s="2" cm="1">
        <f t="array" ref="W1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8" s="2" cm="1">
        <f t="array" ref="X1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8" s="2">
        <f>SUM(Data_Xuất[[#This Row],[B1_MN]:[B4_DT]])-Data_Xuất[[#This Row],[Xuất-NX]]</f>
        <v>0</v>
      </c>
    </row>
    <row r="109" spans="1:25" x14ac:dyDescent="0.35">
      <c r="A109">
        <v>2024</v>
      </c>
      <c r="B109">
        <v>4</v>
      </c>
      <c r="C109" t="s">
        <v>16</v>
      </c>
      <c r="D109" t="s">
        <v>17</v>
      </c>
      <c r="E109" t="s">
        <v>170</v>
      </c>
      <c r="F109" t="s">
        <v>171</v>
      </c>
      <c r="G109" s="2">
        <v>14300.000000000002</v>
      </c>
      <c r="H109" t="str">
        <f>_xlfn.XLOOKUP(Data_Xuất[[#This Row],[Main SKU]],MD_Main_SKU[Main SKU],MD_Main_SKU[SKU name_gom])</f>
        <v>WSS01</v>
      </c>
      <c r="I109" t="str">
        <f>_xlfn.XLOOKUP(Data_Xuất[[#This Row],[Material-Xuất]],MD_NVL[Material-Xuất],MD_NVL[SKU name_gom])</f>
        <v>B1_MN</v>
      </c>
      <c r="J109" t="str">
        <f>Data_Xuất[[#This Row],[Material-Xuất]]&amp;" | "&amp;Data_Xuất[[#This Row],[Material description-Xuất]]</f>
        <v>160012660 | Vảy PET B1_A2.1 MN</v>
      </c>
      <c r="K109" s="2" cm="1">
        <f t="array" ref="K1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14300.000000000002</v>
      </c>
      <c r="L109" s="2" cm="1">
        <f t="array" ref="L1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09" s="2" cm="1">
        <f t="array" ref="M1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09" s="2" cm="1">
        <f t="array" ref="N1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09" s="2" cm="1">
        <f t="array" ref="O1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09" s="2" cm="1">
        <f t="array" ref="P1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09" s="2" cm="1">
        <f t="array" ref="Q1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09" s="2" cm="1">
        <f t="array" ref="R1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09" s="2" cm="1">
        <f t="array" ref="S1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09" s="2" cm="1">
        <f t="array" ref="T1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09" s="2" cm="1">
        <f t="array" ref="U1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09" s="2" cm="1">
        <f t="array" ref="V1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09" s="2" cm="1">
        <f t="array" ref="W1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09" s="2" cm="1">
        <f t="array" ref="X1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09" s="2">
        <f>SUM(Data_Xuất[[#This Row],[B1_MN]:[B4_DT]])-Data_Xuất[[#This Row],[Xuất-NX]]</f>
        <v>0</v>
      </c>
    </row>
    <row r="110" spans="1:25" x14ac:dyDescent="0.35">
      <c r="A110">
        <v>2024</v>
      </c>
      <c r="B110">
        <v>4</v>
      </c>
      <c r="C110" t="s">
        <v>16</v>
      </c>
      <c r="D110" t="s">
        <v>17</v>
      </c>
      <c r="E110" t="s">
        <v>212</v>
      </c>
      <c r="F110" t="s">
        <v>213</v>
      </c>
      <c r="G110" s="2">
        <v>18018</v>
      </c>
      <c r="H110" t="str">
        <f>_xlfn.XLOOKUP(Data_Xuất[[#This Row],[Main SKU]],MD_Main_SKU[Main SKU],MD_Main_SKU[SKU name_gom])</f>
        <v>WSS01</v>
      </c>
      <c r="I110" t="str">
        <f>_xlfn.XLOOKUP(Data_Xuất[[#This Row],[Material-Xuất]],MD_NVL[Material-Xuất],MD_NVL[SKU name_gom])</f>
        <v>B6_DT</v>
      </c>
      <c r="J110" t="str">
        <f>Data_Xuất[[#This Row],[Material-Xuất]]&amp;" | "&amp;Data_Xuất[[#This Row],[Material description-Xuất]]</f>
        <v>160012689 | Vảy PET B6.2_A3.2</v>
      </c>
      <c r="K110" s="2" cm="1">
        <f t="array" ref="K1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10" s="2" cm="1">
        <f t="array" ref="L1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0" s="2" cm="1">
        <f t="array" ref="M1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10" s="2" cm="1">
        <f t="array" ref="N1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18018</v>
      </c>
      <c r="O110" s="2" cm="1">
        <f t="array" ref="O1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0" s="2" cm="1">
        <f t="array" ref="P1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0" s="2" cm="1">
        <f t="array" ref="Q1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0" s="2" cm="1">
        <f t="array" ref="R1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0" s="2" cm="1">
        <f t="array" ref="S1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0" s="2" cm="1">
        <f t="array" ref="T1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0" s="2" cm="1">
        <f t="array" ref="U1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0" s="2" cm="1">
        <f t="array" ref="V1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0" s="2" cm="1">
        <f t="array" ref="W1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0" s="2" cm="1">
        <f t="array" ref="X1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0" s="2">
        <f>SUM(Data_Xuất[[#This Row],[B1_MN]:[B4_DT]])-Data_Xuất[[#This Row],[Xuất-NX]]</f>
        <v>0</v>
      </c>
    </row>
    <row r="111" spans="1:25" x14ac:dyDescent="0.35">
      <c r="A111">
        <v>2024</v>
      </c>
      <c r="B111">
        <v>4</v>
      </c>
      <c r="C111" t="s">
        <v>24</v>
      </c>
      <c r="D111" t="s">
        <v>25</v>
      </c>
      <c r="E111" t="s">
        <v>162</v>
      </c>
      <c r="F111" t="s">
        <v>163</v>
      </c>
      <c r="G111" s="2">
        <v>59940</v>
      </c>
      <c r="H111" t="str">
        <f>_xlfn.XLOOKUP(Data_Xuất[[#This Row],[Main SKU]],MD_Main_SKU[Main SKU],MD_Main_SKU[SKU name_gom])</f>
        <v>WSS01</v>
      </c>
      <c r="I111" t="str">
        <f>_xlfn.XLOOKUP(Data_Xuất[[#This Row],[Material-Xuất]],MD_NVL[Material-Xuất],MD_NVL[SKU name_gom])</f>
        <v>B1_MN</v>
      </c>
      <c r="J111" t="str">
        <f>Data_Xuất[[#This Row],[Material-Xuất]]&amp;" | "&amp;Data_Xuất[[#This Row],[Material description-Xuất]]</f>
        <v>160011761 | Vảy PET B1_A1 MN</v>
      </c>
      <c r="K111" s="2" cm="1">
        <f t="array" ref="K1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59940</v>
      </c>
      <c r="L111" s="2" cm="1">
        <f t="array" ref="L1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1" s="2" cm="1">
        <f t="array" ref="M1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11" s="2" cm="1">
        <f t="array" ref="N1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1" s="2" cm="1">
        <f t="array" ref="O1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1" s="2" cm="1">
        <f t="array" ref="P1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1" s="2" cm="1">
        <f t="array" ref="Q1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1" s="2" cm="1">
        <f t="array" ref="R1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1" s="2" cm="1">
        <f t="array" ref="S1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1" s="2" cm="1">
        <f t="array" ref="T1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1" s="2" cm="1">
        <f t="array" ref="U1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1" s="2" cm="1">
        <f t="array" ref="V1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1" s="2" cm="1">
        <f t="array" ref="W1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1" s="2" cm="1">
        <f t="array" ref="X1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1" s="2">
        <f>SUM(Data_Xuất[[#This Row],[B1_MN]:[B4_DT]])-Data_Xuất[[#This Row],[Xuất-NX]]</f>
        <v>0</v>
      </c>
    </row>
    <row r="112" spans="1:25" x14ac:dyDescent="0.35">
      <c r="A112">
        <v>2024</v>
      </c>
      <c r="B112">
        <v>4</v>
      </c>
      <c r="C112" t="s">
        <v>24</v>
      </c>
      <c r="D112" t="s">
        <v>25</v>
      </c>
      <c r="E112" t="s">
        <v>214</v>
      </c>
      <c r="F112" t="s">
        <v>215</v>
      </c>
      <c r="G112" s="2">
        <v>7000</v>
      </c>
      <c r="H112" t="str">
        <f>_xlfn.XLOOKUP(Data_Xuất[[#This Row],[Main SKU]],MD_Main_SKU[Main SKU],MD_Main_SKU[SKU name_gom])</f>
        <v>WSS01</v>
      </c>
      <c r="I112" t="str">
        <f>_xlfn.XLOOKUP(Data_Xuất[[#This Row],[Material-Xuất]],MD_NVL[Material-Xuất],MD_NVL[SKU name_gom])</f>
        <v>B7_DT</v>
      </c>
      <c r="J112" t="str">
        <f>Data_Xuất[[#This Row],[Material-Xuất]]&amp;" | "&amp;Data_Xuất[[#This Row],[Material description-Xuất]]</f>
        <v>160011808 | Vảy PET B7_A1</v>
      </c>
      <c r="K112" s="2" cm="1">
        <f t="array" ref="K1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12" s="2" cm="1">
        <f t="array" ref="L1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2" s="2" cm="1">
        <f t="array" ref="M1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12" s="2" cm="1">
        <f t="array" ref="N1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2" s="2" cm="1">
        <f t="array" ref="O1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2" s="2" cm="1">
        <f t="array" ref="P1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2" s="2" cm="1">
        <f t="array" ref="Q1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2" s="2" cm="1">
        <f t="array" ref="R1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2" s="2" cm="1">
        <f t="array" ref="S1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7000</v>
      </c>
      <c r="T112" s="2" cm="1">
        <f t="array" ref="T1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2" s="2" cm="1">
        <f t="array" ref="U1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2" s="2" cm="1">
        <f t="array" ref="V1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2" s="2" cm="1">
        <f t="array" ref="W1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2" s="2" cm="1">
        <f t="array" ref="X1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2" s="2">
        <f>SUM(Data_Xuất[[#This Row],[B1_MN]:[B4_DT]])-Data_Xuất[[#This Row],[Xuất-NX]]</f>
        <v>0</v>
      </c>
    </row>
    <row r="113" spans="1:25" x14ac:dyDescent="0.35">
      <c r="A113">
        <v>2024</v>
      </c>
      <c r="B113">
        <v>4</v>
      </c>
      <c r="C113" t="s">
        <v>24</v>
      </c>
      <c r="D113" t="s">
        <v>25</v>
      </c>
      <c r="E113" t="s">
        <v>164</v>
      </c>
      <c r="F113" t="s">
        <v>165</v>
      </c>
      <c r="G113" s="2">
        <v>114175.99999999997</v>
      </c>
      <c r="H113" t="str">
        <f>_xlfn.XLOOKUP(Data_Xuất[[#This Row],[Main SKU]],MD_Main_SKU[Main SKU],MD_Main_SKU[SKU name_gom])</f>
        <v>WSS01</v>
      </c>
      <c r="I113" t="str">
        <f>_xlfn.XLOOKUP(Data_Xuất[[#This Row],[Material-Xuất]],MD_NVL[Material-Xuất],MD_NVL[SKU name_gom])</f>
        <v>B1_MN</v>
      </c>
      <c r="J113" t="str">
        <f>Data_Xuất[[#This Row],[Material-Xuất]]&amp;" | "&amp;Data_Xuất[[#This Row],[Material description-Xuất]]</f>
        <v>160012296 | Vảy PET B1_A2.2 MN</v>
      </c>
      <c r="K113" s="2" cm="1">
        <f t="array" ref="K1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114175.99999999997</v>
      </c>
      <c r="L113" s="2" cm="1">
        <f t="array" ref="L1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3" s="2" cm="1">
        <f t="array" ref="M1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13" s="2" cm="1">
        <f t="array" ref="N1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3" s="2" cm="1">
        <f t="array" ref="O1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3" s="2" cm="1">
        <f t="array" ref="P1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3" s="2" cm="1">
        <f t="array" ref="Q1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3" s="2" cm="1">
        <f t="array" ref="R1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3" s="2" cm="1">
        <f t="array" ref="S1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3" s="2" cm="1">
        <f t="array" ref="T1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3" s="2" cm="1">
        <f t="array" ref="U1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3" s="2" cm="1">
        <f t="array" ref="V1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3" s="2" cm="1">
        <f t="array" ref="W1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3" s="2" cm="1">
        <f t="array" ref="X1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3" s="2">
        <f>SUM(Data_Xuất[[#This Row],[B1_MN]:[B4_DT]])-Data_Xuất[[#This Row],[Xuất-NX]]</f>
        <v>0</v>
      </c>
    </row>
    <row r="114" spans="1:25" x14ac:dyDescent="0.35">
      <c r="A114">
        <v>2024</v>
      </c>
      <c r="B114">
        <v>4</v>
      </c>
      <c r="C114" t="s">
        <v>24</v>
      </c>
      <c r="D114" t="s">
        <v>25</v>
      </c>
      <c r="E114" t="s">
        <v>196</v>
      </c>
      <c r="F114" t="s">
        <v>197</v>
      </c>
      <c r="G114" s="2">
        <v>27000</v>
      </c>
      <c r="H114" t="str">
        <f>_xlfn.XLOOKUP(Data_Xuất[[#This Row],[Main SKU]],MD_Main_SKU[Main SKU],MD_Main_SKU[SKU name_gom])</f>
        <v>WSS01</v>
      </c>
      <c r="I114" t="str">
        <f>_xlfn.XLOOKUP(Data_Xuất[[#This Row],[Material-Xuất]],MD_NVL[Material-Xuất],MD_NVL[SKU name_gom])</f>
        <v>B1_MN</v>
      </c>
      <c r="J114" t="str">
        <f>Data_Xuất[[#This Row],[Material-Xuất]]&amp;" | "&amp;Data_Xuất[[#This Row],[Material description-Xuất]]</f>
        <v>160012297 | Vảy PET B1_A3 MN</v>
      </c>
      <c r="K114" s="2" cm="1">
        <f t="array" ref="K1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27000</v>
      </c>
      <c r="L114" s="2" cm="1">
        <f t="array" ref="L1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4" s="2" cm="1">
        <f t="array" ref="M1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14" s="2" cm="1">
        <f t="array" ref="N1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4" s="2" cm="1">
        <f t="array" ref="O1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4" s="2" cm="1">
        <f t="array" ref="P1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4" s="2" cm="1">
        <f t="array" ref="Q1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4" s="2" cm="1">
        <f t="array" ref="R1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4" s="2" cm="1">
        <f t="array" ref="S1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4" s="2" cm="1">
        <f t="array" ref="T1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4" s="2" cm="1">
        <f t="array" ref="U1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4" s="2" cm="1">
        <f t="array" ref="V1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4" s="2" cm="1">
        <f t="array" ref="W1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4" s="2" cm="1">
        <f t="array" ref="X1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4" s="2">
        <f>SUM(Data_Xuất[[#This Row],[B1_MN]:[B4_DT]])-Data_Xuất[[#This Row],[Xuất-NX]]</f>
        <v>0</v>
      </c>
    </row>
    <row r="115" spans="1:25" x14ac:dyDescent="0.35">
      <c r="A115">
        <v>2024</v>
      </c>
      <c r="B115">
        <v>4</v>
      </c>
      <c r="C115" t="s">
        <v>24</v>
      </c>
      <c r="D115" t="s">
        <v>25</v>
      </c>
      <c r="E115" t="s">
        <v>216</v>
      </c>
      <c r="F115" t="s">
        <v>217</v>
      </c>
      <c r="G115" s="2">
        <v>5500</v>
      </c>
      <c r="H115" t="str">
        <f>_xlfn.XLOOKUP(Data_Xuất[[#This Row],[Main SKU]],MD_Main_SKU[Main SKU],MD_Main_SKU[SKU name_gom])</f>
        <v>WSS01</v>
      </c>
      <c r="I115" t="str">
        <f>_xlfn.XLOOKUP(Data_Xuất[[#This Row],[Material-Xuất]],MD_NVL[Material-Xuất],MD_NVL[SKU name_gom])</f>
        <v>Vảy trộn</v>
      </c>
      <c r="J115" t="str">
        <f>Data_Xuất[[#This Row],[Material-Xuất]]&amp;" | "&amp;Data_Xuất[[#This Row],[Material description-Xuất]]</f>
        <v>160012358 | Vảy PET B1 Mix Zigzag</v>
      </c>
      <c r="K115" s="2" cm="1">
        <f t="array" ref="K1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3153.0275150472917</v>
      </c>
      <c r="L115" s="2" cm="1">
        <f t="array" ref="L1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5" s="2" cm="1">
        <f t="array" ref="M1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469.1315563198624</v>
      </c>
      <c r="N115" s="2" cm="1">
        <f t="array" ref="N1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5" s="2" cm="1">
        <f t="array" ref="O1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377.38607050730872</v>
      </c>
      <c r="P115" s="2" cm="1">
        <f t="array" ref="P1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1500.4548581255374</v>
      </c>
      <c r="Q115" s="2" cm="1">
        <f t="array" ref="Q1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5" s="2" cm="1">
        <f t="array" ref="R1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5" s="2" cm="1">
        <f t="array" ref="S1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5" s="2" cm="1">
        <f t="array" ref="T1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5" s="2" cm="1">
        <f t="array" ref="U1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5" s="2" cm="1">
        <f t="array" ref="V1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5" s="2" cm="1">
        <f t="array" ref="W1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5" s="2" cm="1">
        <f t="array" ref="X1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5" s="2">
        <f>SUM(Data_Xuất[[#This Row],[B1_MN]:[B4_DT]])-Data_Xuất[[#This Row],[Xuất-NX]]</f>
        <v>0</v>
      </c>
    </row>
    <row r="116" spans="1:25" x14ac:dyDescent="0.35">
      <c r="A116">
        <v>2024</v>
      </c>
      <c r="B116">
        <v>4</v>
      </c>
      <c r="C116" t="s">
        <v>24</v>
      </c>
      <c r="D116" t="s">
        <v>25</v>
      </c>
      <c r="E116" t="s">
        <v>170</v>
      </c>
      <c r="F116" t="s">
        <v>171</v>
      </c>
      <c r="G116" s="2">
        <v>29980</v>
      </c>
      <c r="H116" t="str">
        <f>_xlfn.XLOOKUP(Data_Xuất[[#This Row],[Main SKU]],MD_Main_SKU[Main SKU],MD_Main_SKU[SKU name_gom])</f>
        <v>WSS01</v>
      </c>
      <c r="I116" t="str">
        <f>_xlfn.XLOOKUP(Data_Xuất[[#This Row],[Material-Xuất]],MD_NVL[Material-Xuất],MD_NVL[SKU name_gom])</f>
        <v>B1_MN</v>
      </c>
      <c r="J116" t="str">
        <f>Data_Xuất[[#This Row],[Material-Xuất]]&amp;" | "&amp;Data_Xuất[[#This Row],[Material description-Xuất]]</f>
        <v>160012660 | Vảy PET B1_A2.1 MN</v>
      </c>
      <c r="K116" s="2" cm="1">
        <f t="array" ref="K1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29980</v>
      </c>
      <c r="L116" s="2" cm="1">
        <f t="array" ref="L1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6" s="2" cm="1">
        <f t="array" ref="M1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16" s="2" cm="1">
        <f t="array" ref="N1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6" s="2" cm="1">
        <f t="array" ref="O1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6" s="2" cm="1">
        <f t="array" ref="P1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6" s="2" cm="1">
        <f t="array" ref="Q1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6" s="2" cm="1">
        <f t="array" ref="R1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6" s="2" cm="1">
        <f t="array" ref="S1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6" s="2" cm="1">
        <f t="array" ref="T1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6" s="2" cm="1">
        <f t="array" ref="U1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6" s="2" cm="1">
        <f t="array" ref="V1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6" s="2" cm="1">
        <f t="array" ref="W1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6" s="2" cm="1">
        <f t="array" ref="X1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6" s="2">
        <f>SUM(Data_Xuất[[#This Row],[B1_MN]:[B4_DT]])-Data_Xuất[[#This Row],[Xuất-NX]]</f>
        <v>0</v>
      </c>
    </row>
    <row r="117" spans="1:25" x14ac:dyDescent="0.35">
      <c r="A117">
        <v>2024</v>
      </c>
      <c r="B117">
        <v>4</v>
      </c>
      <c r="C117" t="s">
        <v>24</v>
      </c>
      <c r="D117" t="s">
        <v>25</v>
      </c>
      <c r="E117" t="s">
        <v>192</v>
      </c>
      <c r="F117" t="s">
        <v>193</v>
      </c>
      <c r="G117" s="2">
        <v>88499.999999999985</v>
      </c>
      <c r="H117" t="str">
        <f>_xlfn.XLOOKUP(Data_Xuất[[#This Row],[Main SKU]],MD_Main_SKU[Main SKU],MD_Main_SKU[SKU name_gom])</f>
        <v>WSS01</v>
      </c>
      <c r="I117" t="str">
        <f>_xlfn.XLOOKUP(Data_Xuất[[#This Row],[Material-Xuất]],MD_NVL[Material-Xuất],MD_NVL[SKU name_gom])</f>
        <v>Vảy trộn</v>
      </c>
      <c r="J117" t="str">
        <f>Data_Xuất[[#This Row],[Material-Xuất]]&amp;" | "&amp;Data_Xuất[[#This Row],[Material description-Xuất]]</f>
        <v>160012694 | Vảy PET B1_A3-B6.1_A1A2-B5_A1A2</v>
      </c>
      <c r="K117" s="2" cm="1">
        <f t="array" ref="K1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53028.192170818496</v>
      </c>
      <c r="L117" s="2" cm="1">
        <f t="array" ref="L1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7" s="2" cm="1">
        <f t="array" ref="M1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10213.718861209964</v>
      </c>
      <c r="N117" s="2" cm="1">
        <f t="array" ref="N1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20656.71886120996</v>
      </c>
      <c r="O117" s="2" cm="1">
        <f t="array" ref="O1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7" s="2" cm="1">
        <f t="array" ref="P1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7" s="2" cm="1">
        <f t="array" ref="Q1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7" s="2" cm="1">
        <f t="array" ref="R1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7" s="2" cm="1">
        <f t="array" ref="S1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17" s="2" cm="1">
        <f t="array" ref="T1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7" s="2" cm="1">
        <f t="array" ref="U1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4601.3701067615657</v>
      </c>
      <c r="V117" s="2" cm="1">
        <f t="array" ref="V1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7" s="2" cm="1">
        <f t="array" ref="W1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7" s="2" cm="1">
        <f t="array" ref="X1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7" s="2">
        <f>SUM(Data_Xuất[[#This Row],[B1_MN]:[B4_DT]])-Data_Xuất[[#This Row],[Xuất-NX]]</f>
        <v>0</v>
      </c>
    </row>
    <row r="118" spans="1:25" x14ac:dyDescent="0.35">
      <c r="A118">
        <v>2024</v>
      </c>
      <c r="B118">
        <v>4</v>
      </c>
      <c r="C118" t="s">
        <v>24</v>
      </c>
      <c r="D118" t="s">
        <v>25</v>
      </c>
      <c r="E118" t="s">
        <v>200</v>
      </c>
      <c r="F118" t="s">
        <v>201</v>
      </c>
      <c r="G118" s="2">
        <v>60000</v>
      </c>
      <c r="H118" t="str">
        <f>_xlfn.XLOOKUP(Data_Xuất[[#This Row],[Main SKU]],MD_Main_SKU[Main SKU],MD_Main_SKU[SKU name_gom])</f>
        <v>WSS01</v>
      </c>
      <c r="I118" t="str">
        <f>_xlfn.XLOOKUP(Data_Xuất[[#This Row],[Material-Xuất]],MD_NVL[Material-Xuất],MD_NVL[SKU name_gom])</f>
        <v>Vảy trộn</v>
      </c>
      <c r="J118" t="str">
        <f>Data_Xuất[[#This Row],[Material-Xuất]]&amp;" | "&amp;Data_Xuất[[#This Row],[Material description-Xuất]]</f>
        <v>160012695 | Vảy PET B1_A3-B7.1_A1</v>
      </c>
      <c r="K118" s="2" cm="1">
        <f t="array" ref="K1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50451.026253480166</v>
      </c>
      <c r="L118" s="2" cm="1">
        <f t="array" ref="L1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8" s="2" cm="1">
        <f t="array" ref="M1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2160.2849952316628</v>
      </c>
      <c r="N118" s="2" cm="1">
        <f t="array" ref="N1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8" s="2" cm="1">
        <f t="array" ref="O1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8" s="2" cm="1">
        <f t="array" ref="P1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1533.843183759948</v>
      </c>
      <c r="Q118" s="2" cm="1">
        <f t="array" ref="Q1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211.39228242008932</v>
      </c>
      <c r="R118" s="2" cm="1">
        <f t="array" ref="R1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8" s="2" cm="1">
        <f t="array" ref="S1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5643.453285108134</v>
      </c>
      <c r="T118" s="2" cm="1">
        <f t="array" ref="T1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8" s="2" cm="1">
        <f t="array" ref="U1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8" s="2" cm="1">
        <f t="array" ref="V1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8" s="2" cm="1">
        <f t="array" ref="W1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8" s="2" cm="1">
        <f t="array" ref="X1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8" s="2">
        <f>SUM(Data_Xuất[[#This Row],[B1_MN]:[B4_DT]])-Data_Xuất[[#This Row],[Xuất-NX]]</f>
        <v>0</v>
      </c>
    </row>
    <row r="119" spans="1:25" x14ac:dyDescent="0.35">
      <c r="A119">
        <v>2024</v>
      </c>
      <c r="B119">
        <v>5</v>
      </c>
      <c r="C119" t="s">
        <v>8</v>
      </c>
      <c r="D119" t="s">
        <v>9</v>
      </c>
      <c r="E119" t="s">
        <v>156</v>
      </c>
      <c r="F119" t="s">
        <v>157</v>
      </c>
      <c r="G119" s="2">
        <v>40300</v>
      </c>
      <c r="H119" t="str">
        <f>_xlfn.XLOOKUP(Data_Xuất[[#This Row],[Main SKU]],MD_Main_SKU[Main SKU],MD_Main_SKU[SKU name_gom])</f>
        <v>WSS01</v>
      </c>
      <c r="I119" t="str">
        <f>_xlfn.XLOOKUP(Data_Xuất[[#This Row],[Material-Xuất]],MD_NVL[Material-Xuất],MD_NVL[SKU name_gom])</f>
        <v>Vảy trộn</v>
      </c>
      <c r="J119" t="str">
        <f>Data_Xuất[[#This Row],[Material-Xuất]]&amp;" | "&amp;Data_Xuất[[#This Row],[Material description-Xuất]]</f>
        <v>160012428 | Vảy PET B1-B7.1</v>
      </c>
      <c r="K119" s="2" cm="1">
        <f t="array" ref="K1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8079.3302724054793</v>
      </c>
      <c r="L119" s="2" cm="1">
        <f t="array" ref="L1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19" s="2" cm="1">
        <f t="array" ref="M1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28269.438003385832</v>
      </c>
      <c r="N119" s="2" cm="1">
        <f t="array" ref="N1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19" s="2" cm="1">
        <f t="array" ref="O1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19" s="2" cm="1">
        <f t="array" ref="P1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19" s="2" cm="1">
        <f t="array" ref="Q1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19" s="2" cm="1">
        <f t="array" ref="R1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19" s="2" cm="1">
        <f t="array" ref="S1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3951.2317242086901</v>
      </c>
      <c r="T119" s="2" cm="1">
        <f t="array" ref="T1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19" s="2" cm="1">
        <f t="array" ref="U1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19" s="2" cm="1">
        <f t="array" ref="V1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19" s="2" cm="1">
        <f t="array" ref="W1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19" s="2" cm="1">
        <f t="array" ref="X1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19" s="2">
        <f>SUM(Data_Xuất[[#This Row],[B1_MN]:[B4_DT]])-Data_Xuất[[#This Row],[Xuất-NX]]</f>
        <v>0</v>
      </c>
    </row>
    <row r="120" spans="1:25" x14ac:dyDescent="0.35">
      <c r="A120">
        <v>2024</v>
      </c>
      <c r="B120">
        <v>5</v>
      </c>
      <c r="C120" t="s">
        <v>14</v>
      </c>
      <c r="D120" t="s">
        <v>15</v>
      </c>
      <c r="E120" t="s">
        <v>158</v>
      </c>
      <c r="F120" t="s">
        <v>159</v>
      </c>
      <c r="G120" s="2">
        <v>19000</v>
      </c>
      <c r="H120" t="str">
        <f>_xlfn.XLOOKUP(Data_Xuất[[#This Row],[Main SKU]],MD_Main_SKU[Main SKU],MD_Main_SKU[SKU name_gom])</f>
        <v>iSS01084</v>
      </c>
      <c r="I120" t="str">
        <f>_xlfn.XLOOKUP(Data_Xuất[[#This Row],[Material-Xuất]],MD_NVL[Material-Xuất],MD_NVL[SKU name_gom])</f>
        <v>B3_DT</v>
      </c>
      <c r="J120" t="str">
        <f>Data_Xuất[[#This Row],[Material-Xuất]]&amp;" | "&amp;Data_Xuất[[#This Row],[Material description-Xuất]]</f>
        <v>160009894 | Vảy PET B3_A1 DT</v>
      </c>
      <c r="K120" s="2" cm="1">
        <f t="array" ref="K1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0" s="2" cm="1">
        <f t="array" ref="L1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0" s="2" cm="1">
        <f t="array" ref="M1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0" s="2" cm="1">
        <f t="array" ref="N1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0" s="2" cm="1">
        <f t="array" ref="O1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0" s="2" cm="1">
        <f t="array" ref="P1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0" s="2" cm="1">
        <f t="array" ref="Q1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0" s="2" cm="1">
        <f t="array" ref="R1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19000</v>
      </c>
      <c r="S120" s="2" cm="1">
        <f t="array" ref="S1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0" s="2" cm="1">
        <f t="array" ref="T1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0" s="2" cm="1">
        <f t="array" ref="U1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0" s="2" cm="1">
        <f t="array" ref="V1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0" s="2" cm="1">
        <f t="array" ref="W1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0" s="2" cm="1">
        <f t="array" ref="X1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0" s="2">
        <f>SUM(Data_Xuất[[#This Row],[B1_MN]:[B4_DT]])-Data_Xuất[[#This Row],[Xuất-NX]]</f>
        <v>0</v>
      </c>
    </row>
    <row r="121" spans="1:25" x14ac:dyDescent="0.35">
      <c r="A121">
        <v>2024</v>
      </c>
      <c r="B121">
        <v>5</v>
      </c>
      <c r="C121" t="s">
        <v>14</v>
      </c>
      <c r="D121" t="s">
        <v>15</v>
      </c>
      <c r="E121" t="s">
        <v>160</v>
      </c>
      <c r="F121" t="s">
        <v>161</v>
      </c>
      <c r="G121" s="2">
        <v>3499.9999999999995</v>
      </c>
      <c r="H121" t="str">
        <f>_xlfn.XLOOKUP(Data_Xuất[[#This Row],[Main SKU]],MD_Main_SKU[Main SKU],MD_Main_SKU[SKU name_gom])</f>
        <v>iSS01084</v>
      </c>
      <c r="I121" t="str">
        <f>_xlfn.XLOOKUP(Data_Xuất[[#This Row],[Material-Xuất]],MD_NVL[Material-Xuất],MD_NVL[SKU name_gom])</f>
        <v>B1_DT</v>
      </c>
      <c r="J121" t="str">
        <f>Data_Xuất[[#This Row],[Material-Xuất]]&amp;" | "&amp;Data_Xuất[[#This Row],[Material description-Xuất]]</f>
        <v>160009895 | Vảy PET B1_A1 DT</v>
      </c>
      <c r="K121" s="2" cm="1">
        <f t="array" ref="K1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1" s="2" cm="1">
        <f t="array" ref="L1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1" s="2" cm="1">
        <f t="array" ref="M1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3499.9999999999995</v>
      </c>
      <c r="N121" s="2" cm="1">
        <f t="array" ref="N1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1" s="2" cm="1">
        <f t="array" ref="O1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1" s="2" cm="1">
        <f t="array" ref="P1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1" s="2" cm="1">
        <f t="array" ref="Q1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1" s="2" cm="1">
        <f t="array" ref="R1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1" s="2" cm="1">
        <f t="array" ref="S1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1" s="2" cm="1">
        <f t="array" ref="T1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1" s="2" cm="1">
        <f t="array" ref="U1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1" s="2" cm="1">
        <f t="array" ref="V1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1" s="2" cm="1">
        <f t="array" ref="W1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1" s="2" cm="1">
        <f t="array" ref="X1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1" s="2">
        <f>SUM(Data_Xuất[[#This Row],[B1_MN]:[B4_DT]])-Data_Xuất[[#This Row],[Xuất-NX]]</f>
        <v>0</v>
      </c>
    </row>
    <row r="122" spans="1:25" x14ac:dyDescent="0.35">
      <c r="A122">
        <v>2024</v>
      </c>
      <c r="B122">
        <v>5</v>
      </c>
      <c r="C122" t="s">
        <v>14</v>
      </c>
      <c r="D122" t="s">
        <v>15</v>
      </c>
      <c r="E122" t="s">
        <v>162</v>
      </c>
      <c r="F122" t="s">
        <v>163</v>
      </c>
      <c r="G122" s="2">
        <v>218299.99999999997</v>
      </c>
      <c r="H122" t="str">
        <f>_xlfn.XLOOKUP(Data_Xuất[[#This Row],[Main SKU]],MD_Main_SKU[Main SKU],MD_Main_SKU[SKU name_gom])</f>
        <v>iSS01084</v>
      </c>
      <c r="I122" t="str">
        <f>_xlfn.XLOOKUP(Data_Xuất[[#This Row],[Material-Xuất]],MD_NVL[Material-Xuất],MD_NVL[SKU name_gom])</f>
        <v>B1_MN</v>
      </c>
      <c r="J122" t="str">
        <f>Data_Xuất[[#This Row],[Material-Xuất]]&amp;" | "&amp;Data_Xuất[[#This Row],[Material description-Xuất]]</f>
        <v>160011761 | Vảy PET B1_A1 MN</v>
      </c>
      <c r="K122" s="2" cm="1">
        <f t="array" ref="K1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218299.99999999997</v>
      </c>
      <c r="L122" s="2" cm="1">
        <f t="array" ref="L1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2" s="2" cm="1">
        <f t="array" ref="M1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2" s="2" cm="1">
        <f t="array" ref="N1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2" s="2" cm="1">
        <f t="array" ref="O1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2" s="2" cm="1">
        <f t="array" ref="P1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2" s="2" cm="1">
        <f t="array" ref="Q1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2" s="2" cm="1">
        <f t="array" ref="R1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2" s="2" cm="1">
        <f t="array" ref="S1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2" s="2" cm="1">
        <f t="array" ref="T1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2" s="2" cm="1">
        <f t="array" ref="U1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2" s="2" cm="1">
        <f t="array" ref="V1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2" s="2" cm="1">
        <f t="array" ref="W1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2" s="2" cm="1">
        <f t="array" ref="X1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2" s="2">
        <f>SUM(Data_Xuất[[#This Row],[B1_MN]:[B4_DT]])-Data_Xuất[[#This Row],[Xuất-NX]]</f>
        <v>0</v>
      </c>
    </row>
    <row r="123" spans="1:25" x14ac:dyDescent="0.35">
      <c r="A123">
        <v>2024</v>
      </c>
      <c r="B123">
        <v>5</v>
      </c>
      <c r="C123" t="s">
        <v>14</v>
      </c>
      <c r="D123" t="s">
        <v>15</v>
      </c>
      <c r="E123" t="s">
        <v>166</v>
      </c>
      <c r="F123" t="s">
        <v>167</v>
      </c>
      <c r="G123" s="2">
        <v>13500</v>
      </c>
      <c r="H123" t="str">
        <f>_xlfn.XLOOKUP(Data_Xuất[[#This Row],[Main SKU]],MD_Main_SKU[Main SKU],MD_Main_SKU[SKU name_gom])</f>
        <v>iSS01084</v>
      </c>
      <c r="I123" t="str">
        <f>_xlfn.XLOOKUP(Data_Xuất[[#This Row],[Material-Xuất]],MD_NVL[Material-Xuất],MD_NVL[SKU name_gom])</f>
        <v>B3_DT</v>
      </c>
      <c r="J123" t="str">
        <f>Data_Xuất[[#This Row],[Material-Xuất]]&amp;" | "&amp;Data_Xuất[[#This Row],[Material description-Xuất]]</f>
        <v>160012302 | Vảy PET B3_A2.2 DT</v>
      </c>
      <c r="K123" s="2" cm="1">
        <f t="array" ref="K1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3" s="2" cm="1">
        <f t="array" ref="L1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3" s="2" cm="1">
        <f t="array" ref="M1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3" s="2" cm="1">
        <f t="array" ref="N1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3" s="2" cm="1">
        <f t="array" ref="O1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3" s="2" cm="1">
        <f t="array" ref="P1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3" s="2" cm="1">
        <f t="array" ref="Q1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3" s="2" cm="1">
        <f t="array" ref="R1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13500</v>
      </c>
      <c r="S123" s="2" cm="1">
        <f t="array" ref="S1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3" s="2" cm="1">
        <f t="array" ref="T1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3" s="2" cm="1">
        <f t="array" ref="U1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3" s="2" cm="1">
        <f t="array" ref="V1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3" s="2" cm="1">
        <f t="array" ref="W1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3" s="2" cm="1">
        <f t="array" ref="X1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3" s="2">
        <f>SUM(Data_Xuất[[#This Row],[B1_MN]:[B4_DT]])-Data_Xuất[[#This Row],[Xuất-NX]]</f>
        <v>0</v>
      </c>
    </row>
    <row r="124" spans="1:25" x14ac:dyDescent="0.35">
      <c r="A124">
        <v>2024</v>
      </c>
      <c r="B124">
        <v>5</v>
      </c>
      <c r="C124" t="s">
        <v>14</v>
      </c>
      <c r="D124" t="s">
        <v>15</v>
      </c>
      <c r="E124" t="s">
        <v>210</v>
      </c>
      <c r="F124" t="s">
        <v>211</v>
      </c>
      <c r="G124" s="2">
        <v>6500</v>
      </c>
      <c r="H124" t="str">
        <f>_xlfn.XLOOKUP(Data_Xuất[[#This Row],[Main SKU]],MD_Main_SKU[Main SKU],MD_Main_SKU[SKU name_gom])</f>
        <v>iSS01084</v>
      </c>
      <c r="I124" t="str">
        <f>_xlfn.XLOOKUP(Data_Xuất[[#This Row],[Material-Xuất]],MD_NVL[Material-Xuất],MD_NVL[SKU name_gom])</f>
        <v>B3_DT</v>
      </c>
      <c r="J124" t="str">
        <f>Data_Xuất[[#This Row],[Material-Xuất]]&amp;" | "&amp;Data_Xuất[[#This Row],[Material description-Xuất]]</f>
        <v>160012705 | Vảy PET B3_A2.1 DT</v>
      </c>
      <c r="K124" s="2" cm="1">
        <f t="array" ref="K1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4" s="2" cm="1">
        <f t="array" ref="L1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4" s="2" cm="1">
        <f t="array" ref="M1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4" s="2" cm="1">
        <f t="array" ref="N1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4" s="2" cm="1">
        <f t="array" ref="O1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4" s="2" cm="1">
        <f t="array" ref="P1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4" s="2" cm="1">
        <f t="array" ref="Q1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4" s="2" cm="1">
        <f t="array" ref="R1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6500</v>
      </c>
      <c r="S124" s="2" cm="1">
        <f t="array" ref="S1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4" s="2" cm="1">
        <f t="array" ref="T1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4" s="2" cm="1">
        <f t="array" ref="U1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4" s="2" cm="1">
        <f t="array" ref="V1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4" s="2" cm="1">
        <f t="array" ref="W1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4" s="2" cm="1">
        <f t="array" ref="X1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4" s="2">
        <f>SUM(Data_Xuất[[#This Row],[B1_MN]:[B4_DT]])-Data_Xuất[[#This Row],[Xuất-NX]]</f>
        <v>0</v>
      </c>
    </row>
    <row r="125" spans="1:25" x14ac:dyDescent="0.35">
      <c r="A125">
        <v>2024</v>
      </c>
      <c r="B125">
        <v>5</v>
      </c>
      <c r="C125" t="s">
        <v>16</v>
      </c>
      <c r="D125" t="s">
        <v>17</v>
      </c>
      <c r="E125" t="s">
        <v>160</v>
      </c>
      <c r="F125" t="s">
        <v>161</v>
      </c>
      <c r="G125" s="2">
        <v>126750.00000000003</v>
      </c>
      <c r="H125" t="str">
        <f>_xlfn.XLOOKUP(Data_Xuất[[#This Row],[Main SKU]],MD_Main_SKU[Main SKU],MD_Main_SKU[SKU name_gom])</f>
        <v>WSS01</v>
      </c>
      <c r="I125" t="str">
        <f>_xlfn.XLOOKUP(Data_Xuất[[#This Row],[Material-Xuất]],MD_NVL[Material-Xuất],MD_NVL[SKU name_gom])</f>
        <v>B1_DT</v>
      </c>
      <c r="J125" t="str">
        <f>Data_Xuất[[#This Row],[Material-Xuất]]&amp;" | "&amp;Data_Xuất[[#This Row],[Material description-Xuất]]</f>
        <v>160009895 | Vảy PET B1_A1 DT</v>
      </c>
      <c r="K125" s="2" cm="1">
        <f t="array" ref="K1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5" s="2" cm="1">
        <f t="array" ref="L1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5" s="2" cm="1">
        <f t="array" ref="M1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126750.00000000003</v>
      </c>
      <c r="N125" s="2" cm="1">
        <f t="array" ref="N1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5" s="2" cm="1">
        <f t="array" ref="O1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5" s="2" cm="1">
        <f t="array" ref="P1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5" s="2" cm="1">
        <f t="array" ref="Q1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5" s="2" cm="1">
        <f t="array" ref="R1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5" s="2" cm="1">
        <f t="array" ref="S1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5" s="2" cm="1">
        <f t="array" ref="T1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5" s="2" cm="1">
        <f t="array" ref="U1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5" s="2" cm="1">
        <f t="array" ref="V1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5" s="2" cm="1">
        <f t="array" ref="W1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5" s="2" cm="1">
        <f t="array" ref="X1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5" s="2">
        <f>SUM(Data_Xuất[[#This Row],[B1_MN]:[B4_DT]])-Data_Xuất[[#This Row],[Xuất-NX]]</f>
        <v>0</v>
      </c>
    </row>
    <row r="126" spans="1:25" x14ac:dyDescent="0.35">
      <c r="A126">
        <v>2024</v>
      </c>
      <c r="B126">
        <v>5</v>
      </c>
      <c r="C126" t="s">
        <v>16</v>
      </c>
      <c r="D126" t="s">
        <v>17</v>
      </c>
      <c r="E126" t="s">
        <v>218</v>
      </c>
      <c r="F126" t="s">
        <v>219</v>
      </c>
      <c r="G126" s="2">
        <v>7199.9999999999991</v>
      </c>
      <c r="H126" t="str">
        <f>_xlfn.XLOOKUP(Data_Xuất[[#This Row],[Main SKU]],MD_Main_SKU[Main SKU],MD_Main_SKU[SKU name_gom])</f>
        <v>WSS01</v>
      </c>
      <c r="I126" t="str">
        <f>_xlfn.XLOOKUP(Data_Xuất[[#This Row],[Material-Xuất]],MD_NVL[Material-Xuất],MD_NVL[SKU name_gom])</f>
        <v>B2_DT</v>
      </c>
      <c r="J126" t="str">
        <f>Data_Xuất[[#This Row],[Material-Xuất]]&amp;" | "&amp;Data_Xuất[[#This Row],[Material description-Xuất]]</f>
        <v>160009896 | Vảy PET B2.1_A1</v>
      </c>
      <c r="K126" s="2" cm="1">
        <f t="array" ref="K1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6" s="2" cm="1">
        <f t="array" ref="L1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6" s="2" cm="1">
        <f t="array" ref="M1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6" s="2" cm="1">
        <f t="array" ref="N1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6" s="2" cm="1">
        <f t="array" ref="O1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7199.9999999999991</v>
      </c>
      <c r="P126" s="2" cm="1">
        <f t="array" ref="P1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6" s="2" cm="1">
        <f t="array" ref="Q1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6" s="2" cm="1">
        <f t="array" ref="R1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6" s="2" cm="1">
        <f t="array" ref="S1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6" s="2" cm="1">
        <f t="array" ref="T1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6" s="2" cm="1">
        <f t="array" ref="U1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6" s="2" cm="1">
        <f t="array" ref="V1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6" s="2" cm="1">
        <f t="array" ref="W1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6" s="2" cm="1">
        <f t="array" ref="X1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6" s="2">
        <f>SUM(Data_Xuất[[#This Row],[B1_MN]:[B4_DT]])-Data_Xuất[[#This Row],[Xuất-NX]]</f>
        <v>0</v>
      </c>
    </row>
    <row r="127" spans="1:25" x14ac:dyDescent="0.35">
      <c r="A127">
        <v>2024</v>
      </c>
      <c r="B127">
        <v>5</v>
      </c>
      <c r="C127" t="s">
        <v>16</v>
      </c>
      <c r="D127" t="s">
        <v>17</v>
      </c>
      <c r="E127" t="s">
        <v>162</v>
      </c>
      <c r="F127" t="s">
        <v>163</v>
      </c>
      <c r="G127" s="2">
        <v>603859.99999999977</v>
      </c>
      <c r="H127" t="str">
        <f>_xlfn.XLOOKUP(Data_Xuất[[#This Row],[Main SKU]],MD_Main_SKU[Main SKU],MD_Main_SKU[SKU name_gom])</f>
        <v>WSS01</v>
      </c>
      <c r="I127" t="str">
        <f>_xlfn.XLOOKUP(Data_Xuất[[#This Row],[Material-Xuất]],MD_NVL[Material-Xuất],MD_NVL[SKU name_gom])</f>
        <v>B1_MN</v>
      </c>
      <c r="J127" t="str">
        <f>Data_Xuất[[#This Row],[Material-Xuất]]&amp;" | "&amp;Data_Xuất[[#This Row],[Material description-Xuất]]</f>
        <v>160011761 | Vảy PET B1_A1 MN</v>
      </c>
      <c r="K127" s="2" cm="1">
        <f t="array" ref="K1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603859.99999999977</v>
      </c>
      <c r="L127" s="2" cm="1">
        <f t="array" ref="L1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7" s="2" cm="1">
        <f t="array" ref="M1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7" s="2" cm="1">
        <f t="array" ref="N1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7" s="2" cm="1">
        <f t="array" ref="O1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7" s="2" cm="1">
        <f t="array" ref="P1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7" s="2" cm="1">
        <f t="array" ref="Q1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7" s="2" cm="1">
        <f t="array" ref="R1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7" s="2" cm="1">
        <f t="array" ref="S1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7" s="2" cm="1">
        <f t="array" ref="T1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7" s="2" cm="1">
        <f t="array" ref="U1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7" s="2" cm="1">
        <f t="array" ref="V1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7" s="2" cm="1">
        <f t="array" ref="W1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7" s="2" cm="1">
        <f t="array" ref="X1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7" s="2">
        <f>SUM(Data_Xuất[[#This Row],[B1_MN]:[B4_DT]])-Data_Xuất[[#This Row],[Xuất-NX]]</f>
        <v>0</v>
      </c>
    </row>
    <row r="128" spans="1:25" x14ac:dyDescent="0.35">
      <c r="A128">
        <v>2024</v>
      </c>
      <c r="B128">
        <v>5</v>
      </c>
      <c r="C128" t="s">
        <v>16</v>
      </c>
      <c r="D128" t="s">
        <v>17</v>
      </c>
      <c r="E128" t="s">
        <v>214</v>
      </c>
      <c r="F128" t="s">
        <v>215</v>
      </c>
      <c r="G128" s="2">
        <v>12500</v>
      </c>
      <c r="H128" t="str">
        <f>_xlfn.XLOOKUP(Data_Xuất[[#This Row],[Main SKU]],MD_Main_SKU[Main SKU],MD_Main_SKU[SKU name_gom])</f>
        <v>WSS01</v>
      </c>
      <c r="I128" t="str">
        <f>_xlfn.XLOOKUP(Data_Xuất[[#This Row],[Material-Xuất]],MD_NVL[Material-Xuất],MD_NVL[SKU name_gom])</f>
        <v>B7_DT</v>
      </c>
      <c r="J128" t="str">
        <f>Data_Xuất[[#This Row],[Material-Xuất]]&amp;" | "&amp;Data_Xuất[[#This Row],[Material description-Xuất]]</f>
        <v>160011808 | Vảy PET B7_A1</v>
      </c>
      <c r="K128" s="2" cm="1">
        <f t="array" ref="K1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8" s="2" cm="1">
        <f t="array" ref="L1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8" s="2" cm="1">
        <f t="array" ref="M1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28" s="2" cm="1">
        <f t="array" ref="N1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8" s="2" cm="1">
        <f t="array" ref="O1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8" s="2" cm="1">
        <f t="array" ref="P1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8" s="2" cm="1">
        <f t="array" ref="Q1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8" s="2" cm="1">
        <f t="array" ref="R1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8" s="2" cm="1">
        <f t="array" ref="S1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12500</v>
      </c>
      <c r="T128" s="2" cm="1">
        <f t="array" ref="T1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8" s="2" cm="1">
        <f t="array" ref="U1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8" s="2" cm="1">
        <f t="array" ref="V1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8" s="2" cm="1">
        <f t="array" ref="W1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8" s="2" cm="1">
        <f t="array" ref="X1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8" s="2">
        <f>SUM(Data_Xuất[[#This Row],[B1_MN]:[B4_DT]])-Data_Xuất[[#This Row],[Xuất-NX]]</f>
        <v>0</v>
      </c>
    </row>
    <row r="129" spans="1:25" x14ac:dyDescent="0.35">
      <c r="A129">
        <v>2024</v>
      </c>
      <c r="B129">
        <v>5</v>
      </c>
      <c r="C129" t="s">
        <v>16</v>
      </c>
      <c r="D129" t="s">
        <v>17</v>
      </c>
      <c r="E129" t="s">
        <v>172</v>
      </c>
      <c r="F129" t="s">
        <v>173</v>
      </c>
      <c r="G129" s="2">
        <v>346100.00000000017</v>
      </c>
      <c r="H129" t="str">
        <f>_xlfn.XLOOKUP(Data_Xuất[[#This Row],[Main SKU]],MD_Main_SKU[Main SKU],MD_Main_SKU[SKU name_gom])</f>
        <v>WSS01</v>
      </c>
      <c r="I129" t="str">
        <f>_xlfn.XLOOKUP(Data_Xuất[[#This Row],[Material-Xuất]],MD_NVL[Material-Xuất],MD_NVL[SKU name_gom])</f>
        <v>B1_DT</v>
      </c>
      <c r="J129" t="str">
        <f>Data_Xuất[[#This Row],[Material-Xuất]]&amp;" | "&amp;Data_Xuất[[#This Row],[Material description-Xuất]]</f>
        <v>160012293 | Vảy PET B1_A2.2 DT</v>
      </c>
      <c r="K129" s="2" cm="1">
        <f t="array" ref="K1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29" s="2" cm="1">
        <f t="array" ref="L1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29" s="2" cm="1">
        <f t="array" ref="M1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346100.00000000017</v>
      </c>
      <c r="N129" s="2" cm="1">
        <f t="array" ref="N1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29" s="2" cm="1">
        <f t="array" ref="O1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29" s="2" cm="1">
        <f t="array" ref="P1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29" s="2" cm="1">
        <f t="array" ref="Q1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29" s="2" cm="1">
        <f t="array" ref="R1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29" s="2" cm="1">
        <f t="array" ref="S1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29" s="2" cm="1">
        <f t="array" ref="T1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29" s="2" cm="1">
        <f t="array" ref="U1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29" s="2" cm="1">
        <f t="array" ref="V1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29" s="2" cm="1">
        <f t="array" ref="W1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29" s="2" cm="1">
        <f t="array" ref="X1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29" s="2">
        <f>SUM(Data_Xuất[[#This Row],[B1_MN]:[B4_DT]])-Data_Xuất[[#This Row],[Xuất-NX]]</f>
        <v>0</v>
      </c>
    </row>
    <row r="130" spans="1:25" x14ac:dyDescent="0.35">
      <c r="A130">
        <v>2024</v>
      </c>
      <c r="B130">
        <v>5</v>
      </c>
      <c r="C130" t="s">
        <v>16</v>
      </c>
      <c r="D130" t="s">
        <v>17</v>
      </c>
      <c r="E130" t="s">
        <v>194</v>
      </c>
      <c r="F130" t="s">
        <v>195</v>
      </c>
      <c r="G130" s="2">
        <v>1000</v>
      </c>
      <c r="H130" t="str">
        <f>_xlfn.XLOOKUP(Data_Xuất[[#This Row],[Main SKU]],MD_Main_SKU[Main SKU],MD_Main_SKU[SKU name_gom])</f>
        <v>WSS01</v>
      </c>
      <c r="I130" t="str">
        <f>_xlfn.XLOOKUP(Data_Xuất[[#This Row],[Material-Xuất]],MD_NVL[Material-Xuất],MD_NVL[SKU name_gom])</f>
        <v>B1_DT</v>
      </c>
      <c r="J130" t="str">
        <f>Data_Xuất[[#This Row],[Material-Xuất]]&amp;" | "&amp;Data_Xuất[[#This Row],[Material description-Xuất]]</f>
        <v>160012294 | Vảy PET B1_A3 DT</v>
      </c>
      <c r="K130" s="2" cm="1">
        <f t="array" ref="K1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30" s="2" cm="1">
        <f t="array" ref="L1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0" s="2" cm="1">
        <f t="array" ref="M1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1000</v>
      </c>
      <c r="N130" s="2" cm="1">
        <f t="array" ref="N1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0" s="2" cm="1">
        <f t="array" ref="O1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30" s="2" cm="1">
        <f t="array" ref="P1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0" s="2" cm="1">
        <f t="array" ref="Q1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0" s="2" cm="1">
        <f t="array" ref="R1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0" s="2" cm="1">
        <f t="array" ref="S1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0" s="2" cm="1">
        <f t="array" ref="T1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0" s="2" cm="1">
        <f t="array" ref="U1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0" s="2" cm="1">
        <f t="array" ref="V1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0" s="2" cm="1">
        <f t="array" ref="W1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0" s="2" cm="1">
        <f t="array" ref="X1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0" s="2">
        <f>SUM(Data_Xuất[[#This Row],[B1_MN]:[B4_DT]])-Data_Xuất[[#This Row],[Xuất-NX]]</f>
        <v>0</v>
      </c>
    </row>
    <row r="131" spans="1:25" x14ac:dyDescent="0.35">
      <c r="A131">
        <v>2024</v>
      </c>
      <c r="B131">
        <v>5</v>
      </c>
      <c r="C131" t="s">
        <v>16</v>
      </c>
      <c r="D131" t="s">
        <v>17</v>
      </c>
      <c r="E131" t="s">
        <v>164</v>
      </c>
      <c r="F131" t="s">
        <v>165</v>
      </c>
      <c r="G131" s="2">
        <v>1597495</v>
      </c>
      <c r="H131" t="str">
        <f>_xlfn.XLOOKUP(Data_Xuất[[#This Row],[Main SKU]],MD_Main_SKU[Main SKU],MD_Main_SKU[SKU name_gom])</f>
        <v>WSS01</v>
      </c>
      <c r="I131" t="str">
        <f>_xlfn.XLOOKUP(Data_Xuất[[#This Row],[Material-Xuất]],MD_NVL[Material-Xuất],MD_NVL[SKU name_gom])</f>
        <v>B1_MN</v>
      </c>
      <c r="J131" t="str">
        <f>Data_Xuất[[#This Row],[Material-Xuất]]&amp;" | "&amp;Data_Xuất[[#This Row],[Material description-Xuất]]</f>
        <v>160012296 | Vảy PET B1_A2.2 MN</v>
      </c>
      <c r="K131" s="2" cm="1">
        <f t="array" ref="K1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1597495</v>
      </c>
      <c r="L131" s="2" cm="1">
        <f t="array" ref="L1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1" s="2" cm="1">
        <f t="array" ref="M1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31" s="2" cm="1">
        <f t="array" ref="N1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1" s="2" cm="1">
        <f t="array" ref="O1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31" s="2" cm="1">
        <f t="array" ref="P1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1" s="2" cm="1">
        <f t="array" ref="Q1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1" s="2" cm="1">
        <f t="array" ref="R1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1" s="2" cm="1">
        <f t="array" ref="S1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1" s="2" cm="1">
        <f t="array" ref="T1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1" s="2" cm="1">
        <f t="array" ref="U1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1" s="2" cm="1">
        <f t="array" ref="V1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1" s="2" cm="1">
        <f t="array" ref="W1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1" s="2" cm="1">
        <f t="array" ref="X1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1" s="2">
        <f>SUM(Data_Xuất[[#This Row],[B1_MN]:[B4_DT]])-Data_Xuất[[#This Row],[Xuất-NX]]</f>
        <v>0</v>
      </c>
    </row>
    <row r="132" spans="1:25" x14ac:dyDescent="0.35">
      <c r="A132">
        <v>2024</v>
      </c>
      <c r="B132">
        <v>5</v>
      </c>
      <c r="C132" t="s">
        <v>16</v>
      </c>
      <c r="D132" t="s">
        <v>17</v>
      </c>
      <c r="E132" t="s">
        <v>196</v>
      </c>
      <c r="F132" t="s">
        <v>197</v>
      </c>
      <c r="G132" s="2">
        <v>31000</v>
      </c>
      <c r="H132" t="str">
        <f>_xlfn.XLOOKUP(Data_Xuất[[#This Row],[Main SKU]],MD_Main_SKU[Main SKU],MD_Main_SKU[SKU name_gom])</f>
        <v>WSS01</v>
      </c>
      <c r="I132" t="str">
        <f>_xlfn.XLOOKUP(Data_Xuất[[#This Row],[Material-Xuất]],MD_NVL[Material-Xuất],MD_NVL[SKU name_gom])</f>
        <v>B1_MN</v>
      </c>
      <c r="J132" t="str">
        <f>Data_Xuất[[#This Row],[Material-Xuất]]&amp;" | "&amp;Data_Xuất[[#This Row],[Material description-Xuất]]</f>
        <v>160012297 | Vảy PET B1_A3 MN</v>
      </c>
      <c r="K132" s="2" cm="1">
        <f t="array" ref="K1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31000</v>
      </c>
      <c r="L132" s="2" cm="1">
        <f t="array" ref="L1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2" s="2" cm="1">
        <f t="array" ref="M1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32" s="2" cm="1">
        <f t="array" ref="N1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2" s="2" cm="1">
        <f t="array" ref="O1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32" s="2" cm="1">
        <f t="array" ref="P1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2" s="2" cm="1">
        <f t="array" ref="Q1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2" s="2" cm="1">
        <f t="array" ref="R1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2" s="2" cm="1">
        <f t="array" ref="S1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2" s="2" cm="1">
        <f t="array" ref="T1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2" s="2" cm="1">
        <f t="array" ref="U1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2" s="2" cm="1">
        <f t="array" ref="V1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2" s="2" cm="1">
        <f t="array" ref="W1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2" s="2" cm="1">
        <f t="array" ref="X1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2" s="2">
        <f>SUM(Data_Xuất[[#This Row],[B1_MN]:[B4_DT]])-Data_Xuất[[#This Row],[Xuất-NX]]</f>
        <v>0</v>
      </c>
    </row>
    <row r="133" spans="1:25" x14ac:dyDescent="0.35">
      <c r="A133">
        <v>2024</v>
      </c>
      <c r="B133">
        <v>5</v>
      </c>
      <c r="C133" t="s">
        <v>16</v>
      </c>
      <c r="D133" t="s">
        <v>17</v>
      </c>
      <c r="E133" t="s">
        <v>220</v>
      </c>
      <c r="F133" t="s">
        <v>221</v>
      </c>
      <c r="G133" s="2">
        <v>3999.9999999999995</v>
      </c>
      <c r="H133" t="str">
        <f>_xlfn.XLOOKUP(Data_Xuất[[#This Row],[Main SKU]],MD_Main_SKU[Main SKU],MD_Main_SKU[SKU name_gom])</f>
        <v>WSS01</v>
      </c>
      <c r="I133" t="str">
        <f>_xlfn.XLOOKUP(Data_Xuất[[#This Row],[Material-Xuất]],MD_NVL[Material-Xuất],MD_NVL[SKU name_gom])</f>
        <v>B2_DT</v>
      </c>
      <c r="J133" t="str">
        <f>Data_Xuất[[#This Row],[Material-Xuất]]&amp;" | "&amp;Data_Xuất[[#This Row],[Material description-Xuất]]</f>
        <v>160012299 | Vảy PET B2.1_A2</v>
      </c>
      <c r="K133" s="2" cm="1">
        <f t="array" ref="K1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33" s="2" cm="1">
        <f t="array" ref="L1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3" s="2" cm="1">
        <f t="array" ref="M1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33" s="2" cm="1">
        <f t="array" ref="N1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3" s="2" cm="1">
        <f t="array" ref="O1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3999.9999999999995</v>
      </c>
      <c r="P133" s="2" cm="1">
        <f t="array" ref="P1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3" s="2" cm="1">
        <f t="array" ref="Q1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3" s="2" cm="1">
        <f t="array" ref="R1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3" s="2" cm="1">
        <f t="array" ref="S1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3" s="2" cm="1">
        <f t="array" ref="T1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3" s="2" cm="1">
        <f t="array" ref="U1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3" s="2" cm="1">
        <f t="array" ref="V1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3" s="2" cm="1">
        <f t="array" ref="W1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3" s="2" cm="1">
        <f t="array" ref="X1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3" s="2">
        <f>SUM(Data_Xuất[[#This Row],[B1_MN]:[B4_DT]])-Data_Xuất[[#This Row],[Xuất-NX]]</f>
        <v>0</v>
      </c>
    </row>
    <row r="134" spans="1:25" x14ac:dyDescent="0.35">
      <c r="A134">
        <v>2024</v>
      </c>
      <c r="B134">
        <v>5</v>
      </c>
      <c r="C134" t="s">
        <v>16</v>
      </c>
      <c r="D134" t="s">
        <v>17</v>
      </c>
      <c r="E134" t="s">
        <v>216</v>
      </c>
      <c r="F134" t="s">
        <v>217</v>
      </c>
      <c r="G134" s="2">
        <v>108000</v>
      </c>
      <c r="H134" t="str">
        <f>_xlfn.XLOOKUP(Data_Xuất[[#This Row],[Main SKU]],MD_Main_SKU[Main SKU],MD_Main_SKU[SKU name_gom])</f>
        <v>WSS01</v>
      </c>
      <c r="I134" t="str">
        <f>_xlfn.XLOOKUP(Data_Xuất[[#This Row],[Material-Xuất]],MD_NVL[Material-Xuất],MD_NVL[SKU name_gom])</f>
        <v>Vảy trộn</v>
      </c>
      <c r="J134" t="str">
        <f>Data_Xuất[[#This Row],[Material-Xuất]]&amp;" | "&amp;Data_Xuất[[#This Row],[Material description-Xuất]]</f>
        <v>160012358 | Vảy PET B1 Mix Zigzag</v>
      </c>
      <c r="K134" s="2" cm="1">
        <f t="array" ref="K1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61913.994840928637</v>
      </c>
      <c r="L134" s="2" cm="1">
        <f t="array" ref="L1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4" s="2" cm="1">
        <f t="array" ref="M1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9212.0378331900247</v>
      </c>
      <c r="N134" s="2" cm="1">
        <f t="array" ref="N1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4" s="2" cm="1">
        <f t="array" ref="O1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7410.49011177988</v>
      </c>
      <c r="P134" s="2" cm="1">
        <f t="array" ref="P1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29463.477214101458</v>
      </c>
      <c r="Q134" s="2" cm="1">
        <f t="array" ref="Q1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4" s="2" cm="1">
        <f t="array" ref="R1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4" s="2" cm="1">
        <f t="array" ref="S1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4" s="2" cm="1">
        <f t="array" ref="T1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4" s="2" cm="1">
        <f t="array" ref="U1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4" s="2" cm="1">
        <f t="array" ref="V1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4" s="2" cm="1">
        <f t="array" ref="W1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4" s="2" cm="1">
        <f t="array" ref="X1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4" s="2">
        <f>SUM(Data_Xuất[[#This Row],[B1_MN]:[B4_DT]])-Data_Xuất[[#This Row],[Xuất-NX]]</f>
        <v>0</v>
      </c>
    </row>
    <row r="135" spans="1:25" x14ac:dyDescent="0.35">
      <c r="A135">
        <v>2024</v>
      </c>
      <c r="B135">
        <v>5</v>
      </c>
      <c r="C135" t="s">
        <v>16</v>
      </c>
      <c r="D135" t="s">
        <v>17</v>
      </c>
      <c r="E135" t="s">
        <v>178</v>
      </c>
      <c r="F135" t="s">
        <v>179</v>
      </c>
      <c r="G135" s="2">
        <v>101400</v>
      </c>
      <c r="H135" t="str">
        <f>_xlfn.XLOOKUP(Data_Xuất[[#This Row],[Main SKU]],MD_Main_SKU[Main SKU],MD_Main_SKU[SKU name_gom])</f>
        <v>WSS01</v>
      </c>
      <c r="I135" t="str">
        <f>_xlfn.XLOOKUP(Data_Xuất[[#This Row],[Material-Xuất]],MD_NVL[Material-Xuất],MD_NVL[SKU name_gom])</f>
        <v>Vảy trộn</v>
      </c>
      <c r="J135" t="str">
        <f>Data_Xuất[[#This Row],[Material-Xuất]]&amp;" | "&amp;Data_Xuất[[#This Row],[Material description-Xuất]]</f>
        <v>160012653 | Vảy PET B1-Hạt PL SSP</v>
      </c>
      <c r="K135" s="2" cm="1">
        <f t="array" ref="K1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73161.722399999999</v>
      </c>
      <c r="L135" s="2" cm="1">
        <f t="array" ref="L1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5" s="2" cm="1">
        <f t="array" ref="M1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9607.65</v>
      </c>
      <c r="N135" s="2" cm="1">
        <f t="array" ref="N1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7879.7939999999999</v>
      </c>
      <c r="O135" s="2" cm="1">
        <f t="array" ref="O1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3731.52</v>
      </c>
      <c r="P135" s="2" cm="1">
        <f t="array" ref="P1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752.79359999999997</v>
      </c>
      <c r="Q135" s="2" cm="1">
        <f t="array" ref="Q1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1926.6</v>
      </c>
      <c r="R135" s="2" cm="1">
        <f t="array" ref="R1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5" s="2" cm="1">
        <f t="array" ref="S1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5" s="2" cm="1">
        <f t="array" ref="T1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5" s="2" cm="1">
        <f t="array" ref="U1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5" s="2" cm="1">
        <f t="array" ref="V1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5" s="2" cm="1">
        <f t="array" ref="W1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4339.92</v>
      </c>
      <c r="X135" s="2" cm="1">
        <f t="array" ref="X1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5" s="2">
        <f>SUM(Data_Xuất[[#This Row],[B1_MN]:[B4_DT]])-Data_Xuất[[#This Row],[Xuất-NX]]</f>
        <v>0</v>
      </c>
    </row>
    <row r="136" spans="1:25" x14ac:dyDescent="0.35">
      <c r="A136">
        <v>2024</v>
      </c>
      <c r="B136">
        <v>5</v>
      </c>
      <c r="C136" t="s">
        <v>16</v>
      </c>
      <c r="D136" t="s">
        <v>17</v>
      </c>
      <c r="E136" t="s">
        <v>202</v>
      </c>
      <c r="F136" t="s">
        <v>203</v>
      </c>
      <c r="G136" s="2">
        <v>22500</v>
      </c>
      <c r="H136" t="str">
        <f>_xlfn.XLOOKUP(Data_Xuất[[#This Row],[Main SKU]],MD_Main_SKU[Main SKU],MD_Main_SKU[SKU name_gom])</f>
        <v>WSS01</v>
      </c>
      <c r="I136" t="str">
        <f>_xlfn.XLOOKUP(Data_Xuất[[#This Row],[Material-Xuất]],MD_NVL[Material-Xuất],MD_NVL[SKU name_gom])</f>
        <v>Vảy trộn</v>
      </c>
      <c r="J136" t="str">
        <f>Data_Xuất[[#This Row],[Material-Xuất]]&amp;" | "&amp;Data_Xuất[[#This Row],[Material description-Xuất]]</f>
        <v>160012654 | Vảy PET B1-Hạt PL ADD</v>
      </c>
      <c r="K136" s="2" cm="1">
        <f t="array" ref="K1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7902.7234927234931</v>
      </c>
      <c r="L136" s="2" cm="1">
        <f t="array" ref="L1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6" s="2" cm="1">
        <f t="array" ref="M1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841.99584199584206</v>
      </c>
      <c r="N136" s="2" cm="1">
        <f t="array" ref="N1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6331.7463617463618</v>
      </c>
      <c r="O136" s="2" cm="1">
        <f t="array" ref="O1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221.41372141372142</v>
      </c>
      <c r="P136" s="2" cm="1">
        <f t="array" ref="P1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3276.6424116424114</v>
      </c>
      <c r="Q136" s="2" cm="1">
        <f t="array" ref="Q1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786.70478170478168</v>
      </c>
      <c r="R136" s="2" cm="1">
        <f t="array" ref="R1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6" s="2" cm="1">
        <f t="array" ref="S1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34.303534303534299</v>
      </c>
      <c r="T136" s="2" cm="1">
        <f t="array" ref="T1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6" s="2" cm="1">
        <f t="array" ref="U1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3104.469854469854</v>
      </c>
      <c r="V136" s="2" cm="1">
        <f t="array" ref="V1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6" s="2" cm="1">
        <f t="array" ref="W1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6" s="2" cm="1">
        <f t="array" ref="X1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6" s="2">
        <f>SUM(Data_Xuất[[#This Row],[B1_MN]:[B4_DT]])-Data_Xuất[[#This Row],[Xuất-NX]]</f>
        <v>0</v>
      </c>
    </row>
    <row r="137" spans="1:25" x14ac:dyDescent="0.35">
      <c r="A137">
        <v>2024</v>
      </c>
      <c r="B137">
        <v>5</v>
      </c>
      <c r="C137" t="s">
        <v>16</v>
      </c>
      <c r="D137" t="s">
        <v>17</v>
      </c>
      <c r="E137" t="s">
        <v>142</v>
      </c>
      <c r="F137" t="s">
        <v>143</v>
      </c>
      <c r="G137" s="2">
        <v>53000</v>
      </c>
      <c r="H137" t="str">
        <f>_xlfn.XLOOKUP(Data_Xuất[[#This Row],[Main SKU]],MD_Main_SKU[Main SKU],MD_Main_SKU[SKU name_gom])</f>
        <v>WSS01</v>
      </c>
      <c r="I137" t="str">
        <f>_xlfn.XLOOKUP(Data_Xuất[[#This Row],[Material-Xuất]],MD_NVL[Material-Xuất],MD_NVL[SKU name_gom])</f>
        <v>B1_DT</v>
      </c>
      <c r="J137" t="str">
        <f>Data_Xuất[[#This Row],[Material-Xuất]]&amp;" | "&amp;Data_Xuất[[#This Row],[Material description-Xuất]]</f>
        <v>160012659 | Vảy PET B1_A2.1 DT</v>
      </c>
      <c r="K137" s="2" cm="1">
        <f t="array" ref="K1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37" s="2" cm="1">
        <f t="array" ref="L1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7" s="2" cm="1">
        <f t="array" ref="M1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53000</v>
      </c>
      <c r="N137" s="2" cm="1">
        <f t="array" ref="N1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7" s="2" cm="1">
        <f t="array" ref="O1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37" s="2" cm="1">
        <f t="array" ref="P1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7" s="2" cm="1">
        <f t="array" ref="Q1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7" s="2" cm="1">
        <f t="array" ref="R1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7" s="2" cm="1">
        <f t="array" ref="S1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7" s="2" cm="1">
        <f t="array" ref="T1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7" s="2" cm="1">
        <f t="array" ref="U1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7" s="2" cm="1">
        <f t="array" ref="V1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7" s="2" cm="1">
        <f t="array" ref="W1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7" s="2" cm="1">
        <f t="array" ref="X1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7" s="2">
        <f>SUM(Data_Xuất[[#This Row],[B1_MN]:[B4_DT]])-Data_Xuất[[#This Row],[Xuất-NX]]</f>
        <v>0</v>
      </c>
    </row>
    <row r="138" spans="1:25" x14ac:dyDescent="0.35">
      <c r="A138">
        <v>2024</v>
      </c>
      <c r="B138">
        <v>5</v>
      </c>
      <c r="C138" t="s">
        <v>16</v>
      </c>
      <c r="D138" t="s">
        <v>17</v>
      </c>
      <c r="E138" t="s">
        <v>170</v>
      </c>
      <c r="F138" t="s">
        <v>171</v>
      </c>
      <c r="G138" s="2">
        <v>315510.60000000015</v>
      </c>
      <c r="H138" t="str">
        <f>_xlfn.XLOOKUP(Data_Xuất[[#This Row],[Main SKU]],MD_Main_SKU[Main SKU],MD_Main_SKU[SKU name_gom])</f>
        <v>WSS01</v>
      </c>
      <c r="I138" t="str">
        <f>_xlfn.XLOOKUP(Data_Xuất[[#This Row],[Material-Xuất]],MD_NVL[Material-Xuất],MD_NVL[SKU name_gom])</f>
        <v>B1_MN</v>
      </c>
      <c r="J138" t="str">
        <f>Data_Xuất[[#This Row],[Material-Xuất]]&amp;" | "&amp;Data_Xuất[[#This Row],[Material description-Xuất]]</f>
        <v>160012660 | Vảy PET B1_A2.1 MN</v>
      </c>
      <c r="K138" s="2" cm="1">
        <f t="array" ref="K1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315510.60000000015</v>
      </c>
      <c r="L138" s="2" cm="1">
        <f t="array" ref="L1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8" s="2" cm="1">
        <f t="array" ref="M1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38" s="2" cm="1">
        <f t="array" ref="N1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8" s="2" cm="1">
        <f t="array" ref="O1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38" s="2" cm="1">
        <f t="array" ref="P1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8" s="2" cm="1">
        <f t="array" ref="Q1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8" s="2" cm="1">
        <f t="array" ref="R1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8" s="2" cm="1">
        <f t="array" ref="S1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8" s="2" cm="1">
        <f t="array" ref="T1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8" s="2" cm="1">
        <f t="array" ref="U1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8" s="2" cm="1">
        <f t="array" ref="V1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8" s="2" cm="1">
        <f t="array" ref="W1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8" s="2" cm="1">
        <f t="array" ref="X1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8" s="2">
        <f>SUM(Data_Xuất[[#This Row],[B1_MN]:[B4_DT]])-Data_Xuất[[#This Row],[Xuất-NX]]</f>
        <v>0</v>
      </c>
    </row>
    <row r="139" spans="1:25" x14ac:dyDescent="0.35">
      <c r="A139">
        <v>2024</v>
      </c>
      <c r="B139">
        <v>5</v>
      </c>
      <c r="C139" t="s">
        <v>16</v>
      </c>
      <c r="D139" t="s">
        <v>17</v>
      </c>
      <c r="E139" t="s">
        <v>222</v>
      </c>
      <c r="F139" t="s">
        <v>223</v>
      </c>
      <c r="G139" s="2">
        <v>39996</v>
      </c>
      <c r="H139" t="str">
        <f>_xlfn.XLOOKUP(Data_Xuất[[#This Row],[Main SKU]],MD_Main_SKU[Main SKU],MD_Main_SKU[SKU name_gom])</f>
        <v>WSS01</v>
      </c>
      <c r="I139" t="str">
        <f>_xlfn.XLOOKUP(Data_Xuất[[#This Row],[Material-Xuất]],MD_NVL[Material-Xuất],MD_NVL[SKU name_gom])</f>
        <v>B2_DT</v>
      </c>
      <c r="J139" t="str">
        <f>Data_Xuất[[#This Row],[Material-Xuất]]&amp;" | "&amp;Data_Xuất[[#This Row],[Material description-Xuất]]</f>
        <v>160012683 | Vảy PET B2.2_A1</v>
      </c>
      <c r="K139" s="2" cm="1">
        <f t="array" ref="K1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39" s="2" cm="1">
        <f t="array" ref="L1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39" s="2" cm="1">
        <f t="array" ref="M1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39" s="2" cm="1">
        <f t="array" ref="N1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39" s="2" cm="1">
        <f t="array" ref="O1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39996</v>
      </c>
      <c r="P139" s="2" cm="1">
        <f t="array" ref="P1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39" s="2" cm="1">
        <f t="array" ref="Q1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39" s="2" cm="1">
        <f t="array" ref="R1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39" s="2" cm="1">
        <f t="array" ref="S1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39" s="2" cm="1">
        <f t="array" ref="T1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39" s="2" cm="1">
        <f t="array" ref="U1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39" s="2" cm="1">
        <f t="array" ref="V1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39" s="2" cm="1">
        <f t="array" ref="W1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39" s="2" cm="1">
        <f t="array" ref="X1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39" s="2">
        <f>SUM(Data_Xuất[[#This Row],[B1_MN]:[B4_DT]])-Data_Xuất[[#This Row],[Xuất-NX]]</f>
        <v>0</v>
      </c>
    </row>
    <row r="140" spans="1:25" x14ac:dyDescent="0.35">
      <c r="A140">
        <v>2024</v>
      </c>
      <c r="B140">
        <v>5</v>
      </c>
      <c r="C140" t="s">
        <v>16</v>
      </c>
      <c r="D140" t="s">
        <v>17</v>
      </c>
      <c r="E140" t="s">
        <v>224</v>
      </c>
      <c r="F140" t="s">
        <v>225</v>
      </c>
      <c r="G140" s="2">
        <v>24400</v>
      </c>
      <c r="H140" t="str">
        <f>_xlfn.XLOOKUP(Data_Xuất[[#This Row],[Main SKU]],MD_Main_SKU[Main SKU],MD_Main_SKU[SKU name_gom])</f>
        <v>WSS01</v>
      </c>
      <c r="I140" t="str">
        <f>_xlfn.XLOOKUP(Data_Xuất[[#This Row],[Material-Xuất]],MD_NVL[Material-Xuất],MD_NVL[SKU name_gom])</f>
        <v>B2_DT</v>
      </c>
      <c r="J140" t="str">
        <f>Data_Xuất[[#This Row],[Material-Xuất]]&amp;" | "&amp;Data_Xuất[[#This Row],[Material description-Xuất]]</f>
        <v>160012684 | Vảy PET B2.2_A2</v>
      </c>
      <c r="K140" s="2" cm="1">
        <f t="array" ref="K1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40" s="2" cm="1">
        <f t="array" ref="L1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0" s="2" cm="1">
        <f t="array" ref="M1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40" s="2" cm="1">
        <f t="array" ref="N1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0" s="2" cm="1">
        <f t="array" ref="O1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24400</v>
      </c>
      <c r="P140" s="2" cm="1">
        <f t="array" ref="P1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0" s="2" cm="1">
        <f t="array" ref="Q1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0" s="2" cm="1">
        <f t="array" ref="R1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0" s="2" cm="1">
        <f t="array" ref="S1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0" s="2" cm="1">
        <f t="array" ref="T1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0" s="2" cm="1">
        <f t="array" ref="U1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0" s="2" cm="1">
        <f t="array" ref="V1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0" s="2" cm="1">
        <f t="array" ref="W1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0" s="2" cm="1">
        <f t="array" ref="X1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0" s="2">
        <f>SUM(Data_Xuất[[#This Row],[B1_MN]:[B4_DT]])-Data_Xuất[[#This Row],[Xuất-NX]]</f>
        <v>0</v>
      </c>
    </row>
    <row r="141" spans="1:25" x14ac:dyDescent="0.35">
      <c r="A141">
        <v>2024</v>
      </c>
      <c r="B141">
        <v>5</v>
      </c>
      <c r="C141" t="s">
        <v>16</v>
      </c>
      <c r="D141" t="s">
        <v>17</v>
      </c>
      <c r="E141" t="s">
        <v>192</v>
      </c>
      <c r="F141" t="s">
        <v>193</v>
      </c>
      <c r="G141" s="2">
        <v>43550</v>
      </c>
      <c r="H141" t="str">
        <f>_xlfn.XLOOKUP(Data_Xuất[[#This Row],[Main SKU]],MD_Main_SKU[Main SKU],MD_Main_SKU[SKU name_gom])</f>
        <v>WSS01</v>
      </c>
      <c r="I141" t="str">
        <f>_xlfn.XLOOKUP(Data_Xuất[[#This Row],[Material-Xuất]],MD_NVL[Material-Xuất],MD_NVL[SKU name_gom])</f>
        <v>Vảy trộn</v>
      </c>
      <c r="J141" t="str">
        <f>Data_Xuất[[#This Row],[Material-Xuất]]&amp;" | "&amp;Data_Xuất[[#This Row],[Material description-Xuất]]</f>
        <v>160012694 | Vảy PET B1_A3-B6.1_A1A2-B5_A1A2</v>
      </c>
      <c r="K141" s="2" cm="1">
        <f t="array" ref="K1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26094.664056939502</v>
      </c>
      <c r="L141" s="2" cm="1">
        <f t="array" ref="L1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1" s="2" cm="1">
        <f t="array" ref="M1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5026.0729537366551</v>
      </c>
      <c r="N141" s="2" cm="1">
        <f t="array" ref="N1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10164.972953736655</v>
      </c>
      <c r="O141" s="2" cm="1">
        <f t="array" ref="O1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1" s="2" cm="1">
        <f t="array" ref="P1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1" s="2" cm="1">
        <f t="array" ref="Q1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1" s="2" cm="1">
        <f t="array" ref="R1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1" s="2" cm="1">
        <f t="array" ref="S1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1" s="2" cm="1">
        <f t="array" ref="T1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1" s="2" cm="1">
        <f t="array" ref="U1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2264.2900355871889</v>
      </c>
      <c r="V141" s="2" cm="1">
        <f t="array" ref="V1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1" s="2" cm="1">
        <f t="array" ref="W1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1" s="2" cm="1">
        <f t="array" ref="X1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1" s="2">
        <f>SUM(Data_Xuất[[#This Row],[B1_MN]:[B4_DT]])-Data_Xuất[[#This Row],[Xuất-NX]]</f>
        <v>0</v>
      </c>
    </row>
    <row r="142" spans="1:25" x14ac:dyDescent="0.35">
      <c r="A142">
        <v>2024</v>
      </c>
      <c r="B142">
        <v>5</v>
      </c>
      <c r="C142" t="s">
        <v>16</v>
      </c>
      <c r="D142" t="s">
        <v>17</v>
      </c>
      <c r="E142" t="s">
        <v>200</v>
      </c>
      <c r="F142" t="s">
        <v>201</v>
      </c>
      <c r="G142" s="2">
        <v>52500.000000000007</v>
      </c>
      <c r="H142" t="str">
        <f>_xlfn.XLOOKUP(Data_Xuất[[#This Row],[Main SKU]],MD_Main_SKU[Main SKU],MD_Main_SKU[SKU name_gom])</f>
        <v>WSS01</v>
      </c>
      <c r="I142" t="str">
        <f>_xlfn.XLOOKUP(Data_Xuất[[#This Row],[Material-Xuất]],MD_NVL[Material-Xuất],MD_NVL[SKU name_gom])</f>
        <v>Vảy trộn</v>
      </c>
      <c r="J142" t="str">
        <f>Data_Xuất[[#This Row],[Material-Xuất]]&amp;" | "&amp;Data_Xuất[[#This Row],[Material description-Xuất]]</f>
        <v>160012695 | Vảy PET B1_A3-B7.1_A1</v>
      </c>
      <c r="K142" s="2" cm="1">
        <f t="array" ref="K1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44144.647971795152</v>
      </c>
      <c r="L142" s="2" cm="1">
        <f t="array" ref="L1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2" s="2" cm="1">
        <f t="array" ref="M1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1890.2493708277052</v>
      </c>
      <c r="N142" s="2" cm="1">
        <f t="array" ref="N1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2" s="2" cm="1">
        <f t="array" ref="O1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2" s="2" cm="1">
        <f t="array" ref="P1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1342.1127857899546</v>
      </c>
      <c r="Q142" s="2" cm="1">
        <f t="array" ref="Q1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184.96824711757816</v>
      </c>
      <c r="R142" s="2" cm="1">
        <f t="array" ref="R1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2" s="2" cm="1">
        <f t="array" ref="S1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4938.0216244696176</v>
      </c>
      <c r="T142" s="2" cm="1">
        <f t="array" ref="T1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2" s="2" cm="1">
        <f t="array" ref="U1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2" s="2" cm="1">
        <f t="array" ref="V1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2" s="2" cm="1">
        <f t="array" ref="W1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2" s="2" cm="1">
        <f t="array" ref="X1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2" s="2">
        <f>SUM(Data_Xuất[[#This Row],[B1_MN]:[B4_DT]])-Data_Xuất[[#This Row],[Xuất-NX]]</f>
        <v>0</v>
      </c>
    </row>
    <row r="143" spans="1:25" x14ac:dyDescent="0.35">
      <c r="A143">
        <v>2024</v>
      </c>
      <c r="B143">
        <v>5</v>
      </c>
      <c r="C143" t="s">
        <v>22</v>
      </c>
      <c r="D143" t="s">
        <v>23</v>
      </c>
      <c r="E143" t="s">
        <v>22</v>
      </c>
      <c r="F143" t="s">
        <v>23</v>
      </c>
      <c r="G143" s="2">
        <v>37400</v>
      </c>
      <c r="H143" t="str">
        <f>_xlfn.XLOOKUP(Data_Xuất[[#This Row],[Main SKU]],MD_Main_SKU[Main SKU],MD_Main_SKU[SKU name_gom])</f>
        <v>WSS03</v>
      </c>
      <c r="I143" t="str">
        <f>_xlfn.XLOOKUP(Data_Xuất[[#This Row],[Material-Xuất]],MD_NVL[Material-Xuất],MD_NVL[SKU name_gom])</f>
        <v>Hạt</v>
      </c>
      <c r="J143" t="str">
        <f>Data_Xuất[[#This Row],[Material-Xuất]]&amp;" | "&amp;Data_Xuất[[#This Row],[Material description-Xuất]]</f>
        <v>110000359 | Hạt nhựa rPET WSS03G</v>
      </c>
      <c r="K143" s="2" cm="1">
        <f t="array" ref="K1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43" s="2" cm="1">
        <f t="array" ref="L1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3" s="2" cm="1">
        <f t="array" ref="M1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43" s="2" cm="1">
        <f t="array" ref="N1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3" s="2" cm="1">
        <f t="array" ref="O1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3" s="2" cm="1">
        <f t="array" ref="P1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3" s="2" cm="1">
        <f t="array" ref="Q1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37400</v>
      </c>
      <c r="R143" s="2" cm="1">
        <f t="array" ref="R1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3" s="2" cm="1">
        <f t="array" ref="S1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3" s="2" cm="1">
        <f t="array" ref="T1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3" s="2" cm="1">
        <f t="array" ref="U1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3" s="2" cm="1">
        <f t="array" ref="V1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3" s="2" cm="1">
        <f t="array" ref="W1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3" s="2" cm="1">
        <f t="array" ref="X1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3" s="2">
        <f>SUM(Data_Xuất[[#This Row],[B1_MN]:[B4_DT]])-Data_Xuất[[#This Row],[Xuất-NX]]</f>
        <v>0</v>
      </c>
    </row>
    <row r="144" spans="1:25" x14ac:dyDescent="0.35">
      <c r="A144">
        <v>2024</v>
      </c>
      <c r="B144">
        <v>5</v>
      </c>
      <c r="C144" t="s">
        <v>24</v>
      </c>
      <c r="D144" t="s">
        <v>25</v>
      </c>
      <c r="E144" t="s">
        <v>214</v>
      </c>
      <c r="F144" t="s">
        <v>215</v>
      </c>
      <c r="G144" s="2">
        <v>6500</v>
      </c>
      <c r="H144" t="str">
        <f>_xlfn.XLOOKUP(Data_Xuất[[#This Row],[Main SKU]],MD_Main_SKU[Main SKU],MD_Main_SKU[SKU name_gom])</f>
        <v>WSS01</v>
      </c>
      <c r="I144" t="str">
        <f>_xlfn.XLOOKUP(Data_Xuất[[#This Row],[Material-Xuất]],MD_NVL[Material-Xuất],MD_NVL[SKU name_gom])</f>
        <v>B7_DT</v>
      </c>
      <c r="J144" t="str">
        <f>Data_Xuất[[#This Row],[Material-Xuất]]&amp;" | "&amp;Data_Xuất[[#This Row],[Material description-Xuất]]</f>
        <v>160011808 | Vảy PET B7_A1</v>
      </c>
      <c r="K144" s="2" cm="1">
        <f t="array" ref="K1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44" s="2" cm="1">
        <f t="array" ref="L1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4" s="2" cm="1">
        <f t="array" ref="M1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44" s="2" cm="1">
        <f t="array" ref="N1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4" s="2" cm="1">
        <f t="array" ref="O1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4" s="2" cm="1">
        <f t="array" ref="P1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4" s="2" cm="1">
        <f t="array" ref="Q1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4" s="2" cm="1">
        <f t="array" ref="R1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4" s="2" cm="1">
        <f t="array" ref="S1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6500</v>
      </c>
      <c r="T144" s="2" cm="1">
        <f t="array" ref="T1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4" s="2" cm="1">
        <f t="array" ref="U1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4" s="2" cm="1">
        <f t="array" ref="V1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4" s="2" cm="1">
        <f t="array" ref="W1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4" s="2" cm="1">
        <f t="array" ref="X1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4" s="2">
        <f>SUM(Data_Xuất[[#This Row],[B1_MN]:[B4_DT]])-Data_Xuất[[#This Row],[Xuất-NX]]</f>
        <v>0</v>
      </c>
    </row>
    <row r="145" spans="1:25" x14ac:dyDescent="0.35">
      <c r="A145">
        <v>2024</v>
      </c>
      <c r="B145">
        <v>5</v>
      </c>
      <c r="C145" t="s">
        <v>24</v>
      </c>
      <c r="D145" t="s">
        <v>25</v>
      </c>
      <c r="E145" t="s">
        <v>230</v>
      </c>
      <c r="F145" t="s">
        <v>231</v>
      </c>
      <c r="G145" s="2">
        <v>5500</v>
      </c>
      <c r="H145" t="str">
        <f>_xlfn.XLOOKUP(Data_Xuất[[#This Row],[Main SKU]],MD_Main_SKU[Main SKU],MD_Main_SKU[SKU name_gom])</f>
        <v>WSS01</v>
      </c>
      <c r="I145" t="str">
        <f>_xlfn.XLOOKUP(Data_Xuất[[#This Row],[Material-Xuất]],MD_NVL[Material-Xuất],MD_NVL[SKU name_gom])</f>
        <v>Vảy trộn</v>
      </c>
      <c r="J145" t="str">
        <f>Data_Xuất[[#This Row],[Material-Xuất]]&amp;" | "&amp;Data_Xuất[[#This Row],[Material description-Xuất]]</f>
        <v>160012248 | Vảy PET Mixed</v>
      </c>
      <c r="K145" s="2" cm="1">
        <f t="array" ref="K1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45" s="2" cm="1">
        <f t="array" ref="L1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5" s="2" cm="1">
        <f t="array" ref="M1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4184.5081967213118</v>
      </c>
      <c r="N145" s="2" cm="1">
        <f t="array" ref="N1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450.81967213114751</v>
      </c>
      <c r="O145" s="2" cm="1">
        <f t="array" ref="O1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5" s="2" cm="1">
        <f t="array" ref="P1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5" s="2" cm="1">
        <f t="array" ref="Q1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5" s="2" cm="1">
        <f t="array" ref="R1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5" s="2" cm="1">
        <f t="array" ref="S1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413.85245901639342</v>
      </c>
      <c r="T145" s="2" cm="1">
        <f t="array" ref="T1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5" s="2" cm="1">
        <f t="array" ref="U1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450.81967213114751</v>
      </c>
      <c r="V145" s="2" cm="1">
        <f t="array" ref="V1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5" s="2" cm="1">
        <f t="array" ref="W1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5" s="2" cm="1">
        <f t="array" ref="X1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5" s="2">
        <f>SUM(Data_Xuất[[#This Row],[B1_MN]:[B4_DT]])-Data_Xuất[[#This Row],[Xuất-NX]]</f>
        <v>0</v>
      </c>
    </row>
    <row r="146" spans="1:25" x14ac:dyDescent="0.35">
      <c r="A146">
        <v>2024</v>
      </c>
      <c r="B146">
        <v>5</v>
      </c>
      <c r="C146" t="s">
        <v>24</v>
      </c>
      <c r="D146" t="s">
        <v>25</v>
      </c>
      <c r="E146" t="s">
        <v>188</v>
      </c>
      <c r="F146" t="s">
        <v>189</v>
      </c>
      <c r="G146" s="2">
        <v>11000</v>
      </c>
      <c r="H146" t="str">
        <f>_xlfn.XLOOKUP(Data_Xuất[[#This Row],[Main SKU]],MD_Main_SKU[Main SKU],MD_Main_SKU[SKU name_gom])</f>
        <v>WSS01</v>
      </c>
      <c r="I146" t="str">
        <f>_xlfn.XLOOKUP(Data_Xuất[[#This Row],[Material-Xuất]],MD_NVL[Material-Xuất],MD_NVL[SKU name_gom])</f>
        <v>Vảy trộn</v>
      </c>
      <c r="J146" t="str">
        <f>Data_Xuất[[#This Row],[Material-Xuất]]&amp;" | "&amp;Data_Xuất[[#This Row],[Material description-Xuất]]</f>
        <v>160012273 | Vảy PET B1 Mix B2</v>
      </c>
      <c r="K146" s="2" cm="1">
        <f t="array" ref="K1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8665.9528813559318</v>
      </c>
      <c r="L146" s="2" cm="1">
        <f t="array" ref="L1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6" s="2" cm="1">
        <f t="array" ref="M1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275</v>
      </c>
      <c r="N146" s="2" cm="1">
        <f t="array" ref="N1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6" s="2" cm="1">
        <f t="array" ref="O1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1515.6182203389831</v>
      </c>
      <c r="P146" s="2" cm="1">
        <f t="array" ref="P1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430.37593220338982</v>
      </c>
      <c r="Q146" s="2" cm="1">
        <f t="array" ref="Q1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113.05296610169492</v>
      </c>
      <c r="R146" s="2" cm="1">
        <f t="array" ref="R1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6" s="2" cm="1">
        <f t="array" ref="S1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6" s="2" cm="1">
        <f t="array" ref="T1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6" s="2" cm="1">
        <f t="array" ref="U1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6" s="2" cm="1">
        <f t="array" ref="V1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6" s="2" cm="1">
        <f t="array" ref="W1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6" s="2" cm="1">
        <f t="array" ref="X1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6" s="2">
        <f>SUM(Data_Xuất[[#This Row],[B1_MN]:[B4_DT]])-Data_Xuất[[#This Row],[Xuất-NX]]</f>
        <v>0</v>
      </c>
    </row>
    <row r="147" spans="1:25" x14ac:dyDescent="0.35">
      <c r="A147">
        <v>2024</v>
      </c>
      <c r="B147">
        <v>5</v>
      </c>
      <c r="C147" t="s">
        <v>24</v>
      </c>
      <c r="D147" t="s">
        <v>25</v>
      </c>
      <c r="E147" t="s">
        <v>174</v>
      </c>
      <c r="F147" t="s">
        <v>175</v>
      </c>
      <c r="G147" s="2">
        <v>5368</v>
      </c>
      <c r="H147" t="str">
        <f>_xlfn.XLOOKUP(Data_Xuất[[#This Row],[Main SKU]],MD_Main_SKU[Main SKU],MD_Main_SKU[SKU name_gom])</f>
        <v>WSS01</v>
      </c>
      <c r="I147" t="str">
        <f>_xlfn.XLOOKUP(Data_Xuất[[#This Row],[Material-Xuất]],MD_NVL[Material-Xuất],MD_NVL[SKU name_gom])</f>
        <v>Vảy trộn</v>
      </c>
      <c r="J147" t="str">
        <f>Data_Xuất[[#This Row],[Material-Xuất]]&amp;" | "&amp;Data_Xuất[[#This Row],[Material description-Xuất]]</f>
        <v>160012282 | Vảy PET Mix  B2-B3-B7</v>
      </c>
      <c r="K147" s="2" cm="1">
        <f t="array" ref="K1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1339.2211936662607</v>
      </c>
      <c r="L147" s="2" cm="1">
        <f t="array" ref="L1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7" s="2" cm="1">
        <f t="array" ref="M1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47" s="2" cm="1">
        <f t="array" ref="N1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262.18855054811206</v>
      </c>
      <c r="O147" s="2" cm="1">
        <f t="array" ref="O1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224.9198538367844</v>
      </c>
      <c r="P147" s="2" cm="1">
        <f t="array" ref="P1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7" s="2" cm="1">
        <f t="array" ref="Q1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7" s="2" cm="1">
        <f t="array" ref="R1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7" s="2" cm="1">
        <f t="array" ref="S1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1517.3917174177832</v>
      </c>
      <c r="T147" s="2" cm="1">
        <f t="array" ref="T1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7" s="2" cm="1">
        <f t="array" ref="U1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2024.2786845310595</v>
      </c>
      <c r="V147" s="2" cm="1">
        <f t="array" ref="V1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7" s="2" cm="1">
        <f t="array" ref="W1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7" s="2" cm="1">
        <f t="array" ref="X1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7" s="2">
        <f>SUM(Data_Xuất[[#This Row],[B1_MN]:[B4_DT]])-Data_Xuất[[#This Row],[Xuất-NX]]</f>
        <v>0</v>
      </c>
    </row>
    <row r="148" spans="1:25" x14ac:dyDescent="0.35">
      <c r="A148">
        <v>2024</v>
      </c>
      <c r="B148">
        <v>5</v>
      </c>
      <c r="C148" t="s">
        <v>24</v>
      </c>
      <c r="D148" t="s">
        <v>25</v>
      </c>
      <c r="E148" t="s">
        <v>172</v>
      </c>
      <c r="F148" t="s">
        <v>173</v>
      </c>
      <c r="G148" s="2">
        <v>36500</v>
      </c>
      <c r="H148" t="str">
        <f>_xlfn.XLOOKUP(Data_Xuất[[#This Row],[Main SKU]],MD_Main_SKU[Main SKU],MD_Main_SKU[SKU name_gom])</f>
        <v>WSS01</v>
      </c>
      <c r="I148" t="str">
        <f>_xlfn.XLOOKUP(Data_Xuất[[#This Row],[Material-Xuất]],MD_NVL[Material-Xuất],MD_NVL[SKU name_gom])</f>
        <v>B1_DT</v>
      </c>
      <c r="J148" t="str">
        <f>Data_Xuất[[#This Row],[Material-Xuất]]&amp;" | "&amp;Data_Xuất[[#This Row],[Material description-Xuất]]</f>
        <v>160012293 | Vảy PET B1_A2.2 DT</v>
      </c>
      <c r="K148" s="2" cm="1">
        <f t="array" ref="K1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48" s="2" cm="1">
        <f t="array" ref="L1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8" s="2" cm="1">
        <f t="array" ref="M1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36500</v>
      </c>
      <c r="N148" s="2" cm="1">
        <f t="array" ref="N1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8" s="2" cm="1">
        <f t="array" ref="O1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8" s="2" cm="1">
        <f t="array" ref="P1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8" s="2" cm="1">
        <f t="array" ref="Q1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8" s="2" cm="1">
        <f t="array" ref="R1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8" s="2" cm="1">
        <f t="array" ref="S1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8" s="2" cm="1">
        <f t="array" ref="T1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8" s="2" cm="1">
        <f t="array" ref="U1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8" s="2" cm="1">
        <f t="array" ref="V1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8" s="2" cm="1">
        <f t="array" ref="W1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8" s="2" cm="1">
        <f t="array" ref="X1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8" s="2">
        <f>SUM(Data_Xuất[[#This Row],[B1_MN]:[B4_DT]])-Data_Xuất[[#This Row],[Xuất-NX]]</f>
        <v>0</v>
      </c>
    </row>
    <row r="149" spans="1:25" x14ac:dyDescent="0.35">
      <c r="A149">
        <v>2024</v>
      </c>
      <c r="B149">
        <v>5</v>
      </c>
      <c r="C149" t="s">
        <v>24</v>
      </c>
      <c r="D149" t="s">
        <v>25</v>
      </c>
      <c r="E149" t="s">
        <v>194</v>
      </c>
      <c r="F149" t="s">
        <v>195</v>
      </c>
      <c r="G149" s="2">
        <v>33700</v>
      </c>
      <c r="H149" t="str">
        <f>_xlfn.XLOOKUP(Data_Xuất[[#This Row],[Main SKU]],MD_Main_SKU[Main SKU],MD_Main_SKU[SKU name_gom])</f>
        <v>WSS01</v>
      </c>
      <c r="I149" t="str">
        <f>_xlfn.XLOOKUP(Data_Xuất[[#This Row],[Material-Xuất]],MD_NVL[Material-Xuất],MD_NVL[SKU name_gom])</f>
        <v>B1_DT</v>
      </c>
      <c r="J149" t="str">
        <f>Data_Xuất[[#This Row],[Material-Xuất]]&amp;" | "&amp;Data_Xuất[[#This Row],[Material description-Xuất]]</f>
        <v>160012294 | Vảy PET B1_A3 DT</v>
      </c>
      <c r="K149" s="2" cm="1">
        <f t="array" ref="K1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49" s="2" cm="1">
        <f t="array" ref="L1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49" s="2" cm="1">
        <f t="array" ref="M1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33700</v>
      </c>
      <c r="N149" s="2" cm="1">
        <f t="array" ref="N1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49" s="2" cm="1">
        <f t="array" ref="O1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49" s="2" cm="1">
        <f t="array" ref="P1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49" s="2" cm="1">
        <f t="array" ref="Q1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49" s="2" cm="1">
        <f t="array" ref="R1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49" s="2" cm="1">
        <f t="array" ref="S1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49" s="2" cm="1">
        <f t="array" ref="T1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49" s="2" cm="1">
        <f t="array" ref="U1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49" s="2" cm="1">
        <f t="array" ref="V1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49" s="2" cm="1">
        <f t="array" ref="W1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49" s="2" cm="1">
        <f t="array" ref="X1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49" s="2">
        <f>SUM(Data_Xuất[[#This Row],[B1_MN]:[B4_DT]])-Data_Xuất[[#This Row],[Xuất-NX]]</f>
        <v>0</v>
      </c>
    </row>
    <row r="150" spans="1:25" x14ac:dyDescent="0.35">
      <c r="A150">
        <v>2024</v>
      </c>
      <c r="B150">
        <v>5</v>
      </c>
      <c r="C150" t="s">
        <v>24</v>
      </c>
      <c r="D150" t="s">
        <v>25</v>
      </c>
      <c r="E150" t="s">
        <v>164</v>
      </c>
      <c r="F150" t="s">
        <v>165</v>
      </c>
      <c r="G150" s="2">
        <v>103499.99999999997</v>
      </c>
      <c r="H150" t="str">
        <f>_xlfn.XLOOKUP(Data_Xuất[[#This Row],[Main SKU]],MD_Main_SKU[Main SKU],MD_Main_SKU[SKU name_gom])</f>
        <v>WSS01</v>
      </c>
      <c r="I150" t="str">
        <f>_xlfn.XLOOKUP(Data_Xuất[[#This Row],[Material-Xuất]],MD_NVL[Material-Xuất],MD_NVL[SKU name_gom])</f>
        <v>B1_MN</v>
      </c>
      <c r="J150" t="str">
        <f>Data_Xuất[[#This Row],[Material-Xuất]]&amp;" | "&amp;Data_Xuất[[#This Row],[Material description-Xuất]]</f>
        <v>160012296 | Vảy PET B1_A2.2 MN</v>
      </c>
      <c r="K150" s="2" cm="1">
        <f t="array" ref="K1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103499.99999999997</v>
      </c>
      <c r="L150" s="2" cm="1">
        <f t="array" ref="L1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0" s="2" cm="1">
        <f t="array" ref="M1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50" s="2" cm="1">
        <f t="array" ref="N1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0" s="2" cm="1">
        <f t="array" ref="O1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0" s="2" cm="1">
        <f t="array" ref="P1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0" s="2" cm="1">
        <f t="array" ref="Q1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0" s="2" cm="1">
        <f t="array" ref="R1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0" s="2" cm="1">
        <f t="array" ref="S1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0" s="2" cm="1">
        <f t="array" ref="T1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0" s="2" cm="1">
        <f t="array" ref="U1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0" s="2" cm="1">
        <f t="array" ref="V1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0" s="2" cm="1">
        <f t="array" ref="W1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0" s="2" cm="1">
        <f t="array" ref="X1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0" s="2">
        <f>SUM(Data_Xuất[[#This Row],[B1_MN]:[B4_DT]])-Data_Xuất[[#This Row],[Xuất-NX]]</f>
        <v>0</v>
      </c>
    </row>
    <row r="151" spans="1:25" x14ac:dyDescent="0.35">
      <c r="A151">
        <v>2024</v>
      </c>
      <c r="B151">
        <v>5</v>
      </c>
      <c r="C151" t="s">
        <v>24</v>
      </c>
      <c r="D151" t="s">
        <v>25</v>
      </c>
      <c r="E151" t="s">
        <v>196</v>
      </c>
      <c r="F151" t="s">
        <v>197</v>
      </c>
      <c r="G151" s="2">
        <v>203080.00000000003</v>
      </c>
      <c r="H151" t="str">
        <f>_xlfn.XLOOKUP(Data_Xuất[[#This Row],[Main SKU]],MD_Main_SKU[Main SKU],MD_Main_SKU[SKU name_gom])</f>
        <v>WSS01</v>
      </c>
      <c r="I151" t="str">
        <f>_xlfn.XLOOKUP(Data_Xuất[[#This Row],[Material-Xuất]],MD_NVL[Material-Xuất],MD_NVL[SKU name_gom])</f>
        <v>B1_MN</v>
      </c>
      <c r="J151" t="str">
        <f>Data_Xuất[[#This Row],[Material-Xuất]]&amp;" | "&amp;Data_Xuất[[#This Row],[Material description-Xuất]]</f>
        <v>160012297 | Vảy PET B1_A3 MN</v>
      </c>
      <c r="K151" s="2" cm="1">
        <f t="array" ref="K1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203080.00000000003</v>
      </c>
      <c r="L151" s="2" cm="1">
        <f t="array" ref="L1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1" s="2" cm="1">
        <f t="array" ref="M1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51" s="2" cm="1">
        <f t="array" ref="N1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1" s="2" cm="1">
        <f t="array" ref="O1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1" s="2" cm="1">
        <f t="array" ref="P1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1" s="2" cm="1">
        <f t="array" ref="Q1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1" s="2" cm="1">
        <f t="array" ref="R1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1" s="2" cm="1">
        <f t="array" ref="S1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1" s="2" cm="1">
        <f t="array" ref="T1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1" s="2" cm="1">
        <f t="array" ref="U1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1" s="2" cm="1">
        <f t="array" ref="V1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1" s="2" cm="1">
        <f t="array" ref="W1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1" s="2" cm="1">
        <f t="array" ref="X1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1" s="2">
        <f>SUM(Data_Xuất[[#This Row],[B1_MN]:[B4_DT]])-Data_Xuất[[#This Row],[Xuất-NX]]</f>
        <v>0</v>
      </c>
    </row>
    <row r="152" spans="1:25" x14ac:dyDescent="0.35">
      <c r="A152">
        <v>2024</v>
      </c>
      <c r="B152">
        <v>5</v>
      </c>
      <c r="C152" t="s">
        <v>24</v>
      </c>
      <c r="D152" t="s">
        <v>25</v>
      </c>
      <c r="E152" t="s">
        <v>216</v>
      </c>
      <c r="F152" t="s">
        <v>217</v>
      </c>
      <c r="G152" s="2">
        <v>19500</v>
      </c>
      <c r="H152" t="str">
        <f>_xlfn.XLOOKUP(Data_Xuất[[#This Row],[Main SKU]],MD_Main_SKU[Main SKU],MD_Main_SKU[SKU name_gom])</f>
        <v>WSS01</v>
      </c>
      <c r="I152" t="str">
        <f>_xlfn.XLOOKUP(Data_Xuất[[#This Row],[Material-Xuất]],MD_NVL[Material-Xuất],MD_NVL[SKU name_gom])</f>
        <v>Vảy trộn</v>
      </c>
      <c r="J152" t="str">
        <f>Data_Xuất[[#This Row],[Material-Xuất]]&amp;" | "&amp;Data_Xuất[[#This Row],[Material description-Xuất]]</f>
        <v>160012358 | Vảy PET B1 Mix Zigzag</v>
      </c>
      <c r="K152" s="2" cm="1">
        <f t="array" ref="K1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11178.915735167671</v>
      </c>
      <c r="L152" s="2" cm="1">
        <f t="array" ref="L1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2" s="2" cm="1">
        <f t="array" ref="M1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1663.2846087704213</v>
      </c>
      <c r="N152" s="2" cm="1">
        <f t="array" ref="N1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2" s="2" cm="1">
        <f t="array" ref="O1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1338.0051590713672</v>
      </c>
      <c r="P152" s="2" cm="1">
        <f t="array" ref="P1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5319.7944969905411</v>
      </c>
      <c r="Q152" s="2" cm="1">
        <f t="array" ref="Q1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2" s="2" cm="1">
        <f t="array" ref="R1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2" s="2" cm="1">
        <f t="array" ref="S1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2" s="2" cm="1">
        <f t="array" ref="T1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2" s="2" cm="1">
        <f t="array" ref="U1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2" s="2" cm="1">
        <f t="array" ref="V1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2" s="2" cm="1">
        <f t="array" ref="W1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2" s="2" cm="1">
        <f t="array" ref="X1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2" s="2">
        <f>SUM(Data_Xuất[[#This Row],[B1_MN]:[B4_DT]])-Data_Xuất[[#This Row],[Xuất-NX]]</f>
        <v>0</v>
      </c>
    </row>
    <row r="153" spans="1:25" x14ac:dyDescent="0.35">
      <c r="A153">
        <v>2024</v>
      </c>
      <c r="B153">
        <v>5</v>
      </c>
      <c r="C153" t="s">
        <v>24</v>
      </c>
      <c r="D153" t="s">
        <v>25</v>
      </c>
      <c r="E153" t="s">
        <v>156</v>
      </c>
      <c r="F153" t="s">
        <v>157</v>
      </c>
      <c r="G153" s="2">
        <v>2500</v>
      </c>
      <c r="H153" t="str">
        <f>_xlfn.XLOOKUP(Data_Xuất[[#This Row],[Main SKU]],MD_Main_SKU[Main SKU],MD_Main_SKU[SKU name_gom])</f>
        <v>WSS01</v>
      </c>
      <c r="I153" t="str">
        <f>_xlfn.XLOOKUP(Data_Xuất[[#This Row],[Material-Xuất]],MD_NVL[Material-Xuất],MD_NVL[SKU name_gom])</f>
        <v>Vảy trộn</v>
      </c>
      <c r="J153" t="str">
        <f>Data_Xuất[[#This Row],[Material-Xuất]]&amp;" | "&amp;Data_Xuất[[#This Row],[Material description-Xuất]]</f>
        <v>160012428 | Vảy PET B1-B7.1</v>
      </c>
      <c r="K153" s="2" cm="1">
        <f t="array" ref="K1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501.19914841225057</v>
      </c>
      <c r="L153" s="2" cm="1">
        <f t="array" ref="L1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3" s="2" cm="1">
        <f t="array" ref="M1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1753.6872210537117</v>
      </c>
      <c r="N153" s="2" cm="1">
        <f t="array" ref="N1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3" s="2" cm="1">
        <f t="array" ref="O1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3" s="2" cm="1">
        <f t="array" ref="P1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3" s="2" cm="1">
        <f t="array" ref="Q1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3" s="2" cm="1">
        <f t="array" ref="R1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3" s="2" cm="1">
        <f t="array" ref="S1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245.11363053403787</v>
      </c>
      <c r="T153" s="2" cm="1">
        <f t="array" ref="T1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3" s="2" cm="1">
        <f t="array" ref="U1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3" s="2" cm="1">
        <f t="array" ref="V1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3" s="2" cm="1">
        <f t="array" ref="W1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3" s="2" cm="1">
        <f t="array" ref="X1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3" s="2">
        <f>SUM(Data_Xuất[[#This Row],[B1_MN]:[B4_DT]])-Data_Xuất[[#This Row],[Xuất-NX]]</f>
        <v>0</v>
      </c>
    </row>
    <row r="154" spans="1:25" x14ac:dyDescent="0.35">
      <c r="A154">
        <v>2024</v>
      </c>
      <c r="B154">
        <v>5</v>
      </c>
      <c r="C154" t="s">
        <v>24</v>
      </c>
      <c r="D154" t="s">
        <v>25</v>
      </c>
      <c r="E154" t="s">
        <v>184</v>
      </c>
      <c r="F154" t="s">
        <v>185</v>
      </c>
      <c r="G154" s="2">
        <v>36600.000000000007</v>
      </c>
      <c r="H154" t="str">
        <f>_xlfn.XLOOKUP(Data_Xuất[[#This Row],[Main SKU]],MD_Main_SKU[Main SKU],MD_Main_SKU[SKU name_gom])</f>
        <v>WSS01</v>
      </c>
      <c r="I154" t="str">
        <f>_xlfn.XLOOKUP(Data_Xuất[[#This Row],[Material-Xuất]],MD_NVL[Material-Xuất],MD_NVL[SKU name_gom])</f>
        <v>Phó sản</v>
      </c>
      <c r="J154" t="str">
        <f>Data_Xuất[[#This Row],[Material-Xuất]]&amp;" | "&amp;Data_Xuất[[#This Row],[Material description-Xuất]]</f>
        <v>160012438 | Vảy PET Tomra_A1</v>
      </c>
      <c r="K154" s="2" cm="1">
        <f t="array" ref="K1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54" s="2" cm="1">
        <f t="array" ref="L1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4" s="2" cm="1">
        <f t="array" ref="M1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54" s="2" cm="1">
        <f t="array" ref="N1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4" s="2" cm="1">
        <f t="array" ref="O1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4" s="2" cm="1">
        <f t="array" ref="P1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36600.000000000007</v>
      </c>
      <c r="Q154" s="2" cm="1">
        <f t="array" ref="Q1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4" s="2" cm="1">
        <f t="array" ref="R1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4" s="2" cm="1">
        <f t="array" ref="S1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4" s="2" cm="1">
        <f t="array" ref="T1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4" s="2" cm="1">
        <f t="array" ref="U1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4" s="2" cm="1">
        <f t="array" ref="V1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4" s="2" cm="1">
        <f t="array" ref="W1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4" s="2" cm="1">
        <f t="array" ref="X1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4" s="2">
        <f>SUM(Data_Xuất[[#This Row],[B1_MN]:[B4_DT]])-Data_Xuất[[#This Row],[Xuất-NX]]</f>
        <v>0</v>
      </c>
    </row>
    <row r="155" spans="1:25" x14ac:dyDescent="0.35">
      <c r="A155">
        <v>2024</v>
      </c>
      <c r="B155">
        <v>5</v>
      </c>
      <c r="C155" t="s">
        <v>24</v>
      </c>
      <c r="D155" t="s">
        <v>25</v>
      </c>
      <c r="E155" t="s">
        <v>202</v>
      </c>
      <c r="F155" t="s">
        <v>203</v>
      </c>
      <c r="G155" s="2">
        <v>103150</v>
      </c>
      <c r="H155" t="str">
        <f>_xlfn.XLOOKUP(Data_Xuất[[#This Row],[Main SKU]],MD_Main_SKU[Main SKU],MD_Main_SKU[SKU name_gom])</f>
        <v>WSS01</v>
      </c>
      <c r="I155" t="str">
        <f>_xlfn.XLOOKUP(Data_Xuất[[#This Row],[Material-Xuất]],MD_NVL[Material-Xuất],MD_NVL[SKU name_gom])</f>
        <v>Vảy trộn</v>
      </c>
      <c r="J155" t="str">
        <f>Data_Xuất[[#This Row],[Material-Xuất]]&amp;" | "&amp;Data_Xuất[[#This Row],[Material description-Xuất]]</f>
        <v>160012654 | Vảy PET B1-Hạt PL ADD</v>
      </c>
      <c r="K155" s="2" cm="1">
        <f t="array" ref="K1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36229.596812196811</v>
      </c>
      <c r="L155" s="2" cm="1">
        <f t="array" ref="L1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5" s="2" cm="1">
        <f t="array" ref="M1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3860.0831600831602</v>
      </c>
      <c r="N155" s="2" cm="1">
        <f t="array" ref="N1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29027.539431739431</v>
      </c>
      <c r="O155" s="2" cm="1">
        <f t="array" ref="O1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1015.0589050589051</v>
      </c>
      <c r="P155" s="2" cm="1">
        <f t="array" ref="P1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15021.585100485099</v>
      </c>
      <c r="Q155" s="2" cm="1">
        <f t="array" ref="Q1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3606.6043659043657</v>
      </c>
      <c r="R155" s="2" cm="1">
        <f t="array" ref="R1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5" s="2" cm="1">
        <f t="array" ref="S1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157.26264726264725</v>
      </c>
      <c r="T155" s="2" cm="1">
        <f t="array" ref="T1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5" s="2" cm="1">
        <f t="array" ref="U1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14232.269577269577</v>
      </c>
      <c r="V155" s="2" cm="1">
        <f t="array" ref="V1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5" s="2" cm="1">
        <f t="array" ref="W1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5" s="2" cm="1">
        <f t="array" ref="X1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5" s="2">
        <f>SUM(Data_Xuất[[#This Row],[B1_MN]:[B4_DT]])-Data_Xuất[[#This Row],[Xuất-NX]]</f>
        <v>0</v>
      </c>
    </row>
    <row r="156" spans="1:25" x14ac:dyDescent="0.35">
      <c r="A156">
        <v>2024</v>
      </c>
      <c r="B156">
        <v>5</v>
      </c>
      <c r="C156" t="s">
        <v>24</v>
      </c>
      <c r="D156" t="s">
        <v>25</v>
      </c>
      <c r="E156" t="s">
        <v>142</v>
      </c>
      <c r="F156" t="s">
        <v>143</v>
      </c>
      <c r="G156" s="2">
        <v>2000</v>
      </c>
      <c r="H156" t="str">
        <f>_xlfn.XLOOKUP(Data_Xuất[[#This Row],[Main SKU]],MD_Main_SKU[Main SKU],MD_Main_SKU[SKU name_gom])</f>
        <v>WSS01</v>
      </c>
      <c r="I156" t="str">
        <f>_xlfn.XLOOKUP(Data_Xuất[[#This Row],[Material-Xuất]],MD_NVL[Material-Xuất],MD_NVL[SKU name_gom])</f>
        <v>B1_DT</v>
      </c>
      <c r="J156" t="str">
        <f>Data_Xuất[[#This Row],[Material-Xuất]]&amp;" | "&amp;Data_Xuất[[#This Row],[Material description-Xuất]]</f>
        <v>160012659 | Vảy PET B1_A2.1 DT</v>
      </c>
      <c r="K156" s="2" cm="1">
        <f t="array" ref="K1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56" s="2" cm="1">
        <f t="array" ref="L1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6" s="2" cm="1">
        <f t="array" ref="M1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2000</v>
      </c>
      <c r="N156" s="2" cm="1">
        <f t="array" ref="N1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6" s="2" cm="1">
        <f t="array" ref="O1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6" s="2" cm="1">
        <f t="array" ref="P1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6" s="2" cm="1">
        <f t="array" ref="Q1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6" s="2" cm="1">
        <f t="array" ref="R1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6" s="2" cm="1">
        <f t="array" ref="S1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6" s="2" cm="1">
        <f t="array" ref="T1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6" s="2" cm="1">
        <f t="array" ref="U1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6" s="2" cm="1">
        <f t="array" ref="V1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6" s="2" cm="1">
        <f t="array" ref="W1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6" s="2" cm="1">
        <f t="array" ref="X1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6" s="2">
        <f>SUM(Data_Xuất[[#This Row],[B1_MN]:[B4_DT]])-Data_Xuất[[#This Row],[Xuất-NX]]</f>
        <v>0</v>
      </c>
    </row>
    <row r="157" spans="1:25" x14ac:dyDescent="0.35">
      <c r="A157">
        <v>2024</v>
      </c>
      <c r="B157">
        <v>5</v>
      </c>
      <c r="C157" t="s">
        <v>24</v>
      </c>
      <c r="D157" t="s">
        <v>25</v>
      </c>
      <c r="E157" t="s">
        <v>170</v>
      </c>
      <c r="F157" t="s">
        <v>171</v>
      </c>
      <c r="G157" s="2">
        <v>29000</v>
      </c>
      <c r="H157" t="str">
        <f>_xlfn.XLOOKUP(Data_Xuất[[#This Row],[Main SKU]],MD_Main_SKU[Main SKU],MD_Main_SKU[SKU name_gom])</f>
        <v>WSS01</v>
      </c>
      <c r="I157" t="str">
        <f>_xlfn.XLOOKUP(Data_Xuất[[#This Row],[Material-Xuất]],MD_NVL[Material-Xuất],MD_NVL[SKU name_gom])</f>
        <v>B1_MN</v>
      </c>
      <c r="J157" t="str">
        <f>Data_Xuất[[#This Row],[Material-Xuất]]&amp;" | "&amp;Data_Xuất[[#This Row],[Material description-Xuất]]</f>
        <v>160012660 | Vảy PET B1_A2.1 MN</v>
      </c>
      <c r="K157" s="2" cm="1">
        <f t="array" ref="K1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29000</v>
      </c>
      <c r="L157" s="2" cm="1">
        <f t="array" ref="L1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7" s="2" cm="1">
        <f t="array" ref="M1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57" s="2" cm="1">
        <f t="array" ref="N1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7" s="2" cm="1">
        <f t="array" ref="O1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7" s="2" cm="1">
        <f t="array" ref="P1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7" s="2" cm="1">
        <f t="array" ref="Q1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7" s="2" cm="1">
        <f t="array" ref="R1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7" s="2" cm="1">
        <f t="array" ref="S1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7" s="2" cm="1">
        <f t="array" ref="T1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7" s="2" cm="1">
        <f t="array" ref="U1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7" s="2" cm="1">
        <f t="array" ref="V1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7" s="2" cm="1">
        <f t="array" ref="W1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7" s="2" cm="1">
        <f t="array" ref="X1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7" s="2">
        <f>SUM(Data_Xuất[[#This Row],[B1_MN]:[B4_DT]])-Data_Xuất[[#This Row],[Xuất-NX]]</f>
        <v>0</v>
      </c>
    </row>
    <row r="158" spans="1:25" x14ac:dyDescent="0.35">
      <c r="A158">
        <v>2024</v>
      </c>
      <c r="B158">
        <v>5</v>
      </c>
      <c r="C158" t="s">
        <v>24</v>
      </c>
      <c r="D158" t="s">
        <v>25</v>
      </c>
      <c r="E158" t="s">
        <v>224</v>
      </c>
      <c r="F158" t="s">
        <v>225</v>
      </c>
      <c r="G158" s="2">
        <v>22700</v>
      </c>
      <c r="H158" t="str">
        <f>_xlfn.XLOOKUP(Data_Xuất[[#This Row],[Main SKU]],MD_Main_SKU[Main SKU],MD_Main_SKU[SKU name_gom])</f>
        <v>WSS01</v>
      </c>
      <c r="I158" t="str">
        <f>_xlfn.XLOOKUP(Data_Xuất[[#This Row],[Material-Xuất]],MD_NVL[Material-Xuất],MD_NVL[SKU name_gom])</f>
        <v>B2_DT</v>
      </c>
      <c r="J158" t="str">
        <f>Data_Xuất[[#This Row],[Material-Xuất]]&amp;" | "&amp;Data_Xuất[[#This Row],[Material description-Xuất]]</f>
        <v>160012684 | Vảy PET B2.2_A2</v>
      </c>
      <c r="K158" s="2" cm="1">
        <f t="array" ref="K1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58" s="2" cm="1">
        <f t="array" ref="L1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8" s="2" cm="1">
        <f t="array" ref="M1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58" s="2" cm="1">
        <f t="array" ref="N1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58" s="2" cm="1">
        <f t="array" ref="O1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22700</v>
      </c>
      <c r="P158" s="2" cm="1">
        <f t="array" ref="P1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8" s="2" cm="1">
        <f t="array" ref="Q1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8" s="2" cm="1">
        <f t="array" ref="R1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8" s="2" cm="1">
        <f t="array" ref="S1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8" s="2" cm="1">
        <f t="array" ref="T1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8" s="2" cm="1">
        <f t="array" ref="U1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8" s="2" cm="1">
        <f t="array" ref="V1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8" s="2" cm="1">
        <f t="array" ref="W1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8" s="2" cm="1">
        <f t="array" ref="X1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8" s="2">
        <f>SUM(Data_Xuất[[#This Row],[B1_MN]:[B4_DT]])-Data_Xuất[[#This Row],[Xuất-NX]]</f>
        <v>0</v>
      </c>
    </row>
    <row r="159" spans="1:25" x14ac:dyDescent="0.35">
      <c r="A159">
        <v>2024</v>
      </c>
      <c r="B159">
        <v>5</v>
      </c>
      <c r="C159" t="s">
        <v>24</v>
      </c>
      <c r="D159" t="s">
        <v>25</v>
      </c>
      <c r="E159" t="s">
        <v>226</v>
      </c>
      <c r="F159" t="s">
        <v>227</v>
      </c>
      <c r="G159" s="2">
        <v>4500</v>
      </c>
      <c r="H159" t="str">
        <f>_xlfn.XLOOKUP(Data_Xuất[[#This Row],[Main SKU]],MD_Main_SKU[Main SKU],MD_Main_SKU[SKU name_gom])</f>
        <v>WSS01</v>
      </c>
      <c r="I159" t="str">
        <f>_xlfn.XLOOKUP(Data_Xuất[[#This Row],[Material-Xuất]],MD_NVL[Material-Xuất],MD_NVL[SKU name_gom])</f>
        <v>B6_DT</v>
      </c>
      <c r="J159" t="str">
        <f>Data_Xuất[[#This Row],[Material-Xuất]]&amp;" | "&amp;Data_Xuất[[#This Row],[Material description-Xuất]]</f>
        <v>160012688 | Vảy PET B6.2_A2</v>
      </c>
      <c r="K159" s="2" cm="1">
        <f t="array" ref="K1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59" s="2" cm="1">
        <f t="array" ref="L1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59" s="2" cm="1">
        <f t="array" ref="M1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59" s="2" cm="1">
        <f t="array" ref="N1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4500</v>
      </c>
      <c r="O159" s="2" cm="1">
        <f t="array" ref="O1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59" s="2" cm="1">
        <f t="array" ref="P1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59" s="2" cm="1">
        <f t="array" ref="Q1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59" s="2" cm="1">
        <f t="array" ref="R1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59" s="2" cm="1">
        <f t="array" ref="S1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59" s="2" cm="1">
        <f t="array" ref="T1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59" s="2" cm="1">
        <f t="array" ref="U1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59" s="2" cm="1">
        <f t="array" ref="V1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59" s="2" cm="1">
        <f t="array" ref="W1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59" s="2" cm="1">
        <f t="array" ref="X1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59" s="2">
        <f>SUM(Data_Xuất[[#This Row],[B1_MN]:[B4_DT]])-Data_Xuất[[#This Row],[Xuất-NX]]</f>
        <v>0</v>
      </c>
    </row>
    <row r="160" spans="1:25" x14ac:dyDescent="0.35">
      <c r="A160">
        <v>2024</v>
      </c>
      <c r="B160">
        <v>5</v>
      </c>
      <c r="C160" t="s">
        <v>24</v>
      </c>
      <c r="D160" t="s">
        <v>25</v>
      </c>
      <c r="E160" t="s">
        <v>212</v>
      </c>
      <c r="F160" t="s">
        <v>213</v>
      </c>
      <c r="G160" s="2">
        <v>25082</v>
      </c>
      <c r="H160" t="str">
        <f>_xlfn.XLOOKUP(Data_Xuất[[#This Row],[Main SKU]],MD_Main_SKU[Main SKU],MD_Main_SKU[SKU name_gom])</f>
        <v>WSS01</v>
      </c>
      <c r="I160" t="str">
        <f>_xlfn.XLOOKUP(Data_Xuất[[#This Row],[Material-Xuất]],MD_NVL[Material-Xuất],MD_NVL[SKU name_gom])</f>
        <v>B6_DT</v>
      </c>
      <c r="J160" t="str">
        <f>Data_Xuất[[#This Row],[Material-Xuất]]&amp;" | "&amp;Data_Xuất[[#This Row],[Material description-Xuất]]</f>
        <v>160012689 | Vảy PET B6.2_A3.2</v>
      </c>
      <c r="K160" s="2" cm="1">
        <f t="array" ref="K1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60" s="2" cm="1">
        <f t="array" ref="L1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0" s="2" cm="1">
        <f t="array" ref="M1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60" s="2" cm="1">
        <f t="array" ref="N1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25082</v>
      </c>
      <c r="O160" s="2" cm="1">
        <f t="array" ref="O1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0" s="2" cm="1">
        <f t="array" ref="P1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60" s="2" cm="1">
        <f t="array" ref="Q1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0" s="2" cm="1">
        <f t="array" ref="R1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0" s="2" cm="1">
        <f t="array" ref="S1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0" s="2" cm="1">
        <f t="array" ref="T1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0" s="2" cm="1">
        <f t="array" ref="U1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0" s="2" cm="1">
        <f t="array" ref="V1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0" s="2" cm="1">
        <f t="array" ref="W1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0" s="2" cm="1">
        <f t="array" ref="X1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0" s="2">
        <f>SUM(Data_Xuất[[#This Row],[B1_MN]:[B4_DT]])-Data_Xuất[[#This Row],[Xuất-NX]]</f>
        <v>0</v>
      </c>
    </row>
    <row r="161" spans="1:25" x14ac:dyDescent="0.35">
      <c r="A161">
        <v>2024</v>
      </c>
      <c r="B161">
        <v>5</v>
      </c>
      <c r="C161" t="s">
        <v>24</v>
      </c>
      <c r="D161" t="s">
        <v>25</v>
      </c>
      <c r="E161" t="s">
        <v>228</v>
      </c>
      <c r="F161" t="s">
        <v>229</v>
      </c>
      <c r="G161" s="2">
        <v>47999.999999999993</v>
      </c>
      <c r="H161" t="str">
        <f>_xlfn.XLOOKUP(Data_Xuất[[#This Row],[Main SKU]],MD_Main_SKU[Main SKU],MD_Main_SKU[SKU name_gom])</f>
        <v>WSS01</v>
      </c>
      <c r="I161" t="str">
        <f>_xlfn.XLOOKUP(Data_Xuất[[#This Row],[Material-Xuất]],MD_NVL[Material-Xuất],MD_NVL[SKU name_gom])</f>
        <v>Vảy trộn</v>
      </c>
      <c r="J161" t="str">
        <f>Data_Xuất[[#This Row],[Material-Xuất]]&amp;" | "&amp;Data_Xuất[[#This Row],[Material description-Xuất]]</f>
        <v>160012690 | Vảy PET B1_A3-B8_A1A2</v>
      </c>
      <c r="K161" s="2" cm="1">
        <f t="array" ref="K1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44636.159999999989</v>
      </c>
      <c r="L161" s="2" cm="1">
        <f t="array" ref="L1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1" s="2" cm="1">
        <f t="array" ref="M1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61" s="2" cm="1">
        <f t="array" ref="N1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1" s="2" cm="1">
        <f t="array" ref="O1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3363.8399999999997</v>
      </c>
      <c r="P161" s="2" cm="1">
        <f t="array" ref="P1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61" s="2" cm="1">
        <f t="array" ref="Q1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1" s="2" cm="1">
        <f t="array" ref="R1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1" s="2" cm="1">
        <f t="array" ref="S1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1" s="2" cm="1">
        <f t="array" ref="T1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1" s="2" cm="1">
        <f t="array" ref="U1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1" s="2" cm="1">
        <f t="array" ref="V1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1" s="2" cm="1">
        <f t="array" ref="W1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1" s="2" cm="1">
        <f t="array" ref="X1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1" s="2">
        <f>SUM(Data_Xuất[[#This Row],[B1_MN]:[B4_DT]])-Data_Xuất[[#This Row],[Xuất-NX]]</f>
        <v>0</v>
      </c>
    </row>
    <row r="162" spans="1:25" x14ac:dyDescent="0.35">
      <c r="A162">
        <v>2024</v>
      </c>
      <c r="B162">
        <v>5</v>
      </c>
      <c r="C162" t="s">
        <v>24</v>
      </c>
      <c r="D162" t="s">
        <v>25</v>
      </c>
      <c r="E162" t="s">
        <v>198</v>
      </c>
      <c r="F162" t="s">
        <v>199</v>
      </c>
      <c r="G162" s="2">
        <v>14000</v>
      </c>
      <c r="H162" t="str">
        <f>_xlfn.XLOOKUP(Data_Xuất[[#This Row],[Main SKU]],MD_Main_SKU[Main SKU],MD_Main_SKU[SKU name_gom])</f>
        <v>WSS01</v>
      </c>
      <c r="I162" t="str">
        <f>_xlfn.XLOOKUP(Data_Xuất[[#This Row],[Material-Xuất]],MD_NVL[Material-Xuất],MD_NVL[SKU name_gom])</f>
        <v>Vảy trộn</v>
      </c>
      <c r="J162" t="str">
        <f>Data_Xuất[[#This Row],[Material-Xuất]]&amp;" | "&amp;Data_Xuất[[#This Row],[Material description-Xuất]]</f>
        <v>160012691 | Vảy PET B1_A3-B8_A3</v>
      </c>
      <c r="K162" s="2" cm="1">
        <f t="array" ref="K1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7912.6436781609191</v>
      </c>
      <c r="L162" s="2" cm="1">
        <f t="array" ref="L1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2" s="2" cm="1">
        <f t="array" ref="M1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1863.67816091954</v>
      </c>
      <c r="N162" s="2" cm="1">
        <f t="array" ref="N1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2" s="2" cm="1">
        <f t="array" ref="O1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2" s="2" cm="1">
        <f t="array" ref="P1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193.79310344827584</v>
      </c>
      <c r="Q162" s="2" cm="1">
        <f t="array" ref="Q1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2" s="2" cm="1">
        <f t="array" ref="R1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2" s="2" cm="1">
        <f t="array" ref="S1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2" s="2" cm="1">
        <f t="array" ref="T1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2" s="2" cm="1">
        <f t="array" ref="U1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2" s="2" cm="1">
        <f t="array" ref="V1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2" s="2" cm="1">
        <f t="array" ref="W1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4029.8850574712646</v>
      </c>
      <c r="X162" s="2" cm="1">
        <f t="array" ref="X1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2" s="2">
        <f>SUM(Data_Xuất[[#This Row],[B1_MN]:[B4_DT]])-Data_Xuất[[#This Row],[Xuất-NX]]</f>
        <v>0</v>
      </c>
    </row>
    <row r="163" spans="1:25" x14ac:dyDescent="0.35">
      <c r="A163">
        <v>2024</v>
      </c>
      <c r="B163">
        <v>5</v>
      </c>
      <c r="C163" t="s">
        <v>24</v>
      </c>
      <c r="D163" t="s">
        <v>25</v>
      </c>
      <c r="E163" t="s">
        <v>190</v>
      </c>
      <c r="F163" t="s">
        <v>191</v>
      </c>
      <c r="G163" s="2">
        <v>16918</v>
      </c>
      <c r="H163" t="str">
        <f>_xlfn.XLOOKUP(Data_Xuất[[#This Row],[Main SKU]],MD_Main_SKU[Main SKU],MD_Main_SKU[SKU name_gom])</f>
        <v>WSS01</v>
      </c>
      <c r="I163" t="str">
        <f>_xlfn.XLOOKUP(Data_Xuất[[#This Row],[Material-Xuất]],MD_NVL[Material-Xuất],MD_NVL[SKU name_gom])</f>
        <v>Vảy trộn</v>
      </c>
      <c r="J163" t="str">
        <f>Data_Xuất[[#This Row],[Material-Xuất]]&amp;" | "&amp;Data_Xuất[[#This Row],[Material description-Xuất]]</f>
        <v>160012692 | Vảy PET B8_A3-B7.1_A1</v>
      </c>
      <c r="K163" s="2" cm="1">
        <f t="array" ref="K1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74.41935483870968</v>
      </c>
      <c r="L163" s="2" cm="1">
        <f t="array" ref="L1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3" s="2" cm="1">
        <f t="array" ref="M1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63" s="2" cm="1">
        <f t="array" ref="N1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3" s="2" cm="1">
        <f t="array" ref="O1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3" s="2" cm="1">
        <f t="array" ref="P1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121.55161290322582</v>
      </c>
      <c r="Q163" s="2" cm="1">
        <f t="array" ref="Q1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3" s="2" cm="1">
        <f t="array" ref="R1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3" s="2" cm="1">
        <f t="array" ref="S1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1875.367741935484</v>
      </c>
      <c r="T163" s="2" cm="1">
        <f t="array" ref="T1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3" s="2" cm="1">
        <f t="array" ref="U1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3" s="2" cm="1">
        <f t="array" ref="V1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3" s="2" cm="1">
        <f t="array" ref="W1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14846.661290322581</v>
      </c>
      <c r="X163" s="2" cm="1">
        <f t="array" ref="X1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3" s="2">
        <f>SUM(Data_Xuất[[#This Row],[B1_MN]:[B4_DT]])-Data_Xuất[[#This Row],[Xuất-NX]]</f>
        <v>0</v>
      </c>
    </row>
    <row r="164" spans="1:25" x14ac:dyDescent="0.35">
      <c r="A164">
        <v>2024</v>
      </c>
      <c r="B164">
        <v>5</v>
      </c>
      <c r="C164" t="s">
        <v>24</v>
      </c>
      <c r="D164" t="s">
        <v>25</v>
      </c>
      <c r="E164" t="s">
        <v>192</v>
      </c>
      <c r="F164" t="s">
        <v>193</v>
      </c>
      <c r="G164" s="2">
        <v>42799.999999999993</v>
      </c>
      <c r="H164" t="str">
        <f>_xlfn.XLOOKUP(Data_Xuất[[#This Row],[Main SKU]],MD_Main_SKU[Main SKU],MD_Main_SKU[SKU name_gom])</f>
        <v>WSS01</v>
      </c>
      <c r="I164" t="str">
        <f>_xlfn.XLOOKUP(Data_Xuất[[#This Row],[Material-Xuất]],MD_NVL[Material-Xuất],MD_NVL[SKU name_gom])</f>
        <v>Vảy trộn</v>
      </c>
      <c r="J164" t="str">
        <f>Data_Xuất[[#This Row],[Material-Xuất]]&amp;" | "&amp;Data_Xuất[[#This Row],[Material description-Xuất]]</f>
        <v>160012694 | Vảy PET B1_A3-B6.1_A1A2-B5_A1A2</v>
      </c>
      <c r="K164" s="2" cm="1">
        <f t="array" ref="K1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25645.272597864765</v>
      </c>
      <c r="L164" s="2" cm="1">
        <f t="array" ref="L1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4" s="2" cm="1">
        <f t="array" ref="M1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4939.516014234875</v>
      </c>
      <c r="N164" s="2" cm="1">
        <f t="array" ref="N1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9989.9160142348737</v>
      </c>
      <c r="O164" s="2" cm="1">
        <f t="array" ref="O1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4" s="2" cm="1">
        <f t="array" ref="P1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64" s="2" cm="1">
        <f t="array" ref="Q1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4" s="2" cm="1">
        <f t="array" ref="R1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4" s="2" cm="1">
        <f t="array" ref="S1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4" s="2" cm="1">
        <f t="array" ref="T1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4" s="2" cm="1">
        <f t="array" ref="U1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2225.2953736654804</v>
      </c>
      <c r="V164" s="2" cm="1">
        <f t="array" ref="V1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4" s="2" cm="1">
        <f t="array" ref="W1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4" s="2" cm="1">
        <f t="array" ref="X1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4" s="2">
        <f>SUM(Data_Xuất[[#This Row],[B1_MN]:[B4_DT]])-Data_Xuất[[#This Row],[Xuất-NX]]</f>
        <v>0</v>
      </c>
    </row>
    <row r="165" spans="1:25" x14ac:dyDescent="0.35">
      <c r="A165">
        <v>2024</v>
      </c>
      <c r="B165">
        <v>5</v>
      </c>
      <c r="C165" t="s">
        <v>101</v>
      </c>
      <c r="D165" t="s">
        <v>102</v>
      </c>
      <c r="E165" t="s">
        <v>160</v>
      </c>
      <c r="F165" t="s">
        <v>161</v>
      </c>
      <c r="G165" s="2">
        <v>2200</v>
      </c>
      <c r="H165" t="str">
        <f>_xlfn.XLOOKUP(Data_Xuất[[#This Row],[Main SKU]],MD_Main_SKU[Main SKU],MD_Main_SKU[SKU name_gom])</f>
        <v>WSS03</v>
      </c>
      <c r="I165" t="str">
        <f>_xlfn.XLOOKUP(Data_Xuất[[#This Row],[Material-Xuất]],MD_NVL[Material-Xuất],MD_NVL[SKU name_gom])</f>
        <v>B1_DT</v>
      </c>
      <c r="J165" t="str">
        <f>Data_Xuất[[#This Row],[Material-Xuất]]&amp;" | "&amp;Data_Xuất[[#This Row],[Material description-Xuất]]</f>
        <v>160009895 | Vảy PET B1_A1 DT</v>
      </c>
      <c r="K165" s="2" cm="1">
        <f t="array" ref="K1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65" s="2" cm="1">
        <f t="array" ref="L1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5" s="2" cm="1">
        <f t="array" ref="M1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2200</v>
      </c>
      <c r="N165" s="2" cm="1">
        <f t="array" ref="N1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5" s="2" cm="1">
        <f t="array" ref="O1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5" s="2" cm="1">
        <f t="array" ref="P1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65" s="2" cm="1">
        <f t="array" ref="Q1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5" s="2" cm="1">
        <f t="array" ref="R1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5" s="2" cm="1">
        <f t="array" ref="S1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5" s="2" cm="1">
        <f t="array" ref="T1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5" s="2" cm="1">
        <f t="array" ref="U1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5" s="2" cm="1">
        <f t="array" ref="V1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5" s="2" cm="1">
        <f t="array" ref="W1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5" s="2" cm="1">
        <f t="array" ref="X1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5" s="2">
        <f>SUM(Data_Xuất[[#This Row],[B1_MN]:[B4_DT]])-Data_Xuất[[#This Row],[Xuất-NX]]</f>
        <v>0</v>
      </c>
    </row>
    <row r="166" spans="1:25" x14ac:dyDescent="0.35">
      <c r="A166">
        <v>2024</v>
      </c>
      <c r="B166">
        <v>5</v>
      </c>
      <c r="C166" t="s">
        <v>107</v>
      </c>
      <c r="D166" t="s">
        <v>108</v>
      </c>
      <c r="E166" t="s">
        <v>208</v>
      </c>
      <c r="F166" t="s">
        <v>209</v>
      </c>
      <c r="G166" s="2">
        <v>35441</v>
      </c>
      <c r="H166" t="str">
        <f>_xlfn.XLOOKUP(Data_Xuất[[#This Row],[Main SKU]],MD_Main_SKU[Main SKU],MD_Main_SKU[SKU name_gom])</f>
        <v>WSS05</v>
      </c>
      <c r="I166" t="str">
        <f>_xlfn.XLOOKUP(Data_Xuất[[#This Row],[Material-Xuất]],MD_NVL[Material-Xuất],MD_NVL[SKU name_gom])</f>
        <v>Phó sản</v>
      </c>
      <c r="J166" t="str">
        <f>Data_Xuất[[#This Row],[Material-Xuất]]&amp;" | "&amp;Data_Xuất[[#This Row],[Material description-Xuất]]</f>
        <v>160012431 | Phó Sản PET Tuyển nổi 2</v>
      </c>
      <c r="K166" s="2" cm="1">
        <f t="array" ref="K1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66" s="2" cm="1">
        <f t="array" ref="L1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6" s="2" cm="1">
        <f t="array" ref="M1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66" s="2" cm="1">
        <f t="array" ref="N1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6" s="2" cm="1">
        <f t="array" ref="O1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6" s="2" cm="1">
        <f t="array" ref="P1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35441</v>
      </c>
      <c r="Q166" s="2" cm="1">
        <f t="array" ref="Q1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6" s="2" cm="1">
        <f t="array" ref="R1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6" s="2" cm="1">
        <f t="array" ref="S1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6" s="2" cm="1">
        <f t="array" ref="T1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6" s="2" cm="1">
        <f t="array" ref="U1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6" s="2" cm="1">
        <f t="array" ref="V1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6" s="2" cm="1">
        <f t="array" ref="W1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6" s="2" cm="1">
        <f t="array" ref="X1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6" s="2">
        <f>SUM(Data_Xuất[[#This Row],[B1_MN]:[B4_DT]])-Data_Xuất[[#This Row],[Xuất-NX]]</f>
        <v>0</v>
      </c>
    </row>
    <row r="167" spans="1:25" x14ac:dyDescent="0.35">
      <c r="A167">
        <v>2024</v>
      </c>
      <c r="B167">
        <v>5</v>
      </c>
      <c r="C167" t="s">
        <v>107</v>
      </c>
      <c r="D167" t="s">
        <v>108</v>
      </c>
      <c r="E167" t="s">
        <v>105</v>
      </c>
      <c r="F167" t="s">
        <v>106</v>
      </c>
      <c r="G167" s="2">
        <v>2633</v>
      </c>
      <c r="H167" t="str">
        <f>_xlfn.XLOOKUP(Data_Xuất[[#This Row],[Main SKU]],MD_Main_SKU[Main SKU],MD_Main_SKU[SKU name_gom])</f>
        <v>WSS05</v>
      </c>
      <c r="I167" t="str">
        <f>_xlfn.XLOOKUP(Data_Xuất[[#This Row],[Material-Xuất]],MD_NVL[Material-Xuất],MD_NVL[SKU name_gom])</f>
        <v>Phó sản</v>
      </c>
      <c r="J167" t="str">
        <f>Data_Xuất[[#This Row],[Material-Xuất]]&amp;" | "&amp;Data_Xuất[[#This Row],[Material description-Xuất]]</f>
        <v>160012443 | Phó Sản PET Hạt Cắt Lỗi</v>
      </c>
      <c r="K167" s="2" cm="1">
        <f t="array" ref="K1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67" s="2" cm="1">
        <f t="array" ref="L1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7" s="2" cm="1">
        <f t="array" ref="M1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67" s="2" cm="1">
        <f t="array" ref="N1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7" s="2" cm="1">
        <f t="array" ref="O1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7" s="2" cm="1">
        <f t="array" ref="P1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2633</v>
      </c>
      <c r="Q167" s="2" cm="1">
        <f t="array" ref="Q1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7" s="2" cm="1">
        <f t="array" ref="R1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7" s="2" cm="1">
        <f t="array" ref="S1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7" s="2" cm="1">
        <f t="array" ref="T1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7" s="2" cm="1">
        <f t="array" ref="U1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7" s="2" cm="1">
        <f t="array" ref="V1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7" s="2" cm="1">
        <f t="array" ref="W1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7" s="2" cm="1">
        <f t="array" ref="X1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7" s="2">
        <f>SUM(Data_Xuất[[#This Row],[B1_MN]:[B4_DT]])-Data_Xuất[[#This Row],[Xuất-NX]]</f>
        <v>0</v>
      </c>
    </row>
    <row r="168" spans="1:25" x14ac:dyDescent="0.35">
      <c r="A168">
        <v>2024</v>
      </c>
      <c r="B168">
        <v>5</v>
      </c>
      <c r="C168" t="s">
        <v>115</v>
      </c>
      <c r="D168" t="s">
        <v>116</v>
      </c>
      <c r="E168" t="s">
        <v>230</v>
      </c>
      <c r="F168" t="s">
        <v>231</v>
      </c>
      <c r="G168" s="2">
        <v>3500</v>
      </c>
      <c r="H168" t="str">
        <f>_xlfn.XLOOKUP(Data_Xuất[[#This Row],[Main SKU]],MD_Main_SKU[Main SKU],MD_Main_SKU[SKU name_gom])</f>
        <v>WSS05</v>
      </c>
      <c r="I168" t="str">
        <f>_xlfn.XLOOKUP(Data_Xuất[[#This Row],[Material-Xuất]],MD_NVL[Material-Xuất],MD_NVL[SKU name_gom])</f>
        <v>Vảy trộn</v>
      </c>
      <c r="J168" t="str">
        <f>Data_Xuất[[#This Row],[Material-Xuất]]&amp;" | "&amp;Data_Xuất[[#This Row],[Material description-Xuất]]</f>
        <v>160012248 | Vảy PET Mixed</v>
      </c>
      <c r="K168" s="2" cm="1">
        <f t="array" ref="K1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68" s="2" cm="1">
        <f t="array" ref="L1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8" s="2" cm="1">
        <f t="array" ref="M1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2662.8688524590166</v>
      </c>
      <c r="N168" s="2" cm="1">
        <f t="array" ref="N1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286.88524590163934</v>
      </c>
      <c r="O168" s="2" cm="1">
        <f t="array" ref="O1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68" s="2" cm="1">
        <f t="array" ref="P1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68" s="2" cm="1">
        <f t="array" ref="Q1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8" s="2" cm="1">
        <f t="array" ref="R1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8" s="2" cm="1">
        <f t="array" ref="S1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263.36065573770492</v>
      </c>
      <c r="T168" s="2" cm="1">
        <f t="array" ref="T1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8" s="2" cm="1">
        <f t="array" ref="U1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286.88524590163934</v>
      </c>
      <c r="V168" s="2" cm="1">
        <f t="array" ref="V1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8" s="2" cm="1">
        <f t="array" ref="W1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8" s="2" cm="1">
        <f t="array" ref="X1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8" s="2">
        <f>SUM(Data_Xuất[[#This Row],[B1_MN]:[B4_DT]])-Data_Xuất[[#This Row],[Xuất-NX]]</f>
        <v>0</v>
      </c>
    </row>
    <row r="169" spans="1:25" x14ac:dyDescent="0.35">
      <c r="A169">
        <v>2024</v>
      </c>
      <c r="B169">
        <v>5</v>
      </c>
      <c r="C169" t="s">
        <v>115</v>
      </c>
      <c r="D169" t="s">
        <v>116</v>
      </c>
      <c r="E169" t="s">
        <v>216</v>
      </c>
      <c r="F169" t="s">
        <v>217</v>
      </c>
      <c r="G169" s="2">
        <v>26450</v>
      </c>
      <c r="H169" t="str">
        <f>_xlfn.XLOOKUP(Data_Xuất[[#This Row],[Main SKU]],MD_Main_SKU[Main SKU],MD_Main_SKU[SKU name_gom])</f>
        <v>WSS05</v>
      </c>
      <c r="I169" t="str">
        <f>_xlfn.XLOOKUP(Data_Xuất[[#This Row],[Material-Xuất]],MD_NVL[Material-Xuất],MD_NVL[SKU name_gom])</f>
        <v>Vảy trộn</v>
      </c>
      <c r="J169" t="str">
        <f>Data_Xuất[[#This Row],[Material-Xuất]]&amp;" | "&amp;Data_Xuất[[#This Row],[Material description-Xuất]]</f>
        <v>160012358 | Vảy PET B1 Mix Zigzag</v>
      </c>
      <c r="K169" s="2" cm="1">
        <f t="array" ref="K1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15163.19595872743</v>
      </c>
      <c r="L169" s="2" cm="1">
        <f t="array" ref="L1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69" s="2" cm="1">
        <f t="array" ref="M1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2256.0963026655199</v>
      </c>
      <c r="N169" s="2" cm="1">
        <f t="array" ref="N1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69" s="2" cm="1">
        <f t="array" ref="O1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1814.8839208942393</v>
      </c>
      <c r="P169" s="2" cm="1">
        <f t="array" ref="P1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7215.8238177128114</v>
      </c>
      <c r="Q169" s="2" cm="1">
        <f t="array" ref="Q1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69" s="2" cm="1">
        <f t="array" ref="R1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69" s="2" cm="1">
        <f t="array" ref="S1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69" s="2" cm="1">
        <f t="array" ref="T1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69" s="2" cm="1">
        <f t="array" ref="U1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69" s="2" cm="1">
        <f t="array" ref="V1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69" s="2" cm="1">
        <f t="array" ref="W1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69" s="2" cm="1">
        <f t="array" ref="X1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69" s="2">
        <f>SUM(Data_Xuất[[#This Row],[B1_MN]:[B4_DT]])-Data_Xuất[[#This Row],[Xuất-NX]]</f>
        <v>0</v>
      </c>
    </row>
    <row r="170" spans="1:25" x14ac:dyDescent="0.35">
      <c r="A170">
        <v>2024</v>
      </c>
      <c r="B170">
        <v>5</v>
      </c>
      <c r="C170" t="s">
        <v>115</v>
      </c>
      <c r="D170" t="s">
        <v>116</v>
      </c>
      <c r="E170" t="s">
        <v>180</v>
      </c>
      <c r="F170" t="s">
        <v>181</v>
      </c>
      <c r="G170" s="2">
        <v>4200</v>
      </c>
      <c r="H170" t="str">
        <f>_xlfn.XLOOKUP(Data_Xuất[[#This Row],[Main SKU]],MD_Main_SKU[Main SKU],MD_Main_SKU[SKU name_gom])</f>
        <v>WSS05</v>
      </c>
      <c r="I170" t="str">
        <f>_xlfn.XLOOKUP(Data_Xuất[[#This Row],[Material-Xuất]],MD_NVL[Material-Xuất],MD_NVL[SKU name_gom])</f>
        <v>Vảy trộn</v>
      </c>
      <c r="J170" t="str">
        <f>Data_Xuất[[#This Row],[Material-Xuất]]&amp;" | "&amp;Data_Xuất[[#This Row],[Material description-Xuất]]</f>
        <v>160012400 | Vảy PET B3-B5</v>
      </c>
      <c r="K170" s="2" cm="1">
        <f t="array" ref="K1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2290.9090909090905</v>
      </c>
      <c r="L170" s="2" cm="1">
        <f t="array" ref="L1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0" s="2" cm="1">
        <f t="array" ref="M1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706.36363636363637</v>
      </c>
      <c r="N170" s="2" cm="1">
        <f t="array" ref="N1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0" s="2" cm="1">
        <f t="array" ref="O1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509.09090909090912</v>
      </c>
      <c r="P170" s="2" cm="1">
        <f t="array" ref="P1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0" s="2" cm="1">
        <f t="array" ref="Q1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0" s="2" cm="1">
        <f t="array" ref="R1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0" s="2" cm="1">
        <f t="array" ref="S1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0" s="2" cm="1">
        <f t="array" ref="T1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0" s="2" cm="1">
        <f t="array" ref="U1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693.63636363636363</v>
      </c>
      <c r="V170" s="2" cm="1">
        <f t="array" ref="V1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0" s="2" cm="1">
        <f t="array" ref="W1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0" s="2" cm="1">
        <f t="array" ref="X1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0" s="2">
        <f>SUM(Data_Xuất[[#This Row],[B1_MN]:[B4_DT]])-Data_Xuất[[#This Row],[Xuất-NX]]</f>
        <v>0</v>
      </c>
    </row>
    <row r="171" spans="1:25" x14ac:dyDescent="0.35">
      <c r="A171">
        <v>2024</v>
      </c>
      <c r="B171">
        <v>5</v>
      </c>
      <c r="C171" t="s">
        <v>115</v>
      </c>
      <c r="D171" t="s">
        <v>116</v>
      </c>
      <c r="E171" t="s">
        <v>182</v>
      </c>
      <c r="F171" t="s">
        <v>183</v>
      </c>
      <c r="G171" s="2">
        <v>346900.00000000006</v>
      </c>
      <c r="H171" t="str">
        <f>_xlfn.XLOOKUP(Data_Xuất[[#This Row],[Main SKU]],MD_Main_SKU[Main SKU],MD_Main_SKU[SKU name_gom])</f>
        <v>WSS05</v>
      </c>
      <c r="I171" t="str">
        <f>_xlfn.XLOOKUP(Data_Xuất[[#This Row],[Material-Xuất]],MD_NVL[Material-Xuất],MD_NVL[SKU name_gom])</f>
        <v>Vảy trộn</v>
      </c>
      <c r="J171" t="str">
        <f>Data_Xuất[[#This Row],[Material-Xuất]]&amp;" | "&amp;Data_Xuất[[#This Row],[Material description-Xuất]]</f>
        <v>160012456 | Vảy Xơ Sợi Mixed Thử Nghiệm</v>
      </c>
      <c r="K171" s="2" cm="1">
        <f t="array" ref="K1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2561.6157641837199</v>
      </c>
      <c r="L171" s="2" cm="1">
        <f t="array" ref="L1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1" s="2" cm="1">
        <f t="array" ref="M1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71" s="2" cm="1">
        <f t="array" ref="N1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73123.013621676102</v>
      </c>
      <c r="O171" s="2" cm="1">
        <f t="array" ref="O1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54614.653405753423</v>
      </c>
      <c r="P171" s="2" cm="1">
        <f t="array" ref="P1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185066.74382755614</v>
      </c>
      <c r="Q171" s="2" cm="1">
        <f t="array" ref="Q1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17739.914152565896</v>
      </c>
      <c r="R171" s="2" cm="1">
        <f t="array" ref="R1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1" s="2" cm="1">
        <f t="array" ref="S1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13794.059228264785</v>
      </c>
      <c r="T171" s="2" cm="1">
        <f t="array" ref="T1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1" s="2" cm="1">
        <f t="array" ref="U1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1" s="2" cm="1">
        <f t="array" ref="V1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1" s="2" cm="1">
        <f t="array" ref="W1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1" s="2" cm="1">
        <f t="array" ref="X1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1" s="2">
        <f>SUM(Data_Xuất[[#This Row],[B1_MN]:[B4_DT]])-Data_Xuất[[#This Row],[Xuất-NX]]</f>
        <v>0</v>
      </c>
    </row>
    <row r="172" spans="1:25" x14ac:dyDescent="0.35">
      <c r="A172">
        <v>2024</v>
      </c>
      <c r="B172">
        <v>5</v>
      </c>
      <c r="C172" t="s">
        <v>115</v>
      </c>
      <c r="D172" t="s">
        <v>116</v>
      </c>
      <c r="E172" t="s">
        <v>226</v>
      </c>
      <c r="F172" t="s">
        <v>227</v>
      </c>
      <c r="G172" s="2">
        <v>3000</v>
      </c>
      <c r="H172" t="str">
        <f>_xlfn.XLOOKUP(Data_Xuất[[#This Row],[Main SKU]],MD_Main_SKU[Main SKU],MD_Main_SKU[SKU name_gom])</f>
        <v>WSS05</v>
      </c>
      <c r="I172" t="str">
        <f>_xlfn.XLOOKUP(Data_Xuất[[#This Row],[Material-Xuất]],MD_NVL[Material-Xuất],MD_NVL[SKU name_gom])</f>
        <v>B6_DT</v>
      </c>
      <c r="J172" t="str">
        <f>Data_Xuất[[#This Row],[Material-Xuất]]&amp;" | "&amp;Data_Xuất[[#This Row],[Material description-Xuất]]</f>
        <v>160012688 | Vảy PET B6.2_A2</v>
      </c>
      <c r="K172" s="2" cm="1">
        <f t="array" ref="K1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72" s="2" cm="1">
        <f t="array" ref="L1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2" s="2" cm="1">
        <f t="array" ref="M1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72" s="2" cm="1">
        <f t="array" ref="N1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3000</v>
      </c>
      <c r="O172" s="2" cm="1">
        <f t="array" ref="O1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2" s="2" cm="1">
        <f t="array" ref="P1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2" s="2" cm="1">
        <f t="array" ref="Q1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2" s="2" cm="1">
        <f t="array" ref="R1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2" s="2" cm="1">
        <f t="array" ref="S1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2" s="2" cm="1">
        <f t="array" ref="T1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2" s="2" cm="1">
        <f t="array" ref="U1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2" s="2" cm="1">
        <f t="array" ref="V1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2" s="2" cm="1">
        <f t="array" ref="W1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2" s="2" cm="1">
        <f t="array" ref="X1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2" s="2">
        <f>SUM(Data_Xuất[[#This Row],[B1_MN]:[B4_DT]])-Data_Xuất[[#This Row],[Xuất-NX]]</f>
        <v>0</v>
      </c>
    </row>
    <row r="173" spans="1:25" x14ac:dyDescent="0.35">
      <c r="A173">
        <v>2024</v>
      </c>
      <c r="B173">
        <v>5</v>
      </c>
      <c r="C173" t="s">
        <v>115</v>
      </c>
      <c r="D173" t="s">
        <v>116</v>
      </c>
      <c r="E173" t="s">
        <v>212</v>
      </c>
      <c r="F173" t="s">
        <v>213</v>
      </c>
      <c r="G173" s="2">
        <v>12200</v>
      </c>
      <c r="H173" t="str">
        <f>_xlfn.XLOOKUP(Data_Xuất[[#This Row],[Main SKU]],MD_Main_SKU[Main SKU],MD_Main_SKU[SKU name_gom])</f>
        <v>WSS05</v>
      </c>
      <c r="I173" t="str">
        <f>_xlfn.XLOOKUP(Data_Xuất[[#This Row],[Material-Xuất]],MD_NVL[Material-Xuất],MD_NVL[SKU name_gom])</f>
        <v>B6_DT</v>
      </c>
      <c r="J173" t="str">
        <f>Data_Xuất[[#This Row],[Material-Xuất]]&amp;" | "&amp;Data_Xuất[[#This Row],[Material description-Xuất]]</f>
        <v>160012689 | Vảy PET B6.2_A3.2</v>
      </c>
      <c r="K173" s="2" cm="1">
        <f t="array" ref="K1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73" s="2" cm="1">
        <f t="array" ref="L1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3" s="2" cm="1">
        <f t="array" ref="M1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73" s="2" cm="1">
        <f t="array" ref="N1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12200</v>
      </c>
      <c r="O173" s="2" cm="1">
        <f t="array" ref="O1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3" s="2" cm="1">
        <f t="array" ref="P1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3" s="2" cm="1">
        <f t="array" ref="Q1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3" s="2" cm="1">
        <f t="array" ref="R1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3" s="2" cm="1">
        <f t="array" ref="S1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3" s="2" cm="1">
        <f t="array" ref="T1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3" s="2" cm="1">
        <f t="array" ref="U1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3" s="2" cm="1">
        <f t="array" ref="V1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3" s="2" cm="1">
        <f t="array" ref="W1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3" s="2" cm="1">
        <f t="array" ref="X1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3" s="2">
        <f>SUM(Data_Xuất[[#This Row],[B1_MN]:[B4_DT]])-Data_Xuất[[#This Row],[Xuất-NX]]</f>
        <v>0</v>
      </c>
    </row>
    <row r="174" spans="1:25" x14ac:dyDescent="0.35">
      <c r="A174">
        <v>2024</v>
      </c>
      <c r="B174">
        <v>6</v>
      </c>
      <c r="C174" t="s">
        <v>8</v>
      </c>
      <c r="D174" t="s">
        <v>9</v>
      </c>
      <c r="E174" t="s">
        <v>156</v>
      </c>
      <c r="F174" t="s">
        <v>157</v>
      </c>
      <c r="G174" s="2">
        <v>13185</v>
      </c>
      <c r="H174" t="str">
        <f>_xlfn.XLOOKUP(Data_Xuất[[#This Row],[Main SKU]],MD_Main_SKU[Main SKU],MD_Main_SKU[SKU name_gom])</f>
        <v>WSS01</v>
      </c>
      <c r="I174" t="str">
        <f>_xlfn.XLOOKUP(Data_Xuất[[#This Row],[Material-Xuất]],MD_NVL[Material-Xuất],MD_NVL[SKU name_gom])</f>
        <v>Vảy trộn</v>
      </c>
      <c r="J174" t="str">
        <f>Data_Xuất[[#This Row],[Material-Xuất]]&amp;" | "&amp;Data_Xuất[[#This Row],[Material description-Xuất]]</f>
        <v>160012428 | Vảy PET B1-B7.1</v>
      </c>
      <c r="K174" s="2" cm="1">
        <f t="array" ref="K1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2643.3243087262094</v>
      </c>
      <c r="L174" s="2" cm="1">
        <f t="array" ref="L1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4" s="2" cm="1">
        <f t="array" ref="M1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9248.9464038372753</v>
      </c>
      <c r="N174" s="2" cm="1">
        <f t="array" ref="N1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4" s="2" cm="1">
        <f t="array" ref="O1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4" s="2" cm="1">
        <f t="array" ref="P1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4" s="2" cm="1">
        <f t="array" ref="Q1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4" s="2" cm="1">
        <f t="array" ref="R1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4" s="2" cm="1">
        <f t="array" ref="S1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1292.7292874365157</v>
      </c>
      <c r="T174" s="2" cm="1">
        <f t="array" ref="T1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4" s="2" cm="1">
        <f t="array" ref="U1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4" s="2" cm="1">
        <f t="array" ref="V1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4" s="2" cm="1">
        <f t="array" ref="W1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4" s="2" cm="1">
        <f t="array" ref="X1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4" s="2">
        <f>SUM(Data_Xuất[[#This Row],[B1_MN]:[B4_DT]])-Data_Xuất[[#This Row],[Xuất-NX]]</f>
        <v>0</v>
      </c>
    </row>
    <row r="175" spans="1:25" x14ac:dyDescent="0.35">
      <c r="A175">
        <v>2024</v>
      </c>
      <c r="B175">
        <v>6</v>
      </c>
      <c r="C175" t="s">
        <v>14</v>
      </c>
      <c r="D175" t="s">
        <v>15</v>
      </c>
      <c r="E175" t="s">
        <v>160</v>
      </c>
      <c r="F175" t="s">
        <v>161</v>
      </c>
      <c r="G175" s="2">
        <v>48700</v>
      </c>
      <c r="H175" t="str">
        <f>_xlfn.XLOOKUP(Data_Xuất[[#This Row],[Main SKU]],MD_Main_SKU[Main SKU],MD_Main_SKU[SKU name_gom])</f>
        <v>iSS01084</v>
      </c>
      <c r="I175" t="str">
        <f>_xlfn.XLOOKUP(Data_Xuất[[#This Row],[Material-Xuất]],MD_NVL[Material-Xuất],MD_NVL[SKU name_gom])</f>
        <v>B1_DT</v>
      </c>
      <c r="J175" t="str">
        <f>Data_Xuất[[#This Row],[Material-Xuất]]&amp;" | "&amp;Data_Xuất[[#This Row],[Material description-Xuất]]</f>
        <v>160009895 | Vảy PET B1_A1 DT</v>
      </c>
      <c r="K175" s="2" cm="1">
        <f t="array" ref="K1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75" s="2" cm="1">
        <f t="array" ref="L1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5" s="2" cm="1">
        <f t="array" ref="M1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48700</v>
      </c>
      <c r="N175" s="2" cm="1">
        <f t="array" ref="N1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5" s="2" cm="1">
        <f t="array" ref="O1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5" s="2" cm="1">
        <f t="array" ref="P1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5" s="2" cm="1">
        <f t="array" ref="Q1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5" s="2" cm="1">
        <f t="array" ref="R1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5" s="2" cm="1">
        <f t="array" ref="S1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5" s="2" cm="1">
        <f t="array" ref="T1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5" s="2" cm="1">
        <f t="array" ref="U1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5" s="2" cm="1">
        <f t="array" ref="V1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5" s="2" cm="1">
        <f t="array" ref="W1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5" s="2" cm="1">
        <f t="array" ref="X1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5" s="2">
        <f>SUM(Data_Xuất[[#This Row],[B1_MN]:[B4_DT]])-Data_Xuất[[#This Row],[Xuất-NX]]</f>
        <v>0</v>
      </c>
    </row>
    <row r="176" spans="1:25" x14ac:dyDescent="0.35">
      <c r="A176">
        <v>2024</v>
      </c>
      <c r="B176">
        <v>6</v>
      </c>
      <c r="C176" t="s">
        <v>14</v>
      </c>
      <c r="D176" t="s">
        <v>15</v>
      </c>
      <c r="E176" t="s">
        <v>162</v>
      </c>
      <c r="F176" t="s">
        <v>163</v>
      </c>
      <c r="G176" s="2">
        <v>156300</v>
      </c>
      <c r="H176" t="str">
        <f>_xlfn.XLOOKUP(Data_Xuất[[#This Row],[Main SKU]],MD_Main_SKU[Main SKU],MD_Main_SKU[SKU name_gom])</f>
        <v>iSS01084</v>
      </c>
      <c r="I176" t="str">
        <f>_xlfn.XLOOKUP(Data_Xuất[[#This Row],[Material-Xuất]],MD_NVL[Material-Xuất],MD_NVL[SKU name_gom])</f>
        <v>B1_MN</v>
      </c>
      <c r="J176" t="str">
        <f>Data_Xuất[[#This Row],[Material-Xuất]]&amp;" | "&amp;Data_Xuất[[#This Row],[Material description-Xuất]]</f>
        <v>160011761 | Vảy PET B1_A1 MN</v>
      </c>
      <c r="K176" s="2" cm="1">
        <f t="array" ref="K1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156300</v>
      </c>
      <c r="L176" s="2" cm="1">
        <f t="array" ref="L1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6" s="2" cm="1">
        <f t="array" ref="M1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76" s="2" cm="1">
        <f t="array" ref="N1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6" s="2" cm="1">
        <f t="array" ref="O1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6" s="2" cm="1">
        <f t="array" ref="P1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6" s="2" cm="1">
        <f t="array" ref="Q1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6" s="2" cm="1">
        <f t="array" ref="R1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6" s="2" cm="1">
        <f t="array" ref="S1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6" s="2" cm="1">
        <f t="array" ref="T1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6" s="2" cm="1">
        <f t="array" ref="U1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6" s="2" cm="1">
        <f t="array" ref="V1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6" s="2" cm="1">
        <f t="array" ref="W1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6" s="2" cm="1">
        <f t="array" ref="X1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6" s="2">
        <f>SUM(Data_Xuất[[#This Row],[B1_MN]:[B4_DT]])-Data_Xuất[[#This Row],[Xuất-NX]]</f>
        <v>0</v>
      </c>
    </row>
    <row r="177" spans="1:25" x14ac:dyDescent="0.35">
      <c r="A177">
        <v>2024</v>
      </c>
      <c r="B177">
        <v>6</v>
      </c>
      <c r="C177" t="s">
        <v>14</v>
      </c>
      <c r="D177" t="s">
        <v>15</v>
      </c>
      <c r="E177" t="s">
        <v>142</v>
      </c>
      <c r="F177" t="s">
        <v>143</v>
      </c>
      <c r="G177" s="2">
        <v>8300</v>
      </c>
      <c r="H177" t="str">
        <f>_xlfn.XLOOKUP(Data_Xuất[[#This Row],[Main SKU]],MD_Main_SKU[Main SKU],MD_Main_SKU[SKU name_gom])</f>
        <v>iSS01084</v>
      </c>
      <c r="I177" t="str">
        <f>_xlfn.XLOOKUP(Data_Xuất[[#This Row],[Material-Xuất]],MD_NVL[Material-Xuất],MD_NVL[SKU name_gom])</f>
        <v>B1_DT</v>
      </c>
      <c r="J177" t="str">
        <f>Data_Xuất[[#This Row],[Material-Xuất]]&amp;" | "&amp;Data_Xuất[[#This Row],[Material description-Xuất]]</f>
        <v>160012659 | Vảy PET B1_A2.1 DT</v>
      </c>
      <c r="K177" s="2" cm="1">
        <f t="array" ref="K1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77" s="2" cm="1">
        <f t="array" ref="L1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7" s="2" cm="1">
        <f t="array" ref="M1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8300</v>
      </c>
      <c r="N177" s="2" cm="1">
        <f t="array" ref="N1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7" s="2" cm="1">
        <f t="array" ref="O1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7" s="2" cm="1">
        <f t="array" ref="P1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7" s="2" cm="1">
        <f t="array" ref="Q1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7" s="2" cm="1">
        <f t="array" ref="R1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7" s="2" cm="1">
        <f t="array" ref="S1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7" s="2" cm="1">
        <f t="array" ref="T1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7" s="2" cm="1">
        <f t="array" ref="U1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7" s="2" cm="1">
        <f t="array" ref="V1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7" s="2" cm="1">
        <f t="array" ref="W1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7" s="2" cm="1">
        <f t="array" ref="X1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7" s="2">
        <f>SUM(Data_Xuất[[#This Row],[B1_MN]:[B4_DT]])-Data_Xuất[[#This Row],[Xuất-NX]]</f>
        <v>0</v>
      </c>
    </row>
    <row r="178" spans="1:25" x14ac:dyDescent="0.35">
      <c r="A178">
        <v>2024</v>
      </c>
      <c r="B178">
        <v>6</v>
      </c>
      <c r="C178" t="s">
        <v>14</v>
      </c>
      <c r="D178" t="s">
        <v>15</v>
      </c>
      <c r="E178" t="s">
        <v>170</v>
      </c>
      <c r="F178" t="s">
        <v>171</v>
      </c>
      <c r="G178" s="2">
        <v>1000</v>
      </c>
      <c r="H178" t="str">
        <f>_xlfn.XLOOKUP(Data_Xuất[[#This Row],[Main SKU]],MD_Main_SKU[Main SKU],MD_Main_SKU[SKU name_gom])</f>
        <v>iSS01084</v>
      </c>
      <c r="I178" t="str">
        <f>_xlfn.XLOOKUP(Data_Xuất[[#This Row],[Material-Xuất]],MD_NVL[Material-Xuất],MD_NVL[SKU name_gom])</f>
        <v>B1_MN</v>
      </c>
      <c r="J178" t="str">
        <f>Data_Xuất[[#This Row],[Material-Xuất]]&amp;" | "&amp;Data_Xuất[[#This Row],[Material description-Xuất]]</f>
        <v>160012660 | Vảy PET B1_A2.1 MN</v>
      </c>
      <c r="K178" s="2" cm="1">
        <f t="array" ref="K1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1000</v>
      </c>
      <c r="L178" s="2" cm="1">
        <f t="array" ref="L1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8" s="2" cm="1">
        <f t="array" ref="M1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78" s="2" cm="1">
        <f t="array" ref="N1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8" s="2" cm="1">
        <f t="array" ref="O1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8" s="2" cm="1">
        <f t="array" ref="P1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8" s="2" cm="1">
        <f t="array" ref="Q1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78" s="2" cm="1">
        <f t="array" ref="R1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8" s="2" cm="1">
        <f t="array" ref="S1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8" s="2" cm="1">
        <f t="array" ref="T1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8" s="2" cm="1">
        <f t="array" ref="U1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8" s="2" cm="1">
        <f t="array" ref="V1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8" s="2" cm="1">
        <f t="array" ref="W1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8" s="2" cm="1">
        <f t="array" ref="X1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8" s="2">
        <f>SUM(Data_Xuất[[#This Row],[B1_MN]:[B4_DT]])-Data_Xuất[[#This Row],[Xuất-NX]]</f>
        <v>0</v>
      </c>
    </row>
    <row r="179" spans="1:25" x14ac:dyDescent="0.35">
      <c r="A179">
        <v>2024</v>
      </c>
      <c r="B179">
        <v>6</v>
      </c>
      <c r="C179" t="s">
        <v>16</v>
      </c>
      <c r="D179" t="s">
        <v>17</v>
      </c>
      <c r="E179" t="s">
        <v>16</v>
      </c>
      <c r="F179" t="s">
        <v>17</v>
      </c>
      <c r="G179" s="2">
        <v>13200</v>
      </c>
      <c r="H179" t="str">
        <f>_xlfn.XLOOKUP(Data_Xuất[[#This Row],[Main SKU]],MD_Main_SKU[Main SKU],MD_Main_SKU[SKU name_gom])</f>
        <v>WSS01</v>
      </c>
      <c r="I179" t="str">
        <f>_xlfn.XLOOKUP(Data_Xuất[[#This Row],[Material-Xuất]],MD_NVL[Material-Xuất],MD_NVL[SKU name_gom])</f>
        <v>Hạt</v>
      </c>
      <c r="J179" t="str">
        <f>Data_Xuất[[#This Row],[Material-Xuất]]&amp;" | "&amp;Data_Xuất[[#This Row],[Material description-Xuất]]</f>
        <v>110000354 | Hạt nhựa rPET WSS01G 1</v>
      </c>
      <c r="K179" s="2" cm="1">
        <f t="array" ref="K1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79" s="2" cm="1">
        <f t="array" ref="L1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79" s="2" cm="1">
        <f t="array" ref="M1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79" s="2" cm="1">
        <f t="array" ref="N1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79" s="2" cm="1">
        <f t="array" ref="O1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79" s="2" cm="1">
        <f t="array" ref="P1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79" s="2" cm="1">
        <f t="array" ref="Q1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13200</v>
      </c>
      <c r="R179" s="2" cm="1">
        <f t="array" ref="R1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79" s="2" cm="1">
        <f t="array" ref="S1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79" s="2" cm="1">
        <f t="array" ref="T1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79" s="2" cm="1">
        <f t="array" ref="U1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79" s="2" cm="1">
        <f t="array" ref="V1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79" s="2" cm="1">
        <f t="array" ref="W1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79" s="2" cm="1">
        <f t="array" ref="X1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79" s="2">
        <f>SUM(Data_Xuất[[#This Row],[B1_MN]:[B4_DT]])-Data_Xuất[[#This Row],[Xuất-NX]]</f>
        <v>0</v>
      </c>
    </row>
    <row r="180" spans="1:25" x14ac:dyDescent="0.35">
      <c r="A180">
        <v>2024</v>
      </c>
      <c r="B180">
        <v>6</v>
      </c>
      <c r="C180" t="s">
        <v>16</v>
      </c>
      <c r="D180" t="s">
        <v>17</v>
      </c>
      <c r="E180" t="s">
        <v>160</v>
      </c>
      <c r="F180" t="s">
        <v>161</v>
      </c>
      <c r="G180" s="2">
        <v>57021.1</v>
      </c>
      <c r="H180" t="str">
        <f>_xlfn.XLOOKUP(Data_Xuất[[#This Row],[Main SKU]],MD_Main_SKU[Main SKU],MD_Main_SKU[SKU name_gom])</f>
        <v>WSS01</v>
      </c>
      <c r="I180" t="str">
        <f>_xlfn.XLOOKUP(Data_Xuất[[#This Row],[Material-Xuất]],MD_NVL[Material-Xuất],MD_NVL[SKU name_gom])</f>
        <v>B1_DT</v>
      </c>
      <c r="J180" t="str">
        <f>Data_Xuất[[#This Row],[Material-Xuất]]&amp;" | "&amp;Data_Xuất[[#This Row],[Material description-Xuất]]</f>
        <v>160009895 | Vảy PET B1_A1 DT</v>
      </c>
      <c r="K180" s="2" cm="1">
        <f t="array" ref="K1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80" s="2" cm="1">
        <f t="array" ref="L1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0" s="2" cm="1">
        <f t="array" ref="M1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57021.1</v>
      </c>
      <c r="N180" s="2" cm="1">
        <f t="array" ref="N1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0" s="2" cm="1">
        <f t="array" ref="O1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0" s="2" cm="1">
        <f t="array" ref="P1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0" s="2" cm="1">
        <f t="array" ref="Q1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0" s="2" cm="1">
        <f t="array" ref="R1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0" s="2" cm="1">
        <f t="array" ref="S1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0" s="2" cm="1">
        <f t="array" ref="T1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0" s="2" cm="1">
        <f t="array" ref="U1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0" s="2" cm="1">
        <f t="array" ref="V1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0" s="2" cm="1">
        <f t="array" ref="W1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0" s="2" cm="1">
        <f t="array" ref="X1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0" s="2">
        <f>SUM(Data_Xuất[[#This Row],[B1_MN]:[B4_DT]])-Data_Xuất[[#This Row],[Xuất-NX]]</f>
        <v>0</v>
      </c>
    </row>
    <row r="181" spans="1:25" x14ac:dyDescent="0.35">
      <c r="A181">
        <v>2024</v>
      </c>
      <c r="B181">
        <v>6</v>
      </c>
      <c r="C181" t="s">
        <v>16</v>
      </c>
      <c r="D181" t="s">
        <v>17</v>
      </c>
      <c r="E181" t="s">
        <v>162</v>
      </c>
      <c r="F181" t="s">
        <v>163</v>
      </c>
      <c r="G181" s="2">
        <v>662259.50000000023</v>
      </c>
      <c r="H181" t="str">
        <f>_xlfn.XLOOKUP(Data_Xuất[[#This Row],[Main SKU]],MD_Main_SKU[Main SKU],MD_Main_SKU[SKU name_gom])</f>
        <v>WSS01</v>
      </c>
      <c r="I181" t="str">
        <f>_xlfn.XLOOKUP(Data_Xuất[[#This Row],[Material-Xuất]],MD_NVL[Material-Xuất],MD_NVL[SKU name_gom])</f>
        <v>B1_MN</v>
      </c>
      <c r="J181" t="str">
        <f>Data_Xuất[[#This Row],[Material-Xuất]]&amp;" | "&amp;Data_Xuất[[#This Row],[Material description-Xuất]]</f>
        <v>160011761 | Vảy PET B1_A1 MN</v>
      </c>
      <c r="K181" s="2" cm="1">
        <f t="array" ref="K1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662259.50000000023</v>
      </c>
      <c r="L181" s="2" cm="1">
        <f t="array" ref="L1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1" s="2" cm="1">
        <f t="array" ref="M1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1" s="2" cm="1">
        <f t="array" ref="N1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1" s="2" cm="1">
        <f t="array" ref="O1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1" s="2" cm="1">
        <f t="array" ref="P1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1" s="2" cm="1">
        <f t="array" ref="Q1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1" s="2" cm="1">
        <f t="array" ref="R1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1" s="2" cm="1">
        <f t="array" ref="S1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1" s="2" cm="1">
        <f t="array" ref="T1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1" s="2" cm="1">
        <f t="array" ref="U1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1" s="2" cm="1">
        <f t="array" ref="V1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1" s="2" cm="1">
        <f t="array" ref="W1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1" s="2" cm="1">
        <f t="array" ref="X1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1" s="2">
        <f>SUM(Data_Xuất[[#This Row],[B1_MN]:[B4_DT]])-Data_Xuất[[#This Row],[Xuất-NX]]</f>
        <v>0</v>
      </c>
    </row>
    <row r="182" spans="1:25" x14ac:dyDescent="0.35">
      <c r="A182">
        <v>2024</v>
      </c>
      <c r="B182">
        <v>6</v>
      </c>
      <c r="C182" t="s">
        <v>16</v>
      </c>
      <c r="D182" t="s">
        <v>17</v>
      </c>
      <c r="E182" t="s">
        <v>172</v>
      </c>
      <c r="F182" t="s">
        <v>173</v>
      </c>
      <c r="G182" s="2">
        <v>704057.10000000021</v>
      </c>
      <c r="H182" t="str">
        <f>_xlfn.XLOOKUP(Data_Xuất[[#This Row],[Main SKU]],MD_Main_SKU[Main SKU],MD_Main_SKU[SKU name_gom])</f>
        <v>WSS01</v>
      </c>
      <c r="I182" t="str">
        <f>_xlfn.XLOOKUP(Data_Xuất[[#This Row],[Material-Xuất]],MD_NVL[Material-Xuất],MD_NVL[SKU name_gom])</f>
        <v>B1_DT</v>
      </c>
      <c r="J182" t="str">
        <f>Data_Xuất[[#This Row],[Material-Xuất]]&amp;" | "&amp;Data_Xuất[[#This Row],[Material description-Xuất]]</f>
        <v>160012293 | Vảy PET B1_A2.2 DT</v>
      </c>
      <c r="K182" s="2" cm="1">
        <f t="array" ref="K1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82" s="2" cm="1">
        <f t="array" ref="L1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2" s="2" cm="1">
        <f t="array" ref="M1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704057.10000000021</v>
      </c>
      <c r="N182" s="2" cm="1">
        <f t="array" ref="N1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2" s="2" cm="1">
        <f t="array" ref="O1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2" s="2" cm="1">
        <f t="array" ref="P1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2" s="2" cm="1">
        <f t="array" ref="Q1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2" s="2" cm="1">
        <f t="array" ref="R1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2" s="2" cm="1">
        <f t="array" ref="S1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2" s="2" cm="1">
        <f t="array" ref="T1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2" s="2" cm="1">
        <f t="array" ref="U1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2" s="2" cm="1">
        <f t="array" ref="V1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2" s="2" cm="1">
        <f t="array" ref="W1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2" s="2" cm="1">
        <f t="array" ref="X1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2" s="2">
        <f>SUM(Data_Xuất[[#This Row],[B1_MN]:[B4_DT]])-Data_Xuất[[#This Row],[Xuất-NX]]</f>
        <v>0</v>
      </c>
    </row>
    <row r="183" spans="1:25" x14ac:dyDescent="0.35">
      <c r="A183">
        <v>2024</v>
      </c>
      <c r="B183">
        <v>6</v>
      </c>
      <c r="C183" t="s">
        <v>16</v>
      </c>
      <c r="D183" t="s">
        <v>17</v>
      </c>
      <c r="E183" t="s">
        <v>164</v>
      </c>
      <c r="F183" t="s">
        <v>165</v>
      </c>
      <c r="G183" s="2">
        <v>1386016.9999999995</v>
      </c>
      <c r="H183" t="str">
        <f>_xlfn.XLOOKUP(Data_Xuất[[#This Row],[Main SKU]],MD_Main_SKU[Main SKU],MD_Main_SKU[SKU name_gom])</f>
        <v>WSS01</v>
      </c>
      <c r="I183" t="str">
        <f>_xlfn.XLOOKUP(Data_Xuất[[#This Row],[Material-Xuất]],MD_NVL[Material-Xuất],MD_NVL[SKU name_gom])</f>
        <v>B1_MN</v>
      </c>
      <c r="J183" t="str">
        <f>Data_Xuất[[#This Row],[Material-Xuất]]&amp;" | "&amp;Data_Xuất[[#This Row],[Material description-Xuất]]</f>
        <v>160012296 | Vảy PET B1_A2.2 MN</v>
      </c>
      <c r="K183" s="2" cm="1">
        <f t="array" ref="K1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1386016.9999999995</v>
      </c>
      <c r="L183" s="2" cm="1">
        <f t="array" ref="L1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3" s="2" cm="1">
        <f t="array" ref="M1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3" s="2" cm="1">
        <f t="array" ref="N1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3" s="2" cm="1">
        <f t="array" ref="O1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3" s="2" cm="1">
        <f t="array" ref="P1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3" s="2" cm="1">
        <f t="array" ref="Q1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3" s="2" cm="1">
        <f t="array" ref="R1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3" s="2" cm="1">
        <f t="array" ref="S1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3" s="2" cm="1">
        <f t="array" ref="T1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3" s="2" cm="1">
        <f t="array" ref="U1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3" s="2" cm="1">
        <f t="array" ref="V1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3" s="2" cm="1">
        <f t="array" ref="W1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3" s="2" cm="1">
        <f t="array" ref="X1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3" s="2">
        <f>SUM(Data_Xuất[[#This Row],[B1_MN]:[B4_DT]])-Data_Xuất[[#This Row],[Xuất-NX]]</f>
        <v>0</v>
      </c>
    </row>
    <row r="184" spans="1:25" x14ac:dyDescent="0.35">
      <c r="A184">
        <v>2024</v>
      </c>
      <c r="B184">
        <v>6</v>
      </c>
      <c r="C184" t="s">
        <v>16</v>
      </c>
      <c r="D184" t="s">
        <v>17</v>
      </c>
      <c r="E184" t="s">
        <v>196</v>
      </c>
      <c r="F184" t="s">
        <v>197</v>
      </c>
      <c r="G184" s="2">
        <v>46500</v>
      </c>
      <c r="H184" t="str">
        <f>_xlfn.XLOOKUP(Data_Xuất[[#This Row],[Main SKU]],MD_Main_SKU[Main SKU],MD_Main_SKU[SKU name_gom])</f>
        <v>WSS01</v>
      </c>
      <c r="I184" t="str">
        <f>_xlfn.XLOOKUP(Data_Xuất[[#This Row],[Material-Xuất]],MD_NVL[Material-Xuất],MD_NVL[SKU name_gom])</f>
        <v>B1_MN</v>
      </c>
      <c r="J184" t="str">
        <f>Data_Xuất[[#This Row],[Material-Xuất]]&amp;" | "&amp;Data_Xuất[[#This Row],[Material description-Xuất]]</f>
        <v>160012297 | Vảy PET B1_A3 MN</v>
      </c>
      <c r="K184" s="2" cm="1">
        <f t="array" ref="K1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46500</v>
      </c>
      <c r="L184" s="2" cm="1">
        <f t="array" ref="L1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4" s="2" cm="1">
        <f t="array" ref="M1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4" s="2" cm="1">
        <f t="array" ref="N1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4" s="2" cm="1">
        <f t="array" ref="O1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4" s="2" cm="1">
        <f t="array" ref="P1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4" s="2" cm="1">
        <f t="array" ref="Q1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4" s="2" cm="1">
        <f t="array" ref="R1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4" s="2" cm="1">
        <f t="array" ref="S1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4" s="2" cm="1">
        <f t="array" ref="T1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4" s="2" cm="1">
        <f t="array" ref="U1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4" s="2" cm="1">
        <f t="array" ref="V1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4" s="2" cm="1">
        <f t="array" ref="W1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4" s="2" cm="1">
        <f t="array" ref="X1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4" s="2">
        <f>SUM(Data_Xuất[[#This Row],[B1_MN]:[B4_DT]])-Data_Xuất[[#This Row],[Xuất-NX]]</f>
        <v>0</v>
      </c>
    </row>
    <row r="185" spans="1:25" x14ac:dyDescent="0.35">
      <c r="A185">
        <v>2024</v>
      </c>
      <c r="B185">
        <v>6</v>
      </c>
      <c r="C185" t="s">
        <v>16</v>
      </c>
      <c r="D185" t="s">
        <v>17</v>
      </c>
      <c r="E185" t="s">
        <v>156</v>
      </c>
      <c r="F185" t="s">
        <v>157</v>
      </c>
      <c r="G185" s="2">
        <v>96100</v>
      </c>
      <c r="H185" t="str">
        <f>_xlfn.XLOOKUP(Data_Xuất[[#This Row],[Main SKU]],MD_Main_SKU[Main SKU],MD_Main_SKU[SKU name_gom])</f>
        <v>WSS01</v>
      </c>
      <c r="I185" t="str">
        <f>_xlfn.XLOOKUP(Data_Xuất[[#This Row],[Material-Xuất]],MD_NVL[Material-Xuất],MD_NVL[SKU name_gom])</f>
        <v>Vảy trộn</v>
      </c>
      <c r="J185" t="str">
        <f>Data_Xuất[[#This Row],[Material-Xuất]]&amp;" | "&amp;Data_Xuất[[#This Row],[Material description-Xuất]]</f>
        <v>160012428 | Vảy PET B1-B7.1</v>
      </c>
      <c r="K185" s="2" cm="1">
        <f t="array" ref="K1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19266.095264966913</v>
      </c>
      <c r="L185" s="2" cm="1">
        <f t="array" ref="L1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5" s="2" cm="1">
        <f t="array" ref="M1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67411.736777304672</v>
      </c>
      <c r="N185" s="2" cm="1">
        <f t="array" ref="N1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5" s="2" cm="1">
        <f t="array" ref="O1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5" s="2" cm="1">
        <f t="array" ref="P1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5" s="2" cm="1">
        <f t="array" ref="Q1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5" s="2" cm="1">
        <f t="array" ref="R1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5" s="2" cm="1">
        <f t="array" ref="S1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9422.1679577284158</v>
      </c>
      <c r="T185" s="2" cm="1">
        <f t="array" ref="T1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5" s="2" cm="1">
        <f t="array" ref="U1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5" s="2" cm="1">
        <f t="array" ref="V1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5" s="2" cm="1">
        <f t="array" ref="W1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5" s="2" cm="1">
        <f t="array" ref="X1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5" s="2">
        <f>SUM(Data_Xuất[[#This Row],[B1_MN]:[B4_DT]])-Data_Xuất[[#This Row],[Xuất-NX]]</f>
        <v>0</v>
      </c>
    </row>
    <row r="186" spans="1:25" x14ac:dyDescent="0.35">
      <c r="A186">
        <v>2024</v>
      </c>
      <c r="B186">
        <v>6</v>
      </c>
      <c r="C186" t="s">
        <v>16</v>
      </c>
      <c r="D186" t="s">
        <v>17</v>
      </c>
      <c r="E186" t="s">
        <v>142</v>
      </c>
      <c r="F186" t="s">
        <v>143</v>
      </c>
      <c r="G186" s="2">
        <v>92800.000000000015</v>
      </c>
      <c r="H186" t="str">
        <f>_xlfn.XLOOKUP(Data_Xuất[[#This Row],[Main SKU]],MD_Main_SKU[Main SKU],MD_Main_SKU[SKU name_gom])</f>
        <v>WSS01</v>
      </c>
      <c r="I186" t="str">
        <f>_xlfn.XLOOKUP(Data_Xuất[[#This Row],[Material-Xuất]],MD_NVL[Material-Xuất],MD_NVL[SKU name_gom])</f>
        <v>B1_DT</v>
      </c>
      <c r="J186" t="str">
        <f>Data_Xuất[[#This Row],[Material-Xuất]]&amp;" | "&amp;Data_Xuất[[#This Row],[Material description-Xuất]]</f>
        <v>160012659 | Vảy PET B1_A2.1 DT</v>
      </c>
      <c r="K186" s="2" cm="1">
        <f t="array" ref="K1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86" s="2" cm="1">
        <f t="array" ref="L1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6" s="2" cm="1">
        <f t="array" ref="M1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92800.000000000015</v>
      </c>
      <c r="N186" s="2" cm="1">
        <f t="array" ref="N1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6" s="2" cm="1">
        <f t="array" ref="O1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6" s="2" cm="1">
        <f t="array" ref="P1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6" s="2" cm="1">
        <f t="array" ref="Q1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6" s="2" cm="1">
        <f t="array" ref="R1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6" s="2" cm="1">
        <f t="array" ref="S1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6" s="2" cm="1">
        <f t="array" ref="T1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6" s="2" cm="1">
        <f t="array" ref="U1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6" s="2" cm="1">
        <f t="array" ref="V1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6" s="2" cm="1">
        <f t="array" ref="W1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6" s="2" cm="1">
        <f t="array" ref="X1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6" s="2">
        <f>SUM(Data_Xuất[[#This Row],[B1_MN]:[B4_DT]])-Data_Xuất[[#This Row],[Xuất-NX]]</f>
        <v>0</v>
      </c>
    </row>
    <row r="187" spans="1:25" x14ac:dyDescent="0.35">
      <c r="A187">
        <v>2024</v>
      </c>
      <c r="B187">
        <v>6</v>
      </c>
      <c r="C187" t="s">
        <v>16</v>
      </c>
      <c r="D187" t="s">
        <v>17</v>
      </c>
      <c r="E187" t="s">
        <v>170</v>
      </c>
      <c r="F187" t="s">
        <v>171</v>
      </c>
      <c r="G187" s="2">
        <v>266349.90000000002</v>
      </c>
      <c r="H187" t="str">
        <f>_xlfn.XLOOKUP(Data_Xuất[[#This Row],[Main SKU]],MD_Main_SKU[Main SKU],MD_Main_SKU[SKU name_gom])</f>
        <v>WSS01</v>
      </c>
      <c r="I187" t="str">
        <f>_xlfn.XLOOKUP(Data_Xuất[[#This Row],[Material-Xuất]],MD_NVL[Material-Xuất],MD_NVL[SKU name_gom])</f>
        <v>B1_MN</v>
      </c>
      <c r="J187" t="str">
        <f>Data_Xuất[[#This Row],[Material-Xuất]]&amp;" | "&amp;Data_Xuất[[#This Row],[Material description-Xuất]]</f>
        <v>160012660 | Vảy PET B1_A2.1 MN</v>
      </c>
      <c r="K187" s="2" cm="1">
        <f t="array" ref="K1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266349.90000000002</v>
      </c>
      <c r="L187" s="2" cm="1">
        <f t="array" ref="L1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7" s="2" cm="1">
        <f t="array" ref="M1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7" s="2" cm="1">
        <f t="array" ref="N1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7" s="2" cm="1">
        <f t="array" ref="O1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87" s="2" cm="1">
        <f t="array" ref="P1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7" s="2" cm="1">
        <f t="array" ref="Q1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7" s="2" cm="1">
        <f t="array" ref="R1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7" s="2" cm="1">
        <f t="array" ref="S1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7" s="2" cm="1">
        <f t="array" ref="T1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7" s="2" cm="1">
        <f t="array" ref="U1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7" s="2" cm="1">
        <f t="array" ref="V1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7" s="2" cm="1">
        <f t="array" ref="W1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7" s="2" cm="1">
        <f t="array" ref="X1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7" s="2">
        <f>SUM(Data_Xuất[[#This Row],[B1_MN]:[B4_DT]])-Data_Xuất[[#This Row],[Xuất-NX]]</f>
        <v>0</v>
      </c>
    </row>
    <row r="188" spans="1:25" x14ac:dyDescent="0.35">
      <c r="A188">
        <v>2024</v>
      </c>
      <c r="B188">
        <v>6</v>
      </c>
      <c r="C188" t="s">
        <v>16</v>
      </c>
      <c r="D188" t="s">
        <v>17</v>
      </c>
      <c r="E188" t="s">
        <v>222</v>
      </c>
      <c r="F188" t="s">
        <v>223</v>
      </c>
      <c r="G188" s="2">
        <v>89569.4</v>
      </c>
      <c r="H188" t="str">
        <f>_xlfn.XLOOKUP(Data_Xuất[[#This Row],[Main SKU]],MD_Main_SKU[Main SKU],MD_Main_SKU[SKU name_gom])</f>
        <v>WSS01</v>
      </c>
      <c r="I188" t="str">
        <f>_xlfn.XLOOKUP(Data_Xuất[[#This Row],[Material-Xuất]],MD_NVL[Material-Xuất],MD_NVL[SKU name_gom])</f>
        <v>B2_DT</v>
      </c>
      <c r="J188" t="str">
        <f>Data_Xuất[[#This Row],[Material-Xuất]]&amp;" | "&amp;Data_Xuất[[#This Row],[Material description-Xuất]]</f>
        <v>160012683 | Vảy PET B2.2_A1</v>
      </c>
      <c r="K188" s="2" cm="1">
        <f t="array" ref="K1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88" s="2" cm="1">
        <f t="array" ref="L1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8" s="2" cm="1">
        <f t="array" ref="M1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8" s="2" cm="1">
        <f t="array" ref="N1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8" s="2" cm="1">
        <f t="array" ref="O1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89569.4</v>
      </c>
      <c r="P188" s="2" cm="1">
        <f t="array" ref="P1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8" s="2" cm="1">
        <f t="array" ref="Q1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8" s="2" cm="1">
        <f t="array" ref="R1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8" s="2" cm="1">
        <f t="array" ref="S1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8" s="2" cm="1">
        <f t="array" ref="T1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8" s="2" cm="1">
        <f t="array" ref="U1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8" s="2" cm="1">
        <f t="array" ref="V1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8" s="2" cm="1">
        <f t="array" ref="W1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8" s="2" cm="1">
        <f t="array" ref="X1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8" s="2">
        <f>SUM(Data_Xuất[[#This Row],[B1_MN]:[B4_DT]])-Data_Xuất[[#This Row],[Xuất-NX]]</f>
        <v>0</v>
      </c>
    </row>
    <row r="189" spans="1:25" x14ac:dyDescent="0.35">
      <c r="A189">
        <v>2024</v>
      </c>
      <c r="B189">
        <v>6</v>
      </c>
      <c r="C189" t="s">
        <v>16</v>
      </c>
      <c r="D189" t="s">
        <v>17</v>
      </c>
      <c r="E189" t="s">
        <v>224</v>
      </c>
      <c r="F189" t="s">
        <v>225</v>
      </c>
      <c r="G189" s="2">
        <v>14000</v>
      </c>
      <c r="H189" t="str">
        <f>_xlfn.XLOOKUP(Data_Xuất[[#This Row],[Main SKU]],MD_Main_SKU[Main SKU],MD_Main_SKU[SKU name_gom])</f>
        <v>WSS01</v>
      </c>
      <c r="I189" t="str">
        <f>_xlfn.XLOOKUP(Data_Xuất[[#This Row],[Material-Xuất]],MD_NVL[Material-Xuất],MD_NVL[SKU name_gom])</f>
        <v>B2_DT</v>
      </c>
      <c r="J189" t="str">
        <f>Data_Xuất[[#This Row],[Material-Xuất]]&amp;" | "&amp;Data_Xuất[[#This Row],[Material description-Xuất]]</f>
        <v>160012684 | Vảy PET B2.2_A2</v>
      </c>
      <c r="K189" s="2" cm="1">
        <f t="array" ref="K1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89" s="2" cm="1">
        <f t="array" ref="L1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89" s="2" cm="1">
        <f t="array" ref="M1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89" s="2" cm="1">
        <f t="array" ref="N1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89" s="2" cm="1">
        <f t="array" ref="O1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14000</v>
      </c>
      <c r="P189" s="2" cm="1">
        <f t="array" ref="P1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89" s="2" cm="1">
        <f t="array" ref="Q1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89" s="2" cm="1">
        <f t="array" ref="R1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89" s="2" cm="1">
        <f t="array" ref="S1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89" s="2" cm="1">
        <f t="array" ref="T1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89" s="2" cm="1">
        <f t="array" ref="U1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89" s="2" cm="1">
        <f t="array" ref="V1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89" s="2" cm="1">
        <f t="array" ref="W1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89" s="2" cm="1">
        <f t="array" ref="X1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89" s="2">
        <f>SUM(Data_Xuất[[#This Row],[B1_MN]:[B4_DT]])-Data_Xuất[[#This Row],[Xuất-NX]]</f>
        <v>0</v>
      </c>
    </row>
    <row r="190" spans="1:25" x14ac:dyDescent="0.35">
      <c r="A190">
        <v>2024</v>
      </c>
      <c r="B190">
        <v>6</v>
      </c>
      <c r="C190" t="s">
        <v>16</v>
      </c>
      <c r="D190" t="s">
        <v>17</v>
      </c>
      <c r="E190" t="s">
        <v>232</v>
      </c>
      <c r="F190" t="s">
        <v>233</v>
      </c>
      <c r="G190" s="2">
        <v>900</v>
      </c>
      <c r="H190" t="str">
        <f>_xlfn.XLOOKUP(Data_Xuất[[#This Row],[Main SKU]],MD_Main_SKU[Main SKU],MD_Main_SKU[SKU name_gom])</f>
        <v>WSS01</v>
      </c>
      <c r="I190" t="str">
        <f>_xlfn.XLOOKUP(Data_Xuất[[#This Row],[Material-Xuất]],MD_NVL[Material-Xuất],MD_NVL[SKU name_gom])</f>
        <v>Phó sản</v>
      </c>
      <c r="J190" t="str">
        <f>Data_Xuất[[#This Row],[Material-Xuất]]&amp;" | "&amp;Data_Xuất[[#This Row],[Material description-Xuất]]</f>
        <v>160012717 | Vảy PET HAD_A1</v>
      </c>
      <c r="K190" s="2" cm="1">
        <f t="array" ref="K1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0" s="2" cm="1">
        <f t="array" ref="L1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0" s="2" cm="1">
        <f t="array" ref="M1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90" s="2" cm="1">
        <f t="array" ref="N1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0" s="2" cm="1">
        <f t="array" ref="O1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0" s="2" cm="1">
        <f t="array" ref="P1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900</v>
      </c>
      <c r="Q190" s="2" cm="1">
        <f t="array" ref="Q1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0" s="2" cm="1">
        <f t="array" ref="R1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0" s="2" cm="1">
        <f t="array" ref="S1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0" s="2" cm="1">
        <f t="array" ref="T1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0" s="2" cm="1">
        <f t="array" ref="U1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0" s="2" cm="1">
        <f t="array" ref="V1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0" s="2" cm="1">
        <f t="array" ref="W1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0" s="2" cm="1">
        <f t="array" ref="X1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0" s="2">
        <f>SUM(Data_Xuất[[#This Row],[B1_MN]:[B4_DT]])-Data_Xuất[[#This Row],[Xuất-NX]]</f>
        <v>0</v>
      </c>
    </row>
    <row r="191" spans="1:25" x14ac:dyDescent="0.35">
      <c r="A191">
        <v>2024</v>
      </c>
      <c r="B191">
        <v>6</v>
      </c>
      <c r="C191" t="s">
        <v>16</v>
      </c>
      <c r="D191" t="s">
        <v>17</v>
      </c>
      <c r="E191" t="s">
        <v>234</v>
      </c>
      <c r="F191" t="s">
        <v>235</v>
      </c>
      <c r="G191" s="2">
        <v>36150</v>
      </c>
      <c r="H191" t="str">
        <f>_xlfn.XLOOKUP(Data_Xuất[[#This Row],[Main SKU]],MD_Main_SKU[Main SKU],MD_Main_SKU[SKU name_gom])</f>
        <v>WSS01</v>
      </c>
      <c r="I191" t="str">
        <f>_xlfn.XLOOKUP(Data_Xuất[[#This Row],[Material-Xuất]],MD_NVL[Material-Xuất],MD_NVL[SKU name_gom])</f>
        <v>Phó sản</v>
      </c>
      <c r="J191" t="str">
        <f>Data_Xuất[[#This Row],[Material-Xuất]]&amp;" | "&amp;Data_Xuất[[#This Row],[Material description-Xuất]]</f>
        <v>160012718 | Vảy PET HAD_A2</v>
      </c>
      <c r="K191" s="2" cm="1">
        <f t="array" ref="K1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1" s="2" cm="1">
        <f t="array" ref="L1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1" s="2" cm="1">
        <f t="array" ref="M1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91" s="2" cm="1">
        <f t="array" ref="N1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1" s="2" cm="1">
        <f t="array" ref="O1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1" s="2" cm="1">
        <f t="array" ref="P1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36150</v>
      </c>
      <c r="Q191" s="2" cm="1">
        <f t="array" ref="Q1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1" s="2" cm="1">
        <f t="array" ref="R1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1" s="2" cm="1">
        <f t="array" ref="S1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1" s="2" cm="1">
        <f t="array" ref="T1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1" s="2" cm="1">
        <f t="array" ref="U1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1" s="2" cm="1">
        <f t="array" ref="V1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1" s="2" cm="1">
        <f t="array" ref="W1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1" s="2" cm="1">
        <f t="array" ref="X1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1" s="2">
        <f>SUM(Data_Xuất[[#This Row],[B1_MN]:[B4_DT]])-Data_Xuất[[#This Row],[Xuất-NX]]</f>
        <v>0</v>
      </c>
    </row>
    <row r="192" spans="1:25" x14ac:dyDescent="0.35">
      <c r="A192">
        <v>2024</v>
      </c>
      <c r="B192">
        <v>6</v>
      </c>
      <c r="C192" t="s">
        <v>24</v>
      </c>
      <c r="D192" t="s">
        <v>25</v>
      </c>
      <c r="E192" t="s">
        <v>214</v>
      </c>
      <c r="F192" t="s">
        <v>215</v>
      </c>
      <c r="G192" s="2">
        <v>5000</v>
      </c>
      <c r="H192" t="str">
        <f>_xlfn.XLOOKUP(Data_Xuất[[#This Row],[Main SKU]],MD_Main_SKU[Main SKU],MD_Main_SKU[SKU name_gom])</f>
        <v>WSS01</v>
      </c>
      <c r="I192" t="str">
        <f>_xlfn.XLOOKUP(Data_Xuất[[#This Row],[Material-Xuất]],MD_NVL[Material-Xuất],MD_NVL[SKU name_gom])</f>
        <v>B7_DT</v>
      </c>
      <c r="J192" t="str">
        <f>Data_Xuất[[#This Row],[Material-Xuất]]&amp;" | "&amp;Data_Xuất[[#This Row],[Material description-Xuất]]</f>
        <v>160011808 | Vảy PET B7_A1</v>
      </c>
      <c r="K192" s="2" cm="1">
        <f t="array" ref="K1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2" s="2" cm="1">
        <f t="array" ref="L1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2" s="2" cm="1">
        <f t="array" ref="M1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92" s="2" cm="1">
        <f t="array" ref="N1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2" s="2" cm="1">
        <f t="array" ref="O1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2" s="2" cm="1">
        <f t="array" ref="P1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92" s="2" cm="1">
        <f t="array" ref="Q1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2" s="2" cm="1">
        <f t="array" ref="R1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2" s="2" cm="1">
        <f t="array" ref="S1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5000</v>
      </c>
      <c r="T192" s="2" cm="1">
        <f t="array" ref="T1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2" s="2" cm="1">
        <f t="array" ref="U1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2" s="2" cm="1">
        <f t="array" ref="V1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2" s="2" cm="1">
        <f t="array" ref="W1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2" s="2" cm="1">
        <f t="array" ref="X1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2" s="2">
        <f>SUM(Data_Xuất[[#This Row],[B1_MN]:[B4_DT]])-Data_Xuất[[#This Row],[Xuất-NX]]</f>
        <v>0</v>
      </c>
    </row>
    <row r="193" spans="1:25" x14ac:dyDescent="0.35">
      <c r="A193">
        <v>2024</v>
      </c>
      <c r="B193">
        <v>6</v>
      </c>
      <c r="C193" t="s">
        <v>24</v>
      </c>
      <c r="D193" t="s">
        <v>25</v>
      </c>
      <c r="E193" t="s">
        <v>230</v>
      </c>
      <c r="F193" t="s">
        <v>231</v>
      </c>
      <c r="G193" s="2">
        <v>11500</v>
      </c>
      <c r="H193" t="str">
        <f>_xlfn.XLOOKUP(Data_Xuất[[#This Row],[Main SKU]],MD_Main_SKU[Main SKU],MD_Main_SKU[SKU name_gom])</f>
        <v>WSS01</v>
      </c>
      <c r="I193" t="str">
        <f>_xlfn.XLOOKUP(Data_Xuất[[#This Row],[Material-Xuất]],MD_NVL[Material-Xuất],MD_NVL[SKU name_gom])</f>
        <v>Vảy trộn</v>
      </c>
      <c r="J193" t="str">
        <f>Data_Xuất[[#This Row],[Material-Xuất]]&amp;" | "&amp;Data_Xuất[[#This Row],[Material description-Xuất]]</f>
        <v>160012248 | Vảy PET Mixed</v>
      </c>
      <c r="K193" s="2" cm="1">
        <f t="array" ref="K1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3" s="2" cm="1">
        <f t="array" ref="L1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3" s="2" cm="1">
        <f t="array" ref="M1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8749.4262295081971</v>
      </c>
      <c r="N193" s="2" cm="1">
        <f t="array" ref="N1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942.62295081967204</v>
      </c>
      <c r="O193" s="2" cm="1">
        <f t="array" ref="O1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3" s="2" cm="1">
        <f t="array" ref="P1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93" s="2" cm="1">
        <f t="array" ref="Q1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3" s="2" cm="1">
        <f t="array" ref="R1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3" s="2" cm="1">
        <f t="array" ref="S1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865.32786885245901</v>
      </c>
      <c r="T193" s="2" cm="1">
        <f t="array" ref="T1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3" s="2" cm="1">
        <f t="array" ref="U1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942.62295081967204</v>
      </c>
      <c r="V193" s="2" cm="1">
        <f t="array" ref="V1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3" s="2" cm="1">
        <f t="array" ref="W1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3" s="2" cm="1">
        <f t="array" ref="X1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3" s="2">
        <f>SUM(Data_Xuất[[#This Row],[B1_MN]:[B4_DT]])-Data_Xuất[[#This Row],[Xuất-NX]]</f>
        <v>0</v>
      </c>
    </row>
    <row r="194" spans="1:25" x14ac:dyDescent="0.35">
      <c r="A194">
        <v>2024</v>
      </c>
      <c r="B194">
        <v>6</v>
      </c>
      <c r="C194" t="s">
        <v>24</v>
      </c>
      <c r="D194" t="s">
        <v>25</v>
      </c>
      <c r="E194" t="s">
        <v>188</v>
      </c>
      <c r="F194" t="s">
        <v>189</v>
      </c>
      <c r="G194" s="2">
        <v>29939.999999999996</v>
      </c>
      <c r="H194" t="str">
        <f>_xlfn.XLOOKUP(Data_Xuất[[#This Row],[Main SKU]],MD_Main_SKU[Main SKU],MD_Main_SKU[SKU name_gom])</f>
        <v>WSS01</v>
      </c>
      <c r="I194" t="str">
        <f>_xlfn.XLOOKUP(Data_Xuất[[#This Row],[Material-Xuất]],MD_NVL[Material-Xuất],MD_NVL[SKU name_gom])</f>
        <v>Vảy trộn</v>
      </c>
      <c r="J194" t="str">
        <f>Data_Xuất[[#This Row],[Material-Xuất]]&amp;" | "&amp;Data_Xuất[[#This Row],[Material description-Xuất]]</f>
        <v>160012273 | Vảy PET B1 Mix B2</v>
      </c>
      <c r="K194" s="2" cm="1">
        <f t="array" ref="K1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23587.148115254233</v>
      </c>
      <c r="L194" s="2" cm="1">
        <f t="array" ref="L1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4" s="2" cm="1">
        <f t="array" ref="M1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748.5</v>
      </c>
      <c r="N194" s="2" cm="1">
        <f t="array" ref="N1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4" s="2" cm="1">
        <f t="array" ref="O1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4125.2372288135584</v>
      </c>
      <c r="P194" s="2" cm="1">
        <f t="array" ref="P1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1171.4050372881354</v>
      </c>
      <c r="Q194" s="2" cm="1">
        <f t="array" ref="Q1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307.7096186440678</v>
      </c>
      <c r="R194" s="2" cm="1">
        <f t="array" ref="R1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4" s="2" cm="1">
        <f t="array" ref="S1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4" s="2" cm="1">
        <f t="array" ref="T1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4" s="2" cm="1">
        <f t="array" ref="U1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4" s="2" cm="1">
        <f t="array" ref="V1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4" s="2" cm="1">
        <f t="array" ref="W1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4" s="2" cm="1">
        <f t="array" ref="X1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4" s="2">
        <f>SUM(Data_Xuất[[#This Row],[B1_MN]:[B4_DT]])-Data_Xuất[[#This Row],[Xuất-NX]]</f>
        <v>0</v>
      </c>
    </row>
    <row r="195" spans="1:25" x14ac:dyDescent="0.35">
      <c r="A195">
        <v>2024</v>
      </c>
      <c r="B195">
        <v>6</v>
      </c>
      <c r="C195" t="s">
        <v>24</v>
      </c>
      <c r="D195" t="s">
        <v>25</v>
      </c>
      <c r="E195" t="s">
        <v>172</v>
      </c>
      <c r="F195" t="s">
        <v>173</v>
      </c>
      <c r="G195" s="2">
        <v>56500.000000000007</v>
      </c>
      <c r="H195" t="str">
        <f>_xlfn.XLOOKUP(Data_Xuất[[#This Row],[Main SKU]],MD_Main_SKU[Main SKU],MD_Main_SKU[SKU name_gom])</f>
        <v>WSS01</v>
      </c>
      <c r="I195" t="str">
        <f>_xlfn.XLOOKUP(Data_Xuất[[#This Row],[Material-Xuất]],MD_NVL[Material-Xuất],MD_NVL[SKU name_gom])</f>
        <v>B1_DT</v>
      </c>
      <c r="J195" t="str">
        <f>Data_Xuất[[#This Row],[Material-Xuất]]&amp;" | "&amp;Data_Xuất[[#This Row],[Material description-Xuất]]</f>
        <v>160012293 | Vảy PET B1_A2.2 DT</v>
      </c>
      <c r="K195" s="2" cm="1">
        <f t="array" ref="K1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5" s="2" cm="1">
        <f t="array" ref="L1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5" s="2" cm="1">
        <f t="array" ref="M1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56500.000000000007</v>
      </c>
      <c r="N195" s="2" cm="1">
        <f t="array" ref="N1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5" s="2" cm="1">
        <f t="array" ref="O1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5" s="2" cm="1">
        <f t="array" ref="P1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95" s="2" cm="1">
        <f t="array" ref="Q1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5" s="2" cm="1">
        <f t="array" ref="R1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5" s="2" cm="1">
        <f t="array" ref="S1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5" s="2" cm="1">
        <f t="array" ref="T1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5" s="2" cm="1">
        <f t="array" ref="U1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5" s="2" cm="1">
        <f t="array" ref="V1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5" s="2" cm="1">
        <f t="array" ref="W1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5" s="2" cm="1">
        <f t="array" ref="X1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5" s="2">
        <f>SUM(Data_Xuất[[#This Row],[B1_MN]:[B4_DT]])-Data_Xuất[[#This Row],[Xuất-NX]]</f>
        <v>0</v>
      </c>
    </row>
    <row r="196" spans="1:25" x14ac:dyDescent="0.35">
      <c r="A196">
        <v>2024</v>
      </c>
      <c r="B196">
        <v>6</v>
      </c>
      <c r="C196" t="s">
        <v>24</v>
      </c>
      <c r="D196" t="s">
        <v>25</v>
      </c>
      <c r="E196" t="s">
        <v>164</v>
      </c>
      <c r="F196" t="s">
        <v>165</v>
      </c>
      <c r="G196" s="2">
        <v>29450.199999999997</v>
      </c>
      <c r="H196" t="str">
        <f>_xlfn.XLOOKUP(Data_Xuất[[#This Row],[Main SKU]],MD_Main_SKU[Main SKU],MD_Main_SKU[SKU name_gom])</f>
        <v>WSS01</v>
      </c>
      <c r="I196" t="str">
        <f>_xlfn.XLOOKUP(Data_Xuất[[#This Row],[Material-Xuất]],MD_NVL[Material-Xuất],MD_NVL[SKU name_gom])</f>
        <v>B1_MN</v>
      </c>
      <c r="J196" t="str">
        <f>Data_Xuất[[#This Row],[Material-Xuất]]&amp;" | "&amp;Data_Xuất[[#This Row],[Material description-Xuất]]</f>
        <v>160012296 | Vảy PET B1_A2.2 MN</v>
      </c>
      <c r="K196" s="2" cm="1">
        <f t="array" ref="K1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29450.199999999997</v>
      </c>
      <c r="L196" s="2" cm="1">
        <f t="array" ref="L1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6" s="2" cm="1">
        <f t="array" ref="M1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96" s="2" cm="1">
        <f t="array" ref="N1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6" s="2" cm="1">
        <f t="array" ref="O1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6" s="2" cm="1">
        <f t="array" ref="P1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196" s="2" cm="1">
        <f t="array" ref="Q1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6" s="2" cm="1">
        <f t="array" ref="R1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6" s="2" cm="1">
        <f t="array" ref="S1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6" s="2" cm="1">
        <f t="array" ref="T1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6" s="2" cm="1">
        <f t="array" ref="U1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6" s="2" cm="1">
        <f t="array" ref="V1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6" s="2" cm="1">
        <f t="array" ref="W1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6" s="2" cm="1">
        <f t="array" ref="X1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6" s="2">
        <f>SUM(Data_Xuất[[#This Row],[B1_MN]:[B4_DT]])-Data_Xuất[[#This Row],[Xuất-NX]]</f>
        <v>0</v>
      </c>
    </row>
    <row r="197" spans="1:25" x14ac:dyDescent="0.35">
      <c r="A197">
        <v>2024</v>
      </c>
      <c r="B197">
        <v>6</v>
      </c>
      <c r="C197" t="s">
        <v>24</v>
      </c>
      <c r="D197" t="s">
        <v>25</v>
      </c>
      <c r="E197" t="s">
        <v>216</v>
      </c>
      <c r="F197" t="s">
        <v>217</v>
      </c>
      <c r="G197" s="2">
        <v>43489.1</v>
      </c>
      <c r="H197" t="str">
        <f>_xlfn.XLOOKUP(Data_Xuất[[#This Row],[Main SKU]],MD_Main_SKU[Main SKU],MD_Main_SKU[SKU name_gom])</f>
        <v>WSS01</v>
      </c>
      <c r="I197" t="str">
        <f>_xlfn.XLOOKUP(Data_Xuất[[#This Row],[Material-Xuất]],MD_NVL[Material-Xuất],MD_NVL[SKU name_gom])</f>
        <v>Vảy trộn</v>
      </c>
      <c r="J197" t="str">
        <f>Data_Xuất[[#This Row],[Material-Xuất]]&amp;" | "&amp;Data_Xuất[[#This Row],[Material description-Xuất]]</f>
        <v>160012358 | Vảy PET B1 Mix Zigzag</v>
      </c>
      <c r="K197" s="2" cm="1">
        <f t="array" ref="K1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24931.332528116942</v>
      </c>
      <c r="L197" s="2" cm="1">
        <f t="array" ref="L1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7" s="2" cm="1">
        <f t="array" ref="M1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3709.4743938091142</v>
      </c>
      <c r="N197" s="2" cm="1">
        <f t="array" ref="N1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7" s="2" cm="1">
        <f t="array" ref="O1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2984.0328288907999</v>
      </c>
      <c r="P197" s="2" cm="1">
        <f t="array" ref="P1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11864.260249183146</v>
      </c>
      <c r="Q197" s="2" cm="1">
        <f t="array" ref="Q1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7" s="2" cm="1">
        <f t="array" ref="R1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7" s="2" cm="1">
        <f t="array" ref="S1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7" s="2" cm="1">
        <f t="array" ref="T1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7" s="2" cm="1">
        <f t="array" ref="U1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7" s="2" cm="1">
        <f t="array" ref="V1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7" s="2" cm="1">
        <f t="array" ref="W1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7" s="2" cm="1">
        <f t="array" ref="X1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7" s="2">
        <f>SUM(Data_Xuất[[#This Row],[B1_MN]:[B4_DT]])-Data_Xuất[[#This Row],[Xuất-NX]]</f>
        <v>0</v>
      </c>
    </row>
    <row r="198" spans="1:25" x14ac:dyDescent="0.35">
      <c r="A198">
        <v>2024</v>
      </c>
      <c r="B198">
        <v>6</v>
      </c>
      <c r="C198" t="s">
        <v>24</v>
      </c>
      <c r="D198" t="s">
        <v>25</v>
      </c>
      <c r="E198" t="s">
        <v>184</v>
      </c>
      <c r="F198" t="s">
        <v>185</v>
      </c>
      <c r="G198" s="2">
        <v>5500</v>
      </c>
      <c r="H198" t="str">
        <f>_xlfn.XLOOKUP(Data_Xuất[[#This Row],[Main SKU]],MD_Main_SKU[Main SKU],MD_Main_SKU[SKU name_gom])</f>
        <v>WSS01</v>
      </c>
      <c r="I198" t="str">
        <f>_xlfn.XLOOKUP(Data_Xuất[[#This Row],[Material-Xuất]],MD_NVL[Material-Xuất],MD_NVL[SKU name_gom])</f>
        <v>Phó sản</v>
      </c>
      <c r="J198" t="str">
        <f>Data_Xuất[[#This Row],[Material-Xuất]]&amp;" | "&amp;Data_Xuất[[#This Row],[Material description-Xuất]]</f>
        <v>160012438 | Vảy PET Tomra_A1</v>
      </c>
      <c r="K198" s="2" cm="1">
        <f t="array" ref="K1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198" s="2" cm="1">
        <f t="array" ref="L1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8" s="2" cm="1">
        <f t="array" ref="M1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198" s="2" cm="1">
        <f t="array" ref="N1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198" s="2" cm="1">
        <f t="array" ref="O1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198" s="2" cm="1">
        <f t="array" ref="P1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5500</v>
      </c>
      <c r="Q198" s="2" cm="1">
        <f t="array" ref="Q1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198" s="2" cm="1">
        <f t="array" ref="R1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8" s="2" cm="1">
        <f t="array" ref="S1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8" s="2" cm="1">
        <f t="array" ref="T1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8" s="2" cm="1">
        <f t="array" ref="U1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8" s="2" cm="1">
        <f t="array" ref="V1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8" s="2" cm="1">
        <f t="array" ref="W1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198" s="2" cm="1">
        <f t="array" ref="X1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8" s="2">
        <f>SUM(Data_Xuất[[#This Row],[B1_MN]:[B4_DT]])-Data_Xuất[[#This Row],[Xuất-NX]]</f>
        <v>0</v>
      </c>
    </row>
    <row r="199" spans="1:25" x14ac:dyDescent="0.35">
      <c r="A199">
        <v>2024</v>
      </c>
      <c r="B199">
        <v>6</v>
      </c>
      <c r="C199" t="s">
        <v>24</v>
      </c>
      <c r="D199" t="s">
        <v>25</v>
      </c>
      <c r="E199" t="s">
        <v>178</v>
      </c>
      <c r="F199" t="s">
        <v>179</v>
      </c>
      <c r="G199" s="2">
        <v>2100</v>
      </c>
      <c r="H199" t="str">
        <f>_xlfn.XLOOKUP(Data_Xuất[[#This Row],[Main SKU]],MD_Main_SKU[Main SKU],MD_Main_SKU[SKU name_gom])</f>
        <v>WSS01</v>
      </c>
      <c r="I199" t="str">
        <f>_xlfn.XLOOKUP(Data_Xuất[[#This Row],[Material-Xuất]],MD_NVL[Material-Xuất],MD_NVL[SKU name_gom])</f>
        <v>Vảy trộn</v>
      </c>
      <c r="J199" t="str">
        <f>Data_Xuất[[#This Row],[Material-Xuất]]&amp;" | "&amp;Data_Xuất[[#This Row],[Material description-Xuất]]</f>
        <v>160012653 | Vảy PET B1-Hạt PL SSP</v>
      </c>
      <c r="K199" s="2" cm="1">
        <f t="array" ref="K1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1515.1836000000001</v>
      </c>
      <c r="L199" s="2" cm="1">
        <f t="array" ref="L1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199" s="2" cm="1">
        <f t="array" ref="M1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198.97499999999999</v>
      </c>
      <c r="N199" s="2" cm="1">
        <f t="array" ref="N1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163.191</v>
      </c>
      <c r="O199" s="2" cm="1">
        <f t="array" ref="O1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77.28</v>
      </c>
      <c r="P199" s="2" cm="1">
        <f t="array" ref="P1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15.590400000000001</v>
      </c>
      <c r="Q199" s="2" cm="1">
        <f t="array" ref="Q1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39.9</v>
      </c>
      <c r="R199" s="2" cm="1">
        <f t="array" ref="R1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199" s="2" cm="1">
        <f t="array" ref="S1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199" s="2" cm="1">
        <f t="array" ref="T1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199" s="2" cm="1">
        <f t="array" ref="U1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199" s="2" cm="1">
        <f t="array" ref="V1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199" s="2" cm="1">
        <f t="array" ref="W1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89.88</v>
      </c>
      <c r="X199" s="2" cm="1">
        <f t="array" ref="X1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199" s="2">
        <f>SUM(Data_Xuất[[#This Row],[B1_MN]:[B4_DT]])-Data_Xuất[[#This Row],[Xuất-NX]]</f>
        <v>0</v>
      </c>
    </row>
    <row r="200" spans="1:25" x14ac:dyDescent="0.35">
      <c r="A200">
        <v>2024</v>
      </c>
      <c r="B200">
        <v>6</v>
      </c>
      <c r="C200" t="s">
        <v>24</v>
      </c>
      <c r="D200" t="s">
        <v>25</v>
      </c>
      <c r="E200" t="s">
        <v>202</v>
      </c>
      <c r="F200" t="s">
        <v>203</v>
      </c>
      <c r="G200" s="2">
        <v>257350</v>
      </c>
      <c r="H200" t="str">
        <f>_xlfn.XLOOKUP(Data_Xuất[[#This Row],[Main SKU]],MD_Main_SKU[Main SKU],MD_Main_SKU[SKU name_gom])</f>
        <v>WSS01</v>
      </c>
      <c r="I200" t="str">
        <f>_xlfn.XLOOKUP(Data_Xuất[[#This Row],[Material-Xuất]],MD_NVL[Material-Xuất],MD_NVL[SKU name_gom])</f>
        <v>Vảy trộn</v>
      </c>
      <c r="J200" t="str">
        <f>Data_Xuất[[#This Row],[Material-Xuất]]&amp;" | "&amp;Data_Xuất[[#This Row],[Material description-Xuất]]</f>
        <v>160012654 | Vảy PET B1-Hạt PL ADD</v>
      </c>
      <c r="K200" s="2" cm="1">
        <f t="array" ref="K2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90389.595148995155</v>
      </c>
      <c r="L200" s="2" cm="1">
        <f t="array" ref="L2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0" s="2" cm="1">
        <f t="array" ref="M2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9630.5613305613315</v>
      </c>
      <c r="N200" s="2" cm="1">
        <f t="array" ref="N2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72421.107830907829</v>
      </c>
      <c r="O200" s="2" cm="1">
        <f t="array" ref="O2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2532.4809424809423</v>
      </c>
      <c r="P200" s="2" cm="1">
        <f t="array" ref="P2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37477.507761607761</v>
      </c>
      <c r="Q200" s="2" cm="1">
        <f t="array" ref="Q2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8998.1544698544694</v>
      </c>
      <c r="R200" s="2" cm="1">
        <f t="array" ref="R2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0" s="2" cm="1">
        <f t="array" ref="S2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392.35620235620235</v>
      </c>
      <c r="T200" s="2" cm="1">
        <f t="array" ref="T2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0" s="2" cm="1">
        <f t="array" ref="U2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35508.23631323631</v>
      </c>
      <c r="V200" s="2" cm="1">
        <f t="array" ref="V2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0" s="2" cm="1">
        <f t="array" ref="W2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0" s="2" cm="1">
        <f t="array" ref="X2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0" s="2">
        <f>SUM(Data_Xuất[[#This Row],[B1_MN]:[B4_DT]])-Data_Xuất[[#This Row],[Xuất-NX]]</f>
        <v>0</v>
      </c>
    </row>
    <row r="201" spans="1:25" x14ac:dyDescent="0.35">
      <c r="A201">
        <v>2024</v>
      </c>
      <c r="B201">
        <v>6</v>
      </c>
      <c r="C201" t="s">
        <v>24</v>
      </c>
      <c r="D201" t="s">
        <v>25</v>
      </c>
      <c r="E201" t="s">
        <v>142</v>
      </c>
      <c r="F201" t="s">
        <v>143</v>
      </c>
      <c r="G201" s="2">
        <v>4400</v>
      </c>
      <c r="H201" t="str">
        <f>_xlfn.XLOOKUP(Data_Xuất[[#This Row],[Main SKU]],MD_Main_SKU[Main SKU],MD_Main_SKU[SKU name_gom])</f>
        <v>WSS01</v>
      </c>
      <c r="I201" t="str">
        <f>_xlfn.XLOOKUP(Data_Xuất[[#This Row],[Material-Xuất]],MD_NVL[Material-Xuất],MD_NVL[SKU name_gom])</f>
        <v>B1_DT</v>
      </c>
      <c r="J201" t="str">
        <f>Data_Xuất[[#This Row],[Material-Xuất]]&amp;" | "&amp;Data_Xuất[[#This Row],[Material description-Xuất]]</f>
        <v>160012659 | Vảy PET B1_A2.1 DT</v>
      </c>
      <c r="K201" s="2" cm="1">
        <f t="array" ref="K2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01" s="2" cm="1">
        <f t="array" ref="L2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1" s="2" cm="1">
        <f t="array" ref="M2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4400</v>
      </c>
      <c r="N201" s="2" cm="1">
        <f t="array" ref="N2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1" s="2" cm="1">
        <f t="array" ref="O2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1" s="2" cm="1">
        <f t="array" ref="P2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1" s="2" cm="1">
        <f t="array" ref="Q2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1" s="2" cm="1">
        <f t="array" ref="R2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1" s="2" cm="1">
        <f t="array" ref="S2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1" s="2" cm="1">
        <f t="array" ref="T2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1" s="2" cm="1">
        <f t="array" ref="U2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1" s="2" cm="1">
        <f t="array" ref="V2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1" s="2" cm="1">
        <f t="array" ref="W2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1" s="2" cm="1">
        <f t="array" ref="X2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1" s="2">
        <f>SUM(Data_Xuất[[#This Row],[B1_MN]:[B4_DT]])-Data_Xuất[[#This Row],[Xuất-NX]]</f>
        <v>0</v>
      </c>
    </row>
    <row r="202" spans="1:25" x14ac:dyDescent="0.35">
      <c r="A202">
        <v>2024</v>
      </c>
      <c r="B202">
        <v>6</v>
      </c>
      <c r="C202" t="s">
        <v>24</v>
      </c>
      <c r="D202" t="s">
        <v>25</v>
      </c>
      <c r="E202" t="s">
        <v>228</v>
      </c>
      <c r="F202" t="s">
        <v>229</v>
      </c>
      <c r="G202" s="2">
        <v>1500</v>
      </c>
      <c r="H202" t="str">
        <f>_xlfn.XLOOKUP(Data_Xuất[[#This Row],[Main SKU]],MD_Main_SKU[Main SKU],MD_Main_SKU[SKU name_gom])</f>
        <v>WSS01</v>
      </c>
      <c r="I202" t="str">
        <f>_xlfn.XLOOKUP(Data_Xuất[[#This Row],[Material-Xuất]],MD_NVL[Material-Xuất],MD_NVL[SKU name_gom])</f>
        <v>Vảy trộn</v>
      </c>
      <c r="J202" t="str">
        <f>Data_Xuất[[#This Row],[Material-Xuất]]&amp;" | "&amp;Data_Xuất[[#This Row],[Material description-Xuất]]</f>
        <v>160012690 | Vảy PET B1_A3-B8_A1A2</v>
      </c>
      <c r="K202" s="2" cm="1">
        <f t="array" ref="K2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1394.8799999999999</v>
      </c>
      <c r="L202" s="2" cm="1">
        <f t="array" ref="L2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2" s="2" cm="1">
        <f t="array" ref="M2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02" s="2" cm="1">
        <f t="array" ref="N2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2" s="2" cm="1">
        <f t="array" ref="O2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105.12</v>
      </c>
      <c r="P202" s="2" cm="1">
        <f t="array" ref="P2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2" s="2" cm="1">
        <f t="array" ref="Q2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2" s="2" cm="1">
        <f t="array" ref="R2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2" s="2" cm="1">
        <f t="array" ref="S2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2" s="2" cm="1">
        <f t="array" ref="T2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2" s="2" cm="1">
        <f t="array" ref="U2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2" s="2" cm="1">
        <f t="array" ref="V2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2" s="2" cm="1">
        <f t="array" ref="W2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2" s="2" cm="1">
        <f t="array" ref="X2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2" s="2">
        <f>SUM(Data_Xuất[[#This Row],[B1_MN]:[B4_DT]])-Data_Xuất[[#This Row],[Xuất-NX]]</f>
        <v>0</v>
      </c>
    </row>
    <row r="203" spans="1:25" x14ac:dyDescent="0.35">
      <c r="A203">
        <v>2024</v>
      </c>
      <c r="B203">
        <v>6</v>
      </c>
      <c r="C203" t="s">
        <v>24</v>
      </c>
      <c r="D203" t="s">
        <v>25</v>
      </c>
      <c r="E203" t="s">
        <v>192</v>
      </c>
      <c r="F203" t="s">
        <v>193</v>
      </c>
      <c r="G203" s="2">
        <v>70005</v>
      </c>
      <c r="H203" t="str">
        <f>_xlfn.XLOOKUP(Data_Xuất[[#This Row],[Main SKU]],MD_Main_SKU[Main SKU],MD_Main_SKU[SKU name_gom])</f>
        <v>WSS01</v>
      </c>
      <c r="I203" t="str">
        <f>_xlfn.XLOOKUP(Data_Xuất[[#This Row],[Material-Xuất]],MD_NVL[Material-Xuất],MD_NVL[SKU name_gom])</f>
        <v>Vảy trộn</v>
      </c>
      <c r="J203" t="str">
        <f>Data_Xuất[[#This Row],[Material-Xuất]]&amp;" | "&amp;Data_Xuất[[#This Row],[Material description-Xuất]]</f>
        <v>160012694 | Vảy PET B1_A3-B6.1_A1A2-B5_A1A2</v>
      </c>
      <c r="K203" s="2" cm="1">
        <f t="array" ref="K2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41946.198790035589</v>
      </c>
      <c r="L203" s="2" cm="1">
        <f t="array" ref="L2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3" s="2" cm="1">
        <f t="array" ref="M2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8079.2247330960854</v>
      </c>
      <c r="N203" s="2" cm="1">
        <f t="array" ref="N2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16339.814733096086</v>
      </c>
      <c r="O203" s="2" cm="1">
        <f t="array" ref="O2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3" s="2" cm="1">
        <f t="array" ref="P2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3" s="2" cm="1">
        <f t="array" ref="Q2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3" s="2" cm="1">
        <f t="array" ref="R2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3" s="2" cm="1">
        <f t="array" ref="S2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3" s="2" cm="1">
        <f t="array" ref="T2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3" s="2" cm="1">
        <f t="array" ref="U2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3639.761743772242</v>
      </c>
      <c r="V203" s="2" cm="1">
        <f t="array" ref="V2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3" s="2" cm="1">
        <f t="array" ref="W2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3" s="2" cm="1">
        <f t="array" ref="X2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3" s="2">
        <f>SUM(Data_Xuất[[#This Row],[B1_MN]:[B4_DT]])-Data_Xuất[[#This Row],[Xuất-NX]]</f>
        <v>0</v>
      </c>
    </row>
    <row r="204" spans="1:25" x14ac:dyDescent="0.35">
      <c r="A204">
        <v>2024</v>
      </c>
      <c r="B204">
        <v>6</v>
      </c>
      <c r="C204" t="s">
        <v>28</v>
      </c>
      <c r="D204" t="s">
        <v>29</v>
      </c>
      <c r="E204" t="s">
        <v>160</v>
      </c>
      <c r="F204" t="s">
        <v>161</v>
      </c>
      <c r="G204" s="2">
        <v>33500</v>
      </c>
      <c r="H204" t="str">
        <f>_xlfn.XLOOKUP(Data_Xuất[[#This Row],[Main SKU]],MD_Main_SKU[Main SKU],MD_Main_SKU[SKU name_gom])</f>
        <v>iSS01084</v>
      </c>
      <c r="I204" t="str">
        <f>_xlfn.XLOOKUP(Data_Xuất[[#This Row],[Material-Xuất]],MD_NVL[Material-Xuất],MD_NVL[SKU name_gom])</f>
        <v>B1_DT</v>
      </c>
      <c r="J204" t="str">
        <f>Data_Xuất[[#This Row],[Material-Xuất]]&amp;" | "&amp;Data_Xuất[[#This Row],[Material description-Xuất]]</f>
        <v>160009895 | Vảy PET B1_A1 DT</v>
      </c>
      <c r="K204" s="2" cm="1">
        <f t="array" ref="K2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04" s="2" cm="1">
        <f t="array" ref="L2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4" s="2" cm="1">
        <f t="array" ref="M2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33500</v>
      </c>
      <c r="N204" s="2" cm="1">
        <f t="array" ref="N2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4" s="2" cm="1">
        <f t="array" ref="O2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4" s="2" cm="1">
        <f t="array" ref="P2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4" s="2" cm="1">
        <f t="array" ref="Q2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4" s="2" cm="1">
        <f t="array" ref="R2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4" s="2" cm="1">
        <f t="array" ref="S2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4" s="2" cm="1">
        <f t="array" ref="T2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4" s="2" cm="1">
        <f t="array" ref="U2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4" s="2" cm="1">
        <f t="array" ref="V2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4" s="2" cm="1">
        <f t="array" ref="W2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4" s="2" cm="1">
        <f t="array" ref="X2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4" s="2">
        <f>SUM(Data_Xuất[[#This Row],[B1_MN]:[B4_DT]])-Data_Xuất[[#This Row],[Xuất-NX]]</f>
        <v>0</v>
      </c>
    </row>
    <row r="205" spans="1:25" x14ac:dyDescent="0.35">
      <c r="A205">
        <v>2024</v>
      </c>
      <c r="B205">
        <v>6</v>
      </c>
      <c r="C205" t="s">
        <v>28</v>
      </c>
      <c r="D205" t="s">
        <v>29</v>
      </c>
      <c r="E205" t="s">
        <v>142</v>
      </c>
      <c r="F205" t="s">
        <v>143</v>
      </c>
      <c r="G205" s="2">
        <v>383</v>
      </c>
      <c r="H205" t="str">
        <f>_xlfn.XLOOKUP(Data_Xuất[[#This Row],[Main SKU]],MD_Main_SKU[Main SKU],MD_Main_SKU[SKU name_gom])</f>
        <v>iSS01084</v>
      </c>
      <c r="I205" t="str">
        <f>_xlfn.XLOOKUP(Data_Xuất[[#This Row],[Material-Xuất]],MD_NVL[Material-Xuất],MD_NVL[SKU name_gom])</f>
        <v>B1_DT</v>
      </c>
      <c r="J205" t="str">
        <f>Data_Xuất[[#This Row],[Material-Xuất]]&amp;" | "&amp;Data_Xuất[[#This Row],[Material description-Xuất]]</f>
        <v>160012659 | Vảy PET B1_A2.1 DT</v>
      </c>
      <c r="K205" s="2" cm="1">
        <f t="array" ref="K2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05" s="2" cm="1">
        <f t="array" ref="L2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5" s="2" cm="1">
        <f t="array" ref="M2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383</v>
      </c>
      <c r="N205" s="2" cm="1">
        <f t="array" ref="N2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5" s="2" cm="1">
        <f t="array" ref="O2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5" s="2" cm="1">
        <f t="array" ref="P2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5" s="2" cm="1">
        <f t="array" ref="Q2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5" s="2" cm="1">
        <f t="array" ref="R2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5" s="2" cm="1">
        <f t="array" ref="S2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5" s="2" cm="1">
        <f t="array" ref="T2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5" s="2" cm="1">
        <f t="array" ref="U2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5" s="2" cm="1">
        <f t="array" ref="V2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5" s="2" cm="1">
        <f t="array" ref="W2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5" s="2" cm="1">
        <f t="array" ref="X2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5" s="2">
        <f>SUM(Data_Xuất[[#This Row],[B1_MN]:[B4_DT]])-Data_Xuất[[#This Row],[Xuất-NX]]</f>
        <v>0</v>
      </c>
    </row>
    <row r="206" spans="1:25" x14ac:dyDescent="0.35">
      <c r="A206">
        <v>2024</v>
      </c>
      <c r="B206">
        <v>6</v>
      </c>
      <c r="C206" t="s">
        <v>101</v>
      </c>
      <c r="D206" t="s">
        <v>102</v>
      </c>
      <c r="E206" t="s">
        <v>162</v>
      </c>
      <c r="F206" t="s">
        <v>163</v>
      </c>
      <c r="G206" s="2">
        <v>1100</v>
      </c>
      <c r="H206" t="str">
        <f>_xlfn.XLOOKUP(Data_Xuất[[#This Row],[Main SKU]],MD_Main_SKU[Main SKU],MD_Main_SKU[SKU name_gom])</f>
        <v>WSS03</v>
      </c>
      <c r="I206" t="str">
        <f>_xlfn.XLOOKUP(Data_Xuất[[#This Row],[Material-Xuất]],MD_NVL[Material-Xuất],MD_NVL[SKU name_gom])</f>
        <v>B1_MN</v>
      </c>
      <c r="J206" t="str">
        <f>Data_Xuất[[#This Row],[Material-Xuất]]&amp;" | "&amp;Data_Xuất[[#This Row],[Material description-Xuất]]</f>
        <v>160011761 | Vảy PET B1_A1 MN</v>
      </c>
      <c r="K206" s="2" cm="1">
        <f t="array" ref="K2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1100</v>
      </c>
      <c r="L206" s="2" cm="1">
        <f t="array" ref="L2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6" s="2" cm="1">
        <f t="array" ref="M2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06" s="2" cm="1">
        <f t="array" ref="N2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6" s="2" cm="1">
        <f t="array" ref="O2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6" s="2" cm="1">
        <f t="array" ref="P2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6" s="2" cm="1">
        <f t="array" ref="Q2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6" s="2" cm="1">
        <f t="array" ref="R2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6" s="2" cm="1">
        <f t="array" ref="S2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6" s="2" cm="1">
        <f t="array" ref="T2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6" s="2" cm="1">
        <f t="array" ref="U2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6" s="2" cm="1">
        <f t="array" ref="V2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6" s="2" cm="1">
        <f t="array" ref="W2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6" s="2" cm="1">
        <f t="array" ref="X2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6" s="2">
        <f>SUM(Data_Xuất[[#This Row],[B1_MN]:[B4_DT]])-Data_Xuất[[#This Row],[Xuất-NX]]</f>
        <v>0</v>
      </c>
    </row>
    <row r="207" spans="1:25" x14ac:dyDescent="0.35">
      <c r="A207">
        <v>2024</v>
      </c>
      <c r="B207">
        <v>6</v>
      </c>
      <c r="C207" t="s">
        <v>107</v>
      </c>
      <c r="D207" t="s">
        <v>108</v>
      </c>
      <c r="E207" t="s">
        <v>206</v>
      </c>
      <c r="F207" t="s">
        <v>207</v>
      </c>
      <c r="G207" s="2">
        <v>2200</v>
      </c>
      <c r="H207" t="str">
        <f>_xlfn.XLOOKUP(Data_Xuất[[#This Row],[Main SKU]],MD_Main_SKU[Main SKU],MD_Main_SKU[SKU name_gom])</f>
        <v>WSS05</v>
      </c>
      <c r="I207" t="str">
        <f>_xlfn.XLOOKUP(Data_Xuất[[#This Row],[Material-Xuất]],MD_NVL[Material-Xuất],MD_NVL[SKU name_gom])</f>
        <v>Phó sản</v>
      </c>
      <c r="J207" t="str">
        <f>Data_Xuất[[#This Row],[Material-Xuất]]&amp;" | "&amp;Data_Xuất[[#This Row],[Material description-Xuất]]</f>
        <v>160012311 | Phó Sản PET Zigzag</v>
      </c>
      <c r="K207" s="2" cm="1">
        <f t="array" ref="K2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07" s="2" cm="1">
        <f t="array" ref="L2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7" s="2" cm="1">
        <f t="array" ref="M2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07" s="2" cm="1">
        <f t="array" ref="N2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07" s="2" cm="1">
        <f t="array" ref="O2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7" s="2" cm="1">
        <f t="array" ref="P2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2200</v>
      </c>
      <c r="Q207" s="2" cm="1">
        <f t="array" ref="Q2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7" s="2" cm="1">
        <f t="array" ref="R2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7" s="2" cm="1">
        <f t="array" ref="S2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7" s="2" cm="1">
        <f t="array" ref="T2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7" s="2" cm="1">
        <f t="array" ref="U2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7" s="2" cm="1">
        <f t="array" ref="V2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7" s="2" cm="1">
        <f t="array" ref="W2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7" s="2" cm="1">
        <f t="array" ref="X2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7" s="2">
        <f>SUM(Data_Xuất[[#This Row],[B1_MN]:[B4_DT]])-Data_Xuất[[#This Row],[Xuất-NX]]</f>
        <v>0</v>
      </c>
    </row>
    <row r="208" spans="1:25" x14ac:dyDescent="0.35">
      <c r="A208">
        <v>2024</v>
      </c>
      <c r="B208">
        <v>6</v>
      </c>
      <c r="C208" t="s">
        <v>115</v>
      </c>
      <c r="D208" t="s">
        <v>116</v>
      </c>
      <c r="E208" t="s">
        <v>182</v>
      </c>
      <c r="F208" t="s">
        <v>183</v>
      </c>
      <c r="G208" s="2">
        <v>137746</v>
      </c>
      <c r="H208" t="str">
        <f>_xlfn.XLOOKUP(Data_Xuất[[#This Row],[Main SKU]],MD_Main_SKU[Main SKU],MD_Main_SKU[SKU name_gom])</f>
        <v>WSS05</v>
      </c>
      <c r="I208" t="str">
        <f>_xlfn.XLOOKUP(Data_Xuất[[#This Row],[Material-Xuất]],MD_NVL[Material-Xuất],MD_NVL[SKU name_gom])</f>
        <v>Vảy trộn</v>
      </c>
      <c r="J208" t="str">
        <f>Data_Xuất[[#This Row],[Material-Xuất]]&amp;" | "&amp;Data_Xuất[[#This Row],[Material description-Xuất]]</f>
        <v>160012456 | Vảy Xơ Sợi Mixed Thử Nghiệm</v>
      </c>
      <c r="K208" s="2" cm="1">
        <f t="array" ref="K2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1017.1586193521205</v>
      </c>
      <c r="L208" s="2" cm="1">
        <f t="array" ref="L2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8" s="2" cm="1">
        <f t="array" ref="M2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08" s="2" cm="1">
        <f t="array" ref="N2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29035.464497928493</v>
      </c>
      <c r="O208" s="2" cm="1">
        <f t="array" ref="O2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21686.220951366126</v>
      </c>
      <c r="P208" s="2" cm="1">
        <f t="array" ref="P2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73485.741410408024</v>
      </c>
      <c r="Q208" s="2" cm="1">
        <f t="array" ref="Q2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7044.1113140943835</v>
      </c>
      <c r="R208" s="2" cm="1">
        <f t="array" ref="R2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8" s="2" cm="1">
        <f t="array" ref="S2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5477.3032068508528</v>
      </c>
      <c r="T208" s="2" cm="1">
        <f t="array" ref="T2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8" s="2" cm="1">
        <f t="array" ref="U2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8" s="2" cm="1">
        <f t="array" ref="V2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8" s="2" cm="1">
        <f t="array" ref="W2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8" s="2" cm="1">
        <f t="array" ref="X2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8" s="2">
        <f>SUM(Data_Xuất[[#This Row],[B1_MN]:[B4_DT]])-Data_Xuất[[#This Row],[Xuất-NX]]</f>
        <v>0</v>
      </c>
    </row>
    <row r="209" spans="1:25" x14ac:dyDescent="0.35">
      <c r="A209">
        <v>2024</v>
      </c>
      <c r="B209">
        <v>6</v>
      </c>
      <c r="C209" t="s">
        <v>115</v>
      </c>
      <c r="D209" t="s">
        <v>116</v>
      </c>
      <c r="E209" t="s">
        <v>212</v>
      </c>
      <c r="F209" t="s">
        <v>213</v>
      </c>
      <c r="G209" s="2">
        <v>137500</v>
      </c>
      <c r="H209" t="str">
        <f>_xlfn.XLOOKUP(Data_Xuất[[#This Row],[Main SKU]],MD_Main_SKU[Main SKU],MD_Main_SKU[SKU name_gom])</f>
        <v>WSS05</v>
      </c>
      <c r="I209" t="str">
        <f>_xlfn.XLOOKUP(Data_Xuất[[#This Row],[Material-Xuất]],MD_NVL[Material-Xuất],MD_NVL[SKU name_gom])</f>
        <v>B6_DT</v>
      </c>
      <c r="J209" t="str">
        <f>Data_Xuất[[#This Row],[Material-Xuất]]&amp;" | "&amp;Data_Xuất[[#This Row],[Material description-Xuất]]</f>
        <v>160012689 | Vảy PET B6.2_A3.2</v>
      </c>
      <c r="K209" s="2" cm="1">
        <f t="array" ref="K2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09" s="2" cm="1">
        <f t="array" ref="L2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09" s="2" cm="1">
        <f t="array" ref="M2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09" s="2" cm="1">
        <f t="array" ref="N2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137500</v>
      </c>
      <c r="O209" s="2" cm="1">
        <f t="array" ref="O2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09" s="2" cm="1">
        <f t="array" ref="P2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09" s="2" cm="1">
        <f t="array" ref="Q2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09" s="2" cm="1">
        <f t="array" ref="R2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09" s="2" cm="1">
        <f t="array" ref="S2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09" s="2" cm="1">
        <f t="array" ref="T2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09" s="2" cm="1">
        <f t="array" ref="U2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09" s="2" cm="1">
        <f t="array" ref="V2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09" s="2" cm="1">
        <f t="array" ref="W2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09" s="2" cm="1">
        <f t="array" ref="X2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09" s="2">
        <f>SUM(Data_Xuất[[#This Row],[B1_MN]:[B4_DT]])-Data_Xuất[[#This Row],[Xuất-NX]]</f>
        <v>0</v>
      </c>
    </row>
    <row r="210" spans="1:25" x14ac:dyDescent="0.35">
      <c r="A210">
        <v>2024</v>
      </c>
      <c r="B210">
        <v>7</v>
      </c>
      <c r="C210" t="s">
        <v>8</v>
      </c>
      <c r="D210" t="s">
        <v>9</v>
      </c>
      <c r="E210" t="s">
        <v>156</v>
      </c>
      <c r="F210" t="s">
        <v>157</v>
      </c>
      <c r="G210" s="2">
        <v>25285</v>
      </c>
      <c r="H210" t="str">
        <f>_xlfn.XLOOKUP(Data_Xuất[[#This Row],[Main SKU]],MD_Main_SKU[Main SKU],MD_Main_SKU[SKU name_gom])</f>
        <v>WSS01</v>
      </c>
      <c r="I210" t="str">
        <f>_xlfn.XLOOKUP(Data_Xuất[[#This Row],[Material-Xuất]],MD_NVL[Material-Xuất],MD_NVL[SKU name_gom])</f>
        <v>Vảy trộn</v>
      </c>
      <c r="J210" t="str">
        <f>Data_Xuất[[#This Row],[Material-Xuất]]&amp;" | "&amp;Data_Xuất[[#This Row],[Material description-Xuất]]</f>
        <v>160012428 | Vảy PET B1-B7.1</v>
      </c>
      <c r="K210" s="2" cm="1">
        <f t="array" ref="K2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5069.1281870415023</v>
      </c>
      <c r="L210" s="2" cm="1">
        <f t="array" ref="L2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0" s="2" cm="1">
        <f t="array" ref="M2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17736.792553737239</v>
      </c>
      <c r="N210" s="2" cm="1">
        <f t="array" ref="N2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0" s="2" cm="1">
        <f t="array" ref="O2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0" s="2" cm="1">
        <f t="array" ref="P2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0" s="2" cm="1">
        <f t="array" ref="Q2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0" s="2" cm="1">
        <f t="array" ref="R2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0" s="2" cm="1">
        <f t="array" ref="S2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2479.0792592212588</v>
      </c>
      <c r="T210" s="2" cm="1">
        <f t="array" ref="T2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0" s="2" cm="1">
        <f t="array" ref="U2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0" s="2" cm="1">
        <f t="array" ref="V2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0" s="2" cm="1">
        <f t="array" ref="W2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0" s="2" cm="1">
        <f t="array" ref="X2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0" s="2">
        <f>SUM(Data_Xuất[[#This Row],[B1_MN]:[B4_DT]])-Data_Xuất[[#This Row],[Xuất-NX]]</f>
        <v>0</v>
      </c>
    </row>
    <row r="211" spans="1:25" x14ac:dyDescent="0.35">
      <c r="A211">
        <v>2024</v>
      </c>
      <c r="B211">
        <v>7</v>
      </c>
      <c r="C211" t="s">
        <v>14</v>
      </c>
      <c r="D211" t="s">
        <v>15</v>
      </c>
      <c r="E211" t="s">
        <v>160</v>
      </c>
      <c r="F211" t="s">
        <v>161</v>
      </c>
      <c r="G211" s="2">
        <v>94378.000000000015</v>
      </c>
      <c r="H211" t="str">
        <f>_xlfn.XLOOKUP(Data_Xuất[[#This Row],[Main SKU]],MD_Main_SKU[Main SKU],MD_Main_SKU[SKU name_gom])</f>
        <v>iSS01084</v>
      </c>
      <c r="I211" t="str">
        <f>_xlfn.XLOOKUP(Data_Xuất[[#This Row],[Material-Xuất]],MD_NVL[Material-Xuất],MD_NVL[SKU name_gom])</f>
        <v>B1_DT</v>
      </c>
      <c r="J211" t="str">
        <f>Data_Xuất[[#This Row],[Material-Xuất]]&amp;" | "&amp;Data_Xuất[[#This Row],[Material description-Xuất]]</f>
        <v>160009895 | Vảy PET B1_A1 DT</v>
      </c>
      <c r="K211" s="2" cm="1">
        <f t="array" ref="K2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11" s="2" cm="1">
        <f t="array" ref="L2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1" s="2" cm="1">
        <f t="array" ref="M2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94378.000000000015</v>
      </c>
      <c r="N211" s="2" cm="1">
        <f t="array" ref="N2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1" s="2" cm="1">
        <f t="array" ref="O2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1" s="2" cm="1">
        <f t="array" ref="P2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1" s="2" cm="1">
        <f t="array" ref="Q2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1" s="2" cm="1">
        <f t="array" ref="R2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1" s="2" cm="1">
        <f t="array" ref="S2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1" s="2" cm="1">
        <f t="array" ref="T2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1" s="2" cm="1">
        <f t="array" ref="U2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1" s="2" cm="1">
        <f t="array" ref="V2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1" s="2" cm="1">
        <f t="array" ref="W2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1" s="2" cm="1">
        <f t="array" ref="X2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1" s="2">
        <f>SUM(Data_Xuất[[#This Row],[B1_MN]:[B4_DT]])-Data_Xuất[[#This Row],[Xuất-NX]]</f>
        <v>0</v>
      </c>
    </row>
    <row r="212" spans="1:25" x14ac:dyDescent="0.35">
      <c r="A212">
        <v>2024</v>
      </c>
      <c r="B212">
        <v>7</v>
      </c>
      <c r="C212" t="s">
        <v>14</v>
      </c>
      <c r="D212" t="s">
        <v>15</v>
      </c>
      <c r="E212" t="s">
        <v>162</v>
      </c>
      <c r="F212" t="s">
        <v>163</v>
      </c>
      <c r="G212" s="2">
        <v>286363.57899999997</v>
      </c>
      <c r="H212" t="str">
        <f>_xlfn.XLOOKUP(Data_Xuất[[#This Row],[Main SKU]],MD_Main_SKU[Main SKU],MD_Main_SKU[SKU name_gom])</f>
        <v>iSS01084</v>
      </c>
      <c r="I212" t="str">
        <f>_xlfn.XLOOKUP(Data_Xuất[[#This Row],[Material-Xuất]],MD_NVL[Material-Xuất],MD_NVL[SKU name_gom])</f>
        <v>B1_MN</v>
      </c>
      <c r="J212" t="str">
        <f>Data_Xuất[[#This Row],[Material-Xuất]]&amp;" | "&amp;Data_Xuất[[#This Row],[Material description-Xuất]]</f>
        <v>160011761 | Vảy PET B1_A1 MN</v>
      </c>
      <c r="K212" s="2" cm="1">
        <f t="array" ref="K2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286363.57899999997</v>
      </c>
      <c r="L212" s="2" cm="1">
        <f t="array" ref="L2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2" s="2" cm="1">
        <f t="array" ref="M2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12" s="2" cm="1">
        <f t="array" ref="N2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2" s="2" cm="1">
        <f t="array" ref="O2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2" s="2" cm="1">
        <f t="array" ref="P2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2" s="2" cm="1">
        <f t="array" ref="Q2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2" s="2" cm="1">
        <f t="array" ref="R2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2" s="2" cm="1">
        <f t="array" ref="S2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2" s="2" cm="1">
        <f t="array" ref="T2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2" s="2" cm="1">
        <f t="array" ref="U2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2" s="2" cm="1">
        <f t="array" ref="V2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2" s="2" cm="1">
        <f t="array" ref="W2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2" s="2" cm="1">
        <f t="array" ref="X2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2" s="2">
        <f>SUM(Data_Xuất[[#This Row],[B1_MN]:[B4_DT]])-Data_Xuất[[#This Row],[Xuất-NX]]</f>
        <v>0</v>
      </c>
    </row>
    <row r="213" spans="1:25" x14ac:dyDescent="0.35">
      <c r="A213">
        <v>2024</v>
      </c>
      <c r="B213">
        <v>7</v>
      </c>
      <c r="C213" t="s">
        <v>14</v>
      </c>
      <c r="D213" t="s">
        <v>15</v>
      </c>
      <c r="E213" t="s">
        <v>142</v>
      </c>
      <c r="F213" t="s">
        <v>143</v>
      </c>
      <c r="G213" s="2">
        <v>10112.700000000001</v>
      </c>
      <c r="H213" t="str">
        <f>_xlfn.XLOOKUP(Data_Xuất[[#This Row],[Main SKU]],MD_Main_SKU[Main SKU],MD_Main_SKU[SKU name_gom])</f>
        <v>iSS01084</v>
      </c>
      <c r="I213" t="str">
        <f>_xlfn.XLOOKUP(Data_Xuất[[#This Row],[Material-Xuất]],MD_NVL[Material-Xuất],MD_NVL[SKU name_gom])</f>
        <v>B1_DT</v>
      </c>
      <c r="J213" t="str">
        <f>Data_Xuất[[#This Row],[Material-Xuất]]&amp;" | "&amp;Data_Xuất[[#This Row],[Material description-Xuất]]</f>
        <v>160012659 | Vảy PET B1_A2.1 DT</v>
      </c>
      <c r="K213" s="2" cm="1">
        <f t="array" ref="K2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13" s="2" cm="1">
        <f t="array" ref="L2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3" s="2" cm="1">
        <f t="array" ref="M2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10112.700000000001</v>
      </c>
      <c r="N213" s="2" cm="1">
        <f t="array" ref="N2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3" s="2" cm="1">
        <f t="array" ref="O2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3" s="2" cm="1">
        <f t="array" ref="P2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3" s="2" cm="1">
        <f t="array" ref="Q2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3" s="2" cm="1">
        <f t="array" ref="R2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3" s="2" cm="1">
        <f t="array" ref="S2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3" s="2" cm="1">
        <f t="array" ref="T2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3" s="2" cm="1">
        <f t="array" ref="U2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3" s="2" cm="1">
        <f t="array" ref="V2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3" s="2" cm="1">
        <f t="array" ref="W2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3" s="2" cm="1">
        <f t="array" ref="X2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3" s="2">
        <f>SUM(Data_Xuất[[#This Row],[B1_MN]:[B4_DT]])-Data_Xuất[[#This Row],[Xuất-NX]]</f>
        <v>0</v>
      </c>
    </row>
    <row r="214" spans="1:25" x14ac:dyDescent="0.35">
      <c r="A214">
        <v>2024</v>
      </c>
      <c r="B214">
        <v>7</v>
      </c>
      <c r="C214" t="s">
        <v>14</v>
      </c>
      <c r="D214" t="s">
        <v>15</v>
      </c>
      <c r="E214" t="s">
        <v>170</v>
      </c>
      <c r="F214" t="s">
        <v>171</v>
      </c>
      <c r="G214" s="2">
        <v>60693.099999999991</v>
      </c>
      <c r="H214" t="str">
        <f>_xlfn.XLOOKUP(Data_Xuất[[#This Row],[Main SKU]],MD_Main_SKU[Main SKU],MD_Main_SKU[SKU name_gom])</f>
        <v>iSS01084</v>
      </c>
      <c r="I214" t="str">
        <f>_xlfn.XLOOKUP(Data_Xuất[[#This Row],[Material-Xuất]],MD_NVL[Material-Xuất],MD_NVL[SKU name_gom])</f>
        <v>B1_MN</v>
      </c>
      <c r="J214" t="str">
        <f>Data_Xuất[[#This Row],[Material-Xuất]]&amp;" | "&amp;Data_Xuất[[#This Row],[Material description-Xuất]]</f>
        <v>160012660 | Vảy PET B1_A2.1 MN</v>
      </c>
      <c r="K214" s="2" cm="1">
        <f t="array" ref="K2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60693.099999999991</v>
      </c>
      <c r="L214" s="2" cm="1">
        <f t="array" ref="L2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4" s="2" cm="1">
        <f t="array" ref="M2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14" s="2" cm="1">
        <f t="array" ref="N2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4" s="2" cm="1">
        <f t="array" ref="O2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4" s="2" cm="1">
        <f t="array" ref="P2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4" s="2" cm="1">
        <f t="array" ref="Q2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4" s="2" cm="1">
        <f t="array" ref="R2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4" s="2" cm="1">
        <f t="array" ref="S2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4" s="2" cm="1">
        <f t="array" ref="T2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4" s="2" cm="1">
        <f t="array" ref="U2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4" s="2" cm="1">
        <f t="array" ref="V2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4" s="2" cm="1">
        <f t="array" ref="W2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4" s="2" cm="1">
        <f t="array" ref="X2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4" s="2">
        <f>SUM(Data_Xuất[[#This Row],[B1_MN]:[B4_DT]])-Data_Xuất[[#This Row],[Xuất-NX]]</f>
        <v>0</v>
      </c>
    </row>
    <row r="215" spans="1:25" x14ac:dyDescent="0.35">
      <c r="A215">
        <v>2024</v>
      </c>
      <c r="B215">
        <v>7</v>
      </c>
      <c r="C215" t="s">
        <v>16</v>
      </c>
      <c r="D215" t="s">
        <v>17</v>
      </c>
      <c r="E215" t="s">
        <v>188</v>
      </c>
      <c r="F215" t="s">
        <v>189</v>
      </c>
      <c r="G215" s="2">
        <v>58500</v>
      </c>
      <c r="H215" t="str">
        <f>_xlfn.XLOOKUP(Data_Xuất[[#This Row],[Main SKU]],MD_Main_SKU[Main SKU],MD_Main_SKU[SKU name_gom])</f>
        <v>WSS01</v>
      </c>
      <c r="I215" t="str">
        <f>_xlfn.XLOOKUP(Data_Xuất[[#This Row],[Material-Xuất]],MD_NVL[Material-Xuất],MD_NVL[SKU name_gom])</f>
        <v>Vảy trộn</v>
      </c>
      <c r="J215" t="str">
        <f>Data_Xuất[[#This Row],[Material-Xuất]]&amp;" | "&amp;Data_Xuất[[#This Row],[Material description-Xuất]]</f>
        <v>160012273 | Vảy PET B1 Mix B2</v>
      </c>
      <c r="K215" s="2" cm="1">
        <f t="array" ref="K2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46087.11305084746</v>
      </c>
      <c r="L215" s="2" cm="1">
        <f t="array" ref="L2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5" s="2" cm="1">
        <f t="array" ref="M2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1462.5</v>
      </c>
      <c r="N215" s="2" cm="1">
        <f t="array" ref="N2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5" s="2" cm="1">
        <f t="array" ref="O2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8060.3332627118643</v>
      </c>
      <c r="P215" s="2" cm="1">
        <f t="array" ref="P2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2288.8174576271185</v>
      </c>
      <c r="Q215" s="2" cm="1">
        <f t="array" ref="Q2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601.23622881355936</v>
      </c>
      <c r="R215" s="2" cm="1">
        <f t="array" ref="R2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5" s="2" cm="1">
        <f t="array" ref="S2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5" s="2" cm="1">
        <f t="array" ref="T2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5" s="2" cm="1">
        <f t="array" ref="U2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5" s="2" cm="1">
        <f t="array" ref="V2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5" s="2" cm="1">
        <f t="array" ref="W2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5" s="2" cm="1">
        <f t="array" ref="X2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5" s="2">
        <f>SUM(Data_Xuất[[#This Row],[B1_MN]:[B4_DT]])-Data_Xuất[[#This Row],[Xuất-NX]]</f>
        <v>0</v>
      </c>
    </row>
    <row r="216" spans="1:25" x14ac:dyDescent="0.35">
      <c r="A216">
        <v>2024</v>
      </c>
      <c r="B216">
        <v>7</v>
      </c>
      <c r="C216" t="s">
        <v>18</v>
      </c>
      <c r="D216" t="s">
        <v>19</v>
      </c>
      <c r="E216" t="s">
        <v>160</v>
      </c>
      <c r="F216" t="s">
        <v>161</v>
      </c>
      <c r="G216" s="2">
        <v>233250</v>
      </c>
      <c r="H216" t="str">
        <f>_xlfn.XLOOKUP(Data_Xuất[[#This Row],[Main SKU]],MD_Main_SKU[Main SKU],MD_Main_SKU[SKU name_gom])</f>
        <v>iSS01</v>
      </c>
      <c r="I216" t="str">
        <f>_xlfn.XLOOKUP(Data_Xuất[[#This Row],[Material-Xuất]],MD_NVL[Material-Xuất],MD_NVL[SKU name_gom])</f>
        <v>B1_DT</v>
      </c>
      <c r="J216" t="str">
        <f>Data_Xuất[[#This Row],[Material-Xuất]]&amp;" | "&amp;Data_Xuất[[#This Row],[Material description-Xuất]]</f>
        <v>160009895 | Vảy PET B1_A1 DT</v>
      </c>
      <c r="K216" s="2" cm="1">
        <f t="array" ref="K2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16" s="2" cm="1">
        <f t="array" ref="L2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6" s="2" cm="1">
        <f t="array" ref="M2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233250</v>
      </c>
      <c r="N216" s="2" cm="1">
        <f t="array" ref="N2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6" s="2" cm="1">
        <f t="array" ref="O2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6" s="2" cm="1">
        <f t="array" ref="P2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6" s="2" cm="1">
        <f t="array" ref="Q2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6" s="2" cm="1">
        <f t="array" ref="R2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6" s="2" cm="1">
        <f t="array" ref="S2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6" s="2" cm="1">
        <f t="array" ref="T2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6" s="2" cm="1">
        <f t="array" ref="U2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6" s="2" cm="1">
        <f t="array" ref="V2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6" s="2" cm="1">
        <f t="array" ref="W2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6" s="2" cm="1">
        <f t="array" ref="X2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6" s="2">
        <f>SUM(Data_Xuất[[#This Row],[B1_MN]:[B4_DT]])-Data_Xuất[[#This Row],[Xuất-NX]]</f>
        <v>0</v>
      </c>
    </row>
    <row r="217" spans="1:25" x14ac:dyDescent="0.35">
      <c r="A217">
        <v>2024</v>
      </c>
      <c r="B217">
        <v>7</v>
      </c>
      <c r="C217" t="s">
        <v>18</v>
      </c>
      <c r="D217" t="s">
        <v>19</v>
      </c>
      <c r="E217" t="s">
        <v>162</v>
      </c>
      <c r="F217" t="s">
        <v>163</v>
      </c>
      <c r="G217" s="2">
        <v>116709.79000000001</v>
      </c>
      <c r="H217" t="str">
        <f>_xlfn.XLOOKUP(Data_Xuất[[#This Row],[Main SKU]],MD_Main_SKU[Main SKU],MD_Main_SKU[SKU name_gom])</f>
        <v>iSS01</v>
      </c>
      <c r="I217" t="str">
        <f>_xlfn.XLOOKUP(Data_Xuất[[#This Row],[Material-Xuất]],MD_NVL[Material-Xuất],MD_NVL[SKU name_gom])</f>
        <v>B1_MN</v>
      </c>
      <c r="J217" t="str">
        <f>Data_Xuất[[#This Row],[Material-Xuất]]&amp;" | "&amp;Data_Xuất[[#This Row],[Material description-Xuất]]</f>
        <v>160011761 | Vảy PET B1_A1 MN</v>
      </c>
      <c r="K217" s="2" cm="1">
        <f t="array" ref="K2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116709.79000000001</v>
      </c>
      <c r="L217" s="2" cm="1">
        <f t="array" ref="L2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7" s="2" cm="1">
        <f t="array" ref="M2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17" s="2" cm="1">
        <f t="array" ref="N2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7" s="2" cm="1">
        <f t="array" ref="O2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7" s="2" cm="1">
        <f t="array" ref="P2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7" s="2" cm="1">
        <f t="array" ref="Q2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7" s="2" cm="1">
        <f t="array" ref="R2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7" s="2" cm="1">
        <f t="array" ref="S2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17" s="2" cm="1">
        <f t="array" ref="T2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7" s="2" cm="1">
        <f t="array" ref="U2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7" s="2" cm="1">
        <f t="array" ref="V2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7" s="2" cm="1">
        <f t="array" ref="W2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7" s="2" cm="1">
        <f t="array" ref="X2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7" s="2">
        <f>SUM(Data_Xuất[[#This Row],[B1_MN]:[B4_DT]])-Data_Xuất[[#This Row],[Xuất-NX]]</f>
        <v>0</v>
      </c>
    </row>
    <row r="218" spans="1:25" x14ac:dyDescent="0.35">
      <c r="A218">
        <v>2024</v>
      </c>
      <c r="B218">
        <v>7</v>
      </c>
      <c r="C218" t="s">
        <v>24</v>
      </c>
      <c r="D218" t="s">
        <v>25</v>
      </c>
      <c r="E218" t="s">
        <v>174</v>
      </c>
      <c r="F218" t="s">
        <v>175</v>
      </c>
      <c r="G218" s="2">
        <v>38400</v>
      </c>
      <c r="H218" t="str">
        <f>_xlfn.XLOOKUP(Data_Xuất[[#This Row],[Main SKU]],MD_Main_SKU[Main SKU],MD_Main_SKU[SKU name_gom])</f>
        <v>WSS01</v>
      </c>
      <c r="I218" t="str">
        <f>_xlfn.XLOOKUP(Data_Xuất[[#This Row],[Material-Xuất]],MD_NVL[Material-Xuất],MD_NVL[SKU name_gom])</f>
        <v>Vảy trộn</v>
      </c>
      <c r="J218" t="str">
        <f>Data_Xuất[[#This Row],[Material-Xuất]]&amp;" | "&amp;Data_Xuất[[#This Row],[Material description-Xuất]]</f>
        <v>160012282 | Vảy PET Mix  B2-B3-B7</v>
      </c>
      <c r="K218" s="2" cm="1">
        <f t="array" ref="K2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9580.1218026796578</v>
      </c>
      <c r="L218" s="2" cm="1">
        <f t="array" ref="L2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8" s="2" cm="1">
        <f t="array" ref="M2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18" s="2" cm="1">
        <f t="array" ref="N2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1875.5663824604142</v>
      </c>
      <c r="O218" s="2" cm="1">
        <f t="array" ref="O2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1608.9646772228989</v>
      </c>
      <c r="P218" s="2" cm="1">
        <f t="array" ref="P2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8" s="2" cm="1">
        <f t="array" ref="Q2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8" s="2" cm="1">
        <f t="array" ref="R2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8" s="2" cm="1">
        <f t="array" ref="S2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10854.665042630939</v>
      </c>
      <c r="T218" s="2" cm="1">
        <f t="array" ref="T2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8" s="2" cm="1">
        <f t="array" ref="U2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14480.68209500609</v>
      </c>
      <c r="V218" s="2" cm="1">
        <f t="array" ref="V2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8" s="2" cm="1">
        <f t="array" ref="W2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8" s="2" cm="1">
        <f t="array" ref="X2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8" s="2">
        <f>SUM(Data_Xuất[[#This Row],[B1_MN]:[B4_DT]])-Data_Xuất[[#This Row],[Xuất-NX]]</f>
        <v>0</v>
      </c>
    </row>
    <row r="219" spans="1:25" x14ac:dyDescent="0.35">
      <c r="A219">
        <v>2024</v>
      </c>
      <c r="B219">
        <v>7</v>
      </c>
      <c r="C219" t="s">
        <v>24</v>
      </c>
      <c r="D219" t="s">
        <v>25</v>
      </c>
      <c r="E219" t="s">
        <v>156</v>
      </c>
      <c r="F219" t="s">
        <v>157</v>
      </c>
      <c r="G219" s="2">
        <v>56693.410000000011</v>
      </c>
      <c r="H219" t="str">
        <f>_xlfn.XLOOKUP(Data_Xuất[[#This Row],[Main SKU]],MD_Main_SKU[Main SKU],MD_Main_SKU[SKU name_gom])</f>
        <v>WSS01</v>
      </c>
      <c r="I219" t="str">
        <f>_xlfn.XLOOKUP(Data_Xuất[[#This Row],[Material-Xuất]],MD_NVL[Material-Xuất],MD_NVL[SKU name_gom])</f>
        <v>Vảy trộn</v>
      </c>
      <c r="J219" t="str">
        <f>Data_Xuất[[#This Row],[Material-Xuất]]&amp;" | "&amp;Data_Xuất[[#This Row],[Material description-Xuất]]</f>
        <v>160012428 | Vảy PET B1-B7.1</v>
      </c>
      <c r="K219" s="2" cm="1">
        <f t="array" ref="K2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11365.875525034629</v>
      </c>
      <c r="L219" s="2" cm="1">
        <f t="array" ref="L2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19" s="2" cm="1">
        <f t="array" ref="M2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39769.003453983489</v>
      </c>
      <c r="N219" s="2" cm="1">
        <f t="array" ref="N2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19" s="2" cm="1">
        <f t="array" ref="O2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19" s="2" cm="1">
        <f t="array" ref="P2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19" s="2" cm="1">
        <f t="array" ref="Q2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19" s="2" cm="1">
        <f t="array" ref="R2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19" s="2" cm="1">
        <f t="array" ref="S2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5558.5310209818917</v>
      </c>
      <c r="T219" s="2" cm="1">
        <f t="array" ref="T2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19" s="2" cm="1">
        <f t="array" ref="U2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19" s="2" cm="1">
        <f t="array" ref="V2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19" s="2" cm="1">
        <f t="array" ref="W2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19" s="2" cm="1">
        <f t="array" ref="X2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19" s="2">
        <f>SUM(Data_Xuất[[#This Row],[B1_MN]:[B4_DT]])-Data_Xuất[[#This Row],[Xuất-NX]]</f>
        <v>0</v>
      </c>
    </row>
    <row r="220" spans="1:25" x14ac:dyDescent="0.35">
      <c r="A220">
        <v>2024</v>
      </c>
      <c r="B220">
        <v>7</v>
      </c>
      <c r="C220" t="s">
        <v>28</v>
      </c>
      <c r="D220" t="s">
        <v>29</v>
      </c>
      <c r="E220" t="s">
        <v>160</v>
      </c>
      <c r="F220" t="s">
        <v>161</v>
      </c>
      <c r="G220" s="2">
        <v>10000</v>
      </c>
      <c r="H220" t="str">
        <f>_xlfn.XLOOKUP(Data_Xuất[[#This Row],[Main SKU]],MD_Main_SKU[Main SKU],MD_Main_SKU[SKU name_gom])</f>
        <v>iSS01084</v>
      </c>
      <c r="I220" t="str">
        <f>_xlfn.XLOOKUP(Data_Xuất[[#This Row],[Material-Xuất]],MD_NVL[Material-Xuất],MD_NVL[SKU name_gom])</f>
        <v>B1_DT</v>
      </c>
      <c r="J220" t="str">
        <f>Data_Xuất[[#This Row],[Material-Xuất]]&amp;" | "&amp;Data_Xuất[[#This Row],[Material description-Xuất]]</f>
        <v>160009895 | Vảy PET B1_A1 DT</v>
      </c>
      <c r="K220" s="2" cm="1">
        <f t="array" ref="K2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0" s="2" cm="1">
        <f t="array" ref="L2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0" s="2" cm="1">
        <f t="array" ref="M2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10000</v>
      </c>
      <c r="N220" s="2" cm="1">
        <f t="array" ref="N2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0" s="2" cm="1">
        <f t="array" ref="O2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0" s="2" cm="1">
        <f t="array" ref="P2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0" s="2" cm="1">
        <f t="array" ref="Q2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0" s="2" cm="1">
        <f t="array" ref="R2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0" s="2" cm="1">
        <f t="array" ref="S2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0" s="2" cm="1">
        <f t="array" ref="T2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0" s="2" cm="1">
        <f t="array" ref="U2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0" s="2" cm="1">
        <f t="array" ref="V2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0" s="2" cm="1">
        <f t="array" ref="W2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0" s="2" cm="1">
        <f t="array" ref="X2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0" s="2">
        <f>SUM(Data_Xuất[[#This Row],[B1_MN]:[B4_DT]])-Data_Xuất[[#This Row],[Xuất-NX]]</f>
        <v>0</v>
      </c>
    </row>
    <row r="221" spans="1:25" x14ac:dyDescent="0.35">
      <c r="A221">
        <v>2024</v>
      </c>
      <c r="B221">
        <v>7</v>
      </c>
      <c r="C221" t="s">
        <v>28</v>
      </c>
      <c r="D221" t="s">
        <v>29</v>
      </c>
      <c r="E221" t="s">
        <v>142</v>
      </c>
      <c r="F221" t="s">
        <v>143</v>
      </c>
      <c r="G221" s="2">
        <v>4.3000000000000007</v>
      </c>
      <c r="H221" t="str">
        <f>_xlfn.XLOOKUP(Data_Xuất[[#This Row],[Main SKU]],MD_Main_SKU[Main SKU],MD_Main_SKU[SKU name_gom])</f>
        <v>iSS01084</v>
      </c>
      <c r="I221" t="str">
        <f>_xlfn.XLOOKUP(Data_Xuất[[#This Row],[Material-Xuất]],MD_NVL[Material-Xuất],MD_NVL[SKU name_gom])</f>
        <v>B1_DT</v>
      </c>
      <c r="J221" t="str">
        <f>Data_Xuất[[#This Row],[Material-Xuất]]&amp;" | "&amp;Data_Xuất[[#This Row],[Material description-Xuất]]</f>
        <v>160012659 | Vảy PET B1_A2.1 DT</v>
      </c>
      <c r="K221" s="2" cm="1">
        <f t="array" ref="K2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1" s="2" cm="1">
        <f t="array" ref="L2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1" s="2" cm="1">
        <f t="array" ref="M2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4.3000000000000007</v>
      </c>
      <c r="N221" s="2" cm="1">
        <f t="array" ref="N2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1" s="2" cm="1">
        <f t="array" ref="O2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1" s="2" cm="1">
        <f t="array" ref="P2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1" s="2" cm="1">
        <f t="array" ref="Q2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1" s="2" cm="1">
        <f t="array" ref="R2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1" s="2" cm="1">
        <f t="array" ref="S2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1" s="2" cm="1">
        <f t="array" ref="T2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1" s="2" cm="1">
        <f t="array" ref="U2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1" s="2" cm="1">
        <f t="array" ref="V2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1" s="2" cm="1">
        <f t="array" ref="W2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1" s="2" cm="1">
        <f t="array" ref="X2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1" s="2">
        <f>SUM(Data_Xuất[[#This Row],[B1_MN]:[B4_DT]])-Data_Xuất[[#This Row],[Xuất-NX]]</f>
        <v>0</v>
      </c>
    </row>
    <row r="222" spans="1:25" x14ac:dyDescent="0.35">
      <c r="A222">
        <v>2024</v>
      </c>
      <c r="B222">
        <v>7</v>
      </c>
      <c r="C222" t="s">
        <v>115</v>
      </c>
      <c r="D222" t="s">
        <v>116</v>
      </c>
      <c r="E222" t="s">
        <v>182</v>
      </c>
      <c r="F222" t="s">
        <v>183</v>
      </c>
      <c r="G222" s="2">
        <v>2500</v>
      </c>
      <c r="H222" t="str">
        <f>_xlfn.XLOOKUP(Data_Xuất[[#This Row],[Main SKU]],MD_Main_SKU[Main SKU],MD_Main_SKU[SKU name_gom])</f>
        <v>WSS05</v>
      </c>
      <c r="I222" t="str">
        <f>_xlfn.XLOOKUP(Data_Xuất[[#This Row],[Material-Xuất]],MD_NVL[Material-Xuất],MD_NVL[SKU name_gom])</f>
        <v>Vảy trộn</v>
      </c>
      <c r="J222" t="str">
        <f>Data_Xuất[[#This Row],[Material-Xuất]]&amp;" | "&amp;Data_Xuất[[#This Row],[Material description-Xuất]]</f>
        <v>160012456 | Vảy Xơ Sợi Mixed Thử Nghiệm</v>
      </c>
      <c r="K222" s="2" cm="1">
        <f t="array" ref="K2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18.460765092128273</v>
      </c>
      <c r="L222" s="2" cm="1">
        <f t="array" ref="L2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2" s="2" cm="1">
        <f t="array" ref="M2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22" s="2" cm="1">
        <f t="array" ref="N2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526.9747306260889</v>
      </c>
      <c r="O222" s="2" cm="1">
        <f t="array" ref="O2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393.59075674368268</v>
      </c>
      <c r="P222" s="2" cm="1">
        <f t="array" ref="P2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1333.7182460907761</v>
      </c>
      <c r="Q222" s="2" cm="1">
        <f t="array" ref="Q2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127.84602300782569</v>
      </c>
      <c r="R222" s="2" cm="1">
        <f t="array" ref="R2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2" s="2" cm="1">
        <f t="array" ref="S2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99.409478439498287</v>
      </c>
      <c r="T222" s="2" cm="1">
        <f t="array" ref="T2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2" s="2" cm="1">
        <f t="array" ref="U2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2" s="2" cm="1">
        <f t="array" ref="V2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2" s="2" cm="1">
        <f t="array" ref="W2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2" s="2" cm="1">
        <f t="array" ref="X2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2" s="2">
        <f>SUM(Data_Xuất[[#This Row],[B1_MN]:[B4_DT]])-Data_Xuất[[#This Row],[Xuất-NX]]</f>
        <v>0</v>
      </c>
    </row>
    <row r="223" spans="1:25" x14ac:dyDescent="0.35">
      <c r="A223">
        <v>2024</v>
      </c>
      <c r="B223">
        <v>7</v>
      </c>
      <c r="C223" t="s">
        <v>115</v>
      </c>
      <c r="D223" t="s">
        <v>116</v>
      </c>
      <c r="E223" t="s">
        <v>212</v>
      </c>
      <c r="F223" t="s">
        <v>213</v>
      </c>
      <c r="G223" s="2">
        <v>328703</v>
      </c>
      <c r="H223" t="str">
        <f>_xlfn.XLOOKUP(Data_Xuất[[#This Row],[Main SKU]],MD_Main_SKU[Main SKU],MD_Main_SKU[SKU name_gom])</f>
        <v>WSS05</v>
      </c>
      <c r="I223" t="str">
        <f>_xlfn.XLOOKUP(Data_Xuất[[#This Row],[Material-Xuất]],MD_NVL[Material-Xuất],MD_NVL[SKU name_gom])</f>
        <v>B6_DT</v>
      </c>
      <c r="J223" t="str">
        <f>Data_Xuất[[#This Row],[Material-Xuất]]&amp;" | "&amp;Data_Xuất[[#This Row],[Material description-Xuất]]</f>
        <v>160012689 | Vảy PET B6.2_A3.2</v>
      </c>
      <c r="K223" s="2" cm="1">
        <f t="array" ref="K2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3" s="2" cm="1">
        <f t="array" ref="L2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3" s="2" cm="1">
        <f t="array" ref="M2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23" s="2" cm="1">
        <f t="array" ref="N2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328703</v>
      </c>
      <c r="O223" s="2" cm="1">
        <f t="array" ref="O2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3" s="2" cm="1">
        <f t="array" ref="P2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3" s="2" cm="1">
        <f t="array" ref="Q2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3" s="2" cm="1">
        <f t="array" ref="R2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3" s="2" cm="1">
        <f t="array" ref="S2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3" s="2" cm="1">
        <f t="array" ref="T2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3" s="2" cm="1">
        <f t="array" ref="U2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3" s="2" cm="1">
        <f t="array" ref="V2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3" s="2" cm="1">
        <f t="array" ref="W2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3" s="2" cm="1">
        <f t="array" ref="X2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3" s="2">
        <f>SUM(Data_Xuất[[#This Row],[B1_MN]:[B4_DT]])-Data_Xuất[[#This Row],[Xuất-NX]]</f>
        <v>0</v>
      </c>
    </row>
    <row r="224" spans="1:25" x14ac:dyDescent="0.35">
      <c r="A224">
        <v>2024</v>
      </c>
      <c r="B224">
        <v>7</v>
      </c>
      <c r="C224" t="s">
        <v>115</v>
      </c>
      <c r="D224" t="s">
        <v>116</v>
      </c>
      <c r="E224" t="s">
        <v>234</v>
      </c>
      <c r="F224" t="s">
        <v>235</v>
      </c>
      <c r="G224" s="2">
        <v>600</v>
      </c>
      <c r="H224" t="str">
        <f>_xlfn.XLOOKUP(Data_Xuất[[#This Row],[Main SKU]],MD_Main_SKU[Main SKU],MD_Main_SKU[SKU name_gom])</f>
        <v>WSS05</v>
      </c>
      <c r="I224" t="str">
        <f>_xlfn.XLOOKUP(Data_Xuất[[#This Row],[Material-Xuất]],MD_NVL[Material-Xuất],MD_NVL[SKU name_gom])</f>
        <v>Phó sản</v>
      </c>
      <c r="J224" t="str">
        <f>Data_Xuất[[#This Row],[Material-Xuất]]&amp;" | "&amp;Data_Xuất[[#This Row],[Material description-Xuất]]</f>
        <v>160012718 | Vảy PET HAD_A2</v>
      </c>
      <c r="K224" s="2" cm="1">
        <f t="array" ref="K2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4" s="2" cm="1">
        <f t="array" ref="L2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4" s="2" cm="1">
        <f t="array" ref="M2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24" s="2" cm="1">
        <f t="array" ref="N2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4" s="2" cm="1">
        <f t="array" ref="O2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4" s="2" cm="1">
        <f t="array" ref="P2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600</v>
      </c>
      <c r="Q224" s="2" cm="1">
        <f t="array" ref="Q2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4" s="2" cm="1">
        <f t="array" ref="R2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4" s="2" cm="1">
        <f t="array" ref="S2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4" s="2" cm="1">
        <f t="array" ref="T2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4" s="2" cm="1">
        <f t="array" ref="U2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4" s="2" cm="1">
        <f t="array" ref="V2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4" s="2" cm="1">
        <f t="array" ref="W2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4" s="2" cm="1">
        <f t="array" ref="X2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4" s="2">
        <f>SUM(Data_Xuất[[#This Row],[B1_MN]:[B4_DT]])-Data_Xuất[[#This Row],[Xuất-NX]]</f>
        <v>0</v>
      </c>
    </row>
    <row r="225" spans="1:25" x14ac:dyDescent="0.35">
      <c r="A225">
        <v>2024</v>
      </c>
      <c r="B225">
        <v>7</v>
      </c>
      <c r="C225" t="s">
        <v>115</v>
      </c>
      <c r="D225" t="s">
        <v>116</v>
      </c>
      <c r="E225" t="s">
        <v>236</v>
      </c>
      <c r="F225" t="s">
        <v>237</v>
      </c>
      <c r="G225" s="2">
        <v>8200</v>
      </c>
      <c r="H225" t="str">
        <f>_xlfn.XLOOKUP(Data_Xuất[[#This Row],[Main SKU]],MD_Main_SKU[Main SKU],MD_Main_SKU[SKU name_gom])</f>
        <v>WSS05</v>
      </c>
      <c r="I225" t="str">
        <f>_xlfn.XLOOKUP(Data_Xuất[[#This Row],[Material-Xuất]],MD_NVL[Material-Xuất],MD_NVL[SKU name_gom])</f>
        <v>Phó sản</v>
      </c>
      <c r="J225" t="str">
        <f>Data_Xuất[[#This Row],[Material-Xuất]]&amp;" | "&amp;Data_Xuất[[#This Row],[Material description-Xuất]]</f>
        <v>160012719 | Vảy PET HAD_A3</v>
      </c>
      <c r="K225" s="2" cm="1">
        <f t="array" ref="K2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5" s="2" cm="1">
        <f t="array" ref="L2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5" s="2" cm="1">
        <f t="array" ref="M2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25" s="2" cm="1">
        <f t="array" ref="N2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5" s="2" cm="1">
        <f t="array" ref="O2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5" s="2" cm="1">
        <f t="array" ref="P2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8200</v>
      </c>
      <c r="Q225" s="2" cm="1">
        <f t="array" ref="Q2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5" s="2" cm="1">
        <f t="array" ref="R2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5" s="2" cm="1">
        <f t="array" ref="S2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5" s="2" cm="1">
        <f t="array" ref="T2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5" s="2" cm="1">
        <f t="array" ref="U2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5" s="2" cm="1">
        <f t="array" ref="V2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5" s="2" cm="1">
        <f t="array" ref="W2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5" s="2" cm="1">
        <f t="array" ref="X2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5" s="2">
        <f>SUM(Data_Xuất[[#This Row],[B1_MN]:[B4_DT]])-Data_Xuất[[#This Row],[Xuất-NX]]</f>
        <v>0</v>
      </c>
    </row>
    <row r="226" spans="1:25" x14ac:dyDescent="0.35">
      <c r="A226">
        <v>2024</v>
      </c>
      <c r="B226">
        <v>8</v>
      </c>
      <c r="C226" t="s">
        <v>8</v>
      </c>
      <c r="D226" t="s">
        <v>9</v>
      </c>
      <c r="E226" t="s">
        <v>156</v>
      </c>
      <c r="F226" t="s">
        <v>157</v>
      </c>
      <c r="G226" s="2">
        <v>440455.59</v>
      </c>
      <c r="H226" t="str">
        <f>_xlfn.XLOOKUP(Data_Xuất[[#This Row],[Main SKU]],MD_Main_SKU[Main SKU],MD_Main_SKU[SKU name_gom])</f>
        <v>WSS01</v>
      </c>
      <c r="I226" t="str">
        <f>_xlfn.XLOOKUP(Data_Xuất[[#This Row],[Material-Xuất]],MD_NVL[Material-Xuất],MD_NVL[SKU name_gom])</f>
        <v>Vảy trộn</v>
      </c>
      <c r="J226" t="str">
        <f>Data_Xuất[[#This Row],[Material-Xuất]]&amp;" | "&amp;Data_Xuất[[#This Row],[Material description-Xuất]]</f>
        <v>160012428 | Vảy PET B1-B7.1</v>
      </c>
      <c r="K226" s="2" cm="1">
        <f t="array" ref="K2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88302.386648566157</v>
      </c>
      <c r="L226" s="2" cm="1">
        <f t="array" ref="L2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6" s="2" cm="1">
        <f t="array" ref="M2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308968.53584986919</v>
      </c>
      <c r="N226" s="2" cm="1">
        <f t="array" ref="N2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6" s="2" cm="1">
        <f t="array" ref="O2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6" s="2" cm="1">
        <f t="array" ref="P2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6" s="2" cm="1">
        <f t="array" ref="Q2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6" s="2" cm="1">
        <f t="array" ref="R2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6" s="2" cm="1">
        <f t="array" ref="S2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43184.667501564669</v>
      </c>
      <c r="T226" s="2" cm="1">
        <f t="array" ref="T2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6" s="2" cm="1">
        <f t="array" ref="U2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6" s="2" cm="1">
        <f t="array" ref="V2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6" s="2" cm="1">
        <f t="array" ref="W2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6" s="2" cm="1">
        <f t="array" ref="X2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6" s="2">
        <f>SUM(Data_Xuất[[#This Row],[B1_MN]:[B4_DT]])-Data_Xuất[[#This Row],[Xuất-NX]]</f>
        <v>0</v>
      </c>
    </row>
    <row r="227" spans="1:25" x14ac:dyDescent="0.35">
      <c r="A227">
        <v>2024</v>
      </c>
      <c r="B227">
        <v>8</v>
      </c>
      <c r="C227" t="s">
        <v>14</v>
      </c>
      <c r="D227" t="s">
        <v>15</v>
      </c>
      <c r="E227" t="s">
        <v>160</v>
      </c>
      <c r="F227" t="s">
        <v>161</v>
      </c>
      <c r="G227" s="2">
        <v>108561.045</v>
      </c>
      <c r="H227" t="str">
        <f>_xlfn.XLOOKUP(Data_Xuất[[#This Row],[Main SKU]],MD_Main_SKU[Main SKU],MD_Main_SKU[SKU name_gom])</f>
        <v>iSS01084</v>
      </c>
      <c r="I227" t="str">
        <f>_xlfn.XLOOKUP(Data_Xuất[[#This Row],[Material-Xuất]],MD_NVL[Material-Xuất],MD_NVL[SKU name_gom])</f>
        <v>B1_DT</v>
      </c>
      <c r="J227" t="str">
        <f>Data_Xuất[[#This Row],[Material-Xuất]]&amp;" | "&amp;Data_Xuất[[#This Row],[Material description-Xuất]]</f>
        <v>160009895 | Vảy PET B1_A1 DT</v>
      </c>
      <c r="K227" s="2" cm="1">
        <f t="array" ref="K2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7" s="2" cm="1">
        <f t="array" ref="L2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7" s="2" cm="1">
        <f t="array" ref="M2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108561.045</v>
      </c>
      <c r="N227" s="2" cm="1">
        <f t="array" ref="N2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7" s="2" cm="1">
        <f t="array" ref="O2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7" s="2" cm="1">
        <f t="array" ref="P2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7" s="2" cm="1">
        <f t="array" ref="Q2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7" s="2" cm="1">
        <f t="array" ref="R2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7" s="2" cm="1">
        <f t="array" ref="S2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7" s="2" cm="1">
        <f t="array" ref="T2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7" s="2" cm="1">
        <f t="array" ref="U2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7" s="2" cm="1">
        <f t="array" ref="V2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7" s="2" cm="1">
        <f t="array" ref="W2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7" s="2" cm="1">
        <f t="array" ref="X2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7" s="2">
        <f>SUM(Data_Xuất[[#This Row],[B1_MN]:[B4_DT]])-Data_Xuất[[#This Row],[Xuất-NX]]</f>
        <v>0</v>
      </c>
    </row>
    <row r="228" spans="1:25" x14ac:dyDescent="0.35">
      <c r="A228">
        <v>2024</v>
      </c>
      <c r="B228">
        <v>8</v>
      </c>
      <c r="C228" t="s">
        <v>14</v>
      </c>
      <c r="D228" t="s">
        <v>15</v>
      </c>
      <c r="E228" t="s">
        <v>162</v>
      </c>
      <c r="F228" t="s">
        <v>163</v>
      </c>
      <c r="G228" s="2">
        <v>319645.04000000004</v>
      </c>
      <c r="H228" t="str">
        <f>_xlfn.XLOOKUP(Data_Xuất[[#This Row],[Main SKU]],MD_Main_SKU[Main SKU],MD_Main_SKU[SKU name_gom])</f>
        <v>iSS01084</v>
      </c>
      <c r="I228" t="str">
        <f>_xlfn.XLOOKUP(Data_Xuất[[#This Row],[Material-Xuất]],MD_NVL[Material-Xuất],MD_NVL[SKU name_gom])</f>
        <v>B1_MN</v>
      </c>
      <c r="J228" t="str">
        <f>Data_Xuất[[#This Row],[Material-Xuất]]&amp;" | "&amp;Data_Xuất[[#This Row],[Material description-Xuất]]</f>
        <v>160011761 | Vảy PET B1_A1 MN</v>
      </c>
      <c r="K228" s="2" cm="1">
        <f t="array" ref="K2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319645.04000000004</v>
      </c>
      <c r="L228" s="2" cm="1">
        <f t="array" ref="L2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8" s="2" cm="1">
        <f t="array" ref="M2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28" s="2" cm="1">
        <f t="array" ref="N2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8" s="2" cm="1">
        <f t="array" ref="O2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8" s="2" cm="1">
        <f t="array" ref="P2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8" s="2" cm="1">
        <f t="array" ref="Q2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8" s="2" cm="1">
        <f t="array" ref="R2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8" s="2" cm="1">
        <f t="array" ref="S2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8" s="2" cm="1">
        <f t="array" ref="T2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8" s="2" cm="1">
        <f t="array" ref="U2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8" s="2" cm="1">
        <f t="array" ref="V2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8" s="2" cm="1">
        <f t="array" ref="W2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8" s="2" cm="1">
        <f t="array" ref="X2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8" s="2">
        <f>SUM(Data_Xuất[[#This Row],[B1_MN]:[B4_DT]])-Data_Xuất[[#This Row],[Xuất-NX]]</f>
        <v>0</v>
      </c>
    </row>
    <row r="229" spans="1:25" x14ac:dyDescent="0.35">
      <c r="A229">
        <v>2024</v>
      </c>
      <c r="B229">
        <v>8</v>
      </c>
      <c r="C229" t="s">
        <v>14</v>
      </c>
      <c r="D229" t="s">
        <v>15</v>
      </c>
      <c r="E229" t="s">
        <v>142</v>
      </c>
      <c r="F229" t="s">
        <v>143</v>
      </c>
      <c r="G229" s="2">
        <v>9000</v>
      </c>
      <c r="H229" t="str">
        <f>_xlfn.XLOOKUP(Data_Xuất[[#This Row],[Main SKU]],MD_Main_SKU[Main SKU],MD_Main_SKU[SKU name_gom])</f>
        <v>iSS01084</v>
      </c>
      <c r="I229" t="str">
        <f>_xlfn.XLOOKUP(Data_Xuất[[#This Row],[Material-Xuất]],MD_NVL[Material-Xuất],MD_NVL[SKU name_gom])</f>
        <v>B1_DT</v>
      </c>
      <c r="J229" t="str">
        <f>Data_Xuất[[#This Row],[Material-Xuất]]&amp;" | "&amp;Data_Xuất[[#This Row],[Material description-Xuất]]</f>
        <v>160012659 | Vảy PET B1_A2.1 DT</v>
      </c>
      <c r="K229" s="2" cm="1">
        <f t="array" ref="K2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29" s="2" cm="1">
        <f t="array" ref="L2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29" s="2" cm="1">
        <f t="array" ref="M2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9000</v>
      </c>
      <c r="N229" s="2" cm="1">
        <f t="array" ref="N2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29" s="2" cm="1">
        <f t="array" ref="O2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29" s="2" cm="1">
        <f t="array" ref="P2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29" s="2" cm="1">
        <f t="array" ref="Q2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29" s="2" cm="1">
        <f t="array" ref="R2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29" s="2" cm="1">
        <f t="array" ref="S2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29" s="2" cm="1">
        <f t="array" ref="T2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29" s="2" cm="1">
        <f t="array" ref="U2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29" s="2" cm="1">
        <f t="array" ref="V2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29" s="2" cm="1">
        <f t="array" ref="W2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29" s="2" cm="1">
        <f t="array" ref="X2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29" s="2">
        <f>SUM(Data_Xuất[[#This Row],[B1_MN]:[B4_DT]])-Data_Xuất[[#This Row],[Xuất-NX]]</f>
        <v>0</v>
      </c>
    </row>
    <row r="230" spans="1:25" x14ac:dyDescent="0.35">
      <c r="A230">
        <v>2024</v>
      </c>
      <c r="B230">
        <v>8</v>
      </c>
      <c r="C230" t="s">
        <v>14</v>
      </c>
      <c r="D230" t="s">
        <v>15</v>
      </c>
      <c r="E230" t="s">
        <v>170</v>
      </c>
      <c r="F230" t="s">
        <v>171</v>
      </c>
      <c r="G230" s="2">
        <v>85234.33600000001</v>
      </c>
      <c r="H230" t="str">
        <f>_xlfn.XLOOKUP(Data_Xuất[[#This Row],[Main SKU]],MD_Main_SKU[Main SKU],MD_Main_SKU[SKU name_gom])</f>
        <v>iSS01084</v>
      </c>
      <c r="I230" t="str">
        <f>_xlfn.XLOOKUP(Data_Xuất[[#This Row],[Material-Xuất]],MD_NVL[Material-Xuất],MD_NVL[SKU name_gom])</f>
        <v>B1_MN</v>
      </c>
      <c r="J230" t="str">
        <f>Data_Xuất[[#This Row],[Material-Xuất]]&amp;" | "&amp;Data_Xuất[[#This Row],[Material description-Xuất]]</f>
        <v>160012660 | Vảy PET B1_A2.1 MN</v>
      </c>
      <c r="K230" s="2" cm="1">
        <f t="array" ref="K2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85234.33600000001</v>
      </c>
      <c r="L230" s="2" cm="1">
        <f t="array" ref="L2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0" s="2" cm="1">
        <f t="array" ref="M2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30" s="2" cm="1">
        <f t="array" ref="N2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0" s="2" cm="1">
        <f t="array" ref="O2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0" s="2" cm="1">
        <f t="array" ref="P2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0" s="2" cm="1">
        <f t="array" ref="Q2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30" s="2" cm="1">
        <f t="array" ref="R2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0" s="2" cm="1">
        <f t="array" ref="S2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0" s="2" cm="1">
        <f t="array" ref="T2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0" s="2" cm="1">
        <f t="array" ref="U2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0" s="2" cm="1">
        <f t="array" ref="V2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0" s="2" cm="1">
        <f t="array" ref="W2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0" s="2" cm="1">
        <f t="array" ref="X2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0" s="2">
        <f>SUM(Data_Xuất[[#This Row],[B1_MN]:[B4_DT]])-Data_Xuất[[#This Row],[Xuất-NX]]</f>
        <v>0</v>
      </c>
    </row>
    <row r="231" spans="1:25" x14ac:dyDescent="0.35">
      <c r="A231">
        <v>2024</v>
      </c>
      <c r="B231">
        <v>8</v>
      </c>
      <c r="C231" t="s">
        <v>16</v>
      </c>
      <c r="D231" t="s">
        <v>17</v>
      </c>
      <c r="E231" t="s">
        <v>16</v>
      </c>
      <c r="F231" t="s">
        <v>17</v>
      </c>
      <c r="G231" s="2">
        <v>4400</v>
      </c>
      <c r="H231" t="str">
        <f>_xlfn.XLOOKUP(Data_Xuất[[#This Row],[Main SKU]],MD_Main_SKU[Main SKU],MD_Main_SKU[SKU name_gom])</f>
        <v>WSS01</v>
      </c>
      <c r="I231" t="str">
        <f>_xlfn.XLOOKUP(Data_Xuất[[#This Row],[Material-Xuất]],MD_NVL[Material-Xuất],MD_NVL[SKU name_gom])</f>
        <v>Hạt</v>
      </c>
      <c r="J231" t="str">
        <f>Data_Xuất[[#This Row],[Material-Xuất]]&amp;" | "&amp;Data_Xuất[[#This Row],[Material description-Xuất]]</f>
        <v>110000354 | Hạt nhựa rPET WSS01G 1</v>
      </c>
      <c r="K231" s="2" cm="1">
        <f t="array" ref="K2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31" s="2" cm="1">
        <f t="array" ref="L2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1" s="2" cm="1">
        <f t="array" ref="M2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31" s="2" cm="1">
        <f t="array" ref="N2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1" s="2" cm="1">
        <f t="array" ref="O2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1" s="2" cm="1">
        <f t="array" ref="P2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1" s="2" cm="1">
        <f t="array" ref="Q2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4400</v>
      </c>
      <c r="R231" s="2" cm="1">
        <f t="array" ref="R2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1" s="2" cm="1">
        <f t="array" ref="S2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1" s="2" cm="1">
        <f t="array" ref="T2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1" s="2" cm="1">
        <f t="array" ref="U2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1" s="2" cm="1">
        <f t="array" ref="V2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1" s="2" cm="1">
        <f t="array" ref="W2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1" s="2" cm="1">
        <f t="array" ref="X2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1" s="2">
        <f>SUM(Data_Xuất[[#This Row],[B1_MN]:[B4_DT]])-Data_Xuất[[#This Row],[Xuất-NX]]</f>
        <v>0</v>
      </c>
    </row>
    <row r="232" spans="1:25" x14ac:dyDescent="0.35">
      <c r="A232">
        <v>2024</v>
      </c>
      <c r="B232">
        <v>8</v>
      </c>
      <c r="C232" t="s">
        <v>16</v>
      </c>
      <c r="D232" t="s">
        <v>17</v>
      </c>
      <c r="E232" t="s">
        <v>22</v>
      </c>
      <c r="F232" t="s">
        <v>23</v>
      </c>
      <c r="G232" s="2">
        <v>12053</v>
      </c>
      <c r="H232" t="str">
        <f>_xlfn.XLOOKUP(Data_Xuất[[#This Row],[Main SKU]],MD_Main_SKU[Main SKU],MD_Main_SKU[SKU name_gom])</f>
        <v>WSS01</v>
      </c>
      <c r="I232" t="str">
        <f>_xlfn.XLOOKUP(Data_Xuất[[#This Row],[Material-Xuất]],MD_NVL[Material-Xuất],MD_NVL[SKU name_gom])</f>
        <v>Hạt</v>
      </c>
      <c r="J232" t="str">
        <f>Data_Xuất[[#This Row],[Material-Xuất]]&amp;" | "&amp;Data_Xuất[[#This Row],[Material description-Xuất]]</f>
        <v>110000359 | Hạt nhựa rPET WSS03G</v>
      </c>
      <c r="K232" s="2" cm="1">
        <f t="array" ref="K2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32" s="2" cm="1">
        <f t="array" ref="L2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2" s="2" cm="1">
        <f t="array" ref="M2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32" s="2" cm="1">
        <f t="array" ref="N2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2" s="2" cm="1">
        <f t="array" ref="O2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2" s="2" cm="1">
        <f t="array" ref="P2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2" s="2" cm="1">
        <f t="array" ref="Q2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12053</v>
      </c>
      <c r="R232" s="2" cm="1">
        <f t="array" ref="R2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2" s="2" cm="1">
        <f t="array" ref="S2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2" s="2" cm="1">
        <f t="array" ref="T2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2" s="2" cm="1">
        <f t="array" ref="U2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2" s="2" cm="1">
        <f t="array" ref="V2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2" s="2" cm="1">
        <f t="array" ref="W2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2" s="2" cm="1">
        <f t="array" ref="X2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2" s="2">
        <f>SUM(Data_Xuất[[#This Row],[B1_MN]:[B4_DT]])-Data_Xuất[[#This Row],[Xuất-NX]]</f>
        <v>0</v>
      </c>
    </row>
    <row r="233" spans="1:25" x14ac:dyDescent="0.35">
      <c r="A233">
        <v>2024</v>
      </c>
      <c r="B233">
        <v>8</v>
      </c>
      <c r="C233" t="s">
        <v>16</v>
      </c>
      <c r="D233" t="s">
        <v>17</v>
      </c>
      <c r="E233" t="s">
        <v>188</v>
      </c>
      <c r="F233" t="s">
        <v>189</v>
      </c>
      <c r="G233" s="2">
        <v>97500</v>
      </c>
      <c r="H233" t="str">
        <f>_xlfn.XLOOKUP(Data_Xuất[[#This Row],[Main SKU]],MD_Main_SKU[Main SKU],MD_Main_SKU[SKU name_gom])</f>
        <v>WSS01</v>
      </c>
      <c r="I233" t="str">
        <f>_xlfn.XLOOKUP(Data_Xuất[[#This Row],[Material-Xuất]],MD_NVL[Material-Xuất],MD_NVL[SKU name_gom])</f>
        <v>Vảy trộn</v>
      </c>
      <c r="J233" t="str">
        <f>Data_Xuất[[#This Row],[Material-Xuất]]&amp;" | "&amp;Data_Xuất[[#This Row],[Material description-Xuất]]</f>
        <v>160012273 | Vảy PET B1 Mix B2</v>
      </c>
      <c r="K233" s="2" cm="1">
        <f t="array" ref="K2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76811.855084745766</v>
      </c>
      <c r="L233" s="2" cm="1">
        <f t="array" ref="L2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3" s="2" cm="1">
        <f t="array" ref="M2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2437.5</v>
      </c>
      <c r="N233" s="2" cm="1">
        <f t="array" ref="N2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3" s="2" cm="1">
        <f t="array" ref="O2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13433.888771186441</v>
      </c>
      <c r="P233" s="2" cm="1">
        <f t="array" ref="P2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3814.6957627118645</v>
      </c>
      <c r="Q233" s="2" cm="1">
        <f t="array" ref="Q2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1002.0603813559322</v>
      </c>
      <c r="R233" s="2" cm="1">
        <f t="array" ref="R2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3" s="2" cm="1">
        <f t="array" ref="S2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3" s="2" cm="1">
        <f t="array" ref="T2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3" s="2" cm="1">
        <f t="array" ref="U2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3" s="2" cm="1">
        <f t="array" ref="V2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3" s="2" cm="1">
        <f t="array" ref="W2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3" s="2" cm="1">
        <f t="array" ref="X2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3" s="2">
        <f>SUM(Data_Xuất[[#This Row],[B1_MN]:[B4_DT]])-Data_Xuất[[#This Row],[Xuất-NX]]</f>
        <v>0</v>
      </c>
    </row>
    <row r="234" spans="1:25" x14ac:dyDescent="0.35">
      <c r="A234">
        <v>2024</v>
      </c>
      <c r="B234">
        <v>8</v>
      </c>
      <c r="C234" t="s">
        <v>16</v>
      </c>
      <c r="D234" t="s">
        <v>17</v>
      </c>
      <c r="E234" t="s">
        <v>172</v>
      </c>
      <c r="F234" t="s">
        <v>173</v>
      </c>
      <c r="G234" s="2">
        <v>68500</v>
      </c>
      <c r="H234" t="str">
        <f>_xlfn.XLOOKUP(Data_Xuất[[#This Row],[Main SKU]],MD_Main_SKU[Main SKU],MD_Main_SKU[SKU name_gom])</f>
        <v>WSS01</v>
      </c>
      <c r="I234" t="str">
        <f>_xlfn.XLOOKUP(Data_Xuất[[#This Row],[Material-Xuất]],MD_NVL[Material-Xuất],MD_NVL[SKU name_gom])</f>
        <v>B1_DT</v>
      </c>
      <c r="J234" t="str">
        <f>Data_Xuất[[#This Row],[Material-Xuất]]&amp;" | "&amp;Data_Xuất[[#This Row],[Material description-Xuất]]</f>
        <v>160012293 | Vảy PET B1_A2.2 DT</v>
      </c>
      <c r="K234" s="2" cm="1">
        <f t="array" ref="K2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34" s="2" cm="1">
        <f t="array" ref="L2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4" s="2" cm="1">
        <f t="array" ref="M2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68500</v>
      </c>
      <c r="N234" s="2" cm="1">
        <f t="array" ref="N2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4" s="2" cm="1">
        <f t="array" ref="O2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4" s="2" cm="1">
        <f t="array" ref="P2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4" s="2" cm="1">
        <f t="array" ref="Q2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34" s="2" cm="1">
        <f t="array" ref="R2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4" s="2" cm="1">
        <f t="array" ref="S2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4" s="2" cm="1">
        <f t="array" ref="T2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4" s="2" cm="1">
        <f t="array" ref="U2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4" s="2" cm="1">
        <f t="array" ref="V2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4" s="2" cm="1">
        <f t="array" ref="W2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4" s="2" cm="1">
        <f t="array" ref="X2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4" s="2">
        <f>SUM(Data_Xuất[[#This Row],[B1_MN]:[B4_DT]])-Data_Xuất[[#This Row],[Xuất-NX]]</f>
        <v>0</v>
      </c>
    </row>
    <row r="235" spans="1:25" x14ac:dyDescent="0.35">
      <c r="A235">
        <v>2024</v>
      </c>
      <c r="B235">
        <v>8</v>
      </c>
      <c r="C235" t="s">
        <v>16</v>
      </c>
      <c r="D235" t="s">
        <v>17</v>
      </c>
      <c r="E235" t="s">
        <v>164</v>
      </c>
      <c r="F235" t="s">
        <v>165</v>
      </c>
      <c r="G235" s="2">
        <v>76781</v>
      </c>
      <c r="H235" t="str">
        <f>_xlfn.XLOOKUP(Data_Xuất[[#This Row],[Main SKU]],MD_Main_SKU[Main SKU],MD_Main_SKU[SKU name_gom])</f>
        <v>WSS01</v>
      </c>
      <c r="I235" t="str">
        <f>_xlfn.XLOOKUP(Data_Xuất[[#This Row],[Material-Xuất]],MD_NVL[Material-Xuất],MD_NVL[SKU name_gom])</f>
        <v>B1_MN</v>
      </c>
      <c r="J235" t="str">
        <f>Data_Xuất[[#This Row],[Material-Xuất]]&amp;" | "&amp;Data_Xuất[[#This Row],[Material description-Xuất]]</f>
        <v>160012296 | Vảy PET B1_A2.2 MN</v>
      </c>
      <c r="K235" s="2" cm="1">
        <f t="array" ref="K2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76781</v>
      </c>
      <c r="L235" s="2" cm="1">
        <f t="array" ref="L2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5" s="2" cm="1">
        <f t="array" ref="M2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35" s="2" cm="1">
        <f t="array" ref="N2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5" s="2" cm="1">
        <f t="array" ref="O2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5" s="2" cm="1">
        <f t="array" ref="P2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5" s="2" cm="1">
        <f t="array" ref="Q2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35" s="2" cm="1">
        <f t="array" ref="R2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5" s="2" cm="1">
        <f t="array" ref="S2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5" s="2" cm="1">
        <f t="array" ref="T2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5" s="2" cm="1">
        <f t="array" ref="U2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5" s="2" cm="1">
        <f t="array" ref="V2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5" s="2" cm="1">
        <f t="array" ref="W2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5" s="2" cm="1">
        <f t="array" ref="X2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5" s="2">
        <f>SUM(Data_Xuất[[#This Row],[B1_MN]:[B4_DT]])-Data_Xuất[[#This Row],[Xuất-NX]]</f>
        <v>0</v>
      </c>
    </row>
    <row r="236" spans="1:25" x14ac:dyDescent="0.35">
      <c r="A236">
        <v>2024</v>
      </c>
      <c r="B236">
        <v>8</v>
      </c>
      <c r="C236" t="s">
        <v>16</v>
      </c>
      <c r="D236" t="s">
        <v>17</v>
      </c>
      <c r="E236" t="s">
        <v>156</v>
      </c>
      <c r="F236" t="s">
        <v>157</v>
      </c>
      <c r="G236" s="2">
        <v>31796</v>
      </c>
      <c r="H236" t="str">
        <f>_xlfn.XLOOKUP(Data_Xuất[[#This Row],[Main SKU]],MD_Main_SKU[Main SKU],MD_Main_SKU[SKU name_gom])</f>
        <v>WSS01</v>
      </c>
      <c r="I236" t="str">
        <f>_xlfn.XLOOKUP(Data_Xuất[[#This Row],[Material-Xuất]],MD_NVL[Material-Xuất],MD_NVL[SKU name_gom])</f>
        <v>Vảy trộn</v>
      </c>
      <c r="J236" t="str">
        <f>Data_Xuất[[#This Row],[Material-Xuất]]&amp;" | "&amp;Data_Xuất[[#This Row],[Material description-Xuất]]</f>
        <v>160012428 | Vảy PET B1-B7.1</v>
      </c>
      <c r="K236" s="2" cm="1">
        <f t="array" ref="K2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6374.4512491663672</v>
      </c>
      <c r="L236" s="2" cm="1">
        <f t="array" ref="L2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6" s="2" cm="1">
        <f t="array" ref="M2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22304.095552249524</v>
      </c>
      <c r="N236" s="2" cm="1">
        <f t="array" ref="N2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6" s="2" cm="1">
        <f t="array" ref="O2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6" s="2" cm="1">
        <f t="array" ref="P2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6" s="2" cm="1">
        <f t="array" ref="Q2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36" s="2" cm="1">
        <f t="array" ref="R2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6" s="2" cm="1">
        <f t="array" ref="S2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3117.4531985841072</v>
      </c>
      <c r="T236" s="2" cm="1">
        <f t="array" ref="T2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6" s="2" cm="1">
        <f t="array" ref="U2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6" s="2" cm="1">
        <f t="array" ref="V2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6" s="2" cm="1">
        <f t="array" ref="W2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6" s="2" cm="1">
        <f t="array" ref="X2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6" s="2">
        <f>SUM(Data_Xuất[[#This Row],[B1_MN]:[B4_DT]])-Data_Xuất[[#This Row],[Xuất-NX]]</f>
        <v>0</v>
      </c>
    </row>
    <row r="237" spans="1:25" x14ac:dyDescent="0.35">
      <c r="A237">
        <v>2024</v>
      </c>
      <c r="B237">
        <v>8</v>
      </c>
      <c r="C237" t="s">
        <v>16</v>
      </c>
      <c r="D237" t="s">
        <v>17</v>
      </c>
      <c r="E237" t="s">
        <v>178</v>
      </c>
      <c r="F237" t="s">
        <v>179</v>
      </c>
      <c r="G237" s="2">
        <v>239499.99999999997</v>
      </c>
      <c r="H237" t="str">
        <f>_xlfn.XLOOKUP(Data_Xuất[[#This Row],[Main SKU]],MD_Main_SKU[Main SKU],MD_Main_SKU[SKU name_gom])</f>
        <v>WSS01</v>
      </c>
      <c r="I237" t="str">
        <f>_xlfn.XLOOKUP(Data_Xuất[[#This Row],[Material-Xuất]],MD_NVL[Material-Xuất],MD_NVL[SKU name_gom])</f>
        <v>Vảy trộn</v>
      </c>
      <c r="J237" t="str">
        <f>Data_Xuất[[#This Row],[Material-Xuất]]&amp;" | "&amp;Data_Xuất[[#This Row],[Material description-Xuất]]</f>
        <v>160012653 | Vảy PET B1-Hạt PL SSP</v>
      </c>
      <c r="K237" s="2" cm="1">
        <f t="array" ref="K2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172803.08199999999</v>
      </c>
      <c r="L237" s="2" cm="1">
        <f t="array" ref="L2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7" s="2" cm="1">
        <f t="array" ref="M2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22692.624999999996</v>
      </c>
      <c r="N237" s="2" cm="1">
        <f t="array" ref="N2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18611.544999999998</v>
      </c>
      <c r="O237" s="2" cm="1">
        <f t="array" ref="O2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8813.5999999999985</v>
      </c>
      <c r="P237" s="2" cm="1">
        <f t="array" ref="P2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1778.0479999999998</v>
      </c>
      <c r="Q237" s="2" cm="1">
        <f t="array" ref="Q2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4550.4999999999991</v>
      </c>
      <c r="R237" s="2" cm="1">
        <f t="array" ref="R2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7" s="2" cm="1">
        <f t="array" ref="S2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7" s="2" cm="1">
        <f t="array" ref="T2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7" s="2" cm="1">
        <f t="array" ref="U2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7" s="2" cm="1">
        <f t="array" ref="V2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7" s="2" cm="1">
        <f t="array" ref="W2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10250.599999999999</v>
      </c>
      <c r="X237" s="2" cm="1">
        <f t="array" ref="X2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7" s="2">
        <f>SUM(Data_Xuất[[#This Row],[B1_MN]:[B4_DT]])-Data_Xuất[[#This Row],[Xuất-NX]]</f>
        <v>0</v>
      </c>
    </row>
    <row r="238" spans="1:25" x14ac:dyDescent="0.35">
      <c r="A238">
        <v>2024</v>
      </c>
      <c r="B238">
        <v>8</v>
      </c>
      <c r="C238" t="s">
        <v>16</v>
      </c>
      <c r="D238" t="s">
        <v>17</v>
      </c>
      <c r="E238" t="s">
        <v>200</v>
      </c>
      <c r="F238" t="s">
        <v>201</v>
      </c>
      <c r="G238" s="2">
        <v>218167.51300000004</v>
      </c>
      <c r="H238" t="str">
        <f>_xlfn.XLOOKUP(Data_Xuất[[#This Row],[Main SKU]],MD_Main_SKU[Main SKU],MD_Main_SKU[SKU name_gom])</f>
        <v>WSS01</v>
      </c>
      <c r="I238" t="str">
        <f>_xlfn.XLOOKUP(Data_Xuất[[#This Row],[Material-Xuất]],MD_NVL[Material-Xuất],MD_NVL[SKU name_gom])</f>
        <v>Vảy trộn</v>
      </c>
      <c r="J238" t="str">
        <f>Data_Xuất[[#This Row],[Material-Xuất]]&amp;" | "&amp;Data_Xuất[[#This Row],[Material description-Xuất]]</f>
        <v>160012695 | Vảy PET B1_A3-B7.1_A1</v>
      </c>
      <c r="K238" s="2" cm="1">
        <f t="array" ref="K2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183446.24876699128</v>
      </c>
      <c r="L238" s="2" cm="1">
        <f t="array" ref="L2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8" s="2" cm="1">
        <f t="array" ref="M2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7855.0667463484797</v>
      </c>
      <c r="N238" s="2" cm="1">
        <f t="array" ref="N2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8" s="2" cm="1">
        <f t="array" ref="O2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8" s="2" cm="1">
        <f t="array" ref="P2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5577.2458788818312</v>
      </c>
      <c r="Q238" s="2" cm="1">
        <f t="array" ref="Q2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768.64880871640855</v>
      </c>
      <c r="R238" s="2" cm="1">
        <f t="array" ref="R2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8" s="2" cm="1">
        <f t="array" ref="S2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20520.302799062028</v>
      </c>
      <c r="T238" s="2" cm="1">
        <f t="array" ref="T2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8" s="2" cm="1">
        <f t="array" ref="U2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8" s="2" cm="1">
        <f t="array" ref="V2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8" s="2" cm="1">
        <f t="array" ref="W2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8" s="2" cm="1">
        <f t="array" ref="X2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8" s="2">
        <f>SUM(Data_Xuất[[#This Row],[B1_MN]:[B4_DT]])-Data_Xuất[[#This Row],[Xuất-NX]]</f>
        <v>0</v>
      </c>
    </row>
    <row r="239" spans="1:25" x14ac:dyDescent="0.35">
      <c r="A239">
        <v>2024</v>
      </c>
      <c r="B239">
        <v>8</v>
      </c>
      <c r="C239" t="s">
        <v>18</v>
      </c>
      <c r="D239" t="s">
        <v>19</v>
      </c>
      <c r="E239" t="s">
        <v>162</v>
      </c>
      <c r="F239" t="s">
        <v>163</v>
      </c>
      <c r="G239" s="2">
        <v>203347.60299999997</v>
      </c>
      <c r="H239" t="str">
        <f>_xlfn.XLOOKUP(Data_Xuất[[#This Row],[Main SKU]],MD_Main_SKU[Main SKU],MD_Main_SKU[SKU name_gom])</f>
        <v>iSS01</v>
      </c>
      <c r="I239" t="str">
        <f>_xlfn.XLOOKUP(Data_Xuất[[#This Row],[Material-Xuất]],MD_NVL[Material-Xuất],MD_NVL[SKU name_gom])</f>
        <v>B1_MN</v>
      </c>
      <c r="J239" t="str">
        <f>Data_Xuất[[#This Row],[Material-Xuất]]&amp;" | "&amp;Data_Xuất[[#This Row],[Material description-Xuất]]</f>
        <v>160011761 | Vảy PET B1_A1 MN</v>
      </c>
      <c r="K239" s="2" cm="1">
        <f t="array" ref="K2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203347.60299999997</v>
      </c>
      <c r="L239" s="2" cm="1">
        <f t="array" ref="L2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39" s="2" cm="1">
        <f t="array" ref="M2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39" s="2" cm="1">
        <f t="array" ref="N2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39" s="2" cm="1">
        <f t="array" ref="O2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39" s="2" cm="1">
        <f t="array" ref="P2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39" s="2" cm="1">
        <f t="array" ref="Q2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39" s="2" cm="1">
        <f t="array" ref="R2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39" s="2" cm="1">
        <f t="array" ref="S2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39" s="2" cm="1">
        <f t="array" ref="T2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39" s="2" cm="1">
        <f t="array" ref="U2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39" s="2" cm="1">
        <f t="array" ref="V2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39" s="2" cm="1">
        <f t="array" ref="W2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39" s="2" cm="1">
        <f t="array" ref="X2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39" s="2">
        <f>SUM(Data_Xuất[[#This Row],[B1_MN]:[B4_DT]])-Data_Xuất[[#This Row],[Xuất-NX]]</f>
        <v>0</v>
      </c>
    </row>
    <row r="240" spans="1:25" x14ac:dyDescent="0.35">
      <c r="A240">
        <v>2024</v>
      </c>
      <c r="B240">
        <v>8</v>
      </c>
      <c r="C240" t="s">
        <v>18</v>
      </c>
      <c r="D240" t="s">
        <v>19</v>
      </c>
      <c r="E240" t="s">
        <v>85</v>
      </c>
      <c r="F240" t="s">
        <v>86</v>
      </c>
      <c r="G240" s="2">
        <v>1000</v>
      </c>
      <c r="H240" t="str">
        <f>_xlfn.XLOOKUP(Data_Xuất[[#This Row],[Main SKU]],MD_Main_SKU[Main SKU],MD_Main_SKU[SKU name_gom])</f>
        <v>iSS01</v>
      </c>
      <c r="I240" t="str">
        <f>_xlfn.XLOOKUP(Data_Xuất[[#This Row],[Material-Xuất]],MD_NVL[Material-Xuất],MD_NVL[SKU name_gom])</f>
        <v>Phó sản</v>
      </c>
      <c r="J240" t="str">
        <f>Data_Xuất[[#This Row],[Material-Xuất]]&amp;" | "&amp;Data_Xuất[[#This Row],[Material description-Xuất]]</f>
        <v>160012357 | Phó Sản PET Đầu Keo</v>
      </c>
      <c r="K240" s="2" cm="1">
        <f t="array" ref="K2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40" s="2" cm="1">
        <f t="array" ref="L2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0" s="2" cm="1">
        <f t="array" ref="M2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0" s="2" cm="1">
        <f t="array" ref="N2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0" s="2" cm="1">
        <f t="array" ref="O2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0" s="2" cm="1">
        <f t="array" ref="P2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1000</v>
      </c>
      <c r="Q240" s="2" cm="1">
        <f t="array" ref="Q2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0" s="2" cm="1">
        <f t="array" ref="R2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0" s="2" cm="1">
        <f t="array" ref="S2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40" s="2" cm="1">
        <f t="array" ref="T2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0" s="2" cm="1">
        <f t="array" ref="U2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0" s="2" cm="1">
        <f t="array" ref="V2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0" s="2" cm="1">
        <f t="array" ref="W2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0" s="2" cm="1">
        <f t="array" ref="X2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0" s="2">
        <f>SUM(Data_Xuất[[#This Row],[B1_MN]:[B4_DT]])-Data_Xuất[[#This Row],[Xuất-NX]]</f>
        <v>0</v>
      </c>
    </row>
    <row r="241" spans="1:25" x14ac:dyDescent="0.35">
      <c r="A241">
        <v>2024</v>
      </c>
      <c r="B241">
        <v>8</v>
      </c>
      <c r="C241" t="s">
        <v>18</v>
      </c>
      <c r="D241" t="s">
        <v>19</v>
      </c>
      <c r="E241" t="s">
        <v>170</v>
      </c>
      <c r="F241" t="s">
        <v>171</v>
      </c>
      <c r="G241" s="2">
        <v>14457</v>
      </c>
      <c r="H241" t="str">
        <f>_xlfn.XLOOKUP(Data_Xuất[[#This Row],[Main SKU]],MD_Main_SKU[Main SKU],MD_Main_SKU[SKU name_gom])</f>
        <v>iSS01</v>
      </c>
      <c r="I241" t="str">
        <f>_xlfn.XLOOKUP(Data_Xuất[[#This Row],[Material-Xuất]],MD_NVL[Material-Xuất],MD_NVL[SKU name_gom])</f>
        <v>B1_MN</v>
      </c>
      <c r="J241" t="str">
        <f>Data_Xuất[[#This Row],[Material-Xuất]]&amp;" | "&amp;Data_Xuất[[#This Row],[Material description-Xuất]]</f>
        <v>160012660 | Vảy PET B1_A2.1 MN</v>
      </c>
      <c r="K241" s="2" cm="1">
        <f t="array" ref="K2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14457</v>
      </c>
      <c r="L241" s="2" cm="1">
        <f t="array" ref="L2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1" s="2" cm="1">
        <f t="array" ref="M2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1" s="2" cm="1">
        <f t="array" ref="N2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1" s="2" cm="1">
        <f t="array" ref="O2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1" s="2" cm="1">
        <f t="array" ref="P2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1" s="2" cm="1">
        <f t="array" ref="Q2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1" s="2" cm="1">
        <f t="array" ref="R2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1" s="2" cm="1">
        <f t="array" ref="S2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41" s="2" cm="1">
        <f t="array" ref="T2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1" s="2" cm="1">
        <f t="array" ref="U2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1" s="2" cm="1">
        <f t="array" ref="V2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1" s="2" cm="1">
        <f t="array" ref="W2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1" s="2" cm="1">
        <f t="array" ref="X2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1" s="2">
        <f>SUM(Data_Xuất[[#This Row],[B1_MN]:[B4_DT]])-Data_Xuất[[#This Row],[Xuất-NX]]</f>
        <v>0</v>
      </c>
    </row>
    <row r="242" spans="1:25" x14ac:dyDescent="0.35">
      <c r="A242">
        <v>2024</v>
      </c>
      <c r="B242">
        <v>8</v>
      </c>
      <c r="C242" t="s">
        <v>24</v>
      </c>
      <c r="D242" t="s">
        <v>25</v>
      </c>
      <c r="E242" t="s">
        <v>174</v>
      </c>
      <c r="F242" t="s">
        <v>175</v>
      </c>
      <c r="G242" s="2">
        <v>5500</v>
      </c>
      <c r="H242" t="str">
        <f>_xlfn.XLOOKUP(Data_Xuất[[#This Row],[Main SKU]],MD_Main_SKU[Main SKU],MD_Main_SKU[SKU name_gom])</f>
        <v>WSS01</v>
      </c>
      <c r="I242" t="str">
        <f>_xlfn.XLOOKUP(Data_Xuất[[#This Row],[Material-Xuất]],MD_NVL[Material-Xuất],MD_NVL[SKU name_gom])</f>
        <v>Vảy trộn</v>
      </c>
      <c r="J242" t="str">
        <f>Data_Xuất[[#This Row],[Material-Xuất]]&amp;" | "&amp;Data_Xuất[[#This Row],[Material description-Xuất]]</f>
        <v>160012282 | Vảy PET Mix  B2-B3-B7</v>
      </c>
      <c r="K242" s="2" cm="1">
        <f t="array" ref="K2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1372.152862362972</v>
      </c>
      <c r="L242" s="2" cm="1">
        <f t="array" ref="L2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2" s="2" cm="1">
        <f t="array" ref="M2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2" s="2" cm="1">
        <f t="array" ref="N2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268.63580998781975</v>
      </c>
      <c r="O242" s="2" cm="1">
        <f t="array" ref="O2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230.45066991473811</v>
      </c>
      <c r="P242" s="2" cm="1">
        <f t="array" ref="P2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2" s="2" cm="1">
        <f t="array" ref="Q2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2" s="2" cm="1">
        <f t="array" ref="R2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2" s="2" cm="1">
        <f t="array" ref="S2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1554.7046285018271</v>
      </c>
      <c r="T242" s="2" cm="1">
        <f t="array" ref="T2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2" s="2" cm="1">
        <f t="array" ref="U2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2074.0560292326431</v>
      </c>
      <c r="V242" s="2" cm="1">
        <f t="array" ref="V2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2" s="2" cm="1">
        <f t="array" ref="W2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2" s="2" cm="1">
        <f t="array" ref="X2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2" s="2">
        <f>SUM(Data_Xuất[[#This Row],[B1_MN]:[B4_DT]])-Data_Xuất[[#This Row],[Xuất-NX]]</f>
        <v>0</v>
      </c>
    </row>
    <row r="243" spans="1:25" x14ac:dyDescent="0.35">
      <c r="A243">
        <v>2024</v>
      </c>
      <c r="B243">
        <v>8</v>
      </c>
      <c r="C243" t="s">
        <v>28</v>
      </c>
      <c r="D243" t="s">
        <v>29</v>
      </c>
      <c r="E243" t="s">
        <v>162</v>
      </c>
      <c r="F243" t="s">
        <v>163</v>
      </c>
      <c r="G243" s="2">
        <v>26004.500999999997</v>
      </c>
      <c r="H243" t="str">
        <f>_xlfn.XLOOKUP(Data_Xuất[[#This Row],[Main SKU]],MD_Main_SKU[Main SKU],MD_Main_SKU[SKU name_gom])</f>
        <v>iSS01084</v>
      </c>
      <c r="I243" t="str">
        <f>_xlfn.XLOOKUP(Data_Xuất[[#This Row],[Material-Xuất]],MD_NVL[Material-Xuất],MD_NVL[SKU name_gom])</f>
        <v>B1_MN</v>
      </c>
      <c r="J243" t="str">
        <f>Data_Xuất[[#This Row],[Material-Xuất]]&amp;" | "&amp;Data_Xuất[[#This Row],[Material description-Xuất]]</f>
        <v>160011761 | Vảy PET B1_A1 MN</v>
      </c>
      <c r="K243" s="2" cm="1">
        <f t="array" ref="K2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26004.500999999997</v>
      </c>
      <c r="L243" s="2" cm="1">
        <f t="array" ref="L2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3" s="2" cm="1">
        <f t="array" ref="M2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3" s="2" cm="1">
        <f t="array" ref="N2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3" s="2" cm="1">
        <f t="array" ref="O2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3" s="2" cm="1">
        <f t="array" ref="P2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3" s="2" cm="1">
        <f t="array" ref="Q2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3" s="2" cm="1">
        <f t="array" ref="R2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3" s="2" cm="1">
        <f t="array" ref="S2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43" s="2" cm="1">
        <f t="array" ref="T2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3" s="2" cm="1">
        <f t="array" ref="U2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3" s="2" cm="1">
        <f t="array" ref="V2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3" s="2" cm="1">
        <f t="array" ref="W2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3" s="2" cm="1">
        <f t="array" ref="X2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3" s="2">
        <f>SUM(Data_Xuất[[#This Row],[B1_MN]:[B4_DT]])-Data_Xuất[[#This Row],[Xuất-NX]]</f>
        <v>0</v>
      </c>
    </row>
    <row r="244" spans="1:25" x14ac:dyDescent="0.35">
      <c r="A244">
        <v>2024</v>
      </c>
      <c r="B244">
        <v>8</v>
      </c>
      <c r="C244" t="s">
        <v>115</v>
      </c>
      <c r="D244" t="s">
        <v>116</v>
      </c>
      <c r="E244" t="s">
        <v>182</v>
      </c>
      <c r="F244" t="s">
        <v>183</v>
      </c>
      <c r="G244" s="2">
        <v>2000</v>
      </c>
      <c r="H244" t="str">
        <f>_xlfn.XLOOKUP(Data_Xuất[[#This Row],[Main SKU]],MD_Main_SKU[Main SKU],MD_Main_SKU[SKU name_gom])</f>
        <v>WSS05</v>
      </c>
      <c r="I244" t="str">
        <f>_xlfn.XLOOKUP(Data_Xuất[[#This Row],[Material-Xuất]],MD_NVL[Material-Xuất],MD_NVL[SKU name_gom])</f>
        <v>Vảy trộn</v>
      </c>
      <c r="J244" t="str">
        <f>Data_Xuất[[#This Row],[Material-Xuất]]&amp;" | "&amp;Data_Xuất[[#This Row],[Material description-Xuất]]</f>
        <v>160012456 | Vảy Xơ Sợi Mixed Thử Nghiệm</v>
      </c>
      <c r="K244" s="2" cm="1">
        <f t="array" ref="K2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14.768612073702618</v>
      </c>
      <c r="L244" s="2" cm="1">
        <f t="array" ref="L2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4" s="2" cm="1">
        <f t="array" ref="M2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4" s="2" cm="1">
        <f t="array" ref="N2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421.57978450087109</v>
      </c>
      <c r="O244" s="2" cm="1">
        <f t="array" ref="O2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314.87260539494616</v>
      </c>
      <c r="P244" s="2" cm="1">
        <f t="array" ref="P2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1066.9745968726211</v>
      </c>
      <c r="Q244" s="2" cm="1">
        <f t="array" ref="Q2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102.27681840626056</v>
      </c>
      <c r="R244" s="2" cm="1">
        <f t="array" ref="R2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4" s="2" cm="1">
        <f t="array" ref="S2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79.527582751598629</v>
      </c>
      <c r="T244" s="2" cm="1">
        <f t="array" ref="T2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4" s="2" cm="1">
        <f t="array" ref="U2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4" s="2" cm="1">
        <f t="array" ref="V2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4" s="2" cm="1">
        <f t="array" ref="W2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4" s="2" cm="1">
        <f t="array" ref="X2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4" s="2">
        <f>SUM(Data_Xuất[[#This Row],[B1_MN]:[B4_DT]])-Data_Xuất[[#This Row],[Xuất-NX]]</f>
        <v>0</v>
      </c>
    </row>
    <row r="245" spans="1:25" x14ac:dyDescent="0.35">
      <c r="A245">
        <v>2024</v>
      </c>
      <c r="B245">
        <v>8</v>
      </c>
      <c r="C245" t="s">
        <v>115</v>
      </c>
      <c r="D245" t="s">
        <v>116</v>
      </c>
      <c r="E245" t="s">
        <v>238</v>
      </c>
      <c r="F245" t="s">
        <v>239</v>
      </c>
      <c r="G245" s="2">
        <v>549</v>
      </c>
      <c r="H245" t="str">
        <f>_xlfn.XLOOKUP(Data_Xuất[[#This Row],[Main SKU]],MD_Main_SKU[Main SKU],MD_Main_SKU[SKU name_gom])</f>
        <v>WSS05</v>
      </c>
      <c r="I245" t="str">
        <f>_xlfn.XLOOKUP(Data_Xuất[[#This Row],[Material-Xuất]],MD_NVL[Material-Xuất],MD_NVL[SKU name_gom])</f>
        <v>Phó sản</v>
      </c>
      <c r="J245" t="str">
        <f>Data_Xuất[[#This Row],[Material-Xuất]]&amp;" | "&amp;Data_Xuất[[#This Row],[Material description-Xuất]]</f>
        <v>160012734 | Phó Sản PET Bụi Tank C, D Sau Vắt</v>
      </c>
      <c r="K245" s="2" cm="1">
        <f t="array" ref="K2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45" s="2" cm="1">
        <f t="array" ref="L2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5" s="2" cm="1">
        <f t="array" ref="M2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5" s="2" cm="1">
        <f t="array" ref="N2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5" s="2" cm="1">
        <f t="array" ref="O2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5" s="2" cm="1">
        <f t="array" ref="P2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549</v>
      </c>
      <c r="Q245" s="2" cm="1">
        <f t="array" ref="Q2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5" s="2" cm="1">
        <f t="array" ref="R2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5" s="2" cm="1">
        <f t="array" ref="S2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45" s="2" cm="1">
        <f t="array" ref="T2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5" s="2" cm="1">
        <f t="array" ref="U2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5" s="2" cm="1">
        <f t="array" ref="V2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5" s="2" cm="1">
        <f t="array" ref="W2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5" s="2" cm="1">
        <f t="array" ref="X2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5" s="2">
        <f>SUM(Data_Xuất[[#This Row],[B1_MN]:[B4_DT]])-Data_Xuất[[#This Row],[Xuất-NX]]</f>
        <v>0</v>
      </c>
    </row>
    <row r="246" spans="1:25" x14ac:dyDescent="0.35">
      <c r="A246">
        <v>2024</v>
      </c>
      <c r="B246">
        <v>8</v>
      </c>
      <c r="C246" t="s">
        <v>118</v>
      </c>
      <c r="D246" t="s">
        <v>119</v>
      </c>
      <c r="E246" t="s">
        <v>240</v>
      </c>
      <c r="F246" t="s">
        <v>241</v>
      </c>
      <c r="G246" s="2">
        <v>32000</v>
      </c>
      <c r="H246" t="str">
        <f>_xlfn.XLOOKUP(Data_Xuất[[#This Row],[Main SKU]],MD_Main_SKU[Main SKU],MD_Main_SKU[SKU name_gom])</f>
        <v>WSS05</v>
      </c>
      <c r="I246" t="str">
        <f>_xlfn.XLOOKUP(Data_Xuất[[#This Row],[Material-Xuất]],MD_NVL[Material-Xuất],MD_NVL[SKU name_gom])</f>
        <v>Vảy trộn</v>
      </c>
      <c r="J246" t="str">
        <f>Data_Xuất[[#This Row],[Material-Xuất]]&amp;" | "&amp;Data_Xuất[[#This Row],[Material description-Xuất]]</f>
        <v>160012790 | Vảy PET Xơ Sợi B6.2_A3-B7.1_A3</v>
      </c>
      <c r="K246" s="2" cm="1">
        <f t="array" ref="K2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46" s="2" cm="1">
        <f t="array" ref="L2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6" s="2" cm="1">
        <f t="array" ref="M2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6" s="2" cm="1">
        <f t="array" ref="N2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14500</v>
      </c>
      <c r="O246" s="2" cm="1">
        <f t="array" ref="O2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6" s="2" cm="1">
        <f t="array" ref="P2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6" s="2" cm="1">
        <f t="array" ref="Q2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6" s="2" cm="1">
        <f t="array" ref="R2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6" s="2" cm="1">
        <f t="array" ref="S2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17500</v>
      </c>
      <c r="T246" s="2" cm="1">
        <f t="array" ref="T2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6" s="2" cm="1">
        <f t="array" ref="U2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6" s="2" cm="1">
        <f t="array" ref="V2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6" s="2" cm="1">
        <f t="array" ref="W2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6" s="2" cm="1">
        <f t="array" ref="X2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6" s="2">
        <f>SUM(Data_Xuất[[#This Row],[B1_MN]:[B4_DT]])-Data_Xuất[[#This Row],[Xuất-NX]]</f>
        <v>0</v>
      </c>
    </row>
    <row r="247" spans="1:25" x14ac:dyDescent="0.35">
      <c r="A247">
        <v>2024</v>
      </c>
      <c r="B247">
        <v>9</v>
      </c>
      <c r="C247" t="s">
        <v>8</v>
      </c>
      <c r="D247" t="s">
        <v>9</v>
      </c>
      <c r="E247" t="s">
        <v>156</v>
      </c>
      <c r="F247" t="s">
        <v>157</v>
      </c>
      <c r="G247" s="2">
        <v>269128</v>
      </c>
      <c r="H247" t="str">
        <f>_xlfn.XLOOKUP(Data_Xuất[[#This Row],[Main SKU]],MD_Main_SKU[Main SKU],MD_Main_SKU[SKU name_gom])</f>
        <v>WSS01</v>
      </c>
      <c r="I247" t="str">
        <f>_xlfn.XLOOKUP(Data_Xuất[[#This Row],[Material-Xuất]],MD_NVL[Material-Xuất],MD_NVL[SKU name_gom])</f>
        <v>Vảy trộn</v>
      </c>
      <c r="J247" t="str">
        <f>Data_Xuất[[#This Row],[Material-Xuất]]&amp;" | "&amp;Data_Xuất[[#This Row],[Material description-Xuất]]</f>
        <v>160012428 | Vảy PET B1-B7.1</v>
      </c>
      <c r="K247" s="2" cm="1">
        <f t="array" ref="K2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53954.689765556868</v>
      </c>
      <c r="L247" s="2" cm="1">
        <f t="array" ref="L2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7" s="2" cm="1">
        <f t="array" ref="M2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188786.53377109731</v>
      </c>
      <c r="N247" s="2" cm="1">
        <f t="array" ref="N2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7" s="2" cm="1">
        <f t="array" ref="O2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7" s="2" cm="1">
        <f t="array" ref="P2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7" s="2" cm="1">
        <f t="array" ref="Q2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7" s="2" cm="1">
        <f t="array" ref="R2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7" s="2" cm="1">
        <f t="array" ref="S2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26386.776463345817</v>
      </c>
      <c r="T247" s="2" cm="1">
        <f t="array" ref="T2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7" s="2" cm="1">
        <f t="array" ref="U2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7" s="2" cm="1">
        <f t="array" ref="V2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7" s="2" cm="1">
        <f t="array" ref="W2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7" s="2" cm="1">
        <f t="array" ref="X2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7" s="2">
        <f>SUM(Data_Xuất[[#This Row],[B1_MN]:[B4_DT]])-Data_Xuất[[#This Row],[Xuất-NX]]</f>
        <v>0</v>
      </c>
    </row>
    <row r="248" spans="1:25" x14ac:dyDescent="0.35">
      <c r="A248">
        <v>2024</v>
      </c>
      <c r="B248">
        <v>9</v>
      </c>
      <c r="C248" t="s">
        <v>14</v>
      </c>
      <c r="D248" t="s">
        <v>15</v>
      </c>
      <c r="E248" t="s">
        <v>160</v>
      </c>
      <c r="F248" t="s">
        <v>161</v>
      </c>
      <c r="G248" s="2">
        <v>391940.016</v>
      </c>
      <c r="H248" t="str">
        <f>_xlfn.XLOOKUP(Data_Xuất[[#This Row],[Main SKU]],MD_Main_SKU[Main SKU],MD_Main_SKU[SKU name_gom])</f>
        <v>iSS01084</v>
      </c>
      <c r="I248" t="str">
        <f>_xlfn.XLOOKUP(Data_Xuất[[#This Row],[Material-Xuất]],MD_NVL[Material-Xuất],MD_NVL[SKU name_gom])</f>
        <v>B1_DT</v>
      </c>
      <c r="J248" t="str">
        <f>Data_Xuất[[#This Row],[Material-Xuất]]&amp;" | "&amp;Data_Xuất[[#This Row],[Material description-Xuất]]</f>
        <v>160009895 | Vảy PET B1_A1 DT</v>
      </c>
      <c r="K248" s="2" cm="1">
        <f t="array" ref="K2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48" s="2" cm="1">
        <f t="array" ref="L2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8" s="2" cm="1">
        <f t="array" ref="M2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391940.016</v>
      </c>
      <c r="N248" s="2" cm="1">
        <f t="array" ref="N2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8" s="2" cm="1">
        <f t="array" ref="O2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8" s="2" cm="1">
        <f t="array" ref="P2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8" s="2" cm="1">
        <f t="array" ref="Q2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8" s="2" cm="1">
        <f t="array" ref="R2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8" s="2" cm="1">
        <f t="array" ref="S2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48" s="2" cm="1">
        <f t="array" ref="T2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8" s="2" cm="1">
        <f t="array" ref="U2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8" s="2" cm="1">
        <f t="array" ref="V2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8" s="2" cm="1">
        <f t="array" ref="W2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8" s="2" cm="1">
        <f t="array" ref="X2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8" s="2">
        <f>SUM(Data_Xuất[[#This Row],[B1_MN]:[B4_DT]])-Data_Xuất[[#This Row],[Xuất-NX]]</f>
        <v>0</v>
      </c>
    </row>
    <row r="249" spans="1:25" x14ac:dyDescent="0.35">
      <c r="A249">
        <v>2024</v>
      </c>
      <c r="B249">
        <v>9</v>
      </c>
      <c r="C249" t="s">
        <v>14</v>
      </c>
      <c r="D249" t="s">
        <v>15</v>
      </c>
      <c r="E249" t="s">
        <v>162</v>
      </c>
      <c r="F249" t="s">
        <v>163</v>
      </c>
      <c r="G249" s="2">
        <v>864540.98699999996</v>
      </c>
      <c r="H249" t="str">
        <f>_xlfn.XLOOKUP(Data_Xuất[[#This Row],[Main SKU]],MD_Main_SKU[Main SKU],MD_Main_SKU[SKU name_gom])</f>
        <v>iSS01084</v>
      </c>
      <c r="I249" t="str">
        <f>_xlfn.XLOOKUP(Data_Xuất[[#This Row],[Material-Xuất]],MD_NVL[Material-Xuất],MD_NVL[SKU name_gom])</f>
        <v>B1_MN</v>
      </c>
      <c r="J249" t="str">
        <f>Data_Xuất[[#This Row],[Material-Xuất]]&amp;" | "&amp;Data_Xuất[[#This Row],[Material description-Xuất]]</f>
        <v>160011761 | Vảy PET B1_A1 MN</v>
      </c>
      <c r="K249" s="2" cm="1">
        <f t="array" ref="K2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864540.98699999996</v>
      </c>
      <c r="L249" s="2" cm="1">
        <f t="array" ref="L2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49" s="2" cm="1">
        <f t="array" ref="M2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49" s="2" cm="1">
        <f t="array" ref="N2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49" s="2" cm="1">
        <f t="array" ref="O2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49" s="2" cm="1">
        <f t="array" ref="P2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49" s="2" cm="1">
        <f t="array" ref="Q2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49" s="2" cm="1">
        <f t="array" ref="R2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49" s="2" cm="1">
        <f t="array" ref="S2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49" s="2" cm="1">
        <f t="array" ref="T2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49" s="2" cm="1">
        <f t="array" ref="U2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49" s="2" cm="1">
        <f t="array" ref="V2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49" s="2" cm="1">
        <f t="array" ref="W2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49" s="2" cm="1">
        <f t="array" ref="X2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49" s="2">
        <f>SUM(Data_Xuất[[#This Row],[B1_MN]:[B4_DT]])-Data_Xuất[[#This Row],[Xuất-NX]]</f>
        <v>0</v>
      </c>
    </row>
    <row r="250" spans="1:25" x14ac:dyDescent="0.35">
      <c r="A250">
        <v>2024</v>
      </c>
      <c r="B250">
        <v>9</v>
      </c>
      <c r="C250" t="s">
        <v>14</v>
      </c>
      <c r="D250" t="s">
        <v>15</v>
      </c>
      <c r="E250" t="s">
        <v>142</v>
      </c>
      <c r="F250" t="s">
        <v>143</v>
      </c>
      <c r="G250" s="2">
        <v>111250</v>
      </c>
      <c r="H250" t="str">
        <f>_xlfn.XLOOKUP(Data_Xuất[[#This Row],[Main SKU]],MD_Main_SKU[Main SKU],MD_Main_SKU[SKU name_gom])</f>
        <v>iSS01084</v>
      </c>
      <c r="I250" t="str">
        <f>_xlfn.XLOOKUP(Data_Xuất[[#This Row],[Material-Xuất]],MD_NVL[Material-Xuất],MD_NVL[SKU name_gom])</f>
        <v>B1_DT</v>
      </c>
      <c r="J250" t="str">
        <f>Data_Xuất[[#This Row],[Material-Xuất]]&amp;" | "&amp;Data_Xuất[[#This Row],[Material description-Xuất]]</f>
        <v>160012659 | Vảy PET B1_A2.1 DT</v>
      </c>
      <c r="K250" s="2" cm="1">
        <f t="array" ref="K2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50" s="2" cm="1">
        <f t="array" ref="L2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0" s="2" cm="1">
        <f t="array" ref="M2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111250</v>
      </c>
      <c r="N250" s="2" cm="1">
        <f t="array" ref="N2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0" s="2" cm="1">
        <f t="array" ref="O2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0" s="2" cm="1">
        <f t="array" ref="P2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0" s="2" cm="1">
        <f t="array" ref="Q2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0" s="2" cm="1">
        <f t="array" ref="R2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0" s="2" cm="1">
        <f t="array" ref="S2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0" s="2" cm="1">
        <f t="array" ref="T2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0" s="2" cm="1">
        <f t="array" ref="U2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0" s="2" cm="1">
        <f t="array" ref="V2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0" s="2" cm="1">
        <f t="array" ref="W2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0" s="2" cm="1">
        <f t="array" ref="X2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0" s="2">
        <f>SUM(Data_Xuất[[#This Row],[B1_MN]:[B4_DT]])-Data_Xuất[[#This Row],[Xuất-NX]]</f>
        <v>0</v>
      </c>
    </row>
    <row r="251" spans="1:25" x14ac:dyDescent="0.35">
      <c r="A251">
        <v>2024</v>
      </c>
      <c r="B251">
        <v>9</v>
      </c>
      <c r="C251" t="s">
        <v>14</v>
      </c>
      <c r="D251" t="s">
        <v>15</v>
      </c>
      <c r="E251" t="s">
        <v>170</v>
      </c>
      <c r="F251" t="s">
        <v>171</v>
      </c>
      <c r="G251" s="2">
        <v>39385.663999999997</v>
      </c>
      <c r="H251" t="str">
        <f>_xlfn.XLOOKUP(Data_Xuất[[#This Row],[Main SKU]],MD_Main_SKU[Main SKU],MD_Main_SKU[SKU name_gom])</f>
        <v>iSS01084</v>
      </c>
      <c r="I251" t="str">
        <f>_xlfn.XLOOKUP(Data_Xuất[[#This Row],[Material-Xuất]],MD_NVL[Material-Xuất],MD_NVL[SKU name_gom])</f>
        <v>B1_MN</v>
      </c>
      <c r="J251" t="str">
        <f>Data_Xuất[[#This Row],[Material-Xuất]]&amp;" | "&amp;Data_Xuất[[#This Row],[Material description-Xuất]]</f>
        <v>160012660 | Vảy PET B1_A2.1 MN</v>
      </c>
      <c r="K251" s="2" cm="1">
        <f t="array" ref="K2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39385.663999999997</v>
      </c>
      <c r="L251" s="2" cm="1">
        <f t="array" ref="L2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1" s="2" cm="1">
        <f t="array" ref="M2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51" s="2" cm="1">
        <f t="array" ref="N2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1" s="2" cm="1">
        <f t="array" ref="O2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1" s="2" cm="1">
        <f t="array" ref="P2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1" s="2" cm="1">
        <f t="array" ref="Q2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1" s="2" cm="1">
        <f t="array" ref="R2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1" s="2" cm="1">
        <f t="array" ref="S2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1" s="2" cm="1">
        <f t="array" ref="T2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1" s="2" cm="1">
        <f t="array" ref="U2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1" s="2" cm="1">
        <f t="array" ref="V2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1" s="2" cm="1">
        <f t="array" ref="W2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1" s="2" cm="1">
        <f t="array" ref="X2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1" s="2">
        <f>SUM(Data_Xuất[[#This Row],[B1_MN]:[B4_DT]])-Data_Xuất[[#This Row],[Xuất-NX]]</f>
        <v>0</v>
      </c>
    </row>
    <row r="252" spans="1:25" x14ac:dyDescent="0.35">
      <c r="A252">
        <v>2024</v>
      </c>
      <c r="B252">
        <v>9</v>
      </c>
      <c r="C252" t="s">
        <v>16</v>
      </c>
      <c r="D252" t="s">
        <v>17</v>
      </c>
      <c r="E252" t="s">
        <v>164</v>
      </c>
      <c r="F252" t="s">
        <v>165</v>
      </c>
      <c r="G252" s="2">
        <v>614517.4</v>
      </c>
      <c r="H252" t="str">
        <f>_xlfn.XLOOKUP(Data_Xuất[[#This Row],[Main SKU]],MD_Main_SKU[Main SKU],MD_Main_SKU[SKU name_gom])</f>
        <v>WSS01</v>
      </c>
      <c r="I252" t="str">
        <f>_xlfn.XLOOKUP(Data_Xuất[[#This Row],[Material-Xuất]],MD_NVL[Material-Xuất],MD_NVL[SKU name_gom])</f>
        <v>B1_MN</v>
      </c>
      <c r="J252" t="str">
        <f>Data_Xuất[[#This Row],[Material-Xuất]]&amp;" | "&amp;Data_Xuất[[#This Row],[Material description-Xuất]]</f>
        <v>160012296 | Vảy PET B1_A2.2 MN</v>
      </c>
      <c r="K252" s="2" cm="1">
        <f t="array" ref="K2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614517.4</v>
      </c>
      <c r="L252" s="2" cm="1">
        <f t="array" ref="L2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2" s="2" cm="1">
        <f t="array" ref="M2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52" s="2" cm="1">
        <f t="array" ref="N2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2" s="2" cm="1">
        <f t="array" ref="O2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2" s="2" cm="1">
        <f t="array" ref="P2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2" s="2" cm="1">
        <f t="array" ref="Q2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2" s="2" cm="1">
        <f t="array" ref="R2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2" s="2" cm="1">
        <f t="array" ref="S2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2" s="2" cm="1">
        <f t="array" ref="T2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2" s="2" cm="1">
        <f t="array" ref="U2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2" s="2" cm="1">
        <f t="array" ref="V2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2" s="2" cm="1">
        <f t="array" ref="W2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2" s="2" cm="1">
        <f t="array" ref="X2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2" s="2">
        <f>SUM(Data_Xuất[[#This Row],[B1_MN]:[B4_DT]])-Data_Xuất[[#This Row],[Xuất-NX]]</f>
        <v>0</v>
      </c>
    </row>
    <row r="253" spans="1:25" x14ac:dyDescent="0.35">
      <c r="A253">
        <v>2024</v>
      </c>
      <c r="B253">
        <v>9</v>
      </c>
      <c r="C253" t="s">
        <v>16</v>
      </c>
      <c r="D253" t="s">
        <v>17</v>
      </c>
      <c r="E253" t="s">
        <v>216</v>
      </c>
      <c r="F253" t="s">
        <v>217</v>
      </c>
      <c r="G253" s="2">
        <v>294276.90000000002</v>
      </c>
      <c r="H253" t="str">
        <f>_xlfn.XLOOKUP(Data_Xuất[[#This Row],[Main SKU]],MD_Main_SKU[Main SKU],MD_Main_SKU[SKU name_gom])</f>
        <v>WSS01</v>
      </c>
      <c r="I253" t="str">
        <f>_xlfn.XLOOKUP(Data_Xuất[[#This Row],[Material-Xuất]],MD_NVL[Material-Xuất],MD_NVL[SKU name_gom])</f>
        <v>Vảy trộn</v>
      </c>
      <c r="J253" t="str">
        <f>Data_Xuất[[#This Row],[Material-Xuất]]&amp;" | "&amp;Data_Xuất[[#This Row],[Material description-Xuất]]</f>
        <v>160012358 | Vảy PET B1 Mix Zigzag</v>
      </c>
      <c r="K253" s="2" cm="1">
        <f t="array" ref="K2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168702.39322596736</v>
      </c>
      <c r="L253" s="2" cm="1">
        <f t="array" ref="L2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3" s="2" cm="1">
        <f t="array" ref="M2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25100.832742906277</v>
      </c>
      <c r="N253" s="2" cm="1">
        <f t="array" ref="N2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3" s="2" cm="1">
        <f t="array" ref="O2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20192.000533104045</v>
      </c>
      <c r="P253" s="2" cm="1">
        <f t="array" ref="P2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80281.673498022355</v>
      </c>
      <c r="Q253" s="2" cm="1">
        <f t="array" ref="Q2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3" s="2" cm="1">
        <f t="array" ref="R2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3" s="2" cm="1">
        <f t="array" ref="S2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3" s="2" cm="1">
        <f t="array" ref="T2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3" s="2" cm="1">
        <f t="array" ref="U2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3" s="2" cm="1">
        <f t="array" ref="V2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3" s="2" cm="1">
        <f t="array" ref="W2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3" s="2" cm="1">
        <f t="array" ref="X2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3" s="2">
        <f>SUM(Data_Xuất[[#This Row],[B1_MN]:[B4_DT]])-Data_Xuất[[#This Row],[Xuất-NX]]</f>
        <v>0</v>
      </c>
    </row>
    <row r="254" spans="1:25" x14ac:dyDescent="0.35">
      <c r="A254">
        <v>2024</v>
      </c>
      <c r="B254">
        <v>9</v>
      </c>
      <c r="C254" t="s">
        <v>16</v>
      </c>
      <c r="D254" t="s">
        <v>17</v>
      </c>
      <c r="E254" t="s">
        <v>156</v>
      </c>
      <c r="F254" t="s">
        <v>157</v>
      </c>
      <c r="G254" s="2">
        <v>15000</v>
      </c>
      <c r="H254" t="str">
        <f>_xlfn.XLOOKUP(Data_Xuất[[#This Row],[Main SKU]],MD_Main_SKU[Main SKU],MD_Main_SKU[SKU name_gom])</f>
        <v>WSS01</v>
      </c>
      <c r="I254" t="str">
        <f>_xlfn.XLOOKUP(Data_Xuất[[#This Row],[Material-Xuất]],MD_NVL[Material-Xuất],MD_NVL[SKU name_gom])</f>
        <v>Vảy trộn</v>
      </c>
      <c r="J254" t="str">
        <f>Data_Xuất[[#This Row],[Material-Xuất]]&amp;" | "&amp;Data_Xuất[[#This Row],[Material description-Xuất]]</f>
        <v>160012428 | Vảy PET B1-B7.1</v>
      </c>
      <c r="K254" s="2" cm="1">
        <f t="array" ref="K2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3007.1948904735032</v>
      </c>
      <c r="L254" s="2" cm="1">
        <f t="array" ref="L2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4" s="2" cm="1">
        <f t="array" ref="M2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10522.123326322269</v>
      </c>
      <c r="N254" s="2" cm="1">
        <f t="array" ref="N2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4" s="2" cm="1">
        <f t="array" ref="O2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4" s="2" cm="1">
        <f t="array" ref="P2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4" s="2" cm="1">
        <f t="array" ref="Q2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4" s="2" cm="1">
        <f t="array" ref="R2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4" s="2" cm="1">
        <f t="array" ref="S2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1470.6817832042273</v>
      </c>
      <c r="T254" s="2" cm="1">
        <f t="array" ref="T2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4" s="2" cm="1">
        <f t="array" ref="U2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4" s="2" cm="1">
        <f t="array" ref="V2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4" s="2" cm="1">
        <f t="array" ref="W2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4" s="2" cm="1">
        <f t="array" ref="X2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4" s="2">
        <f>SUM(Data_Xuất[[#This Row],[B1_MN]:[B4_DT]])-Data_Xuất[[#This Row],[Xuất-NX]]</f>
        <v>0</v>
      </c>
    </row>
    <row r="255" spans="1:25" x14ac:dyDescent="0.35">
      <c r="A255">
        <v>2024</v>
      </c>
      <c r="B255">
        <v>9</v>
      </c>
      <c r="C255" t="s">
        <v>16</v>
      </c>
      <c r="D255" t="s">
        <v>17</v>
      </c>
      <c r="E255" t="s">
        <v>170</v>
      </c>
      <c r="F255" t="s">
        <v>171</v>
      </c>
      <c r="G255" s="2">
        <v>19780</v>
      </c>
      <c r="H255" t="str">
        <f>_xlfn.XLOOKUP(Data_Xuất[[#This Row],[Main SKU]],MD_Main_SKU[Main SKU],MD_Main_SKU[SKU name_gom])</f>
        <v>WSS01</v>
      </c>
      <c r="I255" t="str">
        <f>_xlfn.XLOOKUP(Data_Xuất[[#This Row],[Material-Xuất]],MD_NVL[Material-Xuất],MD_NVL[SKU name_gom])</f>
        <v>B1_MN</v>
      </c>
      <c r="J255" t="str">
        <f>Data_Xuất[[#This Row],[Material-Xuất]]&amp;" | "&amp;Data_Xuất[[#This Row],[Material description-Xuất]]</f>
        <v>160012660 | Vảy PET B1_A2.1 MN</v>
      </c>
      <c r="K255" s="2" cm="1">
        <f t="array" ref="K2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19780</v>
      </c>
      <c r="L255" s="2" cm="1">
        <f t="array" ref="L2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5" s="2" cm="1">
        <f t="array" ref="M2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55" s="2" cm="1">
        <f t="array" ref="N2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5" s="2" cm="1">
        <f t="array" ref="O2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5" s="2" cm="1">
        <f t="array" ref="P2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5" s="2" cm="1">
        <f t="array" ref="Q2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5" s="2" cm="1">
        <f t="array" ref="R2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5" s="2" cm="1">
        <f t="array" ref="S2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5" s="2" cm="1">
        <f t="array" ref="T2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5" s="2" cm="1">
        <f t="array" ref="U2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5" s="2" cm="1">
        <f t="array" ref="V2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5" s="2" cm="1">
        <f t="array" ref="W2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5" s="2" cm="1">
        <f t="array" ref="X2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5" s="2">
        <f>SUM(Data_Xuất[[#This Row],[B1_MN]:[B4_DT]])-Data_Xuất[[#This Row],[Xuất-NX]]</f>
        <v>0</v>
      </c>
    </row>
    <row r="256" spans="1:25" x14ac:dyDescent="0.35">
      <c r="A256">
        <v>2024</v>
      </c>
      <c r="B256">
        <v>9</v>
      </c>
      <c r="C256" t="s">
        <v>16</v>
      </c>
      <c r="D256" t="s">
        <v>17</v>
      </c>
      <c r="E256" t="s">
        <v>200</v>
      </c>
      <c r="F256" t="s">
        <v>201</v>
      </c>
      <c r="G256" s="2">
        <v>4600</v>
      </c>
      <c r="H256" t="str">
        <f>_xlfn.XLOOKUP(Data_Xuất[[#This Row],[Main SKU]],MD_Main_SKU[Main SKU],MD_Main_SKU[SKU name_gom])</f>
        <v>WSS01</v>
      </c>
      <c r="I256" t="str">
        <f>_xlfn.XLOOKUP(Data_Xuất[[#This Row],[Material-Xuất]],MD_NVL[Material-Xuất],MD_NVL[SKU name_gom])</f>
        <v>Vảy trộn</v>
      </c>
      <c r="J256" t="str">
        <f>Data_Xuất[[#This Row],[Material-Xuất]]&amp;" | "&amp;Data_Xuất[[#This Row],[Material description-Xuất]]</f>
        <v>160012695 | Vảy PET B1_A3-B7.1_A1</v>
      </c>
      <c r="K256" s="2" cm="1">
        <f t="array" ref="K2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3867.9120127668125</v>
      </c>
      <c r="L256" s="2" cm="1">
        <f t="array" ref="L2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6" s="2" cm="1">
        <f t="array" ref="M2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165.62184963442746</v>
      </c>
      <c r="N256" s="2" cm="1">
        <f t="array" ref="N2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6" s="2" cm="1">
        <f t="array" ref="O2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6" s="2" cm="1">
        <f t="array" ref="P2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117.59464408826268</v>
      </c>
      <c r="Q256" s="2" cm="1">
        <f t="array" ref="Q2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16.206741652206848</v>
      </c>
      <c r="R256" s="2" cm="1">
        <f t="array" ref="R2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6" s="2" cm="1">
        <f t="array" ref="S2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432.66475185829029</v>
      </c>
      <c r="T256" s="2" cm="1">
        <f t="array" ref="T2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6" s="2" cm="1">
        <f t="array" ref="U2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6" s="2" cm="1">
        <f t="array" ref="V2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6" s="2" cm="1">
        <f t="array" ref="W2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6" s="2" cm="1">
        <f t="array" ref="X2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6" s="2">
        <f>SUM(Data_Xuất[[#This Row],[B1_MN]:[B4_DT]])-Data_Xuất[[#This Row],[Xuất-NX]]</f>
        <v>0</v>
      </c>
    </row>
    <row r="257" spans="1:25" x14ac:dyDescent="0.35">
      <c r="A257">
        <v>2024</v>
      </c>
      <c r="B257">
        <v>9</v>
      </c>
      <c r="C257" t="s">
        <v>24</v>
      </c>
      <c r="D257" t="s">
        <v>25</v>
      </c>
      <c r="E257" t="s">
        <v>174</v>
      </c>
      <c r="F257" t="s">
        <v>175</v>
      </c>
      <c r="G257" s="2">
        <v>35600</v>
      </c>
      <c r="H257" t="str">
        <f>_xlfn.XLOOKUP(Data_Xuất[[#This Row],[Main SKU]],MD_Main_SKU[Main SKU],MD_Main_SKU[SKU name_gom])</f>
        <v>WSS01</v>
      </c>
      <c r="I257" t="str">
        <f>_xlfn.XLOOKUP(Data_Xuất[[#This Row],[Material-Xuất]],MD_NVL[Material-Xuất],MD_NVL[SKU name_gom])</f>
        <v>Vảy trộn</v>
      </c>
      <c r="J257" t="str">
        <f>Data_Xuất[[#This Row],[Material-Xuất]]&amp;" | "&amp;Data_Xuất[[#This Row],[Material description-Xuất]]</f>
        <v>160012282 | Vảy PET Mix  B2-B3-B7</v>
      </c>
      <c r="K257" s="2" cm="1">
        <f t="array" ref="K2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8881.5712545675997</v>
      </c>
      <c r="L257" s="2" cm="1">
        <f t="array" ref="L2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7" s="2" cm="1">
        <f t="array" ref="M2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57" s="2" cm="1">
        <f t="array" ref="N2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1738.8063337393423</v>
      </c>
      <c r="O257" s="2" cm="1">
        <f t="array" ref="O2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1491.6443361753959</v>
      </c>
      <c r="P257" s="2" cm="1">
        <f t="array" ref="P2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7" s="2" cm="1">
        <f t="array" ref="Q2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7" s="2" cm="1">
        <f t="array" ref="R2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7" s="2" cm="1">
        <f t="array" ref="S2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10063.179049939099</v>
      </c>
      <c r="T257" s="2" cm="1">
        <f t="array" ref="T2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7" s="2" cm="1">
        <f t="array" ref="U2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13424.799025578563</v>
      </c>
      <c r="V257" s="2" cm="1">
        <f t="array" ref="V2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7" s="2" cm="1">
        <f t="array" ref="W2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7" s="2" cm="1">
        <f t="array" ref="X2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7" s="2">
        <f>SUM(Data_Xuất[[#This Row],[B1_MN]:[B4_DT]])-Data_Xuất[[#This Row],[Xuất-NX]]</f>
        <v>0</v>
      </c>
    </row>
    <row r="258" spans="1:25" x14ac:dyDescent="0.35">
      <c r="A258">
        <v>2024</v>
      </c>
      <c r="B258">
        <v>9</v>
      </c>
      <c r="C258" t="s">
        <v>24</v>
      </c>
      <c r="D258" t="s">
        <v>25</v>
      </c>
      <c r="E258" t="s">
        <v>212</v>
      </c>
      <c r="F258" t="s">
        <v>213</v>
      </c>
      <c r="G258" s="2">
        <v>5800</v>
      </c>
      <c r="H258" t="str">
        <f>_xlfn.XLOOKUP(Data_Xuất[[#This Row],[Main SKU]],MD_Main_SKU[Main SKU],MD_Main_SKU[SKU name_gom])</f>
        <v>WSS01</v>
      </c>
      <c r="I258" t="str">
        <f>_xlfn.XLOOKUP(Data_Xuất[[#This Row],[Material-Xuất]],MD_NVL[Material-Xuất],MD_NVL[SKU name_gom])</f>
        <v>B6_DT</v>
      </c>
      <c r="J258" t="str">
        <f>Data_Xuất[[#This Row],[Material-Xuất]]&amp;" | "&amp;Data_Xuất[[#This Row],[Material description-Xuất]]</f>
        <v>160012689 | Vảy PET B6.2_A3.2</v>
      </c>
      <c r="K258" s="2" cm="1">
        <f t="array" ref="K2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58" s="2" cm="1">
        <f t="array" ref="L2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8" s="2" cm="1">
        <f t="array" ref="M2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58" s="2" cm="1">
        <f t="array" ref="N2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5800</v>
      </c>
      <c r="O258" s="2" cm="1">
        <f t="array" ref="O2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8" s="2" cm="1">
        <f t="array" ref="P2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58" s="2" cm="1">
        <f t="array" ref="Q2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58" s="2" cm="1">
        <f t="array" ref="R2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8" s="2" cm="1">
        <f t="array" ref="S2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58" s="2" cm="1">
        <f t="array" ref="T2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8" s="2" cm="1">
        <f t="array" ref="U2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8" s="2" cm="1">
        <f t="array" ref="V2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8" s="2" cm="1">
        <f t="array" ref="W2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8" s="2" cm="1">
        <f t="array" ref="X2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8" s="2">
        <f>SUM(Data_Xuất[[#This Row],[B1_MN]:[B4_DT]])-Data_Xuất[[#This Row],[Xuất-NX]]</f>
        <v>0</v>
      </c>
    </row>
    <row r="259" spans="1:25" x14ac:dyDescent="0.35">
      <c r="A259">
        <v>2024</v>
      </c>
      <c r="B259">
        <v>9</v>
      </c>
      <c r="C259" t="s">
        <v>24</v>
      </c>
      <c r="D259" t="s">
        <v>25</v>
      </c>
      <c r="E259" t="s">
        <v>200</v>
      </c>
      <c r="F259" t="s">
        <v>201</v>
      </c>
      <c r="G259" s="2">
        <v>302412</v>
      </c>
      <c r="H259" t="str">
        <f>_xlfn.XLOOKUP(Data_Xuất[[#This Row],[Main SKU]],MD_Main_SKU[Main SKU],MD_Main_SKU[SKU name_gom])</f>
        <v>WSS01</v>
      </c>
      <c r="I259" t="str">
        <f>_xlfn.XLOOKUP(Data_Xuất[[#This Row],[Material-Xuất]],MD_NVL[Material-Xuất],MD_NVL[SKU name_gom])</f>
        <v>Vảy trộn</v>
      </c>
      <c r="J259" t="str">
        <f>Data_Xuất[[#This Row],[Material-Xuất]]&amp;" | "&amp;Data_Xuất[[#This Row],[Material description-Xuất]]</f>
        <v>160012695 | Vảy PET B1_A3-B7.1_A1</v>
      </c>
      <c r="K259" s="2" cm="1">
        <f t="array" ref="K2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254283.26252279073</v>
      </c>
      <c r="L259" s="2" cm="1">
        <f t="array" ref="L2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59" s="2" cm="1">
        <f t="array" ref="M2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10888.268432966626</v>
      </c>
      <c r="N259" s="2" cm="1">
        <f t="array" ref="N2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59" s="2" cm="1">
        <f t="array" ref="O2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59" s="2" cm="1">
        <f t="array" ref="P2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7730.8764147868897</v>
      </c>
      <c r="Q259" s="2" cm="1">
        <f t="array" ref="Q2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1065.4593818537342</v>
      </c>
      <c r="R259" s="2" cm="1">
        <f t="array" ref="R2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59" s="2" cm="1">
        <f t="array" ref="S2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28444.133247602018</v>
      </c>
      <c r="T259" s="2" cm="1">
        <f t="array" ref="T2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59" s="2" cm="1">
        <f t="array" ref="U2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59" s="2" cm="1">
        <f t="array" ref="V2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59" s="2" cm="1">
        <f t="array" ref="W2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59" s="2" cm="1">
        <f t="array" ref="X2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59" s="2">
        <f>SUM(Data_Xuất[[#This Row],[B1_MN]:[B4_DT]])-Data_Xuất[[#This Row],[Xuất-NX]]</f>
        <v>0</v>
      </c>
    </row>
    <row r="260" spans="1:25" x14ac:dyDescent="0.35">
      <c r="A260">
        <v>2024</v>
      </c>
      <c r="B260">
        <v>9</v>
      </c>
      <c r="C260" t="s">
        <v>26</v>
      </c>
      <c r="D260" t="s">
        <v>27</v>
      </c>
      <c r="E260" t="s">
        <v>200</v>
      </c>
      <c r="F260" t="s">
        <v>201</v>
      </c>
      <c r="G260" s="2">
        <v>63173.000000000007</v>
      </c>
      <c r="H260" t="str">
        <f>_xlfn.XLOOKUP(Data_Xuất[[#This Row],[Main SKU]],MD_Main_SKU[Main SKU],MD_Main_SKU[SKU name_gom])</f>
        <v>iSS01</v>
      </c>
      <c r="I260" t="str">
        <f>_xlfn.XLOOKUP(Data_Xuất[[#This Row],[Material-Xuất]],MD_NVL[Material-Xuất],MD_NVL[SKU name_gom])</f>
        <v>Vảy trộn</v>
      </c>
      <c r="J260" t="str">
        <f>Data_Xuất[[#This Row],[Material-Xuất]]&amp;" | "&amp;Data_Xuất[[#This Row],[Material description-Xuất]]</f>
        <v>160012695 | Vảy PET B1_A3-B7.1_A1</v>
      </c>
      <c r="K260" s="2" cm="1">
        <f t="array" ref="K2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53119.044691851712</v>
      </c>
      <c r="L260" s="2" cm="1">
        <f t="array" ref="L2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0" s="2" cm="1">
        <f t="array" ref="M2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2274.5280667294974</v>
      </c>
      <c r="N260" s="2" cm="1">
        <f t="array" ref="N2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0" s="2" cm="1">
        <f t="array" ref="O2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0" s="2" cm="1">
        <f t="array" ref="P2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1614.9579241277868</v>
      </c>
      <c r="Q260" s="2" cm="1">
        <f t="array" ref="Q2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222.57141095540504</v>
      </c>
      <c r="R260" s="2" cm="1">
        <f t="array" ref="R2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0" s="2" cm="1">
        <f t="array" ref="S2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5941.8979063356028</v>
      </c>
      <c r="T260" s="2" cm="1">
        <f t="array" ref="T2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0" s="2" cm="1">
        <f t="array" ref="U2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0" s="2" cm="1">
        <f t="array" ref="V2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0" s="2" cm="1">
        <f t="array" ref="W2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0" s="2" cm="1">
        <f t="array" ref="X2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0" s="2">
        <f>SUM(Data_Xuất[[#This Row],[B1_MN]:[B4_DT]])-Data_Xuất[[#This Row],[Xuất-NX]]</f>
        <v>0</v>
      </c>
    </row>
    <row r="261" spans="1:25" x14ac:dyDescent="0.35">
      <c r="A261">
        <v>2024</v>
      </c>
      <c r="B261">
        <v>9</v>
      </c>
      <c r="C261" t="s">
        <v>99</v>
      </c>
      <c r="D261" t="s">
        <v>100</v>
      </c>
      <c r="E261" t="s">
        <v>196</v>
      </c>
      <c r="F261" t="s">
        <v>197</v>
      </c>
      <c r="G261" s="2">
        <v>8310</v>
      </c>
      <c r="H261" t="str">
        <f>_xlfn.XLOOKUP(Data_Xuất[[#This Row],[Main SKU]],MD_Main_SKU[Main SKU],MD_Main_SKU[SKU name_gom])</f>
        <v>WSS04</v>
      </c>
      <c r="I261" t="str">
        <f>_xlfn.XLOOKUP(Data_Xuất[[#This Row],[Material-Xuất]],MD_NVL[Material-Xuất],MD_NVL[SKU name_gom])</f>
        <v>B1_MN</v>
      </c>
      <c r="J261" t="str">
        <f>Data_Xuất[[#This Row],[Material-Xuất]]&amp;" | "&amp;Data_Xuất[[#This Row],[Material description-Xuất]]</f>
        <v>160012297 | Vảy PET B1_A3 MN</v>
      </c>
      <c r="K261" s="2" cm="1">
        <f t="array" ref="K2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8310</v>
      </c>
      <c r="L261" s="2" cm="1">
        <f t="array" ref="L2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1" s="2" cm="1">
        <f t="array" ref="M2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61" s="2" cm="1">
        <f t="array" ref="N2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1" s="2" cm="1">
        <f t="array" ref="O2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1" s="2" cm="1">
        <f t="array" ref="P2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1" s="2" cm="1">
        <f t="array" ref="Q2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1" s="2" cm="1">
        <f t="array" ref="R2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1" s="2" cm="1">
        <f t="array" ref="S2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1" s="2" cm="1">
        <f t="array" ref="T2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1" s="2" cm="1">
        <f t="array" ref="U2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1" s="2" cm="1">
        <f t="array" ref="V2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1" s="2" cm="1">
        <f t="array" ref="W2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1" s="2" cm="1">
        <f t="array" ref="X2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1" s="2">
        <f>SUM(Data_Xuất[[#This Row],[B1_MN]:[B4_DT]])-Data_Xuất[[#This Row],[Xuất-NX]]</f>
        <v>0</v>
      </c>
    </row>
    <row r="262" spans="1:25" x14ac:dyDescent="0.35">
      <c r="A262">
        <v>2024</v>
      </c>
      <c r="B262">
        <v>9</v>
      </c>
      <c r="C262" t="s">
        <v>28</v>
      </c>
      <c r="D262" t="s">
        <v>29</v>
      </c>
      <c r="E262" t="s">
        <v>160</v>
      </c>
      <c r="F262" t="s">
        <v>161</v>
      </c>
      <c r="G262" s="2">
        <v>54496.984000000004</v>
      </c>
      <c r="H262" t="str">
        <f>_xlfn.XLOOKUP(Data_Xuất[[#This Row],[Main SKU]],MD_Main_SKU[Main SKU],MD_Main_SKU[SKU name_gom])</f>
        <v>iSS01084</v>
      </c>
      <c r="I262" t="str">
        <f>_xlfn.XLOOKUP(Data_Xuất[[#This Row],[Material-Xuất]],MD_NVL[Material-Xuất],MD_NVL[SKU name_gom])</f>
        <v>B1_DT</v>
      </c>
      <c r="J262" t="str">
        <f>Data_Xuất[[#This Row],[Material-Xuất]]&amp;" | "&amp;Data_Xuất[[#This Row],[Material description-Xuất]]</f>
        <v>160009895 | Vảy PET B1_A1 DT</v>
      </c>
      <c r="K262" s="2" cm="1">
        <f t="array" ref="K2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62" s="2" cm="1">
        <f t="array" ref="L2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2" s="2" cm="1">
        <f t="array" ref="M2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54496.984000000004</v>
      </c>
      <c r="N262" s="2" cm="1">
        <f t="array" ref="N2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2" s="2" cm="1">
        <f t="array" ref="O2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2" s="2" cm="1">
        <f t="array" ref="P2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2" s="2" cm="1">
        <f t="array" ref="Q2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2" s="2" cm="1">
        <f t="array" ref="R2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2" s="2" cm="1">
        <f t="array" ref="S2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2" s="2" cm="1">
        <f t="array" ref="T2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2" s="2" cm="1">
        <f t="array" ref="U2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2" s="2" cm="1">
        <f t="array" ref="V2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2" s="2" cm="1">
        <f t="array" ref="W2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2" s="2" cm="1">
        <f t="array" ref="X2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2" s="2">
        <f>SUM(Data_Xuất[[#This Row],[B1_MN]:[B4_DT]])-Data_Xuất[[#This Row],[Xuất-NX]]</f>
        <v>0</v>
      </c>
    </row>
    <row r="263" spans="1:25" x14ac:dyDescent="0.35">
      <c r="A263">
        <v>2024</v>
      </c>
      <c r="B263">
        <v>9</v>
      </c>
      <c r="C263" t="s">
        <v>28</v>
      </c>
      <c r="D263" t="s">
        <v>29</v>
      </c>
      <c r="E263" t="s">
        <v>162</v>
      </c>
      <c r="F263" t="s">
        <v>163</v>
      </c>
      <c r="G263" s="2">
        <v>29800</v>
      </c>
      <c r="H263" t="str">
        <f>_xlfn.XLOOKUP(Data_Xuất[[#This Row],[Main SKU]],MD_Main_SKU[Main SKU],MD_Main_SKU[SKU name_gom])</f>
        <v>iSS01084</v>
      </c>
      <c r="I263" t="str">
        <f>_xlfn.XLOOKUP(Data_Xuất[[#This Row],[Material-Xuất]],MD_NVL[Material-Xuất],MD_NVL[SKU name_gom])</f>
        <v>B1_MN</v>
      </c>
      <c r="J263" t="str">
        <f>Data_Xuất[[#This Row],[Material-Xuất]]&amp;" | "&amp;Data_Xuất[[#This Row],[Material description-Xuất]]</f>
        <v>160011761 | Vảy PET B1_A1 MN</v>
      </c>
      <c r="K263" s="2" cm="1">
        <f t="array" ref="K2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29800</v>
      </c>
      <c r="L263" s="2" cm="1">
        <f t="array" ref="L2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3" s="2" cm="1">
        <f t="array" ref="M2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63" s="2" cm="1">
        <f t="array" ref="N2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3" s="2" cm="1">
        <f t="array" ref="O2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3" s="2" cm="1">
        <f t="array" ref="P2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3" s="2" cm="1">
        <f t="array" ref="Q2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3" s="2" cm="1">
        <f t="array" ref="R2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3" s="2" cm="1">
        <f t="array" ref="S2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3" s="2" cm="1">
        <f t="array" ref="T2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3" s="2" cm="1">
        <f t="array" ref="U2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3" s="2" cm="1">
        <f t="array" ref="V2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3" s="2" cm="1">
        <f t="array" ref="W2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3" s="2" cm="1">
        <f t="array" ref="X2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3" s="2">
        <f>SUM(Data_Xuất[[#This Row],[B1_MN]:[B4_DT]])-Data_Xuất[[#This Row],[Xuất-NX]]</f>
        <v>0</v>
      </c>
    </row>
    <row r="264" spans="1:25" x14ac:dyDescent="0.35">
      <c r="A264">
        <v>2024</v>
      </c>
      <c r="B264">
        <v>9</v>
      </c>
      <c r="C264" t="s">
        <v>115</v>
      </c>
      <c r="D264" t="s">
        <v>116</v>
      </c>
      <c r="E264" t="s">
        <v>238</v>
      </c>
      <c r="F264" t="s">
        <v>239</v>
      </c>
      <c r="G264" s="2">
        <v>5000</v>
      </c>
      <c r="H264" t="str">
        <f>_xlfn.XLOOKUP(Data_Xuất[[#This Row],[Main SKU]],MD_Main_SKU[Main SKU],MD_Main_SKU[SKU name_gom])</f>
        <v>WSS05</v>
      </c>
      <c r="I264" t="str">
        <f>_xlfn.XLOOKUP(Data_Xuất[[#This Row],[Material-Xuất]],MD_NVL[Material-Xuất],MD_NVL[SKU name_gom])</f>
        <v>Phó sản</v>
      </c>
      <c r="J264" t="str">
        <f>Data_Xuất[[#This Row],[Material-Xuất]]&amp;" | "&amp;Data_Xuất[[#This Row],[Material description-Xuất]]</f>
        <v>160012734 | Phó Sản PET Bụi Tank C, D Sau Vắt</v>
      </c>
      <c r="K264" s="2" cm="1">
        <f t="array" ref="K2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64" s="2" cm="1">
        <f t="array" ref="L2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4" s="2" cm="1">
        <f t="array" ref="M2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64" s="2" cm="1">
        <f t="array" ref="N2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4" s="2" cm="1">
        <f t="array" ref="O2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4" s="2" cm="1">
        <f t="array" ref="P2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5000</v>
      </c>
      <c r="Q264" s="2" cm="1">
        <f t="array" ref="Q2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4" s="2" cm="1">
        <f t="array" ref="R2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4" s="2" cm="1">
        <f t="array" ref="S2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4" s="2" cm="1">
        <f t="array" ref="T2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4" s="2" cm="1">
        <f t="array" ref="U2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4" s="2" cm="1">
        <f t="array" ref="V2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4" s="2" cm="1">
        <f t="array" ref="W2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4" s="2" cm="1">
        <f t="array" ref="X2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4" s="2">
        <f>SUM(Data_Xuất[[#This Row],[B1_MN]:[B4_DT]])-Data_Xuất[[#This Row],[Xuất-NX]]</f>
        <v>0</v>
      </c>
    </row>
    <row r="265" spans="1:25" x14ac:dyDescent="0.35">
      <c r="A265">
        <v>2024</v>
      </c>
      <c r="B265">
        <v>10</v>
      </c>
      <c r="C265" t="s">
        <v>8</v>
      </c>
      <c r="D265" t="s">
        <v>9</v>
      </c>
      <c r="E265" t="s">
        <v>156</v>
      </c>
      <c r="F265" t="s">
        <v>157</v>
      </c>
      <c r="G265" s="2">
        <v>334057</v>
      </c>
      <c r="H265" t="str">
        <f>_xlfn.XLOOKUP(Data_Xuất[[#This Row],[Main SKU]],MD_Main_SKU[Main SKU],MD_Main_SKU[SKU name_gom])</f>
        <v>WSS01</v>
      </c>
      <c r="I265" t="str">
        <f>_xlfn.XLOOKUP(Data_Xuất[[#This Row],[Material-Xuất]],MD_NVL[Material-Xuất],MD_NVL[SKU name_gom])</f>
        <v>Vảy trộn</v>
      </c>
      <c r="J265" t="str">
        <f>Data_Xuất[[#This Row],[Material-Xuất]]&amp;" | "&amp;Data_Xuất[[#This Row],[Material description-Xuất]]</f>
        <v>160012428 | Vảy PET B1-B7.1</v>
      </c>
      <c r="K265" s="2" cm="1">
        <f t="array" ref="K2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66971.633568460471</v>
      </c>
      <c r="L265" s="2" cm="1">
        <f t="array" ref="L2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5" s="2" cm="1">
        <f t="array" ref="M2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234332.5968014159</v>
      </c>
      <c r="N265" s="2" cm="1">
        <f t="array" ref="N2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5" s="2" cm="1">
        <f t="array" ref="O2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5" s="2" cm="1">
        <f t="array" ref="P2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5" s="2" cm="1">
        <f t="array" ref="Q2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5" s="2" cm="1">
        <f t="array" ref="R2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5" s="2" cm="1">
        <f t="array" ref="S2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32752.769630123636</v>
      </c>
      <c r="T265" s="2" cm="1">
        <f t="array" ref="T2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5" s="2" cm="1">
        <f t="array" ref="U2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5" s="2" cm="1">
        <f t="array" ref="V2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5" s="2" cm="1">
        <f t="array" ref="W2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5" s="2" cm="1">
        <f t="array" ref="X2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5" s="2">
        <f>SUM(Data_Xuất[[#This Row],[B1_MN]:[B4_DT]])-Data_Xuất[[#This Row],[Xuất-NX]]</f>
        <v>0</v>
      </c>
    </row>
    <row r="266" spans="1:25" x14ac:dyDescent="0.35">
      <c r="A266">
        <v>2024</v>
      </c>
      <c r="B266">
        <v>10</v>
      </c>
      <c r="C266" t="s">
        <v>14</v>
      </c>
      <c r="D266" t="s">
        <v>15</v>
      </c>
      <c r="E266" t="s">
        <v>160</v>
      </c>
      <c r="F266" t="s">
        <v>161</v>
      </c>
      <c r="G266" s="2">
        <v>176324.00000000003</v>
      </c>
      <c r="H266" t="str">
        <f>_xlfn.XLOOKUP(Data_Xuất[[#This Row],[Main SKU]],MD_Main_SKU[Main SKU],MD_Main_SKU[SKU name_gom])</f>
        <v>iSS01084</v>
      </c>
      <c r="I266" t="str">
        <f>_xlfn.XLOOKUP(Data_Xuất[[#This Row],[Material-Xuất]],MD_NVL[Material-Xuất],MD_NVL[SKU name_gom])</f>
        <v>B1_DT</v>
      </c>
      <c r="J266" t="str">
        <f>Data_Xuất[[#This Row],[Material-Xuất]]&amp;" | "&amp;Data_Xuất[[#This Row],[Material description-Xuất]]</f>
        <v>160009895 | Vảy PET B1_A1 DT</v>
      </c>
      <c r="K266" s="2" cm="1">
        <f t="array" ref="K2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66" s="2" cm="1">
        <f t="array" ref="L2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6" s="2" cm="1">
        <f t="array" ref="M2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176324.00000000003</v>
      </c>
      <c r="N266" s="2" cm="1">
        <f t="array" ref="N2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6" s="2" cm="1">
        <f t="array" ref="O2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6" s="2" cm="1">
        <f t="array" ref="P2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6" s="2" cm="1">
        <f t="array" ref="Q2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6" s="2" cm="1">
        <f t="array" ref="R2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6" s="2" cm="1">
        <f t="array" ref="S2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6" s="2" cm="1">
        <f t="array" ref="T2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6" s="2" cm="1">
        <f t="array" ref="U2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6" s="2" cm="1">
        <f t="array" ref="V2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6" s="2" cm="1">
        <f t="array" ref="W2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6" s="2" cm="1">
        <f t="array" ref="X2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6" s="2">
        <f>SUM(Data_Xuất[[#This Row],[B1_MN]:[B4_DT]])-Data_Xuất[[#This Row],[Xuất-NX]]</f>
        <v>0</v>
      </c>
    </row>
    <row r="267" spans="1:25" x14ac:dyDescent="0.35">
      <c r="A267">
        <v>2024</v>
      </c>
      <c r="B267">
        <v>10</v>
      </c>
      <c r="C267" t="s">
        <v>14</v>
      </c>
      <c r="D267" t="s">
        <v>15</v>
      </c>
      <c r="E267" t="s">
        <v>162</v>
      </c>
      <c r="F267" t="s">
        <v>163</v>
      </c>
      <c r="G267" s="2">
        <v>687940.99999999988</v>
      </c>
      <c r="H267" t="str">
        <f>_xlfn.XLOOKUP(Data_Xuất[[#This Row],[Main SKU]],MD_Main_SKU[Main SKU],MD_Main_SKU[SKU name_gom])</f>
        <v>iSS01084</v>
      </c>
      <c r="I267" t="str">
        <f>_xlfn.XLOOKUP(Data_Xuất[[#This Row],[Material-Xuất]],MD_NVL[Material-Xuất],MD_NVL[SKU name_gom])</f>
        <v>B1_MN</v>
      </c>
      <c r="J267" t="str">
        <f>Data_Xuất[[#This Row],[Material-Xuất]]&amp;" | "&amp;Data_Xuất[[#This Row],[Material description-Xuất]]</f>
        <v>160011761 | Vảy PET B1_A1 MN</v>
      </c>
      <c r="K267" s="2" cm="1">
        <f t="array" ref="K2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687940.99999999988</v>
      </c>
      <c r="L267" s="2" cm="1">
        <f t="array" ref="L2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7" s="2" cm="1">
        <f t="array" ref="M2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67" s="2" cm="1">
        <f t="array" ref="N2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7" s="2" cm="1">
        <f t="array" ref="O2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7" s="2" cm="1">
        <f t="array" ref="P2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7" s="2" cm="1">
        <f t="array" ref="Q2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7" s="2" cm="1">
        <f t="array" ref="R2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7" s="2" cm="1">
        <f t="array" ref="S2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7" s="2" cm="1">
        <f t="array" ref="T2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7" s="2" cm="1">
        <f t="array" ref="U2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7" s="2" cm="1">
        <f t="array" ref="V2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7" s="2" cm="1">
        <f t="array" ref="W2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7" s="2" cm="1">
        <f t="array" ref="X2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7" s="2">
        <f>SUM(Data_Xuất[[#This Row],[B1_MN]:[B4_DT]])-Data_Xuất[[#This Row],[Xuất-NX]]</f>
        <v>0</v>
      </c>
    </row>
    <row r="268" spans="1:25" x14ac:dyDescent="0.35">
      <c r="A268">
        <v>2024</v>
      </c>
      <c r="B268">
        <v>10</v>
      </c>
      <c r="C268" t="s">
        <v>14</v>
      </c>
      <c r="D268" t="s">
        <v>15</v>
      </c>
      <c r="E268" t="s">
        <v>142</v>
      </c>
      <c r="F268" t="s">
        <v>143</v>
      </c>
      <c r="G268" s="2">
        <v>26500</v>
      </c>
      <c r="H268" t="str">
        <f>_xlfn.XLOOKUP(Data_Xuất[[#This Row],[Main SKU]],MD_Main_SKU[Main SKU],MD_Main_SKU[SKU name_gom])</f>
        <v>iSS01084</v>
      </c>
      <c r="I268" t="str">
        <f>_xlfn.XLOOKUP(Data_Xuất[[#This Row],[Material-Xuất]],MD_NVL[Material-Xuất],MD_NVL[SKU name_gom])</f>
        <v>B1_DT</v>
      </c>
      <c r="J268" t="str">
        <f>Data_Xuất[[#This Row],[Material-Xuất]]&amp;" | "&amp;Data_Xuất[[#This Row],[Material description-Xuất]]</f>
        <v>160012659 | Vảy PET B1_A2.1 DT</v>
      </c>
      <c r="K268" s="2" cm="1">
        <f t="array" ref="K2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68" s="2" cm="1">
        <f t="array" ref="L2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8" s="2" cm="1">
        <f t="array" ref="M2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26500</v>
      </c>
      <c r="N268" s="2" cm="1">
        <f t="array" ref="N2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8" s="2" cm="1">
        <f t="array" ref="O2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8" s="2" cm="1">
        <f t="array" ref="P2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8" s="2" cm="1">
        <f t="array" ref="Q2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8" s="2" cm="1">
        <f t="array" ref="R2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8" s="2" cm="1">
        <f t="array" ref="S2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8" s="2" cm="1">
        <f t="array" ref="T2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8" s="2" cm="1">
        <f t="array" ref="U2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8" s="2" cm="1">
        <f t="array" ref="V2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8" s="2" cm="1">
        <f t="array" ref="W2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8" s="2" cm="1">
        <f t="array" ref="X2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8" s="2">
        <f>SUM(Data_Xuất[[#This Row],[B1_MN]:[B4_DT]])-Data_Xuất[[#This Row],[Xuất-NX]]</f>
        <v>0</v>
      </c>
    </row>
    <row r="269" spans="1:25" x14ac:dyDescent="0.35">
      <c r="A269">
        <v>2024</v>
      </c>
      <c r="B269">
        <v>10</v>
      </c>
      <c r="C269" t="s">
        <v>16</v>
      </c>
      <c r="D269" t="s">
        <v>17</v>
      </c>
      <c r="E269" t="s">
        <v>162</v>
      </c>
      <c r="F269" t="s">
        <v>163</v>
      </c>
      <c r="G269" s="2">
        <v>188500</v>
      </c>
      <c r="H269" t="str">
        <f>_xlfn.XLOOKUP(Data_Xuất[[#This Row],[Main SKU]],MD_Main_SKU[Main SKU],MD_Main_SKU[SKU name_gom])</f>
        <v>WSS01</v>
      </c>
      <c r="I269" t="str">
        <f>_xlfn.XLOOKUP(Data_Xuất[[#This Row],[Material-Xuất]],MD_NVL[Material-Xuất],MD_NVL[SKU name_gom])</f>
        <v>B1_MN</v>
      </c>
      <c r="J269" t="str">
        <f>Data_Xuất[[#This Row],[Material-Xuất]]&amp;" | "&amp;Data_Xuất[[#This Row],[Material description-Xuất]]</f>
        <v>160011761 | Vảy PET B1_A1 MN</v>
      </c>
      <c r="K269" s="2" cm="1">
        <f t="array" ref="K2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188500</v>
      </c>
      <c r="L269" s="2" cm="1">
        <f t="array" ref="L2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69" s="2" cm="1">
        <f t="array" ref="M2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69" s="2" cm="1">
        <f t="array" ref="N2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69" s="2" cm="1">
        <f t="array" ref="O2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69" s="2" cm="1">
        <f t="array" ref="P2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69" s="2" cm="1">
        <f t="array" ref="Q2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69" s="2" cm="1">
        <f t="array" ref="R2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69" s="2" cm="1">
        <f t="array" ref="S2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69" s="2" cm="1">
        <f t="array" ref="T2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69" s="2" cm="1">
        <f t="array" ref="U2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69" s="2" cm="1">
        <f t="array" ref="V2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69" s="2" cm="1">
        <f t="array" ref="W2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69" s="2" cm="1">
        <f t="array" ref="X2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69" s="2">
        <f>SUM(Data_Xuất[[#This Row],[B1_MN]:[B4_DT]])-Data_Xuất[[#This Row],[Xuất-NX]]</f>
        <v>0</v>
      </c>
    </row>
    <row r="270" spans="1:25" x14ac:dyDescent="0.35">
      <c r="A270">
        <v>2024</v>
      </c>
      <c r="B270">
        <v>10</v>
      </c>
      <c r="C270" t="s">
        <v>16</v>
      </c>
      <c r="D270" t="s">
        <v>17</v>
      </c>
      <c r="E270" t="s">
        <v>164</v>
      </c>
      <c r="F270" t="s">
        <v>165</v>
      </c>
      <c r="G270" s="2">
        <v>430970.00000000012</v>
      </c>
      <c r="H270" t="str">
        <f>_xlfn.XLOOKUP(Data_Xuất[[#This Row],[Main SKU]],MD_Main_SKU[Main SKU],MD_Main_SKU[SKU name_gom])</f>
        <v>WSS01</v>
      </c>
      <c r="I270" t="str">
        <f>_xlfn.XLOOKUP(Data_Xuất[[#This Row],[Material-Xuất]],MD_NVL[Material-Xuất],MD_NVL[SKU name_gom])</f>
        <v>B1_MN</v>
      </c>
      <c r="J270" t="str">
        <f>Data_Xuất[[#This Row],[Material-Xuất]]&amp;" | "&amp;Data_Xuất[[#This Row],[Material description-Xuất]]</f>
        <v>160012296 | Vảy PET B1_A2.2 MN</v>
      </c>
      <c r="K270" s="2" cm="1">
        <f t="array" ref="K2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430970.00000000012</v>
      </c>
      <c r="L270" s="2" cm="1">
        <f t="array" ref="L2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0" s="2" cm="1">
        <f t="array" ref="M2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0" s="2" cm="1">
        <f t="array" ref="N2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0" s="2" cm="1">
        <f t="array" ref="O2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0" s="2" cm="1">
        <f t="array" ref="P2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0" s="2" cm="1">
        <f t="array" ref="Q2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0" s="2" cm="1">
        <f t="array" ref="R2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0" s="2" cm="1">
        <f t="array" ref="S2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0" s="2" cm="1">
        <f t="array" ref="T2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0" s="2" cm="1">
        <f t="array" ref="U2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0" s="2" cm="1">
        <f t="array" ref="V2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0" s="2" cm="1">
        <f t="array" ref="W2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0" s="2" cm="1">
        <f t="array" ref="X2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0" s="2">
        <f>SUM(Data_Xuất[[#This Row],[B1_MN]:[B4_DT]])-Data_Xuất[[#This Row],[Xuất-NX]]</f>
        <v>0</v>
      </c>
    </row>
    <row r="271" spans="1:25" x14ac:dyDescent="0.35">
      <c r="A271">
        <v>2024</v>
      </c>
      <c r="B271">
        <v>10</v>
      </c>
      <c r="C271" t="s">
        <v>16</v>
      </c>
      <c r="D271" t="s">
        <v>17</v>
      </c>
      <c r="E271" t="s">
        <v>156</v>
      </c>
      <c r="F271" t="s">
        <v>157</v>
      </c>
      <c r="G271" s="2">
        <v>15000.000000000002</v>
      </c>
      <c r="H271" t="str">
        <f>_xlfn.XLOOKUP(Data_Xuất[[#This Row],[Main SKU]],MD_Main_SKU[Main SKU],MD_Main_SKU[SKU name_gom])</f>
        <v>WSS01</v>
      </c>
      <c r="I271" t="str">
        <f>_xlfn.XLOOKUP(Data_Xuất[[#This Row],[Material-Xuất]],MD_NVL[Material-Xuất],MD_NVL[SKU name_gom])</f>
        <v>Vảy trộn</v>
      </c>
      <c r="J271" t="str">
        <f>Data_Xuất[[#This Row],[Material-Xuất]]&amp;" | "&amp;Data_Xuất[[#This Row],[Material description-Xuất]]</f>
        <v>160012428 | Vảy PET B1-B7.1</v>
      </c>
      <c r="K271" s="2" cm="1">
        <f t="array" ref="K2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3007.1948904735036</v>
      </c>
      <c r="L271" s="2" cm="1">
        <f t="array" ref="L2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1" s="2" cm="1">
        <f t="array" ref="M2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10522.123326322271</v>
      </c>
      <c r="N271" s="2" cm="1">
        <f t="array" ref="N2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1" s="2" cm="1">
        <f t="array" ref="O2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1" s="2" cm="1">
        <f t="array" ref="P2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1" s="2" cm="1">
        <f t="array" ref="Q2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1" s="2" cm="1">
        <f t="array" ref="R2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1" s="2" cm="1">
        <f t="array" ref="S2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1470.6817832042273</v>
      </c>
      <c r="T271" s="2" cm="1">
        <f t="array" ref="T2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1" s="2" cm="1">
        <f t="array" ref="U2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1" s="2" cm="1">
        <f t="array" ref="V2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1" s="2" cm="1">
        <f t="array" ref="W2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1" s="2" cm="1">
        <f t="array" ref="X2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1" s="2">
        <f>SUM(Data_Xuất[[#This Row],[B1_MN]:[B4_DT]])-Data_Xuất[[#This Row],[Xuất-NX]]</f>
        <v>0</v>
      </c>
    </row>
    <row r="272" spans="1:25" x14ac:dyDescent="0.35">
      <c r="A272">
        <v>2024</v>
      </c>
      <c r="B272">
        <v>10</v>
      </c>
      <c r="C272" t="s">
        <v>16</v>
      </c>
      <c r="D272" t="s">
        <v>17</v>
      </c>
      <c r="E272" t="s">
        <v>170</v>
      </c>
      <c r="F272" t="s">
        <v>171</v>
      </c>
      <c r="G272" s="2">
        <v>484100.00000000006</v>
      </c>
      <c r="H272" t="str">
        <f>_xlfn.XLOOKUP(Data_Xuất[[#This Row],[Main SKU]],MD_Main_SKU[Main SKU],MD_Main_SKU[SKU name_gom])</f>
        <v>WSS01</v>
      </c>
      <c r="I272" t="str">
        <f>_xlfn.XLOOKUP(Data_Xuất[[#This Row],[Material-Xuất]],MD_NVL[Material-Xuất],MD_NVL[SKU name_gom])</f>
        <v>B1_MN</v>
      </c>
      <c r="J272" t="str">
        <f>Data_Xuất[[#This Row],[Material-Xuất]]&amp;" | "&amp;Data_Xuất[[#This Row],[Material description-Xuất]]</f>
        <v>160012660 | Vảy PET B1_A2.1 MN</v>
      </c>
      <c r="K272" s="2" cm="1">
        <f t="array" ref="K2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484100.00000000006</v>
      </c>
      <c r="L272" s="2" cm="1">
        <f t="array" ref="L2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2" s="2" cm="1">
        <f t="array" ref="M2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2" s="2" cm="1">
        <f t="array" ref="N2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2" s="2" cm="1">
        <f t="array" ref="O2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2" s="2" cm="1">
        <f t="array" ref="P2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2" s="2" cm="1">
        <f t="array" ref="Q2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2" s="2" cm="1">
        <f t="array" ref="R2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2" s="2" cm="1">
        <f t="array" ref="S2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2" s="2" cm="1">
        <f t="array" ref="T2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2" s="2" cm="1">
        <f t="array" ref="U2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2" s="2" cm="1">
        <f t="array" ref="V2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2" s="2" cm="1">
        <f t="array" ref="W2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2" s="2" cm="1">
        <f t="array" ref="X2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2" s="2">
        <f>SUM(Data_Xuất[[#This Row],[B1_MN]:[B4_DT]])-Data_Xuất[[#This Row],[Xuất-NX]]</f>
        <v>0</v>
      </c>
    </row>
    <row r="273" spans="1:25" x14ac:dyDescent="0.35">
      <c r="A273">
        <v>2024</v>
      </c>
      <c r="B273">
        <v>10</v>
      </c>
      <c r="C273" t="s">
        <v>18</v>
      </c>
      <c r="D273" t="s">
        <v>19</v>
      </c>
      <c r="E273" t="s">
        <v>158</v>
      </c>
      <c r="F273" t="s">
        <v>159</v>
      </c>
      <c r="G273" s="2">
        <v>13000</v>
      </c>
      <c r="H273" t="str">
        <f>_xlfn.XLOOKUP(Data_Xuất[[#This Row],[Main SKU]],MD_Main_SKU[Main SKU],MD_Main_SKU[SKU name_gom])</f>
        <v>iSS01</v>
      </c>
      <c r="I273" t="str">
        <f>_xlfn.XLOOKUP(Data_Xuất[[#This Row],[Material-Xuất]],MD_NVL[Material-Xuất],MD_NVL[SKU name_gom])</f>
        <v>B3_DT</v>
      </c>
      <c r="J273" t="str">
        <f>Data_Xuất[[#This Row],[Material-Xuất]]&amp;" | "&amp;Data_Xuất[[#This Row],[Material description-Xuất]]</f>
        <v>160009894 | Vảy PET B3_A1 DT</v>
      </c>
      <c r="K273" s="2" cm="1">
        <f t="array" ref="K2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73" s="2" cm="1">
        <f t="array" ref="L2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3" s="2" cm="1">
        <f t="array" ref="M2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3" s="2" cm="1">
        <f t="array" ref="N2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3" s="2" cm="1">
        <f t="array" ref="O2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3" s="2" cm="1">
        <f t="array" ref="P2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3" s="2" cm="1">
        <f t="array" ref="Q2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3" s="2" cm="1">
        <f t="array" ref="R2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13000</v>
      </c>
      <c r="S273" s="2" cm="1">
        <f t="array" ref="S2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3" s="2" cm="1">
        <f t="array" ref="T2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3" s="2" cm="1">
        <f t="array" ref="U2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3" s="2" cm="1">
        <f t="array" ref="V2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3" s="2" cm="1">
        <f t="array" ref="W2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3" s="2" cm="1">
        <f t="array" ref="X2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3" s="2">
        <f>SUM(Data_Xuất[[#This Row],[B1_MN]:[B4_DT]])-Data_Xuất[[#This Row],[Xuất-NX]]</f>
        <v>0</v>
      </c>
    </row>
    <row r="274" spans="1:25" x14ac:dyDescent="0.35">
      <c r="A274">
        <v>2024</v>
      </c>
      <c r="B274">
        <v>10</v>
      </c>
      <c r="C274" t="s">
        <v>18</v>
      </c>
      <c r="D274" t="s">
        <v>19</v>
      </c>
      <c r="E274" t="s">
        <v>162</v>
      </c>
      <c r="F274" t="s">
        <v>163</v>
      </c>
      <c r="G274" s="2">
        <v>150587.50000000003</v>
      </c>
      <c r="H274" t="str">
        <f>_xlfn.XLOOKUP(Data_Xuất[[#This Row],[Main SKU]],MD_Main_SKU[Main SKU],MD_Main_SKU[SKU name_gom])</f>
        <v>iSS01</v>
      </c>
      <c r="I274" t="str">
        <f>_xlfn.XLOOKUP(Data_Xuất[[#This Row],[Material-Xuất]],MD_NVL[Material-Xuất],MD_NVL[SKU name_gom])</f>
        <v>B1_MN</v>
      </c>
      <c r="J274" t="str">
        <f>Data_Xuất[[#This Row],[Material-Xuất]]&amp;" | "&amp;Data_Xuất[[#This Row],[Material description-Xuất]]</f>
        <v>160011761 | Vảy PET B1_A1 MN</v>
      </c>
      <c r="K274" s="2" cm="1">
        <f t="array" ref="K2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150587.50000000003</v>
      </c>
      <c r="L274" s="2" cm="1">
        <f t="array" ref="L2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4" s="2" cm="1">
        <f t="array" ref="M2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4" s="2" cm="1">
        <f t="array" ref="N2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4" s="2" cm="1">
        <f t="array" ref="O2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4" s="2" cm="1">
        <f t="array" ref="P2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4" s="2" cm="1">
        <f t="array" ref="Q2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4" s="2" cm="1">
        <f t="array" ref="R2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4" s="2" cm="1">
        <f t="array" ref="S2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4" s="2" cm="1">
        <f t="array" ref="T2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4" s="2" cm="1">
        <f t="array" ref="U2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4" s="2" cm="1">
        <f t="array" ref="V2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4" s="2" cm="1">
        <f t="array" ref="W2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4" s="2" cm="1">
        <f t="array" ref="X2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4" s="2">
        <f>SUM(Data_Xuất[[#This Row],[B1_MN]:[B4_DT]])-Data_Xuất[[#This Row],[Xuất-NX]]</f>
        <v>0</v>
      </c>
    </row>
    <row r="275" spans="1:25" x14ac:dyDescent="0.35">
      <c r="A275">
        <v>2024</v>
      </c>
      <c r="B275">
        <v>10</v>
      </c>
      <c r="C275" t="s">
        <v>18</v>
      </c>
      <c r="D275" t="s">
        <v>19</v>
      </c>
      <c r="E275" t="s">
        <v>170</v>
      </c>
      <c r="F275" t="s">
        <v>171</v>
      </c>
      <c r="G275" s="2">
        <v>19550</v>
      </c>
      <c r="H275" t="str">
        <f>_xlfn.XLOOKUP(Data_Xuất[[#This Row],[Main SKU]],MD_Main_SKU[Main SKU],MD_Main_SKU[SKU name_gom])</f>
        <v>iSS01</v>
      </c>
      <c r="I275" t="str">
        <f>_xlfn.XLOOKUP(Data_Xuất[[#This Row],[Material-Xuất]],MD_NVL[Material-Xuất],MD_NVL[SKU name_gom])</f>
        <v>B1_MN</v>
      </c>
      <c r="J275" t="str">
        <f>Data_Xuất[[#This Row],[Material-Xuất]]&amp;" | "&amp;Data_Xuất[[#This Row],[Material description-Xuất]]</f>
        <v>160012660 | Vảy PET B1_A2.1 MN</v>
      </c>
      <c r="K275" s="2" cm="1">
        <f t="array" ref="K2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19550</v>
      </c>
      <c r="L275" s="2" cm="1">
        <f t="array" ref="L2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5" s="2" cm="1">
        <f t="array" ref="M2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5" s="2" cm="1">
        <f t="array" ref="N2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5" s="2" cm="1">
        <f t="array" ref="O2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5" s="2" cm="1">
        <f t="array" ref="P2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5" s="2" cm="1">
        <f t="array" ref="Q2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5" s="2" cm="1">
        <f t="array" ref="R2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5" s="2" cm="1">
        <f t="array" ref="S2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5" s="2" cm="1">
        <f t="array" ref="T2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5" s="2" cm="1">
        <f t="array" ref="U2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5" s="2" cm="1">
        <f t="array" ref="V2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5" s="2" cm="1">
        <f t="array" ref="W2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5" s="2" cm="1">
        <f t="array" ref="X2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5" s="2">
        <f>SUM(Data_Xuất[[#This Row],[B1_MN]:[B4_DT]])-Data_Xuất[[#This Row],[Xuất-NX]]</f>
        <v>0</v>
      </c>
    </row>
    <row r="276" spans="1:25" x14ac:dyDescent="0.35">
      <c r="A276">
        <v>2024</v>
      </c>
      <c r="B276">
        <v>10</v>
      </c>
      <c r="C276" t="s">
        <v>18</v>
      </c>
      <c r="D276" t="s">
        <v>19</v>
      </c>
      <c r="E276" t="s">
        <v>210</v>
      </c>
      <c r="F276" t="s">
        <v>211</v>
      </c>
      <c r="G276" s="2">
        <v>8000</v>
      </c>
      <c r="H276" t="str">
        <f>_xlfn.XLOOKUP(Data_Xuất[[#This Row],[Main SKU]],MD_Main_SKU[Main SKU],MD_Main_SKU[SKU name_gom])</f>
        <v>iSS01</v>
      </c>
      <c r="I276" t="str">
        <f>_xlfn.XLOOKUP(Data_Xuất[[#This Row],[Material-Xuất]],MD_NVL[Material-Xuất],MD_NVL[SKU name_gom])</f>
        <v>B3_DT</v>
      </c>
      <c r="J276" t="str">
        <f>Data_Xuất[[#This Row],[Material-Xuất]]&amp;" | "&amp;Data_Xuất[[#This Row],[Material description-Xuất]]</f>
        <v>160012705 | Vảy PET B3_A2.1 DT</v>
      </c>
      <c r="K276" s="2" cm="1">
        <f t="array" ref="K2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76" s="2" cm="1">
        <f t="array" ref="L2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6" s="2" cm="1">
        <f t="array" ref="M2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6" s="2" cm="1">
        <f t="array" ref="N2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76" s="2" cm="1">
        <f t="array" ref="O2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76" s="2" cm="1">
        <f t="array" ref="P2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6" s="2" cm="1">
        <f t="array" ref="Q2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6" s="2" cm="1">
        <f t="array" ref="R2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8000</v>
      </c>
      <c r="S276" s="2" cm="1">
        <f t="array" ref="S2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6" s="2" cm="1">
        <f t="array" ref="T2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6" s="2" cm="1">
        <f t="array" ref="U2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6" s="2" cm="1">
        <f t="array" ref="V2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6" s="2" cm="1">
        <f t="array" ref="W2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6" s="2" cm="1">
        <f t="array" ref="X2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6" s="2">
        <f>SUM(Data_Xuất[[#This Row],[B1_MN]:[B4_DT]])-Data_Xuất[[#This Row],[Xuất-NX]]</f>
        <v>0</v>
      </c>
    </row>
    <row r="277" spans="1:25" x14ac:dyDescent="0.35">
      <c r="A277">
        <v>2024</v>
      </c>
      <c r="B277">
        <v>10</v>
      </c>
      <c r="C277" t="s">
        <v>22</v>
      </c>
      <c r="D277" t="s">
        <v>23</v>
      </c>
      <c r="E277" t="s">
        <v>174</v>
      </c>
      <c r="F277" t="s">
        <v>175</v>
      </c>
      <c r="G277" s="2">
        <v>111750</v>
      </c>
      <c r="H277" t="str">
        <f>_xlfn.XLOOKUP(Data_Xuất[[#This Row],[Main SKU]],MD_Main_SKU[Main SKU],MD_Main_SKU[SKU name_gom])</f>
        <v>WSS03</v>
      </c>
      <c r="I277" t="str">
        <f>_xlfn.XLOOKUP(Data_Xuất[[#This Row],[Material-Xuất]],MD_NVL[Material-Xuất],MD_NVL[SKU name_gom])</f>
        <v>Vảy trộn</v>
      </c>
      <c r="J277" t="str">
        <f>Data_Xuất[[#This Row],[Material-Xuất]]&amp;" | "&amp;Data_Xuất[[#This Row],[Material description-Xuất]]</f>
        <v>160012282 | Vảy PET Mix  B2-B3-B7</v>
      </c>
      <c r="K277" s="2" cm="1">
        <f t="array" ref="K2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27879.651339829474</v>
      </c>
      <c r="L277" s="2" cm="1">
        <f t="array" ref="L2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7" s="2" cm="1">
        <f t="array" ref="M2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7" s="2" cm="1">
        <f t="array" ref="N2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5458.191230207065</v>
      </c>
      <c r="O277" s="2" cm="1">
        <f t="array" ref="O2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4682.3386114494515</v>
      </c>
      <c r="P277" s="2" cm="1">
        <f t="array" ref="P2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7" s="2" cm="1">
        <f t="array" ref="Q2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7" s="2" cm="1">
        <f t="array" ref="R2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7" s="2" cm="1">
        <f t="array" ref="S2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31588.771315468941</v>
      </c>
      <c r="T277" s="2" cm="1">
        <f t="array" ref="T2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7" s="2" cm="1">
        <f t="array" ref="U2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42141.047503045069</v>
      </c>
      <c r="V277" s="2" cm="1">
        <f t="array" ref="V2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7" s="2" cm="1">
        <f t="array" ref="W2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7" s="2" cm="1">
        <f t="array" ref="X2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7" s="2">
        <f>SUM(Data_Xuất[[#This Row],[B1_MN]:[B4_DT]])-Data_Xuất[[#This Row],[Xuất-NX]]</f>
        <v>0</v>
      </c>
    </row>
    <row r="278" spans="1:25" x14ac:dyDescent="0.35">
      <c r="A278">
        <v>2024</v>
      </c>
      <c r="B278">
        <v>10</v>
      </c>
      <c r="C278" t="s">
        <v>22</v>
      </c>
      <c r="D278" t="s">
        <v>23</v>
      </c>
      <c r="E278" t="s">
        <v>62</v>
      </c>
      <c r="F278" t="s">
        <v>63</v>
      </c>
      <c r="G278" s="2">
        <v>5500</v>
      </c>
      <c r="H278" t="str">
        <f>_xlfn.XLOOKUP(Data_Xuất[[#This Row],[Main SKU]],MD_Main_SKU[Main SKU],MD_Main_SKU[SKU name_gom])</f>
        <v>WSS03</v>
      </c>
      <c r="I278" t="str">
        <f>_xlfn.XLOOKUP(Data_Xuất[[#This Row],[Material-Xuất]],MD_NVL[Material-Xuất],MD_NVL[SKU name_gom])</f>
        <v>Vảy trộn</v>
      </c>
      <c r="J278" t="str">
        <f>Data_Xuất[[#This Row],[Material-Xuất]]&amp;" | "&amp;Data_Xuất[[#This Row],[Material description-Xuất]]</f>
        <v>160012869 | Vảy PET WSS03G Mixed</v>
      </c>
      <c r="K278" s="2" cm="1">
        <f t="array" ref="K2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493.04207119741102</v>
      </c>
      <c r="L278" s="2" cm="1">
        <f t="array" ref="L2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8" s="2" cm="1">
        <f t="array" ref="M2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8" s="2" cm="1">
        <f t="array" ref="N2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3733.4142394822006</v>
      </c>
      <c r="O278" s="2" cm="1">
        <f t="array" ref="O2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1273.5436893203882</v>
      </c>
      <c r="P278" s="2" cm="1">
        <f t="array" ref="P2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8" s="2" cm="1">
        <f t="array" ref="Q2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8" s="2" cm="1">
        <f t="array" ref="R2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8" s="2" cm="1">
        <f t="array" ref="S2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78" s="2" cm="1">
        <f t="array" ref="T2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8" s="2" cm="1">
        <f t="array" ref="U2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78" s="2" cm="1">
        <f t="array" ref="V2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8" s="2" cm="1">
        <f t="array" ref="W2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8" s="2" cm="1">
        <f t="array" ref="X2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8" s="2">
        <f>SUM(Data_Xuất[[#This Row],[B1_MN]:[B4_DT]])-Data_Xuất[[#This Row],[Xuất-NX]]</f>
        <v>0</v>
      </c>
    </row>
    <row r="279" spans="1:25" x14ac:dyDescent="0.35">
      <c r="A279">
        <v>2024</v>
      </c>
      <c r="B279">
        <v>10</v>
      </c>
      <c r="C279" t="s">
        <v>24</v>
      </c>
      <c r="D279" t="s">
        <v>25</v>
      </c>
      <c r="E279" t="s">
        <v>174</v>
      </c>
      <c r="F279" t="s">
        <v>175</v>
      </c>
      <c r="G279" s="2">
        <v>607750</v>
      </c>
      <c r="H279" t="str">
        <f>_xlfn.XLOOKUP(Data_Xuất[[#This Row],[Main SKU]],MD_Main_SKU[Main SKU],MD_Main_SKU[SKU name_gom])</f>
        <v>WSS01</v>
      </c>
      <c r="I279" t="str">
        <f>_xlfn.XLOOKUP(Data_Xuất[[#This Row],[Material-Xuất]],MD_NVL[Material-Xuất],MD_NVL[SKU name_gom])</f>
        <v>Vảy trộn</v>
      </c>
      <c r="J279" t="str">
        <f>Data_Xuất[[#This Row],[Material-Xuất]]&amp;" | "&amp;Data_Xuất[[#This Row],[Material description-Xuất]]</f>
        <v>160012282 | Vảy PET Mix  B2-B3-B7</v>
      </c>
      <c r="K279" s="2" cm="1">
        <f t="array" ref="K2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151622.89129110839</v>
      </c>
      <c r="L279" s="2" cm="1">
        <f t="array" ref="L2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79" s="2" cm="1">
        <f t="array" ref="M2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79" s="2" cm="1">
        <f t="array" ref="N2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29684.257003654082</v>
      </c>
      <c r="O279" s="2" cm="1">
        <f t="array" ref="O2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25464.799025578563</v>
      </c>
      <c r="P279" s="2" cm="1">
        <f t="array" ref="P2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79" s="2" cm="1">
        <f t="array" ref="Q2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79" s="2" cm="1">
        <f t="array" ref="R2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79" s="2" cm="1">
        <f t="array" ref="S2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171794.86144945188</v>
      </c>
      <c r="T279" s="2" cm="1">
        <f t="array" ref="T2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79" s="2" cm="1">
        <f t="array" ref="U2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229183.19123020704</v>
      </c>
      <c r="V279" s="2" cm="1">
        <f t="array" ref="V2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79" s="2" cm="1">
        <f t="array" ref="W2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79" s="2" cm="1">
        <f t="array" ref="X2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79" s="2">
        <f>SUM(Data_Xuất[[#This Row],[B1_MN]:[B4_DT]])-Data_Xuất[[#This Row],[Xuất-NX]]</f>
        <v>0</v>
      </c>
    </row>
    <row r="280" spans="1:25" x14ac:dyDescent="0.35">
      <c r="A280">
        <v>2024</v>
      </c>
      <c r="B280">
        <v>10</v>
      </c>
      <c r="C280" t="s">
        <v>24</v>
      </c>
      <c r="D280" t="s">
        <v>25</v>
      </c>
      <c r="E280" t="s">
        <v>164</v>
      </c>
      <c r="F280" t="s">
        <v>165</v>
      </c>
      <c r="G280" s="2">
        <v>2005</v>
      </c>
      <c r="H280" t="str">
        <f>_xlfn.XLOOKUP(Data_Xuất[[#This Row],[Main SKU]],MD_Main_SKU[Main SKU],MD_Main_SKU[SKU name_gom])</f>
        <v>WSS01</v>
      </c>
      <c r="I280" t="str">
        <f>_xlfn.XLOOKUP(Data_Xuất[[#This Row],[Material-Xuất]],MD_NVL[Material-Xuất],MD_NVL[SKU name_gom])</f>
        <v>B1_MN</v>
      </c>
      <c r="J280" t="str">
        <f>Data_Xuất[[#This Row],[Material-Xuất]]&amp;" | "&amp;Data_Xuất[[#This Row],[Material description-Xuất]]</f>
        <v>160012296 | Vảy PET B1_A2.2 MN</v>
      </c>
      <c r="K280" s="2" cm="1">
        <f t="array" ref="K2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2005</v>
      </c>
      <c r="L280" s="2" cm="1">
        <f t="array" ref="L2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0" s="2" cm="1">
        <f t="array" ref="M2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0" s="2" cm="1">
        <f t="array" ref="N2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0" s="2" cm="1">
        <f t="array" ref="O2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0" s="2" cm="1">
        <f t="array" ref="P2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0" s="2" cm="1">
        <f t="array" ref="Q2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0" s="2" cm="1">
        <f t="array" ref="R2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0" s="2" cm="1">
        <f t="array" ref="S2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0" s="2" cm="1">
        <f t="array" ref="T2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0" s="2" cm="1">
        <f t="array" ref="U2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0" s="2" cm="1">
        <f t="array" ref="V2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0" s="2" cm="1">
        <f t="array" ref="W2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0" s="2" cm="1">
        <f t="array" ref="X2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0" s="2">
        <f>SUM(Data_Xuất[[#This Row],[B1_MN]:[B4_DT]])-Data_Xuất[[#This Row],[Xuất-NX]]</f>
        <v>0</v>
      </c>
    </row>
    <row r="281" spans="1:25" x14ac:dyDescent="0.35">
      <c r="A281">
        <v>2024</v>
      </c>
      <c r="B281">
        <v>10</v>
      </c>
      <c r="C281" t="s">
        <v>24</v>
      </c>
      <c r="D281" t="s">
        <v>25</v>
      </c>
      <c r="E281" t="s">
        <v>202</v>
      </c>
      <c r="F281" t="s">
        <v>203</v>
      </c>
      <c r="G281" s="2">
        <v>15000</v>
      </c>
      <c r="H281" t="str">
        <f>_xlfn.XLOOKUP(Data_Xuất[[#This Row],[Main SKU]],MD_Main_SKU[Main SKU],MD_Main_SKU[SKU name_gom])</f>
        <v>WSS01</v>
      </c>
      <c r="I281" t="str">
        <f>_xlfn.XLOOKUP(Data_Xuất[[#This Row],[Material-Xuất]],MD_NVL[Material-Xuất],MD_NVL[SKU name_gom])</f>
        <v>Vảy trộn</v>
      </c>
      <c r="J281" t="str">
        <f>Data_Xuất[[#This Row],[Material-Xuất]]&amp;" | "&amp;Data_Xuất[[#This Row],[Material description-Xuất]]</f>
        <v>160012654 | Vảy PET B1-Hạt PL ADD</v>
      </c>
      <c r="K281" s="2" cm="1">
        <f t="array" ref="K2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5268.4823284823287</v>
      </c>
      <c r="L281" s="2" cm="1">
        <f t="array" ref="L2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1" s="2" cm="1">
        <f t="array" ref="M2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561.33056133056141</v>
      </c>
      <c r="N281" s="2" cm="1">
        <f t="array" ref="N2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4221.1642411642415</v>
      </c>
      <c r="O281" s="2" cm="1">
        <f t="array" ref="O2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147.60914760914761</v>
      </c>
      <c r="P281" s="2" cm="1">
        <f t="array" ref="P2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2184.4282744282746</v>
      </c>
      <c r="Q281" s="2" cm="1">
        <f t="array" ref="Q2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524.46985446985445</v>
      </c>
      <c r="R281" s="2" cm="1">
        <f t="array" ref="R2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1" s="2" cm="1">
        <f t="array" ref="S2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22.869022869022867</v>
      </c>
      <c r="T281" s="2" cm="1">
        <f t="array" ref="T2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1" s="2" cm="1">
        <f t="array" ref="U2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2069.6465696465693</v>
      </c>
      <c r="V281" s="2" cm="1">
        <f t="array" ref="V2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1" s="2" cm="1">
        <f t="array" ref="W2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1" s="2" cm="1">
        <f t="array" ref="X2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1" s="2">
        <f>SUM(Data_Xuất[[#This Row],[B1_MN]:[B4_DT]])-Data_Xuất[[#This Row],[Xuất-NX]]</f>
        <v>0</v>
      </c>
    </row>
    <row r="282" spans="1:25" x14ac:dyDescent="0.35">
      <c r="A282">
        <v>2024</v>
      </c>
      <c r="B282">
        <v>10</v>
      </c>
      <c r="C282" t="s">
        <v>26</v>
      </c>
      <c r="D282" t="s">
        <v>27</v>
      </c>
      <c r="E282" t="s">
        <v>214</v>
      </c>
      <c r="F282" t="s">
        <v>215</v>
      </c>
      <c r="G282" s="2">
        <v>21200</v>
      </c>
      <c r="H282" t="str">
        <f>_xlfn.XLOOKUP(Data_Xuất[[#This Row],[Main SKU]],MD_Main_SKU[Main SKU],MD_Main_SKU[SKU name_gom])</f>
        <v>iSS01</v>
      </c>
      <c r="I282" t="str">
        <f>_xlfn.XLOOKUP(Data_Xuất[[#This Row],[Material-Xuất]],MD_NVL[Material-Xuất],MD_NVL[SKU name_gom])</f>
        <v>B7_DT</v>
      </c>
      <c r="J282" t="str">
        <f>Data_Xuất[[#This Row],[Material-Xuất]]&amp;" | "&amp;Data_Xuất[[#This Row],[Material description-Xuất]]</f>
        <v>160011808 | Vảy PET B7_A1</v>
      </c>
      <c r="K282" s="2" cm="1">
        <f t="array" ref="K2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82" s="2" cm="1">
        <f t="array" ref="L2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2" s="2" cm="1">
        <f t="array" ref="M2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2" s="2" cm="1">
        <f t="array" ref="N2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2" s="2" cm="1">
        <f t="array" ref="O2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2" s="2" cm="1">
        <f t="array" ref="P2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2" s="2" cm="1">
        <f t="array" ref="Q2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2" s="2" cm="1">
        <f t="array" ref="R2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2" s="2" cm="1">
        <f t="array" ref="S2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21200</v>
      </c>
      <c r="T282" s="2" cm="1">
        <f t="array" ref="T2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2" s="2" cm="1">
        <f t="array" ref="U2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2" s="2" cm="1">
        <f t="array" ref="V2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2" s="2" cm="1">
        <f t="array" ref="W2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2" s="2" cm="1">
        <f t="array" ref="X2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2" s="2">
        <f>SUM(Data_Xuất[[#This Row],[B1_MN]:[B4_DT]])-Data_Xuất[[#This Row],[Xuất-NX]]</f>
        <v>0</v>
      </c>
    </row>
    <row r="283" spans="1:25" x14ac:dyDescent="0.35">
      <c r="A283">
        <v>2024</v>
      </c>
      <c r="B283">
        <v>10</v>
      </c>
      <c r="C283" t="s">
        <v>26</v>
      </c>
      <c r="D283" t="s">
        <v>27</v>
      </c>
      <c r="E283" t="s">
        <v>164</v>
      </c>
      <c r="F283" t="s">
        <v>165</v>
      </c>
      <c r="G283" s="2">
        <v>134892.99999999997</v>
      </c>
      <c r="H283" t="str">
        <f>_xlfn.XLOOKUP(Data_Xuất[[#This Row],[Main SKU]],MD_Main_SKU[Main SKU],MD_Main_SKU[SKU name_gom])</f>
        <v>iSS01</v>
      </c>
      <c r="I283" t="str">
        <f>_xlfn.XLOOKUP(Data_Xuất[[#This Row],[Material-Xuất]],MD_NVL[Material-Xuất],MD_NVL[SKU name_gom])</f>
        <v>B1_MN</v>
      </c>
      <c r="J283" t="str">
        <f>Data_Xuất[[#This Row],[Material-Xuất]]&amp;" | "&amp;Data_Xuất[[#This Row],[Material description-Xuất]]</f>
        <v>160012296 | Vảy PET B1_A2.2 MN</v>
      </c>
      <c r="K283" s="2" cm="1">
        <f t="array" ref="K2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134892.99999999997</v>
      </c>
      <c r="L283" s="2" cm="1">
        <f t="array" ref="L2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3" s="2" cm="1">
        <f t="array" ref="M2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3" s="2" cm="1">
        <f t="array" ref="N2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3" s="2" cm="1">
        <f t="array" ref="O2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3" s="2" cm="1">
        <f t="array" ref="P2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3" s="2" cm="1">
        <f t="array" ref="Q2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3" s="2" cm="1">
        <f t="array" ref="R2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3" s="2" cm="1">
        <f t="array" ref="S2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3" s="2" cm="1">
        <f t="array" ref="T2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3" s="2" cm="1">
        <f t="array" ref="U2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3" s="2" cm="1">
        <f t="array" ref="V2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3" s="2" cm="1">
        <f t="array" ref="W2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3" s="2" cm="1">
        <f t="array" ref="X2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3" s="2">
        <f>SUM(Data_Xuất[[#This Row],[B1_MN]:[B4_DT]])-Data_Xuất[[#This Row],[Xuất-NX]]</f>
        <v>0</v>
      </c>
    </row>
    <row r="284" spans="1:25" x14ac:dyDescent="0.35">
      <c r="A284">
        <v>2024</v>
      </c>
      <c r="B284">
        <v>10</v>
      </c>
      <c r="C284" t="s">
        <v>26</v>
      </c>
      <c r="D284" t="s">
        <v>27</v>
      </c>
      <c r="E284" t="s">
        <v>196</v>
      </c>
      <c r="F284" t="s">
        <v>197</v>
      </c>
      <c r="G284" s="2">
        <v>61714</v>
      </c>
      <c r="H284" t="str">
        <f>_xlfn.XLOOKUP(Data_Xuất[[#This Row],[Main SKU]],MD_Main_SKU[Main SKU],MD_Main_SKU[SKU name_gom])</f>
        <v>iSS01</v>
      </c>
      <c r="I284" t="str">
        <f>_xlfn.XLOOKUP(Data_Xuất[[#This Row],[Material-Xuất]],MD_NVL[Material-Xuất],MD_NVL[SKU name_gom])</f>
        <v>B1_MN</v>
      </c>
      <c r="J284" t="str">
        <f>Data_Xuất[[#This Row],[Material-Xuất]]&amp;" | "&amp;Data_Xuất[[#This Row],[Material description-Xuất]]</f>
        <v>160012297 | Vảy PET B1_A3 MN</v>
      </c>
      <c r="K284" s="2" cm="1">
        <f t="array" ref="K2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61714</v>
      </c>
      <c r="L284" s="2" cm="1">
        <f t="array" ref="L2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4" s="2" cm="1">
        <f t="array" ref="M2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4" s="2" cm="1">
        <f t="array" ref="N2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4" s="2" cm="1">
        <f t="array" ref="O2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4" s="2" cm="1">
        <f t="array" ref="P2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4" s="2" cm="1">
        <f t="array" ref="Q2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4" s="2" cm="1">
        <f t="array" ref="R2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4" s="2" cm="1">
        <f t="array" ref="S2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4" s="2" cm="1">
        <f t="array" ref="T2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4" s="2" cm="1">
        <f t="array" ref="U2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4" s="2" cm="1">
        <f t="array" ref="V2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4" s="2" cm="1">
        <f t="array" ref="W2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4" s="2" cm="1">
        <f t="array" ref="X2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4" s="2">
        <f>SUM(Data_Xuất[[#This Row],[B1_MN]:[B4_DT]])-Data_Xuất[[#This Row],[Xuất-NX]]</f>
        <v>0</v>
      </c>
    </row>
    <row r="285" spans="1:25" x14ac:dyDescent="0.35">
      <c r="A285">
        <v>2024</v>
      </c>
      <c r="B285">
        <v>10</v>
      </c>
      <c r="C285" t="s">
        <v>26</v>
      </c>
      <c r="D285" t="s">
        <v>27</v>
      </c>
      <c r="E285" t="s">
        <v>170</v>
      </c>
      <c r="F285" t="s">
        <v>171</v>
      </c>
      <c r="G285" s="2">
        <v>17850</v>
      </c>
      <c r="H285" t="str">
        <f>_xlfn.XLOOKUP(Data_Xuất[[#This Row],[Main SKU]],MD_Main_SKU[Main SKU],MD_Main_SKU[SKU name_gom])</f>
        <v>iSS01</v>
      </c>
      <c r="I285" t="str">
        <f>_xlfn.XLOOKUP(Data_Xuất[[#This Row],[Material-Xuất]],MD_NVL[Material-Xuất],MD_NVL[SKU name_gom])</f>
        <v>B1_MN</v>
      </c>
      <c r="J285" t="str">
        <f>Data_Xuất[[#This Row],[Material-Xuất]]&amp;" | "&amp;Data_Xuất[[#This Row],[Material description-Xuất]]</f>
        <v>160012660 | Vảy PET B1_A2.1 MN</v>
      </c>
      <c r="K285" s="2" cm="1">
        <f t="array" ref="K2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17850</v>
      </c>
      <c r="L285" s="2" cm="1">
        <f t="array" ref="L2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5" s="2" cm="1">
        <f t="array" ref="M2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5" s="2" cm="1">
        <f t="array" ref="N2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5" s="2" cm="1">
        <f t="array" ref="O2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5" s="2" cm="1">
        <f t="array" ref="P2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5" s="2" cm="1">
        <f t="array" ref="Q2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5" s="2" cm="1">
        <f t="array" ref="R2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5" s="2" cm="1">
        <f t="array" ref="S2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5" s="2" cm="1">
        <f t="array" ref="T2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5" s="2" cm="1">
        <f t="array" ref="U2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5" s="2" cm="1">
        <f t="array" ref="V2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5" s="2" cm="1">
        <f t="array" ref="W2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5" s="2" cm="1">
        <f t="array" ref="X2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5" s="2">
        <f>SUM(Data_Xuất[[#This Row],[B1_MN]:[B4_DT]])-Data_Xuất[[#This Row],[Xuất-NX]]</f>
        <v>0</v>
      </c>
    </row>
    <row r="286" spans="1:25" x14ac:dyDescent="0.35">
      <c r="A286">
        <v>2024</v>
      </c>
      <c r="B286">
        <v>10</v>
      </c>
      <c r="C286" t="s">
        <v>26</v>
      </c>
      <c r="D286" t="s">
        <v>27</v>
      </c>
      <c r="E286" t="s">
        <v>234</v>
      </c>
      <c r="F286" t="s">
        <v>235</v>
      </c>
      <c r="G286" s="2">
        <v>14300</v>
      </c>
      <c r="H286" t="str">
        <f>_xlfn.XLOOKUP(Data_Xuất[[#This Row],[Main SKU]],MD_Main_SKU[Main SKU],MD_Main_SKU[SKU name_gom])</f>
        <v>iSS01</v>
      </c>
      <c r="I286" t="str">
        <f>_xlfn.XLOOKUP(Data_Xuất[[#This Row],[Material-Xuất]],MD_NVL[Material-Xuất],MD_NVL[SKU name_gom])</f>
        <v>Phó sản</v>
      </c>
      <c r="J286" t="str">
        <f>Data_Xuất[[#This Row],[Material-Xuất]]&amp;" | "&amp;Data_Xuất[[#This Row],[Material description-Xuất]]</f>
        <v>160012718 | Vảy PET HAD_A2</v>
      </c>
      <c r="K286" s="2" cm="1">
        <f t="array" ref="K2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86" s="2" cm="1">
        <f t="array" ref="L2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6" s="2" cm="1">
        <f t="array" ref="M2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6" s="2" cm="1">
        <f t="array" ref="N2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6" s="2" cm="1">
        <f t="array" ref="O2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6" s="2" cm="1">
        <f t="array" ref="P2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14300</v>
      </c>
      <c r="Q286" s="2" cm="1">
        <f t="array" ref="Q2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6" s="2" cm="1">
        <f t="array" ref="R2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6" s="2" cm="1">
        <f t="array" ref="S2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6" s="2" cm="1">
        <f t="array" ref="T2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6" s="2" cm="1">
        <f t="array" ref="U2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6" s="2" cm="1">
        <f t="array" ref="V2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6" s="2" cm="1">
        <f t="array" ref="W2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6" s="2" cm="1">
        <f t="array" ref="X2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6" s="2">
        <f>SUM(Data_Xuất[[#This Row],[B1_MN]:[B4_DT]])-Data_Xuất[[#This Row],[Xuất-NX]]</f>
        <v>0</v>
      </c>
    </row>
    <row r="287" spans="1:25" x14ac:dyDescent="0.35">
      <c r="A287">
        <v>2024</v>
      </c>
      <c r="B287">
        <v>10</v>
      </c>
      <c r="C287" t="s">
        <v>115</v>
      </c>
      <c r="D287" t="s">
        <v>116</v>
      </c>
      <c r="E287" t="s">
        <v>242</v>
      </c>
      <c r="F287" t="s">
        <v>243</v>
      </c>
      <c r="G287" s="2">
        <v>10800</v>
      </c>
      <c r="H287" t="str">
        <f>_xlfn.XLOOKUP(Data_Xuất[[#This Row],[Main SKU]],MD_Main_SKU[Main SKU],MD_Main_SKU[SKU name_gom])</f>
        <v>WSS05</v>
      </c>
      <c r="I287" t="str">
        <f>_xlfn.XLOOKUP(Data_Xuất[[#This Row],[Material-Xuất]],MD_NVL[Material-Xuất],MD_NVL[SKU name_gom])</f>
        <v>B8_DT</v>
      </c>
      <c r="J287" t="str">
        <f>Data_Xuất[[#This Row],[Material-Xuất]]&amp;" | "&amp;Data_Xuất[[#This Row],[Material description-Xuất]]</f>
        <v>160012388 | Vảy PET B8_A3</v>
      </c>
      <c r="K287" s="2" cm="1">
        <f t="array" ref="K2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87" s="2" cm="1">
        <f t="array" ref="L2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7" s="2" cm="1">
        <f t="array" ref="M2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7" s="2" cm="1">
        <f t="array" ref="N2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7" s="2" cm="1">
        <f t="array" ref="O2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7" s="2" cm="1">
        <f t="array" ref="P2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7" s="2" cm="1">
        <f t="array" ref="Q2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7" s="2" cm="1">
        <f t="array" ref="R2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7" s="2" cm="1">
        <f t="array" ref="S2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7" s="2" cm="1">
        <f t="array" ref="T2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7" s="2" cm="1">
        <f t="array" ref="U2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7" s="2" cm="1">
        <f t="array" ref="V2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7" s="2" cm="1">
        <f t="array" ref="W2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10800</v>
      </c>
      <c r="X287" s="2" cm="1">
        <f t="array" ref="X2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7" s="2">
        <f>SUM(Data_Xuất[[#This Row],[B1_MN]:[B4_DT]])-Data_Xuất[[#This Row],[Xuất-NX]]</f>
        <v>0</v>
      </c>
    </row>
    <row r="288" spans="1:25" x14ac:dyDescent="0.35">
      <c r="A288">
        <v>2024</v>
      </c>
      <c r="B288">
        <v>10</v>
      </c>
      <c r="C288" t="s">
        <v>115</v>
      </c>
      <c r="D288" t="s">
        <v>116</v>
      </c>
      <c r="E288" t="s">
        <v>244</v>
      </c>
      <c r="F288" t="s">
        <v>245</v>
      </c>
      <c r="G288" s="2">
        <v>23600</v>
      </c>
      <c r="H288" t="str">
        <f>_xlfn.XLOOKUP(Data_Xuất[[#This Row],[Main SKU]],MD_Main_SKU[Main SKU],MD_Main_SKU[SKU name_gom])</f>
        <v>WSS05</v>
      </c>
      <c r="I288" t="str">
        <f>_xlfn.XLOOKUP(Data_Xuất[[#This Row],[Material-Xuất]],MD_NVL[Material-Xuất],MD_NVL[SKU name_gom])</f>
        <v>Phó sản</v>
      </c>
      <c r="J288" t="str">
        <f>Data_Xuất[[#This Row],[Material-Xuất]]&amp;" | "&amp;Data_Xuất[[#This Row],[Material description-Xuất]]</f>
        <v>160012439 | Vảy PET Tomra_A3</v>
      </c>
      <c r="K288" s="2" cm="1">
        <f t="array" ref="K2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88" s="2" cm="1">
        <f t="array" ref="L2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8" s="2" cm="1">
        <f t="array" ref="M2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88" s="2" cm="1">
        <f t="array" ref="N2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8" s="2" cm="1">
        <f t="array" ref="O2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8" s="2" cm="1">
        <f t="array" ref="P2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23600</v>
      </c>
      <c r="Q288" s="2" cm="1">
        <f t="array" ref="Q2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8" s="2" cm="1">
        <f t="array" ref="R2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8" s="2" cm="1">
        <f t="array" ref="S2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88" s="2" cm="1">
        <f t="array" ref="T2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8" s="2" cm="1">
        <f t="array" ref="U2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8" s="2" cm="1">
        <f t="array" ref="V2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8" s="2" cm="1">
        <f t="array" ref="W2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8" s="2" cm="1">
        <f t="array" ref="X2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8" s="2">
        <f>SUM(Data_Xuất[[#This Row],[B1_MN]:[B4_DT]])-Data_Xuất[[#This Row],[Xuất-NX]]</f>
        <v>0</v>
      </c>
    </row>
    <row r="289" spans="1:25" x14ac:dyDescent="0.35">
      <c r="A289">
        <v>2024</v>
      </c>
      <c r="B289">
        <v>11</v>
      </c>
      <c r="C289" t="s">
        <v>8</v>
      </c>
      <c r="D289" t="s">
        <v>9</v>
      </c>
      <c r="E289" t="s">
        <v>156</v>
      </c>
      <c r="F289" t="s">
        <v>157</v>
      </c>
      <c r="G289" s="2">
        <v>402494.99999999994</v>
      </c>
      <c r="H289" t="str">
        <f>_xlfn.XLOOKUP(Data_Xuất[[#This Row],[Main SKU]],MD_Main_SKU[Main SKU],MD_Main_SKU[SKU name_gom])</f>
        <v>WSS01</v>
      </c>
      <c r="I289" t="str">
        <f>_xlfn.XLOOKUP(Data_Xuất[[#This Row],[Material-Xuất]],MD_NVL[Material-Xuất],MD_NVL[SKU name_gom])</f>
        <v>Vảy trộn</v>
      </c>
      <c r="J289" t="str">
        <f>Data_Xuất[[#This Row],[Material-Xuất]]&amp;" | "&amp;Data_Xuất[[#This Row],[Material description-Xuất]]</f>
        <v>160012428 | Vảy PET B1-B7.1</v>
      </c>
      <c r="K289" s="2" cm="1">
        <f t="array" ref="K2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80692.060496075501</v>
      </c>
      <c r="L289" s="2" cm="1">
        <f t="array" ref="L2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89" s="2" cm="1">
        <f t="array" ref="M2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282340.13521520543</v>
      </c>
      <c r="N289" s="2" cm="1">
        <f t="array" ref="N2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89" s="2" cm="1">
        <f t="array" ref="O2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89" s="2" cm="1">
        <f t="array" ref="P2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89" s="2" cm="1">
        <f t="array" ref="Q2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89" s="2" cm="1">
        <f t="array" ref="R2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89" s="2" cm="1">
        <f t="array" ref="S2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39462.804288719024</v>
      </c>
      <c r="T289" s="2" cm="1">
        <f t="array" ref="T2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89" s="2" cm="1">
        <f t="array" ref="U2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89" s="2" cm="1">
        <f t="array" ref="V2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89" s="2" cm="1">
        <f t="array" ref="W2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89" s="2" cm="1">
        <f t="array" ref="X2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89" s="2">
        <f>SUM(Data_Xuất[[#This Row],[B1_MN]:[B4_DT]])-Data_Xuất[[#This Row],[Xuất-NX]]</f>
        <v>0</v>
      </c>
    </row>
    <row r="290" spans="1:25" x14ac:dyDescent="0.35">
      <c r="A290">
        <v>2024</v>
      </c>
      <c r="B290">
        <v>11</v>
      </c>
      <c r="C290" t="s">
        <v>8</v>
      </c>
      <c r="D290" t="s">
        <v>9</v>
      </c>
      <c r="E290" t="s">
        <v>246</v>
      </c>
      <c r="F290" t="s">
        <v>247</v>
      </c>
      <c r="G290" s="2">
        <v>15000.000000000002</v>
      </c>
      <c r="H290" t="str">
        <f>_xlfn.XLOOKUP(Data_Xuất[[#This Row],[Main SKU]],MD_Main_SKU[Main SKU],MD_Main_SKU[SKU name_gom])</f>
        <v>WSS01</v>
      </c>
      <c r="I290" t="str">
        <f>_xlfn.XLOOKUP(Data_Xuất[[#This Row],[Material-Xuất]],MD_NVL[Material-Xuất],MD_NVL[SKU name_gom])</f>
        <v>B1_DT</v>
      </c>
      <c r="J290" t="str">
        <f>Data_Xuất[[#This Row],[Material-Xuất]]&amp;" | "&amp;Data_Xuất[[#This Row],[Material description-Xuất]]</f>
        <v>160012830 | Vảy PET B1_A1 DT-L</v>
      </c>
      <c r="K290" s="2" cm="1">
        <f t="array" ref="K2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90" s="2" cm="1">
        <f t="array" ref="L2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0" s="2" cm="1">
        <f t="array" ref="M2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15000.000000000002</v>
      </c>
      <c r="N290" s="2" cm="1">
        <f t="array" ref="N2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0" s="2" cm="1">
        <f t="array" ref="O2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0" s="2" cm="1">
        <f t="array" ref="P2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0" s="2" cm="1">
        <f t="array" ref="Q2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0" s="2" cm="1">
        <f t="array" ref="R2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0" s="2" cm="1">
        <f t="array" ref="S2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0" s="2" cm="1">
        <f t="array" ref="T2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0" s="2" cm="1">
        <f t="array" ref="U2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0" s="2" cm="1">
        <f t="array" ref="V2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0" s="2" cm="1">
        <f t="array" ref="W2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0" s="2" cm="1">
        <f t="array" ref="X2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0" s="2">
        <f>SUM(Data_Xuất[[#This Row],[B1_MN]:[B4_DT]])-Data_Xuất[[#This Row],[Xuất-NX]]</f>
        <v>0</v>
      </c>
    </row>
    <row r="291" spans="1:25" x14ac:dyDescent="0.35">
      <c r="A291">
        <v>2024</v>
      </c>
      <c r="B291">
        <v>11</v>
      </c>
      <c r="C291" t="s">
        <v>14</v>
      </c>
      <c r="D291" t="s">
        <v>15</v>
      </c>
      <c r="E291" t="s">
        <v>160</v>
      </c>
      <c r="F291" t="s">
        <v>161</v>
      </c>
      <c r="G291" s="2">
        <v>193125.755</v>
      </c>
      <c r="H291" t="str">
        <f>_xlfn.XLOOKUP(Data_Xuất[[#This Row],[Main SKU]],MD_Main_SKU[Main SKU],MD_Main_SKU[SKU name_gom])</f>
        <v>iSS01084</v>
      </c>
      <c r="I291" t="str">
        <f>_xlfn.XLOOKUP(Data_Xuất[[#This Row],[Material-Xuất]],MD_NVL[Material-Xuất],MD_NVL[SKU name_gom])</f>
        <v>B1_DT</v>
      </c>
      <c r="J291" t="str">
        <f>Data_Xuất[[#This Row],[Material-Xuất]]&amp;" | "&amp;Data_Xuất[[#This Row],[Material description-Xuất]]</f>
        <v>160009895 | Vảy PET B1_A1 DT</v>
      </c>
      <c r="K291" s="2" cm="1">
        <f t="array" ref="K2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91" s="2" cm="1">
        <f t="array" ref="L2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1" s="2" cm="1">
        <f t="array" ref="M2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193125.755</v>
      </c>
      <c r="N291" s="2" cm="1">
        <f t="array" ref="N2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1" s="2" cm="1">
        <f t="array" ref="O2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1" s="2" cm="1">
        <f t="array" ref="P2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1" s="2" cm="1">
        <f t="array" ref="Q2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1" s="2" cm="1">
        <f t="array" ref="R2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1" s="2" cm="1">
        <f t="array" ref="S2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1" s="2" cm="1">
        <f t="array" ref="T2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1" s="2" cm="1">
        <f t="array" ref="U2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1" s="2" cm="1">
        <f t="array" ref="V2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1" s="2" cm="1">
        <f t="array" ref="W2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1" s="2" cm="1">
        <f t="array" ref="X2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1" s="2">
        <f>SUM(Data_Xuất[[#This Row],[B1_MN]:[B4_DT]])-Data_Xuất[[#This Row],[Xuất-NX]]</f>
        <v>0</v>
      </c>
    </row>
    <row r="292" spans="1:25" x14ac:dyDescent="0.35">
      <c r="A292">
        <v>2024</v>
      </c>
      <c r="B292">
        <v>11</v>
      </c>
      <c r="C292" t="s">
        <v>14</v>
      </c>
      <c r="D292" t="s">
        <v>15</v>
      </c>
      <c r="E292" t="s">
        <v>162</v>
      </c>
      <c r="F292" t="s">
        <v>163</v>
      </c>
      <c r="G292" s="2">
        <v>604099.99999999988</v>
      </c>
      <c r="H292" t="str">
        <f>_xlfn.XLOOKUP(Data_Xuất[[#This Row],[Main SKU]],MD_Main_SKU[Main SKU],MD_Main_SKU[SKU name_gom])</f>
        <v>iSS01084</v>
      </c>
      <c r="I292" t="str">
        <f>_xlfn.XLOOKUP(Data_Xuất[[#This Row],[Material-Xuất]],MD_NVL[Material-Xuất],MD_NVL[SKU name_gom])</f>
        <v>B1_MN</v>
      </c>
      <c r="J292" t="str">
        <f>Data_Xuất[[#This Row],[Material-Xuất]]&amp;" | "&amp;Data_Xuất[[#This Row],[Material description-Xuất]]</f>
        <v>160011761 | Vảy PET B1_A1 MN</v>
      </c>
      <c r="K292" s="2" cm="1">
        <f t="array" ref="K2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604099.99999999988</v>
      </c>
      <c r="L292" s="2" cm="1">
        <f t="array" ref="L2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2" s="2" cm="1">
        <f t="array" ref="M2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92" s="2" cm="1">
        <f t="array" ref="N2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2" s="2" cm="1">
        <f t="array" ref="O2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2" s="2" cm="1">
        <f t="array" ref="P2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2" s="2" cm="1">
        <f t="array" ref="Q2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2" s="2" cm="1">
        <f t="array" ref="R2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2" s="2" cm="1">
        <f t="array" ref="S2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2" s="2" cm="1">
        <f t="array" ref="T2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2" s="2" cm="1">
        <f t="array" ref="U2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2" s="2" cm="1">
        <f t="array" ref="V2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2" s="2" cm="1">
        <f t="array" ref="W2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2" s="2" cm="1">
        <f t="array" ref="X2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2" s="2">
        <f>SUM(Data_Xuất[[#This Row],[B1_MN]:[B4_DT]])-Data_Xuất[[#This Row],[Xuất-NX]]</f>
        <v>0</v>
      </c>
    </row>
    <row r="293" spans="1:25" x14ac:dyDescent="0.35">
      <c r="A293">
        <v>2024</v>
      </c>
      <c r="B293">
        <v>11</v>
      </c>
      <c r="C293" t="s">
        <v>14</v>
      </c>
      <c r="D293" t="s">
        <v>15</v>
      </c>
      <c r="E293" t="s">
        <v>142</v>
      </c>
      <c r="F293" t="s">
        <v>143</v>
      </c>
      <c r="G293" s="2">
        <v>116520</v>
      </c>
      <c r="H293" t="str">
        <f>_xlfn.XLOOKUP(Data_Xuất[[#This Row],[Main SKU]],MD_Main_SKU[Main SKU],MD_Main_SKU[SKU name_gom])</f>
        <v>iSS01084</v>
      </c>
      <c r="I293" t="str">
        <f>_xlfn.XLOOKUP(Data_Xuất[[#This Row],[Material-Xuất]],MD_NVL[Material-Xuất],MD_NVL[SKU name_gom])</f>
        <v>B1_DT</v>
      </c>
      <c r="J293" t="str">
        <f>Data_Xuất[[#This Row],[Material-Xuất]]&amp;" | "&amp;Data_Xuất[[#This Row],[Material description-Xuất]]</f>
        <v>160012659 | Vảy PET B1_A2.1 DT</v>
      </c>
      <c r="K293" s="2" cm="1">
        <f t="array" ref="K2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293" s="2" cm="1">
        <f t="array" ref="L2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3" s="2" cm="1">
        <f t="array" ref="M2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116520</v>
      </c>
      <c r="N293" s="2" cm="1">
        <f t="array" ref="N2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3" s="2" cm="1">
        <f t="array" ref="O2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3" s="2" cm="1">
        <f t="array" ref="P2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3" s="2" cm="1">
        <f t="array" ref="Q2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3" s="2" cm="1">
        <f t="array" ref="R2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3" s="2" cm="1">
        <f t="array" ref="S2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3" s="2" cm="1">
        <f t="array" ref="T2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3" s="2" cm="1">
        <f t="array" ref="U2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3" s="2" cm="1">
        <f t="array" ref="V2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3" s="2" cm="1">
        <f t="array" ref="W2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3" s="2" cm="1">
        <f t="array" ref="X2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3" s="2">
        <f>SUM(Data_Xuất[[#This Row],[B1_MN]:[B4_DT]])-Data_Xuất[[#This Row],[Xuất-NX]]</f>
        <v>0</v>
      </c>
    </row>
    <row r="294" spans="1:25" x14ac:dyDescent="0.35">
      <c r="A294">
        <v>2024</v>
      </c>
      <c r="B294">
        <v>11</v>
      </c>
      <c r="C294" t="s">
        <v>14</v>
      </c>
      <c r="D294" t="s">
        <v>15</v>
      </c>
      <c r="E294" t="s">
        <v>170</v>
      </c>
      <c r="F294" t="s">
        <v>171</v>
      </c>
      <c r="G294" s="2">
        <v>109699.99999999999</v>
      </c>
      <c r="H294" t="str">
        <f>_xlfn.XLOOKUP(Data_Xuất[[#This Row],[Main SKU]],MD_Main_SKU[Main SKU],MD_Main_SKU[SKU name_gom])</f>
        <v>iSS01084</v>
      </c>
      <c r="I294" t="str">
        <f>_xlfn.XLOOKUP(Data_Xuất[[#This Row],[Material-Xuất]],MD_NVL[Material-Xuất],MD_NVL[SKU name_gom])</f>
        <v>B1_MN</v>
      </c>
      <c r="J294" t="str">
        <f>Data_Xuất[[#This Row],[Material-Xuất]]&amp;" | "&amp;Data_Xuất[[#This Row],[Material description-Xuất]]</f>
        <v>160012660 | Vảy PET B1_A2.1 MN</v>
      </c>
      <c r="K294" s="2" cm="1">
        <f t="array" ref="K2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109699.99999999999</v>
      </c>
      <c r="L294" s="2" cm="1">
        <f t="array" ref="L2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4" s="2" cm="1">
        <f t="array" ref="M2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94" s="2" cm="1">
        <f t="array" ref="N2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4" s="2" cm="1">
        <f t="array" ref="O2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4" s="2" cm="1">
        <f t="array" ref="P2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4" s="2" cm="1">
        <f t="array" ref="Q2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4" s="2" cm="1">
        <f t="array" ref="R2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4" s="2" cm="1">
        <f t="array" ref="S2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4" s="2" cm="1">
        <f t="array" ref="T2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4" s="2" cm="1">
        <f t="array" ref="U2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4" s="2" cm="1">
        <f t="array" ref="V2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4" s="2" cm="1">
        <f t="array" ref="W2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4" s="2" cm="1">
        <f t="array" ref="X2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4" s="2">
        <f>SUM(Data_Xuất[[#This Row],[B1_MN]:[B4_DT]])-Data_Xuất[[#This Row],[Xuất-NX]]</f>
        <v>0</v>
      </c>
    </row>
    <row r="295" spans="1:25" x14ac:dyDescent="0.35">
      <c r="A295">
        <v>2024</v>
      </c>
      <c r="B295">
        <v>11</v>
      </c>
      <c r="C295" t="s">
        <v>16</v>
      </c>
      <c r="D295" t="s">
        <v>17</v>
      </c>
      <c r="E295" t="s">
        <v>162</v>
      </c>
      <c r="F295" t="s">
        <v>163</v>
      </c>
      <c r="G295" s="2">
        <v>611650.00000000012</v>
      </c>
      <c r="H295" t="str">
        <f>_xlfn.XLOOKUP(Data_Xuất[[#This Row],[Main SKU]],MD_Main_SKU[Main SKU],MD_Main_SKU[SKU name_gom])</f>
        <v>WSS01</v>
      </c>
      <c r="I295" t="str">
        <f>_xlfn.XLOOKUP(Data_Xuất[[#This Row],[Material-Xuất]],MD_NVL[Material-Xuất],MD_NVL[SKU name_gom])</f>
        <v>B1_MN</v>
      </c>
      <c r="J295" t="str">
        <f>Data_Xuất[[#This Row],[Material-Xuất]]&amp;" | "&amp;Data_Xuất[[#This Row],[Material description-Xuất]]</f>
        <v>160011761 | Vảy PET B1_A1 MN</v>
      </c>
      <c r="K295" s="2" cm="1">
        <f t="array" ref="K2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611650.00000000012</v>
      </c>
      <c r="L295" s="2" cm="1">
        <f t="array" ref="L2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5" s="2" cm="1">
        <f t="array" ref="M2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95" s="2" cm="1">
        <f t="array" ref="N2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5" s="2" cm="1">
        <f t="array" ref="O2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5" s="2" cm="1">
        <f t="array" ref="P2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5" s="2" cm="1">
        <f t="array" ref="Q2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5" s="2" cm="1">
        <f t="array" ref="R2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5" s="2" cm="1">
        <f t="array" ref="S2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5" s="2" cm="1">
        <f t="array" ref="T2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5" s="2" cm="1">
        <f t="array" ref="U2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5" s="2" cm="1">
        <f t="array" ref="V2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5" s="2" cm="1">
        <f t="array" ref="W2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5" s="2" cm="1">
        <f t="array" ref="X2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5" s="2">
        <f>SUM(Data_Xuất[[#This Row],[B1_MN]:[B4_DT]])-Data_Xuất[[#This Row],[Xuất-NX]]</f>
        <v>0</v>
      </c>
    </row>
    <row r="296" spans="1:25" x14ac:dyDescent="0.35">
      <c r="A296">
        <v>2024</v>
      </c>
      <c r="B296">
        <v>11</v>
      </c>
      <c r="C296" t="s">
        <v>16</v>
      </c>
      <c r="D296" t="s">
        <v>17</v>
      </c>
      <c r="E296" t="s">
        <v>188</v>
      </c>
      <c r="F296" t="s">
        <v>189</v>
      </c>
      <c r="G296" s="2">
        <v>87700</v>
      </c>
      <c r="H296" t="str">
        <f>_xlfn.XLOOKUP(Data_Xuất[[#This Row],[Main SKU]],MD_Main_SKU[Main SKU],MD_Main_SKU[SKU name_gom])</f>
        <v>WSS01</v>
      </c>
      <c r="I296" t="str">
        <f>_xlfn.XLOOKUP(Data_Xuất[[#This Row],[Material-Xuất]],MD_NVL[Material-Xuất],MD_NVL[SKU name_gom])</f>
        <v>Vảy trộn</v>
      </c>
      <c r="J296" t="str">
        <f>Data_Xuất[[#This Row],[Material-Xuất]]&amp;" | "&amp;Data_Xuất[[#This Row],[Material description-Xuất]]</f>
        <v>160012273 | Vảy PET B1 Mix B2</v>
      </c>
      <c r="K296" s="2" cm="1">
        <f t="array" ref="K2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69091.278881355931</v>
      </c>
      <c r="L296" s="2" cm="1">
        <f t="array" ref="L2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6" s="2" cm="1">
        <f t="array" ref="M2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2192.5</v>
      </c>
      <c r="N296" s="2" cm="1">
        <f t="array" ref="N2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6" s="2" cm="1">
        <f t="array" ref="O2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12083.610720338984</v>
      </c>
      <c r="P296" s="2" cm="1">
        <f t="array" ref="P2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3431.26993220339</v>
      </c>
      <c r="Q296" s="2" cm="1">
        <f t="array" ref="Q2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901.34046610169503</v>
      </c>
      <c r="R296" s="2" cm="1">
        <f t="array" ref="R2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6" s="2" cm="1">
        <f t="array" ref="S2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6" s="2" cm="1">
        <f t="array" ref="T2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6" s="2" cm="1">
        <f t="array" ref="U2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6" s="2" cm="1">
        <f t="array" ref="V2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6" s="2" cm="1">
        <f t="array" ref="W2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6" s="2" cm="1">
        <f t="array" ref="X2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6" s="2">
        <f>SUM(Data_Xuất[[#This Row],[B1_MN]:[B4_DT]])-Data_Xuất[[#This Row],[Xuất-NX]]</f>
        <v>0</v>
      </c>
    </row>
    <row r="297" spans="1:25" x14ac:dyDescent="0.35">
      <c r="A297">
        <v>2024</v>
      </c>
      <c r="B297">
        <v>11</v>
      </c>
      <c r="C297" t="s">
        <v>16</v>
      </c>
      <c r="D297" t="s">
        <v>17</v>
      </c>
      <c r="E297" t="s">
        <v>164</v>
      </c>
      <c r="F297" t="s">
        <v>165</v>
      </c>
      <c r="G297" s="2">
        <v>546777.99999999988</v>
      </c>
      <c r="H297" t="str">
        <f>_xlfn.XLOOKUP(Data_Xuất[[#This Row],[Main SKU]],MD_Main_SKU[Main SKU],MD_Main_SKU[SKU name_gom])</f>
        <v>WSS01</v>
      </c>
      <c r="I297" t="str">
        <f>_xlfn.XLOOKUP(Data_Xuất[[#This Row],[Material-Xuất]],MD_NVL[Material-Xuất],MD_NVL[SKU name_gom])</f>
        <v>B1_MN</v>
      </c>
      <c r="J297" t="str">
        <f>Data_Xuất[[#This Row],[Material-Xuất]]&amp;" | "&amp;Data_Xuất[[#This Row],[Material description-Xuất]]</f>
        <v>160012296 | Vảy PET B1_A2.2 MN</v>
      </c>
      <c r="K297" s="2" cm="1">
        <f t="array" ref="K2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546777.99999999988</v>
      </c>
      <c r="L297" s="2" cm="1">
        <f t="array" ref="L2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7" s="2" cm="1">
        <f t="array" ref="M2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97" s="2" cm="1">
        <f t="array" ref="N2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7" s="2" cm="1">
        <f t="array" ref="O2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7" s="2" cm="1">
        <f t="array" ref="P2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7" s="2" cm="1">
        <f t="array" ref="Q2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7" s="2" cm="1">
        <f t="array" ref="R2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7" s="2" cm="1">
        <f t="array" ref="S2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7" s="2" cm="1">
        <f t="array" ref="T2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7" s="2" cm="1">
        <f t="array" ref="U2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7" s="2" cm="1">
        <f t="array" ref="V2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7" s="2" cm="1">
        <f t="array" ref="W2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7" s="2" cm="1">
        <f t="array" ref="X2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7" s="2">
        <f>SUM(Data_Xuất[[#This Row],[B1_MN]:[B4_DT]])-Data_Xuất[[#This Row],[Xuất-NX]]</f>
        <v>0</v>
      </c>
    </row>
    <row r="298" spans="1:25" x14ac:dyDescent="0.35">
      <c r="A298">
        <v>2024</v>
      </c>
      <c r="B298">
        <v>11</v>
      </c>
      <c r="C298" t="s">
        <v>16</v>
      </c>
      <c r="D298" t="s">
        <v>17</v>
      </c>
      <c r="E298" t="s">
        <v>156</v>
      </c>
      <c r="F298" t="s">
        <v>157</v>
      </c>
      <c r="G298" s="2">
        <v>5500</v>
      </c>
      <c r="H298" t="str">
        <f>_xlfn.XLOOKUP(Data_Xuất[[#This Row],[Main SKU]],MD_Main_SKU[Main SKU],MD_Main_SKU[SKU name_gom])</f>
        <v>WSS01</v>
      </c>
      <c r="I298" t="str">
        <f>_xlfn.XLOOKUP(Data_Xuất[[#This Row],[Material-Xuất]],MD_NVL[Material-Xuất],MD_NVL[SKU name_gom])</f>
        <v>Vảy trộn</v>
      </c>
      <c r="J298" t="str">
        <f>Data_Xuất[[#This Row],[Material-Xuất]]&amp;" | "&amp;Data_Xuất[[#This Row],[Material description-Xuất]]</f>
        <v>160012428 | Vảy PET B1-B7.1</v>
      </c>
      <c r="K298" s="2" cm="1">
        <f t="array" ref="K2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1102.6381265069513</v>
      </c>
      <c r="L298" s="2" cm="1">
        <f t="array" ref="L2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8" s="2" cm="1">
        <f t="array" ref="M2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3858.1118863181655</v>
      </c>
      <c r="N298" s="2" cm="1">
        <f t="array" ref="N2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8" s="2" cm="1">
        <f t="array" ref="O2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8" s="2" cm="1">
        <f t="array" ref="P2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8" s="2" cm="1">
        <f t="array" ref="Q2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8" s="2" cm="1">
        <f t="array" ref="R2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8" s="2" cm="1">
        <f t="array" ref="S2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539.24998717488324</v>
      </c>
      <c r="T298" s="2" cm="1">
        <f t="array" ref="T2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8" s="2" cm="1">
        <f t="array" ref="U2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8" s="2" cm="1">
        <f t="array" ref="V2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8" s="2" cm="1">
        <f t="array" ref="W2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8" s="2" cm="1">
        <f t="array" ref="X2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8" s="2">
        <f>SUM(Data_Xuất[[#This Row],[B1_MN]:[B4_DT]])-Data_Xuất[[#This Row],[Xuất-NX]]</f>
        <v>0</v>
      </c>
    </row>
    <row r="299" spans="1:25" x14ac:dyDescent="0.35">
      <c r="A299">
        <v>2024</v>
      </c>
      <c r="B299">
        <v>11</v>
      </c>
      <c r="C299" t="s">
        <v>16</v>
      </c>
      <c r="D299" t="s">
        <v>17</v>
      </c>
      <c r="E299" t="s">
        <v>170</v>
      </c>
      <c r="F299" t="s">
        <v>171</v>
      </c>
      <c r="G299" s="2">
        <v>152300</v>
      </c>
      <c r="H299" t="str">
        <f>_xlfn.XLOOKUP(Data_Xuất[[#This Row],[Main SKU]],MD_Main_SKU[Main SKU],MD_Main_SKU[SKU name_gom])</f>
        <v>WSS01</v>
      </c>
      <c r="I299" t="str">
        <f>_xlfn.XLOOKUP(Data_Xuất[[#This Row],[Material-Xuất]],MD_NVL[Material-Xuất],MD_NVL[SKU name_gom])</f>
        <v>B1_MN</v>
      </c>
      <c r="J299" t="str">
        <f>Data_Xuất[[#This Row],[Material-Xuất]]&amp;" | "&amp;Data_Xuất[[#This Row],[Material description-Xuất]]</f>
        <v>160012660 | Vảy PET B1_A2.1 MN</v>
      </c>
      <c r="K299" s="2" cm="1">
        <f t="array" ref="K2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152300</v>
      </c>
      <c r="L299" s="2" cm="1">
        <f t="array" ref="L2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299" s="2" cm="1">
        <f t="array" ref="M2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299" s="2" cm="1">
        <f t="array" ref="N2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299" s="2" cm="1">
        <f t="array" ref="O2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299" s="2" cm="1">
        <f t="array" ref="P2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299" s="2" cm="1">
        <f t="array" ref="Q2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299" s="2" cm="1">
        <f t="array" ref="R2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299" s="2" cm="1">
        <f t="array" ref="S2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299" s="2" cm="1">
        <f t="array" ref="T2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299" s="2" cm="1">
        <f t="array" ref="U2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299" s="2" cm="1">
        <f t="array" ref="V2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299" s="2" cm="1">
        <f t="array" ref="W2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299" s="2" cm="1">
        <f t="array" ref="X2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299" s="2">
        <f>SUM(Data_Xuất[[#This Row],[B1_MN]:[B4_DT]])-Data_Xuất[[#This Row],[Xuất-NX]]</f>
        <v>0</v>
      </c>
    </row>
    <row r="300" spans="1:25" x14ac:dyDescent="0.35">
      <c r="A300">
        <v>2024</v>
      </c>
      <c r="B300">
        <v>11</v>
      </c>
      <c r="C300" t="s">
        <v>16</v>
      </c>
      <c r="D300" t="s">
        <v>17</v>
      </c>
      <c r="E300" t="s">
        <v>222</v>
      </c>
      <c r="F300" t="s">
        <v>223</v>
      </c>
      <c r="G300" s="2">
        <v>4100</v>
      </c>
      <c r="H300" t="str">
        <f>_xlfn.XLOOKUP(Data_Xuất[[#This Row],[Main SKU]],MD_Main_SKU[Main SKU],MD_Main_SKU[SKU name_gom])</f>
        <v>WSS01</v>
      </c>
      <c r="I300" t="str">
        <f>_xlfn.XLOOKUP(Data_Xuất[[#This Row],[Material-Xuất]],MD_NVL[Material-Xuất],MD_NVL[SKU name_gom])</f>
        <v>B2_DT</v>
      </c>
      <c r="J300" t="str">
        <f>Data_Xuất[[#This Row],[Material-Xuất]]&amp;" | "&amp;Data_Xuất[[#This Row],[Material description-Xuất]]</f>
        <v>160012683 | Vảy PET B2.2_A1</v>
      </c>
      <c r="K300" s="2" cm="1">
        <f t="array" ref="K3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00" s="2" cm="1">
        <f t="array" ref="L3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0" s="2" cm="1">
        <f t="array" ref="M3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0" s="2" cm="1">
        <f t="array" ref="N3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0" s="2" cm="1">
        <f t="array" ref="O3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4100</v>
      </c>
      <c r="P300" s="2" cm="1">
        <f t="array" ref="P3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0" s="2" cm="1">
        <f t="array" ref="Q3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0" s="2" cm="1">
        <f t="array" ref="R3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0" s="2" cm="1">
        <f t="array" ref="S3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0" s="2" cm="1">
        <f t="array" ref="T3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0" s="2" cm="1">
        <f t="array" ref="U3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0" s="2" cm="1">
        <f t="array" ref="V3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0" s="2" cm="1">
        <f t="array" ref="W3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0" s="2" cm="1">
        <f t="array" ref="X3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0" s="2">
        <f>SUM(Data_Xuất[[#This Row],[B1_MN]:[B4_DT]])-Data_Xuất[[#This Row],[Xuất-NX]]</f>
        <v>0</v>
      </c>
    </row>
    <row r="301" spans="1:25" x14ac:dyDescent="0.35">
      <c r="A301">
        <v>2024</v>
      </c>
      <c r="B301">
        <v>11</v>
      </c>
      <c r="C301" t="s">
        <v>18</v>
      </c>
      <c r="D301" t="s">
        <v>19</v>
      </c>
      <c r="E301" t="s">
        <v>158</v>
      </c>
      <c r="F301" t="s">
        <v>159</v>
      </c>
      <c r="G301" s="2">
        <v>12500</v>
      </c>
      <c r="H301" t="str">
        <f>_xlfn.XLOOKUP(Data_Xuất[[#This Row],[Main SKU]],MD_Main_SKU[Main SKU],MD_Main_SKU[SKU name_gom])</f>
        <v>iSS01</v>
      </c>
      <c r="I301" t="str">
        <f>_xlfn.XLOOKUP(Data_Xuất[[#This Row],[Material-Xuất]],MD_NVL[Material-Xuất],MD_NVL[SKU name_gom])</f>
        <v>B3_DT</v>
      </c>
      <c r="J301" t="str">
        <f>Data_Xuất[[#This Row],[Material-Xuất]]&amp;" | "&amp;Data_Xuất[[#This Row],[Material description-Xuất]]</f>
        <v>160009894 | Vảy PET B3_A1 DT</v>
      </c>
      <c r="K301" s="2" cm="1">
        <f t="array" ref="K3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01" s="2" cm="1">
        <f t="array" ref="L3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1" s="2" cm="1">
        <f t="array" ref="M3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1" s="2" cm="1">
        <f t="array" ref="N3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1" s="2" cm="1">
        <f t="array" ref="O3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1" s="2" cm="1">
        <f t="array" ref="P3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1" s="2" cm="1">
        <f t="array" ref="Q3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1" s="2" cm="1">
        <f t="array" ref="R3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12500</v>
      </c>
      <c r="S301" s="2" cm="1">
        <f t="array" ref="S3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1" s="2" cm="1">
        <f t="array" ref="T3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1" s="2" cm="1">
        <f t="array" ref="U3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1" s="2" cm="1">
        <f t="array" ref="V3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1" s="2" cm="1">
        <f t="array" ref="W3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1" s="2" cm="1">
        <f t="array" ref="X3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1" s="2">
        <f>SUM(Data_Xuất[[#This Row],[B1_MN]:[B4_DT]])-Data_Xuất[[#This Row],[Xuất-NX]]</f>
        <v>0</v>
      </c>
    </row>
    <row r="302" spans="1:25" x14ac:dyDescent="0.35">
      <c r="A302">
        <v>2024</v>
      </c>
      <c r="B302">
        <v>11</v>
      </c>
      <c r="C302" t="s">
        <v>18</v>
      </c>
      <c r="D302" t="s">
        <v>19</v>
      </c>
      <c r="E302" t="s">
        <v>162</v>
      </c>
      <c r="F302" t="s">
        <v>163</v>
      </c>
      <c r="G302" s="2">
        <v>23600</v>
      </c>
      <c r="H302" t="str">
        <f>_xlfn.XLOOKUP(Data_Xuất[[#This Row],[Main SKU]],MD_Main_SKU[Main SKU],MD_Main_SKU[SKU name_gom])</f>
        <v>iSS01</v>
      </c>
      <c r="I302" t="str">
        <f>_xlfn.XLOOKUP(Data_Xuất[[#This Row],[Material-Xuất]],MD_NVL[Material-Xuất],MD_NVL[SKU name_gom])</f>
        <v>B1_MN</v>
      </c>
      <c r="J302" t="str">
        <f>Data_Xuất[[#This Row],[Material-Xuất]]&amp;" | "&amp;Data_Xuất[[#This Row],[Material description-Xuất]]</f>
        <v>160011761 | Vảy PET B1_A1 MN</v>
      </c>
      <c r="K302" s="2" cm="1">
        <f t="array" ref="K3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23600</v>
      </c>
      <c r="L302" s="2" cm="1">
        <f t="array" ref="L3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2" s="2" cm="1">
        <f t="array" ref="M3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2" s="2" cm="1">
        <f t="array" ref="N3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2" s="2" cm="1">
        <f t="array" ref="O3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2" s="2" cm="1">
        <f t="array" ref="P3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2" s="2" cm="1">
        <f t="array" ref="Q3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2" s="2" cm="1">
        <f t="array" ref="R3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2" s="2" cm="1">
        <f t="array" ref="S3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2" s="2" cm="1">
        <f t="array" ref="T3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2" s="2" cm="1">
        <f t="array" ref="U3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2" s="2" cm="1">
        <f t="array" ref="V3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2" s="2" cm="1">
        <f t="array" ref="W3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2" s="2" cm="1">
        <f t="array" ref="X3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2" s="2">
        <f>SUM(Data_Xuất[[#This Row],[B1_MN]:[B4_DT]])-Data_Xuất[[#This Row],[Xuất-NX]]</f>
        <v>0</v>
      </c>
    </row>
    <row r="303" spans="1:25" x14ac:dyDescent="0.35">
      <c r="A303">
        <v>2024</v>
      </c>
      <c r="B303">
        <v>11</v>
      </c>
      <c r="C303" t="s">
        <v>18</v>
      </c>
      <c r="D303" t="s">
        <v>19</v>
      </c>
      <c r="E303" t="s">
        <v>164</v>
      </c>
      <c r="F303" t="s">
        <v>165</v>
      </c>
      <c r="G303" s="2">
        <v>135500</v>
      </c>
      <c r="H303" t="str">
        <f>_xlfn.XLOOKUP(Data_Xuất[[#This Row],[Main SKU]],MD_Main_SKU[Main SKU],MD_Main_SKU[SKU name_gom])</f>
        <v>iSS01</v>
      </c>
      <c r="I303" t="str">
        <f>_xlfn.XLOOKUP(Data_Xuất[[#This Row],[Material-Xuất]],MD_NVL[Material-Xuất],MD_NVL[SKU name_gom])</f>
        <v>B1_MN</v>
      </c>
      <c r="J303" t="str">
        <f>Data_Xuất[[#This Row],[Material-Xuất]]&amp;" | "&amp;Data_Xuất[[#This Row],[Material description-Xuất]]</f>
        <v>160012296 | Vảy PET B1_A2.2 MN</v>
      </c>
      <c r="K303" s="2" cm="1">
        <f t="array" ref="K3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135500</v>
      </c>
      <c r="L303" s="2" cm="1">
        <f t="array" ref="L3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3" s="2" cm="1">
        <f t="array" ref="M3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3" s="2" cm="1">
        <f t="array" ref="N3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3" s="2" cm="1">
        <f t="array" ref="O3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3" s="2" cm="1">
        <f t="array" ref="P3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3" s="2" cm="1">
        <f t="array" ref="Q3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3" s="2" cm="1">
        <f t="array" ref="R3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3" s="2" cm="1">
        <f t="array" ref="S3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3" s="2" cm="1">
        <f t="array" ref="T3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3" s="2" cm="1">
        <f t="array" ref="U3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3" s="2" cm="1">
        <f t="array" ref="V3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3" s="2" cm="1">
        <f t="array" ref="W3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3" s="2" cm="1">
        <f t="array" ref="X3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3" s="2">
        <f>SUM(Data_Xuất[[#This Row],[B1_MN]:[B4_DT]])-Data_Xuất[[#This Row],[Xuất-NX]]</f>
        <v>0</v>
      </c>
    </row>
    <row r="304" spans="1:25" x14ac:dyDescent="0.35">
      <c r="A304">
        <v>2024</v>
      </c>
      <c r="B304">
        <v>11</v>
      </c>
      <c r="C304" t="s">
        <v>18</v>
      </c>
      <c r="D304" t="s">
        <v>19</v>
      </c>
      <c r="E304" t="s">
        <v>170</v>
      </c>
      <c r="F304" t="s">
        <v>171</v>
      </c>
      <c r="G304" s="2">
        <v>33600</v>
      </c>
      <c r="H304" t="str">
        <f>_xlfn.XLOOKUP(Data_Xuất[[#This Row],[Main SKU]],MD_Main_SKU[Main SKU],MD_Main_SKU[SKU name_gom])</f>
        <v>iSS01</v>
      </c>
      <c r="I304" t="str">
        <f>_xlfn.XLOOKUP(Data_Xuất[[#This Row],[Material-Xuất]],MD_NVL[Material-Xuất],MD_NVL[SKU name_gom])</f>
        <v>B1_MN</v>
      </c>
      <c r="J304" t="str">
        <f>Data_Xuất[[#This Row],[Material-Xuất]]&amp;" | "&amp;Data_Xuất[[#This Row],[Material description-Xuất]]</f>
        <v>160012660 | Vảy PET B1_A2.1 MN</v>
      </c>
      <c r="K304" s="2" cm="1">
        <f t="array" ref="K3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33600</v>
      </c>
      <c r="L304" s="2" cm="1">
        <f t="array" ref="L3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4" s="2" cm="1">
        <f t="array" ref="M3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4" s="2" cm="1">
        <f t="array" ref="N3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4" s="2" cm="1">
        <f t="array" ref="O3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4" s="2" cm="1">
        <f t="array" ref="P3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4" s="2" cm="1">
        <f t="array" ref="Q3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4" s="2" cm="1">
        <f t="array" ref="R3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4" s="2" cm="1">
        <f t="array" ref="S3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4" s="2" cm="1">
        <f t="array" ref="T3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4" s="2" cm="1">
        <f t="array" ref="U3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4" s="2" cm="1">
        <f t="array" ref="V3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4" s="2" cm="1">
        <f t="array" ref="W3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4" s="2" cm="1">
        <f t="array" ref="X3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4" s="2">
        <f>SUM(Data_Xuất[[#This Row],[B1_MN]:[B4_DT]])-Data_Xuất[[#This Row],[Xuất-NX]]</f>
        <v>0</v>
      </c>
    </row>
    <row r="305" spans="1:25" x14ac:dyDescent="0.35">
      <c r="A305">
        <v>2024</v>
      </c>
      <c r="B305">
        <v>11</v>
      </c>
      <c r="C305" t="s">
        <v>18</v>
      </c>
      <c r="D305" t="s">
        <v>19</v>
      </c>
      <c r="E305" t="s">
        <v>210</v>
      </c>
      <c r="F305" t="s">
        <v>211</v>
      </c>
      <c r="G305" s="2">
        <v>8000</v>
      </c>
      <c r="H305" t="str">
        <f>_xlfn.XLOOKUP(Data_Xuất[[#This Row],[Main SKU]],MD_Main_SKU[Main SKU],MD_Main_SKU[SKU name_gom])</f>
        <v>iSS01</v>
      </c>
      <c r="I305" t="str">
        <f>_xlfn.XLOOKUP(Data_Xuất[[#This Row],[Material-Xuất]],MD_NVL[Material-Xuất],MD_NVL[SKU name_gom])</f>
        <v>B3_DT</v>
      </c>
      <c r="J305" t="str">
        <f>Data_Xuất[[#This Row],[Material-Xuất]]&amp;" | "&amp;Data_Xuất[[#This Row],[Material description-Xuất]]</f>
        <v>160012705 | Vảy PET B3_A2.1 DT</v>
      </c>
      <c r="K305" s="2" cm="1">
        <f t="array" ref="K3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05" s="2" cm="1">
        <f t="array" ref="L3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5" s="2" cm="1">
        <f t="array" ref="M3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5" s="2" cm="1">
        <f t="array" ref="N3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5" s="2" cm="1">
        <f t="array" ref="O3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5" s="2" cm="1">
        <f t="array" ref="P3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5" s="2" cm="1">
        <f t="array" ref="Q3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5" s="2" cm="1">
        <f t="array" ref="R3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8000</v>
      </c>
      <c r="S305" s="2" cm="1">
        <f t="array" ref="S3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5" s="2" cm="1">
        <f t="array" ref="T3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5" s="2" cm="1">
        <f t="array" ref="U3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5" s="2" cm="1">
        <f t="array" ref="V3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5" s="2" cm="1">
        <f t="array" ref="W3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5" s="2" cm="1">
        <f t="array" ref="X3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5" s="2">
        <f>SUM(Data_Xuất[[#This Row],[B1_MN]:[B4_DT]])-Data_Xuất[[#This Row],[Xuất-NX]]</f>
        <v>0</v>
      </c>
    </row>
    <row r="306" spans="1:25" x14ac:dyDescent="0.35">
      <c r="A306">
        <v>2024</v>
      </c>
      <c r="B306">
        <v>11</v>
      </c>
      <c r="C306" t="s">
        <v>22</v>
      </c>
      <c r="D306" t="s">
        <v>23</v>
      </c>
      <c r="E306" t="s">
        <v>62</v>
      </c>
      <c r="F306" t="s">
        <v>63</v>
      </c>
      <c r="G306" s="2">
        <v>105000</v>
      </c>
      <c r="H306" t="str">
        <f>_xlfn.XLOOKUP(Data_Xuất[[#This Row],[Main SKU]],MD_Main_SKU[Main SKU],MD_Main_SKU[SKU name_gom])</f>
        <v>WSS03</v>
      </c>
      <c r="I306" t="str">
        <f>_xlfn.XLOOKUP(Data_Xuất[[#This Row],[Material-Xuất]],MD_NVL[Material-Xuất],MD_NVL[SKU name_gom])</f>
        <v>Vảy trộn</v>
      </c>
      <c r="J306" t="str">
        <f>Data_Xuất[[#This Row],[Material-Xuất]]&amp;" | "&amp;Data_Xuất[[#This Row],[Material description-Xuất]]</f>
        <v>160012869 | Vảy PET WSS03G Mixed</v>
      </c>
      <c r="K306" s="2" cm="1">
        <f t="array" ref="K3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9412.6213592233016</v>
      </c>
      <c r="L306" s="2" cm="1">
        <f t="array" ref="L3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6" s="2" cm="1">
        <f t="array" ref="M3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6" s="2" cm="1">
        <f t="array" ref="N3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71274.271844660194</v>
      </c>
      <c r="O306" s="2" cm="1">
        <f t="array" ref="O3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24313.106796116506</v>
      </c>
      <c r="P306" s="2" cm="1">
        <f t="array" ref="P3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6" s="2" cm="1">
        <f t="array" ref="Q3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6" s="2" cm="1">
        <f t="array" ref="R3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6" s="2" cm="1">
        <f t="array" ref="S3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6" s="2" cm="1">
        <f t="array" ref="T3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6" s="2" cm="1">
        <f t="array" ref="U3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6" s="2" cm="1">
        <f t="array" ref="V3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6" s="2" cm="1">
        <f t="array" ref="W3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6" s="2" cm="1">
        <f t="array" ref="X3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6" s="2">
        <f>SUM(Data_Xuất[[#This Row],[B1_MN]:[B4_DT]])-Data_Xuất[[#This Row],[Xuất-NX]]</f>
        <v>0</v>
      </c>
    </row>
    <row r="307" spans="1:25" x14ac:dyDescent="0.35">
      <c r="A307">
        <v>2024</v>
      </c>
      <c r="B307">
        <v>11</v>
      </c>
      <c r="C307" t="s">
        <v>24</v>
      </c>
      <c r="D307" t="s">
        <v>25</v>
      </c>
      <c r="E307" t="s">
        <v>164</v>
      </c>
      <c r="F307" t="s">
        <v>165</v>
      </c>
      <c r="G307" s="2">
        <v>10000</v>
      </c>
      <c r="H307" t="str">
        <f>_xlfn.XLOOKUP(Data_Xuất[[#This Row],[Main SKU]],MD_Main_SKU[Main SKU],MD_Main_SKU[SKU name_gom])</f>
        <v>WSS01</v>
      </c>
      <c r="I307" t="str">
        <f>_xlfn.XLOOKUP(Data_Xuất[[#This Row],[Material-Xuất]],MD_NVL[Material-Xuất],MD_NVL[SKU name_gom])</f>
        <v>B1_MN</v>
      </c>
      <c r="J307" t="str">
        <f>Data_Xuất[[#This Row],[Material-Xuất]]&amp;" | "&amp;Data_Xuất[[#This Row],[Material description-Xuất]]</f>
        <v>160012296 | Vảy PET B1_A2.2 MN</v>
      </c>
      <c r="K307" s="2" cm="1">
        <f t="array" ref="K3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10000</v>
      </c>
      <c r="L307" s="2" cm="1">
        <f t="array" ref="L3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7" s="2" cm="1">
        <f t="array" ref="M3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7" s="2" cm="1">
        <f t="array" ref="N3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7" s="2" cm="1">
        <f t="array" ref="O3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7" s="2" cm="1">
        <f t="array" ref="P3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7" s="2" cm="1">
        <f t="array" ref="Q3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7" s="2" cm="1">
        <f t="array" ref="R3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7" s="2" cm="1">
        <f t="array" ref="S3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7" s="2" cm="1">
        <f t="array" ref="T3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7" s="2" cm="1">
        <f t="array" ref="U3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7" s="2" cm="1">
        <f t="array" ref="V3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7" s="2" cm="1">
        <f t="array" ref="W3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7" s="2" cm="1">
        <f t="array" ref="X3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7" s="2">
        <f>SUM(Data_Xuất[[#This Row],[B1_MN]:[B4_DT]])-Data_Xuất[[#This Row],[Xuất-NX]]</f>
        <v>0</v>
      </c>
    </row>
    <row r="308" spans="1:25" x14ac:dyDescent="0.35">
      <c r="A308">
        <v>2024</v>
      </c>
      <c r="B308">
        <v>11</v>
      </c>
      <c r="C308" t="s">
        <v>26</v>
      </c>
      <c r="D308" t="s">
        <v>27</v>
      </c>
      <c r="E308" t="s">
        <v>162</v>
      </c>
      <c r="F308" t="s">
        <v>163</v>
      </c>
      <c r="G308" s="2">
        <v>346550</v>
      </c>
      <c r="H308" t="str">
        <f>_xlfn.XLOOKUP(Data_Xuất[[#This Row],[Main SKU]],MD_Main_SKU[Main SKU],MD_Main_SKU[SKU name_gom])</f>
        <v>iSS01</v>
      </c>
      <c r="I308" t="str">
        <f>_xlfn.XLOOKUP(Data_Xuất[[#This Row],[Material-Xuất]],MD_NVL[Material-Xuất],MD_NVL[SKU name_gom])</f>
        <v>B1_MN</v>
      </c>
      <c r="J308" t="str">
        <f>Data_Xuất[[#This Row],[Material-Xuất]]&amp;" | "&amp;Data_Xuất[[#This Row],[Material description-Xuất]]</f>
        <v>160011761 | Vảy PET B1_A1 MN</v>
      </c>
      <c r="K308" s="2" cm="1">
        <f t="array" ref="K3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346550</v>
      </c>
      <c r="L308" s="2" cm="1">
        <f t="array" ref="L3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8" s="2" cm="1">
        <f t="array" ref="M3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8" s="2" cm="1">
        <f t="array" ref="N3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8" s="2" cm="1">
        <f t="array" ref="O3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8" s="2" cm="1">
        <f t="array" ref="P3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8" s="2" cm="1">
        <f t="array" ref="Q3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8" s="2" cm="1">
        <f t="array" ref="R3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8" s="2" cm="1">
        <f t="array" ref="S3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08" s="2" cm="1">
        <f t="array" ref="T3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8" s="2" cm="1">
        <f t="array" ref="U3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8" s="2" cm="1">
        <f t="array" ref="V3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8" s="2" cm="1">
        <f t="array" ref="W3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8" s="2" cm="1">
        <f t="array" ref="X3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8" s="2">
        <f>SUM(Data_Xuất[[#This Row],[B1_MN]:[B4_DT]])-Data_Xuất[[#This Row],[Xuất-NX]]</f>
        <v>0</v>
      </c>
    </row>
    <row r="309" spans="1:25" x14ac:dyDescent="0.35">
      <c r="A309">
        <v>2024</v>
      </c>
      <c r="B309">
        <v>11</v>
      </c>
      <c r="C309" t="s">
        <v>26</v>
      </c>
      <c r="D309" t="s">
        <v>27</v>
      </c>
      <c r="E309" t="s">
        <v>214</v>
      </c>
      <c r="F309" t="s">
        <v>215</v>
      </c>
      <c r="G309" s="2">
        <v>27090.000000000004</v>
      </c>
      <c r="H309" t="str">
        <f>_xlfn.XLOOKUP(Data_Xuất[[#This Row],[Main SKU]],MD_Main_SKU[Main SKU],MD_Main_SKU[SKU name_gom])</f>
        <v>iSS01</v>
      </c>
      <c r="I309" t="str">
        <f>_xlfn.XLOOKUP(Data_Xuất[[#This Row],[Material-Xuất]],MD_NVL[Material-Xuất],MD_NVL[SKU name_gom])</f>
        <v>B7_DT</v>
      </c>
      <c r="J309" t="str">
        <f>Data_Xuất[[#This Row],[Material-Xuất]]&amp;" | "&amp;Data_Xuất[[#This Row],[Material description-Xuất]]</f>
        <v>160011808 | Vảy PET B7_A1</v>
      </c>
      <c r="K309" s="2" cm="1">
        <f t="array" ref="K3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09" s="2" cm="1">
        <f t="array" ref="L3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09" s="2" cm="1">
        <f t="array" ref="M3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09" s="2" cm="1">
        <f t="array" ref="N3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09" s="2" cm="1">
        <f t="array" ref="O3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09" s="2" cm="1">
        <f t="array" ref="P3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09" s="2" cm="1">
        <f t="array" ref="Q3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09" s="2" cm="1">
        <f t="array" ref="R3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09" s="2" cm="1">
        <f t="array" ref="S3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27090.000000000004</v>
      </c>
      <c r="T309" s="2" cm="1">
        <f t="array" ref="T3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09" s="2" cm="1">
        <f t="array" ref="U3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09" s="2" cm="1">
        <f t="array" ref="V3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09" s="2" cm="1">
        <f t="array" ref="W3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09" s="2" cm="1">
        <f t="array" ref="X3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09" s="2">
        <f>SUM(Data_Xuất[[#This Row],[B1_MN]:[B4_DT]])-Data_Xuất[[#This Row],[Xuất-NX]]</f>
        <v>0</v>
      </c>
    </row>
    <row r="310" spans="1:25" x14ac:dyDescent="0.35">
      <c r="A310">
        <v>2024</v>
      </c>
      <c r="B310">
        <v>11</v>
      </c>
      <c r="C310" t="s">
        <v>26</v>
      </c>
      <c r="D310" t="s">
        <v>27</v>
      </c>
      <c r="E310" t="s">
        <v>188</v>
      </c>
      <c r="F310" t="s">
        <v>189</v>
      </c>
      <c r="G310" s="2">
        <v>8000</v>
      </c>
      <c r="H310" t="str">
        <f>_xlfn.XLOOKUP(Data_Xuất[[#This Row],[Main SKU]],MD_Main_SKU[Main SKU],MD_Main_SKU[SKU name_gom])</f>
        <v>iSS01</v>
      </c>
      <c r="I310" t="str">
        <f>_xlfn.XLOOKUP(Data_Xuất[[#This Row],[Material-Xuất]],MD_NVL[Material-Xuất],MD_NVL[SKU name_gom])</f>
        <v>Vảy trộn</v>
      </c>
      <c r="J310" t="str">
        <f>Data_Xuất[[#This Row],[Material-Xuất]]&amp;" | "&amp;Data_Xuất[[#This Row],[Material description-Xuất]]</f>
        <v>160012273 | Vảy PET B1 Mix B2</v>
      </c>
      <c r="K310" s="2" cm="1">
        <f t="array" ref="K3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6302.5111864406781</v>
      </c>
      <c r="L310" s="2" cm="1">
        <f t="array" ref="L3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0" s="2" cm="1">
        <f t="array" ref="M3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</v>
      </c>
      <c r="N310" s="2" cm="1">
        <f t="array" ref="N3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0" s="2" cm="1">
        <f t="array" ref="O3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1102.2677966101694</v>
      </c>
      <c r="P310" s="2" cm="1">
        <f t="array" ref="P3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313.0006779661017</v>
      </c>
      <c r="Q310" s="2" cm="1">
        <f t="array" ref="Q3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82.220338983050851</v>
      </c>
      <c r="R310" s="2" cm="1">
        <f t="array" ref="R3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0" s="2" cm="1">
        <f t="array" ref="S3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0" s="2" cm="1">
        <f t="array" ref="T3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0" s="2" cm="1">
        <f t="array" ref="U3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0" s="2" cm="1">
        <f t="array" ref="V3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0" s="2" cm="1">
        <f t="array" ref="W3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0" s="2" cm="1">
        <f t="array" ref="X3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0" s="2">
        <f>SUM(Data_Xuất[[#This Row],[B1_MN]:[B4_DT]])-Data_Xuất[[#This Row],[Xuất-NX]]</f>
        <v>0</v>
      </c>
    </row>
    <row r="311" spans="1:25" x14ac:dyDescent="0.35">
      <c r="A311">
        <v>2024</v>
      </c>
      <c r="B311">
        <v>11</v>
      </c>
      <c r="C311" t="s">
        <v>26</v>
      </c>
      <c r="D311" t="s">
        <v>27</v>
      </c>
      <c r="E311" t="s">
        <v>164</v>
      </c>
      <c r="F311" t="s">
        <v>165</v>
      </c>
      <c r="G311" s="2">
        <v>231700</v>
      </c>
      <c r="H311" t="str">
        <f>_xlfn.XLOOKUP(Data_Xuất[[#This Row],[Main SKU]],MD_Main_SKU[Main SKU],MD_Main_SKU[SKU name_gom])</f>
        <v>iSS01</v>
      </c>
      <c r="I311" t="str">
        <f>_xlfn.XLOOKUP(Data_Xuất[[#This Row],[Material-Xuất]],MD_NVL[Material-Xuất],MD_NVL[SKU name_gom])</f>
        <v>B1_MN</v>
      </c>
      <c r="J311" t="str">
        <f>Data_Xuất[[#This Row],[Material-Xuất]]&amp;" | "&amp;Data_Xuất[[#This Row],[Material description-Xuất]]</f>
        <v>160012296 | Vảy PET B1_A2.2 MN</v>
      </c>
      <c r="K311" s="2" cm="1">
        <f t="array" ref="K3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231700</v>
      </c>
      <c r="L311" s="2" cm="1">
        <f t="array" ref="L3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1" s="2" cm="1">
        <f t="array" ref="M3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11" s="2" cm="1">
        <f t="array" ref="N3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1" s="2" cm="1">
        <f t="array" ref="O3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1" s="2" cm="1">
        <f t="array" ref="P3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11" s="2" cm="1">
        <f t="array" ref="Q3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1" s="2" cm="1">
        <f t="array" ref="R3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1" s="2" cm="1">
        <f t="array" ref="S3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1" s="2" cm="1">
        <f t="array" ref="T3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1" s="2" cm="1">
        <f t="array" ref="U3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1" s="2" cm="1">
        <f t="array" ref="V3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1" s="2" cm="1">
        <f t="array" ref="W3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1" s="2" cm="1">
        <f t="array" ref="X3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1" s="2">
        <f>SUM(Data_Xuất[[#This Row],[B1_MN]:[B4_DT]])-Data_Xuất[[#This Row],[Xuất-NX]]</f>
        <v>0</v>
      </c>
    </row>
    <row r="312" spans="1:25" x14ac:dyDescent="0.35">
      <c r="A312">
        <v>2024</v>
      </c>
      <c r="B312">
        <v>11</v>
      </c>
      <c r="C312" t="s">
        <v>26</v>
      </c>
      <c r="D312" t="s">
        <v>27</v>
      </c>
      <c r="E312" t="s">
        <v>196</v>
      </c>
      <c r="F312" t="s">
        <v>197</v>
      </c>
      <c r="G312" s="2">
        <v>53000</v>
      </c>
      <c r="H312" t="str">
        <f>_xlfn.XLOOKUP(Data_Xuất[[#This Row],[Main SKU]],MD_Main_SKU[Main SKU],MD_Main_SKU[SKU name_gom])</f>
        <v>iSS01</v>
      </c>
      <c r="I312" t="str">
        <f>_xlfn.XLOOKUP(Data_Xuất[[#This Row],[Material-Xuất]],MD_NVL[Material-Xuất],MD_NVL[SKU name_gom])</f>
        <v>B1_MN</v>
      </c>
      <c r="J312" t="str">
        <f>Data_Xuất[[#This Row],[Material-Xuất]]&amp;" | "&amp;Data_Xuất[[#This Row],[Material description-Xuất]]</f>
        <v>160012297 | Vảy PET B1_A3 MN</v>
      </c>
      <c r="K312" s="2" cm="1">
        <f t="array" ref="K3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53000</v>
      </c>
      <c r="L312" s="2" cm="1">
        <f t="array" ref="L3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2" s="2" cm="1">
        <f t="array" ref="M3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12" s="2" cm="1">
        <f t="array" ref="N3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2" s="2" cm="1">
        <f t="array" ref="O3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2" s="2" cm="1">
        <f t="array" ref="P3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12" s="2" cm="1">
        <f t="array" ref="Q3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2" s="2" cm="1">
        <f t="array" ref="R3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2" s="2" cm="1">
        <f t="array" ref="S3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2" s="2" cm="1">
        <f t="array" ref="T3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2" s="2" cm="1">
        <f t="array" ref="U3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2" s="2" cm="1">
        <f t="array" ref="V3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2" s="2" cm="1">
        <f t="array" ref="W3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2" s="2" cm="1">
        <f t="array" ref="X3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2" s="2">
        <f>SUM(Data_Xuất[[#This Row],[B1_MN]:[B4_DT]])-Data_Xuất[[#This Row],[Xuất-NX]]</f>
        <v>0</v>
      </c>
    </row>
    <row r="313" spans="1:25" x14ac:dyDescent="0.35">
      <c r="A313">
        <v>2024</v>
      </c>
      <c r="B313">
        <v>11</v>
      </c>
      <c r="C313" t="s">
        <v>26</v>
      </c>
      <c r="D313" t="s">
        <v>27</v>
      </c>
      <c r="E313" t="s">
        <v>248</v>
      </c>
      <c r="F313" t="s">
        <v>249</v>
      </c>
      <c r="G313" s="2">
        <v>700</v>
      </c>
      <c r="H313" t="str">
        <f>_xlfn.XLOOKUP(Data_Xuất[[#This Row],[Main SKU]],MD_Main_SKU[Main SKU],MD_Main_SKU[SKU name_gom])</f>
        <v>iSS01</v>
      </c>
      <c r="I313" t="str">
        <f>_xlfn.XLOOKUP(Data_Xuất[[#This Row],[Material-Xuất]],MD_NVL[Material-Xuất],MD_NVL[SKU name_gom])</f>
        <v>Phó sản</v>
      </c>
      <c r="J313" t="str">
        <f>Data_Xuất[[#This Row],[Material-Xuất]]&amp;" | "&amp;Data_Xuất[[#This Row],[Material description-Xuất]]</f>
        <v>160012310 | Vảy PET Zigzag_A1</v>
      </c>
      <c r="K313" s="2" cm="1">
        <f t="array" ref="K3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13" s="2" cm="1">
        <f t="array" ref="L3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3" s="2" cm="1">
        <f t="array" ref="M3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13" s="2" cm="1">
        <f t="array" ref="N3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3" s="2" cm="1">
        <f t="array" ref="O3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3" s="2" cm="1">
        <f t="array" ref="P3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700</v>
      </c>
      <c r="Q313" s="2" cm="1">
        <f t="array" ref="Q3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3" s="2" cm="1">
        <f t="array" ref="R3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3" s="2" cm="1">
        <f t="array" ref="S3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3" s="2" cm="1">
        <f t="array" ref="T3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3" s="2" cm="1">
        <f t="array" ref="U3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3" s="2" cm="1">
        <f t="array" ref="V3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3" s="2" cm="1">
        <f t="array" ref="W3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3" s="2" cm="1">
        <f t="array" ref="X3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3" s="2">
        <f>SUM(Data_Xuất[[#This Row],[B1_MN]:[B4_DT]])-Data_Xuất[[#This Row],[Xuất-NX]]</f>
        <v>0</v>
      </c>
    </row>
    <row r="314" spans="1:25" x14ac:dyDescent="0.35">
      <c r="A314">
        <v>2024</v>
      </c>
      <c r="B314">
        <v>11</v>
      </c>
      <c r="C314" t="s">
        <v>26</v>
      </c>
      <c r="D314" t="s">
        <v>27</v>
      </c>
      <c r="E314" t="s">
        <v>216</v>
      </c>
      <c r="F314" t="s">
        <v>217</v>
      </c>
      <c r="G314" s="2">
        <v>77000</v>
      </c>
      <c r="H314" t="str">
        <f>_xlfn.XLOOKUP(Data_Xuất[[#This Row],[Main SKU]],MD_Main_SKU[Main SKU],MD_Main_SKU[SKU name_gom])</f>
        <v>iSS01</v>
      </c>
      <c r="I314" t="str">
        <f>_xlfn.XLOOKUP(Data_Xuất[[#This Row],[Material-Xuất]],MD_NVL[Material-Xuất],MD_NVL[SKU name_gom])</f>
        <v>Vảy trộn</v>
      </c>
      <c r="J314" t="str">
        <f>Data_Xuất[[#This Row],[Material-Xuất]]&amp;" | "&amp;Data_Xuất[[#This Row],[Material description-Xuất]]</f>
        <v>160012358 | Vảy PET B1 Mix Zigzag</v>
      </c>
      <c r="K314" s="2" cm="1">
        <f t="array" ref="K3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44142.385210662083</v>
      </c>
      <c r="L314" s="2" cm="1">
        <f t="array" ref="L3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4" s="2" cm="1">
        <f t="array" ref="M3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6567.8417884780738</v>
      </c>
      <c r="N314" s="2" cm="1">
        <f t="array" ref="N3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4" s="2" cm="1">
        <f t="array" ref="O3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5283.4049871023217</v>
      </c>
      <c r="P314" s="2" cm="1">
        <f t="array" ref="P3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21006.368013757521</v>
      </c>
      <c r="Q314" s="2" cm="1">
        <f t="array" ref="Q3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4" s="2" cm="1">
        <f t="array" ref="R3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4" s="2" cm="1">
        <f t="array" ref="S3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4" s="2" cm="1">
        <f t="array" ref="T3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4" s="2" cm="1">
        <f t="array" ref="U3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4" s="2" cm="1">
        <f t="array" ref="V3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4" s="2" cm="1">
        <f t="array" ref="W3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4" s="2" cm="1">
        <f t="array" ref="X3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4" s="2">
        <f>SUM(Data_Xuất[[#This Row],[B1_MN]:[B4_DT]])-Data_Xuất[[#This Row],[Xuất-NX]]</f>
        <v>0</v>
      </c>
    </row>
    <row r="315" spans="1:25" x14ac:dyDescent="0.35">
      <c r="A315">
        <v>2024</v>
      </c>
      <c r="B315">
        <v>11</v>
      </c>
      <c r="C315" t="s">
        <v>26</v>
      </c>
      <c r="D315" t="s">
        <v>27</v>
      </c>
      <c r="E315" t="s">
        <v>250</v>
      </c>
      <c r="F315" t="s">
        <v>251</v>
      </c>
      <c r="G315" s="2">
        <v>9800</v>
      </c>
      <c r="H315" t="str">
        <f>_xlfn.XLOOKUP(Data_Xuất[[#This Row],[Main SKU]],MD_Main_SKU[Main SKU],MD_Main_SKU[SKU name_gom])</f>
        <v>iSS01</v>
      </c>
      <c r="I315" t="str">
        <f>_xlfn.XLOOKUP(Data_Xuất[[#This Row],[Material-Xuất]],MD_NVL[Material-Xuất],MD_NVL[SKU name_gom])</f>
        <v>Phó sản</v>
      </c>
      <c r="J315" t="str">
        <f>Data_Xuất[[#This Row],[Material-Xuất]]&amp;" | "&amp;Data_Xuất[[#This Row],[Material description-Xuất]]</f>
        <v>160012390 | Vảy PET Zigzag_A3</v>
      </c>
      <c r="K315" s="2" cm="1">
        <f t="array" ref="K3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15" s="2" cm="1">
        <f t="array" ref="L3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5" s="2" cm="1">
        <f t="array" ref="M3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15" s="2" cm="1">
        <f t="array" ref="N3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5" s="2" cm="1">
        <f t="array" ref="O3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5" s="2" cm="1">
        <f t="array" ref="P3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9800</v>
      </c>
      <c r="Q315" s="2" cm="1">
        <f t="array" ref="Q3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5" s="2" cm="1">
        <f t="array" ref="R3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5" s="2" cm="1">
        <f t="array" ref="S3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5" s="2" cm="1">
        <f t="array" ref="T3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5" s="2" cm="1">
        <f t="array" ref="U3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5" s="2" cm="1">
        <f t="array" ref="V3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5" s="2" cm="1">
        <f t="array" ref="W3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5" s="2" cm="1">
        <f t="array" ref="X3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5" s="2">
        <f>SUM(Data_Xuất[[#This Row],[B1_MN]:[B4_DT]])-Data_Xuất[[#This Row],[Xuất-NX]]</f>
        <v>0</v>
      </c>
    </row>
    <row r="316" spans="1:25" x14ac:dyDescent="0.35">
      <c r="A316">
        <v>2024</v>
      </c>
      <c r="B316">
        <v>11</v>
      </c>
      <c r="C316" t="s">
        <v>26</v>
      </c>
      <c r="D316" t="s">
        <v>27</v>
      </c>
      <c r="E316" t="s">
        <v>202</v>
      </c>
      <c r="F316" t="s">
        <v>203</v>
      </c>
      <c r="G316" s="2">
        <v>251499.99999999997</v>
      </c>
      <c r="H316" t="str">
        <f>_xlfn.XLOOKUP(Data_Xuất[[#This Row],[Main SKU]],MD_Main_SKU[Main SKU],MD_Main_SKU[SKU name_gom])</f>
        <v>iSS01</v>
      </c>
      <c r="I316" t="str">
        <f>_xlfn.XLOOKUP(Data_Xuất[[#This Row],[Material-Xuất]],MD_NVL[Material-Xuất],MD_NVL[SKU name_gom])</f>
        <v>Vảy trộn</v>
      </c>
      <c r="J316" t="str">
        <f>Data_Xuất[[#This Row],[Material-Xuất]]&amp;" | "&amp;Data_Xuất[[#This Row],[Material description-Xuất]]</f>
        <v>160012654 | Vảy PET B1-Hạt PL ADD</v>
      </c>
      <c r="K316" s="2" cm="1">
        <f t="array" ref="K3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88334.887040887028</v>
      </c>
      <c r="L316" s="2" cm="1">
        <f t="array" ref="L3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6" s="2" cm="1">
        <f t="array" ref="M3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9411.6424116424114</v>
      </c>
      <c r="N316" s="2" cm="1">
        <f t="array" ref="N3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70774.853776853764</v>
      </c>
      <c r="O316" s="2" cm="1">
        <f t="array" ref="O3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2474.9133749133748</v>
      </c>
      <c r="P316" s="2" cm="1">
        <f t="array" ref="P3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36625.580734580726</v>
      </c>
      <c r="Q316" s="2" cm="1">
        <f t="array" ref="Q3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8793.611226611225</v>
      </c>
      <c r="R316" s="2" cm="1">
        <f t="array" ref="R3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6" s="2" cm="1">
        <f t="array" ref="S3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383.43728343728338</v>
      </c>
      <c r="T316" s="2" cm="1">
        <f t="array" ref="T3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6" s="2" cm="1">
        <f t="array" ref="U3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34701.074151074143</v>
      </c>
      <c r="V316" s="2" cm="1">
        <f t="array" ref="V3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6" s="2" cm="1">
        <f t="array" ref="W3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6" s="2" cm="1">
        <f t="array" ref="X3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6" s="2">
        <f>SUM(Data_Xuất[[#This Row],[B1_MN]:[B4_DT]])-Data_Xuất[[#This Row],[Xuất-NX]]</f>
        <v>0</v>
      </c>
    </row>
    <row r="317" spans="1:25" x14ac:dyDescent="0.35">
      <c r="A317">
        <v>2024</v>
      </c>
      <c r="B317">
        <v>11</v>
      </c>
      <c r="C317" t="s">
        <v>26</v>
      </c>
      <c r="D317" t="s">
        <v>27</v>
      </c>
      <c r="E317" t="s">
        <v>170</v>
      </c>
      <c r="F317" t="s">
        <v>171</v>
      </c>
      <c r="G317" s="2">
        <v>39500</v>
      </c>
      <c r="H317" t="str">
        <f>_xlfn.XLOOKUP(Data_Xuất[[#This Row],[Main SKU]],MD_Main_SKU[Main SKU],MD_Main_SKU[SKU name_gom])</f>
        <v>iSS01</v>
      </c>
      <c r="I317" t="str">
        <f>_xlfn.XLOOKUP(Data_Xuất[[#This Row],[Material-Xuất]],MD_NVL[Material-Xuất],MD_NVL[SKU name_gom])</f>
        <v>B1_MN</v>
      </c>
      <c r="J317" t="str">
        <f>Data_Xuất[[#This Row],[Material-Xuất]]&amp;" | "&amp;Data_Xuất[[#This Row],[Material description-Xuất]]</f>
        <v>160012660 | Vảy PET B1_A2.1 MN</v>
      </c>
      <c r="K317" s="2" cm="1">
        <f t="array" ref="K3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39500</v>
      </c>
      <c r="L317" s="2" cm="1">
        <f t="array" ref="L3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7" s="2" cm="1">
        <f t="array" ref="M3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17" s="2" cm="1">
        <f t="array" ref="N3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7" s="2" cm="1">
        <f t="array" ref="O3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7" s="2" cm="1">
        <f t="array" ref="P3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17" s="2" cm="1">
        <f t="array" ref="Q3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7" s="2" cm="1">
        <f t="array" ref="R3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7" s="2" cm="1">
        <f t="array" ref="S3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7" s="2" cm="1">
        <f t="array" ref="T3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7" s="2" cm="1">
        <f t="array" ref="U3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7" s="2" cm="1">
        <f t="array" ref="V3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7" s="2" cm="1">
        <f t="array" ref="W3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7" s="2" cm="1">
        <f t="array" ref="X3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7" s="2">
        <f>SUM(Data_Xuất[[#This Row],[B1_MN]:[B4_DT]])-Data_Xuất[[#This Row],[Xuất-NX]]</f>
        <v>0</v>
      </c>
    </row>
    <row r="318" spans="1:25" x14ac:dyDescent="0.35">
      <c r="A318">
        <v>2024</v>
      </c>
      <c r="B318">
        <v>11</v>
      </c>
      <c r="C318" t="s">
        <v>26</v>
      </c>
      <c r="D318" t="s">
        <v>27</v>
      </c>
      <c r="E318" t="s">
        <v>200</v>
      </c>
      <c r="F318" t="s">
        <v>201</v>
      </c>
      <c r="G318" s="2">
        <v>58800</v>
      </c>
      <c r="H318" t="str">
        <f>_xlfn.XLOOKUP(Data_Xuất[[#This Row],[Main SKU]],MD_Main_SKU[Main SKU],MD_Main_SKU[SKU name_gom])</f>
        <v>iSS01</v>
      </c>
      <c r="I318" t="str">
        <f>_xlfn.XLOOKUP(Data_Xuất[[#This Row],[Material-Xuất]],MD_NVL[Material-Xuất],MD_NVL[SKU name_gom])</f>
        <v>Vảy trộn</v>
      </c>
      <c r="J318" t="str">
        <f>Data_Xuất[[#This Row],[Material-Xuất]]&amp;" | "&amp;Data_Xuất[[#This Row],[Material description-Xuất]]</f>
        <v>160012695 | Vảy PET B1_A3-B7.1_A1</v>
      </c>
      <c r="K318" s="2" cm="1">
        <f t="array" ref="K3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49442.005728410557</v>
      </c>
      <c r="L318" s="2" cm="1">
        <f t="array" ref="L3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8" s="2" cm="1">
        <f t="array" ref="M3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2117.0792953270293</v>
      </c>
      <c r="N318" s="2" cm="1">
        <f t="array" ref="N3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8" s="2" cm="1">
        <f t="array" ref="O3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8" s="2" cm="1">
        <f t="array" ref="P3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1503.166320084749</v>
      </c>
      <c r="Q318" s="2" cm="1">
        <f t="array" ref="Q3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207.16443677168752</v>
      </c>
      <c r="R318" s="2" cm="1">
        <f t="array" ref="R3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8" s="2" cm="1">
        <f t="array" ref="S3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5530.5842194059715</v>
      </c>
      <c r="T318" s="2" cm="1">
        <f t="array" ref="T3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8" s="2" cm="1">
        <f t="array" ref="U3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8" s="2" cm="1">
        <f t="array" ref="V3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8" s="2" cm="1">
        <f t="array" ref="W3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8" s="2" cm="1">
        <f t="array" ref="X3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8" s="2">
        <f>SUM(Data_Xuất[[#This Row],[B1_MN]:[B4_DT]])-Data_Xuất[[#This Row],[Xuất-NX]]</f>
        <v>0</v>
      </c>
    </row>
    <row r="319" spans="1:25" x14ac:dyDescent="0.35">
      <c r="A319">
        <v>2024</v>
      </c>
      <c r="B319">
        <v>11</v>
      </c>
      <c r="C319" t="s">
        <v>26</v>
      </c>
      <c r="D319" t="s">
        <v>27</v>
      </c>
      <c r="E319" t="s">
        <v>232</v>
      </c>
      <c r="F319" t="s">
        <v>233</v>
      </c>
      <c r="G319" s="2">
        <v>52824</v>
      </c>
      <c r="H319" t="str">
        <f>_xlfn.XLOOKUP(Data_Xuất[[#This Row],[Main SKU]],MD_Main_SKU[Main SKU],MD_Main_SKU[SKU name_gom])</f>
        <v>iSS01</v>
      </c>
      <c r="I319" t="str">
        <f>_xlfn.XLOOKUP(Data_Xuất[[#This Row],[Material-Xuất]],MD_NVL[Material-Xuất],MD_NVL[SKU name_gom])</f>
        <v>Phó sản</v>
      </c>
      <c r="J319" t="str">
        <f>Data_Xuất[[#This Row],[Material-Xuất]]&amp;" | "&amp;Data_Xuất[[#This Row],[Material description-Xuất]]</f>
        <v>160012717 | Vảy PET HAD_A1</v>
      </c>
      <c r="K319" s="2" cm="1">
        <f t="array" ref="K3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19" s="2" cm="1">
        <f t="array" ref="L3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19" s="2" cm="1">
        <f t="array" ref="M3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19" s="2" cm="1">
        <f t="array" ref="N3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19" s="2" cm="1">
        <f t="array" ref="O3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19" s="2" cm="1">
        <f t="array" ref="P3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52824</v>
      </c>
      <c r="Q319" s="2" cm="1">
        <f t="array" ref="Q3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19" s="2" cm="1">
        <f t="array" ref="R3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19" s="2" cm="1">
        <f t="array" ref="S3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19" s="2" cm="1">
        <f t="array" ref="T3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19" s="2" cm="1">
        <f t="array" ref="U3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19" s="2" cm="1">
        <f t="array" ref="V3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19" s="2" cm="1">
        <f t="array" ref="W3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19" s="2" cm="1">
        <f t="array" ref="X3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19" s="2">
        <f>SUM(Data_Xuất[[#This Row],[B1_MN]:[B4_DT]])-Data_Xuất[[#This Row],[Xuất-NX]]</f>
        <v>0</v>
      </c>
    </row>
    <row r="320" spans="1:25" x14ac:dyDescent="0.35">
      <c r="A320">
        <v>2024</v>
      </c>
      <c r="B320">
        <v>11</v>
      </c>
      <c r="C320" t="s">
        <v>26</v>
      </c>
      <c r="D320" t="s">
        <v>27</v>
      </c>
      <c r="E320" t="s">
        <v>234</v>
      </c>
      <c r="F320" t="s">
        <v>235</v>
      </c>
      <c r="G320" s="2">
        <v>10986</v>
      </c>
      <c r="H320" t="str">
        <f>_xlfn.XLOOKUP(Data_Xuất[[#This Row],[Main SKU]],MD_Main_SKU[Main SKU],MD_Main_SKU[SKU name_gom])</f>
        <v>iSS01</v>
      </c>
      <c r="I320" t="str">
        <f>_xlfn.XLOOKUP(Data_Xuất[[#This Row],[Material-Xuất]],MD_NVL[Material-Xuất],MD_NVL[SKU name_gom])</f>
        <v>Phó sản</v>
      </c>
      <c r="J320" t="str">
        <f>Data_Xuất[[#This Row],[Material-Xuất]]&amp;" | "&amp;Data_Xuất[[#This Row],[Material description-Xuất]]</f>
        <v>160012718 | Vảy PET HAD_A2</v>
      </c>
      <c r="K320" s="2" cm="1">
        <f t="array" ref="K3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0" s="2" cm="1">
        <f t="array" ref="L3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0" s="2" cm="1">
        <f t="array" ref="M3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0" s="2" cm="1">
        <f t="array" ref="N3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0" s="2" cm="1">
        <f t="array" ref="O3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0" s="2" cm="1">
        <f t="array" ref="P3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10986</v>
      </c>
      <c r="Q320" s="2" cm="1">
        <f t="array" ref="Q3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0" s="2" cm="1">
        <f t="array" ref="R3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0" s="2" cm="1">
        <f t="array" ref="S3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0" s="2" cm="1">
        <f t="array" ref="T3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0" s="2" cm="1">
        <f t="array" ref="U3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0" s="2" cm="1">
        <f t="array" ref="V3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0" s="2" cm="1">
        <f t="array" ref="W3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0" s="2" cm="1">
        <f t="array" ref="X3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0" s="2">
        <f>SUM(Data_Xuất[[#This Row],[B1_MN]:[B4_DT]])-Data_Xuất[[#This Row],[Xuất-NX]]</f>
        <v>0</v>
      </c>
    </row>
    <row r="321" spans="1:25" x14ac:dyDescent="0.35">
      <c r="A321">
        <v>2024</v>
      </c>
      <c r="B321">
        <v>11</v>
      </c>
      <c r="C321" t="s">
        <v>26</v>
      </c>
      <c r="D321" t="s">
        <v>27</v>
      </c>
      <c r="E321" t="s">
        <v>236</v>
      </c>
      <c r="F321" t="s">
        <v>237</v>
      </c>
      <c r="G321" s="2">
        <v>36554</v>
      </c>
      <c r="H321" t="str">
        <f>_xlfn.XLOOKUP(Data_Xuất[[#This Row],[Main SKU]],MD_Main_SKU[Main SKU],MD_Main_SKU[SKU name_gom])</f>
        <v>iSS01</v>
      </c>
      <c r="I321" t="str">
        <f>_xlfn.XLOOKUP(Data_Xuất[[#This Row],[Material-Xuất]],MD_NVL[Material-Xuất],MD_NVL[SKU name_gom])</f>
        <v>Phó sản</v>
      </c>
      <c r="J321" t="str">
        <f>Data_Xuất[[#This Row],[Material-Xuất]]&amp;" | "&amp;Data_Xuất[[#This Row],[Material description-Xuất]]</f>
        <v>160012719 | Vảy PET HAD_A3</v>
      </c>
      <c r="K321" s="2" cm="1">
        <f t="array" ref="K3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1" s="2" cm="1">
        <f t="array" ref="L3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1" s="2" cm="1">
        <f t="array" ref="M3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1" s="2" cm="1">
        <f t="array" ref="N3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1" s="2" cm="1">
        <f t="array" ref="O3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1" s="2" cm="1">
        <f t="array" ref="P3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36554</v>
      </c>
      <c r="Q321" s="2" cm="1">
        <f t="array" ref="Q3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1" s="2" cm="1">
        <f t="array" ref="R3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1" s="2" cm="1">
        <f t="array" ref="S3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1" s="2" cm="1">
        <f t="array" ref="T3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1" s="2" cm="1">
        <f t="array" ref="U3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1" s="2" cm="1">
        <f t="array" ref="V3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1" s="2" cm="1">
        <f t="array" ref="W3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1" s="2" cm="1">
        <f t="array" ref="X3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1" s="2">
        <f>SUM(Data_Xuất[[#This Row],[B1_MN]:[B4_DT]])-Data_Xuất[[#This Row],[Xuất-NX]]</f>
        <v>0</v>
      </c>
    </row>
    <row r="322" spans="1:25" x14ac:dyDescent="0.35">
      <c r="A322">
        <v>2024</v>
      </c>
      <c r="B322">
        <v>11</v>
      </c>
      <c r="C322" t="s">
        <v>115</v>
      </c>
      <c r="D322" t="s">
        <v>116</v>
      </c>
      <c r="E322" t="s">
        <v>248</v>
      </c>
      <c r="F322" t="s">
        <v>249</v>
      </c>
      <c r="G322" s="2">
        <v>700</v>
      </c>
      <c r="H322" t="str">
        <f>_xlfn.XLOOKUP(Data_Xuất[[#This Row],[Main SKU]],MD_Main_SKU[Main SKU],MD_Main_SKU[SKU name_gom])</f>
        <v>WSS05</v>
      </c>
      <c r="I322" t="str">
        <f>_xlfn.XLOOKUP(Data_Xuất[[#This Row],[Material-Xuất]],MD_NVL[Material-Xuất],MD_NVL[SKU name_gom])</f>
        <v>Phó sản</v>
      </c>
      <c r="J322" t="str">
        <f>Data_Xuất[[#This Row],[Material-Xuất]]&amp;" | "&amp;Data_Xuất[[#This Row],[Material description-Xuất]]</f>
        <v>160012310 | Vảy PET Zigzag_A1</v>
      </c>
      <c r="K322" s="2" cm="1">
        <f t="array" ref="K3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2" s="2" cm="1">
        <f t="array" ref="L3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2" s="2" cm="1">
        <f t="array" ref="M3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2" s="2" cm="1">
        <f t="array" ref="N3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2" s="2" cm="1">
        <f t="array" ref="O3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2" s="2" cm="1">
        <f t="array" ref="P3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700</v>
      </c>
      <c r="Q322" s="2" cm="1">
        <f t="array" ref="Q3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2" s="2" cm="1">
        <f t="array" ref="R3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2" s="2" cm="1">
        <f t="array" ref="S3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2" s="2" cm="1">
        <f t="array" ref="T3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2" s="2" cm="1">
        <f t="array" ref="U3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2" s="2" cm="1">
        <f t="array" ref="V3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2" s="2" cm="1">
        <f t="array" ref="W3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2" s="2" cm="1">
        <f t="array" ref="X3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2" s="2">
        <f>SUM(Data_Xuất[[#This Row],[B1_MN]:[B4_DT]])-Data_Xuất[[#This Row],[Xuất-NX]]</f>
        <v>0</v>
      </c>
    </row>
    <row r="323" spans="1:25" x14ac:dyDescent="0.35">
      <c r="A323">
        <v>2024</v>
      </c>
      <c r="B323">
        <v>11</v>
      </c>
      <c r="C323" t="s">
        <v>115</v>
      </c>
      <c r="D323" t="s">
        <v>116</v>
      </c>
      <c r="E323" t="s">
        <v>184</v>
      </c>
      <c r="F323" t="s">
        <v>185</v>
      </c>
      <c r="G323" s="2">
        <v>1050</v>
      </c>
      <c r="H323" t="str">
        <f>_xlfn.XLOOKUP(Data_Xuất[[#This Row],[Main SKU]],MD_Main_SKU[Main SKU],MD_Main_SKU[SKU name_gom])</f>
        <v>WSS05</v>
      </c>
      <c r="I323" t="str">
        <f>_xlfn.XLOOKUP(Data_Xuất[[#This Row],[Material-Xuất]],MD_NVL[Material-Xuất],MD_NVL[SKU name_gom])</f>
        <v>Phó sản</v>
      </c>
      <c r="J323" t="str">
        <f>Data_Xuất[[#This Row],[Material-Xuất]]&amp;" | "&amp;Data_Xuất[[#This Row],[Material description-Xuất]]</f>
        <v>160012438 | Vảy PET Tomra_A1</v>
      </c>
      <c r="K323" s="2" cm="1">
        <f t="array" ref="K3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3" s="2" cm="1">
        <f t="array" ref="L3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3" s="2" cm="1">
        <f t="array" ref="M3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3" s="2" cm="1">
        <f t="array" ref="N3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3" s="2" cm="1">
        <f t="array" ref="O3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3" s="2" cm="1">
        <f t="array" ref="P3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1050</v>
      </c>
      <c r="Q323" s="2" cm="1">
        <f t="array" ref="Q3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3" s="2" cm="1">
        <f t="array" ref="R3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3" s="2" cm="1">
        <f t="array" ref="S3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3" s="2" cm="1">
        <f t="array" ref="T3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3" s="2" cm="1">
        <f t="array" ref="U3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3" s="2" cm="1">
        <f t="array" ref="V3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3" s="2" cm="1">
        <f t="array" ref="W3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3" s="2" cm="1">
        <f t="array" ref="X3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3" s="2">
        <f>SUM(Data_Xuất[[#This Row],[B1_MN]:[B4_DT]])-Data_Xuất[[#This Row],[Xuất-NX]]</f>
        <v>0</v>
      </c>
    </row>
    <row r="324" spans="1:25" x14ac:dyDescent="0.35">
      <c r="A324">
        <v>2024</v>
      </c>
      <c r="B324">
        <v>11</v>
      </c>
      <c r="C324" t="s">
        <v>115</v>
      </c>
      <c r="D324" t="s">
        <v>116</v>
      </c>
      <c r="E324" t="s">
        <v>244</v>
      </c>
      <c r="F324" t="s">
        <v>245</v>
      </c>
      <c r="G324" s="2">
        <v>1356</v>
      </c>
      <c r="H324" t="str">
        <f>_xlfn.XLOOKUP(Data_Xuất[[#This Row],[Main SKU]],MD_Main_SKU[Main SKU],MD_Main_SKU[SKU name_gom])</f>
        <v>WSS05</v>
      </c>
      <c r="I324" t="str">
        <f>_xlfn.XLOOKUP(Data_Xuất[[#This Row],[Material-Xuất]],MD_NVL[Material-Xuất],MD_NVL[SKU name_gom])</f>
        <v>Phó sản</v>
      </c>
      <c r="J324" t="str">
        <f>Data_Xuất[[#This Row],[Material-Xuất]]&amp;" | "&amp;Data_Xuất[[#This Row],[Material description-Xuất]]</f>
        <v>160012439 | Vảy PET Tomra_A3</v>
      </c>
      <c r="K324" s="2" cm="1">
        <f t="array" ref="K3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4" s="2" cm="1">
        <f t="array" ref="L3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4" s="2" cm="1">
        <f t="array" ref="M3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4" s="2" cm="1">
        <f t="array" ref="N3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4" s="2" cm="1">
        <f t="array" ref="O3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4" s="2" cm="1">
        <f t="array" ref="P3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1356</v>
      </c>
      <c r="Q324" s="2" cm="1">
        <f t="array" ref="Q3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4" s="2" cm="1">
        <f t="array" ref="R3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4" s="2" cm="1">
        <f t="array" ref="S3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4" s="2" cm="1">
        <f t="array" ref="T3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4" s="2" cm="1">
        <f t="array" ref="U3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4" s="2" cm="1">
        <f t="array" ref="V3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4" s="2" cm="1">
        <f t="array" ref="W3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4" s="2" cm="1">
        <f t="array" ref="X3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4" s="2">
        <f>SUM(Data_Xuất[[#This Row],[B1_MN]:[B4_DT]])-Data_Xuất[[#This Row],[Xuất-NX]]</f>
        <v>0</v>
      </c>
    </row>
    <row r="325" spans="1:25" x14ac:dyDescent="0.35">
      <c r="A325">
        <v>2024</v>
      </c>
      <c r="B325">
        <v>11</v>
      </c>
      <c r="C325" t="s">
        <v>115</v>
      </c>
      <c r="D325" t="s">
        <v>116</v>
      </c>
      <c r="E325" t="s">
        <v>182</v>
      </c>
      <c r="F325" t="s">
        <v>183</v>
      </c>
      <c r="G325" s="2">
        <v>157981</v>
      </c>
      <c r="H325" t="str">
        <f>_xlfn.XLOOKUP(Data_Xuất[[#This Row],[Main SKU]],MD_Main_SKU[Main SKU],MD_Main_SKU[SKU name_gom])</f>
        <v>WSS05</v>
      </c>
      <c r="I325" t="str">
        <f>_xlfn.XLOOKUP(Data_Xuất[[#This Row],[Material-Xuất]],MD_NVL[Material-Xuất],MD_NVL[SKU name_gom])</f>
        <v>Vảy trộn</v>
      </c>
      <c r="J325" t="str">
        <f>Data_Xuất[[#This Row],[Material-Xuất]]&amp;" | "&amp;Data_Xuất[[#This Row],[Material description-Xuất]]</f>
        <v>160012456 | Vảy Xơ Sợi Mixed Thử Nghiệm</v>
      </c>
      <c r="K325" s="2" cm="1">
        <f t="array" ref="K3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1166.5800520078067</v>
      </c>
      <c r="L325" s="2" cm="1">
        <f t="array" ref="L3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5" s="2" cm="1">
        <f t="array" ref="M3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5" s="2" cm="1">
        <f t="array" ref="N3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33300.797967616054</v>
      </c>
      <c r="O325" s="2" cm="1">
        <f t="array" ref="O3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24871.944536449493</v>
      </c>
      <c r="P325" s="2" cm="1">
        <f t="array" ref="P3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84280.856894266763</v>
      </c>
      <c r="Q325" s="2" cm="1">
        <f t="array" ref="Q3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8078.8970243197246</v>
      </c>
      <c r="R325" s="2" cm="1">
        <f t="array" ref="R3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5" s="2" cm="1">
        <f t="array" ref="S3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6281.9235253401512</v>
      </c>
      <c r="T325" s="2" cm="1">
        <f t="array" ref="T3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5" s="2" cm="1">
        <f t="array" ref="U3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5" s="2" cm="1">
        <f t="array" ref="V3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5" s="2" cm="1">
        <f t="array" ref="W3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5" s="2" cm="1">
        <f t="array" ref="X3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5" s="2">
        <f>SUM(Data_Xuất[[#This Row],[B1_MN]:[B4_DT]])-Data_Xuất[[#This Row],[Xuất-NX]]</f>
        <v>0</v>
      </c>
    </row>
    <row r="326" spans="1:25" x14ac:dyDescent="0.35">
      <c r="A326">
        <v>2024</v>
      </c>
      <c r="B326">
        <v>12</v>
      </c>
      <c r="C326" t="s">
        <v>8</v>
      </c>
      <c r="D326" t="s">
        <v>9</v>
      </c>
      <c r="E326" t="s">
        <v>230</v>
      </c>
      <c r="F326" t="s">
        <v>231</v>
      </c>
      <c r="G326" s="2">
        <v>51000</v>
      </c>
      <c r="H326" t="str">
        <f>_xlfn.XLOOKUP(Data_Xuất[[#This Row],[Main SKU]],MD_Main_SKU[Main SKU],MD_Main_SKU[SKU name_gom])</f>
        <v>WSS01</v>
      </c>
      <c r="I326" t="str">
        <f>_xlfn.XLOOKUP(Data_Xuất[[#This Row],[Material-Xuất]],MD_NVL[Material-Xuất],MD_NVL[SKU name_gom])</f>
        <v>Vảy trộn</v>
      </c>
      <c r="J326" t="str">
        <f>Data_Xuất[[#This Row],[Material-Xuất]]&amp;" | "&amp;Data_Xuất[[#This Row],[Material description-Xuất]]</f>
        <v>160012248 | Vảy PET Mixed</v>
      </c>
      <c r="K326" s="2" cm="1">
        <f t="array" ref="K3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6" s="2" cm="1">
        <f t="array" ref="L3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6" s="2" cm="1">
        <f t="array" ref="M3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38801.803278688523</v>
      </c>
      <c r="N326" s="2" cm="1">
        <f t="array" ref="N3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4180.3278688524588</v>
      </c>
      <c r="O326" s="2" cm="1">
        <f t="array" ref="O3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6" s="2" cm="1">
        <f t="array" ref="P3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26" s="2" cm="1">
        <f t="array" ref="Q3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6" s="2" cm="1">
        <f t="array" ref="R3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6" s="2" cm="1">
        <f t="array" ref="S3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3837.5409836065573</v>
      </c>
      <c r="T326" s="2" cm="1">
        <f t="array" ref="T3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6" s="2" cm="1">
        <f t="array" ref="U3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4180.3278688524588</v>
      </c>
      <c r="V326" s="2" cm="1">
        <f t="array" ref="V3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6" s="2" cm="1">
        <f t="array" ref="W3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6" s="2" cm="1">
        <f t="array" ref="X3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6" s="2">
        <f>SUM(Data_Xuất[[#This Row],[B1_MN]:[B4_DT]])-Data_Xuất[[#This Row],[Xuất-NX]]</f>
        <v>0</v>
      </c>
    </row>
    <row r="327" spans="1:25" x14ac:dyDescent="0.35">
      <c r="A327">
        <v>2024</v>
      </c>
      <c r="B327">
        <v>12</v>
      </c>
      <c r="C327" t="s">
        <v>8</v>
      </c>
      <c r="D327" t="s">
        <v>9</v>
      </c>
      <c r="E327" t="s">
        <v>156</v>
      </c>
      <c r="F327" t="s">
        <v>157</v>
      </c>
      <c r="G327" s="2">
        <v>965900</v>
      </c>
      <c r="H327" t="str">
        <f>_xlfn.XLOOKUP(Data_Xuất[[#This Row],[Main SKU]],MD_Main_SKU[Main SKU],MD_Main_SKU[SKU name_gom])</f>
        <v>WSS01</v>
      </c>
      <c r="I327" t="str">
        <f>_xlfn.XLOOKUP(Data_Xuất[[#This Row],[Material-Xuất]],MD_NVL[Material-Xuất],MD_NVL[SKU name_gom])</f>
        <v>Vảy trộn</v>
      </c>
      <c r="J327" t="str">
        <f>Data_Xuất[[#This Row],[Material-Xuất]]&amp;" | "&amp;Data_Xuất[[#This Row],[Material description-Xuất]]</f>
        <v>160012428 | Vảy PET B1-B7.1</v>
      </c>
      <c r="K327" s="2" cm="1">
        <f t="array" ref="K3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193643.30298055714</v>
      </c>
      <c r="L327" s="2" cm="1">
        <f t="array" ref="L3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7" s="2" cm="1">
        <f t="array" ref="M3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677554.59472631197</v>
      </c>
      <c r="N327" s="2" cm="1">
        <f t="array" ref="N3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7" s="2" cm="1">
        <f t="array" ref="O3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7" s="2" cm="1">
        <f t="array" ref="P3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27" s="2" cm="1">
        <f t="array" ref="Q3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7" s="2" cm="1">
        <f t="array" ref="R3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7" s="2" cm="1">
        <f t="array" ref="S3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94702.102293130869</v>
      </c>
      <c r="T327" s="2" cm="1">
        <f t="array" ref="T3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7" s="2" cm="1">
        <f t="array" ref="U3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7" s="2" cm="1">
        <f t="array" ref="V3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7" s="2" cm="1">
        <f t="array" ref="W3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7" s="2" cm="1">
        <f t="array" ref="X3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7" s="2">
        <f>SUM(Data_Xuất[[#This Row],[B1_MN]:[B4_DT]])-Data_Xuất[[#This Row],[Xuất-NX]]</f>
        <v>0</v>
      </c>
    </row>
    <row r="328" spans="1:25" x14ac:dyDescent="0.35">
      <c r="A328">
        <v>2024</v>
      </c>
      <c r="B328">
        <v>12</v>
      </c>
      <c r="C328" t="s">
        <v>14</v>
      </c>
      <c r="D328" t="s">
        <v>15</v>
      </c>
      <c r="E328" t="s">
        <v>160</v>
      </c>
      <c r="F328" t="s">
        <v>161</v>
      </c>
      <c r="G328" s="2">
        <v>337000.00000000006</v>
      </c>
      <c r="H328" t="str">
        <f>_xlfn.XLOOKUP(Data_Xuất[[#This Row],[Main SKU]],MD_Main_SKU[Main SKU],MD_Main_SKU[SKU name_gom])</f>
        <v>iSS01084</v>
      </c>
      <c r="I328" t="str">
        <f>_xlfn.XLOOKUP(Data_Xuất[[#This Row],[Material-Xuất]],MD_NVL[Material-Xuất],MD_NVL[SKU name_gom])</f>
        <v>B1_DT</v>
      </c>
      <c r="J328" t="str">
        <f>Data_Xuất[[#This Row],[Material-Xuất]]&amp;" | "&amp;Data_Xuất[[#This Row],[Material description-Xuất]]</f>
        <v>160009895 | Vảy PET B1_A1 DT</v>
      </c>
      <c r="K328" s="2" cm="1">
        <f t="array" ref="K3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28" s="2" cm="1">
        <f t="array" ref="L3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8" s="2" cm="1">
        <f t="array" ref="M3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337000.00000000006</v>
      </c>
      <c r="N328" s="2" cm="1">
        <f t="array" ref="N3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8" s="2" cm="1">
        <f t="array" ref="O3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8" s="2" cm="1">
        <f t="array" ref="P3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28" s="2" cm="1">
        <f t="array" ref="Q3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8" s="2" cm="1">
        <f t="array" ref="R3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8" s="2" cm="1">
        <f t="array" ref="S3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8" s="2" cm="1">
        <f t="array" ref="T3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8" s="2" cm="1">
        <f t="array" ref="U3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8" s="2" cm="1">
        <f t="array" ref="V3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8" s="2" cm="1">
        <f t="array" ref="W3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8" s="2" cm="1">
        <f t="array" ref="X3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8" s="2">
        <f>SUM(Data_Xuất[[#This Row],[B1_MN]:[B4_DT]])-Data_Xuất[[#This Row],[Xuất-NX]]</f>
        <v>0</v>
      </c>
    </row>
    <row r="329" spans="1:25" x14ac:dyDescent="0.35">
      <c r="A329">
        <v>2024</v>
      </c>
      <c r="B329">
        <v>12</v>
      </c>
      <c r="C329" t="s">
        <v>14</v>
      </c>
      <c r="D329" t="s">
        <v>15</v>
      </c>
      <c r="E329" t="s">
        <v>162</v>
      </c>
      <c r="F329" t="s">
        <v>163</v>
      </c>
      <c r="G329" s="2">
        <v>520800.00000000012</v>
      </c>
      <c r="H329" t="str">
        <f>_xlfn.XLOOKUP(Data_Xuất[[#This Row],[Main SKU]],MD_Main_SKU[Main SKU],MD_Main_SKU[SKU name_gom])</f>
        <v>iSS01084</v>
      </c>
      <c r="I329" t="str">
        <f>_xlfn.XLOOKUP(Data_Xuất[[#This Row],[Material-Xuất]],MD_NVL[Material-Xuất],MD_NVL[SKU name_gom])</f>
        <v>B1_MN</v>
      </c>
      <c r="J329" t="str">
        <f>Data_Xuất[[#This Row],[Material-Xuất]]&amp;" | "&amp;Data_Xuất[[#This Row],[Material description-Xuất]]</f>
        <v>160011761 | Vảy PET B1_A1 MN</v>
      </c>
      <c r="K329" s="2" cm="1">
        <f t="array" ref="K3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520800.00000000012</v>
      </c>
      <c r="L329" s="2" cm="1">
        <f t="array" ref="L3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29" s="2" cm="1">
        <f t="array" ref="M3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29" s="2" cm="1">
        <f t="array" ref="N3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29" s="2" cm="1">
        <f t="array" ref="O3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29" s="2" cm="1">
        <f t="array" ref="P3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29" s="2" cm="1">
        <f t="array" ref="Q3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29" s="2" cm="1">
        <f t="array" ref="R3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29" s="2" cm="1">
        <f t="array" ref="S3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29" s="2" cm="1">
        <f t="array" ref="T3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29" s="2" cm="1">
        <f t="array" ref="U3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29" s="2" cm="1">
        <f t="array" ref="V3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29" s="2" cm="1">
        <f t="array" ref="W3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29" s="2" cm="1">
        <f t="array" ref="X3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29" s="2">
        <f>SUM(Data_Xuất[[#This Row],[B1_MN]:[B4_DT]])-Data_Xuất[[#This Row],[Xuất-NX]]</f>
        <v>0</v>
      </c>
    </row>
    <row r="330" spans="1:25" x14ac:dyDescent="0.35">
      <c r="A330">
        <v>2024</v>
      </c>
      <c r="B330">
        <v>12</v>
      </c>
      <c r="C330" t="s">
        <v>14</v>
      </c>
      <c r="D330" t="s">
        <v>15</v>
      </c>
      <c r="E330" t="s">
        <v>142</v>
      </c>
      <c r="F330" t="s">
        <v>143</v>
      </c>
      <c r="G330" s="2">
        <v>101700.00000000001</v>
      </c>
      <c r="H330" t="str">
        <f>_xlfn.XLOOKUP(Data_Xuất[[#This Row],[Main SKU]],MD_Main_SKU[Main SKU],MD_Main_SKU[SKU name_gom])</f>
        <v>iSS01084</v>
      </c>
      <c r="I330" t="str">
        <f>_xlfn.XLOOKUP(Data_Xuất[[#This Row],[Material-Xuất]],MD_NVL[Material-Xuất],MD_NVL[SKU name_gom])</f>
        <v>B1_DT</v>
      </c>
      <c r="J330" t="str">
        <f>Data_Xuất[[#This Row],[Material-Xuất]]&amp;" | "&amp;Data_Xuất[[#This Row],[Material description-Xuất]]</f>
        <v>160012659 | Vảy PET B1_A2.1 DT</v>
      </c>
      <c r="K330" s="2" cm="1">
        <f t="array" ref="K3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30" s="2" cm="1">
        <f t="array" ref="L3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0" s="2" cm="1">
        <f t="array" ref="M3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101700.00000000001</v>
      </c>
      <c r="N330" s="2" cm="1">
        <f t="array" ref="N3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0" s="2" cm="1">
        <f t="array" ref="O3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0" s="2" cm="1">
        <f t="array" ref="P3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0" s="2" cm="1">
        <f t="array" ref="Q3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0" s="2" cm="1">
        <f t="array" ref="R3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0" s="2" cm="1">
        <f t="array" ref="S3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0" s="2" cm="1">
        <f t="array" ref="T3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0" s="2" cm="1">
        <f t="array" ref="U3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0" s="2" cm="1">
        <f t="array" ref="V3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0" s="2" cm="1">
        <f t="array" ref="W3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0" s="2" cm="1">
        <f t="array" ref="X3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0" s="2">
        <f>SUM(Data_Xuất[[#This Row],[B1_MN]:[B4_DT]])-Data_Xuất[[#This Row],[Xuất-NX]]</f>
        <v>0</v>
      </c>
    </row>
    <row r="331" spans="1:25" x14ac:dyDescent="0.35">
      <c r="A331">
        <v>2024</v>
      </c>
      <c r="B331">
        <v>12</v>
      </c>
      <c r="C331" t="s">
        <v>14</v>
      </c>
      <c r="D331" t="s">
        <v>15</v>
      </c>
      <c r="E331" t="s">
        <v>170</v>
      </c>
      <c r="F331" t="s">
        <v>171</v>
      </c>
      <c r="G331" s="2">
        <v>89900</v>
      </c>
      <c r="H331" t="str">
        <f>_xlfn.XLOOKUP(Data_Xuất[[#This Row],[Main SKU]],MD_Main_SKU[Main SKU],MD_Main_SKU[SKU name_gom])</f>
        <v>iSS01084</v>
      </c>
      <c r="I331" t="str">
        <f>_xlfn.XLOOKUP(Data_Xuất[[#This Row],[Material-Xuất]],MD_NVL[Material-Xuất],MD_NVL[SKU name_gom])</f>
        <v>B1_MN</v>
      </c>
      <c r="J331" t="str">
        <f>Data_Xuất[[#This Row],[Material-Xuất]]&amp;" | "&amp;Data_Xuất[[#This Row],[Material description-Xuất]]</f>
        <v>160012660 | Vảy PET B1_A2.1 MN</v>
      </c>
      <c r="K331" s="2" cm="1">
        <f t="array" ref="K3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89900</v>
      </c>
      <c r="L331" s="2" cm="1">
        <f t="array" ref="L3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1" s="2" cm="1">
        <f t="array" ref="M3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1" s="2" cm="1">
        <f t="array" ref="N3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1" s="2" cm="1">
        <f t="array" ref="O3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1" s="2" cm="1">
        <f t="array" ref="P3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1" s="2" cm="1">
        <f t="array" ref="Q3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1" s="2" cm="1">
        <f t="array" ref="R3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1" s="2" cm="1">
        <f t="array" ref="S3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1" s="2" cm="1">
        <f t="array" ref="T3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1" s="2" cm="1">
        <f t="array" ref="U3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1" s="2" cm="1">
        <f t="array" ref="V3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1" s="2" cm="1">
        <f t="array" ref="W3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1" s="2" cm="1">
        <f t="array" ref="X3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1" s="2">
        <f>SUM(Data_Xuất[[#This Row],[B1_MN]:[B4_DT]])-Data_Xuất[[#This Row],[Xuất-NX]]</f>
        <v>0</v>
      </c>
    </row>
    <row r="332" spans="1:25" x14ac:dyDescent="0.35">
      <c r="A332">
        <v>2024</v>
      </c>
      <c r="B332">
        <v>12</v>
      </c>
      <c r="C332" t="s">
        <v>16</v>
      </c>
      <c r="D332" t="s">
        <v>17</v>
      </c>
      <c r="E332" t="s">
        <v>162</v>
      </c>
      <c r="F332" t="s">
        <v>163</v>
      </c>
      <c r="G332" s="2">
        <v>200135.00000000003</v>
      </c>
      <c r="H332" t="str">
        <f>_xlfn.XLOOKUP(Data_Xuất[[#This Row],[Main SKU]],MD_Main_SKU[Main SKU],MD_Main_SKU[SKU name_gom])</f>
        <v>WSS01</v>
      </c>
      <c r="I332" t="str">
        <f>_xlfn.XLOOKUP(Data_Xuất[[#This Row],[Material-Xuất]],MD_NVL[Material-Xuất],MD_NVL[SKU name_gom])</f>
        <v>B1_MN</v>
      </c>
      <c r="J332" t="str">
        <f>Data_Xuất[[#This Row],[Material-Xuất]]&amp;" | "&amp;Data_Xuất[[#This Row],[Material description-Xuất]]</f>
        <v>160011761 | Vảy PET B1_A1 MN</v>
      </c>
      <c r="K332" s="2" cm="1">
        <f t="array" ref="K3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200135.00000000003</v>
      </c>
      <c r="L332" s="2" cm="1">
        <f t="array" ref="L3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2" s="2" cm="1">
        <f t="array" ref="M3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2" s="2" cm="1">
        <f t="array" ref="N3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2" s="2" cm="1">
        <f t="array" ref="O3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2" s="2" cm="1">
        <f t="array" ref="P3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2" s="2" cm="1">
        <f t="array" ref="Q3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2" s="2" cm="1">
        <f t="array" ref="R3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2" s="2" cm="1">
        <f t="array" ref="S3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2" s="2" cm="1">
        <f t="array" ref="T3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2" s="2" cm="1">
        <f t="array" ref="U3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2" s="2" cm="1">
        <f t="array" ref="V3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2" s="2" cm="1">
        <f t="array" ref="W3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2" s="2" cm="1">
        <f t="array" ref="X3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2" s="2">
        <f>SUM(Data_Xuất[[#This Row],[B1_MN]:[B4_DT]])-Data_Xuất[[#This Row],[Xuất-NX]]</f>
        <v>0</v>
      </c>
    </row>
    <row r="333" spans="1:25" x14ac:dyDescent="0.35">
      <c r="A333">
        <v>2024</v>
      </c>
      <c r="B333">
        <v>12</v>
      </c>
      <c r="C333" t="s">
        <v>16</v>
      </c>
      <c r="D333" t="s">
        <v>17</v>
      </c>
      <c r="E333" t="s">
        <v>188</v>
      </c>
      <c r="F333" t="s">
        <v>189</v>
      </c>
      <c r="G333" s="2">
        <v>184700</v>
      </c>
      <c r="H333" t="str">
        <f>_xlfn.XLOOKUP(Data_Xuất[[#This Row],[Main SKU]],MD_Main_SKU[Main SKU],MD_Main_SKU[SKU name_gom])</f>
        <v>WSS01</v>
      </c>
      <c r="I333" t="str">
        <f>_xlfn.XLOOKUP(Data_Xuất[[#This Row],[Material-Xuất]],MD_NVL[Material-Xuất],MD_NVL[SKU name_gom])</f>
        <v>Vảy trộn</v>
      </c>
      <c r="J333" t="str">
        <f>Data_Xuất[[#This Row],[Material-Xuất]]&amp;" | "&amp;Data_Xuất[[#This Row],[Material description-Xuất]]</f>
        <v>160012273 | Vảy PET B1 Mix B2</v>
      </c>
      <c r="K333" s="2" cm="1">
        <f t="array" ref="K3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145509.22701694915</v>
      </c>
      <c r="L333" s="2" cm="1">
        <f t="array" ref="L3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3" s="2" cm="1">
        <f t="array" ref="M3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4617.5</v>
      </c>
      <c r="N333" s="2" cm="1">
        <f t="array" ref="N3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3" s="2" cm="1">
        <f t="array" ref="O3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25448.607754237288</v>
      </c>
      <c r="P333" s="2" cm="1">
        <f t="array" ref="P3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7226.4031525423734</v>
      </c>
      <c r="Q333" s="2" cm="1">
        <f t="array" ref="Q3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1898.2620762711865</v>
      </c>
      <c r="R333" s="2" cm="1">
        <f t="array" ref="R3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3" s="2" cm="1">
        <f t="array" ref="S3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3" s="2" cm="1">
        <f t="array" ref="T3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3" s="2" cm="1">
        <f t="array" ref="U3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3" s="2" cm="1">
        <f t="array" ref="V3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3" s="2" cm="1">
        <f t="array" ref="W3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3" s="2" cm="1">
        <f t="array" ref="X3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3" s="2">
        <f>SUM(Data_Xuất[[#This Row],[B1_MN]:[B4_DT]])-Data_Xuất[[#This Row],[Xuất-NX]]</f>
        <v>0</v>
      </c>
    </row>
    <row r="334" spans="1:25" x14ac:dyDescent="0.35">
      <c r="A334">
        <v>2024</v>
      </c>
      <c r="B334">
        <v>12</v>
      </c>
      <c r="C334" t="s">
        <v>16</v>
      </c>
      <c r="D334" t="s">
        <v>17</v>
      </c>
      <c r="E334" t="s">
        <v>164</v>
      </c>
      <c r="F334" t="s">
        <v>165</v>
      </c>
      <c r="G334" s="2">
        <v>298895</v>
      </c>
      <c r="H334" t="str">
        <f>_xlfn.XLOOKUP(Data_Xuất[[#This Row],[Main SKU]],MD_Main_SKU[Main SKU],MD_Main_SKU[SKU name_gom])</f>
        <v>WSS01</v>
      </c>
      <c r="I334" t="str">
        <f>_xlfn.XLOOKUP(Data_Xuất[[#This Row],[Material-Xuất]],MD_NVL[Material-Xuất],MD_NVL[SKU name_gom])</f>
        <v>B1_MN</v>
      </c>
      <c r="J334" t="str">
        <f>Data_Xuất[[#This Row],[Material-Xuất]]&amp;" | "&amp;Data_Xuất[[#This Row],[Material description-Xuất]]</f>
        <v>160012296 | Vảy PET B1_A2.2 MN</v>
      </c>
      <c r="K334" s="2" cm="1">
        <f t="array" ref="K3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298895</v>
      </c>
      <c r="L334" s="2" cm="1">
        <f t="array" ref="L3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4" s="2" cm="1">
        <f t="array" ref="M3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4" s="2" cm="1">
        <f t="array" ref="N3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4" s="2" cm="1">
        <f t="array" ref="O3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4" s="2" cm="1">
        <f t="array" ref="P3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4" s="2" cm="1">
        <f t="array" ref="Q3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4" s="2" cm="1">
        <f t="array" ref="R3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4" s="2" cm="1">
        <f t="array" ref="S3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4" s="2" cm="1">
        <f t="array" ref="T3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4" s="2" cm="1">
        <f t="array" ref="U3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4" s="2" cm="1">
        <f t="array" ref="V3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4" s="2" cm="1">
        <f t="array" ref="W3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4" s="2" cm="1">
        <f t="array" ref="X3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4" s="2">
        <f>SUM(Data_Xuất[[#This Row],[B1_MN]:[B4_DT]])-Data_Xuất[[#This Row],[Xuất-NX]]</f>
        <v>0</v>
      </c>
    </row>
    <row r="335" spans="1:25" x14ac:dyDescent="0.35">
      <c r="A335">
        <v>2024</v>
      </c>
      <c r="B335">
        <v>12</v>
      </c>
      <c r="C335" t="s">
        <v>16</v>
      </c>
      <c r="D335" t="s">
        <v>17</v>
      </c>
      <c r="E335" t="s">
        <v>196</v>
      </c>
      <c r="F335" t="s">
        <v>197</v>
      </c>
      <c r="G335" s="2">
        <v>19575</v>
      </c>
      <c r="H335" t="str">
        <f>_xlfn.XLOOKUP(Data_Xuất[[#This Row],[Main SKU]],MD_Main_SKU[Main SKU],MD_Main_SKU[SKU name_gom])</f>
        <v>WSS01</v>
      </c>
      <c r="I335" t="str">
        <f>_xlfn.XLOOKUP(Data_Xuất[[#This Row],[Material-Xuất]],MD_NVL[Material-Xuất],MD_NVL[SKU name_gom])</f>
        <v>B1_MN</v>
      </c>
      <c r="J335" t="str">
        <f>Data_Xuất[[#This Row],[Material-Xuất]]&amp;" | "&amp;Data_Xuất[[#This Row],[Material description-Xuất]]</f>
        <v>160012297 | Vảy PET B1_A3 MN</v>
      </c>
      <c r="K335" s="2" cm="1">
        <f t="array" ref="K3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19575</v>
      </c>
      <c r="L335" s="2" cm="1">
        <f t="array" ref="L3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5" s="2" cm="1">
        <f t="array" ref="M3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5" s="2" cm="1">
        <f t="array" ref="N3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5" s="2" cm="1">
        <f t="array" ref="O3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5" s="2" cm="1">
        <f t="array" ref="P3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5" s="2" cm="1">
        <f t="array" ref="Q3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5" s="2" cm="1">
        <f t="array" ref="R3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5" s="2" cm="1">
        <f t="array" ref="S3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5" s="2" cm="1">
        <f t="array" ref="T3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5" s="2" cm="1">
        <f t="array" ref="U3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5" s="2" cm="1">
        <f t="array" ref="V3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5" s="2" cm="1">
        <f t="array" ref="W3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5" s="2" cm="1">
        <f t="array" ref="X3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5" s="2">
        <f>SUM(Data_Xuất[[#This Row],[B1_MN]:[B4_DT]])-Data_Xuất[[#This Row],[Xuất-NX]]</f>
        <v>0</v>
      </c>
    </row>
    <row r="336" spans="1:25" x14ac:dyDescent="0.35">
      <c r="A336">
        <v>2024</v>
      </c>
      <c r="B336">
        <v>12</v>
      </c>
      <c r="C336" t="s">
        <v>16</v>
      </c>
      <c r="D336" t="s">
        <v>17</v>
      </c>
      <c r="E336" t="s">
        <v>156</v>
      </c>
      <c r="F336" t="s">
        <v>157</v>
      </c>
      <c r="G336" s="2">
        <v>8500</v>
      </c>
      <c r="H336" t="str">
        <f>_xlfn.XLOOKUP(Data_Xuất[[#This Row],[Main SKU]],MD_Main_SKU[Main SKU],MD_Main_SKU[SKU name_gom])</f>
        <v>WSS01</v>
      </c>
      <c r="I336" t="str">
        <f>_xlfn.XLOOKUP(Data_Xuất[[#This Row],[Material-Xuất]],MD_NVL[Material-Xuất],MD_NVL[SKU name_gom])</f>
        <v>Vảy trộn</v>
      </c>
      <c r="J336" t="str">
        <f>Data_Xuất[[#This Row],[Material-Xuất]]&amp;" | "&amp;Data_Xuất[[#This Row],[Material description-Xuất]]</f>
        <v>160012428 | Vảy PET B1-B7.1</v>
      </c>
      <c r="K336" s="2" cm="1">
        <f t="array" ref="K3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1704.0771046016519</v>
      </c>
      <c r="L336" s="2" cm="1">
        <f t="array" ref="L3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6" s="2" cm="1">
        <f t="array" ref="M3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5962.5365515826197</v>
      </c>
      <c r="N336" s="2" cm="1">
        <f t="array" ref="N3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6" s="2" cm="1">
        <f t="array" ref="O3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6" s="2" cm="1">
        <f t="array" ref="P3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6" s="2" cm="1">
        <f t="array" ref="Q3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6" s="2" cm="1">
        <f t="array" ref="R3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6" s="2" cm="1">
        <f t="array" ref="S3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833.38634381572876</v>
      </c>
      <c r="T336" s="2" cm="1">
        <f t="array" ref="T3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6" s="2" cm="1">
        <f t="array" ref="U3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6" s="2" cm="1">
        <f t="array" ref="V3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6" s="2" cm="1">
        <f t="array" ref="W3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6" s="2" cm="1">
        <f t="array" ref="X3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6" s="2">
        <f>SUM(Data_Xuất[[#This Row],[B1_MN]:[B4_DT]])-Data_Xuất[[#This Row],[Xuất-NX]]</f>
        <v>0</v>
      </c>
    </row>
    <row r="337" spans="1:25" x14ac:dyDescent="0.35">
      <c r="A337">
        <v>2024</v>
      </c>
      <c r="B337">
        <v>12</v>
      </c>
      <c r="C337" t="s">
        <v>16</v>
      </c>
      <c r="D337" t="s">
        <v>17</v>
      </c>
      <c r="E337" t="s">
        <v>170</v>
      </c>
      <c r="F337" t="s">
        <v>171</v>
      </c>
      <c r="G337" s="2">
        <v>98400.000000000015</v>
      </c>
      <c r="H337" t="str">
        <f>_xlfn.XLOOKUP(Data_Xuất[[#This Row],[Main SKU]],MD_Main_SKU[Main SKU],MD_Main_SKU[SKU name_gom])</f>
        <v>WSS01</v>
      </c>
      <c r="I337" t="str">
        <f>_xlfn.XLOOKUP(Data_Xuất[[#This Row],[Material-Xuất]],MD_NVL[Material-Xuất],MD_NVL[SKU name_gom])</f>
        <v>B1_MN</v>
      </c>
      <c r="J337" t="str">
        <f>Data_Xuất[[#This Row],[Material-Xuất]]&amp;" | "&amp;Data_Xuất[[#This Row],[Material description-Xuất]]</f>
        <v>160012660 | Vảy PET B1_A2.1 MN</v>
      </c>
      <c r="K337" s="2" cm="1">
        <f t="array" ref="K3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98400.000000000015</v>
      </c>
      <c r="L337" s="2" cm="1">
        <f t="array" ref="L3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7" s="2" cm="1">
        <f t="array" ref="M3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7" s="2" cm="1">
        <f t="array" ref="N3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7" s="2" cm="1">
        <f t="array" ref="O3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37" s="2" cm="1">
        <f t="array" ref="P3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7" s="2" cm="1">
        <f t="array" ref="Q3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7" s="2" cm="1">
        <f t="array" ref="R3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7" s="2" cm="1">
        <f t="array" ref="S3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7" s="2" cm="1">
        <f t="array" ref="T3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7" s="2" cm="1">
        <f t="array" ref="U3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7" s="2" cm="1">
        <f t="array" ref="V3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7" s="2" cm="1">
        <f t="array" ref="W3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7" s="2" cm="1">
        <f t="array" ref="X3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7" s="2">
        <f>SUM(Data_Xuất[[#This Row],[B1_MN]:[B4_DT]])-Data_Xuất[[#This Row],[Xuất-NX]]</f>
        <v>0</v>
      </c>
    </row>
    <row r="338" spans="1:25" x14ac:dyDescent="0.35">
      <c r="A338">
        <v>2024</v>
      </c>
      <c r="B338">
        <v>12</v>
      </c>
      <c r="C338" t="s">
        <v>16</v>
      </c>
      <c r="D338" t="s">
        <v>17</v>
      </c>
      <c r="E338" t="s">
        <v>222</v>
      </c>
      <c r="F338" t="s">
        <v>223</v>
      </c>
      <c r="G338" s="2">
        <v>21912.5</v>
      </c>
      <c r="H338" t="str">
        <f>_xlfn.XLOOKUP(Data_Xuất[[#This Row],[Main SKU]],MD_Main_SKU[Main SKU],MD_Main_SKU[SKU name_gom])</f>
        <v>WSS01</v>
      </c>
      <c r="I338" t="str">
        <f>_xlfn.XLOOKUP(Data_Xuất[[#This Row],[Material-Xuất]],MD_NVL[Material-Xuất],MD_NVL[SKU name_gom])</f>
        <v>B2_DT</v>
      </c>
      <c r="J338" t="str">
        <f>Data_Xuất[[#This Row],[Material-Xuất]]&amp;" | "&amp;Data_Xuất[[#This Row],[Material description-Xuất]]</f>
        <v>160012683 | Vảy PET B2.2_A1</v>
      </c>
      <c r="K338" s="2" cm="1">
        <f t="array" ref="K3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38" s="2" cm="1">
        <f t="array" ref="L3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8" s="2" cm="1">
        <f t="array" ref="M3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8" s="2" cm="1">
        <f t="array" ref="N3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8" s="2" cm="1">
        <f t="array" ref="O3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21912.5</v>
      </c>
      <c r="P338" s="2" cm="1">
        <f t="array" ref="P3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8" s="2" cm="1">
        <f t="array" ref="Q3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8" s="2" cm="1">
        <f t="array" ref="R3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8" s="2" cm="1">
        <f t="array" ref="S3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8" s="2" cm="1">
        <f t="array" ref="T3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8" s="2" cm="1">
        <f t="array" ref="U3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8" s="2" cm="1">
        <f t="array" ref="V3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8" s="2" cm="1">
        <f t="array" ref="W3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8" s="2" cm="1">
        <f t="array" ref="X3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8" s="2">
        <f>SUM(Data_Xuất[[#This Row],[B1_MN]:[B4_DT]])-Data_Xuất[[#This Row],[Xuất-NX]]</f>
        <v>0</v>
      </c>
    </row>
    <row r="339" spans="1:25" x14ac:dyDescent="0.35">
      <c r="A339">
        <v>2024</v>
      </c>
      <c r="B339">
        <v>12</v>
      </c>
      <c r="C339" t="s">
        <v>16</v>
      </c>
      <c r="D339" t="s">
        <v>17</v>
      </c>
      <c r="E339" t="s">
        <v>224</v>
      </c>
      <c r="F339" t="s">
        <v>225</v>
      </c>
      <c r="G339" s="2">
        <v>68473</v>
      </c>
      <c r="H339" t="str">
        <f>_xlfn.XLOOKUP(Data_Xuất[[#This Row],[Main SKU]],MD_Main_SKU[Main SKU],MD_Main_SKU[SKU name_gom])</f>
        <v>WSS01</v>
      </c>
      <c r="I339" t="str">
        <f>_xlfn.XLOOKUP(Data_Xuất[[#This Row],[Material-Xuất]],MD_NVL[Material-Xuất],MD_NVL[SKU name_gom])</f>
        <v>B2_DT</v>
      </c>
      <c r="J339" t="str">
        <f>Data_Xuất[[#This Row],[Material-Xuất]]&amp;" | "&amp;Data_Xuất[[#This Row],[Material description-Xuất]]</f>
        <v>160012684 | Vảy PET B2.2_A2</v>
      </c>
      <c r="K339" s="2" cm="1">
        <f t="array" ref="K3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39" s="2" cm="1">
        <f t="array" ref="L3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39" s="2" cm="1">
        <f t="array" ref="M3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39" s="2" cm="1">
        <f t="array" ref="N3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39" s="2" cm="1">
        <f t="array" ref="O3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68473</v>
      </c>
      <c r="P339" s="2" cm="1">
        <f t="array" ref="P3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39" s="2" cm="1">
        <f t="array" ref="Q3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39" s="2" cm="1">
        <f t="array" ref="R3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39" s="2" cm="1">
        <f t="array" ref="S3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39" s="2" cm="1">
        <f t="array" ref="T3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39" s="2" cm="1">
        <f t="array" ref="U3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39" s="2" cm="1">
        <f t="array" ref="V3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39" s="2" cm="1">
        <f t="array" ref="W3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39" s="2" cm="1">
        <f t="array" ref="X3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39" s="2">
        <f>SUM(Data_Xuất[[#This Row],[B1_MN]:[B4_DT]])-Data_Xuất[[#This Row],[Xuất-NX]]</f>
        <v>0</v>
      </c>
    </row>
    <row r="340" spans="1:25" x14ac:dyDescent="0.35">
      <c r="A340">
        <v>2024</v>
      </c>
      <c r="B340">
        <v>12</v>
      </c>
      <c r="C340" t="s">
        <v>16</v>
      </c>
      <c r="D340" t="s">
        <v>17</v>
      </c>
      <c r="E340" t="s">
        <v>252</v>
      </c>
      <c r="F340" t="s">
        <v>253</v>
      </c>
      <c r="G340" s="2">
        <v>9800</v>
      </c>
      <c r="H340" t="str">
        <f>_xlfn.XLOOKUP(Data_Xuất[[#This Row],[Main SKU]],MD_Main_SKU[Main SKU],MD_Main_SKU[SKU name_gom])</f>
        <v>WSS01</v>
      </c>
      <c r="I340" t="str">
        <f>_xlfn.XLOOKUP(Data_Xuất[[#This Row],[Material-Xuất]],MD_NVL[Material-Xuất],MD_NVL[SKU name_gom])</f>
        <v>B2_DT</v>
      </c>
      <c r="J340" t="str">
        <f>Data_Xuất[[#This Row],[Material-Xuất]]&amp;" | "&amp;Data_Xuất[[#This Row],[Material description-Xuất]]</f>
        <v>160012685 | Vảy PET B2.2_A3</v>
      </c>
      <c r="K340" s="2" cm="1">
        <f t="array" ref="K3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40" s="2" cm="1">
        <f t="array" ref="L3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0" s="2" cm="1">
        <f t="array" ref="M3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0" s="2" cm="1">
        <f t="array" ref="N3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0" s="2" cm="1">
        <f t="array" ref="O3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9800</v>
      </c>
      <c r="P340" s="2" cm="1">
        <f t="array" ref="P3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0" s="2" cm="1">
        <f t="array" ref="Q3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0" s="2" cm="1">
        <f t="array" ref="R3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0" s="2" cm="1">
        <f t="array" ref="S3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0" s="2" cm="1">
        <f t="array" ref="T3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0" s="2" cm="1">
        <f t="array" ref="U3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0" s="2" cm="1">
        <f t="array" ref="V3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0" s="2" cm="1">
        <f t="array" ref="W3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0" s="2" cm="1">
        <f t="array" ref="X3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0" s="2">
        <f>SUM(Data_Xuất[[#This Row],[B1_MN]:[B4_DT]])-Data_Xuất[[#This Row],[Xuất-NX]]</f>
        <v>0</v>
      </c>
    </row>
    <row r="341" spans="1:25" x14ac:dyDescent="0.35">
      <c r="A341">
        <v>2024</v>
      </c>
      <c r="B341">
        <v>12</v>
      </c>
      <c r="C341" t="s">
        <v>18</v>
      </c>
      <c r="D341" t="s">
        <v>19</v>
      </c>
      <c r="E341" t="s">
        <v>158</v>
      </c>
      <c r="F341" t="s">
        <v>159</v>
      </c>
      <c r="G341" s="2">
        <v>22000</v>
      </c>
      <c r="H341" t="str">
        <f>_xlfn.XLOOKUP(Data_Xuất[[#This Row],[Main SKU]],MD_Main_SKU[Main SKU],MD_Main_SKU[SKU name_gom])</f>
        <v>iSS01</v>
      </c>
      <c r="I341" t="str">
        <f>_xlfn.XLOOKUP(Data_Xuất[[#This Row],[Material-Xuất]],MD_NVL[Material-Xuất],MD_NVL[SKU name_gom])</f>
        <v>B3_DT</v>
      </c>
      <c r="J341" t="str">
        <f>Data_Xuất[[#This Row],[Material-Xuất]]&amp;" | "&amp;Data_Xuất[[#This Row],[Material description-Xuất]]</f>
        <v>160009894 | Vảy PET B3_A1 DT</v>
      </c>
      <c r="K341" s="2" cm="1">
        <f t="array" ref="K3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41" s="2" cm="1">
        <f t="array" ref="L3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1" s="2" cm="1">
        <f t="array" ref="M3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1" s="2" cm="1">
        <f t="array" ref="N3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1" s="2" cm="1">
        <f t="array" ref="O3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1" s="2" cm="1">
        <f t="array" ref="P3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1" s="2" cm="1">
        <f t="array" ref="Q3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1" s="2" cm="1">
        <f t="array" ref="R3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22000</v>
      </c>
      <c r="S341" s="2" cm="1">
        <f t="array" ref="S3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1" s="2" cm="1">
        <f t="array" ref="T3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1" s="2" cm="1">
        <f t="array" ref="U3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1" s="2" cm="1">
        <f t="array" ref="V3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1" s="2" cm="1">
        <f t="array" ref="W3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1" s="2" cm="1">
        <f t="array" ref="X3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1" s="2">
        <f>SUM(Data_Xuất[[#This Row],[B1_MN]:[B4_DT]])-Data_Xuất[[#This Row],[Xuất-NX]]</f>
        <v>0</v>
      </c>
    </row>
    <row r="342" spans="1:25" x14ac:dyDescent="0.35">
      <c r="A342">
        <v>2024</v>
      </c>
      <c r="B342">
        <v>12</v>
      </c>
      <c r="C342" t="s">
        <v>18</v>
      </c>
      <c r="D342" t="s">
        <v>19</v>
      </c>
      <c r="E342" t="s">
        <v>166</v>
      </c>
      <c r="F342" t="s">
        <v>167</v>
      </c>
      <c r="G342" s="2">
        <v>499.99999999999994</v>
      </c>
      <c r="H342" t="str">
        <f>_xlfn.XLOOKUP(Data_Xuất[[#This Row],[Main SKU]],MD_Main_SKU[Main SKU],MD_Main_SKU[SKU name_gom])</f>
        <v>iSS01</v>
      </c>
      <c r="I342" t="str">
        <f>_xlfn.XLOOKUP(Data_Xuất[[#This Row],[Material-Xuất]],MD_NVL[Material-Xuất],MD_NVL[SKU name_gom])</f>
        <v>B3_DT</v>
      </c>
      <c r="J342" t="str">
        <f>Data_Xuất[[#This Row],[Material-Xuất]]&amp;" | "&amp;Data_Xuất[[#This Row],[Material description-Xuất]]</f>
        <v>160012302 | Vảy PET B3_A2.2 DT</v>
      </c>
      <c r="K342" s="2" cm="1">
        <f t="array" ref="K3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42" s="2" cm="1">
        <f t="array" ref="L3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2" s="2" cm="1">
        <f t="array" ref="M3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2" s="2" cm="1">
        <f t="array" ref="N3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2" s="2" cm="1">
        <f t="array" ref="O3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2" s="2" cm="1">
        <f t="array" ref="P3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2" s="2" cm="1">
        <f t="array" ref="Q3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2" s="2" cm="1">
        <f t="array" ref="R3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499.99999999999994</v>
      </c>
      <c r="S342" s="2" cm="1">
        <f t="array" ref="S3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2" s="2" cm="1">
        <f t="array" ref="T3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2" s="2" cm="1">
        <f t="array" ref="U3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2" s="2" cm="1">
        <f t="array" ref="V3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2" s="2" cm="1">
        <f t="array" ref="W3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2" s="2" cm="1">
        <f t="array" ref="X3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2" s="2">
        <f>SUM(Data_Xuất[[#This Row],[B1_MN]:[B4_DT]])-Data_Xuất[[#This Row],[Xuất-NX]]</f>
        <v>0</v>
      </c>
    </row>
    <row r="343" spans="1:25" x14ac:dyDescent="0.35">
      <c r="A343">
        <v>2024</v>
      </c>
      <c r="B343">
        <v>12</v>
      </c>
      <c r="C343" t="s">
        <v>18</v>
      </c>
      <c r="D343" t="s">
        <v>19</v>
      </c>
      <c r="E343" t="s">
        <v>210</v>
      </c>
      <c r="F343" t="s">
        <v>211</v>
      </c>
      <c r="G343" s="2">
        <v>3000</v>
      </c>
      <c r="H343" t="str">
        <f>_xlfn.XLOOKUP(Data_Xuất[[#This Row],[Main SKU]],MD_Main_SKU[Main SKU],MD_Main_SKU[SKU name_gom])</f>
        <v>iSS01</v>
      </c>
      <c r="I343" t="str">
        <f>_xlfn.XLOOKUP(Data_Xuất[[#This Row],[Material-Xuất]],MD_NVL[Material-Xuất],MD_NVL[SKU name_gom])</f>
        <v>B3_DT</v>
      </c>
      <c r="J343" t="str">
        <f>Data_Xuất[[#This Row],[Material-Xuất]]&amp;" | "&amp;Data_Xuất[[#This Row],[Material description-Xuất]]</f>
        <v>160012705 | Vảy PET B3_A2.1 DT</v>
      </c>
      <c r="K343" s="2" cm="1">
        <f t="array" ref="K3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43" s="2" cm="1">
        <f t="array" ref="L3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3" s="2" cm="1">
        <f t="array" ref="M3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3" s="2" cm="1">
        <f t="array" ref="N3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3" s="2" cm="1">
        <f t="array" ref="O3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3" s="2" cm="1">
        <f t="array" ref="P3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3" s="2" cm="1">
        <f t="array" ref="Q3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3" s="2" cm="1">
        <f t="array" ref="R3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3000</v>
      </c>
      <c r="S343" s="2" cm="1">
        <f t="array" ref="S3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3" s="2" cm="1">
        <f t="array" ref="T3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3" s="2" cm="1">
        <f t="array" ref="U3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3" s="2" cm="1">
        <f t="array" ref="V3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3" s="2" cm="1">
        <f t="array" ref="W3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3" s="2" cm="1">
        <f t="array" ref="X3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3" s="2">
        <f>SUM(Data_Xuất[[#This Row],[B1_MN]:[B4_DT]])-Data_Xuất[[#This Row],[Xuất-NX]]</f>
        <v>0</v>
      </c>
    </row>
    <row r="344" spans="1:25" x14ac:dyDescent="0.35">
      <c r="A344">
        <v>2024</v>
      </c>
      <c r="B344">
        <v>12</v>
      </c>
      <c r="C344" t="s">
        <v>22</v>
      </c>
      <c r="D344" t="s">
        <v>23</v>
      </c>
      <c r="E344" t="s">
        <v>192</v>
      </c>
      <c r="F344" t="s">
        <v>193</v>
      </c>
      <c r="G344" s="2">
        <v>10000</v>
      </c>
      <c r="H344" t="str">
        <f>_xlfn.XLOOKUP(Data_Xuất[[#This Row],[Main SKU]],MD_Main_SKU[Main SKU],MD_Main_SKU[SKU name_gom])</f>
        <v>WSS03</v>
      </c>
      <c r="I344" t="str">
        <f>_xlfn.XLOOKUP(Data_Xuất[[#This Row],[Material-Xuất]],MD_NVL[Material-Xuất],MD_NVL[SKU name_gom])</f>
        <v>Vảy trộn</v>
      </c>
      <c r="J344" t="str">
        <f>Data_Xuất[[#This Row],[Material-Xuất]]&amp;" | "&amp;Data_Xuất[[#This Row],[Material description-Xuất]]</f>
        <v>160012694 | Vảy PET B1_A3-B6.1_A1A2-B5_A1A2</v>
      </c>
      <c r="K344" s="2" cm="1">
        <f t="array" ref="K3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5991.8861209964416</v>
      </c>
      <c r="L344" s="2" cm="1">
        <f t="array" ref="L3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4" s="2" cm="1">
        <f t="array" ref="M3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1154.0925266903914</v>
      </c>
      <c r="N344" s="2" cm="1">
        <f t="array" ref="N3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2334.0925266903914</v>
      </c>
      <c r="O344" s="2" cm="1">
        <f t="array" ref="O3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4" s="2" cm="1">
        <f t="array" ref="P3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4" s="2" cm="1">
        <f t="array" ref="Q3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4" s="2" cm="1">
        <f t="array" ref="R3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4" s="2" cm="1">
        <f t="array" ref="S3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4" s="2" cm="1">
        <f t="array" ref="T3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4" s="2" cm="1">
        <f t="array" ref="U3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519.92882562277578</v>
      </c>
      <c r="V344" s="2" cm="1">
        <f t="array" ref="V3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4" s="2" cm="1">
        <f t="array" ref="W3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4" s="2" cm="1">
        <f t="array" ref="X3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4" s="2">
        <f>SUM(Data_Xuất[[#This Row],[B1_MN]:[B4_DT]])-Data_Xuất[[#This Row],[Xuất-NX]]</f>
        <v>0</v>
      </c>
    </row>
    <row r="345" spans="1:25" x14ac:dyDescent="0.35">
      <c r="A345">
        <v>2024</v>
      </c>
      <c r="B345">
        <v>12</v>
      </c>
      <c r="C345" t="s">
        <v>22</v>
      </c>
      <c r="D345" t="s">
        <v>23</v>
      </c>
      <c r="E345" t="s">
        <v>62</v>
      </c>
      <c r="F345" t="s">
        <v>63</v>
      </c>
      <c r="G345" s="2">
        <v>19500</v>
      </c>
      <c r="H345" t="str">
        <f>_xlfn.XLOOKUP(Data_Xuất[[#This Row],[Main SKU]],MD_Main_SKU[Main SKU],MD_Main_SKU[SKU name_gom])</f>
        <v>WSS03</v>
      </c>
      <c r="I345" t="str">
        <f>_xlfn.XLOOKUP(Data_Xuất[[#This Row],[Material-Xuất]],MD_NVL[Material-Xuất],MD_NVL[SKU name_gom])</f>
        <v>Vảy trộn</v>
      </c>
      <c r="J345" t="str">
        <f>Data_Xuất[[#This Row],[Material-Xuất]]&amp;" | "&amp;Data_Xuất[[#This Row],[Material description-Xuất]]</f>
        <v>160012869 | Vảy PET WSS03G Mixed</v>
      </c>
      <c r="K345" s="2" cm="1">
        <f t="array" ref="K3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1748.0582524271845</v>
      </c>
      <c r="L345" s="2" cm="1">
        <f t="array" ref="L3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5" s="2" cm="1">
        <f t="array" ref="M3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5" s="2" cm="1">
        <f t="array" ref="N3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13236.650485436892</v>
      </c>
      <c r="O345" s="2" cm="1">
        <f t="array" ref="O3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4515.2912621359219</v>
      </c>
      <c r="P345" s="2" cm="1">
        <f t="array" ref="P3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5" s="2" cm="1">
        <f t="array" ref="Q3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5" s="2" cm="1">
        <f t="array" ref="R3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5" s="2" cm="1">
        <f t="array" ref="S3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5" s="2" cm="1">
        <f t="array" ref="T3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5" s="2" cm="1">
        <f t="array" ref="U3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5" s="2" cm="1">
        <f t="array" ref="V3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5" s="2" cm="1">
        <f t="array" ref="W3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5" s="2" cm="1">
        <f t="array" ref="X3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5" s="2">
        <f>SUM(Data_Xuất[[#This Row],[B1_MN]:[B4_DT]])-Data_Xuất[[#This Row],[Xuất-NX]]</f>
        <v>0</v>
      </c>
    </row>
    <row r="346" spans="1:25" x14ac:dyDescent="0.35">
      <c r="A346">
        <v>2024</v>
      </c>
      <c r="B346">
        <v>12</v>
      </c>
      <c r="C346" t="s">
        <v>24</v>
      </c>
      <c r="D346" t="s">
        <v>25</v>
      </c>
      <c r="E346" t="s">
        <v>164</v>
      </c>
      <c r="F346" t="s">
        <v>165</v>
      </c>
      <c r="G346" s="2">
        <v>10000</v>
      </c>
      <c r="H346" t="str">
        <f>_xlfn.XLOOKUP(Data_Xuất[[#This Row],[Main SKU]],MD_Main_SKU[Main SKU],MD_Main_SKU[SKU name_gom])</f>
        <v>WSS01</v>
      </c>
      <c r="I346" t="str">
        <f>_xlfn.XLOOKUP(Data_Xuất[[#This Row],[Material-Xuất]],MD_NVL[Material-Xuất],MD_NVL[SKU name_gom])</f>
        <v>B1_MN</v>
      </c>
      <c r="J346" t="str">
        <f>Data_Xuất[[#This Row],[Material-Xuất]]&amp;" | "&amp;Data_Xuất[[#This Row],[Material description-Xuất]]</f>
        <v>160012296 | Vảy PET B1_A2.2 MN</v>
      </c>
      <c r="K346" s="2" cm="1">
        <f t="array" ref="K3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10000</v>
      </c>
      <c r="L346" s="2" cm="1">
        <f t="array" ref="L3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6" s="2" cm="1">
        <f t="array" ref="M3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6" s="2" cm="1">
        <f t="array" ref="N3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6" s="2" cm="1">
        <f t="array" ref="O3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6" s="2" cm="1">
        <f t="array" ref="P3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6" s="2" cm="1">
        <f t="array" ref="Q3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6" s="2" cm="1">
        <f t="array" ref="R3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6" s="2" cm="1">
        <f t="array" ref="S3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6" s="2" cm="1">
        <f t="array" ref="T3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6" s="2" cm="1">
        <f t="array" ref="U3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6" s="2" cm="1">
        <f t="array" ref="V3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6" s="2" cm="1">
        <f t="array" ref="W3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6" s="2" cm="1">
        <f t="array" ref="X3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6" s="2">
        <f>SUM(Data_Xuất[[#This Row],[B1_MN]:[B4_DT]])-Data_Xuất[[#This Row],[Xuất-NX]]</f>
        <v>0</v>
      </c>
    </row>
    <row r="347" spans="1:25" x14ac:dyDescent="0.35">
      <c r="A347">
        <v>2024</v>
      </c>
      <c r="B347">
        <v>12</v>
      </c>
      <c r="C347" t="s">
        <v>26</v>
      </c>
      <c r="D347" t="s">
        <v>27</v>
      </c>
      <c r="E347" t="s">
        <v>164</v>
      </c>
      <c r="F347" t="s">
        <v>165</v>
      </c>
      <c r="G347" s="2">
        <v>87600</v>
      </c>
      <c r="H347" t="str">
        <f>_xlfn.XLOOKUP(Data_Xuất[[#This Row],[Main SKU]],MD_Main_SKU[Main SKU],MD_Main_SKU[SKU name_gom])</f>
        <v>iSS01</v>
      </c>
      <c r="I347" t="str">
        <f>_xlfn.XLOOKUP(Data_Xuất[[#This Row],[Material-Xuất]],MD_NVL[Material-Xuất],MD_NVL[SKU name_gom])</f>
        <v>B1_MN</v>
      </c>
      <c r="J347" t="str">
        <f>Data_Xuất[[#This Row],[Material-Xuất]]&amp;" | "&amp;Data_Xuất[[#This Row],[Material description-Xuất]]</f>
        <v>160012296 | Vảy PET B1_A2.2 MN</v>
      </c>
      <c r="K347" s="2" cm="1">
        <f t="array" ref="K3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87600</v>
      </c>
      <c r="L347" s="2" cm="1">
        <f t="array" ref="L3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7" s="2" cm="1">
        <f t="array" ref="M3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7" s="2" cm="1">
        <f t="array" ref="N3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7" s="2" cm="1">
        <f t="array" ref="O3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7" s="2" cm="1">
        <f t="array" ref="P3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7" s="2" cm="1">
        <f t="array" ref="Q3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7" s="2" cm="1">
        <f t="array" ref="R3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7" s="2" cm="1">
        <f t="array" ref="S3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7" s="2" cm="1">
        <f t="array" ref="T3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7" s="2" cm="1">
        <f t="array" ref="U3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7" s="2" cm="1">
        <f t="array" ref="V3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7" s="2" cm="1">
        <f t="array" ref="W3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7" s="2" cm="1">
        <f t="array" ref="X3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7" s="2">
        <f>SUM(Data_Xuất[[#This Row],[B1_MN]:[B4_DT]])-Data_Xuất[[#This Row],[Xuất-NX]]</f>
        <v>0</v>
      </c>
    </row>
    <row r="348" spans="1:25" x14ac:dyDescent="0.35">
      <c r="A348">
        <v>2024</v>
      </c>
      <c r="B348">
        <v>12</v>
      </c>
      <c r="C348" t="s">
        <v>26</v>
      </c>
      <c r="D348" t="s">
        <v>27</v>
      </c>
      <c r="E348" t="s">
        <v>196</v>
      </c>
      <c r="F348" t="s">
        <v>197</v>
      </c>
      <c r="G348" s="2">
        <v>6500</v>
      </c>
      <c r="H348" t="str">
        <f>_xlfn.XLOOKUP(Data_Xuất[[#This Row],[Main SKU]],MD_Main_SKU[Main SKU],MD_Main_SKU[SKU name_gom])</f>
        <v>iSS01</v>
      </c>
      <c r="I348" t="str">
        <f>_xlfn.XLOOKUP(Data_Xuất[[#This Row],[Material-Xuất]],MD_NVL[Material-Xuất],MD_NVL[SKU name_gom])</f>
        <v>B1_MN</v>
      </c>
      <c r="J348" t="str">
        <f>Data_Xuất[[#This Row],[Material-Xuất]]&amp;" | "&amp;Data_Xuất[[#This Row],[Material description-Xuất]]</f>
        <v>160012297 | Vảy PET B1_A3 MN</v>
      </c>
      <c r="K348" s="2" cm="1">
        <f t="array" ref="K3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6500</v>
      </c>
      <c r="L348" s="2" cm="1">
        <f t="array" ref="L3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8" s="2" cm="1">
        <f t="array" ref="M3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48" s="2" cm="1">
        <f t="array" ref="N3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48" s="2" cm="1">
        <f t="array" ref="O3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48" s="2" cm="1">
        <f t="array" ref="P3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48" s="2" cm="1">
        <f t="array" ref="Q3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48" s="2" cm="1">
        <f t="array" ref="R3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8" s="2" cm="1">
        <f t="array" ref="S3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48" s="2" cm="1">
        <f t="array" ref="T3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8" s="2" cm="1">
        <f t="array" ref="U3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48" s="2" cm="1">
        <f t="array" ref="V3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8" s="2" cm="1">
        <f t="array" ref="W3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8" s="2" cm="1">
        <f t="array" ref="X3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8" s="2">
        <f>SUM(Data_Xuất[[#This Row],[B1_MN]:[B4_DT]])-Data_Xuất[[#This Row],[Xuất-NX]]</f>
        <v>0</v>
      </c>
    </row>
    <row r="349" spans="1:25" x14ac:dyDescent="0.35">
      <c r="A349">
        <v>2024</v>
      </c>
      <c r="B349">
        <v>12</v>
      </c>
      <c r="C349" t="s">
        <v>26</v>
      </c>
      <c r="D349" t="s">
        <v>27</v>
      </c>
      <c r="E349" t="s">
        <v>202</v>
      </c>
      <c r="F349" t="s">
        <v>203</v>
      </c>
      <c r="G349" s="2">
        <v>42000</v>
      </c>
      <c r="H349" t="str">
        <f>_xlfn.XLOOKUP(Data_Xuất[[#This Row],[Main SKU]],MD_Main_SKU[Main SKU],MD_Main_SKU[SKU name_gom])</f>
        <v>iSS01</v>
      </c>
      <c r="I349" t="str">
        <f>_xlfn.XLOOKUP(Data_Xuất[[#This Row],[Material-Xuất]],MD_NVL[Material-Xuất],MD_NVL[SKU name_gom])</f>
        <v>Vảy trộn</v>
      </c>
      <c r="J349" t="str">
        <f>Data_Xuất[[#This Row],[Material-Xuất]]&amp;" | "&amp;Data_Xuất[[#This Row],[Material description-Xuất]]</f>
        <v>160012654 | Vảy PET B1-Hạt PL ADD</v>
      </c>
      <c r="K349" s="2" cm="1">
        <f t="array" ref="K3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14751.75051975052</v>
      </c>
      <c r="L349" s="2" cm="1">
        <f t="array" ref="L3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49" s="2" cm="1">
        <f t="array" ref="M3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1571.7255717255719</v>
      </c>
      <c r="N349" s="2" cm="1">
        <f t="array" ref="N3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11819.259875259875</v>
      </c>
      <c r="O349" s="2" cm="1">
        <f t="array" ref="O3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413.30561330561329</v>
      </c>
      <c r="P349" s="2" cm="1">
        <f t="array" ref="P3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6116.399168399168</v>
      </c>
      <c r="Q349" s="2" cm="1">
        <f t="array" ref="Q3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1468.5155925155925</v>
      </c>
      <c r="R349" s="2" cm="1">
        <f t="array" ref="R3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49" s="2" cm="1">
        <f t="array" ref="S3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64.033264033264032</v>
      </c>
      <c r="T349" s="2" cm="1">
        <f t="array" ref="T3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49" s="2" cm="1">
        <f t="array" ref="U3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5795.0103950103949</v>
      </c>
      <c r="V349" s="2" cm="1">
        <f t="array" ref="V3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49" s="2" cm="1">
        <f t="array" ref="W3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49" s="2" cm="1">
        <f t="array" ref="X3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49" s="2">
        <f>SUM(Data_Xuất[[#This Row],[B1_MN]:[B4_DT]])-Data_Xuất[[#This Row],[Xuất-NX]]</f>
        <v>0</v>
      </c>
    </row>
    <row r="350" spans="1:25" x14ac:dyDescent="0.35">
      <c r="A350">
        <v>2024</v>
      </c>
      <c r="B350">
        <v>12</v>
      </c>
      <c r="C350" t="s">
        <v>26</v>
      </c>
      <c r="D350" t="s">
        <v>27</v>
      </c>
      <c r="E350" t="s">
        <v>200</v>
      </c>
      <c r="F350" t="s">
        <v>201</v>
      </c>
      <c r="G350" s="2">
        <v>9080</v>
      </c>
      <c r="H350" t="str">
        <f>_xlfn.XLOOKUP(Data_Xuất[[#This Row],[Main SKU]],MD_Main_SKU[Main SKU],MD_Main_SKU[SKU name_gom])</f>
        <v>iSS01</v>
      </c>
      <c r="I350" t="str">
        <f>_xlfn.XLOOKUP(Data_Xuất[[#This Row],[Material-Xuất]],MD_NVL[Material-Xuất],MD_NVL[SKU name_gom])</f>
        <v>Vảy trộn</v>
      </c>
      <c r="J350" t="str">
        <f>Data_Xuất[[#This Row],[Material-Xuất]]&amp;" | "&amp;Data_Xuất[[#This Row],[Material description-Xuất]]</f>
        <v>160012695 | Vảy PET B1_A3-B7.1_A1</v>
      </c>
      <c r="K350" s="2" cm="1">
        <f t="array" ref="K3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7634.921973026665</v>
      </c>
      <c r="L350" s="2" cm="1">
        <f t="array" ref="L3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0" s="2" cm="1">
        <f t="array" ref="M3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326.92312927839163</v>
      </c>
      <c r="N350" s="2" cm="1">
        <f t="array" ref="N3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0" s="2" cm="1">
        <f t="array" ref="O3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0" s="2" cm="1">
        <f t="array" ref="P3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232.12160180900545</v>
      </c>
      <c r="Q350" s="2" cm="1">
        <f t="array" ref="Q3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31.990698739573514</v>
      </c>
      <c r="R350" s="2" cm="1">
        <f t="array" ref="R3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0" s="2" cm="1">
        <f t="array" ref="S3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854.0425971463643</v>
      </c>
      <c r="T350" s="2" cm="1">
        <f t="array" ref="T3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0" s="2" cm="1">
        <f t="array" ref="U3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0" s="2" cm="1">
        <f t="array" ref="V3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0" s="2" cm="1">
        <f t="array" ref="W3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0" s="2" cm="1">
        <f t="array" ref="X3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0" s="2">
        <f>SUM(Data_Xuất[[#This Row],[B1_MN]:[B4_DT]])-Data_Xuất[[#This Row],[Xuất-NX]]</f>
        <v>0</v>
      </c>
    </row>
    <row r="351" spans="1:25" x14ac:dyDescent="0.35">
      <c r="A351">
        <v>2024</v>
      </c>
      <c r="B351">
        <v>12</v>
      </c>
      <c r="C351" t="s">
        <v>99</v>
      </c>
      <c r="D351" t="s">
        <v>100</v>
      </c>
      <c r="E351" t="s">
        <v>196</v>
      </c>
      <c r="F351" t="s">
        <v>197</v>
      </c>
      <c r="G351" s="2">
        <v>3500</v>
      </c>
      <c r="H351" t="str">
        <f>_xlfn.XLOOKUP(Data_Xuất[[#This Row],[Main SKU]],MD_Main_SKU[Main SKU],MD_Main_SKU[SKU name_gom])</f>
        <v>WSS04</v>
      </c>
      <c r="I351" t="str">
        <f>_xlfn.XLOOKUP(Data_Xuất[[#This Row],[Material-Xuất]],MD_NVL[Material-Xuất],MD_NVL[SKU name_gom])</f>
        <v>B1_MN</v>
      </c>
      <c r="J351" t="str">
        <f>Data_Xuất[[#This Row],[Material-Xuất]]&amp;" | "&amp;Data_Xuất[[#This Row],[Material description-Xuất]]</f>
        <v>160012297 | Vảy PET B1_A3 MN</v>
      </c>
      <c r="K351" s="2" cm="1">
        <f t="array" ref="K3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3500</v>
      </c>
      <c r="L351" s="2" cm="1">
        <f t="array" ref="L3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1" s="2" cm="1">
        <f t="array" ref="M3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1" s="2" cm="1">
        <f t="array" ref="N3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1" s="2" cm="1">
        <f t="array" ref="O3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1" s="2" cm="1">
        <f t="array" ref="P3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51" s="2" cm="1">
        <f t="array" ref="Q3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1" s="2" cm="1">
        <f t="array" ref="R3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1" s="2" cm="1">
        <f t="array" ref="S3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1" s="2" cm="1">
        <f t="array" ref="T3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1" s="2" cm="1">
        <f t="array" ref="U3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1" s="2" cm="1">
        <f t="array" ref="V3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1" s="2" cm="1">
        <f t="array" ref="W3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1" s="2" cm="1">
        <f t="array" ref="X3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1" s="2">
        <f>SUM(Data_Xuất[[#This Row],[B1_MN]:[B4_DT]])-Data_Xuất[[#This Row],[Xuất-NX]]</f>
        <v>0</v>
      </c>
    </row>
    <row r="352" spans="1:25" x14ac:dyDescent="0.35">
      <c r="A352">
        <v>2024</v>
      </c>
      <c r="B352">
        <v>12</v>
      </c>
      <c r="C352" t="s">
        <v>115</v>
      </c>
      <c r="D352" t="s">
        <v>116</v>
      </c>
      <c r="E352" t="s">
        <v>244</v>
      </c>
      <c r="F352" t="s">
        <v>245</v>
      </c>
      <c r="G352" s="2">
        <v>2200</v>
      </c>
      <c r="H352" t="str">
        <f>_xlfn.XLOOKUP(Data_Xuất[[#This Row],[Main SKU]],MD_Main_SKU[Main SKU],MD_Main_SKU[SKU name_gom])</f>
        <v>WSS05</v>
      </c>
      <c r="I352" t="str">
        <f>_xlfn.XLOOKUP(Data_Xuất[[#This Row],[Material-Xuất]],MD_NVL[Material-Xuất],MD_NVL[SKU name_gom])</f>
        <v>Phó sản</v>
      </c>
      <c r="J352" t="str">
        <f>Data_Xuất[[#This Row],[Material-Xuất]]&amp;" | "&amp;Data_Xuất[[#This Row],[Material description-Xuất]]</f>
        <v>160012439 | Vảy PET Tomra_A3</v>
      </c>
      <c r="K352" s="2" cm="1">
        <f t="array" ref="K3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52" s="2" cm="1">
        <f t="array" ref="L3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2" s="2" cm="1">
        <f t="array" ref="M3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2" s="2" cm="1">
        <f t="array" ref="N3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2" s="2" cm="1">
        <f t="array" ref="O3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2" s="2" cm="1">
        <f t="array" ref="P3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2200</v>
      </c>
      <c r="Q352" s="2" cm="1">
        <f t="array" ref="Q3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2" s="2" cm="1">
        <f t="array" ref="R3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2" s="2" cm="1">
        <f t="array" ref="S3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2" s="2" cm="1">
        <f t="array" ref="T3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2" s="2" cm="1">
        <f t="array" ref="U3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2" s="2" cm="1">
        <f t="array" ref="V3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2" s="2" cm="1">
        <f t="array" ref="W3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2" s="2" cm="1">
        <f t="array" ref="X3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2" s="2">
        <f>SUM(Data_Xuất[[#This Row],[B1_MN]:[B4_DT]])-Data_Xuất[[#This Row],[Xuất-NX]]</f>
        <v>0</v>
      </c>
    </row>
    <row r="353" spans="1:25" x14ac:dyDescent="0.35">
      <c r="A353">
        <v>2024</v>
      </c>
      <c r="B353">
        <v>12</v>
      </c>
      <c r="C353" t="s">
        <v>115</v>
      </c>
      <c r="D353" t="s">
        <v>116</v>
      </c>
      <c r="E353" t="s">
        <v>182</v>
      </c>
      <c r="F353" t="s">
        <v>183</v>
      </c>
      <c r="G353" s="2">
        <v>118850</v>
      </c>
      <c r="H353" t="str">
        <f>_xlfn.XLOOKUP(Data_Xuất[[#This Row],[Main SKU]],MD_Main_SKU[Main SKU],MD_Main_SKU[SKU name_gom])</f>
        <v>WSS05</v>
      </c>
      <c r="I353" t="str">
        <f>_xlfn.XLOOKUP(Data_Xuất[[#This Row],[Material-Xuất]],MD_NVL[Material-Xuất],MD_NVL[SKU name_gom])</f>
        <v>Vảy trộn</v>
      </c>
      <c r="J353" t="str">
        <f>Data_Xuất[[#This Row],[Material-Xuất]]&amp;" | "&amp;Data_Xuất[[#This Row],[Material description-Xuất]]</f>
        <v>160012456 | Vảy Xơ Sợi Mixed Thử Nghiệm</v>
      </c>
      <c r="K353" s="2" cm="1">
        <f t="array" ref="K3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877.62477247977813</v>
      </c>
      <c r="L353" s="2" cm="1">
        <f t="array" ref="L3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3" s="2" cm="1">
        <f t="array" ref="M3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3" s="2" cm="1">
        <f t="array" ref="N3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25052.378693964263</v>
      </c>
      <c r="O353" s="2" cm="1">
        <f t="array" ref="O3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18711.304575594677</v>
      </c>
      <c r="P353" s="2" cm="1">
        <f t="array" ref="P3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63404.965419155502</v>
      </c>
      <c r="Q353" s="2" cm="1">
        <f t="array" ref="Q3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6077.7999337920337</v>
      </c>
      <c r="R353" s="2" cm="1">
        <f t="array" ref="R3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3" s="2" cm="1">
        <f t="array" ref="S3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4725.9266050137485</v>
      </c>
      <c r="T353" s="2" cm="1">
        <f t="array" ref="T3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3" s="2" cm="1">
        <f t="array" ref="U3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3" s="2" cm="1">
        <f t="array" ref="V3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3" s="2" cm="1">
        <f t="array" ref="W3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3" s="2" cm="1">
        <f t="array" ref="X3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3" s="2">
        <f>SUM(Data_Xuất[[#This Row],[B1_MN]:[B4_DT]])-Data_Xuất[[#This Row],[Xuất-NX]]</f>
        <v>0</v>
      </c>
    </row>
    <row r="354" spans="1:25" x14ac:dyDescent="0.35">
      <c r="A354">
        <v>2024</v>
      </c>
      <c r="B354">
        <v>12</v>
      </c>
      <c r="C354" t="s">
        <v>115</v>
      </c>
      <c r="D354" t="s">
        <v>116</v>
      </c>
      <c r="E354" t="s">
        <v>254</v>
      </c>
      <c r="F354" t="s">
        <v>255</v>
      </c>
      <c r="G354" s="2">
        <v>31500</v>
      </c>
      <c r="H354" t="str">
        <f>_xlfn.XLOOKUP(Data_Xuất[[#This Row],[Main SKU]],MD_Main_SKU[Main SKU],MD_Main_SKU[SKU name_gom])</f>
        <v>WSS05</v>
      </c>
      <c r="I354" t="str">
        <f>_xlfn.XLOOKUP(Data_Xuất[[#This Row],[Material-Xuất]],MD_NVL[Material-Xuất],MD_NVL[SKU name_gom])</f>
        <v>Phó sản</v>
      </c>
      <c r="J354" t="str">
        <f>Data_Xuất[[#This Row],[Material-Xuất]]&amp;" | "&amp;Data_Xuất[[#This Row],[Material description-Xuất]]</f>
        <v>160012801 | Vảy PET GC Dây Đai</v>
      </c>
      <c r="K354" s="2" cm="1">
        <f t="array" ref="K3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54" s="2" cm="1">
        <f t="array" ref="L3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4" s="2" cm="1">
        <f t="array" ref="M3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4" s="2" cm="1">
        <f t="array" ref="N3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4" s="2" cm="1">
        <f t="array" ref="O3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4" s="2" cm="1">
        <f t="array" ref="P3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31500</v>
      </c>
      <c r="Q354" s="2" cm="1">
        <f t="array" ref="Q3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4" s="2" cm="1">
        <f t="array" ref="R3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4" s="2" cm="1">
        <f t="array" ref="S3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4" s="2" cm="1">
        <f t="array" ref="T3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4" s="2" cm="1">
        <f t="array" ref="U3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4" s="2" cm="1">
        <f t="array" ref="V3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4" s="2" cm="1">
        <f t="array" ref="W3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4" s="2" cm="1">
        <f t="array" ref="X3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4" s="2">
        <f>SUM(Data_Xuất[[#This Row],[B1_MN]:[B4_DT]])-Data_Xuất[[#This Row],[Xuất-NX]]</f>
        <v>0</v>
      </c>
    </row>
    <row r="355" spans="1:25" hidden="1" x14ac:dyDescent="0.35">
      <c r="A355">
        <v>2025</v>
      </c>
      <c r="B355">
        <v>1</v>
      </c>
      <c r="C355" t="s">
        <v>8</v>
      </c>
      <c r="D355" t="s">
        <v>9</v>
      </c>
      <c r="E355" t="s">
        <v>214</v>
      </c>
      <c r="F355" t="s">
        <v>215</v>
      </c>
      <c r="G355" s="2">
        <v>1210</v>
      </c>
      <c r="H355" t="str">
        <f>_xlfn.XLOOKUP(Data_Xuất[[#This Row],[Main SKU]],MD_Main_SKU[Main SKU],MD_Main_SKU[SKU name_gom])</f>
        <v>WSS01</v>
      </c>
      <c r="I355" t="str">
        <f>_xlfn.XLOOKUP(Data_Xuất[[#This Row],[Material-Xuất]],MD_NVL[Material-Xuất],MD_NVL[SKU name_gom])</f>
        <v>B7_DT</v>
      </c>
      <c r="J355" t="str">
        <f>Data_Xuất[[#This Row],[Material-Xuất]]&amp;" | "&amp;Data_Xuất[[#This Row],[Material description-Xuất]]</f>
        <v>160011808 | Vảy PET B7_A1</v>
      </c>
      <c r="K355" s="2" cm="1">
        <f t="array" ref="K3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55" s="2" cm="1">
        <f t="array" ref="L3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5" s="2" cm="1">
        <f t="array" ref="M3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5" s="2" cm="1">
        <f t="array" ref="N3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5" s="2" cm="1">
        <f t="array" ref="O3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5" s="2" cm="1">
        <f t="array" ref="P3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55" s="2" cm="1">
        <f t="array" ref="Q3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5" s="2" cm="1">
        <f t="array" ref="R3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5" s="2" cm="1">
        <f t="array" ref="S3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1210</v>
      </c>
      <c r="T355" s="2" cm="1">
        <f t="array" ref="T3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5" s="2" cm="1">
        <f t="array" ref="U3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5" s="2" cm="1">
        <f t="array" ref="V3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5" s="2" cm="1">
        <f t="array" ref="W3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5" s="2" cm="1">
        <f t="array" ref="X3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5" s="2">
        <f>SUM(Data_Xuất[[#This Row],[B1_MN]:[B4_DT]])-Data_Xuất[[#This Row],[Xuất-NX]]</f>
        <v>0</v>
      </c>
    </row>
    <row r="356" spans="1:25" hidden="1" x14ac:dyDescent="0.35">
      <c r="A356">
        <v>2025</v>
      </c>
      <c r="B356">
        <v>1</v>
      </c>
      <c r="C356" t="s">
        <v>8</v>
      </c>
      <c r="D356" t="s">
        <v>9</v>
      </c>
      <c r="E356" t="s">
        <v>156</v>
      </c>
      <c r="F356" t="s">
        <v>157</v>
      </c>
      <c r="G356" s="2">
        <v>103300</v>
      </c>
      <c r="H356" t="str">
        <f>_xlfn.XLOOKUP(Data_Xuất[[#This Row],[Main SKU]],MD_Main_SKU[Main SKU],MD_Main_SKU[SKU name_gom])</f>
        <v>WSS01</v>
      </c>
      <c r="I356" t="str">
        <f>_xlfn.XLOOKUP(Data_Xuất[[#This Row],[Material-Xuất]],MD_NVL[Material-Xuất],MD_NVL[SKU name_gom])</f>
        <v>Vảy trộn</v>
      </c>
      <c r="J356" t="str">
        <f>Data_Xuất[[#This Row],[Material-Xuất]]&amp;" | "&amp;Data_Xuất[[#This Row],[Material description-Xuất]]</f>
        <v>160012428 | Vảy PET B1-B7.1</v>
      </c>
      <c r="K356" s="2" cm="1">
        <f t="array" ref="K3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487.51966439433664</v>
      </c>
      <c r="L356" s="2" cm="1">
        <f t="array" ref="L3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6" s="2" cm="1">
        <f t="array" ref="M3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92228.699265862611</v>
      </c>
      <c r="N356" s="2" cm="1">
        <f t="array" ref="N3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6" s="2" cm="1">
        <f t="array" ref="O3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6" s="2" cm="1">
        <f t="array" ref="P3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56" s="2" cm="1">
        <f t="array" ref="Q3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6" s="2" cm="1">
        <f t="array" ref="R3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6" s="2" cm="1">
        <f t="array" ref="S3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9518.2255899318297</v>
      </c>
      <c r="T356" s="2" cm="1">
        <f t="array" ref="T3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6" s="2" cm="1">
        <f t="array" ref="U3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1065.5554798112219</v>
      </c>
      <c r="V356" s="2" cm="1">
        <f t="array" ref="V3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6" s="2" cm="1">
        <f t="array" ref="W3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6" s="2" cm="1">
        <f t="array" ref="X3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6" s="2">
        <f>SUM(Data_Xuất[[#This Row],[B1_MN]:[B4_DT]])-Data_Xuất[[#This Row],[Xuất-NX]]</f>
        <v>0</v>
      </c>
    </row>
    <row r="357" spans="1:25" hidden="1" x14ac:dyDescent="0.35">
      <c r="A357">
        <v>2025</v>
      </c>
      <c r="B357">
        <v>1</v>
      </c>
      <c r="C357" t="s">
        <v>8</v>
      </c>
      <c r="D357" t="s">
        <v>9</v>
      </c>
      <c r="E357" t="s">
        <v>246</v>
      </c>
      <c r="F357" t="s">
        <v>247</v>
      </c>
      <c r="G357" s="2">
        <v>1500</v>
      </c>
      <c r="H357" t="str">
        <f>_xlfn.XLOOKUP(Data_Xuất[[#This Row],[Main SKU]],MD_Main_SKU[Main SKU],MD_Main_SKU[SKU name_gom])</f>
        <v>WSS01</v>
      </c>
      <c r="I357" t="str">
        <f>_xlfn.XLOOKUP(Data_Xuất[[#This Row],[Material-Xuất]],MD_NVL[Material-Xuất],MD_NVL[SKU name_gom])</f>
        <v>B1_DT</v>
      </c>
      <c r="J357" t="str">
        <f>Data_Xuất[[#This Row],[Material-Xuất]]&amp;" | "&amp;Data_Xuất[[#This Row],[Material description-Xuất]]</f>
        <v>160012830 | Vảy PET B1_A1 DT-L</v>
      </c>
      <c r="K357" s="2" cm="1">
        <f t="array" ref="K3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57" s="2" cm="1">
        <f t="array" ref="L3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7" s="2" cm="1">
        <f t="array" ref="M3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1500</v>
      </c>
      <c r="N357" s="2" cm="1">
        <f t="array" ref="N3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7" s="2" cm="1">
        <f t="array" ref="O3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7" s="2" cm="1">
        <f t="array" ref="P3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57" s="2" cm="1">
        <f t="array" ref="Q3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7" s="2" cm="1">
        <f t="array" ref="R3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7" s="2" cm="1">
        <f t="array" ref="S3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7" s="2" cm="1">
        <f t="array" ref="T3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7" s="2" cm="1">
        <f t="array" ref="U3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7" s="2" cm="1">
        <f t="array" ref="V3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7" s="2" cm="1">
        <f t="array" ref="W3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7" s="2" cm="1">
        <f t="array" ref="X3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7" s="2">
        <f>SUM(Data_Xuất[[#This Row],[B1_MN]:[B4_DT]])-Data_Xuất[[#This Row],[Xuất-NX]]</f>
        <v>0</v>
      </c>
    </row>
    <row r="358" spans="1:25" hidden="1" x14ac:dyDescent="0.35">
      <c r="A358">
        <v>2025</v>
      </c>
      <c r="B358">
        <v>1</v>
      </c>
      <c r="C358" t="s">
        <v>14</v>
      </c>
      <c r="D358" t="s">
        <v>15</v>
      </c>
      <c r="E358" t="s">
        <v>160</v>
      </c>
      <c r="F358" t="s">
        <v>161</v>
      </c>
      <c r="G358" s="2">
        <v>366200</v>
      </c>
      <c r="H358" t="str">
        <f>_xlfn.XLOOKUP(Data_Xuất[[#This Row],[Main SKU]],MD_Main_SKU[Main SKU],MD_Main_SKU[SKU name_gom])</f>
        <v>iSS01084</v>
      </c>
      <c r="I358" t="str">
        <f>_xlfn.XLOOKUP(Data_Xuất[[#This Row],[Material-Xuất]],MD_NVL[Material-Xuất],MD_NVL[SKU name_gom])</f>
        <v>B1_DT</v>
      </c>
      <c r="J358" t="str">
        <f>Data_Xuất[[#This Row],[Material-Xuất]]&amp;" | "&amp;Data_Xuất[[#This Row],[Material description-Xuất]]</f>
        <v>160009895 | Vảy PET B1_A1 DT</v>
      </c>
      <c r="K358" s="2" cm="1">
        <f t="array" ref="K3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58" s="2" cm="1">
        <f t="array" ref="L3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8" s="2" cm="1">
        <f t="array" ref="M3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366200</v>
      </c>
      <c r="N358" s="2" cm="1">
        <f t="array" ref="N3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8" s="2" cm="1">
        <f t="array" ref="O3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8" s="2" cm="1">
        <f t="array" ref="P3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58" s="2" cm="1">
        <f t="array" ref="Q3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8" s="2" cm="1">
        <f t="array" ref="R3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8" s="2" cm="1">
        <f t="array" ref="S3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8" s="2" cm="1">
        <f t="array" ref="T3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8" s="2" cm="1">
        <f t="array" ref="U3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8" s="2" cm="1">
        <f t="array" ref="V3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8" s="2" cm="1">
        <f t="array" ref="W3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8" s="2" cm="1">
        <f t="array" ref="X3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8" s="2">
        <f>SUM(Data_Xuất[[#This Row],[B1_MN]:[B4_DT]])-Data_Xuất[[#This Row],[Xuất-NX]]</f>
        <v>0</v>
      </c>
    </row>
    <row r="359" spans="1:25" hidden="1" x14ac:dyDescent="0.35">
      <c r="A359">
        <v>2025</v>
      </c>
      <c r="B359">
        <v>1</v>
      </c>
      <c r="C359" t="s">
        <v>14</v>
      </c>
      <c r="D359" t="s">
        <v>15</v>
      </c>
      <c r="E359" t="s">
        <v>170</v>
      </c>
      <c r="F359" t="s">
        <v>171</v>
      </c>
      <c r="G359" s="2">
        <v>30000</v>
      </c>
      <c r="H359" t="str">
        <f>_xlfn.XLOOKUP(Data_Xuất[[#This Row],[Main SKU]],MD_Main_SKU[Main SKU],MD_Main_SKU[SKU name_gom])</f>
        <v>iSS01084</v>
      </c>
      <c r="I359" t="str">
        <f>_xlfn.XLOOKUP(Data_Xuất[[#This Row],[Material-Xuất]],MD_NVL[Material-Xuất],MD_NVL[SKU name_gom])</f>
        <v>B1_MN</v>
      </c>
      <c r="J359" t="str">
        <f>Data_Xuất[[#This Row],[Material-Xuất]]&amp;" | "&amp;Data_Xuất[[#This Row],[Material description-Xuất]]</f>
        <v>160012660 | Vảy PET B1_A2.1 MN</v>
      </c>
      <c r="K359" s="2" cm="1">
        <f t="array" ref="K3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30000</v>
      </c>
      <c r="L359" s="2" cm="1">
        <f t="array" ref="L3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59" s="2" cm="1">
        <f t="array" ref="M3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59" s="2" cm="1">
        <f t="array" ref="N3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59" s="2" cm="1">
        <f t="array" ref="O3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59" s="2" cm="1">
        <f t="array" ref="P3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59" s="2" cm="1">
        <f t="array" ref="Q3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59" s="2" cm="1">
        <f t="array" ref="R3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59" s="2" cm="1">
        <f t="array" ref="S3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59" s="2" cm="1">
        <f t="array" ref="T3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59" s="2" cm="1">
        <f t="array" ref="U3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59" s="2" cm="1">
        <f t="array" ref="V3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59" s="2" cm="1">
        <f t="array" ref="W3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59" s="2" cm="1">
        <f t="array" ref="X3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59" s="2">
        <f>SUM(Data_Xuất[[#This Row],[B1_MN]:[B4_DT]])-Data_Xuất[[#This Row],[Xuất-NX]]</f>
        <v>0</v>
      </c>
    </row>
    <row r="360" spans="1:25" hidden="1" x14ac:dyDescent="0.35">
      <c r="A360">
        <v>2025</v>
      </c>
      <c r="B360">
        <v>1</v>
      </c>
      <c r="C360" t="s">
        <v>16</v>
      </c>
      <c r="D360" t="s">
        <v>17</v>
      </c>
      <c r="E360" t="s">
        <v>162</v>
      </c>
      <c r="F360" t="s">
        <v>163</v>
      </c>
      <c r="G360" s="2">
        <v>761850.00000000012</v>
      </c>
      <c r="H360" t="str">
        <f>_xlfn.XLOOKUP(Data_Xuất[[#This Row],[Main SKU]],MD_Main_SKU[Main SKU],MD_Main_SKU[SKU name_gom])</f>
        <v>WSS01</v>
      </c>
      <c r="I360" t="str">
        <f>_xlfn.XLOOKUP(Data_Xuất[[#This Row],[Material-Xuất]],MD_NVL[Material-Xuất],MD_NVL[SKU name_gom])</f>
        <v>B1_MN</v>
      </c>
      <c r="J360" t="str">
        <f>Data_Xuất[[#This Row],[Material-Xuất]]&amp;" | "&amp;Data_Xuất[[#This Row],[Material description-Xuất]]</f>
        <v>160011761 | Vảy PET B1_A1 MN</v>
      </c>
      <c r="K360" s="2" cm="1">
        <f t="array" ref="K3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761850.00000000012</v>
      </c>
      <c r="L360" s="2" cm="1">
        <f t="array" ref="L3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0" s="2" cm="1">
        <f t="array" ref="M3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0" s="2" cm="1">
        <f t="array" ref="N3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0" s="2" cm="1">
        <f t="array" ref="O3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60" s="2" cm="1">
        <f t="array" ref="P3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0" s="2" cm="1">
        <f t="array" ref="Q3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0" s="2" cm="1">
        <f t="array" ref="R3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0" s="2" cm="1">
        <f t="array" ref="S3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0" s="2" cm="1">
        <f t="array" ref="T3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0" s="2" cm="1">
        <f t="array" ref="U3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0" s="2" cm="1">
        <f t="array" ref="V3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0" s="2" cm="1">
        <f t="array" ref="W3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0" s="2" cm="1">
        <f t="array" ref="X3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0" s="2">
        <f>SUM(Data_Xuất[[#This Row],[B1_MN]:[B4_DT]])-Data_Xuất[[#This Row],[Xuất-NX]]</f>
        <v>0</v>
      </c>
    </row>
    <row r="361" spans="1:25" hidden="1" x14ac:dyDescent="0.35">
      <c r="A361">
        <v>2025</v>
      </c>
      <c r="B361">
        <v>1</v>
      </c>
      <c r="C361" t="s">
        <v>16</v>
      </c>
      <c r="D361" t="s">
        <v>17</v>
      </c>
      <c r="E361" t="s">
        <v>164</v>
      </c>
      <c r="F361" t="s">
        <v>165</v>
      </c>
      <c r="G361" s="2">
        <v>333700.00000000012</v>
      </c>
      <c r="H361" t="str">
        <f>_xlfn.XLOOKUP(Data_Xuất[[#This Row],[Main SKU]],MD_Main_SKU[Main SKU],MD_Main_SKU[SKU name_gom])</f>
        <v>WSS01</v>
      </c>
      <c r="I361" t="str">
        <f>_xlfn.XLOOKUP(Data_Xuất[[#This Row],[Material-Xuất]],MD_NVL[Material-Xuất],MD_NVL[SKU name_gom])</f>
        <v>B1_MN</v>
      </c>
      <c r="J361" t="str">
        <f>Data_Xuất[[#This Row],[Material-Xuất]]&amp;" | "&amp;Data_Xuất[[#This Row],[Material description-Xuất]]</f>
        <v>160012296 | Vảy PET B1_A2.2 MN</v>
      </c>
      <c r="K361" s="2" cm="1">
        <f t="array" ref="K3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333700.00000000012</v>
      </c>
      <c r="L361" s="2" cm="1">
        <f t="array" ref="L3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1" s="2" cm="1">
        <f t="array" ref="M3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1" s="2" cm="1">
        <f t="array" ref="N3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1" s="2" cm="1">
        <f t="array" ref="O3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61" s="2" cm="1">
        <f t="array" ref="P3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1" s="2" cm="1">
        <f t="array" ref="Q3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1" s="2" cm="1">
        <f t="array" ref="R3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1" s="2" cm="1">
        <f t="array" ref="S3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1" s="2" cm="1">
        <f t="array" ref="T3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1" s="2" cm="1">
        <f t="array" ref="U3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1" s="2" cm="1">
        <f t="array" ref="V3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1" s="2" cm="1">
        <f t="array" ref="W3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1" s="2" cm="1">
        <f t="array" ref="X3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1" s="2">
        <f>SUM(Data_Xuất[[#This Row],[B1_MN]:[B4_DT]])-Data_Xuất[[#This Row],[Xuất-NX]]</f>
        <v>0</v>
      </c>
    </row>
    <row r="362" spans="1:25" hidden="1" x14ac:dyDescent="0.35">
      <c r="A362">
        <v>2025</v>
      </c>
      <c r="B362">
        <v>1</v>
      </c>
      <c r="C362" t="s">
        <v>16</v>
      </c>
      <c r="D362" t="s">
        <v>17</v>
      </c>
      <c r="E362" t="s">
        <v>170</v>
      </c>
      <c r="F362" t="s">
        <v>171</v>
      </c>
      <c r="G362" s="2">
        <v>42000</v>
      </c>
      <c r="H362" t="str">
        <f>_xlfn.XLOOKUP(Data_Xuất[[#This Row],[Main SKU]],MD_Main_SKU[Main SKU],MD_Main_SKU[SKU name_gom])</f>
        <v>WSS01</v>
      </c>
      <c r="I362" t="str">
        <f>_xlfn.XLOOKUP(Data_Xuất[[#This Row],[Material-Xuất]],MD_NVL[Material-Xuất],MD_NVL[SKU name_gom])</f>
        <v>B1_MN</v>
      </c>
      <c r="J362" t="str">
        <f>Data_Xuất[[#This Row],[Material-Xuất]]&amp;" | "&amp;Data_Xuất[[#This Row],[Material description-Xuất]]</f>
        <v>160012660 | Vảy PET B1_A2.1 MN</v>
      </c>
      <c r="K362" s="2" cm="1">
        <f t="array" ref="K3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42000</v>
      </c>
      <c r="L362" s="2" cm="1">
        <f t="array" ref="L3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2" s="2" cm="1">
        <f t="array" ref="M3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2" s="2" cm="1">
        <f t="array" ref="N3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2" s="2" cm="1">
        <f t="array" ref="O3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62" s="2" cm="1">
        <f t="array" ref="P3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2" s="2" cm="1">
        <f t="array" ref="Q3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2" s="2" cm="1">
        <f t="array" ref="R3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2" s="2" cm="1">
        <f t="array" ref="S3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2" s="2" cm="1">
        <f t="array" ref="T3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2" s="2" cm="1">
        <f t="array" ref="U3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2" s="2" cm="1">
        <f t="array" ref="V3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2" s="2" cm="1">
        <f t="array" ref="W3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2" s="2" cm="1">
        <f t="array" ref="X3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2" s="2">
        <f>SUM(Data_Xuất[[#This Row],[B1_MN]:[B4_DT]])-Data_Xuất[[#This Row],[Xuất-NX]]</f>
        <v>0</v>
      </c>
    </row>
    <row r="363" spans="1:25" hidden="1" x14ac:dyDescent="0.35">
      <c r="A363">
        <v>2025</v>
      </c>
      <c r="B363">
        <v>1</v>
      </c>
      <c r="C363" t="s">
        <v>16</v>
      </c>
      <c r="D363" t="s">
        <v>17</v>
      </c>
      <c r="E363" t="s">
        <v>222</v>
      </c>
      <c r="F363" t="s">
        <v>223</v>
      </c>
      <c r="G363" s="2">
        <v>54664.999999999993</v>
      </c>
      <c r="H363" t="str">
        <f>_xlfn.XLOOKUP(Data_Xuất[[#This Row],[Main SKU]],MD_Main_SKU[Main SKU],MD_Main_SKU[SKU name_gom])</f>
        <v>WSS01</v>
      </c>
      <c r="I363" t="str">
        <f>_xlfn.XLOOKUP(Data_Xuất[[#This Row],[Material-Xuất]],MD_NVL[Material-Xuất],MD_NVL[SKU name_gom])</f>
        <v>B2_DT</v>
      </c>
      <c r="J363" t="str">
        <f>Data_Xuất[[#This Row],[Material-Xuất]]&amp;" | "&amp;Data_Xuất[[#This Row],[Material description-Xuất]]</f>
        <v>160012683 | Vảy PET B2.2_A1</v>
      </c>
      <c r="K363" s="2" cm="1">
        <f t="array" ref="K3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63" s="2" cm="1">
        <f t="array" ref="L3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3" s="2" cm="1">
        <f t="array" ref="M3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3" s="2" cm="1">
        <f t="array" ref="N3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3" s="2" cm="1">
        <f t="array" ref="O3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54664.999999999993</v>
      </c>
      <c r="P363" s="2" cm="1">
        <f t="array" ref="P3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3" s="2" cm="1">
        <f t="array" ref="Q3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3" s="2" cm="1">
        <f t="array" ref="R3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3" s="2" cm="1">
        <f t="array" ref="S3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3" s="2" cm="1">
        <f t="array" ref="T3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3" s="2" cm="1">
        <f t="array" ref="U3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3" s="2" cm="1">
        <f t="array" ref="V3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3" s="2" cm="1">
        <f t="array" ref="W3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3" s="2" cm="1">
        <f t="array" ref="X3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3" s="2">
        <f>SUM(Data_Xuất[[#This Row],[B1_MN]:[B4_DT]])-Data_Xuất[[#This Row],[Xuất-NX]]</f>
        <v>0</v>
      </c>
    </row>
    <row r="364" spans="1:25" hidden="1" x14ac:dyDescent="0.35">
      <c r="A364">
        <v>2025</v>
      </c>
      <c r="B364">
        <v>1</v>
      </c>
      <c r="C364" t="s">
        <v>16</v>
      </c>
      <c r="D364" t="s">
        <v>17</v>
      </c>
      <c r="E364" t="s">
        <v>224</v>
      </c>
      <c r="F364" t="s">
        <v>225</v>
      </c>
      <c r="G364" s="2">
        <v>26355.000000000007</v>
      </c>
      <c r="H364" t="str">
        <f>_xlfn.XLOOKUP(Data_Xuất[[#This Row],[Main SKU]],MD_Main_SKU[Main SKU],MD_Main_SKU[SKU name_gom])</f>
        <v>WSS01</v>
      </c>
      <c r="I364" t="str">
        <f>_xlfn.XLOOKUP(Data_Xuất[[#This Row],[Material-Xuất]],MD_NVL[Material-Xuất],MD_NVL[SKU name_gom])</f>
        <v>B2_DT</v>
      </c>
      <c r="J364" t="str">
        <f>Data_Xuất[[#This Row],[Material-Xuất]]&amp;" | "&amp;Data_Xuất[[#This Row],[Material description-Xuất]]</f>
        <v>160012684 | Vảy PET B2.2_A2</v>
      </c>
      <c r="K364" s="2" cm="1">
        <f t="array" ref="K3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64" s="2" cm="1">
        <f t="array" ref="L3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4" s="2" cm="1">
        <f t="array" ref="M3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4" s="2" cm="1">
        <f t="array" ref="N3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4" s="2" cm="1">
        <f t="array" ref="O3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26355.000000000007</v>
      </c>
      <c r="P364" s="2" cm="1">
        <f t="array" ref="P3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4" s="2" cm="1">
        <f t="array" ref="Q3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4" s="2" cm="1">
        <f t="array" ref="R3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4" s="2" cm="1">
        <f t="array" ref="S3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4" s="2" cm="1">
        <f t="array" ref="T3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4" s="2" cm="1">
        <f t="array" ref="U3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4" s="2" cm="1">
        <f t="array" ref="V3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4" s="2" cm="1">
        <f t="array" ref="W3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4" s="2" cm="1">
        <f t="array" ref="X3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4" s="2">
        <f>SUM(Data_Xuất[[#This Row],[B1_MN]:[B4_DT]])-Data_Xuất[[#This Row],[Xuất-NX]]</f>
        <v>0</v>
      </c>
    </row>
    <row r="365" spans="1:25" hidden="1" x14ac:dyDescent="0.35">
      <c r="A365">
        <v>2025</v>
      </c>
      <c r="B365">
        <v>1</v>
      </c>
      <c r="C365" t="s">
        <v>16</v>
      </c>
      <c r="D365" t="s">
        <v>17</v>
      </c>
      <c r="E365" t="s">
        <v>252</v>
      </c>
      <c r="F365" t="s">
        <v>253</v>
      </c>
      <c r="G365" s="2">
        <v>12133</v>
      </c>
      <c r="H365" t="str">
        <f>_xlfn.XLOOKUP(Data_Xuất[[#This Row],[Main SKU]],MD_Main_SKU[Main SKU],MD_Main_SKU[SKU name_gom])</f>
        <v>WSS01</v>
      </c>
      <c r="I365" t="str">
        <f>_xlfn.XLOOKUP(Data_Xuất[[#This Row],[Material-Xuất]],MD_NVL[Material-Xuất],MD_NVL[SKU name_gom])</f>
        <v>B2_DT</v>
      </c>
      <c r="J365" t="str">
        <f>Data_Xuất[[#This Row],[Material-Xuất]]&amp;" | "&amp;Data_Xuất[[#This Row],[Material description-Xuất]]</f>
        <v>160012685 | Vảy PET B2.2_A3</v>
      </c>
      <c r="K365" s="2" cm="1">
        <f t="array" ref="K3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65" s="2" cm="1">
        <f t="array" ref="L3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5" s="2" cm="1">
        <f t="array" ref="M3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5" s="2" cm="1">
        <f t="array" ref="N3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5" s="2" cm="1">
        <f t="array" ref="O3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12133</v>
      </c>
      <c r="P365" s="2" cm="1">
        <f t="array" ref="P3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5" s="2" cm="1">
        <f t="array" ref="Q3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5" s="2" cm="1">
        <f t="array" ref="R3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5" s="2" cm="1">
        <f t="array" ref="S3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5" s="2" cm="1">
        <f t="array" ref="T3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5" s="2" cm="1">
        <f t="array" ref="U3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5" s="2" cm="1">
        <f t="array" ref="V3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5" s="2" cm="1">
        <f t="array" ref="W3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5" s="2" cm="1">
        <f t="array" ref="X3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5" s="2">
        <f>SUM(Data_Xuất[[#This Row],[B1_MN]:[B4_DT]])-Data_Xuất[[#This Row],[Xuất-NX]]</f>
        <v>0</v>
      </c>
    </row>
    <row r="366" spans="1:25" hidden="1" x14ac:dyDescent="0.35">
      <c r="A366">
        <v>2025</v>
      </c>
      <c r="B366">
        <v>1</v>
      </c>
      <c r="C366" t="s">
        <v>18</v>
      </c>
      <c r="D366" t="s">
        <v>19</v>
      </c>
      <c r="E366" t="s">
        <v>172</v>
      </c>
      <c r="F366" t="s">
        <v>173</v>
      </c>
      <c r="G366" s="2">
        <v>90000.000000000015</v>
      </c>
      <c r="H366" t="str">
        <f>_xlfn.XLOOKUP(Data_Xuất[[#This Row],[Main SKU]],MD_Main_SKU[Main SKU],MD_Main_SKU[SKU name_gom])</f>
        <v>iSS01</v>
      </c>
      <c r="I366" t="str">
        <f>_xlfn.XLOOKUP(Data_Xuất[[#This Row],[Material-Xuất]],MD_NVL[Material-Xuất],MD_NVL[SKU name_gom])</f>
        <v>B1_DT</v>
      </c>
      <c r="J366" t="str">
        <f>Data_Xuất[[#This Row],[Material-Xuất]]&amp;" | "&amp;Data_Xuất[[#This Row],[Material description-Xuất]]</f>
        <v>160012293 | Vảy PET B1_A2.2 DT</v>
      </c>
      <c r="K366" s="2" cm="1">
        <f t="array" ref="K3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66" s="2" cm="1">
        <f t="array" ref="L3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6" s="2" cm="1">
        <f t="array" ref="M3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90000.000000000015</v>
      </c>
      <c r="N366" s="2" cm="1">
        <f t="array" ref="N3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6" s="2" cm="1">
        <f t="array" ref="O3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66" s="2" cm="1">
        <f t="array" ref="P3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6" s="2" cm="1">
        <f t="array" ref="Q3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6" s="2" cm="1">
        <f t="array" ref="R3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6" s="2" cm="1">
        <f t="array" ref="S3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6" s="2" cm="1">
        <f t="array" ref="T3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6" s="2" cm="1">
        <f t="array" ref="U3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6" s="2" cm="1">
        <f t="array" ref="V3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6" s="2" cm="1">
        <f t="array" ref="W3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6" s="2" cm="1">
        <f t="array" ref="X3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6" s="2">
        <f>SUM(Data_Xuất[[#This Row],[B1_MN]:[B4_DT]])-Data_Xuất[[#This Row],[Xuất-NX]]</f>
        <v>0</v>
      </c>
    </row>
    <row r="367" spans="1:25" hidden="1" x14ac:dyDescent="0.35">
      <c r="A367">
        <v>2025</v>
      </c>
      <c r="B367">
        <v>1</v>
      </c>
      <c r="C367" t="s">
        <v>18</v>
      </c>
      <c r="D367" t="s">
        <v>19</v>
      </c>
      <c r="E367" t="s">
        <v>164</v>
      </c>
      <c r="F367" t="s">
        <v>165</v>
      </c>
      <c r="G367" s="2">
        <v>110000.00000000001</v>
      </c>
      <c r="H367" t="str">
        <f>_xlfn.XLOOKUP(Data_Xuất[[#This Row],[Main SKU]],MD_Main_SKU[Main SKU],MD_Main_SKU[SKU name_gom])</f>
        <v>iSS01</v>
      </c>
      <c r="I367" t="str">
        <f>_xlfn.XLOOKUP(Data_Xuất[[#This Row],[Material-Xuất]],MD_NVL[Material-Xuất],MD_NVL[SKU name_gom])</f>
        <v>B1_MN</v>
      </c>
      <c r="J367" t="str">
        <f>Data_Xuất[[#This Row],[Material-Xuất]]&amp;" | "&amp;Data_Xuất[[#This Row],[Material description-Xuất]]</f>
        <v>160012296 | Vảy PET B1_A2.2 MN</v>
      </c>
      <c r="K367" s="2" cm="1">
        <f t="array" ref="K3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110000.00000000001</v>
      </c>
      <c r="L367" s="2" cm="1">
        <f t="array" ref="L3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7" s="2" cm="1">
        <f t="array" ref="M3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7" s="2" cm="1">
        <f t="array" ref="N3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7" s="2" cm="1">
        <f t="array" ref="O3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67" s="2" cm="1">
        <f t="array" ref="P3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67" s="2" cm="1">
        <f t="array" ref="Q3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7" s="2" cm="1">
        <f t="array" ref="R3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7" s="2" cm="1">
        <f t="array" ref="S3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7" s="2" cm="1">
        <f t="array" ref="T3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7" s="2" cm="1">
        <f t="array" ref="U3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7" s="2" cm="1">
        <f t="array" ref="V3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7" s="2" cm="1">
        <f t="array" ref="W3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7" s="2" cm="1">
        <f t="array" ref="X3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7" s="2">
        <f>SUM(Data_Xuất[[#This Row],[B1_MN]:[B4_DT]])-Data_Xuất[[#This Row],[Xuất-NX]]</f>
        <v>0</v>
      </c>
    </row>
    <row r="368" spans="1:25" hidden="1" x14ac:dyDescent="0.35">
      <c r="A368">
        <v>2025</v>
      </c>
      <c r="B368">
        <v>1</v>
      </c>
      <c r="C368" t="s">
        <v>115</v>
      </c>
      <c r="D368" t="s">
        <v>116</v>
      </c>
      <c r="E368" t="s">
        <v>244</v>
      </c>
      <c r="F368" t="s">
        <v>245</v>
      </c>
      <c r="G368" s="2">
        <v>13800</v>
      </c>
      <c r="H368" t="str">
        <f>_xlfn.XLOOKUP(Data_Xuất[[#This Row],[Main SKU]],MD_Main_SKU[Main SKU],MD_Main_SKU[SKU name_gom])</f>
        <v>WSS05</v>
      </c>
      <c r="I368" t="str">
        <f>_xlfn.XLOOKUP(Data_Xuất[[#This Row],[Material-Xuất]],MD_NVL[Material-Xuất],MD_NVL[SKU name_gom])</f>
        <v>Phó sản</v>
      </c>
      <c r="J368" t="str">
        <f>Data_Xuất[[#This Row],[Material-Xuất]]&amp;" | "&amp;Data_Xuất[[#This Row],[Material description-Xuất]]</f>
        <v>160012439 | Vảy PET Tomra_A3</v>
      </c>
      <c r="K368" s="2" cm="1">
        <f t="array" ref="K3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68" s="2" cm="1">
        <f t="array" ref="L3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8" s="2" cm="1">
        <f t="array" ref="M3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8" s="2" cm="1">
        <f t="array" ref="N3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68" s="2" cm="1">
        <f t="array" ref="O3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68" s="2" cm="1">
        <f t="array" ref="P3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13800</v>
      </c>
      <c r="Q368" s="2" cm="1">
        <f t="array" ref="Q3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8" s="2" cm="1">
        <f t="array" ref="R3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8" s="2" cm="1">
        <f t="array" ref="S3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8" s="2" cm="1">
        <f t="array" ref="T3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8" s="2" cm="1">
        <f t="array" ref="U3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68" s="2" cm="1">
        <f t="array" ref="V3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8" s="2" cm="1">
        <f t="array" ref="W3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8" s="2" cm="1">
        <f t="array" ref="X3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8" s="2">
        <f>SUM(Data_Xuất[[#This Row],[B1_MN]:[B4_DT]])-Data_Xuất[[#This Row],[Xuất-NX]]</f>
        <v>0</v>
      </c>
    </row>
    <row r="369" spans="1:25" hidden="1" x14ac:dyDescent="0.35">
      <c r="A369">
        <v>2025</v>
      </c>
      <c r="B369">
        <v>1</v>
      </c>
      <c r="C369" t="s">
        <v>115</v>
      </c>
      <c r="D369" t="s">
        <v>116</v>
      </c>
      <c r="E369" t="s">
        <v>182</v>
      </c>
      <c r="F369" t="s">
        <v>183</v>
      </c>
      <c r="G369" s="2">
        <v>83400</v>
      </c>
      <c r="H369" t="str">
        <f>_xlfn.XLOOKUP(Data_Xuất[[#This Row],[Main SKU]],MD_Main_SKU[Main SKU],MD_Main_SKU[SKU name_gom])</f>
        <v>WSS05</v>
      </c>
      <c r="I369" t="str">
        <f>_xlfn.XLOOKUP(Data_Xuất[[#This Row],[Material-Xuất]],MD_NVL[Material-Xuất],MD_NVL[SKU name_gom])</f>
        <v>Vảy trộn</v>
      </c>
      <c r="J369" t="str">
        <f>Data_Xuất[[#This Row],[Material-Xuất]]&amp;" | "&amp;Data_Xuất[[#This Row],[Material description-Xuất]]</f>
        <v>160012456 | Vảy Xơ Sợi Mixed Thử Nghiệm</v>
      </c>
      <c r="K369" s="2" cm="1">
        <f t="array" ref="K3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967.26804123711349</v>
      </c>
      <c r="L369" s="2" cm="1">
        <f t="array" ref="L3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69" s="2" cm="1">
        <f t="array" ref="M3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69" s="2" cm="1">
        <f t="array" ref="N3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26921.577319587628</v>
      </c>
      <c r="O369" s="2" cm="1">
        <f t="array" ref="O3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10461.541237113403</v>
      </c>
      <c r="P369" s="2" cm="1">
        <f t="array" ref="P3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45013.788659793812</v>
      </c>
      <c r="Q369" s="2" cm="1">
        <f t="array" ref="Q3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69" s="2" cm="1">
        <f t="array" ref="R3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69" s="2" cm="1">
        <f t="array" ref="S3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69" s="2" cm="1">
        <f t="array" ref="T3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69" s="2" cm="1">
        <f t="array" ref="U3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35.824742268041234</v>
      </c>
      <c r="V369" s="2" cm="1">
        <f t="array" ref="V3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69" s="2" cm="1">
        <f t="array" ref="W3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69" s="2" cm="1">
        <f t="array" ref="X3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69" s="2">
        <f>SUM(Data_Xuất[[#This Row],[B1_MN]:[B4_DT]])-Data_Xuất[[#This Row],[Xuất-NX]]</f>
        <v>0</v>
      </c>
    </row>
    <row r="370" spans="1:25" hidden="1" x14ac:dyDescent="0.35">
      <c r="A370">
        <v>2025</v>
      </c>
      <c r="B370">
        <v>1</v>
      </c>
      <c r="C370" t="s">
        <v>118</v>
      </c>
      <c r="D370" t="s">
        <v>119</v>
      </c>
      <c r="E370" t="s">
        <v>240</v>
      </c>
      <c r="F370" t="s">
        <v>241</v>
      </c>
      <c r="G370" s="2">
        <v>18000</v>
      </c>
      <c r="H370" t="str">
        <f>_xlfn.XLOOKUP(Data_Xuất[[#This Row],[Main SKU]],MD_Main_SKU[Main SKU],MD_Main_SKU[SKU name_gom])</f>
        <v>WSS05</v>
      </c>
      <c r="I370" t="str">
        <f>_xlfn.XLOOKUP(Data_Xuất[[#This Row],[Material-Xuất]],MD_NVL[Material-Xuất],MD_NVL[SKU name_gom])</f>
        <v>Vảy trộn</v>
      </c>
      <c r="J370" t="str">
        <f>Data_Xuất[[#This Row],[Material-Xuất]]&amp;" | "&amp;Data_Xuất[[#This Row],[Material description-Xuất]]</f>
        <v>160012790 | Vảy PET Xơ Sợi B6.2_A3-B7.1_A3</v>
      </c>
      <c r="K370" s="2" cm="1">
        <f t="array" ref="K3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0" s="2" cm="1">
        <f t="array" ref="L3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0" s="2" cm="1">
        <f t="array" ref="M3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70" s="2" cm="1">
        <f t="array" ref="N3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11054.136690647481</v>
      </c>
      <c r="O370" s="2" cm="1">
        <f t="array" ref="O3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598.01438848920861</v>
      </c>
      <c r="P370" s="2" cm="1">
        <f t="array" ref="P3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5241.1079136690651</v>
      </c>
      <c r="Q370" s="2" cm="1">
        <f t="array" ref="Q3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206.80575539568343</v>
      </c>
      <c r="R370" s="2" cm="1">
        <f t="array" ref="R3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0" s="2" cm="1">
        <f t="array" ref="S3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0" s="2" cm="1">
        <f t="array" ref="T3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0" s="2" cm="1">
        <f t="array" ref="U3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712.16546762589928</v>
      </c>
      <c r="V370" s="2" cm="1">
        <f t="array" ref="V3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0" s="2" cm="1">
        <f t="array" ref="W3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187.76978417266187</v>
      </c>
      <c r="X370" s="2" cm="1">
        <f t="array" ref="X3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0" s="2">
        <f>SUM(Data_Xuất[[#This Row],[B1_MN]:[B4_DT]])-Data_Xuất[[#This Row],[Xuất-NX]]</f>
        <v>0</v>
      </c>
    </row>
    <row r="371" spans="1:25" hidden="1" x14ac:dyDescent="0.35">
      <c r="A371">
        <v>2025</v>
      </c>
      <c r="B371">
        <v>1</v>
      </c>
      <c r="C371" t="s">
        <v>44</v>
      </c>
      <c r="D371" t="s">
        <v>45</v>
      </c>
      <c r="E371" t="s">
        <v>158</v>
      </c>
      <c r="F371" t="s">
        <v>159</v>
      </c>
      <c r="G371" s="2">
        <v>20500</v>
      </c>
      <c r="H371" t="str">
        <f>_xlfn.XLOOKUP(Data_Xuất[[#This Row],[Main SKU]],MD_Main_SKU[Main SKU],MD_Main_SKU[SKU name_gom])</f>
        <v>iSS01</v>
      </c>
      <c r="I371" t="str">
        <f>_xlfn.XLOOKUP(Data_Xuất[[#This Row],[Material-Xuất]],MD_NVL[Material-Xuất],MD_NVL[SKU name_gom])</f>
        <v>B3_DT</v>
      </c>
      <c r="J371" t="str">
        <f>Data_Xuất[[#This Row],[Material-Xuất]]&amp;" | "&amp;Data_Xuất[[#This Row],[Material description-Xuất]]</f>
        <v>160009894 | Vảy PET B3_A1 DT</v>
      </c>
      <c r="K371" s="2" cm="1">
        <f t="array" ref="K3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1" s="2" cm="1">
        <f t="array" ref="L3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1" s="2" cm="1">
        <f t="array" ref="M3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71" s="2" cm="1">
        <f t="array" ref="N3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1" s="2" cm="1">
        <f t="array" ref="O3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1" s="2" cm="1">
        <f t="array" ref="P3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1" s="2" cm="1">
        <f t="array" ref="Q3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1" s="2" cm="1">
        <f t="array" ref="R3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20500</v>
      </c>
      <c r="S371" s="2" cm="1">
        <f t="array" ref="S3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1" s="2" cm="1">
        <f t="array" ref="T3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1" s="2" cm="1">
        <f t="array" ref="U3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1" s="2" cm="1">
        <f t="array" ref="V3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1" s="2" cm="1">
        <f t="array" ref="W3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1" s="2" cm="1">
        <f t="array" ref="X3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1" s="2">
        <f>SUM(Data_Xuất[[#This Row],[B1_MN]:[B4_DT]])-Data_Xuất[[#This Row],[Xuất-NX]]</f>
        <v>0</v>
      </c>
    </row>
    <row r="372" spans="1:25" hidden="1" x14ac:dyDescent="0.35">
      <c r="A372">
        <v>2025</v>
      </c>
      <c r="B372">
        <v>1</v>
      </c>
      <c r="C372" t="s">
        <v>44</v>
      </c>
      <c r="D372" t="s">
        <v>45</v>
      </c>
      <c r="E372" t="s">
        <v>166</v>
      </c>
      <c r="F372" t="s">
        <v>167</v>
      </c>
      <c r="G372" s="2">
        <v>9000</v>
      </c>
      <c r="H372" t="str">
        <f>_xlfn.XLOOKUP(Data_Xuất[[#This Row],[Main SKU]],MD_Main_SKU[Main SKU],MD_Main_SKU[SKU name_gom])</f>
        <v>iSS01</v>
      </c>
      <c r="I372" t="str">
        <f>_xlfn.XLOOKUP(Data_Xuất[[#This Row],[Material-Xuất]],MD_NVL[Material-Xuất],MD_NVL[SKU name_gom])</f>
        <v>B3_DT</v>
      </c>
      <c r="J372" t="str">
        <f>Data_Xuất[[#This Row],[Material-Xuất]]&amp;" | "&amp;Data_Xuất[[#This Row],[Material description-Xuất]]</f>
        <v>160012302 | Vảy PET B3_A2.2 DT</v>
      </c>
      <c r="K372" s="2" cm="1">
        <f t="array" ref="K3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2" s="2" cm="1">
        <f t="array" ref="L3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2" s="2" cm="1">
        <f t="array" ref="M3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72" s="2" cm="1">
        <f t="array" ref="N3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2" s="2" cm="1">
        <f t="array" ref="O3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2" s="2" cm="1">
        <f t="array" ref="P3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2" s="2" cm="1">
        <f t="array" ref="Q3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2" s="2" cm="1">
        <f t="array" ref="R3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9000</v>
      </c>
      <c r="S372" s="2" cm="1">
        <f t="array" ref="S3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2" s="2" cm="1">
        <f t="array" ref="T3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2" s="2" cm="1">
        <f t="array" ref="U3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2" s="2" cm="1">
        <f t="array" ref="V3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2" s="2" cm="1">
        <f t="array" ref="W3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2" s="2" cm="1">
        <f t="array" ref="X3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2" s="2">
        <f>SUM(Data_Xuất[[#This Row],[B1_MN]:[B4_DT]])-Data_Xuất[[#This Row],[Xuất-NX]]</f>
        <v>0</v>
      </c>
    </row>
    <row r="373" spans="1:25" hidden="1" x14ac:dyDescent="0.35">
      <c r="A373">
        <v>2025</v>
      </c>
      <c r="B373">
        <v>1</v>
      </c>
      <c r="C373" t="s">
        <v>44</v>
      </c>
      <c r="D373" t="s">
        <v>45</v>
      </c>
      <c r="E373" t="s">
        <v>210</v>
      </c>
      <c r="F373" t="s">
        <v>211</v>
      </c>
      <c r="G373" s="2">
        <v>6500</v>
      </c>
      <c r="H373" t="str">
        <f>_xlfn.XLOOKUP(Data_Xuất[[#This Row],[Main SKU]],MD_Main_SKU[Main SKU],MD_Main_SKU[SKU name_gom])</f>
        <v>iSS01</v>
      </c>
      <c r="I373" t="str">
        <f>_xlfn.XLOOKUP(Data_Xuất[[#This Row],[Material-Xuất]],MD_NVL[Material-Xuất],MD_NVL[SKU name_gom])</f>
        <v>B3_DT</v>
      </c>
      <c r="J373" t="str">
        <f>Data_Xuất[[#This Row],[Material-Xuất]]&amp;" | "&amp;Data_Xuất[[#This Row],[Material description-Xuất]]</f>
        <v>160012705 | Vảy PET B3_A2.1 DT</v>
      </c>
      <c r="K373" s="2" cm="1">
        <f t="array" ref="K3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3" s="2" cm="1">
        <f t="array" ref="L3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3" s="2" cm="1">
        <f t="array" ref="M3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73" s="2" cm="1">
        <f t="array" ref="N3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3" s="2" cm="1">
        <f t="array" ref="O3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3" s="2" cm="1">
        <f t="array" ref="P3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3" s="2" cm="1">
        <f t="array" ref="Q3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3" s="2" cm="1">
        <f t="array" ref="R3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6500</v>
      </c>
      <c r="S373" s="2" cm="1">
        <f t="array" ref="S3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3" s="2" cm="1">
        <f t="array" ref="T3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3" s="2" cm="1">
        <f t="array" ref="U3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3" s="2" cm="1">
        <f t="array" ref="V3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3" s="2" cm="1">
        <f t="array" ref="W3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3" s="2" cm="1">
        <f t="array" ref="X3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3" s="2">
        <f>SUM(Data_Xuất[[#This Row],[B1_MN]:[B4_DT]])-Data_Xuất[[#This Row],[Xuất-NX]]</f>
        <v>0</v>
      </c>
    </row>
    <row r="374" spans="1:25" hidden="1" x14ac:dyDescent="0.35">
      <c r="A374">
        <v>2025</v>
      </c>
      <c r="B374">
        <v>1</v>
      </c>
      <c r="C374" t="s">
        <v>48</v>
      </c>
      <c r="D374" t="s">
        <v>49</v>
      </c>
      <c r="E374" t="s">
        <v>256</v>
      </c>
      <c r="F374" t="s">
        <v>257</v>
      </c>
      <c r="G374" s="2">
        <v>15000</v>
      </c>
      <c r="H374" t="str">
        <f>_xlfn.XLOOKUP(Data_Xuất[[#This Row],[Main SKU]],MD_Main_SKU[Main SKU],MD_Main_SKU[SKU name_gom])</f>
        <v>WSS01</v>
      </c>
      <c r="I374" t="str">
        <f>_xlfn.XLOOKUP(Data_Xuất[[#This Row],[Material-Xuất]],MD_NVL[Material-Xuất],MD_NVL[SKU name_gom])</f>
        <v>Vảy trộn</v>
      </c>
      <c r="J374" t="str">
        <f>Data_Xuất[[#This Row],[Material-Xuất]]&amp;" | "&amp;Data_Xuất[[#This Row],[Material description-Xuất]]</f>
        <v>160012914 | Vảy PET WSS01G-L Mixed</v>
      </c>
      <c r="K374" s="2" cm="1">
        <f t="array" ref="K3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4" s="2" cm="1">
        <f t="array" ref="L3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4" s="2" cm="1">
        <f t="array" ref="M3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11152.873070325901</v>
      </c>
      <c r="N374" s="2" cm="1">
        <f t="array" ref="N3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4" s="2" cm="1">
        <f t="array" ref="O3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4" s="2" cm="1">
        <f t="array" ref="P3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4" s="2" cm="1">
        <f t="array" ref="Q3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4" s="2" cm="1">
        <f t="array" ref="R3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4" s="2" cm="1">
        <f t="array" ref="S3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3847.1269296740998</v>
      </c>
      <c r="T374" s="2" cm="1">
        <f t="array" ref="T3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4" s="2" cm="1">
        <f t="array" ref="U3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4" s="2" cm="1">
        <f t="array" ref="V3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4" s="2" cm="1">
        <f t="array" ref="W3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4" s="2" cm="1">
        <f t="array" ref="X3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4" s="2">
        <f>SUM(Data_Xuất[[#This Row],[B1_MN]:[B4_DT]])-Data_Xuất[[#This Row],[Xuất-NX]]</f>
        <v>0</v>
      </c>
    </row>
    <row r="375" spans="1:25" hidden="1" x14ac:dyDescent="0.35">
      <c r="A375">
        <v>2025</v>
      </c>
      <c r="B375">
        <v>2</v>
      </c>
      <c r="C375" t="s">
        <v>8</v>
      </c>
      <c r="D375" t="s">
        <v>9</v>
      </c>
      <c r="E375" t="s">
        <v>156</v>
      </c>
      <c r="F375" t="s">
        <v>157</v>
      </c>
      <c r="G375" s="2">
        <v>115499.99999999999</v>
      </c>
      <c r="H375" t="str">
        <f>_xlfn.XLOOKUP(Data_Xuất[[#This Row],[Main SKU]],MD_Main_SKU[Main SKU],MD_Main_SKU[SKU name_gom])</f>
        <v>WSS01</v>
      </c>
      <c r="I375" t="str">
        <f>_xlfn.XLOOKUP(Data_Xuất[[#This Row],[Material-Xuất]],MD_NVL[Material-Xuất],MD_NVL[SKU name_gom])</f>
        <v>Vảy trộn</v>
      </c>
      <c r="J375" t="str">
        <f>Data_Xuất[[#This Row],[Material-Xuất]]&amp;" | "&amp;Data_Xuất[[#This Row],[Material description-Xuất]]</f>
        <v>160012428 | Vảy PET B1-B7.1</v>
      </c>
      <c r="K375" s="2" cm="1">
        <f t="array" ref="K3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545.09701101206076</v>
      </c>
      <c r="L375" s="2" cm="1">
        <f t="array" ref="L3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5" s="2" cm="1">
        <f t="array" ref="M3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103121.14971158886</v>
      </c>
      <c r="N375" s="2" cm="1">
        <f t="array" ref="N3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5" s="2" cm="1">
        <f t="array" ref="O3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5" s="2" cm="1">
        <f t="array" ref="P3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5" s="2" cm="1">
        <f t="array" ref="Q3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5" s="2" cm="1">
        <f t="array" ref="R3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5" s="2" cm="1">
        <f t="array" ref="S3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10642.352910330361</v>
      </c>
      <c r="T375" s="2" cm="1">
        <f t="array" ref="T3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5" s="2" cm="1">
        <f t="array" ref="U3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1191.4003670686941</v>
      </c>
      <c r="V375" s="2" cm="1">
        <f t="array" ref="V3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5" s="2" cm="1">
        <f t="array" ref="W3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5" s="2" cm="1">
        <f t="array" ref="X3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5" s="2">
        <f>SUM(Data_Xuất[[#This Row],[B1_MN]:[B4_DT]])-Data_Xuất[[#This Row],[Xuất-NX]]</f>
        <v>0</v>
      </c>
    </row>
    <row r="376" spans="1:25" hidden="1" x14ac:dyDescent="0.35">
      <c r="A376">
        <v>2025</v>
      </c>
      <c r="B376">
        <v>2</v>
      </c>
      <c r="C376" t="s">
        <v>14</v>
      </c>
      <c r="D376" t="s">
        <v>15</v>
      </c>
      <c r="E376" t="s">
        <v>160</v>
      </c>
      <c r="F376" t="s">
        <v>161</v>
      </c>
      <c r="G376" s="2">
        <v>380000</v>
      </c>
      <c r="H376" t="str">
        <f>_xlfn.XLOOKUP(Data_Xuất[[#This Row],[Main SKU]],MD_Main_SKU[Main SKU],MD_Main_SKU[SKU name_gom])</f>
        <v>iSS01084</v>
      </c>
      <c r="I376" t="str">
        <f>_xlfn.XLOOKUP(Data_Xuất[[#This Row],[Material-Xuất]],MD_NVL[Material-Xuất],MD_NVL[SKU name_gom])</f>
        <v>B1_DT</v>
      </c>
      <c r="J376" t="str">
        <f>Data_Xuất[[#This Row],[Material-Xuất]]&amp;" | "&amp;Data_Xuất[[#This Row],[Material description-Xuất]]</f>
        <v>160009895 | Vảy PET B1_A1 DT</v>
      </c>
      <c r="K376" s="2" cm="1">
        <f t="array" ref="K3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6" s="2" cm="1">
        <f t="array" ref="L3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6" s="2" cm="1">
        <f t="array" ref="M3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380000</v>
      </c>
      <c r="N376" s="2" cm="1">
        <f t="array" ref="N3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6" s="2" cm="1">
        <f t="array" ref="O3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6" s="2" cm="1">
        <f t="array" ref="P3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6" s="2" cm="1">
        <f t="array" ref="Q3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6" s="2" cm="1">
        <f t="array" ref="R3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6" s="2" cm="1">
        <f t="array" ref="S3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6" s="2" cm="1">
        <f t="array" ref="T3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6" s="2" cm="1">
        <f t="array" ref="U3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6" s="2" cm="1">
        <f t="array" ref="V3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6" s="2" cm="1">
        <f t="array" ref="W3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6" s="2" cm="1">
        <f t="array" ref="X3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6" s="2">
        <f>SUM(Data_Xuất[[#This Row],[B1_MN]:[B4_DT]])-Data_Xuất[[#This Row],[Xuất-NX]]</f>
        <v>0</v>
      </c>
    </row>
    <row r="377" spans="1:25" hidden="1" x14ac:dyDescent="0.35">
      <c r="A377">
        <v>2025</v>
      </c>
      <c r="B377">
        <v>2</v>
      </c>
      <c r="C377" t="s">
        <v>14</v>
      </c>
      <c r="D377" t="s">
        <v>15</v>
      </c>
      <c r="E377" t="s">
        <v>162</v>
      </c>
      <c r="F377" t="s">
        <v>163</v>
      </c>
      <c r="G377" s="2">
        <v>171000.00000000003</v>
      </c>
      <c r="H377" t="str">
        <f>_xlfn.XLOOKUP(Data_Xuất[[#This Row],[Main SKU]],MD_Main_SKU[Main SKU],MD_Main_SKU[SKU name_gom])</f>
        <v>iSS01084</v>
      </c>
      <c r="I377" t="str">
        <f>_xlfn.XLOOKUP(Data_Xuất[[#This Row],[Material-Xuất]],MD_NVL[Material-Xuất],MD_NVL[SKU name_gom])</f>
        <v>B1_MN</v>
      </c>
      <c r="J377" t="str">
        <f>Data_Xuất[[#This Row],[Material-Xuất]]&amp;" | "&amp;Data_Xuất[[#This Row],[Material description-Xuất]]</f>
        <v>160011761 | Vảy PET B1_A1 MN</v>
      </c>
      <c r="K377" s="2" cm="1">
        <f t="array" ref="K3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171000.00000000003</v>
      </c>
      <c r="L377" s="2" cm="1">
        <f t="array" ref="L3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7" s="2" cm="1">
        <f t="array" ref="M3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77" s="2" cm="1">
        <f t="array" ref="N3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7" s="2" cm="1">
        <f t="array" ref="O3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7" s="2" cm="1">
        <f t="array" ref="P3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7" s="2" cm="1">
        <f t="array" ref="Q3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7" s="2" cm="1">
        <f t="array" ref="R3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7" s="2" cm="1">
        <f t="array" ref="S3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7" s="2" cm="1">
        <f t="array" ref="T3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7" s="2" cm="1">
        <f t="array" ref="U3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7" s="2" cm="1">
        <f t="array" ref="V3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7" s="2" cm="1">
        <f t="array" ref="W3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7" s="2" cm="1">
        <f t="array" ref="X3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7" s="2">
        <f>SUM(Data_Xuất[[#This Row],[B1_MN]:[B4_DT]])-Data_Xuất[[#This Row],[Xuất-NX]]</f>
        <v>0</v>
      </c>
    </row>
    <row r="378" spans="1:25" hidden="1" x14ac:dyDescent="0.35">
      <c r="A378">
        <v>2025</v>
      </c>
      <c r="B378">
        <v>2</v>
      </c>
      <c r="C378" t="s">
        <v>14</v>
      </c>
      <c r="D378" t="s">
        <v>15</v>
      </c>
      <c r="E378" t="s">
        <v>142</v>
      </c>
      <c r="F378" t="s">
        <v>143</v>
      </c>
      <c r="G378" s="2">
        <v>40000</v>
      </c>
      <c r="H378" t="str">
        <f>_xlfn.XLOOKUP(Data_Xuất[[#This Row],[Main SKU]],MD_Main_SKU[Main SKU],MD_Main_SKU[SKU name_gom])</f>
        <v>iSS01084</v>
      </c>
      <c r="I378" t="str">
        <f>_xlfn.XLOOKUP(Data_Xuất[[#This Row],[Material-Xuất]],MD_NVL[Material-Xuất],MD_NVL[SKU name_gom])</f>
        <v>B1_DT</v>
      </c>
      <c r="J378" t="str">
        <f>Data_Xuất[[#This Row],[Material-Xuất]]&amp;" | "&amp;Data_Xuất[[#This Row],[Material description-Xuất]]</f>
        <v>160012659 | Vảy PET B1_A2.1 DT</v>
      </c>
      <c r="K378" s="2" cm="1">
        <f t="array" ref="K3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78" s="2" cm="1">
        <f t="array" ref="L3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8" s="2" cm="1">
        <f t="array" ref="M3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40000</v>
      </c>
      <c r="N378" s="2" cm="1">
        <f t="array" ref="N3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8" s="2" cm="1">
        <f t="array" ref="O3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8" s="2" cm="1">
        <f t="array" ref="P3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8" s="2" cm="1">
        <f t="array" ref="Q3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8" s="2" cm="1">
        <f t="array" ref="R3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8" s="2" cm="1">
        <f t="array" ref="S3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8" s="2" cm="1">
        <f t="array" ref="T3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8" s="2" cm="1">
        <f t="array" ref="U3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8" s="2" cm="1">
        <f t="array" ref="V3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8" s="2" cm="1">
        <f t="array" ref="W3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8" s="2" cm="1">
        <f t="array" ref="X3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8" s="2">
        <f>SUM(Data_Xuất[[#This Row],[B1_MN]:[B4_DT]])-Data_Xuất[[#This Row],[Xuất-NX]]</f>
        <v>0</v>
      </c>
    </row>
    <row r="379" spans="1:25" hidden="1" x14ac:dyDescent="0.35">
      <c r="A379">
        <v>2025</v>
      </c>
      <c r="B379">
        <v>2</v>
      </c>
      <c r="C379" t="s">
        <v>14</v>
      </c>
      <c r="D379" t="s">
        <v>15</v>
      </c>
      <c r="E379" t="s">
        <v>170</v>
      </c>
      <c r="F379" t="s">
        <v>171</v>
      </c>
      <c r="G379" s="2">
        <v>12199.999999999998</v>
      </c>
      <c r="H379" t="str">
        <f>_xlfn.XLOOKUP(Data_Xuất[[#This Row],[Main SKU]],MD_Main_SKU[Main SKU],MD_Main_SKU[SKU name_gom])</f>
        <v>iSS01084</v>
      </c>
      <c r="I379" t="str">
        <f>_xlfn.XLOOKUP(Data_Xuất[[#This Row],[Material-Xuất]],MD_NVL[Material-Xuất],MD_NVL[SKU name_gom])</f>
        <v>B1_MN</v>
      </c>
      <c r="J379" t="str">
        <f>Data_Xuất[[#This Row],[Material-Xuất]]&amp;" | "&amp;Data_Xuất[[#This Row],[Material description-Xuất]]</f>
        <v>160012660 | Vảy PET B1_A2.1 MN</v>
      </c>
      <c r="K379" s="2" cm="1">
        <f t="array" ref="K3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12199.999999999998</v>
      </c>
      <c r="L379" s="2" cm="1">
        <f t="array" ref="L3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79" s="2" cm="1">
        <f t="array" ref="M3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79" s="2" cm="1">
        <f t="array" ref="N3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79" s="2" cm="1">
        <f t="array" ref="O3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79" s="2" cm="1">
        <f t="array" ref="P3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79" s="2" cm="1">
        <f t="array" ref="Q3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79" s="2" cm="1">
        <f t="array" ref="R3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79" s="2" cm="1">
        <f t="array" ref="S3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79" s="2" cm="1">
        <f t="array" ref="T3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79" s="2" cm="1">
        <f t="array" ref="U3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79" s="2" cm="1">
        <f t="array" ref="V3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79" s="2" cm="1">
        <f t="array" ref="W3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79" s="2" cm="1">
        <f t="array" ref="X3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79" s="2">
        <f>SUM(Data_Xuất[[#This Row],[B1_MN]:[B4_DT]])-Data_Xuất[[#This Row],[Xuất-NX]]</f>
        <v>0</v>
      </c>
    </row>
    <row r="380" spans="1:25" hidden="1" x14ac:dyDescent="0.35">
      <c r="A380">
        <v>2025</v>
      </c>
      <c r="B380">
        <v>2</v>
      </c>
      <c r="C380" t="s">
        <v>16</v>
      </c>
      <c r="D380" t="s">
        <v>17</v>
      </c>
      <c r="E380" t="s">
        <v>188</v>
      </c>
      <c r="F380" t="s">
        <v>189</v>
      </c>
      <c r="G380" s="2">
        <v>559600.00000000012</v>
      </c>
      <c r="H380" t="str">
        <f>_xlfn.XLOOKUP(Data_Xuất[[#This Row],[Main SKU]],MD_Main_SKU[Main SKU],MD_Main_SKU[SKU name_gom])</f>
        <v>WSS01</v>
      </c>
      <c r="I380" t="str">
        <f>_xlfn.XLOOKUP(Data_Xuất[[#This Row],[Material-Xuất]],MD_NVL[Material-Xuất],MD_NVL[SKU name_gom])</f>
        <v>Vảy trộn</v>
      </c>
      <c r="J380" t="str">
        <f>Data_Xuất[[#This Row],[Material-Xuất]]&amp;" | "&amp;Data_Xuất[[#This Row],[Material description-Xuất]]</f>
        <v>160012273 | Vảy PET B1 Mix B2</v>
      </c>
      <c r="K380" s="2" cm="1">
        <f t="array" ref="K3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475079.2523255815</v>
      </c>
      <c r="L380" s="2" cm="1">
        <f t="array" ref="L3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0" s="2" cm="1">
        <f t="array" ref="M3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15698.08139534884</v>
      </c>
      <c r="N380" s="2" cm="1">
        <f t="array" ref="N3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7320.3488372093043</v>
      </c>
      <c r="O380" s="2" cm="1">
        <f t="array" ref="O3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41213.563953488381</v>
      </c>
      <c r="P380" s="2" cm="1">
        <f t="array" ref="P3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16303.230232558144</v>
      </c>
      <c r="Q380" s="2" cm="1">
        <f t="array" ref="Q3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3985.5232558139546</v>
      </c>
      <c r="R380" s="2" cm="1">
        <f t="array" ref="R3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0" s="2" cm="1">
        <f t="array" ref="S3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0" s="2" cm="1">
        <f t="array" ref="T3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0" s="2" cm="1">
        <f t="array" ref="U3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0" s="2" cm="1">
        <f t="array" ref="V3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0" s="2" cm="1">
        <f t="array" ref="W3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0" s="2" cm="1">
        <f t="array" ref="X3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0" s="2">
        <f>SUM(Data_Xuất[[#This Row],[B1_MN]:[B4_DT]])-Data_Xuất[[#This Row],[Xuất-NX]]</f>
        <v>0</v>
      </c>
    </row>
    <row r="381" spans="1:25" hidden="1" x14ac:dyDescent="0.35">
      <c r="A381">
        <v>2025</v>
      </c>
      <c r="B381">
        <v>2</v>
      </c>
      <c r="C381" t="s">
        <v>16</v>
      </c>
      <c r="D381" t="s">
        <v>17</v>
      </c>
      <c r="E381" t="s">
        <v>164</v>
      </c>
      <c r="F381" t="s">
        <v>165</v>
      </c>
      <c r="G381" s="2">
        <v>27000</v>
      </c>
      <c r="H381" t="str">
        <f>_xlfn.XLOOKUP(Data_Xuất[[#This Row],[Main SKU]],MD_Main_SKU[Main SKU],MD_Main_SKU[SKU name_gom])</f>
        <v>WSS01</v>
      </c>
      <c r="I381" t="str">
        <f>_xlfn.XLOOKUP(Data_Xuất[[#This Row],[Material-Xuất]],MD_NVL[Material-Xuất],MD_NVL[SKU name_gom])</f>
        <v>B1_MN</v>
      </c>
      <c r="J381" t="str">
        <f>Data_Xuất[[#This Row],[Material-Xuất]]&amp;" | "&amp;Data_Xuất[[#This Row],[Material description-Xuất]]</f>
        <v>160012296 | Vảy PET B1_A2.2 MN</v>
      </c>
      <c r="K381" s="2" cm="1">
        <f t="array" ref="K3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27000</v>
      </c>
      <c r="L381" s="2" cm="1">
        <f t="array" ref="L3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1" s="2" cm="1">
        <f t="array" ref="M3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81" s="2" cm="1">
        <f t="array" ref="N3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81" s="2" cm="1">
        <f t="array" ref="O3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1" s="2" cm="1">
        <f t="array" ref="P3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1" s="2" cm="1">
        <f t="array" ref="Q3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1" s="2" cm="1">
        <f t="array" ref="R3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1" s="2" cm="1">
        <f t="array" ref="S3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1" s="2" cm="1">
        <f t="array" ref="T3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1" s="2" cm="1">
        <f t="array" ref="U3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1" s="2" cm="1">
        <f t="array" ref="V3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1" s="2" cm="1">
        <f t="array" ref="W3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1" s="2" cm="1">
        <f t="array" ref="X3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1" s="2">
        <f>SUM(Data_Xuất[[#This Row],[B1_MN]:[B4_DT]])-Data_Xuất[[#This Row],[Xuất-NX]]</f>
        <v>0</v>
      </c>
    </row>
    <row r="382" spans="1:25" hidden="1" x14ac:dyDescent="0.35">
      <c r="A382">
        <v>2025</v>
      </c>
      <c r="B382">
        <v>2</v>
      </c>
      <c r="C382" t="s">
        <v>18</v>
      </c>
      <c r="D382" t="s">
        <v>19</v>
      </c>
      <c r="E382" t="s">
        <v>162</v>
      </c>
      <c r="F382" t="s">
        <v>163</v>
      </c>
      <c r="G382" s="2">
        <v>73700.000000000015</v>
      </c>
      <c r="H382" t="str">
        <f>_xlfn.XLOOKUP(Data_Xuất[[#This Row],[Main SKU]],MD_Main_SKU[Main SKU],MD_Main_SKU[SKU name_gom])</f>
        <v>iSS01</v>
      </c>
      <c r="I382" t="str">
        <f>_xlfn.XLOOKUP(Data_Xuất[[#This Row],[Material-Xuất]],MD_NVL[Material-Xuất],MD_NVL[SKU name_gom])</f>
        <v>B1_MN</v>
      </c>
      <c r="J382" t="str">
        <f>Data_Xuất[[#This Row],[Material-Xuất]]&amp;" | "&amp;Data_Xuất[[#This Row],[Material description-Xuất]]</f>
        <v>160011761 | Vảy PET B1_A1 MN</v>
      </c>
      <c r="K382" s="2" cm="1">
        <f t="array" ref="K3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73700.000000000015</v>
      </c>
      <c r="L382" s="2" cm="1">
        <f t="array" ref="L3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2" s="2" cm="1">
        <f t="array" ref="M3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82" s="2" cm="1">
        <f t="array" ref="N3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82" s="2" cm="1">
        <f t="array" ref="O3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2" s="2" cm="1">
        <f t="array" ref="P3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2" s="2" cm="1">
        <f t="array" ref="Q3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2" s="2" cm="1">
        <f t="array" ref="R3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2" s="2" cm="1">
        <f t="array" ref="S3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2" s="2" cm="1">
        <f t="array" ref="T3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2" s="2" cm="1">
        <f t="array" ref="U3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2" s="2" cm="1">
        <f t="array" ref="V3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2" s="2" cm="1">
        <f t="array" ref="W3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2" s="2" cm="1">
        <f t="array" ref="X3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2" s="2">
        <f>SUM(Data_Xuất[[#This Row],[B1_MN]:[B4_DT]])-Data_Xuất[[#This Row],[Xuất-NX]]</f>
        <v>0</v>
      </c>
    </row>
    <row r="383" spans="1:25" hidden="1" x14ac:dyDescent="0.35">
      <c r="A383">
        <v>2025</v>
      </c>
      <c r="B383">
        <v>2</v>
      </c>
      <c r="C383" t="s">
        <v>18</v>
      </c>
      <c r="D383" t="s">
        <v>19</v>
      </c>
      <c r="E383" t="s">
        <v>172</v>
      </c>
      <c r="F383" t="s">
        <v>173</v>
      </c>
      <c r="G383" s="2">
        <v>151000</v>
      </c>
      <c r="H383" t="str">
        <f>_xlfn.XLOOKUP(Data_Xuất[[#This Row],[Main SKU]],MD_Main_SKU[Main SKU],MD_Main_SKU[SKU name_gom])</f>
        <v>iSS01</v>
      </c>
      <c r="I383" t="str">
        <f>_xlfn.XLOOKUP(Data_Xuất[[#This Row],[Material-Xuất]],MD_NVL[Material-Xuất],MD_NVL[SKU name_gom])</f>
        <v>B1_DT</v>
      </c>
      <c r="J383" t="str">
        <f>Data_Xuất[[#This Row],[Material-Xuất]]&amp;" | "&amp;Data_Xuất[[#This Row],[Material description-Xuất]]</f>
        <v>160012293 | Vảy PET B1_A2.2 DT</v>
      </c>
      <c r="K383" s="2" cm="1">
        <f t="array" ref="K3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83" s="2" cm="1">
        <f t="array" ref="L3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3" s="2" cm="1">
        <f t="array" ref="M3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151000</v>
      </c>
      <c r="N383" s="2" cm="1">
        <f t="array" ref="N3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83" s="2" cm="1">
        <f t="array" ref="O3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3" s="2" cm="1">
        <f t="array" ref="P3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3" s="2" cm="1">
        <f t="array" ref="Q3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3" s="2" cm="1">
        <f t="array" ref="R3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3" s="2" cm="1">
        <f t="array" ref="S3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3" s="2" cm="1">
        <f t="array" ref="T3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3" s="2" cm="1">
        <f t="array" ref="U3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3" s="2" cm="1">
        <f t="array" ref="V3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3" s="2" cm="1">
        <f t="array" ref="W3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3" s="2" cm="1">
        <f t="array" ref="X3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3" s="2">
        <f>SUM(Data_Xuất[[#This Row],[B1_MN]:[B4_DT]])-Data_Xuất[[#This Row],[Xuất-NX]]</f>
        <v>0</v>
      </c>
    </row>
    <row r="384" spans="1:25" hidden="1" x14ac:dyDescent="0.35">
      <c r="A384">
        <v>2025</v>
      </c>
      <c r="B384">
        <v>2</v>
      </c>
      <c r="C384" t="s">
        <v>18</v>
      </c>
      <c r="D384" t="s">
        <v>19</v>
      </c>
      <c r="E384" t="s">
        <v>164</v>
      </c>
      <c r="F384" t="s">
        <v>165</v>
      </c>
      <c r="G384" s="2">
        <v>107999.99999999999</v>
      </c>
      <c r="H384" t="str">
        <f>_xlfn.XLOOKUP(Data_Xuất[[#This Row],[Main SKU]],MD_Main_SKU[Main SKU],MD_Main_SKU[SKU name_gom])</f>
        <v>iSS01</v>
      </c>
      <c r="I384" t="str">
        <f>_xlfn.XLOOKUP(Data_Xuất[[#This Row],[Material-Xuất]],MD_NVL[Material-Xuất],MD_NVL[SKU name_gom])</f>
        <v>B1_MN</v>
      </c>
      <c r="J384" t="str">
        <f>Data_Xuất[[#This Row],[Material-Xuất]]&amp;" | "&amp;Data_Xuất[[#This Row],[Material description-Xuất]]</f>
        <v>160012296 | Vảy PET B1_A2.2 MN</v>
      </c>
      <c r="K384" s="2" cm="1">
        <f t="array" ref="K3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107999.99999999999</v>
      </c>
      <c r="L384" s="2" cm="1">
        <f t="array" ref="L3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4" s="2" cm="1">
        <f t="array" ref="M3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84" s="2" cm="1">
        <f t="array" ref="N3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84" s="2" cm="1">
        <f t="array" ref="O3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4" s="2" cm="1">
        <f t="array" ref="P3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4" s="2" cm="1">
        <f t="array" ref="Q3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4" s="2" cm="1">
        <f t="array" ref="R3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4" s="2" cm="1">
        <f t="array" ref="S3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4" s="2" cm="1">
        <f t="array" ref="T3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4" s="2" cm="1">
        <f t="array" ref="U3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4" s="2" cm="1">
        <f t="array" ref="V3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4" s="2" cm="1">
        <f t="array" ref="W3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4" s="2" cm="1">
        <f t="array" ref="X3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4" s="2">
        <f>SUM(Data_Xuất[[#This Row],[B1_MN]:[B4_DT]])-Data_Xuất[[#This Row],[Xuất-NX]]</f>
        <v>0</v>
      </c>
    </row>
    <row r="385" spans="1:25" hidden="1" x14ac:dyDescent="0.35">
      <c r="A385">
        <v>2025</v>
      </c>
      <c r="B385">
        <v>2</v>
      </c>
      <c r="C385" t="s">
        <v>18</v>
      </c>
      <c r="D385" t="s">
        <v>19</v>
      </c>
      <c r="E385" t="s">
        <v>170</v>
      </c>
      <c r="F385" t="s">
        <v>171</v>
      </c>
      <c r="G385" s="2">
        <v>37500</v>
      </c>
      <c r="H385" t="str">
        <f>_xlfn.XLOOKUP(Data_Xuất[[#This Row],[Main SKU]],MD_Main_SKU[Main SKU],MD_Main_SKU[SKU name_gom])</f>
        <v>iSS01</v>
      </c>
      <c r="I385" t="str">
        <f>_xlfn.XLOOKUP(Data_Xuất[[#This Row],[Material-Xuất]],MD_NVL[Material-Xuất],MD_NVL[SKU name_gom])</f>
        <v>B1_MN</v>
      </c>
      <c r="J385" t="str">
        <f>Data_Xuất[[#This Row],[Material-Xuất]]&amp;" | "&amp;Data_Xuất[[#This Row],[Material description-Xuất]]</f>
        <v>160012660 | Vảy PET B1_A2.1 MN</v>
      </c>
      <c r="K385" s="2" cm="1">
        <f t="array" ref="K3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37500</v>
      </c>
      <c r="L385" s="2" cm="1">
        <f t="array" ref="L3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5" s="2" cm="1">
        <f t="array" ref="M3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85" s="2" cm="1">
        <f t="array" ref="N3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85" s="2" cm="1">
        <f t="array" ref="O3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5" s="2" cm="1">
        <f t="array" ref="P3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5" s="2" cm="1">
        <f t="array" ref="Q3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5" s="2" cm="1">
        <f t="array" ref="R3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5" s="2" cm="1">
        <f t="array" ref="S3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5" s="2" cm="1">
        <f t="array" ref="T3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5" s="2" cm="1">
        <f t="array" ref="U3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5" s="2" cm="1">
        <f t="array" ref="V3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5" s="2" cm="1">
        <f t="array" ref="W3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5" s="2" cm="1">
        <f t="array" ref="X3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5" s="2">
        <f>SUM(Data_Xuất[[#This Row],[B1_MN]:[B4_DT]])-Data_Xuất[[#This Row],[Xuất-NX]]</f>
        <v>0</v>
      </c>
    </row>
    <row r="386" spans="1:25" hidden="1" x14ac:dyDescent="0.35">
      <c r="A386">
        <v>2025</v>
      </c>
      <c r="B386">
        <v>2</v>
      </c>
      <c r="C386" t="s">
        <v>22</v>
      </c>
      <c r="D386" t="s">
        <v>23</v>
      </c>
      <c r="E386" t="s">
        <v>62</v>
      </c>
      <c r="F386" t="s">
        <v>63</v>
      </c>
      <c r="G386" s="2">
        <v>9000</v>
      </c>
      <c r="H386" t="str">
        <f>_xlfn.XLOOKUP(Data_Xuất[[#This Row],[Main SKU]],MD_Main_SKU[Main SKU],MD_Main_SKU[SKU name_gom])</f>
        <v>WSS03</v>
      </c>
      <c r="I386" t="str">
        <f>_xlfn.XLOOKUP(Data_Xuất[[#This Row],[Material-Xuất]],MD_NVL[Material-Xuất],MD_NVL[SKU name_gom])</f>
        <v>Vảy trộn</v>
      </c>
      <c r="J386" t="str">
        <f>Data_Xuất[[#This Row],[Material-Xuất]]&amp;" | "&amp;Data_Xuất[[#This Row],[Material description-Xuất]]</f>
        <v>160012869 | Vảy PET WSS03G Mixed</v>
      </c>
      <c r="K386" s="2" cm="1">
        <f t="array" ref="K3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2534.3947628957631</v>
      </c>
      <c r="L386" s="2" cm="1">
        <f t="array" ref="L3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6" s="2" cm="1">
        <f t="array" ref="M3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306.46619683591621</v>
      </c>
      <c r="N386" s="2" cm="1">
        <f t="array" ref="N3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4799.5514517204447</v>
      </c>
      <c r="O386" s="2" cm="1">
        <f t="array" ref="O3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1359.5875885478756</v>
      </c>
      <c r="P386" s="2" cm="1">
        <f t="array" ref="P3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86" s="2" cm="1">
        <f t="array" ref="Q3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6" s="2" cm="1">
        <f t="array" ref="R3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6" s="2" cm="1">
        <f t="array" ref="S3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6" s="2" cm="1">
        <f t="array" ref="T3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6" s="2" cm="1">
        <f t="array" ref="U3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6" s="2" cm="1">
        <f t="array" ref="V3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6" s="2" cm="1">
        <f t="array" ref="W3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6" s="2" cm="1">
        <f t="array" ref="X3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6" s="2">
        <f>SUM(Data_Xuất[[#This Row],[B1_MN]:[B4_DT]])-Data_Xuất[[#This Row],[Xuất-NX]]</f>
        <v>0</v>
      </c>
    </row>
    <row r="387" spans="1:25" hidden="1" x14ac:dyDescent="0.35">
      <c r="A387">
        <v>2025</v>
      </c>
      <c r="B387">
        <v>2</v>
      </c>
      <c r="C387" t="s">
        <v>26</v>
      </c>
      <c r="D387" t="s">
        <v>27</v>
      </c>
      <c r="E387" t="s">
        <v>188</v>
      </c>
      <c r="F387" t="s">
        <v>189</v>
      </c>
      <c r="G387" s="2">
        <v>200000</v>
      </c>
      <c r="H387" t="str">
        <f>_xlfn.XLOOKUP(Data_Xuất[[#This Row],[Main SKU]],MD_Main_SKU[Main SKU],MD_Main_SKU[SKU name_gom])</f>
        <v>iSS01</v>
      </c>
      <c r="I387" t="str">
        <f>_xlfn.XLOOKUP(Data_Xuất[[#This Row],[Material-Xuất]],MD_NVL[Material-Xuất],MD_NVL[SKU name_gom])</f>
        <v>Vảy trộn</v>
      </c>
      <c r="J387" t="str">
        <f>Data_Xuất[[#This Row],[Material-Xuất]]&amp;" | "&amp;Data_Xuất[[#This Row],[Material description-Xuất]]</f>
        <v>160012273 | Vảy PET B1 Mix B2</v>
      </c>
      <c r="K387" s="2" cm="1">
        <f t="array" ref="K3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169792.44186046513</v>
      </c>
      <c r="L387" s="2" cm="1">
        <f t="array" ref="L3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7" s="2" cm="1">
        <f t="array" ref="M3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5610.4651162790697</v>
      </c>
      <c r="N387" s="2" cm="1">
        <f t="array" ref="N3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2616.2790697674418</v>
      </c>
      <c r="O387" s="2" cm="1">
        <f t="array" ref="O3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14729.651162790697</v>
      </c>
      <c r="P387" s="2" cm="1">
        <f t="array" ref="P3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5826.7441860465115</v>
      </c>
      <c r="Q387" s="2" cm="1">
        <f t="array" ref="Q3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1424.4186046511629</v>
      </c>
      <c r="R387" s="2" cm="1">
        <f t="array" ref="R3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7" s="2" cm="1">
        <f t="array" ref="S3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7" s="2" cm="1">
        <f t="array" ref="T3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7" s="2" cm="1">
        <f t="array" ref="U3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7" s="2" cm="1">
        <f t="array" ref="V3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7" s="2" cm="1">
        <f t="array" ref="W3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7" s="2" cm="1">
        <f t="array" ref="X3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7" s="2">
        <f>SUM(Data_Xuất[[#This Row],[B1_MN]:[B4_DT]])-Data_Xuất[[#This Row],[Xuất-NX]]</f>
        <v>0</v>
      </c>
    </row>
    <row r="388" spans="1:25" hidden="1" x14ac:dyDescent="0.35">
      <c r="A388">
        <v>2025</v>
      </c>
      <c r="B388">
        <v>2</v>
      </c>
      <c r="C388" t="s">
        <v>26</v>
      </c>
      <c r="D388" t="s">
        <v>27</v>
      </c>
      <c r="E388" t="s">
        <v>216</v>
      </c>
      <c r="F388" t="s">
        <v>217</v>
      </c>
      <c r="G388" s="2">
        <v>10000</v>
      </c>
      <c r="H388" t="str">
        <f>_xlfn.XLOOKUP(Data_Xuất[[#This Row],[Main SKU]],MD_Main_SKU[Main SKU],MD_Main_SKU[SKU name_gom])</f>
        <v>iSS01</v>
      </c>
      <c r="I388" t="str">
        <f>_xlfn.XLOOKUP(Data_Xuất[[#This Row],[Material-Xuất]],MD_NVL[Material-Xuất],MD_NVL[SKU name_gom])</f>
        <v>Vảy trộn</v>
      </c>
      <c r="J388" t="str">
        <f>Data_Xuất[[#This Row],[Material-Xuất]]&amp;" | "&amp;Data_Xuất[[#This Row],[Material description-Xuất]]</f>
        <v>160012358 | Vảy PET B1 Mix Zigzag</v>
      </c>
      <c r="K388" s="2" cm="1">
        <f t="array" ref="K3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6659.2760180995483</v>
      </c>
      <c r="L388" s="2" cm="1">
        <f t="array" ref="L3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8" s="2" cm="1">
        <f t="array" ref="M3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1417.1945701357465</v>
      </c>
      <c r="N388" s="2" cm="1">
        <f t="array" ref="N3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45.248868778280546</v>
      </c>
      <c r="O388" s="2" cm="1">
        <f t="array" ref="O3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8" s="2" cm="1">
        <f t="array" ref="P3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1878.2805429864252</v>
      </c>
      <c r="Q388" s="2" cm="1">
        <f t="array" ref="Q3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88" s="2" cm="1">
        <f t="array" ref="R3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8" s="2" cm="1">
        <f t="array" ref="S3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88" s="2" cm="1">
        <f t="array" ref="T3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88" s="2" cm="1">
        <f t="array" ref="U3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88" s="2" cm="1">
        <f t="array" ref="V3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8" s="2" cm="1">
        <f t="array" ref="W3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8" s="2" cm="1">
        <f t="array" ref="X3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8" s="2">
        <f>SUM(Data_Xuất[[#This Row],[B1_MN]:[B4_DT]])-Data_Xuất[[#This Row],[Xuất-NX]]</f>
        <v>0</v>
      </c>
    </row>
    <row r="389" spans="1:25" hidden="1" x14ac:dyDescent="0.35">
      <c r="A389">
        <v>2025</v>
      </c>
      <c r="B389">
        <v>2</v>
      </c>
      <c r="C389" t="s">
        <v>26</v>
      </c>
      <c r="D389" t="s">
        <v>27</v>
      </c>
      <c r="E389" t="s">
        <v>176</v>
      </c>
      <c r="F389" t="s">
        <v>177</v>
      </c>
      <c r="G389" s="2">
        <v>5000</v>
      </c>
      <c r="H389" t="str">
        <f>_xlfn.XLOOKUP(Data_Xuất[[#This Row],[Main SKU]],MD_Main_SKU[Main SKU],MD_Main_SKU[SKU name_gom])</f>
        <v>iSS01</v>
      </c>
      <c r="I389" t="str">
        <f>_xlfn.XLOOKUP(Data_Xuất[[#This Row],[Material-Xuất]],MD_NVL[Material-Xuất],MD_NVL[SKU name_gom])</f>
        <v>Vảy trộn</v>
      </c>
      <c r="J389" t="str">
        <f>Data_Xuất[[#This Row],[Material-Xuất]]&amp;" | "&amp;Data_Xuất[[#This Row],[Material description-Xuất]]</f>
        <v>160012652 | Vảy PET B1-B8</v>
      </c>
      <c r="K389" s="2" cm="1">
        <f t="array" ref="K3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2345.3836633663368</v>
      </c>
      <c r="L389" s="2" cm="1">
        <f t="array" ref="L3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89" s="2" cm="1">
        <f t="array" ref="M3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556.28712871287132</v>
      </c>
      <c r="N389" s="2" cm="1">
        <f t="array" ref="N3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877.47524752475238</v>
      </c>
      <c r="O389" s="2" cm="1">
        <f t="array" ref="O3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89" s="2" cm="1">
        <f t="array" ref="P3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590.8415841584158</v>
      </c>
      <c r="Q389" s="2" cm="1">
        <f t="array" ref="Q3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103.35396039603961</v>
      </c>
      <c r="R389" s="2" cm="1">
        <f t="array" ref="R3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89" s="2" cm="1">
        <f t="array" ref="S3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47.029702970297031</v>
      </c>
      <c r="T389" s="2" cm="1">
        <f t="array" ref="T3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409.60396039603961</v>
      </c>
      <c r="U389" s="2" cm="1">
        <f t="array" ref="U3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70.024752475247524</v>
      </c>
      <c r="V389" s="2" cm="1">
        <f t="array" ref="V3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89" s="2" cm="1">
        <f t="array" ref="W3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89" s="2" cm="1">
        <f t="array" ref="X3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89" s="2">
        <f>SUM(Data_Xuất[[#This Row],[B1_MN]:[B4_DT]])-Data_Xuất[[#This Row],[Xuất-NX]]</f>
        <v>0</v>
      </c>
    </row>
    <row r="390" spans="1:25" hidden="1" x14ac:dyDescent="0.35">
      <c r="A390">
        <v>2025</v>
      </c>
      <c r="B390">
        <v>2</v>
      </c>
      <c r="C390" t="s">
        <v>115</v>
      </c>
      <c r="D390" t="s">
        <v>116</v>
      </c>
      <c r="E390" t="s">
        <v>182</v>
      </c>
      <c r="F390" t="s">
        <v>183</v>
      </c>
      <c r="G390" s="2">
        <v>10000</v>
      </c>
      <c r="H390" t="str">
        <f>_xlfn.XLOOKUP(Data_Xuất[[#This Row],[Main SKU]],MD_Main_SKU[Main SKU],MD_Main_SKU[SKU name_gom])</f>
        <v>WSS05</v>
      </c>
      <c r="I390" t="str">
        <f>_xlfn.XLOOKUP(Data_Xuất[[#This Row],[Material-Xuất]],MD_NVL[Material-Xuất],MD_NVL[SKU name_gom])</f>
        <v>Vảy trộn</v>
      </c>
      <c r="J390" t="str">
        <f>Data_Xuất[[#This Row],[Material-Xuất]]&amp;" | "&amp;Data_Xuất[[#This Row],[Material description-Xuất]]</f>
        <v>160012456 | Vảy Xơ Sợi Mixed Thử Nghiệm</v>
      </c>
      <c r="K390" s="2" cm="1">
        <f t="array" ref="K3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115.97938144329898</v>
      </c>
      <c r="L390" s="2" cm="1">
        <f t="array" ref="L3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0" s="2" cm="1">
        <f t="array" ref="M3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90" s="2" cm="1">
        <f t="array" ref="N3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3228.0068728522338</v>
      </c>
      <c r="O390" s="2" cm="1">
        <f t="array" ref="O3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1254.3814432989691</v>
      </c>
      <c r="P390" s="2" cm="1">
        <f t="array" ref="P3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5397.3367697594495</v>
      </c>
      <c r="Q390" s="2" cm="1">
        <f t="array" ref="Q3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0" s="2" cm="1">
        <f t="array" ref="R3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0" s="2" cm="1">
        <f t="array" ref="S3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0" s="2" cm="1">
        <f t="array" ref="T3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0" s="2" cm="1">
        <f t="array" ref="U3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4.2955326460481098</v>
      </c>
      <c r="V390" s="2" cm="1">
        <f t="array" ref="V3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0" s="2" cm="1">
        <f t="array" ref="W3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0" s="2" cm="1">
        <f t="array" ref="X3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0" s="2">
        <f>SUM(Data_Xuất[[#This Row],[B1_MN]:[B4_DT]])-Data_Xuất[[#This Row],[Xuất-NX]]</f>
        <v>0</v>
      </c>
    </row>
    <row r="391" spans="1:25" hidden="1" x14ac:dyDescent="0.35">
      <c r="A391">
        <v>2025</v>
      </c>
      <c r="B391">
        <v>2</v>
      </c>
      <c r="C391" t="s">
        <v>115</v>
      </c>
      <c r="D391" t="s">
        <v>116</v>
      </c>
      <c r="E391" t="s">
        <v>212</v>
      </c>
      <c r="F391" t="s">
        <v>213</v>
      </c>
      <c r="G391" s="2">
        <v>161700</v>
      </c>
      <c r="H391" t="str">
        <f>_xlfn.XLOOKUP(Data_Xuất[[#This Row],[Main SKU]],MD_Main_SKU[Main SKU],MD_Main_SKU[SKU name_gom])</f>
        <v>WSS05</v>
      </c>
      <c r="I391" t="str">
        <f>_xlfn.XLOOKUP(Data_Xuất[[#This Row],[Material-Xuất]],MD_NVL[Material-Xuất],MD_NVL[SKU name_gom])</f>
        <v>B6_DT</v>
      </c>
      <c r="J391" t="str">
        <f>Data_Xuất[[#This Row],[Material-Xuất]]&amp;" | "&amp;Data_Xuất[[#This Row],[Material description-Xuất]]</f>
        <v>160012689 | Vảy PET B6.2_A3.2</v>
      </c>
      <c r="K391" s="2" cm="1">
        <f t="array" ref="K3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1" s="2" cm="1">
        <f t="array" ref="L3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1" s="2" cm="1">
        <f t="array" ref="M3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91" s="2" cm="1">
        <f t="array" ref="N3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161700</v>
      </c>
      <c r="O391" s="2" cm="1">
        <f t="array" ref="O3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1" s="2" cm="1">
        <f t="array" ref="P3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1" s="2" cm="1">
        <f t="array" ref="Q3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1" s="2" cm="1">
        <f t="array" ref="R3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1" s="2" cm="1">
        <f t="array" ref="S3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1" s="2" cm="1">
        <f t="array" ref="T3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1" s="2" cm="1">
        <f t="array" ref="U3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1" s="2" cm="1">
        <f t="array" ref="V3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1" s="2" cm="1">
        <f t="array" ref="W3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1" s="2" cm="1">
        <f t="array" ref="X3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1" s="2">
        <f>SUM(Data_Xuất[[#This Row],[B1_MN]:[B4_DT]])-Data_Xuất[[#This Row],[Xuất-NX]]</f>
        <v>0</v>
      </c>
    </row>
    <row r="392" spans="1:25" hidden="1" x14ac:dyDescent="0.35">
      <c r="A392">
        <v>2025</v>
      </c>
      <c r="B392">
        <v>2</v>
      </c>
      <c r="C392" t="s">
        <v>118</v>
      </c>
      <c r="D392" t="s">
        <v>119</v>
      </c>
      <c r="E392" t="s">
        <v>240</v>
      </c>
      <c r="F392" t="s">
        <v>241</v>
      </c>
      <c r="G392" s="2">
        <v>81999.999999999985</v>
      </c>
      <c r="H392" t="str">
        <f>_xlfn.XLOOKUP(Data_Xuất[[#This Row],[Main SKU]],MD_Main_SKU[Main SKU],MD_Main_SKU[SKU name_gom])</f>
        <v>WSS05</v>
      </c>
      <c r="I392" t="str">
        <f>_xlfn.XLOOKUP(Data_Xuất[[#This Row],[Material-Xuất]],MD_NVL[Material-Xuất],MD_NVL[SKU name_gom])</f>
        <v>Vảy trộn</v>
      </c>
      <c r="J392" t="str">
        <f>Data_Xuất[[#This Row],[Material-Xuất]]&amp;" | "&amp;Data_Xuất[[#This Row],[Material description-Xuất]]</f>
        <v>160012790 | Vảy PET Xơ Sợi B6.2_A3-B7.1_A3</v>
      </c>
      <c r="K392" s="2" cm="1">
        <f t="array" ref="K3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2" s="2" cm="1">
        <f t="array" ref="L3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2" s="2" cm="1">
        <f t="array" ref="M3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92" s="2" cm="1">
        <f t="array" ref="N3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50357.733812949627</v>
      </c>
      <c r="O392" s="2" cm="1">
        <f t="array" ref="O3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2724.2877697841718</v>
      </c>
      <c r="P392" s="2" cm="1">
        <f t="array" ref="P3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23876.158273381294</v>
      </c>
      <c r="Q392" s="2" cm="1">
        <f t="array" ref="Q3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942.11510791366879</v>
      </c>
      <c r="R392" s="2" cm="1">
        <f t="array" ref="R3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2" s="2" cm="1">
        <f t="array" ref="S3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2" s="2" cm="1">
        <f t="array" ref="T3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2" s="2" cm="1">
        <f t="array" ref="U3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3244.3093525179852</v>
      </c>
      <c r="V392" s="2" cm="1">
        <f t="array" ref="V3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2" s="2" cm="1">
        <f t="array" ref="W3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855.39568345323733</v>
      </c>
      <c r="X392" s="2" cm="1">
        <f t="array" ref="X3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2" s="2">
        <f>SUM(Data_Xuất[[#This Row],[B1_MN]:[B4_DT]])-Data_Xuất[[#This Row],[Xuất-NX]]</f>
        <v>0</v>
      </c>
    </row>
    <row r="393" spans="1:25" hidden="1" x14ac:dyDescent="0.35">
      <c r="A393">
        <v>2025</v>
      </c>
      <c r="B393">
        <v>2</v>
      </c>
      <c r="C393" t="s">
        <v>44</v>
      </c>
      <c r="D393" t="s">
        <v>45</v>
      </c>
      <c r="E393" t="s">
        <v>158</v>
      </c>
      <c r="F393" t="s">
        <v>159</v>
      </c>
      <c r="G393" s="2">
        <v>9500</v>
      </c>
      <c r="H393" t="str">
        <f>_xlfn.XLOOKUP(Data_Xuất[[#This Row],[Main SKU]],MD_Main_SKU[Main SKU],MD_Main_SKU[SKU name_gom])</f>
        <v>iSS01</v>
      </c>
      <c r="I393" t="str">
        <f>_xlfn.XLOOKUP(Data_Xuất[[#This Row],[Material-Xuất]],MD_NVL[Material-Xuất],MD_NVL[SKU name_gom])</f>
        <v>B3_DT</v>
      </c>
      <c r="J393" t="str">
        <f>Data_Xuất[[#This Row],[Material-Xuất]]&amp;" | "&amp;Data_Xuất[[#This Row],[Material description-Xuất]]</f>
        <v>160009894 | Vảy PET B3_A1 DT</v>
      </c>
      <c r="K393" s="2" cm="1">
        <f t="array" ref="K3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3" s="2" cm="1">
        <f t="array" ref="L3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3" s="2" cm="1">
        <f t="array" ref="M3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93" s="2" cm="1">
        <f t="array" ref="N3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3" s="2" cm="1">
        <f t="array" ref="O3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3" s="2" cm="1">
        <f t="array" ref="P3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3" s="2" cm="1">
        <f t="array" ref="Q3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3" s="2" cm="1">
        <f t="array" ref="R3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9500</v>
      </c>
      <c r="S393" s="2" cm="1">
        <f t="array" ref="S3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3" s="2" cm="1">
        <f t="array" ref="T3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3" s="2" cm="1">
        <f t="array" ref="U3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3" s="2" cm="1">
        <f t="array" ref="V3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3" s="2" cm="1">
        <f t="array" ref="W3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3" s="2" cm="1">
        <f t="array" ref="X3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3" s="2">
        <f>SUM(Data_Xuất[[#This Row],[B1_MN]:[B4_DT]])-Data_Xuất[[#This Row],[Xuất-NX]]</f>
        <v>0</v>
      </c>
    </row>
    <row r="394" spans="1:25" hidden="1" x14ac:dyDescent="0.35">
      <c r="A394">
        <v>2025</v>
      </c>
      <c r="B394">
        <v>2</v>
      </c>
      <c r="C394" t="s">
        <v>44</v>
      </c>
      <c r="D394" t="s">
        <v>45</v>
      </c>
      <c r="E394" t="s">
        <v>258</v>
      </c>
      <c r="F394" t="s">
        <v>259</v>
      </c>
      <c r="G394" s="2">
        <v>205000</v>
      </c>
      <c r="H394" t="str">
        <f>_xlfn.XLOOKUP(Data_Xuất[[#This Row],[Main SKU]],MD_Main_SKU[Main SKU],MD_Main_SKU[SKU name_gom])</f>
        <v>iSS01</v>
      </c>
      <c r="I394" t="str">
        <f>_xlfn.XLOOKUP(Data_Xuất[[#This Row],[Material-Xuất]],MD_NVL[Material-Xuất],MD_NVL[SKU name_gom])</f>
        <v>B1_DT</v>
      </c>
      <c r="J394" t="str">
        <f>Data_Xuất[[#This Row],[Material-Xuất]]&amp;" | "&amp;Data_Xuất[[#This Row],[Material description-Xuất]]</f>
        <v>160012907 | Vảy PET B1.3_A1 DT</v>
      </c>
      <c r="K394" s="2" cm="1">
        <f t="array" ref="K3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4" s="2" cm="1">
        <f t="array" ref="L3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4" s="2" cm="1">
        <f t="array" ref="M3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205000</v>
      </c>
      <c r="N394" s="2" cm="1">
        <f t="array" ref="N3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4" s="2" cm="1">
        <f t="array" ref="O3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4" s="2" cm="1">
        <f t="array" ref="P3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4" s="2" cm="1">
        <f t="array" ref="Q3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4" s="2" cm="1">
        <f t="array" ref="R3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4" s="2" cm="1">
        <f t="array" ref="S3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4" s="2" cm="1">
        <f t="array" ref="T3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4" s="2" cm="1">
        <f t="array" ref="U3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4" s="2" cm="1">
        <f t="array" ref="V3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4" s="2" cm="1">
        <f t="array" ref="W3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4" s="2" cm="1">
        <f t="array" ref="X3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4" s="2">
        <f>SUM(Data_Xuất[[#This Row],[B1_MN]:[B4_DT]])-Data_Xuất[[#This Row],[Xuất-NX]]</f>
        <v>0</v>
      </c>
    </row>
    <row r="395" spans="1:25" hidden="1" x14ac:dyDescent="0.35">
      <c r="A395">
        <v>2025</v>
      </c>
      <c r="B395">
        <v>2</v>
      </c>
      <c r="C395" t="s">
        <v>44</v>
      </c>
      <c r="D395" t="s">
        <v>45</v>
      </c>
      <c r="E395" t="s">
        <v>260</v>
      </c>
      <c r="F395" t="s">
        <v>261</v>
      </c>
      <c r="G395" s="2">
        <v>2999.9999999999995</v>
      </c>
      <c r="H395" t="str">
        <f>_xlfn.XLOOKUP(Data_Xuất[[#This Row],[Main SKU]],MD_Main_SKU[Main SKU],MD_Main_SKU[SKU name_gom])</f>
        <v>iSS01</v>
      </c>
      <c r="I395" t="str">
        <f>_xlfn.XLOOKUP(Data_Xuất[[#This Row],[Material-Xuất]],MD_NVL[Material-Xuất],MD_NVL[SKU name_gom])</f>
        <v>B1_DT</v>
      </c>
      <c r="J395" t="str">
        <f>Data_Xuất[[#This Row],[Material-Xuất]]&amp;" | "&amp;Data_Xuất[[#This Row],[Material description-Xuất]]</f>
        <v>160012908 | Vảy PET B1.3_A2.1 DT</v>
      </c>
      <c r="K395" s="2" cm="1">
        <f t="array" ref="K3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5" s="2" cm="1">
        <f t="array" ref="L3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5" s="2" cm="1">
        <f t="array" ref="M3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2999.9999999999995</v>
      </c>
      <c r="N395" s="2" cm="1">
        <f t="array" ref="N3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5" s="2" cm="1">
        <f t="array" ref="O3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5" s="2" cm="1">
        <f t="array" ref="P3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5" s="2" cm="1">
        <f t="array" ref="Q3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5" s="2" cm="1">
        <f t="array" ref="R3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5" s="2" cm="1">
        <f t="array" ref="S3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5" s="2" cm="1">
        <f t="array" ref="T3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5" s="2" cm="1">
        <f t="array" ref="U3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5" s="2" cm="1">
        <f t="array" ref="V3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5" s="2" cm="1">
        <f t="array" ref="W3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5" s="2" cm="1">
        <f t="array" ref="X3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5" s="2">
        <f>SUM(Data_Xuất[[#This Row],[B1_MN]:[B4_DT]])-Data_Xuất[[#This Row],[Xuất-NX]]</f>
        <v>0</v>
      </c>
    </row>
    <row r="396" spans="1:25" hidden="1" x14ac:dyDescent="0.35">
      <c r="A396">
        <v>2025</v>
      </c>
      <c r="B396">
        <v>2</v>
      </c>
      <c r="C396" t="s">
        <v>44</v>
      </c>
      <c r="D396" t="s">
        <v>45</v>
      </c>
      <c r="E396" t="s">
        <v>262</v>
      </c>
      <c r="F396" t="s">
        <v>263</v>
      </c>
      <c r="G396" s="2">
        <v>55000</v>
      </c>
      <c r="H396" t="str">
        <f>_xlfn.XLOOKUP(Data_Xuất[[#This Row],[Main SKU]],MD_Main_SKU[Main SKU],MD_Main_SKU[SKU name_gom])</f>
        <v>iSS01</v>
      </c>
      <c r="I396" t="str">
        <f>_xlfn.XLOOKUP(Data_Xuất[[#This Row],[Material-Xuất]],MD_NVL[Material-Xuất],MD_NVL[SKU name_gom])</f>
        <v>B1_DT</v>
      </c>
      <c r="J396" t="str">
        <f>Data_Xuất[[#This Row],[Material-Xuất]]&amp;" | "&amp;Data_Xuất[[#This Row],[Material description-Xuất]]</f>
        <v>160012909 | Vảy PET B1.3_A2.2 DT</v>
      </c>
      <c r="K396" s="2" cm="1">
        <f t="array" ref="K3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6" s="2" cm="1">
        <f t="array" ref="L3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6" s="2" cm="1">
        <f t="array" ref="M3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55000</v>
      </c>
      <c r="N396" s="2" cm="1">
        <f t="array" ref="N3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6" s="2" cm="1">
        <f t="array" ref="O3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6" s="2" cm="1">
        <f t="array" ref="P3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6" s="2" cm="1">
        <f t="array" ref="Q3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6" s="2" cm="1">
        <f t="array" ref="R3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6" s="2" cm="1">
        <f t="array" ref="S3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6" s="2" cm="1">
        <f t="array" ref="T3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6" s="2" cm="1">
        <f t="array" ref="U3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6" s="2" cm="1">
        <f t="array" ref="V3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6" s="2" cm="1">
        <f t="array" ref="W3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6" s="2" cm="1">
        <f t="array" ref="X3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6" s="2">
        <f>SUM(Data_Xuất[[#This Row],[B1_MN]:[B4_DT]])-Data_Xuất[[#This Row],[Xuất-NX]]</f>
        <v>0</v>
      </c>
    </row>
    <row r="397" spans="1:25" hidden="1" x14ac:dyDescent="0.35">
      <c r="A397">
        <v>2025</v>
      </c>
      <c r="B397">
        <v>2</v>
      </c>
      <c r="C397" t="s">
        <v>48</v>
      </c>
      <c r="D397" t="s">
        <v>49</v>
      </c>
      <c r="E397" t="s">
        <v>256</v>
      </c>
      <c r="F397" t="s">
        <v>257</v>
      </c>
      <c r="G397" s="2">
        <v>5000</v>
      </c>
      <c r="H397" t="str">
        <f>_xlfn.XLOOKUP(Data_Xuất[[#This Row],[Main SKU]],MD_Main_SKU[Main SKU],MD_Main_SKU[SKU name_gom])</f>
        <v>WSS01</v>
      </c>
      <c r="I397" t="str">
        <f>_xlfn.XLOOKUP(Data_Xuất[[#This Row],[Material-Xuất]],MD_NVL[Material-Xuất],MD_NVL[SKU name_gom])</f>
        <v>Vảy trộn</v>
      </c>
      <c r="J397" t="str">
        <f>Data_Xuất[[#This Row],[Material-Xuất]]&amp;" | "&amp;Data_Xuất[[#This Row],[Material description-Xuất]]</f>
        <v>160012914 | Vảy PET WSS01G-L Mixed</v>
      </c>
      <c r="K397" s="2" cm="1">
        <f t="array" ref="K3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7" s="2" cm="1">
        <f t="array" ref="L3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7" s="2" cm="1">
        <f t="array" ref="M3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3717.6243567753004</v>
      </c>
      <c r="N397" s="2" cm="1">
        <f t="array" ref="N3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7" s="2" cm="1">
        <f t="array" ref="O3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7" s="2" cm="1">
        <f t="array" ref="P3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7" s="2" cm="1">
        <f t="array" ref="Q3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7" s="2" cm="1">
        <f t="array" ref="R3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7" s="2" cm="1">
        <f t="array" ref="S3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1282.3756432246998</v>
      </c>
      <c r="T397" s="2" cm="1">
        <f t="array" ref="T3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7" s="2" cm="1">
        <f t="array" ref="U3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7" s="2" cm="1">
        <f t="array" ref="V3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7" s="2" cm="1">
        <f t="array" ref="W3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7" s="2" cm="1">
        <f t="array" ref="X3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7" s="2">
        <f>SUM(Data_Xuất[[#This Row],[B1_MN]:[B4_DT]])-Data_Xuất[[#This Row],[Xuất-NX]]</f>
        <v>0</v>
      </c>
    </row>
    <row r="398" spans="1:25" hidden="1" x14ac:dyDescent="0.35">
      <c r="A398">
        <v>2025</v>
      </c>
      <c r="B398">
        <v>3</v>
      </c>
      <c r="C398" t="s">
        <v>16</v>
      </c>
      <c r="D398" t="s">
        <v>17</v>
      </c>
      <c r="E398" t="s">
        <v>160</v>
      </c>
      <c r="F398" t="s">
        <v>161</v>
      </c>
      <c r="G398" s="2">
        <v>91499.999999999985</v>
      </c>
      <c r="H398" t="str">
        <f>_xlfn.XLOOKUP(Data_Xuất[[#This Row],[Main SKU]],MD_Main_SKU[Main SKU],MD_Main_SKU[SKU name_gom])</f>
        <v>WSS01</v>
      </c>
      <c r="I398" t="str">
        <f>_xlfn.XLOOKUP(Data_Xuất[[#This Row],[Material-Xuất]],MD_NVL[Material-Xuất],MD_NVL[SKU name_gom])</f>
        <v>B1_DT</v>
      </c>
      <c r="J398" t="str">
        <f>Data_Xuất[[#This Row],[Material-Xuất]]&amp;" | "&amp;Data_Xuất[[#This Row],[Material description-Xuất]]</f>
        <v>160009895 | Vảy PET B1_A1 DT</v>
      </c>
      <c r="K398" s="2" cm="1">
        <f t="array" ref="K3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398" s="2" cm="1">
        <f t="array" ref="L3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8" s="2" cm="1">
        <f t="array" ref="M3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91499.999999999985</v>
      </c>
      <c r="N398" s="2" cm="1">
        <f t="array" ref="N3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8" s="2" cm="1">
        <f t="array" ref="O3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8" s="2" cm="1">
        <f t="array" ref="P3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8" s="2" cm="1">
        <f t="array" ref="Q3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8" s="2" cm="1">
        <f t="array" ref="R3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8" s="2" cm="1">
        <f t="array" ref="S3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8" s="2" cm="1">
        <f t="array" ref="T3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8" s="2" cm="1">
        <f t="array" ref="U3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8" s="2" cm="1">
        <f t="array" ref="V3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8" s="2" cm="1">
        <f t="array" ref="W3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8" s="2" cm="1">
        <f t="array" ref="X3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8" s="2">
        <f>SUM(Data_Xuất[[#This Row],[B1_MN]:[B4_DT]])-Data_Xuất[[#This Row],[Xuất-NX]]</f>
        <v>0</v>
      </c>
    </row>
    <row r="399" spans="1:25" hidden="1" x14ac:dyDescent="0.35">
      <c r="A399">
        <v>2025</v>
      </c>
      <c r="B399">
        <v>3</v>
      </c>
      <c r="C399" t="s">
        <v>16</v>
      </c>
      <c r="D399" t="s">
        <v>17</v>
      </c>
      <c r="E399" t="s">
        <v>162</v>
      </c>
      <c r="F399" t="s">
        <v>163</v>
      </c>
      <c r="G399" s="2">
        <v>494882.00000000006</v>
      </c>
      <c r="H399" t="str">
        <f>_xlfn.XLOOKUP(Data_Xuất[[#This Row],[Main SKU]],MD_Main_SKU[Main SKU],MD_Main_SKU[SKU name_gom])</f>
        <v>WSS01</v>
      </c>
      <c r="I399" t="str">
        <f>_xlfn.XLOOKUP(Data_Xuất[[#This Row],[Material-Xuất]],MD_NVL[Material-Xuất],MD_NVL[SKU name_gom])</f>
        <v>B1_MN</v>
      </c>
      <c r="J399" t="str">
        <f>Data_Xuất[[#This Row],[Material-Xuất]]&amp;" | "&amp;Data_Xuất[[#This Row],[Material description-Xuất]]</f>
        <v>160011761 | Vảy PET B1_A1 MN</v>
      </c>
      <c r="K399" s="2" cm="1">
        <f t="array" ref="K3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494882.00000000006</v>
      </c>
      <c r="L399" s="2" cm="1">
        <f t="array" ref="L3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399" s="2" cm="1">
        <f t="array" ref="M3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399" s="2" cm="1">
        <f t="array" ref="N3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399" s="2" cm="1">
        <f t="array" ref="O3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399" s="2" cm="1">
        <f t="array" ref="P3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399" s="2" cm="1">
        <f t="array" ref="Q3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399" s="2" cm="1">
        <f t="array" ref="R3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399" s="2" cm="1">
        <f t="array" ref="S3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399" s="2" cm="1">
        <f t="array" ref="T3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399" s="2" cm="1">
        <f t="array" ref="U3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399" s="2" cm="1">
        <f t="array" ref="V3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399" s="2" cm="1">
        <f t="array" ref="W3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399" s="2" cm="1">
        <f t="array" ref="X3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399" s="2">
        <f>SUM(Data_Xuất[[#This Row],[B1_MN]:[B4_DT]])-Data_Xuất[[#This Row],[Xuất-NX]]</f>
        <v>0</v>
      </c>
    </row>
    <row r="400" spans="1:25" hidden="1" x14ac:dyDescent="0.35">
      <c r="A400">
        <v>2025</v>
      </c>
      <c r="B400">
        <v>3</v>
      </c>
      <c r="C400" t="s">
        <v>16</v>
      </c>
      <c r="D400" t="s">
        <v>17</v>
      </c>
      <c r="E400" t="s">
        <v>172</v>
      </c>
      <c r="F400" t="s">
        <v>173</v>
      </c>
      <c r="G400" s="2">
        <v>172559.99999999997</v>
      </c>
      <c r="H400" t="str">
        <f>_xlfn.XLOOKUP(Data_Xuất[[#This Row],[Main SKU]],MD_Main_SKU[Main SKU],MD_Main_SKU[SKU name_gom])</f>
        <v>WSS01</v>
      </c>
      <c r="I400" t="str">
        <f>_xlfn.XLOOKUP(Data_Xuất[[#This Row],[Material-Xuất]],MD_NVL[Material-Xuất],MD_NVL[SKU name_gom])</f>
        <v>B1_DT</v>
      </c>
      <c r="J400" t="str">
        <f>Data_Xuất[[#This Row],[Material-Xuất]]&amp;" | "&amp;Data_Xuất[[#This Row],[Material description-Xuất]]</f>
        <v>160012293 | Vảy PET B1_A2.2 DT</v>
      </c>
      <c r="K400" s="2" cm="1">
        <f t="array" ref="K4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0" s="2" cm="1">
        <f t="array" ref="L4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0" s="2" cm="1">
        <f t="array" ref="M4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172559.99999999997</v>
      </c>
      <c r="N400" s="2" cm="1">
        <f t="array" ref="N4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0" s="2" cm="1">
        <f t="array" ref="O4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0" s="2" cm="1">
        <f t="array" ref="P4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0" s="2" cm="1">
        <f t="array" ref="Q4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0" s="2" cm="1">
        <f t="array" ref="R4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0" s="2" cm="1">
        <f t="array" ref="S4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0" s="2" cm="1">
        <f t="array" ref="T4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0" s="2" cm="1">
        <f t="array" ref="U4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0" s="2" cm="1">
        <f t="array" ref="V4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0" s="2" cm="1">
        <f t="array" ref="W4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0" s="2" cm="1">
        <f t="array" ref="X4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0" s="2">
        <f>SUM(Data_Xuất[[#This Row],[B1_MN]:[B4_DT]])-Data_Xuất[[#This Row],[Xuất-NX]]</f>
        <v>0</v>
      </c>
    </row>
    <row r="401" spans="1:25" hidden="1" x14ac:dyDescent="0.35">
      <c r="A401">
        <v>2025</v>
      </c>
      <c r="B401">
        <v>3</v>
      </c>
      <c r="C401" t="s">
        <v>16</v>
      </c>
      <c r="D401" t="s">
        <v>17</v>
      </c>
      <c r="E401" t="s">
        <v>164</v>
      </c>
      <c r="F401" t="s">
        <v>165</v>
      </c>
      <c r="G401" s="2">
        <v>333967</v>
      </c>
      <c r="H401" t="str">
        <f>_xlfn.XLOOKUP(Data_Xuất[[#This Row],[Main SKU]],MD_Main_SKU[Main SKU],MD_Main_SKU[SKU name_gom])</f>
        <v>WSS01</v>
      </c>
      <c r="I401" t="str">
        <f>_xlfn.XLOOKUP(Data_Xuất[[#This Row],[Material-Xuất]],MD_NVL[Material-Xuất],MD_NVL[SKU name_gom])</f>
        <v>B1_MN</v>
      </c>
      <c r="J401" t="str">
        <f>Data_Xuất[[#This Row],[Material-Xuất]]&amp;" | "&amp;Data_Xuất[[#This Row],[Material description-Xuất]]</f>
        <v>160012296 | Vảy PET B1_A2.2 MN</v>
      </c>
      <c r="K401" s="2" cm="1">
        <f t="array" ref="K4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333967</v>
      </c>
      <c r="L401" s="2" cm="1">
        <f t="array" ref="L4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1" s="2" cm="1">
        <f t="array" ref="M4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01" s="2" cm="1">
        <f t="array" ref="N4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1" s="2" cm="1">
        <f t="array" ref="O4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1" s="2" cm="1">
        <f t="array" ref="P4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1" s="2" cm="1">
        <f t="array" ref="Q4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1" s="2" cm="1">
        <f t="array" ref="R4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1" s="2" cm="1">
        <f t="array" ref="S4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1" s="2" cm="1">
        <f t="array" ref="T4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1" s="2" cm="1">
        <f t="array" ref="U4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1" s="2" cm="1">
        <f t="array" ref="V4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1" s="2" cm="1">
        <f t="array" ref="W4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1" s="2" cm="1">
        <f t="array" ref="X4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1" s="2">
        <f>SUM(Data_Xuất[[#This Row],[B1_MN]:[B4_DT]])-Data_Xuất[[#This Row],[Xuất-NX]]</f>
        <v>0</v>
      </c>
    </row>
    <row r="402" spans="1:25" hidden="1" x14ac:dyDescent="0.35">
      <c r="A402">
        <v>2025</v>
      </c>
      <c r="B402">
        <v>3</v>
      </c>
      <c r="C402" t="s">
        <v>16</v>
      </c>
      <c r="D402" t="s">
        <v>17</v>
      </c>
      <c r="E402" t="s">
        <v>216</v>
      </c>
      <c r="F402" t="s">
        <v>217</v>
      </c>
      <c r="G402" s="2">
        <v>17600</v>
      </c>
      <c r="H402" t="str">
        <f>_xlfn.XLOOKUP(Data_Xuất[[#This Row],[Main SKU]],MD_Main_SKU[Main SKU],MD_Main_SKU[SKU name_gom])</f>
        <v>WSS01</v>
      </c>
      <c r="I402" t="str">
        <f>_xlfn.XLOOKUP(Data_Xuất[[#This Row],[Material-Xuất]],MD_NVL[Material-Xuất],MD_NVL[SKU name_gom])</f>
        <v>Vảy trộn</v>
      </c>
      <c r="J402" t="str">
        <f>Data_Xuất[[#This Row],[Material-Xuất]]&amp;" | "&amp;Data_Xuất[[#This Row],[Material description-Xuất]]</f>
        <v>160012358 | Vảy PET B1 Mix Zigzag</v>
      </c>
      <c r="K402" s="2" cm="1">
        <f t="array" ref="K4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11720.325791855204</v>
      </c>
      <c r="L402" s="2" cm="1">
        <f t="array" ref="L4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2" s="2" cm="1">
        <f t="array" ref="M4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2494.262443438914</v>
      </c>
      <c r="N402" s="2" cm="1">
        <f t="array" ref="N4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79.638009049773757</v>
      </c>
      <c r="O402" s="2" cm="1">
        <f t="array" ref="O4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2" s="2" cm="1">
        <f t="array" ref="P4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3305.7737556561083</v>
      </c>
      <c r="Q402" s="2" cm="1">
        <f t="array" ref="Q4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2" s="2" cm="1">
        <f t="array" ref="R4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2" s="2" cm="1">
        <f t="array" ref="S4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2" s="2" cm="1">
        <f t="array" ref="T4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2" s="2" cm="1">
        <f t="array" ref="U4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2" s="2" cm="1">
        <f t="array" ref="V4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2" s="2" cm="1">
        <f t="array" ref="W4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2" s="2" cm="1">
        <f t="array" ref="X4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2" s="2">
        <f>SUM(Data_Xuất[[#This Row],[B1_MN]:[B4_DT]])-Data_Xuất[[#This Row],[Xuất-NX]]</f>
        <v>0</v>
      </c>
    </row>
    <row r="403" spans="1:25" hidden="1" x14ac:dyDescent="0.35">
      <c r="A403">
        <v>2025</v>
      </c>
      <c r="B403">
        <v>3</v>
      </c>
      <c r="C403" t="s">
        <v>16</v>
      </c>
      <c r="D403" t="s">
        <v>17</v>
      </c>
      <c r="E403" t="s">
        <v>170</v>
      </c>
      <c r="F403" t="s">
        <v>171</v>
      </c>
      <c r="G403" s="2">
        <v>19800</v>
      </c>
      <c r="H403" t="str">
        <f>_xlfn.XLOOKUP(Data_Xuất[[#This Row],[Main SKU]],MD_Main_SKU[Main SKU],MD_Main_SKU[SKU name_gom])</f>
        <v>WSS01</v>
      </c>
      <c r="I403" t="str">
        <f>_xlfn.XLOOKUP(Data_Xuất[[#This Row],[Material-Xuất]],MD_NVL[Material-Xuất],MD_NVL[SKU name_gom])</f>
        <v>B1_MN</v>
      </c>
      <c r="J403" t="str">
        <f>Data_Xuất[[#This Row],[Material-Xuất]]&amp;" | "&amp;Data_Xuất[[#This Row],[Material description-Xuất]]</f>
        <v>160012660 | Vảy PET B1_A2.1 MN</v>
      </c>
      <c r="K403" s="2" cm="1">
        <f t="array" ref="K4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19800</v>
      </c>
      <c r="L403" s="2" cm="1">
        <f t="array" ref="L4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3" s="2" cm="1">
        <f t="array" ref="M4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03" s="2" cm="1">
        <f t="array" ref="N4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3" s="2" cm="1">
        <f t="array" ref="O4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3" s="2" cm="1">
        <f t="array" ref="P4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3" s="2" cm="1">
        <f t="array" ref="Q4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3" s="2" cm="1">
        <f t="array" ref="R4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3" s="2" cm="1">
        <f t="array" ref="S4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3" s="2" cm="1">
        <f t="array" ref="T4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3" s="2" cm="1">
        <f t="array" ref="U4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3" s="2" cm="1">
        <f t="array" ref="V4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3" s="2" cm="1">
        <f t="array" ref="W4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3" s="2" cm="1">
        <f t="array" ref="X4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3" s="2">
        <f>SUM(Data_Xuất[[#This Row],[B1_MN]:[B4_DT]])-Data_Xuất[[#This Row],[Xuất-NX]]</f>
        <v>0</v>
      </c>
    </row>
    <row r="404" spans="1:25" hidden="1" x14ac:dyDescent="0.35">
      <c r="A404">
        <v>2025</v>
      </c>
      <c r="B404">
        <v>3</v>
      </c>
      <c r="C404" t="s">
        <v>16</v>
      </c>
      <c r="D404" t="s">
        <v>17</v>
      </c>
      <c r="E404" t="s">
        <v>222</v>
      </c>
      <c r="F404" t="s">
        <v>223</v>
      </c>
      <c r="G404" s="2">
        <v>46142</v>
      </c>
      <c r="H404" t="str">
        <f>_xlfn.XLOOKUP(Data_Xuất[[#This Row],[Main SKU]],MD_Main_SKU[Main SKU],MD_Main_SKU[SKU name_gom])</f>
        <v>WSS01</v>
      </c>
      <c r="I404" t="str">
        <f>_xlfn.XLOOKUP(Data_Xuất[[#This Row],[Material-Xuất]],MD_NVL[Material-Xuất],MD_NVL[SKU name_gom])</f>
        <v>B2_DT</v>
      </c>
      <c r="J404" t="str">
        <f>Data_Xuất[[#This Row],[Material-Xuất]]&amp;" | "&amp;Data_Xuất[[#This Row],[Material description-Xuất]]</f>
        <v>160012683 | Vảy PET B2.2_A1</v>
      </c>
      <c r="K404" s="2" cm="1">
        <f t="array" ref="K4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4" s="2" cm="1">
        <f t="array" ref="L4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4" s="2" cm="1">
        <f t="array" ref="M4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04" s="2" cm="1">
        <f t="array" ref="N4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4" s="2" cm="1">
        <f t="array" ref="O4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46142</v>
      </c>
      <c r="P404" s="2" cm="1">
        <f t="array" ref="P4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4" s="2" cm="1">
        <f t="array" ref="Q4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4" s="2" cm="1">
        <f t="array" ref="R4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4" s="2" cm="1">
        <f t="array" ref="S4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4" s="2" cm="1">
        <f t="array" ref="T4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4" s="2" cm="1">
        <f t="array" ref="U4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4" s="2" cm="1">
        <f t="array" ref="V4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4" s="2" cm="1">
        <f t="array" ref="W4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4" s="2" cm="1">
        <f t="array" ref="X4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4" s="2">
        <f>SUM(Data_Xuất[[#This Row],[B1_MN]:[B4_DT]])-Data_Xuất[[#This Row],[Xuất-NX]]</f>
        <v>0</v>
      </c>
    </row>
    <row r="405" spans="1:25" hidden="1" x14ac:dyDescent="0.35">
      <c r="A405">
        <v>2025</v>
      </c>
      <c r="B405">
        <v>3</v>
      </c>
      <c r="C405" t="s">
        <v>16</v>
      </c>
      <c r="D405" t="s">
        <v>17</v>
      </c>
      <c r="E405" t="s">
        <v>224</v>
      </c>
      <c r="F405" t="s">
        <v>225</v>
      </c>
      <c r="G405" s="2">
        <v>77943.000000000015</v>
      </c>
      <c r="H405" t="str">
        <f>_xlfn.XLOOKUP(Data_Xuất[[#This Row],[Main SKU]],MD_Main_SKU[Main SKU],MD_Main_SKU[SKU name_gom])</f>
        <v>WSS01</v>
      </c>
      <c r="I405" t="str">
        <f>_xlfn.XLOOKUP(Data_Xuất[[#This Row],[Material-Xuất]],MD_NVL[Material-Xuất],MD_NVL[SKU name_gom])</f>
        <v>B2_DT</v>
      </c>
      <c r="J405" t="str">
        <f>Data_Xuất[[#This Row],[Material-Xuất]]&amp;" | "&amp;Data_Xuất[[#This Row],[Material description-Xuất]]</f>
        <v>160012684 | Vảy PET B2.2_A2</v>
      </c>
      <c r="K405" s="2" cm="1">
        <f t="array" ref="K4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5" s="2" cm="1">
        <f t="array" ref="L4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5" s="2" cm="1">
        <f t="array" ref="M4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05" s="2" cm="1">
        <f t="array" ref="N4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5" s="2" cm="1">
        <f t="array" ref="O4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77943.000000000015</v>
      </c>
      <c r="P405" s="2" cm="1">
        <f t="array" ref="P4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5" s="2" cm="1">
        <f t="array" ref="Q4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5" s="2" cm="1">
        <f t="array" ref="R4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5" s="2" cm="1">
        <f t="array" ref="S4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5" s="2" cm="1">
        <f t="array" ref="T4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5" s="2" cm="1">
        <f t="array" ref="U4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5" s="2" cm="1">
        <f t="array" ref="V4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5" s="2" cm="1">
        <f t="array" ref="W4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5" s="2" cm="1">
        <f t="array" ref="X4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5" s="2">
        <f>SUM(Data_Xuất[[#This Row],[B1_MN]:[B4_DT]])-Data_Xuất[[#This Row],[Xuất-NX]]</f>
        <v>0</v>
      </c>
    </row>
    <row r="406" spans="1:25" hidden="1" x14ac:dyDescent="0.35">
      <c r="A406">
        <v>2025</v>
      </c>
      <c r="B406">
        <v>3</v>
      </c>
      <c r="C406" t="s">
        <v>16</v>
      </c>
      <c r="D406" t="s">
        <v>17</v>
      </c>
      <c r="E406" t="s">
        <v>252</v>
      </c>
      <c r="F406" t="s">
        <v>253</v>
      </c>
      <c r="G406" s="2">
        <v>3500</v>
      </c>
      <c r="H406" t="str">
        <f>_xlfn.XLOOKUP(Data_Xuất[[#This Row],[Main SKU]],MD_Main_SKU[Main SKU],MD_Main_SKU[SKU name_gom])</f>
        <v>WSS01</v>
      </c>
      <c r="I406" t="str">
        <f>_xlfn.XLOOKUP(Data_Xuất[[#This Row],[Material-Xuất]],MD_NVL[Material-Xuất],MD_NVL[SKU name_gom])</f>
        <v>B2_DT</v>
      </c>
      <c r="J406" t="str">
        <f>Data_Xuất[[#This Row],[Material-Xuất]]&amp;" | "&amp;Data_Xuất[[#This Row],[Material description-Xuất]]</f>
        <v>160012685 | Vảy PET B2.2_A3</v>
      </c>
      <c r="K406" s="2" cm="1">
        <f t="array" ref="K4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6" s="2" cm="1">
        <f t="array" ref="L4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6" s="2" cm="1">
        <f t="array" ref="M4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06" s="2" cm="1">
        <f t="array" ref="N4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6" s="2" cm="1">
        <f t="array" ref="O4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3500</v>
      </c>
      <c r="P406" s="2" cm="1">
        <f t="array" ref="P4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6" s="2" cm="1">
        <f t="array" ref="Q4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6" s="2" cm="1">
        <f t="array" ref="R4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6" s="2" cm="1">
        <f t="array" ref="S4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6" s="2" cm="1">
        <f t="array" ref="T4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6" s="2" cm="1">
        <f t="array" ref="U4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6" s="2" cm="1">
        <f t="array" ref="V4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6" s="2" cm="1">
        <f t="array" ref="W4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6" s="2" cm="1">
        <f t="array" ref="X4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6" s="2">
        <f>SUM(Data_Xuất[[#This Row],[B1_MN]:[B4_DT]])-Data_Xuất[[#This Row],[Xuất-NX]]</f>
        <v>0</v>
      </c>
    </row>
    <row r="407" spans="1:25" hidden="1" x14ac:dyDescent="0.35">
      <c r="A407">
        <v>2025</v>
      </c>
      <c r="B407">
        <v>3</v>
      </c>
      <c r="C407" t="s">
        <v>16</v>
      </c>
      <c r="D407" t="s">
        <v>17</v>
      </c>
      <c r="E407" t="s">
        <v>246</v>
      </c>
      <c r="F407" t="s">
        <v>247</v>
      </c>
      <c r="G407" s="2">
        <v>194600.00000000003</v>
      </c>
      <c r="H407" t="str">
        <f>_xlfn.XLOOKUP(Data_Xuất[[#This Row],[Main SKU]],MD_Main_SKU[Main SKU],MD_Main_SKU[SKU name_gom])</f>
        <v>WSS01</v>
      </c>
      <c r="I407" t="str">
        <f>_xlfn.XLOOKUP(Data_Xuất[[#This Row],[Material-Xuất]],MD_NVL[Material-Xuất],MD_NVL[SKU name_gom])</f>
        <v>B1_DT</v>
      </c>
      <c r="J407" t="str">
        <f>Data_Xuất[[#This Row],[Material-Xuất]]&amp;" | "&amp;Data_Xuất[[#This Row],[Material description-Xuất]]</f>
        <v>160012830 | Vảy PET B1_A1 DT-L</v>
      </c>
      <c r="K407" s="2" cm="1">
        <f t="array" ref="K4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7" s="2" cm="1">
        <f t="array" ref="L4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7" s="2" cm="1">
        <f t="array" ref="M4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194600.00000000003</v>
      </c>
      <c r="N407" s="2" cm="1">
        <f t="array" ref="N4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7" s="2" cm="1">
        <f t="array" ref="O4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7" s="2" cm="1">
        <f t="array" ref="P4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7" s="2" cm="1">
        <f t="array" ref="Q4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7" s="2" cm="1">
        <f t="array" ref="R4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7" s="2" cm="1">
        <f t="array" ref="S4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7" s="2" cm="1">
        <f t="array" ref="T4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7" s="2" cm="1">
        <f t="array" ref="U4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7" s="2" cm="1">
        <f t="array" ref="V4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7" s="2" cm="1">
        <f t="array" ref="W4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7" s="2" cm="1">
        <f t="array" ref="X4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7" s="2">
        <f>SUM(Data_Xuất[[#This Row],[B1_MN]:[B4_DT]])-Data_Xuất[[#This Row],[Xuất-NX]]</f>
        <v>0</v>
      </c>
    </row>
    <row r="408" spans="1:25" hidden="1" x14ac:dyDescent="0.35">
      <c r="A408">
        <v>2025</v>
      </c>
      <c r="B408">
        <v>3</v>
      </c>
      <c r="C408" t="s">
        <v>16</v>
      </c>
      <c r="D408" t="s">
        <v>17</v>
      </c>
      <c r="E408" t="s">
        <v>258</v>
      </c>
      <c r="F408" t="s">
        <v>259</v>
      </c>
      <c r="G408" s="2">
        <v>34000</v>
      </c>
      <c r="H408" t="str">
        <f>_xlfn.XLOOKUP(Data_Xuất[[#This Row],[Main SKU]],MD_Main_SKU[Main SKU],MD_Main_SKU[SKU name_gom])</f>
        <v>WSS01</v>
      </c>
      <c r="I408" t="str">
        <f>_xlfn.XLOOKUP(Data_Xuất[[#This Row],[Material-Xuất]],MD_NVL[Material-Xuất],MD_NVL[SKU name_gom])</f>
        <v>B1_DT</v>
      </c>
      <c r="J408" t="str">
        <f>Data_Xuất[[#This Row],[Material-Xuất]]&amp;" | "&amp;Data_Xuất[[#This Row],[Material description-Xuất]]</f>
        <v>160012907 | Vảy PET B1.3_A1 DT</v>
      </c>
      <c r="K408" s="2" cm="1">
        <f t="array" ref="K4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8" s="2" cm="1">
        <f t="array" ref="L4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8" s="2" cm="1">
        <f t="array" ref="M4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34000</v>
      </c>
      <c r="N408" s="2" cm="1">
        <f t="array" ref="N4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8" s="2" cm="1">
        <f t="array" ref="O4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8" s="2" cm="1">
        <f t="array" ref="P4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8" s="2" cm="1">
        <f t="array" ref="Q4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8" s="2" cm="1">
        <f t="array" ref="R4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8" s="2" cm="1">
        <f t="array" ref="S4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8" s="2" cm="1">
        <f t="array" ref="T4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8" s="2" cm="1">
        <f t="array" ref="U4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8" s="2" cm="1">
        <f t="array" ref="V4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8" s="2" cm="1">
        <f t="array" ref="W4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8" s="2" cm="1">
        <f t="array" ref="X4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8" s="2">
        <f>SUM(Data_Xuất[[#This Row],[B1_MN]:[B4_DT]])-Data_Xuất[[#This Row],[Xuất-NX]]</f>
        <v>0</v>
      </c>
    </row>
    <row r="409" spans="1:25" hidden="1" x14ac:dyDescent="0.35">
      <c r="A409">
        <v>2025</v>
      </c>
      <c r="B409">
        <v>3</v>
      </c>
      <c r="C409" t="s">
        <v>16</v>
      </c>
      <c r="D409" t="s">
        <v>17</v>
      </c>
      <c r="E409" t="s">
        <v>262</v>
      </c>
      <c r="F409" t="s">
        <v>263</v>
      </c>
      <c r="G409" s="2">
        <v>52000</v>
      </c>
      <c r="H409" t="str">
        <f>_xlfn.XLOOKUP(Data_Xuất[[#This Row],[Main SKU]],MD_Main_SKU[Main SKU],MD_Main_SKU[SKU name_gom])</f>
        <v>WSS01</v>
      </c>
      <c r="I409" t="str">
        <f>_xlfn.XLOOKUP(Data_Xuất[[#This Row],[Material-Xuất]],MD_NVL[Material-Xuất],MD_NVL[SKU name_gom])</f>
        <v>B1_DT</v>
      </c>
      <c r="J409" t="str">
        <f>Data_Xuất[[#This Row],[Material-Xuất]]&amp;" | "&amp;Data_Xuất[[#This Row],[Material description-Xuất]]</f>
        <v>160012909 | Vảy PET B1.3_A2.2 DT</v>
      </c>
      <c r="K409" s="2" cm="1">
        <f t="array" ref="K4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09" s="2" cm="1">
        <f t="array" ref="L4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09" s="2" cm="1">
        <f t="array" ref="M4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52000</v>
      </c>
      <c r="N409" s="2" cm="1">
        <f t="array" ref="N4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09" s="2" cm="1">
        <f t="array" ref="O4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09" s="2" cm="1">
        <f t="array" ref="P4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09" s="2" cm="1">
        <f t="array" ref="Q4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09" s="2" cm="1">
        <f t="array" ref="R4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09" s="2" cm="1">
        <f t="array" ref="S4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09" s="2" cm="1">
        <f t="array" ref="T4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09" s="2" cm="1">
        <f t="array" ref="U4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09" s="2" cm="1">
        <f t="array" ref="V4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09" s="2" cm="1">
        <f t="array" ref="W4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09" s="2" cm="1">
        <f t="array" ref="X4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09" s="2">
        <f>SUM(Data_Xuất[[#This Row],[B1_MN]:[B4_DT]])-Data_Xuất[[#This Row],[Xuất-NX]]</f>
        <v>0</v>
      </c>
    </row>
    <row r="410" spans="1:25" hidden="1" x14ac:dyDescent="0.35">
      <c r="A410">
        <v>2025</v>
      </c>
      <c r="B410">
        <v>3</v>
      </c>
      <c r="C410" t="s">
        <v>18</v>
      </c>
      <c r="D410" t="s">
        <v>19</v>
      </c>
      <c r="E410" t="s">
        <v>160</v>
      </c>
      <c r="F410" t="s">
        <v>161</v>
      </c>
      <c r="G410" s="2">
        <v>12500</v>
      </c>
      <c r="H410" t="str">
        <f>_xlfn.XLOOKUP(Data_Xuất[[#This Row],[Main SKU]],MD_Main_SKU[Main SKU],MD_Main_SKU[SKU name_gom])</f>
        <v>iSS01</v>
      </c>
      <c r="I410" t="str">
        <f>_xlfn.XLOOKUP(Data_Xuất[[#This Row],[Material-Xuất]],MD_NVL[Material-Xuất],MD_NVL[SKU name_gom])</f>
        <v>B1_DT</v>
      </c>
      <c r="J410" t="str">
        <f>Data_Xuất[[#This Row],[Material-Xuất]]&amp;" | "&amp;Data_Xuất[[#This Row],[Material description-Xuất]]</f>
        <v>160009895 | Vảy PET B1_A1 DT</v>
      </c>
      <c r="K410" s="2" cm="1">
        <f t="array" ref="K4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10" s="2" cm="1">
        <f t="array" ref="L4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0" s="2" cm="1">
        <f t="array" ref="M4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12500</v>
      </c>
      <c r="N410" s="2" cm="1">
        <f t="array" ref="N4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0" s="2" cm="1">
        <f t="array" ref="O4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0" s="2" cm="1">
        <f t="array" ref="P4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0" s="2" cm="1">
        <f t="array" ref="Q4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0" s="2" cm="1">
        <f t="array" ref="R4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0" s="2" cm="1">
        <f t="array" ref="S4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0" s="2" cm="1">
        <f t="array" ref="T4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0" s="2" cm="1">
        <f t="array" ref="U4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0" s="2" cm="1">
        <f t="array" ref="V4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0" s="2" cm="1">
        <f t="array" ref="W4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0" s="2" cm="1">
        <f t="array" ref="X4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0" s="2">
        <f>SUM(Data_Xuất[[#This Row],[B1_MN]:[B4_DT]])-Data_Xuất[[#This Row],[Xuất-NX]]</f>
        <v>0</v>
      </c>
    </row>
    <row r="411" spans="1:25" hidden="1" x14ac:dyDescent="0.35">
      <c r="A411">
        <v>2025</v>
      </c>
      <c r="B411">
        <v>3</v>
      </c>
      <c r="C411" t="s">
        <v>18</v>
      </c>
      <c r="D411" t="s">
        <v>19</v>
      </c>
      <c r="E411" t="s">
        <v>162</v>
      </c>
      <c r="F411" t="s">
        <v>163</v>
      </c>
      <c r="G411" s="2">
        <v>200140</v>
      </c>
      <c r="H411" t="str">
        <f>_xlfn.XLOOKUP(Data_Xuất[[#This Row],[Main SKU]],MD_Main_SKU[Main SKU],MD_Main_SKU[SKU name_gom])</f>
        <v>iSS01</v>
      </c>
      <c r="I411" t="str">
        <f>_xlfn.XLOOKUP(Data_Xuất[[#This Row],[Material-Xuất]],MD_NVL[Material-Xuất],MD_NVL[SKU name_gom])</f>
        <v>B1_MN</v>
      </c>
      <c r="J411" t="str">
        <f>Data_Xuất[[#This Row],[Material-Xuất]]&amp;" | "&amp;Data_Xuất[[#This Row],[Material description-Xuất]]</f>
        <v>160011761 | Vảy PET B1_A1 MN</v>
      </c>
      <c r="K411" s="2" cm="1">
        <f t="array" ref="K4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200140</v>
      </c>
      <c r="L411" s="2" cm="1">
        <f t="array" ref="L4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1" s="2" cm="1">
        <f t="array" ref="M4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11" s="2" cm="1">
        <f t="array" ref="N4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1" s="2" cm="1">
        <f t="array" ref="O4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1" s="2" cm="1">
        <f t="array" ref="P4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1" s="2" cm="1">
        <f t="array" ref="Q4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1" s="2" cm="1">
        <f t="array" ref="R4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1" s="2" cm="1">
        <f t="array" ref="S4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1" s="2" cm="1">
        <f t="array" ref="T4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1" s="2" cm="1">
        <f t="array" ref="U4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1" s="2" cm="1">
        <f t="array" ref="V4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1" s="2" cm="1">
        <f t="array" ref="W4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1" s="2" cm="1">
        <f t="array" ref="X4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1" s="2">
        <f>SUM(Data_Xuất[[#This Row],[B1_MN]:[B4_DT]])-Data_Xuất[[#This Row],[Xuất-NX]]</f>
        <v>0</v>
      </c>
    </row>
    <row r="412" spans="1:25" hidden="1" x14ac:dyDescent="0.35">
      <c r="A412">
        <v>2025</v>
      </c>
      <c r="B412">
        <v>3</v>
      </c>
      <c r="C412" t="s">
        <v>18</v>
      </c>
      <c r="D412" t="s">
        <v>19</v>
      </c>
      <c r="E412" t="s">
        <v>214</v>
      </c>
      <c r="F412" t="s">
        <v>215</v>
      </c>
      <c r="G412" s="2">
        <v>45163.999999999993</v>
      </c>
      <c r="H412" t="str">
        <f>_xlfn.XLOOKUP(Data_Xuất[[#This Row],[Main SKU]],MD_Main_SKU[Main SKU],MD_Main_SKU[SKU name_gom])</f>
        <v>iSS01</v>
      </c>
      <c r="I412" t="str">
        <f>_xlfn.XLOOKUP(Data_Xuất[[#This Row],[Material-Xuất]],MD_NVL[Material-Xuất],MD_NVL[SKU name_gom])</f>
        <v>B7_DT</v>
      </c>
      <c r="J412" t="str">
        <f>Data_Xuất[[#This Row],[Material-Xuất]]&amp;" | "&amp;Data_Xuất[[#This Row],[Material description-Xuất]]</f>
        <v>160011808 | Vảy PET B7_A1</v>
      </c>
      <c r="K412" s="2" cm="1">
        <f t="array" ref="K4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12" s="2" cm="1">
        <f t="array" ref="L4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2" s="2" cm="1">
        <f t="array" ref="M4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12" s="2" cm="1">
        <f t="array" ref="N4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2" s="2" cm="1">
        <f t="array" ref="O4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2" s="2" cm="1">
        <f t="array" ref="P4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2" s="2" cm="1">
        <f t="array" ref="Q4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2" s="2" cm="1">
        <f t="array" ref="R4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2" s="2" cm="1">
        <f t="array" ref="S4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45163.999999999993</v>
      </c>
      <c r="T412" s="2" cm="1">
        <f t="array" ref="T4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2" s="2" cm="1">
        <f t="array" ref="U4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2" s="2" cm="1">
        <f t="array" ref="V4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2" s="2" cm="1">
        <f t="array" ref="W4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2" s="2" cm="1">
        <f t="array" ref="X4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2" s="2">
        <f>SUM(Data_Xuất[[#This Row],[B1_MN]:[B4_DT]])-Data_Xuất[[#This Row],[Xuất-NX]]</f>
        <v>0</v>
      </c>
    </row>
    <row r="413" spans="1:25" hidden="1" x14ac:dyDescent="0.35">
      <c r="A413">
        <v>2025</v>
      </c>
      <c r="B413">
        <v>3</v>
      </c>
      <c r="C413" t="s">
        <v>18</v>
      </c>
      <c r="D413" t="s">
        <v>19</v>
      </c>
      <c r="E413" t="s">
        <v>230</v>
      </c>
      <c r="F413" t="s">
        <v>231</v>
      </c>
      <c r="G413" s="2">
        <v>27500</v>
      </c>
      <c r="H413" t="str">
        <f>_xlfn.XLOOKUP(Data_Xuất[[#This Row],[Main SKU]],MD_Main_SKU[Main SKU],MD_Main_SKU[SKU name_gom])</f>
        <v>iSS01</v>
      </c>
      <c r="I413" t="str">
        <f>_xlfn.XLOOKUP(Data_Xuất[[#This Row],[Material-Xuất]],MD_NVL[Material-Xuất],MD_NVL[SKU name_gom])</f>
        <v>Vảy trộn</v>
      </c>
      <c r="J413" t="str">
        <f>Data_Xuất[[#This Row],[Material-Xuất]]&amp;" | "&amp;Data_Xuất[[#This Row],[Material description-Xuất]]</f>
        <v>160012248 | Vảy PET Mixed</v>
      </c>
      <c r="K413" s="2" cm="1">
        <f t="array" ref="K4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20930</v>
      </c>
      <c r="L413" s="2" cm="1">
        <f t="array" ref="L4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3" s="2" cm="1">
        <f t="array" ref="M4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4050</v>
      </c>
      <c r="N413" s="2" cm="1">
        <f t="array" ref="N4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3" s="2" cm="1">
        <f t="array" ref="O4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3" s="2" cm="1">
        <f t="array" ref="P4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3" s="2" cm="1">
        <f t="array" ref="Q4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3" s="2" cm="1">
        <f t="array" ref="R4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3" s="2" cm="1">
        <f t="array" ref="S4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2520</v>
      </c>
      <c r="T413" s="2" cm="1">
        <f t="array" ref="T4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3" s="2" cm="1">
        <f t="array" ref="U4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3" s="2" cm="1">
        <f t="array" ref="V4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3" s="2" cm="1">
        <f t="array" ref="W4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3" s="2" cm="1">
        <f t="array" ref="X4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3" s="2">
        <f>SUM(Data_Xuất[[#This Row],[B1_MN]:[B4_DT]])-Data_Xuất[[#This Row],[Xuất-NX]]</f>
        <v>0</v>
      </c>
    </row>
    <row r="414" spans="1:25" hidden="1" x14ac:dyDescent="0.35">
      <c r="A414">
        <v>2025</v>
      </c>
      <c r="B414">
        <v>3</v>
      </c>
      <c r="C414" t="s">
        <v>18</v>
      </c>
      <c r="D414" t="s">
        <v>19</v>
      </c>
      <c r="E414" t="s">
        <v>172</v>
      </c>
      <c r="F414" t="s">
        <v>173</v>
      </c>
      <c r="G414" s="2">
        <v>85999.999999999985</v>
      </c>
      <c r="H414" t="str">
        <f>_xlfn.XLOOKUP(Data_Xuất[[#This Row],[Main SKU]],MD_Main_SKU[Main SKU],MD_Main_SKU[SKU name_gom])</f>
        <v>iSS01</v>
      </c>
      <c r="I414" t="str">
        <f>_xlfn.XLOOKUP(Data_Xuất[[#This Row],[Material-Xuất]],MD_NVL[Material-Xuất],MD_NVL[SKU name_gom])</f>
        <v>B1_DT</v>
      </c>
      <c r="J414" t="str">
        <f>Data_Xuất[[#This Row],[Material-Xuất]]&amp;" | "&amp;Data_Xuất[[#This Row],[Material description-Xuất]]</f>
        <v>160012293 | Vảy PET B1_A2.2 DT</v>
      </c>
      <c r="K414" s="2" cm="1">
        <f t="array" ref="K4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14" s="2" cm="1">
        <f t="array" ref="L4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4" s="2" cm="1">
        <f t="array" ref="M4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85999.999999999985</v>
      </c>
      <c r="N414" s="2" cm="1">
        <f t="array" ref="N4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4" s="2" cm="1">
        <f t="array" ref="O4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4" s="2" cm="1">
        <f t="array" ref="P4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4" s="2" cm="1">
        <f t="array" ref="Q4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4" s="2" cm="1">
        <f t="array" ref="R4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4" s="2" cm="1">
        <f t="array" ref="S4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4" s="2" cm="1">
        <f t="array" ref="T4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4" s="2" cm="1">
        <f t="array" ref="U4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4" s="2" cm="1">
        <f t="array" ref="V4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4" s="2" cm="1">
        <f t="array" ref="W4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4" s="2" cm="1">
        <f t="array" ref="X4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4" s="2">
        <f>SUM(Data_Xuất[[#This Row],[B1_MN]:[B4_DT]])-Data_Xuất[[#This Row],[Xuất-NX]]</f>
        <v>0</v>
      </c>
    </row>
    <row r="415" spans="1:25" hidden="1" x14ac:dyDescent="0.35">
      <c r="A415">
        <v>2025</v>
      </c>
      <c r="B415">
        <v>3</v>
      </c>
      <c r="C415" t="s">
        <v>18</v>
      </c>
      <c r="D415" t="s">
        <v>19</v>
      </c>
      <c r="E415" t="s">
        <v>164</v>
      </c>
      <c r="F415" t="s">
        <v>165</v>
      </c>
      <c r="G415" s="2">
        <v>260200.00000000003</v>
      </c>
      <c r="H415" t="str">
        <f>_xlfn.XLOOKUP(Data_Xuất[[#This Row],[Main SKU]],MD_Main_SKU[Main SKU],MD_Main_SKU[SKU name_gom])</f>
        <v>iSS01</v>
      </c>
      <c r="I415" t="str">
        <f>_xlfn.XLOOKUP(Data_Xuất[[#This Row],[Material-Xuất]],MD_NVL[Material-Xuất],MD_NVL[SKU name_gom])</f>
        <v>B1_MN</v>
      </c>
      <c r="J415" t="str">
        <f>Data_Xuất[[#This Row],[Material-Xuất]]&amp;" | "&amp;Data_Xuất[[#This Row],[Material description-Xuất]]</f>
        <v>160012296 | Vảy PET B1_A2.2 MN</v>
      </c>
      <c r="K415" s="2" cm="1">
        <f t="array" ref="K4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260200.00000000003</v>
      </c>
      <c r="L415" s="2" cm="1">
        <f t="array" ref="L4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5" s="2" cm="1">
        <f t="array" ref="M4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15" s="2" cm="1">
        <f t="array" ref="N4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5" s="2" cm="1">
        <f t="array" ref="O4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5" s="2" cm="1">
        <f t="array" ref="P4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5" s="2" cm="1">
        <f t="array" ref="Q4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5" s="2" cm="1">
        <f t="array" ref="R4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5" s="2" cm="1">
        <f t="array" ref="S4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5" s="2" cm="1">
        <f t="array" ref="T4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5" s="2" cm="1">
        <f t="array" ref="U4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5" s="2" cm="1">
        <f t="array" ref="V4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5" s="2" cm="1">
        <f t="array" ref="W4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5" s="2" cm="1">
        <f t="array" ref="X4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5" s="2">
        <f>SUM(Data_Xuất[[#This Row],[B1_MN]:[B4_DT]])-Data_Xuất[[#This Row],[Xuất-NX]]</f>
        <v>0</v>
      </c>
    </row>
    <row r="416" spans="1:25" hidden="1" x14ac:dyDescent="0.35">
      <c r="A416">
        <v>2025</v>
      </c>
      <c r="B416">
        <v>3</v>
      </c>
      <c r="C416" t="s">
        <v>18</v>
      </c>
      <c r="D416" t="s">
        <v>19</v>
      </c>
      <c r="E416" t="s">
        <v>156</v>
      </c>
      <c r="F416" t="s">
        <v>157</v>
      </c>
      <c r="G416" s="2">
        <v>9100</v>
      </c>
      <c r="H416" t="str">
        <f>_xlfn.XLOOKUP(Data_Xuất[[#This Row],[Main SKU]],MD_Main_SKU[Main SKU],MD_Main_SKU[SKU name_gom])</f>
        <v>iSS01</v>
      </c>
      <c r="I416" t="str">
        <f>_xlfn.XLOOKUP(Data_Xuất[[#This Row],[Material-Xuất]],MD_NVL[Material-Xuất],MD_NVL[SKU name_gom])</f>
        <v>Vảy trộn</v>
      </c>
      <c r="J416" t="str">
        <f>Data_Xuất[[#This Row],[Material-Xuất]]&amp;" | "&amp;Data_Xuất[[#This Row],[Material description-Xuất]]</f>
        <v>160012428 | Vảy PET B1-B7.1</v>
      </c>
      <c r="K416" s="2" cm="1">
        <f t="array" ref="K4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42.947037231253276</v>
      </c>
      <c r="L416" s="2" cm="1">
        <f t="array" ref="L4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6" s="2" cm="1">
        <f t="array" ref="M4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8124.6966439433663</v>
      </c>
      <c r="N416" s="2" cm="1">
        <f t="array" ref="N4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6" s="2" cm="1">
        <f t="array" ref="O4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6" s="2" cm="1">
        <f t="array" ref="P4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6" s="2" cm="1">
        <f t="array" ref="Q4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6" s="2" cm="1">
        <f t="array" ref="R4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6" s="2" cm="1">
        <f t="array" ref="S4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838.48841111693753</v>
      </c>
      <c r="T416" s="2" cm="1">
        <f t="array" ref="T4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6" s="2" cm="1">
        <f t="array" ref="U4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93.867907708442573</v>
      </c>
      <c r="V416" s="2" cm="1">
        <f t="array" ref="V4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6" s="2" cm="1">
        <f t="array" ref="W4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6" s="2" cm="1">
        <f t="array" ref="X4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6" s="2">
        <f>SUM(Data_Xuất[[#This Row],[B1_MN]:[B4_DT]])-Data_Xuất[[#This Row],[Xuất-NX]]</f>
        <v>0</v>
      </c>
    </row>
    <row r="417" spans="1:25" hidden="1" x14ac:dyDescent="0.35">
      <c r="A417">
        <v>2025</v>
      </c>
      <c r="B417">
        <v>3</v>
      </c>
      <c r="C417" t="s">
        <v>18</v>
      </c>
      <c r="D417" t="s">
        <v>19</v>
      </c>
      <c r="E417" t="s">
        <v>142</v>
      </c>
      <c r="F417" t="s">
        <v>143</v>
      </c>
      <c r="G417" s="2">
        <v>3000</v>
      </c>
      <c r="H417" t="str">
        <f>_xlfn.XLOOKUP(Data_Xuất[[#This Row],[Main SKU]],MD_Main_SKU[Main SKU],MD_Main_SKU[SKU name_gom])</f>
        <v>iSS01</v>
      </c>
      <c r="I417" t="str">
        <f>_xlfn.XLOOKUP(Data_Xuất[[#This Row],[Material-Xuất]],MD_NVL[Material-Xuất],MD_NVL[SKU name_gom])</f>
        <v>B1_DT</v>
      </c>
      <c r="J417" t="str">
        <f>Data_Xuất[[#This Row],[Material-Xuất]]&amp;" | "&amp;Data_Xuất[[#This Row],[Material description-Xuất]]</f>
        <v>160012659 | Vảy PET B1_A2.1 DT</v>
      </c>
      <c r="K417" s="2" cm="1">
        <f t="array" ref="K4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17" s="2" cm="1">
        <f t="array" ref="L4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7" s="2" cm="1">
        <f t="array" ref="M4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3000</v>
      </c>
      <c r="N417" s="2" cm="1">
        <f t="array" ref="N4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7" s="2" cm="1">
        <f t="array" ref="O4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7" s="2" cm="1">
        <f t="array" ref="P4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7" s="2" cm="1">
        <f t="array" ref="Q4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7" s="2" cm="1">
        <f t="array" ref="R4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7" s="2" cm="1">
        <f t="array" ref="S4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7" s="2" cm="1">
        <f t="array" ref="T4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7" s="2" cm="1">
        <f t="array" ref="U4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7" s="2" cm="1">
        <f t="array" ref="V4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7" s="2" cm="1">
        <f t="array" ref="W4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7" s="2" cm="1">
        <f t="array" ref="X4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7" s="2">
        <f>SUM(Data_Xuất[[#This Row],[B1_MN]:[B4_DT]])-Data_Xuất[[#This Row],[Xuất-NX]]</f>
        <v>0</v>
      </c>
    </row>
    <row r="418" spans="1:25" hidden="1" x14ac:dyDescent="0.35">
      <c r="A418">
        <v>2025</v>
      </c>
      <c r="B418">
        <v>3</v>
      </c>
      <c r="C418" t="s">
        <v>18</v>
      </c>
      <c r="D418" t="s">
        <v>19</v>
      </c>
      <c r="E418" t="s">
        <v>170</v>
      </c>
      <c r="F418" t="s">
        <v>171</v>
      </c>
      <c r="G418" s="2">
        <v>70500</v>
      </c>
      <c r="H418" t="str">
        <f>_xlfn.XLOOKUP(Data_Xuất[[#This Row],[Main SKU]],MD_Main_SKU[Main SKU],MD_Main_SKU[SKU name_gom])</f>
        <v>iSS01</v>
      </c>
      <c r="I418" t="str">
        <f>_xlfn.XLOOKUP(Data_Xuất[[#This Row],[Material-Xuất]],MD_NVL[Material-Xuất],MD_NVL[SKU name_gom])</f>
        <v>B1_MN</v>
      </c>
      <c r="J418" t="str">
        <f>Data_Xuất[[#This Row],[Material-Xuất]]&amp;" | "&amp;Data_Xuất[[#This Row],[Material description-Xuất]]</f>
        <v>160012660 | Vảy PET B1_A2.1 MN</v>
      </c>
      <c r="K418" s="2" cm="1">
        <f t="array" ref="K4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70500</v>
      </c>
      <c r="L418" s="2" cm="1">
        <f t="array" ref="L4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8" s="2" cm="1">
        <f t="array" ref="M4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18" s="2" cm="1">
        <f t="array" ref="N4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8" s="2" cm="1">
        <f t="array" ref="O4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8" s="2" cm="1">
        <f t="array" ref="P4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8" s="2" cm="1">
        <f t="array" ref="Q4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8" s="2" cm="1">
        <f t="array" ref="R4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8" s="2" cm="1">
        <f t="array" ref="S4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8" s="2" cm="1">
        <f t="array" ref="T4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8" s="2" cm="1">
        <f t="array" ref="U4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8" s="2" cm="1">
        <f t="array" ref="V4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8" s="2" cm="1">
        <f t="array" ref="W4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8" s="2" cm="1">
        <f t="array" ref="X4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8" s="2">
        <f>SUM(Data_Xuất[[#This Row],[B1_MN]:[B4_DT]])-Data_Xuất[[#This Row],[Xuất-NX]]</f>
        <v>0</v>
      </c>
    </row>
    <row r="419" spans="1:25" hidden="1" x14ac:dyDescent="0.35">
      <c r="A419">
        <v>2025</v>
      </c>
      <c r="B419">
        <v>3</v>
      </c>
      <c r="C419" t="s">
        <v>18</v>
      </c>
      <c r="D419" t="s">
        <v>19</v>
      </c>
      <c r="E419" t="s">
        <v>258</v>
      </c>
      <c r="F419" t="s">
        <v>259</v>
      </c>
      <c r="G419" s="2">
        <v>81050</v>
      </c>
      <c r="H419" t="str">
        <f>_xlfn.XLOOKUP(Data_Xuất[[#This Row],[Main SKU]],MD_Main_SKU[Main SKU],MD_Main_SKU[SKU name_gom])</f>
        <v>iSS01</v>
      </c>
      <c r="I419" t="str">
        <f>_xlfn.XLOOKUP(Data_Xuất[[#This Row],[Material-Xuất]],MD_NVL[Material-Xuất],MD_NVL[SKU name_gom])</f>
        <v>B1_DT</v>
      </c>
      <c r="J419" t="str">
        <f>Data_Xuất[[#This Row],[Material-Xuất]]&amp;" | "&amp;Data_Xuất[[#This Row],[Material description-Xuất]]</f>
        <v>160012907 | Vảy PET B1.3_A1 DT</v>
      </c>
      <c r="K419" s="2" cm="1">
        <f t="array" ref="K4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19" s="2" cm="1">
        <f t="array" ref="L4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19" s="2" cm="1">
        <f t="array" ref="M4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81050</v>
      </c>
      <c r="N419" s="2" cm="1">
        <f t="array" ref="N4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19" s="2" cm="1">
        <f t="array" ref="O4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19" s="2" cm="1">
        <f t="array" ref="P4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19" s="2" cm="1">
        <f t="array" ref="Q4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19" s="2" cm="1">
        <f t="array" ref="R4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19" s="2" cm="1">
        <f t="array" ref="S4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19" s="2" cm="1">
        <f t="array" ref="T4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19" s="2" cm="1">
        <f t="array" ref="U4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19" s="2" cm="1">
        <f t="array" ref="V4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19" s="2" cm="1">
        <f t="array" ref="W4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19" s="2" cm="1">
        <f t="array" ref="X4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19" s="2">
        <f>SUM(Data_Xuất[[#This Row],[B1_MN]:[B4_DT]])-Data_Xuất[[#This Row],[Xuất-NX]]</f>
        <v>0</v>
      </c>
    </row>
    <row r="420" spans="1:25" hidden="1" x14ac:dyDescent="0.35">
      <c r="A420">
        <v>2025</v>
      </c>
      <c r="B420">
        <v>3</v>
      </c>
      <c r="C420" t="s">
        <v>18</v>
      </c>
      <c r="D420" t="s">
        <v>19</v>
      </c>
      <c r="E420" t="s">
        <v>260</v>
      </c>
      <c r="F420" t="s">
        <v>261</v>
      </c>
      <c r="G420" s="2">
        <v>7500</v>
      </c>
      <c r="H420" t="str">
        <f>_xlfn.XLOOKUP(Data_Xuất[[#This Row],[Main SKU]],MD_Main_SKU[Main SKU],MD_Main_SKU[SKU name_gom])</f>
        <v>iSS01</v>
      </c>
      <c r="I420" t="str">
        <f>_xlfn.XLOOKUP(Data_Xuất[[#This Row],[Material-Xuất]],MD_NVL[Material-Xuất],MD_NVL[SKU name_gom])</f>
        <v>B1_DT</v>
      </c>
      <c r="J420" t="str">
        <f>Data_Xuất[[#This Row],[Material-Xuất]]&amp;" | "&amp;Data_Xuất[[#This Row],[Material description-Xuất]]</f>
        <v>160012908 | Vảy PET B1.3_A2.1 DT</v>
      </c>
      <c r="K420" s="2" cm="1">
        <f t="array" ref="K4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0" s="2" cm="1">
        <f t="array" ref="L4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0" s="2" cm="1">
        <f t="array" ref="M4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7500</v>
      </c>
      <c r="N420" s="2" cm="1">
        <f t="array" ref="N4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0" s="2" cm="1">
        <f t="array" ref="O4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0" s="2" cm="1">
        <f t="array" ref="P4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0" s="2" cm="1">
        <f t="array" ref="Q4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0" s="2" cm="1">
        <f t="array" ref="R4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0" s="2" cm="1">
        <f t="array" ref="S4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0" s="2" cm="1">
        <f t="array" ref="T4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0" s="2" cm="1">
        <f t="array" ref="U4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0" s="2" cm="1">
        <f t="array" ref="V4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0" s="2" cm="1">
        <f t="array" ref="W4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0" s="2" cm="1">
        <f t="array" ref="X4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0" s="2">
        <f>SUM(Data_Xuất[[#This Row],[B1_MN]:[B4_DT]])-Data_Xuất[[#This Row],[Xuất-NX]]</f>
        <v>0</v>
      </c>
    </row>
    <row r="421" spans="1:25" hidden="1" x14ac:dyDescent="0.35">
      <c r="A421">
        <v>2025</v>
      </c>
      <c r="B421">
        <v>3</v>
      </c>
      <c r="C421" t="s">
        <v>18</v>
      </c>
      <c r="D421" t="s">
        <v>19</v>
      </c>
      <c r="E421" t="s">
        <v>262</v>
      </c>
      <c r="F421" t="s">
        <v>263</v>
      </c>
      <c r="G421" s="2">
        <v>86000</v>
      </c>
      <c r="H421" t="str">
        <f>_xlfn.XLOOKUP(Data_Xuất[[#This Row],[Main SKU]],MD_Main_SKU[Main SKU],MD_Main_SKU[SKU name_gom])</f>
        <v>iSS01</v>
      </c>
      <c r="I421" t="str">
        <f>_xlfn.XLOOKUP(Data_Xuất[[#This Row],[Material-Xuất]],MD_NVL[Material-Xuất],MD_NVL[SKU name_gom])</f>
        <v>B1_DT</v>
      </c>
      <c r="J421" t="str">
        <f>Data_Xuất[[#This Row],[Material-Xuất]]&amp;" | "&amp;Data_Xuất[[#This Row],[Material description-Xuất]]</f>
        <v>160012909 | Vảy PET B1.3_A2.2 DT</v>
      </c>
      <c r="K421" s="2" cm="1">
        <f t="array" ref="K4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1" s="2" cm="1">
        <f t="array" ref="L4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1" s="2" cm="1">
        <f t="array" ref="M4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86000</v>
      </c>
      <c r="N421" s="2" cm="1">
        <f t="array" ref="N4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1" s="2" cm="1">
        <f t="array" ref="O4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1" s="2" cm="1">
        <f t="array" ref="P4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1" s="2" cm="1">
        <f t="array" ref="Q4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1" s="2" cm="1">
        <f t="array" ref="R4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1" s="2" cm="1">
        <f t="array" ref="S4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1" s="2" cm="1">
        <f t="array" ref="T4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1" s="2" cm="1">
        <f t="array" ref="U4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1" s="2" cm="1">
        <f t="array" ref="V4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1" s="2" cm="1">
        <f t="array" ref="W4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1" s="2" cm="1">
        <f t="array" ref="X4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1" s="2">
        <f>SUM(Data_Xuất[[#This Row],[B1_MN]:[B4_DT]])-Data_Xuất[[#This Row],[Xuất-NX]]</f>
        <v>0</v>
      </c>
    </row>
    <row r="422" spans="1:25" hidden="1" x14ac:dyDescent="0.35">
      <c r="A422">
        <v>2025</v>
      </c>
      <c r="B422">
        <v>3</v>
      </c>
      <c r="C422" t="s">
        <v>22</v>
      </c>
      <c r="D422" t="s">
        <v>23</v>
      </c>
      <c r="E422" t="s">
        <v>22</v>
      </c>
      <c r="F422" t="s">
        <v>23</v>
      </c>
      <c r="G422" s="2">
        <v>11000</v>
      </c>
      <c r="H422" t="str">
        <f>_xlfn.XLOOKUP(Data_Xuất[[#This Row],[Main SKU]],MD_Main_SKU[Main SKU],MD_Main_SKU[SKU name_gom])</f>
        <v>WSS03</v>
      </c>
      <c r="I422" t="str">
        <f>_xlfn.XLOOKUP(Data_Xuất[[#This Row],[Material-Xuất]],MD_NVL[Material-Xuất],MD_NVL[SKU name_gom])</f>
        <v>Hạt</v>
      </c>
      <c r="J422" t="str">
        <f>Data_Xuất[[#This Row],[Material-Xuất]]&amp;" | "&amp;Data_Xuất[[#This Row],[Material description-Xuất]]</f>
        <v>110000359 | Hạt nhựa rPET WSS03G</v>
      </c>
      <c r="K422" s="2" cm="1">
        <f t="array" ref="K4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2" s="2" cm="1">
        <f t="array" ref="L4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2" s="2" cm="1">
        <f t="array" ref="M4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22" s="2" cm="1">
        <f t="array" ref="N4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2" s="2" cm="1">
        <f t="array" ref="O4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2" s="2" cm="1">
        <f t="array" ref="P4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2" s="2" cm="1">
        <f t="array" ref="Q4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11000</v>
      </c>
      <c r="R422" s="2" cm="1">
        <f t="array" ref="R4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2" s="2" cm="1">
        <f t="array" ref="S4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2" s="2" cm="1">
        <f t="array" ref="T4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2" s="2" cm="1">
        <f t="array" ref="U4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2" s="2" cm="1">
        <f t="array" ref="V4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2" s="2" cm="1">
        <f t="array" ref="W4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2" s="2" cm="1">
        <f t="array" ref="X4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2" s="2">
        <f>SUM(Data_Xuất[[#This Row],[B1_MN]:[B4_DT]])-Data_Xuất[[#This Row],[Xuất-NX]]</f>
        <v>0</v>
      </c>
    </row>
    <row r="423" spans="1:25" hidden="1" x14ac:dyDescent="0.35">
      <c r="A423">
        <v>2025</v>
      </c>
      <c r="B423">
        <v>3</v>
      </c>
      <c r="C423" t="s">
        <v>22</v>
      </c>
      <c r="D423" t="s">
        <v>23</v>
      </c>
      <c r="E423" t="s">
        <v>62</v>
      </c>
      <c r="F423" t="s">
        <v>63</v>
      </c>
      <c r="G423" s="2">
        <v>417000</v>
      </c>
      <c r="H423" t="str">
        <f>_xlfn.XLOOKUP(Data_Xuất[[#This Row],[Main SKU]],MD_Main_SKU[Main SKU],MD_Main_SKU[SKU name_gom])</f>
        <v>WSS03</v>
      </c>
      <c r="I423" t="str">
        <f>_xlfn.XLOOKUP(Data_Xuất[[#This Row],[Material-Xuất]],MD_NVL[Material-Xuất],MD_NVL[SKU name_gom])</f>
        <v>Vảy trộn</v>
      </c>
      <c r="J423" t="str">
        <f>Data_Xuất[[#This Row],[Material-Xuất]]&amp;" | "&amp;Data_Xuất[[#This Row],[Material description-Xuất]]</f>
        <v>160012869 | Vảy PET WSS03G Mixed</v>
      </c>
      <c r="K423" s="2" cm="1">
        <f t="array" ref="K4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117426.95734750367</v>
      </c>
      <c r="L423" s="2" cm="1">
        <f t="array" ref="L4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3" s="2" cm="1">
        <f t="array" ref="M4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14199.60045339745</v>
      </c>
      <c r="N423" s="2" cm="1">
        <f t="array" ref="N4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222379.21726304726</v>
      </c>
      <c r="O423" s="2" cm="1">
        <f t="array" ref="O4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62994.224936051571</v>
      </c>
      <c r="P423" s="2" cm="1">
        <f t="array" ref="P4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3" s="2" cm="1">
        <f t="array" ref="Q4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3" s="2" cm="1">
        <f t="array" ref="R4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3" s="2" cm="1">
        <f t="array" ref="S4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3" s="2" cm="1">
        <f t="array" ref="T4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3" s="2" cm="1">
        <f t="array" ref="U4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3" s="2" cm="1">
        <f t="array" ref="V4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3" s="2" cm="1">
        <f t="array" ref="W4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3" s="2" cm="1">
        <f t="array" ref="X4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3" s="2">
        <f>SUM(Data_Xuất[[#This Row],[B1_MN]:[B4_DT]])-Data_Xuất[[#This Row],[Xuất-NX]]</f>
        <v>0</v>
      </c>
    </row>
    <row r="424" spans="1:25" hidden="1" x14ac:dyDescent="0.35">
      <c r="A424">
        <v>2025</v>
      </c>
      <c r="B424">
        <v>3</v>
      </c>
      <c r="C424" t="s">
        <v>26</v>
      </c>
      <c r="D424" t="s">
        <v>27</v>
      </c>
      <c r="E424" t="s">
        <v>160</v>
      </c>
      <c r="F424" t="s">
        <v>161</v>
      </c>
      <c r="G424" s="2">
        <v>38450</v>
      </c>
      <c r="H424" t="str">
        <f>_xlfn.XLOOKUP(Data_Xuất[[#This Row],[Main SKU]],MD_Main_SKU[Main SKU],MD_Main_SKU[SKU name_gom])</f>
        <v>iSS01</v>
      </c>
      <c r="I424" t="str">
        <f>_xlfn.XLOOKUP(Data_Xuất[[#This Row],[Material-Xuất]],MD_NVL[Material-Xuất],MD_NVL[SKU name_gom])</f>
        <v>B1_DT</v>
      </c>
      <c r="J424" t="str">
        <f>Data_Xuất[[#This Row],[Material-Xuất]]&amp;" | "&amp;Data_Xuất[[#This Row],[Material description-Xuất]]</f>
        <v>160009895 | Vảy PET B1_A1 DT</v>
      </c>
      <c r="K424" s="2" cm="1">
        <f t="array" ref="K4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4" s="2" cm="1">
        <f t="array" ref="L4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4" s="2" cm="1">
        <f t="array" ref="M4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38450</v>
      </c>
      <c r="N424" s="2" cm="1">
        <f t="array" ref="N4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4" s="2" cm="1">
        <f t="array" ref="O4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4" s="2" cm="1">
        <f t="array" ref="P4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4" s="2" cm="1">
        <f t="array" ref="Q4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4" s="2" cm="1">
        <f t="array" ref="R4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4" s="2" cm="1">
        <f t="array" ref="S4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4" s="2" cm="1">
        <f t="array" ref="T4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4" s="2" cm="1">
        <f t="array" ref="U4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4" s="2" cm="1">
        <f t="array" ref="V4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4" s="2" cm="1">
        <f t="array" ref="W4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4" s="2" cm="1">
        <f t="array" ref="X4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4" s="2">
        <f>SUM(Data_Xuất[[#This Row],[B1_MN]:[B4_DT]])-Data_Xuất[[#This Row],[Xuất-NX]]</f>
        <v>0</v>
      </c>
    </row>
    <row r="425" spans="1:25" hidden="1" x14ac:dyDescent="0.35">
      <c r="A425">
        <v>2025</v>
      </c>
      <c r="B425">
        <v>3</v>
      </c>
      <c r="C425" t="s">
        <v>26</v>
      </c>
      <c r="D425" t="s">
        <v>27</v>
      </c>
      <c r="E425" t="s">
        <v>162</v>
      </c>
      <c r="F425" t="s">
        <v>163</v>
      </c>
      <c r="G425" s="2">
        <v>17550</v>
      </c>
      <c r="H425" t="str">
        <f>_xlfn.XLOOKUP(Data_Xuất[[#This Row],[Main SKU]],MD_Main_SKU[Main SKU],MD_Main_SKU[SKU name_gom])</f>
        <v>iSS01</v>
      </c>
      <c r="I425" t="str">
        <f>_xlfn.XLOOKUP(Data_Xuất[[#This Row],[Material-Xuất]],MD_NVL[Material-Xuất],MD_NVL[SKU name_gom])</f>
        <v>B1_MN</v>
      </c>
      <c r="J425" t="str">
        <f>Data_Xuất[[#This Row],[Material-Xuất]]&amp;" | "&amp;Data_Xuất[[#This Row],[Material description-Xuất]]</f>
        <v>160011761 | Vảy PET B1_A1 MN</v>
      </c>
      <c r="K425" s="2" cm="1">
        <f t="array" ref="K4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17550</v>
      </c>
      <c r="L425" s="2" cm="1">
        <f t="array" ref="L4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5" s="2" cm="1">
        <f t="array" ref="M4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25" s="2" cm="1">
        <f t="array" ref="N4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5" s="2" cm="1">
        <f t="array" ref="O4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5" s="2" cm="1">
        <f t="array" ref="P4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5" s="2" cm="1">
        <f t="array" ref="Q4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5" s="2" cm="1">
        <f t="array" ref="R4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5" s="2" cm="1">
        <f t="array" ref="S4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5" s="2" cm="1">
        <f t="array" ref="T4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5" s="2" cm="1">
        <f t="array" ref="U4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5" s="2" cm="1">
        <f t="array" ref="V4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5" s="2" cm="1">
        <f t="array" ref="W4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5" s="2" cm="1">
        <f t="array" ref="X4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5" s="2">
        <f>SUM(Data_Xuất[[#This Row],[B1_MN]:[B4_DT]])-Data_Xuất[[#This Row],[Xuất-NX]]</f>
        <v>0</v>
      </c>
    </row>
    <row r="426" spans="1:25" hidden="1" x14ac:dyDescent="0.35">
      <c r="A426">
        <v>2025</v>
      </c>
      <c r="B426">
        <v>3</v>
      </c>
      <c r="C426" t="s">
        <v>26</v>
      </c>
      <c r="D426" t="s">
        <v>27</v>
      </c>
      <c r="E426" t="s">
        <v>188</v>
      </c>
      <c r="F426" t="s">
        <v>189</v>
      </c>
      <c r="G426" s="2">
        <v>12500</v>
      </c>
      <c r="H426" t="str">
        <f>_xlfn.XLOOKUP(Data_Xuất[[#This Row],[Main SKU]],MD_Main_SKU[Main SKU],MD_Main_SKU[SKU name_gom])</f>
        <v>iSS01</v>
      </c>
      <c r="I426" t="str">
        <f>_xlfn.XLOOKUP(Data_Xuất[[#This Row],[Material-Xuất]],MD_NVL[Material-Xuất],MD_NVL[SKU name_gom])</f>
        <v>Vảy trộn</v>
      </c>
      <c r="J426" t="str">
        <f>Data_Xuất[[#This Row],[Material-Xuất]]&amp;" | "&amp;Data_Xuất[[#This Row],[Material description-Xuất]]</f>
        <v>160012273 | Vảy PET B1 Mix B2</v>
      </c>
      <c r="K426" s="2" cm="1">
        <f t="array" ref="K4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10612.027616279071</v>
      </c>
      <c r="L426" s="2" cm="1">
        <f t="array" ref="L4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6" s="2" cm="1">
        <f t="array" ref="M4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350.65406976744185</v>
      </c>
      <c r="N426" s="2" cm="1">
        <f t="array" ref="N4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163.51744186046511</v>
      </c>
      <c r="O426" s="2" cm="1">
        <f t="array" ref="O4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920.60319767441854</v>
      </c>
      <c r="P426" s="2" cm="1">
        <f t="array" ref="P4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364.17151162790697</v>
      </c>
      <c r="Q426" s="2" cm="1">
        <f t="array" ref="Q4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89.026162790697683</v>
      </c>
      <c r="R426" s="2" cm="1">
        <f t="array" ref="R4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6" s="2" cm="1">
        <f t="array" ref="S4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6" s="2" cm="1">
        <f t="array" ref="T4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6" s="2" cm="1">
        <f t="array" ref="U4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6" s="2" cm="1">
        <f t="array" ref="V4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6" s="2" cm="1">
        <f t="array" ref="W4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6" s="2" cm="1">
        <f t="array" ref="X4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6" s="2">
        <f>SUM(Data_Xuất[[#This Row],[B1_MN]:[B4_DT]])-Data_Xuất[[#This Row],[Xuất-NX]]</f>
        <v>0</v>
      </c>
    </row>
    <row r="427" spans="1:25" hidden="1" x14ac:dyDescent="0.35">
      <c r="A427">
        <v>2025</v>
      </c>
      <c r="B427">
        <v>3</v>
      </c>
      <c r="C427" t="s">
        <v>26</v>
      </c>
      <c r="D427" t="s">
        <v>27</v>
      </c>
      <c r="E427" t="s">
        <v>172</v>
      </c>
      <c r="F427" t="s">
        <v>173</v>
      </c>
      <c r="G427" s="2">
        <v>20500</v>
      </c>
      <c r="H427" t="str">
        <f>_xlfn.XLOOKUP(Data_Xuất[[#This Row],[Main SKU]],MD_Main_SKU[Main SKU],MD_Main_SKU[SKU name_gom])</f>
        <v>iSS01</v>
      </c>
      <c r="I427" t="str">
        <f>_xlfn.XLOOKUP(Data_Xuất[[#This Row],[Material-Xuất]],MD_NVL[Material-Xuất],MD_NVL[SKU name_gom])</f>
        <v>B1_DT</v>
      </c>
      <c r="J427" t="str">
        <f>Data_Xuất[[#This Row],[Material-Xuất]]&amp;" | "&amp;Data_Xuất[[#This Row],[Material description-Xuất]]</f>
        <v>160012293 | Vảy PET B1_A2.2 DT</v>
      </c>
      <c r="K427" s="2" cm="1">
        <f t="array" ref="K4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7" s="2" cm="1">
        <f t="array" ref="L4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7" s="2" cm="1">
        <f t="array" ref="M4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20500</v>
      </c>
      <c r="N427" s="2" cm="1">
        <f t="array" ref="N4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7" s="2" cm="1">
        <f t="array" ref="O4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7" s="2" cm="1">
        <f t="array" ref="P4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7" s="2" cm="1">
        <f t="array" ref="Q4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7" s="2" cm="1">
        <f t="array" ref="R4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7" s="2" cm="1">
        <f t="array" ref="S4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7" s="2" cm="1">
        <f t="array" ref="T4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7" s="2" cm="1">
        <f t="array" ref="U4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7" s="2" cm="1">
        <f t="array" ref="V4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7" s="2" cm="1">
        <f t="array" ref="W4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7" s="2" cm="1">
        <f t="array" ref="X4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7" s="2">
        <f>SUM(Data_Xuất[[#This Row],[B1_MN]:[B4_DT]])-Data_Xuất[[#This Row],[Xuất-NX]]</f>
        <v>0</v>
      </c>
    </row>
    <row r="428" spans="1:25" hidden="1" x14ac:dyDescent="0.35">
      <c r="A428">
        <v>2025</v>
      </c>
      <c r="B428">
        <v>3</v>
      </c>
      <c r="C428" t="s">
        <v>26</v>
      </c>
      <c r="D428" t="s">
        <v>27</v>
      </c>
      <c r="E428" t="s">
        <v>194</v>
      </c>
      <c r="F428" t="s">
        <v>195</v>
      </c>
      <c r="G428" s="2">
        <v>40190.000000000007</v>
      </c>
      <c r="H428" t="str">
        <f>_xlfn.XLOOKUP(Data_Xuất[[#This Row],[Main SKU]],MD_Main_SKU[Main SKU],MD_Main_SKU[SKU name_gom])</f>
        <v>iSS01</v>
      </c>
      <c r="I428" t="str">
        <f>_xlfn.XLOOKUP(Data_Xuất[[#This Row],[Material-Xuất]],MD_NVL[Material-Xuất],MD_NVL[SKU name_gom])</f>
        <v>B1_DT</v>
      </c>
      <c r="J428" t="str">
        <f>Data_Xuất[[#This Row],[Material-Xuất]]&amp;" | "&amp;Data_Xuất[[#This Row],[Material description-Xuất]]</f>
        <v>160012294 | Vảy PET B1_A3 DT</v>
      </c>
      <c r="K428" s="2" cm="1">
        <f t="array" ref="K4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28" s="2" cm="1">
        <f t="array" ref="L4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8" s="2" cm="1">
        <f t="array" ref="M4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40190.000000000007</v>
      </c>
      <c r="N428" s="2" cm="1">
        <f t="array" ref="N4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8" s="2" cm="1">
        <f t="array" ref="O4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8" s="2" cm="1">
        <f t="array" ref="P4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8" s="2" cm="1">
        <f t="array" ref="Q4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8" s="2" cm="1">
        <f t="array" ref="R4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8" s="2" cm="1">
        <f t="array" ref="S4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8" s="2" cm="1">
        <f t="array" ref="T4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8" s="2" cm="1">
        <f t="array" ref="U4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8" s="2" cm="1">
        <f t="array" ref="V4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8" s="2" cm="1">
        <f t="array" ref="W4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8" s="2" cm="1">
        <f t="array" ref="X4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8" s="2">
        <f>SUM(Data_Xuất[[#This Row],[B1_MN]:[B4_DT]])-Data_Xuất[[#This Row],[Xuất-NX]]</f>
        <v>0</v>
      </c>
    </row>
    <row r="429" spans="1:25" hidden="1" x14ac:dyDescent="0.35">
      <c r="A429">
        <v>2025</v>
      </c>
      <c r="B429">
        <v>3</v>
      </c>
      <c r="C429" t="s">
        <v>26</v>
      </c>
      <c r="D429" t="s">
        <v>27</v>
      </c>
      <c r="E429" t="s">
        <v>164</v>
      </c>
      <c r="F429" t="s">
        <v>165</v>
      </c>
      <c r="G429" s="2">
        <v>42500</v>
      </c>
      <c r="H429" t="str">
        <f>_xlfn.XLOOKUP(Data_Xuất[[#This Row],[Main SKU]],MD_Main_SKU[Main SKU],MD_Main_SKU[SKU name_gom])</f>
        <v>iSS01</v>
      </c>
      <c r="I429" t="str">
        <f>_xlfn.XLOOKUP(Data_Xuất[[#This Row],[Material-Xuất]],MD_NVL[Material-Xuất],MD_NVL[SKU name_gom])</f>
        <v>B1_MN</v>
      </c>
      <c r="J429" t="str">
        <f>Data_Xuất[[#This Row],[Material-Xuất]]&amp;" | "&amp;Data_Xuất[[#This Row],[Material description-Xuất]]</f>
        <v>160012296 | Vảy PET B1_A2.2 MN</v>
      </c>
      <c r="K429" s="2" cm="1">
        <f t="array" ref="K4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42500</v>
      </c>
      <c r="L429" s="2" cm="1">
        <f t="array" ref="L4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29" s="2" cm="1">
        <f t="array" ref="M4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29" s="2" cm="1">
        <f t="array" ref="N4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29" s="2" cm="1">
        <f t="array" ref="O4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29" s="2" cm="1">
        <f t="array" ref="P4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29" s="2" cm="1">
        <f t="array" ref="Q4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29" s="2" cm="1">
        <f t="array" ref="R4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29" s="2" cm="1">
        <f t="array" ref="S4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29" s="2" cm="1">
        <f t="array" ref="T4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29" s="2" cm="1">
        <f t="array" ref="U4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29" s="2" cm="1">
        <f t="array" ref="V4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29" s="2" cm="1">
        <f t="array" ref="W4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29" s="2" cm="1">
        <f t="array" ref="X4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29" s="2">
        <f>SUM(Data_Xuất[[#This Row],[B1_MN]:[B4_DT]])-Data_Xuất[[#This Row],[Xuất-NX]]</f>
        <v>0</v>
      </c>
    </row>
    <row r="430" spans="1:25" hidden="1" x14ac:dyDescent="0.35">
      <c r="A430">
        <v>2025</v>
      </c>
      <c r="B430">
        <v>3</v>
      </c>
      <c r="C430" t="s">
        <v>26</v>
      </c>
      <c r="D430" t="s">
        <v>27</v>
      </c>
      <c r="E430" t="s">
        <v>196</v>
      </c>
      <c r="F430" t="s">
        <v>197</v>
      </c>
      <c r="G430" s="2">
        <v>102810</v>
      </c>
      <c r="H430" t="str">
        <f>_xlfn.XLOOKUP(Data_Xuất[[#This Row],[Main SKU]],MD_Main_SKU[Main SKU],MD_Main_SKU[SKU name_gom])</f>
        <v>iSS01</v>
      </c>
      <c r="I430" t="str">
        <f>_xlfn.XLOOKUP(Data_Xuất[[#This Row],[Material-Xuất]],MD_NVL[Material-Xuất],MD_NVL[SKU name_gom])</f>
        <v>B1_MN</v>
      </c>
      <c r="J430" t="str">
        <f>Data_Xuất[[#This Row],[Material-Xuất]]&amp;" | "&amp;Data_Xuất[[#This Row],[Material description-Xuất]]</f>
        <v>160012297 | Vảy PET B1_A3 MN</v>
      </c>
      <c r="K430" s="2" cm="1">
        <f t="array" ref="K4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102810</v>
      </c>
      <c r="L430" s="2" cm="1">
        <f t="array" ref="L4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0" s="2" cm="1">
        <f t="array" ref="M4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30" s="2" cm="1">
        <f t="array" ref="N4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0" s="2" cm="1">
        <f t="array" ref="O4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0" s="2" cm="1">
        <f t="array" ref="P4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0" s="2" cm="1">
        <f t="array" ref="Q4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0" s="2" cm="1">
        <f t="array" ref="R4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0" s="2" cm="1">
        <f t="array" ref="S4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0" s="2" cm="1">
        <f t="array" ref="T4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0" s="2" cm="1">
        <f t="array" ref="U4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0" s="2" cm="1">
        <f t="array" ref="V4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0" s="2" cm="1">
        <f t="array" ref="W4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0" s="2" cm="1">
        <f t="array" ref="X4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0" s="2">
        <f>SUM(Data_Xuất[[#This Row],[B1_MN]:[B4_DT]])-Data_Xuất[[#This Row],[Xuất-NX]]</f>
        <v>0</v>
      </c>
    </row>
    <row r="431" spans="1:25" hidden="1" x14ac:dyDescent="0.35">
      <c r="A431">
        <v>2025</v>
      </c>
      <c r="B431">
        <v>3</v>
      </c>
      <c r="C431" t="s">
        <v>26</v>
      </c>
      <c r="D431" t="s">
        <v>27</v>
      </c>
      <c r="E431" t="s">
        <v>216</v>
      </c>
      <c r="F431" t="s">
        <v>217</v>
      </c>
      <c r="G431" s="2">
        <v>26900</v>
      </c>
      <c r="H431" t="str">
        <f>_xlfn.XLOOKUP(Data_Xuất[[#This Row],[Main SKU]],MD_Main_SKU[Main SKU],MD_Main_SKU[SKU name_gom])</f>
        <v>iSS01</v>
      </c>
      <c r="I431" t="str">
        <f>_xlfn.XLOOKUP(Data_Xuất[[#This Row],[Material-Xuất]],MD_NVL[Material-Xuất],MD_NVL[SKU name_gom])</f>
        <v>Vảy trộn</v>
      </c>
      <c r="J431" t="str">
        <f>Data_Xuất[[#This Row],[Material-Xuất]]&amp;" | "&amp;Data_Xuất[[#This Row],[Material description-Xuất]]</f>
        <v>160012358 | Vảy PET B1 Mix Zigzag</v>
      </c>
      <c r="K431" s="2" cm="1">
        <f t="array" ref="K4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17913.452488687784</v>
      </c>
      <c r="L431" s="2" cm="1">
        <f t="array" ref="L4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1" s="2" cm="1">
        <f t="array" ref="M4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3812.2533936651585</v>
      </c>
      <c r="N431" s="2" cm="1">
        <f t="array" ref="N4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121.71945701357467</v>
      </c>
      <c r="O431" s="2" cm="1">
        <f t="array" ref="O4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1" s="2" cm="1">
        <f t="array" ref="P4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5052.5746606334842</v>
      </c>
      <c r="Q431" s="2" cm="1">
        <f t="array" ref="Q4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1" s="2" cm="1">
        <f t="array" ref="R4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1" s="2" cm="1">
        <f t="array" ref="S4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1" s="2" cm="1">
        <f t="array" ref="T4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1" s="2" cm="1">
        <f t="array" ref="U4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1" s="2" cm="1">
        <f t="array" ref="V4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1" s="2" cm="1">
        <f t="array" ref="W4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1" s="2" cm="1">
        <f t="array" ref="X4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1" s="2">
        <f>SUM(Data_Xuất[[#This Row],[B1_MN]:[B4_DT]])-Data_Xuất[[#This Row],[Xuất-NX]]</f>
        <v>0</v>
      </c>
    </row>
    <row r="432" spans="1:25" hidden="1" x14ac:dyDescent="0.35">
      <c r="A432">
        <v>2025</v>
      </c>
      <c r="B432">
        <v>3</v>
      </c>
      <c r="C432" t="s">
        <v>26</v>
      </c>
      <c r="D432" t="s">
        <v>27</v>
      </c>
      <c r="E432" t="s">
        <v>202</v>
      </c>
      <c r="F432" t="s">
        <v>203</v>
      </c>
      <c r="G432" s="2">
        <v>5000</v>
      </c>
      <c r="H432" t="str">
        <f>_xlfn.XLOOKUP(Data_Xuất[[#This Row],[Main SKU]],MD_Main_SKU[Main SKU],MD_Main_SKU[SKU name_gom])</f>
        <v>iSS01</v>
      </c>
      <c r="I432" t="str">
        <f>_xlfn.XLOOKUP(Data_Xuất[[#This Row],[Material-Xuất]],MD_NVL[Material-Xuất],MD_NVL[SKU name_gom])</f>
        <v>Vảy trộn</v>
      </c>
      <c r="J432" t="str">
        <f>Data_Xuất[[#This Row],[Material-Xuất]]&amp;" | "&amp;Data_Xuất[[#This Row],[Material description-Xuất]]</f>
        <v>160012654 | Vảy PET B1-Hạt PL ADD</v>
      </c>
      <c r="K432" s="2" cm="1">
        <f t="array" ref="K4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3380.1246995192309</v>
      </c>
      <c r="L432" s="2" cm="1">
        <f t="array" ref="L4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2" s="2" cm="1">
        <f t="array" ref="M4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415.99459134615387</v>
      </c>
      <c r="N432" s="2" cm="1">
        <f t="array" ref="N4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712.11087740384619</v>
      </c>
      <c r="O432" s="2" cm="1">
        <f t="array" ref="O4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2" s="2" cm="1">
        <f t="array" ref="P4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226.08173076923077</v>
      </c>
      <c r="Q432" s="2" cm="1">
        <f t="array" ref="Q4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265.68810096153845</v>
      </c>
      <c r="R432" s="2" cm="1">
        <f t="array" ref="R4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2" s="2" cm="1">
        <f t="array" ref="S4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2" s="2" cm="1">
        <f t="array" ref="T4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2" s="2" cm="1">
        <f t="array" ref="U4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2" s="2" cm="1">
        <f t="array" ref="V4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2" s="2" cm="1">
        <f t="array" ref="W4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2" s="2" cm="1">
        <f t="array" ref="X4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2" s="2">
        <f>SUM(Data_Xuất[[#This Row],[B1_MN]:[B4_DT]])-Data_Xuất[[#This Row],[Xuất-NX]]</f>
        <v>0</v>
      </c>
    </row>
    <row r="433" spans="1:25" hidden="1" x14ac:dyDescent="0.35">
      <c r="A433">
        <v>2025</v>
      </c>
      <c r="B433">
        <v>3</v>
      </c>
      <c r="C433" t="s">
        <v>26</v>
      </c>
      <c r="D433" t="s">
        <v>27</v>
      </c>
      <c r="E433" t="s">
        <v>224</v>
      </c>
      <c r="F433" t="s">
        <v>225</v>
      </c>
      <c r="G433" s="2">
        <v>13769.000000000002</v>
      </c>
      <c r="H433" t="str">
        <f>_xlfn.XLOOKUP(Data_Xuất[[#This Row],[Main SKU]],MD_Main_SKU[Main SKU],MD_Main_SKU[SKU name_gom])</f>
        <v>iSS01</v>
      </c>
      <c r="I433" t="str">
        <f>_xlfn.XLOOKUP(Data_Xuất[[#This Row],[Material-Xuất]],MD_NVL[Material-Xuất],MD_NVL[SKU name_gom])</f>
        <v>B2_DT</v>
      </c>
      <c r="J433" t="str">
        <f>Data_Xuất[[#This Row],[Material-Xuất]]&amp;" | "&amp;Data_Xuất[[#This Row],[Material description-Xuất]]</f>
        <v>160012684 | Vảy PET B2.2_A2</v>
      </c>
      <c r="K433" s="2" cm="1">
        <f t="array" ref="K4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33" s="2" cm="1">
        <f t="array" ref="L4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3" s="2" cm="1">
        <f t="array" ref="M4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33" s="2" cm="1">
        <f t="array" ref="N4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3" s="2" cm="1">
        <f t="array" ref="O4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13769.000000000002</v>
      </c>
      <c r="P433" s="2" cm="1">
        <f t="array" ref="P4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3" s="2" cm="1">
        <f t="array" ref="Q4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3" s="2" cm="1">
        <f t="array" ref="R4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3" s="2" cm="1">
        <f t="array" ref="S4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3" s="2" cm="1">
        <f t="array" ref="T4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3" s="2" cm="1">
        <f t="array" ref="U4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3" s="2" cm="1">
        <f t="array" ref="V4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3" s="2" cm="1">
        <f t="array" ref="W4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3" s="2" cm="1">
        <f t="array" ref="X4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3" s="2">
        <f>SUM(Data_Xuất[[#This Row],[B1_MN]:[B4_DT]])-Data_Xuất[[#This Row],[Xuất-NX]]</f>
        <v>0</v>
      </c>
    </row>
    <row r="434" spans="1:25" hidden="1" x14ac:dyDescent="0.35">
      <c r="A434">
        <v>2025</v>
      </c>
      <c r="B434">
        <v>3</v>
      </c>
      <c r="C434" t="s">
        <v>26</v>
      </c>
      <c r="D434" t="s">
        <v>27</v>
      </c>
      <c r="E434" t="s">
        <v>200</v>
      </c>
      <c r="F434" t="s">
        <v>201</v>
      </c>
      <c r="G434" s="2">
        <v>40510</v>
      </c>
      <c r="H434" t="str">
        <f>_xlfn.XLOOKUP(Data_Xuất[[#This Row],[Main SKU]],MD_Main_SKU[Main SKU],MD_Main_SKU[SKU name_gom])</f>
        <v>iSS01</v>
      </c>
      <c r="I434" t="str">
        <f>_xlfn.XLOOKUP(Data_Xuất[[#This Row],[Material-Xuất]],MD_NVL[Material-Xuất],MD_NVL[SKU name_gom])</f>
        <v>Vảy trộn</v>
      </c>
      <c r="J434" t="str">
        <f>Data_Xuất[[#This Row],[Material-Xuất]]&amp;" | "&amp;Data_Xuất[[#This Row],[Material description-Xuất]]</f>
        <v>160012695 | Vảy PET B1_A3-B7.1_A1</v>
      </c>
      <c r="K434" s="2" cm="1">
        <f t="array" ref="K4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33223.987258599998</v>
      </c>
      <c r="L434" s="2" cm="1">
        <f t="array" ref="L4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4" s="2" cm="1">
        <f t="array" ref="M4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4450.3127414</v>
      </c>
      <c r="N434" s="2" cm="1">
        <f t="array" ref="N4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2835.7000000000003</v>
      </c>
      <c r="O434" s="2" cm="1">
        <f t="array" ref="O4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4" s="2" cm="1">
        <f t="array" ref="P4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4" s="2" cm="1">
        <f t="array" ref="Q4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4" s="2" cm="1">
        <f t="array" ref="R4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4" s="2" cm="1">
        <f t="array" ref="S4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4" s="2" cm="1">
        <f t="array" ref="T4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4" s="2" cm="1">
        <f t="array" ref="U4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4" s="2" cm="1">
        <f t="array" ref="V4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4" s="2" cm="1">
        <f t="array" ref="W4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4" s="2" cm="1">
        <f t="array" ref="X4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4" s="2">
        <f>SUM(Data_Xuất[[#This Row],[B1_MN]:[B4_DT]])-Data_Xuất[[#This Row],[Xuất-NX]]</f>
        <v>0</v>
      </c>
    </row>
    <row r="435" spans="1:25" hidden="1" x14ac:dyDescent="0.35">
      <c r="A435">
        <v>2025</v>
      </c>
      <c r="B435">
        <v>3</v>
      </c>
      <c r="C435" t="s">
        <v>26</v>
      </c>
      <c r="D435" t="s">
        <v>27</v>
      </c>
      <c r="E435" t="s">
        <v>258</v>
      </c>
      <c r="F435" t="s">
        <v>259</v>
      </c>
      <c r="G435" s="2">
        <v>26500</v>
      </c>
      <c r="H435" t="str">
        <f>_xlfn.XLOOKUP(Data_Xuất[[#This Row],[Main SKU]],MD_Main_SKU[Main SKU],MD_Main_SKU[SKU name_gom])</f>
        <v>iSS01</v>
      </c>
      <c r="I435" t="str">
        <f>_xlfn.XLOOKUP(Data_Xuất[[#This Row],[Material-Xuất]],MD_NVL[Material-Xuất],MD_NVL[SKU name_gom])</f>
        <v>B1_DT</v>
      </c>
      <c r="J435" t="str">
        <f>Data_Xuất[[#This Row],[Material-Xuất]]&amp;" | "&amp;Data_Xuất[[#This Row],[Material description-Xuất]]</f>
        <v>160012907 | Vảy PET B1.3_A1 DT</v>
      </c>
      <c r="K435" s="2" cm="1">
        <f t="array" ref="K4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35" s="2" cm="1">
        <f t="array" ref="L4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5" s="2" cm="1">
        <f t="array" ref="M4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26500</v>
      </c>
      <c r="N435" s="2" cm="1">
        <f t="array" ref="N4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5" s="2" cm="1">
        <f t="array" ref="O4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5" s="2" cm="1">
        <f t="array" ref="P4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5" s="2" cm="1">
        <f t="array" ref="Q4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5" s="2" cm="1">
        <f t="array" ref="R4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5" s="2" cm="1">
        <f t="array" ref="S4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5" s="2" cm="1">
        <f t="array" ref="T4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5" s="2" cm="1">
        <f t="array" ref="U4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5" s="2" cm="1">
        <f t="array" ref="V4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5" s="2" cm="1">
        <f t="array" ref="W4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5" s="2" cm="1">
        <f t="array" ref="X4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5" s="2">
        <f>SUM(Data_Xuất[[#This Row],[B1_MN]:[B4_DT]])-Data_Xuất[[#This Row],[Xuất-NX]]</f>
        <v>0</v>
      </c>
    </row>
    <row r="436" spans="1:25" hidden="1" x14ac:dyDescent="0.35">
      <c r="A436">
        <v>2025</v>
      </c>
      <c r="B436">
        <v>3</v>
      </c>
      <c r="C436" t="s">
        <v>26</v>
      </c>
      <c r="D436" t="s">
        <v>27</v>
      </c>
      <c r="E436" t="s">
        <v>264</v>
      </c>
      <c r="F436" t="s">
        <v>265</v>
      </c>
      <c r="G436" s="2">
        <v>12499.999999999998</v>
      </c>
      <c r="H436" t="str">
        <f>_xlfn.XLOOKUP(Data_Xuất[[#This Row],[Main SKU]],MD_Main_SKU[Main SKU],MD_Main_SKU[SKU name_gom])</f>
        <v>iSS01</v>
      </c>
      <c r="I436" t="str">
        <f>_xlfn.XLOOKUP(Data_Xuất[[#This Row],[Material-Xuất]],MD_NVL[Material-Xuất],MD_NVL[SKU name_gom])</f>
        <v>B1_DT</v>
      </c>
      <c r="J436" t="str">
        <f>Data_Xuất[[#This Row],[Material-Xuất]]&amp;" | "&amp;Data_Xuất[[#This Row],[Material description-Xuất]]</f>
        <v>160012910 | Vảy PET B1.3_A3 DT</v>
      </c>
      <c r="K436" s="2" cm="1">
        <f t="array" ref="K4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36" s="2" cm="1">
        <f t="array" ref="L4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6" s="2" cm="1">
        <f t="array" ref="M4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12499.999999999998</v>
      </c>
      <c r="N436" s="2" cm="1">
        <f t="array" ref="N4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6" s="2" cm="1">
        <f t="array" ref="O4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6" s="2" cm="1">
        <f t="array" ref="P4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6" s="2" cm="1">
        <f t="array" ref="Q4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6" s="2" cm="1">
        <f t="array" ref="R4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6" s="2" cm="1">
        <f t="array" ref="S4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6" s="2" cm="1">
        <f t="array" ref="T4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6" s="2" cm="1">
        <f t="array" ref="U4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6" s="2" cm="1">
        <f t="array" ref="V4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6" s="2" cm="1">
        <f t="array" ref="W4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6" s="2" cm="1">
        <f t="array" ref="X4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6" s="2">
        <f>SUM(Data_Xuất[[#This Row],[B1_MN]:[B4_DT]])-Data_Xuất[[#This Row],[Xuất-NX]]</f>
        <v>0</v>
      </c>
    </row>
    <row r="437" spans="1:25" hidden="1" x14ac:dyDescent="0.35">
      <c r="A437">
        <v>2025</v>
      </c>
      <c r="B437">
        <v>3</v>
      </c>
      <c r="C437" t="s">
        <v>26</v>
      </c>
      <c r="D437" t="s">
        <v>27</v>
      </c>
      <c r="E437" t="s">
        <v>266</v>
      </c>
      <c r="F437" t="s">
        <v>267</v>
      </c>
      <c r="G437" s="2">
        <v>21174</v>
      </c>
      <c r="H437" t="str">
        <f>_xlfn.XLOOKUP(Data_Xuất[[#This Row],[Main SKU]],MD_Main_SKU[Main SKU],MD_Main_SKU[SKU name_gom])</f>
        <v>iSS01</v>
      </c>
      <c r="I437" t="str">
        <f>_xlfn.XLOOKUP(Data_Xuất[[#This Row],[Material-Xuất]],MD_NVL[Material-Xuất],MD_NVL[SKU name_gom])</f>
        <v>B6_DT</v>
      </c>
      <c r="J437" t="str">
        <f>Data_Xuất[[#This Row],[Material-Xuất]]&amp;" | "&amp;Data_Xuất[[#This Row],[Material description-Xuất]]</f>
        <v>160012917 | Vảy PET B6.2_A3.1</v>
      </c>
      <c r="K437" s="2" cm="1">
        <f t="array" ref="K4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37" s="2" cm="1">
        <f t="array" ref="L4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7" s="2" cm="1">
        <f t="array" ref="M4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37" s="2" cm="1">
        <f t="array" ref="N4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21174</v>
      </c>
      <c r="O437" s="2" cm="1">
        <f t="array" ref="O4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7" s="2" cm="1">
        <f t="array" ref="P4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7" s="2" cm="1">
        <f t="array" ref="Q4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7" s="2" cm="1">
        <f t="array" ref="R4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7" s="2" cm="1">
        <f t="array" ref="S4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7" s="2" cm="1">
        <f t="array" ref="T4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7" s="2" cm="1">
        <f t="array" ref="U4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7" s="2" cm="1">
        <f t="array" ref="V4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7" s="2" cm="1">
        <f t="array" ref="W4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7" s="2" cm="1">
        <f t="array" ref="X4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7" s="2">
        <f>SUM(Data_Xuất[[#This Row],[B1_MN]:[B4_DT]])-Data_Xuất[[#This Row],[Xuất-NX]]</f>
        <v>0</v>
      </c>
    </row>
    <row r="438" spans="1:25" hidden="1" x14ac:dyDescent="0.35">
      <c r="A438">
        <v>2025</v>
      </c>
      <c r="B438">
        <v>3</v>
      </c>
      <c r="C438" t="s">
        <v>99</v>
      </c>
      <c r="D438" t="s">
        <v>100</v>
      </c>
      <c r="E438" t="s">
        <v>196</v>
      </c>
      <c r="F438" t="s">
        <v>197</v>
      </c>
      <c r="G438" s="2">
        <v>2500</v>
      </c>
      <c r="H438" t="str">
        <f>_xlfn.XLOOKUP(Data_Xuất[[#This Row],[Main SKU]],MD_Main_SKU[Main SKU],MD_Main_SKU[SKU name_gom])</f>
        <v>WSS04</v>
      </c>
      <c r="I438" t="str">
        <f>_xlfn.XLOOKUP(Data_Xuất[[#This Row],[Material-Xuất]],MD_NVL[Material-Xuất],MD_NVL[SKU name_gom])</f>
        <v>B1_MN</v>
      </c>
      <c r="J438" t="str">
        <f>Data_Xuất[[#This Row],[Material-Xuất]]&amp;" | "&amp;Data_Xuất[[#This Row],[Material description-Xuất]]</f>
        <v>160012297 | Vảy PET B1_A3 MN</v>
      </c>
      <c r="K438" s="2" cm="1">
        <f t="array" ref="K4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2500</v>
      </c>
      <c r="L438" s="2" cm="1">
        <f t="array" ref="L4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8" s="2" cm="1">
        <f t="array" ref="M4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38" s="2" cm="1">
        <f t="array" ref="N4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8" s="2" cm="1">
        <f t="array" ref="O4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8" s="2" cm="1">
        <f t="array" ref="P4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8" s="2" cm="1">
        <f t="array" ref="Q4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8" s="2" cm="1">
        <f t="array" ref="R4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8" s="2" cm="1">
        <f t="array" ref="S4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8" s="2" cm="1">
        <f t="array" ref="T4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8" s="2" cm="1">
        <f t="array" ref="U4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8" s="2" cm="1">
        <f t="array" ref="V4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8" s="2" cm="1">
        <f t="array" ref="W4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8" s="2" cm="1">
        <f t="array" ref="X4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8" s="2">
        <f>SUM(Data_Xuất[[#This Row],[B1_MN]:[B4_DT]])-Data_Xuất[[#This Row],[Xuất-NX]]</f>
        <v>0</v>
      </c>
    </row>
    <row r="439" spans="1:25" hidden="1" x14ac:dyDescent="0.35">
      <c r="A439">
        <v>2025</v>
      </c>
      <c r="B439">
        <v>3</v>
      </c>
      <c r="C439" t="s">
        <v>115</v>
      </c>
      <c r="D439" t="s">
        <v>116</v>
      </c>
      <c r="E439" t="s">
        <v>160</v>
      </c>
      <c r="F439" t="s">
        <v>161</v>
      </c>
      <c r="G439" s="2">
        <v>5000</v>
      </c>
      <c r="H439" t="str">
        <f>_xlfn.XLOOKUP(Data_Xuất[[#This Row],[Main SKU]],MD_Main_SKU[Main SKU],MD_Main_SKU[SKU name_gom])</f>
        <v>WSS05</v>
      </c>
      <c r="I439" t="str">
        <f>_xlfn.XLOOKUP(Data_Xuất[[#This Row],[Material-Xuất]],MD_NVL[Material-Xuất],MD_NVL[SKU name_gom])</f>
        <v>B1_DT</v>
      </c>
      <c r="J439" t="str">
        <f>Data_Xuất[[#This Row],[Material-Xuất]]&amp;" | "&amp;Data_Xuất[[#This Row],[Material description-Xuất]]</f>
        <v>160009895 | Vảy PET B1_A1 DT</v>
      </c>
      <c r="K439" s="2" cm="1">
        <f t="array" ref="K4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39" s="2" cm="1">
        <f t="array" ref="L4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39" s="2" cm="1">
        <f t="array" ref="M4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5000</v>
      </c>
      <c r="N439" s="2" cm="1">
        <f t="array" ref="N4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39" s="2" cm="1">
        <f t="array" ref="O4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39" s="2" cm="1">
        <f t="array" ref="P4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39" s="2" cm="1">
        <f t="array" ref="Q4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39" s="2" cm="1">
        <f t="array" ref="R4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39" s="2" cm="1">
        <f t="array" ref="S4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39" s="2" cm="1">
        <f t="array" ref="T4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39" s="2" cm="1">
        <f t="array" ref="U4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39" s="2" cm="1">
        <f t="array" ref="V4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39" s="2" cm="1">
        <f t="array" ref="W4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39" s="2" cm="1">
        <f t="array" ref="X4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39" s="2">
        <f>SUM(Data_Xuất[[#This Row],[B1_MN]:[B4_DT]])-Data_Xuất[[#This Row],[Xuất-NX]]</f>
        <v>0</v>
      </c>
    </row>
    <row r="440" spans="1:25" hidden="1" x14ac:dyDescent="0.35">
      <c r="A440">
        <v>2025</v>
      </c>
      <c r="B440">
        <v>3</v>
      </c>
      <c r="C440" t="s">
        <v>115</v>
      </c>
      <c r="D440" t="s">
        <v>116</v>
      </c>
      <c r="E440" t="s">
        <v>182</v>
      </c>
      <c r="F440" t="s">
        <v>183</v>
      </c>
      <c r="G440" s="2">
        <v>195450</v>
      </c>
      <c r="H440" t="str">
        <f>_xlfn.XLOOKUP(Data_Xuất[[#This Row],[Main SKU]],MD_Main_SKU[Main SKU],MD_Main_SKU[SKU name_gom])</f>
        <v>WSS05</v>
      </c>
      <c r="I440" t="str">
        <f>_xlfn.XLOOKUP(Data_Xuất[[#This Row],[Material-Xuất]],MD_NVL[Material-Xuất],MD_NVL[SKU name_gom])</f>
        <v>Vảy trộn</v>
      </c>
      <c r="J440" t="str">
        <f>Data_Xuất[[#This Row],[Material-Xuất]]&amp;" | "&amp;Data_Xuất[[#This Row],[Material description-Xuất]]</f>
        <v>160012456 | Vảy Xơ Sợi Mixed Thử Nghiệm</v>
      </c>
      <c r="K440" s="2" cm="1">
        <f t="array" ref="K4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2266.8170103092784</v>
      </c>
      <c r="L440" s="2" cm="1">
        <f t="array" ref="L4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0" s="2" cm="1">
        <f t="array" ref="M4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40" s="2" cm="1">
        <f t="array" ref="N4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63091.39432989691</v>
      </c>
      <c r="O440" s="2" cm="1">
        <f t="array" ref="O4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24516.885309278354</v>
      </c>
      <c r="P440" s="2" cm="1">
        <f t="array" ref="P4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105490.94716494845</v>
      </c>
      <c r="Q440" s="2" cm="1">
        <f t="array" ref="Q4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0" s="2" cm="1">
        <f t="array" ref="R4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0" s="2" cm="1">
        <f t="array" ref="S4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0" s="2" cm="1">
        <f t="array" ref="T4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0" s="2" cm="1">
        <f t="array" ref="U4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83.956185567010309</v>
      </c>
      <c r="V440" s="2" cm="1">
        <f t="array" ref="V4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0" s="2" cm="1">
        <f t="array" ref="W4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0" s="2" cm="1">
        <f t="array" ref="X4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0" s="2">
        <f>SUM(Data_Xuất[[#This Row],[B1_MN]:[B4_DT]])-Data_Xuất[[#This Row],[Xuất-NX]]</f>
        <v>0</v>
      </c>
    </row>
    <row r="441" spans="1:25" hidden="1" x14ac:dyDescent="0.35">
      <c r="A441">
        <v>2025</v>
      </c>
      <c r="B441">
        <v>3</v>
      </c>
      <c r="C441" t="s">
        <v>115</v>
      </c>
      <c r="D441" t="s">
        <v>116</v>
      </c>
      <c r="E441" t="s">
        <v>212</v>
      </c>
      <c r="F441" t="s">
        <v>213</v>
      </c>
      <c r="G441" s="2">
        <v>184198</v>
      </c>
      <c r="H441" t="str">
        <f>_xlfn.XLOOKUP(Data_Xuất[[#This Row],[Main SKU]],MD_Main_SKU[Main SKU],MD_Main_SKU[SKU name_gom])</f>
        <v>WSS05</v>
      </c>
      <c r="I441" t="str">
        <f>_xlfn.XLOOKUP(Data_Xuất[[#This Row],[Material-Xuất]],MD_NVL[Material-Xuất],MD_NVL[SKU name_gom])</f>
        <v>B6_DT</v>
      </c>
      <c r="J441" t="str">
        <f>Data_Xuất[[#This Row],[Material-Xuất]]&amp;" | "&amp;Data_Xuất[[#This Row],[Material description-Xuất]]</f>
        <v>160012689 | Vảy PET B6.2_A3.2</v>
      </c>
      <c r="K441" s="2" cm="1">
        <f t="array" ref="K4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1" s="2" cm="1">
        <f t="array" ref="L4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1" s="2" cm="1">
        <f t="array" ref="M4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41" s="2" cm="1">
        <f t="array" ref="N4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184198</v>
      </c>
      <c r="O441" s="2" cm="1">
        <f t="array" ref="O4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1" s="2" cm="1">
        <f t="array" ref="P4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1" s="2" cm="1">
        <f t="array" ref="Q4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1" s="2" cm="1">
        <f t="array" ref="R4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1" s="2" cm="1">
        <f t="array" ref="S4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1" s="2" cm="1">
        <f t="array" ref="T4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1" s="2" cm="1">
        <f t="array" ref="U4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1" s="2" cm="1">
        <f t="array" ref="V4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1" s="2" cm="1">
        <f t="array" ref="W4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1" s="2" cm="1">
        <f t="array" ref="X4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1" s="2">
        <f>SUM(Data_Xuất[[#This Row],[B1_MN]:[B4_DT]])-Data_Xuất[[#This Row],[Xuất-NX]]</f>
        <v>0</v>
      </c>
    </row>
    <row r="442" spans="1:25" hidden="1" x14ac:dyDescent="0.35">
      <c r="A442">
        <v>2025</v>
      </c>
      <c r="B442">
        <v>3</v>
      </c>
      <c r="C442" t="s">
        <v>118</v>
      </c>
      <c r="D442" t="s">
        <v>119</v>
      </c>
      <c r="E442" t="s">
        <v>240</v>
      </c>
      <c r="F442" t="s">
        <v>241</v>
      </c>
      <c r="G442" s="2">
        <v>10000</v>
      </c>
      <c r="H442" t="str">
        <f>_xlfn.XLOOKUP(Data_Xuất[[#This Row],[Main SKU]],MD_Main_SKU[Main SKU],MD_Main_SKU[SKU name_gom])</f>
        <v>WSS05</v>
      </c>
      <c r="I442" t="str">
        <f>_xlfn.XLOOKUP(Data_Xuất[[#This Row],[Material-Xuất]],MD_NVL[Material-Xuất],MD_NVL[SKU name_gom])</f>
        <v>Vảy trộn</v>
      </c>
      <c r="J442" t="str">
        <f>Data_Xuất[[#This Row],[Material-Xuất]]&amp;" | "&amp;Data_Xuất[[#This Row],[Material description-Xuất]]</f>
        <v>160012790 | Vảy PET Xơ Sợi B6.2_A3-B7.1_A3</v>
      </c>
      <c r="K442" s="2" cm="1">
        <f t="array" ref="K4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2" s="2" cm="1">
        <f t="array" ref="L4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2" s="2" cm="1">
        <f t="array" ref="M4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42" s="2" cm="1">
        <f t="array" ref="N4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6141.187050359712</v>
      </c>
      <c r="O442" s="2" cm="1">
        <f t="array" ref="O4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332.2302158273381</v>
      </c>
      <c r="P442" s="2" cm="1">
        <f t="array" ref="P4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2911.7266187050363</v>
      </c>
      <c r="Q442" s="2" cm="1">
        <f t="array" ref="Q4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114.89208633093524</v>
      </c>
      <c r="R442" s="2" cm="1">
        <f t="array" ref="R4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2" s="2" cm="1">
        <f t="array" ref="S4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2" s="2" cm="1">
        <f t="array" ref="T4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2" s="2" cm="1">
        <f t="array" ref="U4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395.64748201438846</v>
      </c>
      <c r="V442" s="2" cm="1">
        <f t="array" ref="V4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2" s="2" cm="1">
        <f t="array" ref="W4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104.31654676258994</v>
      </c>
      <c r="X442" s="2" cm="1">
        <f t="array" ref="X4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2" s="2">
        <f>SUM(Data_Xuất[[#This Row],[B1_MN]:[B4_DT]])-Data_Xuất[[#This Row],[Xuất-NX]]</f>
        <v>0</v>
      </c>
    </row>
    <row r="443" spans="1:25" hidden="1" x14ac:dyDescent="0.35">
      <c r="A443">
        <v>2025</v>
      </c>
      <c r="B443">
        <v>4</v>
      </c>
      <c r="C443" t="s">
        <v>14</v>
      </c>
      <c r="D443" t="s">
        <v>15</v>
      </c>
      <c r="E443" t="s">
        <v>160</v>
      </c>
      <c r="F443" t="s">
        <v>161</v>
      </c>
      <c r="G443" s="2">
        <v>4905</v>
      </c>
      <c r="H443" t="str">
        <f>_xlfn.XLOOKUP(Data_Xuất[[#This Row],[Main SKU]],MD_Main_SKU[Main SKU],MD_Main_SKU[SKU name_gom])</f>
        <v>iSS01084</v>
      </c>
      <c r="I443" t="str">
        <f>_xlfn.XLOOKUP(Data_Xuất[[#This Row],[Material-Xuất]],MD_NVL[Material-Xuất],MD_NVL[SKU name_gom])</f>
        <v>B1_DT</v>
      </c>
      <c r="J443" t="str">
        <f>Data_Xuất[[#This Row],[Material-Xuất]]&amp;" | "&amp;Data_Xuất[[#This Row],[Material description-Xuất]]</f>
        <v>160009895 | Vảy PET B1_A1 DT</v>
      </c>
      <c r="K443" s="2" cm="1">
        <f t="array" ref="K4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3" s="2" cm="1">
        <f t="array" ref="L4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3" s="2" cm="1">
        <f t="array" ref="M4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4905</v>
      </c>
      <c r="N443" s="2" cm="1">
        <f t="array" ref="N4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3" s="2" cm="1">
        <f t="array" ref="O4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3" s="2" cm="1">
        <f t="array" ref="P4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3" s="2" cm="1">
        <f t="array" ref="Q4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3" s="2" cm="1">
        <f t="array" ref="R4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3" s="2" cm="1">
        <f t="array" ref="S4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3" s="2" cm="1">
        <f t="array" ref="T4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3" s="2" cm="1">
        <f t="array" ref="U4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3" s="2" cm="1">
        <f t="array" ref="V4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3" s="2" cm="1">
        <f t="array" ref="W4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3" s="2" cm="1">
        <f t="array" ref="X4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3" s="2">
        <f>SUM(Data_Xuất[[#This Row],[B1_MN]:[B4_DT]])-Data_Xuất[[#This Row],[Xuất-NX]]</f>
        <v>0</v>
      </c>
    </row>
    <row r="444" spans="1:25" hidden="1" x14ac:dyDescent="0.35">
      <c r="A444">
        <v>2025</v>
      </c>
      <c r="B444">
        <v>4</v>
      </c>
      <c r="C444" t="s">
        <v>16</v>
      </c>
      <c r="D444" t="s">
        <v>17</v>
      </c>
      <c r="E444" t="s">
        <v>160</v>
      </c>
      <c r="F444" t="s">
        <v>161</v>
      </c>
      <c r="G444" s="2">
        <v>355472.00000000006</v>
      </c>
      <c r="H444" t="str">
        <f>_xlfn.XLOOKUP(Data_Xuất[[#This Row],[Main SKU]],MD_Main_SKU[Main SKU],MD_Main_SKU[SKU name_gom])</f>
        <v>WSS01</v>
      </c>
      <c r="I444" t="str">
        <f>_xlfn.XLOOKUP(Data_Xuất[[#This Row],[Material-Xuất]],MD_NVL[Material-Xuất],MD_NVL[SKU name_gom])</f>
        <v>B1_DT</v>
      </c>
      <c r="J444" t="str">
        <f>Data_Xuất[[#This Row],[Material-Xuất]]&amp;" | "&amp;Data_Xuất[[#This Row],[Material description-Xuất]]</f>
        <v>160009895 | Vảy PET B1_A1 DT</v>
      </c>
      <c r="K444" s="2" cm="1">
        <f t="array" ref="K4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4" s="2" cm="1">
        <f t="array" ref="L4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4" s="2" cm="1">
        <f t="array" ref="M4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355472.00000000006</v>
      </c>
      <c r="N444" s="2" cm="1">
        <f t="array" ref="N4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4" s="2" cm="1">
        <f t="array" ref="O4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4" s="2" cm="1">
        <f t="array" ref="P4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4" s="2" cm="1">
        <f t="array" ref="Q4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4" s="2" cm="1">
        <f t="array" ref="R4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4" s="2" cm="1">
        <f t="array" ref="S4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4" s="2" cm="1">
        <f t="array" ref="T4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4" s="2" cm="1">
        <f t="array" ref="U4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4" s="2" cm="1">
        <f t="array" ref="V4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4" s="2" cm="1">
        <f t="array" ref="W4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4" s="2" cm="1">
        <f t="array" ref="X4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4" s="2">
        <f>SUM(Data_Xuất[[#This Row],[B1_MN]:[B4_DT]])-Data_Xuất[[#This Row],[Xuất-NX]]</f>
        <v>0</v>
      </c>
    </row>
    <row r="445" spans="1:25" hidden="1" x14ac:dyDescent="0.35">
      <c r="A445">
        <v>2025</v>
      </c>
      <c r="B445">
        <v>4</v>
      </c>
      <c r="C445" t="s">
        <v>16</v>
      </c>
      <c r="D445" t="s">
        <v>17</v>
      </c>
      <c r="E445" t="s">
        <v>162</v>
      </c>
      <c r="F445" t="s">
        <v>163</v>
      </c>
      <c r="G445" s="2">
        <v>581843.50000000012</v>
      </c>
      <c r="H445" t="str">
        <f>_xlfn.XLOOKUP(Data_Xuất[[#This Row],[Main SKU]],MD_Main_SKU[Main SKU],MD_Main_SKU[SKU name_gom])</f>
        <v>WSS01</v>
      </c>
      <c r="I445" t="str">
        <f>_xlfn.XLOOKUP(Data_Xuất[[#This Row],[Material-Xuất]],MD_NVL[Material-Xuất],MD_NVL[SKU name_gom])</f>
        <v>B1_MN</v>
      </c>
      <c r="J445" t="str">
        <f>Data_Xuất[[#This Row],[Material-Xuất]]&amp;" | "&amp;Data_Xuất[[#This Row],[Material description-Xuất]]</f>
        <v>160011761 | Vảy PET B1_A1 MN</v>
      </c>
      <c r="K445" s="2" cm="1">
        <f t="array" ref="K4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581843.50000000012</v>
      </c>
      <c r="L445" s="2" cm="1">
        <f t="array" ref="L4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5" s="2" cm="1">
        <f t="array" ref="M4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45" s="2" cm="1">
        <f t="array" ref="N4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5" s="2" cm="1">
        <f t="array" ref="O4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5" s="2" cm="1">
        <f t="array" ref="P4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5" s="2" cm="1">
        <f t="array" ref="Q4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5" s="2" cm="1">
        <f t="array" ref="R4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5" s="2" cm="1">
        <f t="array" ref="S4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5" s="2" cm="1">
        <f t="array" ref="T4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5" s="2" cm="1">
        <f t="array" ref="U4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5" s="2" cm="1">
        <f t="array" ref="V4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5" s="2" cm="1">
        <f t="array" ref="W4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5" s="2" cm="1">
        <f t="array" ref="X4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5" s="2">
        <f>SUM(Data_Xuất[[#This Row],[B1_MN]:[B4_DT]])-Data_Xuất[[#This Row],[Xuất-NX]]</f>
        <v>0</v>
      </c>
    </row>
    <row r="446" spans="1:25" hidden="1" x14ac:dyDescent="0.35">
      <c r="A446">
        <v>2025</v>
      </c>
      <c r="B446">
        <v>4</v>
      </c>
      <c r="C446" t="s">
        <v>16</v>
      </c>
      <c r="D446" t="s">
        <v>17</v>
      </c>
      <c r="E446" t="s">
        <v>214</v>
      </c>
      <c r="F446" t="s">
        <v>215</v>
      </c>
      <c r="G446" s="2">
        <v>32261</v>
      </c>
      <c r="H446" t="str">
        <f>_xlfn.XLOOKUP(Data_Xuất[[#This Row],[Main SKU]],MD_Main_SKU[Main SKU],MD_Main_SKU[SKU name_gom])</f>
        <v>WSS01</v>
      </c>
      <c r="I446" t="str">
        <f>_xlfn.XLOOKUP(Data_Xuất[[#This Row],[Material-Xuất]],MD_NVL[Material-Xuất],MD_NVL[SKU name_gom])</f>
        <v>B7_DT</v>
      </c>
      <c r="J446" t="str">
        <f>Data_Xuất[[#This Row],[Material-Xuất]]&amp;" | "&amp;Data_Xuất[[#This Row],[Material description-Xuất]]</f>
        <v>160011808 | Vảy PET B7_A1</v>
      </c>
      <c r="K446" s="2" cm="1">
        <f t="array" ref="K4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6" s="2" cm="1">
        <f t="array" ref="L4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6" s="2" cm="1">
        <f t="array" ref="M4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46" s="2" cm="1">
        <f t="array" ref="N4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6" s="2" cm="1">
        <f t="array" ref="O4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6" s="2" cm="1">
        <f t="array" ref="P4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6" s="2" cm="1">
        <f t="array" ref="Q4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6" s="2" cm="1">
        <f t="array" ref="R4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6" s="2" cm="1">
        <f t="array" ref="S4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32261</v>
      </c>
      <c r="T446" s="2" cm="1">
        <f t="array" ref="T4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6" s="2" cm="1">
        <f t="array" ref="U4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6" s="2" cm="1">
        <f t="array" ref="V4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6" s="2" cm="1">
        <f t="array" ref="W4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6" s="2" cm="1">
        <f t="array" ref="X4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6" s="2">
        <f>SUM(Data_Xuất[[#This Row],[B1_MN]:[B4_DT]])-Data_Xuất[[#This Row],[Xuất-NX]]</f>
        <v>0</v>
      </c>
    </row>
    <row r="447" spans="1:25" hidden="1" x14ac:dyDescent="0.35">
      <c r="A447">
        <v>2025</v>
      </c>
      <c r="B447">
        <v>4</v>
      </c>
      <c r="C447" t="s">
        <v>16</v>
      </c>
      <c r="D447" t="s">
        <v>17</v>
      </c>
      <c r="E447" t="s">
        <v>188</v>
      </c>
      <c r="F447" t="s">
        <v>189</v>
      </c>
      <c r="G447" s="2">
        <v>30824</v>
      </c>
      <c r="H447" t="str">
        <f>_xlfn.XLOOKUP(Data_Xuất[[#This Row],[Main SKU]],MD_Main_SKU[Main SKU],MD_Main_SKU[SKU name_gom])</f>
        <v>WSS01</v>
      </c>
      <c r="I447" t="str">
        <f>_xlfn.XLOOKUP(Data_Xuất[[#This Row],[Material-Xuất]],MD_NVL[Material-Xuất],MD_NVL[SKU name_gom])</f>
        <v>Vảy trộn</v>
      </c>
      <c r="J447" t="str">
        <f>Data_Xuất[[#This Row],[Material-Xuất]]&amp;" | "&amp;Data_Xuất[[#This Row],[Material description-Xuất]]</f>
        <v>160012273 | Vảy PET B1 Mix B2</v>
      </c>
      <c r="K447" s="2" cm="1">
        <f t="array" ref="K4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26168.411139534885</v>
      </c>
      <c r="L447" s="2" cm="1">
        <f t="array" ref="L4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7" s="2" cm="1">
        <f t="array" ref="M4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864.6848837209302</v>
      </c>
      <c r="N447" s="2" cm="1">
        <f t="array" ref="N4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403.22093023255815</v>
      </c>
      <c r="O447" s="2" cm="1">
        <f t="array" ref="O4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2270.1338372093023</v>
      </c>
      <c r="P447" s="2" cm="1">
        <f t="array" ref="P4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898.01781395348837</v>
      </c>
      <c r="Q447" s="2" cm="1">
        <f t="array" ref="Q4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219.53139534883721</v>
      </c>
      <c r="R447" s="2" cm="1">
        <f t="array" ref="R4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7" s="2" cm="1">
        <f t="array" ref="S4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7" s="2" cm="1">
        <f t="array" ref="T4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7" s="2" cm="1">
        <f t="array" ref="U4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7" s="2" cm="1">
        <f t="array" ref="V4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7" s="2" cm="1">
        <f t="array" ref="W4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7" s="2" cm="1">
        <f t="array" ref="X4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7" s="2">
        <f>SUM(Data_Xuất[[#This Row],[B1_MN]:[B4_DT]])-Data_Xuất[[#This Row],[Xuất-NX]]</f>
        <v>0</v>
      </c>
    </row>
    <row r="448" spans="1:25" hidden="1" x14ac:dyDescent="0.35">
      <c r="A448">
        <v>2025</v>
      </c>
      <c r="B448">
        <v>4</v>
      </c>
      <c r="C448" t="s">
        <v>16</v>
      </c>
      <c r="D448" t="s">
        <v>17</v>
      </c>
      <c r="E448" t="s">
        <v>172</v>
      </c>
      <c r="F448" t="s">
        <v>173</v>
      </c>
      <c r="G448" s="2">
        <v>452194.8550000001</v>
      </c>
      <c r="H448" t="str">
        <f>_xlfn.XLOOKUP(Data_Xuất[[#This Row],[Main SKU]],MD_Main_SKU[Main SKU],MD_Main_SKU[SKU name_gom])</f>
        <v>WSS01</v>
      </c>
      <c r="I448" t="str">
        <f>_xlfn.XLOOKUP(Data_Xuất[[#This Row],[Material-Xuất]],MD_NVL[Material-Xuất],MD_NVL[SKU name_gom])</f>
        <v>B1_DT</v>
      </c>
      <c r="J448" t="str">
        <f>Data_Xuất[[#This Row],[Material-Xuất]]&amp;" | "&amp;Data_Xuất[[#This Row],[Material description-Xuất]]</f>
        <v>160012293 | Vảy PET B1_A2.2 DT</v>
      </c>
      <c r="K448" s="2" cm="1">
        <f t="array" ref="K4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48" s="2" cm="1">
        <f t="array" ref="L4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8" s="2" cm="1">
        <f t="array" ref="M4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452194.8550000001</v>
      </c>
      <c r="N448" s="2" cm="1">
        <f t="array" ref="N4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8" s="2" cm="1">
        <f t="array" ref="O4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8" s="2" cm="1">
        <f t="array" ref="P4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8" s="2" cm="1">
        <f t="array" ref="Q4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8" s="2" cm="1">
        <f t="array" ref="R4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8" s="2" cm="1">
        <f t="array" ref="S4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8" s="2" cm="1">
        <f t="array" ref="T4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8" s="2" cm="1">
        <f t="array" ref="U4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8" s="2" cm="1">
        <f t="array" ref="V4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8" s="2" cm="1">
        <f t="array" ref="W4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8" s="2" cm="1">
        <f t="array" ref="X4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8" s="2">
        <f>SUM(Data_Xuất[[#This Row],[B1_MN]:[B4_DT]])-Data_Xuất[[#This Row],[Xuất-NX]]</f>
        <v>0</v>
      </c>
    </row>
    <row r="449" spans="1:25" hidden="1" x14ac:dyDescent="0.35">
      <c r="A449">
        <v>2025</v>
      </c>
      <c r="B449">
        <v>4</v>
      </c>
      <c r="C449" t="s">
        <v>16</v>
      </c>
      <c r="D449" t="s">
        <v>17</v>
      </c>
      <c r="E449" t="s">
        <v>164</v>
      </c>
      <c r="F449" t="s">
        <v>165</v>
      </c>
      <c r="G449" s="2">
        <v>1079492.5019999999</v>
      </c>
      <c r="H449" t="str">
        <f>_xlfn.XLOOKUP(Data_Xuất[[#This Row],[Main SKU]],MD_Main_SKU[Main SKU],MD_Main_SKU[SKU name_gom])</f>
        <v>WSS01</v>
      </c>
      <c r="I449" t="str">
        <f>_xlfn.XLOOKUP(Data_Xuất[[#This Row],[Material-Xuất]],MD_NVL[Material-Xuất],MD_NVL[SKU name_gom])</f>
        <v>B1_MN</v>
      </c>
      <c r="J449" t="str">
        <f>Data_Xuất[[#This Row],[Material-Xuất]]&amp;" | "&amp;Data_Xuất[[#This Row],[Material description-Xuất]]</f>
        <v>160012296 | Vảy PET B1_A2.2 MN</v>
      </c>
      <c r="K449" s="2" cm="1">
        <f t="array" ref="K4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1079492.5019999999</v>
      </c>
      <c r="L449" s="2" cm="1">
        <f t="array" ref="L4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49" s="2" cm="1">
        <f t="array" ref="M4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49" s="2" cm="1">
        <f t="array" ref="N4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49" s="2" cm="1">
        <f t="array" ref="O4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49" s="2" cm="1">
        <f t="array" ref="P4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49" s="2" cm="1">
        <f t="array" ref="Q4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49" s="2" cm="1">
        <f t="array" ref="R4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49" s="2" cm="1">
        <f t="array" ref="S4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49" s="2" cm="1">
        <f t="array" ref="T4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49" s="2" cm="1">
        <f t="array" ref="U4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49" s="2" cm="1">
        <f t="array" ref="V4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49" s="2" cm="1">
        <f t="array" ref="W4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49" s="2" cm="1">
        <f t="array" ref="X4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49" s="2">
        <f>SUM(Data_Xuất[[#This Row],[B1_MN]:[B4_DT]])-Data_Xuất[[#This Row],[Xuất-NX]]</f>
        <v>0</v>
      </c>
    </row>
    <row r="450" spans="1:25" hidden="1" x14ac:dyDescent="0.35">
      <c r="A450">
        <v>2025</v>
      </c>
      <c r="B450">
        <v>4</v>
      </c>
      <c r="C450" t="s">
        <v>16</v>
      </c>
      <c r="D450" t="s">
        <v>17</v>
      </c>
      <c r="E450" t="s">
        <v>142</v>
      </c>
      <c r="F450" t="s">
        <v>143</v>
      </c>
      <c r="G450" s="2">
        <v>65826.5</v>
      </c>
      <c r="H450" t="str">
        <f>_xlfn.XLOOKUP(Data_Xuất[[#This Row],[Main SKU]],MD_Main_SKU[Main SKU],MD_Main_SKU[SKU name_gom])</f>
        <v>WSS01</v>
      </c>
      <c r="I450" t="str">
        <f>_xlfn.XLOOKUP(Data_Xuất[[#This Row],[Material-Xuất]],MD_NVL[Material-Xuất],MD_NVL[SKU name_gom])</f>
        <v>B1_DT</v>
      </c>
      <c r="J450" t="str">
        <f>Data_Xuất[[#This Row],[Material-Xuất]]&amp;" | "&amp;Data_Xuất[[#This Row],[Material description-Xuất]]</f>
        <v>160012659 | Vảy PET B1_A2.1 DT</v>
      </c>
      <c r="K450" s="2" cm="1">
        <f t="array" ref="K4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0" s="2" cm="1">
        <f t="array" ref="L4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0" s="2" cm="1">
        <f t="array" ref="M4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65826.5</v>
      </c>
      <c r="N450" s="2" cm="1">
        <f t="array" ref="N4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0" s="2" cm="1">
        <f t="array" ref="O4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0" s="2" cm="1">
        <f t="array" ref="P4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0" s="2" cm="1">
        <f t="array" ref="Q4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0" s="2" cm="1">
        <f t="array" ref="R4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0" s="2" cm="1">
        <f t="array" ref="S4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0" s="2" cm="1">
        <f t="array" ref="T4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0" s="2" cm="1">
        <f t="array" ref="U4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0" s="2" cm="1">
        <f t="array" ref="V4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0" s="2" cm="1">
        <f t="array" ref="W4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0" s="2" cm="1">
        <f t="array" ref="X4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0" s="2">
        <f>SUM(Data_Xuất[[#This Row],[B1_MN]:[B4_DT]])-Data_Xuất[[#This Row],[Xuất-NX]]</f>
        <v>0</v>
      </c>
    </row>
    <row r="451" spans="1:25" hidden="1" x14ac:dyDescent="0.35">
      <c r="A451">
        <v>2025</v>
      </c>
      <c r="B451">
        <v>4</v>
      </c>
      <c r="C451" t="s">
        <v>16</v>
      </c>
      <c r="D451" t="s">
        <v>17</v>
      </c>
      <c r="E451" t="s">
        <v>170</v>
      </c>
      <c r="F451" t="s">
        <v>171</v>
      </c>
      <c r="G451" s="2">
        <v>231150.00000000003</v>
      </c>
      <c r="H451" t="str">
        <f>_xlfn.XLOOKUP(Data_Xuất[[#This Row],[Main SKU]],MD_Main_SKU[Main SKU],MD_Main_SKU[SKU name_gom])</f>
        <v>WSS01</v>
      </c>
      <c r="I451" t="str">
        <f>_xlfn.XLOOKUP(Data_Xuất[[#This Row],[Material-Xuất]],MD_NVL[Material-Xuất],MD_NVL[SKU name_gom])</f>
        <v>B1_MN</v>
      </c>
      <c r="J451" t="str">
        <f>Data_Xuất[[#This Row],[Material-Xuất]]&amp;" | "&amp;Data_Xuất[[#This Row],[Material description-Xuất]]</f>
        <v>160012660 | Vảy PET B1_A2.1 MN</v>
      </c>
      <c r="K451" s="2" cm="1">
        <f t="array" ref="K4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231150.00000000003</v>
      </c>
      <c r="L451" s="2" cm="1">
        <f t="array" ref="L4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1" s="2" cm="1">
        <f t="array" ref="M4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1" s="2" cm="1">
        <f t="array" ref="N4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1" s="2" cm="1">
        <f t="array" ref="O4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1" s="2" cm="1">
        <f t="array" ref="P4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1" s="2" cm="1">
        <f t="array" ref="Q4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1" s="2" cm="1">
        <f t="array" ref="R4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1" s="2" cm="1">
        <f t="array" ref="S4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1" s="2" cm="1">
        <f t="array" ref="T4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1" s="2" cm="1">
        <f t="array" ref="U4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1" s="2" cm="1">
        <f t="array" ref="V4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1" s="2" cm="1">
        <f t="array" ref="W4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1" s="2" cm="1">
        <f t="array" ref="X4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1" s="2">
        <f>SUM(Data_Xuất[[#This Row],[B1_MN]:[B4_DT]])-Data_Xuất[[#This Row],[Xuất-NX]]</f>
        <v>0</v>
      </c>
    </row>
    <row r="452" spans="1:25" hidden="1" x14ac:dyDescent="0.35">
      <c r="A452">
        <v>2025</v>
      </c>
      <c r="B452">
        <v>4</v>
      </c>
      <c r="C452" t="s">
        <v>16</v>
      </c>
      <c r="D452" t="s">
        <v>17</v>
      </c>
      <c r="E452" t="s">
        <v>222</v>
      </c>
      <c r="F452" t="s">
        <v>223</v>
      </c>
      <c r="G452" s="2">
        <v>18636.142999999996</v>
      </c>
      <c r="H452" t="str">
        <f>_xlfn.XLOOKUP(Data_Xuất[[#This Row],[Main SKU]],MD_Main_SKU[Main SKU],MD_Main_SKU[SKU name_gom])</f>
        <v>WSS01</v>
      </c>
      <c r="I452" t="str">
        <f>_xlfn.XLOOKUP(Data_Xuất[[#This Row],[Material-Xuất]],MD_NVL[Material-Xuất],MD_NVL[SKU name_gom])</f>
        <v>B2_DT</v>
      </c>
      <c r="J452" t="str">
        <f>Data_Xuất[[#This Row],[Material-Xuất]]&amp;" | "&amp;Data_Xuất[[#This Row],[Material description-Xuất]]</f>
        <v>160012683 | Vảy PET B2.2_A1</v>
      </c>
      <c r="K452" s="2" cm="1">
        <f t="array" ref="K4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2" s="2" cm="1">
        <f t="array" ref="L4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2" s="2" cm="1">
        <f t="array" ref="M4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2" s="2" cm="1">
        <f t="array" ref="N4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2" s="2" cm="1">
        <f t="array" ref="O4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18636.142999999996</v>
      </c>
      <c r="P452" s="2" cm="1">
        <f t="array" ref="P4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2" s="2" cm="1">
        <f t="array" ref="Q4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2" s="2" cm="1">
        <f t="array" ref="R4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2" s="2" cm="1">
        <f t="array" ref="S4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2" s="2" cm="1">
        <f t="array" ref="T4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2" s="2" cm="1">
        <f t="array" ref="U4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2" s="2" cm="1">
        <f t="array" ref="V4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2" s="2" cm="1">
        <f t="array" ref="W4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2" s="2" cm="1">
        <f t="array" ref="X4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2" s="2">
        <f>SUM(Data_Xuất[[#This Row],[B1_MN]:[B4_DT]])-Data_Xuất[[#This Row],[Xuất-NX]]</f>
        <v>0</v>
      </c>
    </row>
    <row r="453" spans="1:25" hidden="1" x14ac:dyDescent="0.35">
      <c r="A453">
        <v>2025</v>
      </c>
      <c r="B453">
        <v>4</v>
      </c>
      <c r="C453" t="s">
        <v>16</v>
      </c>
      <c r="D453" t="s">
        <v>17</v>
      </c>
      <c r="E453" t="s">
        <v>224</v>
      </c>
      <c r="F453" t="s">
        <v>225</v>
      </c>
      <c r="G453" s="2">
        <v>63501.999999999985</v>
      </c>
      <c r="H453" t="str">
        <f>_xlfn.XLOOKUP(Data_Xuất[[#This Row],[Main SKU]],MD_Main_SKU[Main SKU],MD_Main_SKU[SKU name_gom])</f>
        <v>WSS01</v>
      </c>
      <c r="I453" t="str">
        <f>_xlfn.XLOOKUP(Data_Xuất[[#This Row],[Material-Xuất]],MD_NVL[Material-Xuất],MD_NVL[SKU name_gom])</f>
        <v>B2_DT</v>
      </c>
      <c r="J453" t="str">
        <f>Data_Xuất[[#This Row],[Material-Xuất]]&amp;" | "&amp;Data_Xuất[[#This Row],[Material description-Xuất]]</f>
        <v>160012684 | Vảy PET B2.2_A2</v>
      </c>
      <c r="K453" s="2" cm="1">
        <f t="array" ref="K4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3" s="2" cm="1">
        <f t="array" ref="L4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3" s="2" cm="1">
        <f t="array" ref="M4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3" s="2" cm="1">
        <f t="array" ref="N4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3" s="2" cm="1">
        <f t="array" ref="O4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63501.999999999985</v>
      </c>
      <c r="P453" s="2" cm="1">
        <f t="array" ref="P4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3" s="2" cm="1">
        <f t="array" ref="Q4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3" s="2" cm="1">
        <f t="array" ref="R4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3" s="2" cm="1">
        <f t="array" ref="S4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3" s="2" cm="1">
        <f t="array" ref="T4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3" s="2" cm="1">
        <f t="array" ref="U4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3" s="2" cm="1">
        <f t="array" ref="V4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3" s="2" cm="1">
        <f t="array" ref="W4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3" s="2" cm="1">
        <f t="array" ref="X4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3" s="2">
        <f>SUM(Data_Xuất[[#This Row],[B1_MN]:[B4_DT]])-Data_Xuất[[#This Row],[Xuất-NX]]</f>
        <v>0</v>
      </c>
    </row>
    <row r="454" spans="1:25" hidden="1" x14ac:dyDescent="0.35">
      <c r="A454">
        <v>2025</v>
      </c>
      <c r="B454">
        <v>4</v>
      </c>
      <c r="C454" t="s">
        <v>16</v>
      </c>
      <c r="D454" t="s">
        <v>17</v>
      </c>
      <c r="E454" t="s">
        <v>246</v>
      </c>
      <c r="F454" t="s">
        <v>247</v>
      </c>
      <c r="G454" s="2">
        <v>24000</v>
      </c>
      <c r="H454" t="str">
        <f>_xlfn.XLOOKUP(Data_Xuất[[#This Row],[Main SKU]],MD_Main_SKU[Main SKU],MD_Main_SKU[SKU name_gom])</f>
        <v>WSS01</v>
      </c>
      <c r="I454" t="str">
        <f>_xlfn.XLOOKUP(Data_Xuất[[#This Row],[Material-Xuất]],MD_NVL[Material-Xuất],MD_NVL[SKU name_gom])</f>
        <v>B1_DT</v>
      </c>
      <c r="J454" t="str">
        <f>Data_Xuất[[#This Row],[Material-Xuất]]&amp;" | "&amp;Data_Xuất[[#This Row],[Material description-Xuất]]</f>
        <v>160012830 | Vảy PET B1_A1 DT-L</v>
      </c>
      <c r="K454" s="2" cm="1">
        <f t="array" ref="K4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4" s="2" cm="1">
        <f t="array" ref="L4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4" s="2" cm="1">
        <f t="array" ref="M4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24000</v>
      </c>
      <c r="N454" s="2" cm="1">
        <f t="array" ref="N4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4" s="2" cm="1">
        <f t="array" ref="O4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4" s="2" cm="1">
        <f t="array" ref="P4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4" s="2" cm="1">
        <f t="array" ref="Q4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4" s="2" cm="1">
        <f t="array" ref="R4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4" s="2" cm="1">
        <f t="array" ref="S4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4" s="2" cm="1">
        <f t="array" ref="T4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4" s="2" cm="1">
        <f t="array" ref="U4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4" s="2" cm="1">
        <f t="array" ref="V4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4" s="2" cm="1">
        <f t="array" ref="W4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4" s="2" cm="1">
        <f t="array" ref="X4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4" s="2">
        <f>SUM(Data_Xuất[[#This Row],[B1_MN]:[B4_DT]])-Data_Xuất[[#This Row],[Xuất-NX]]</f>
        <v>0</v>
      </c>
    </row>
    <row r="455" spans="1:25" hidden="1" x14ac:dyDescent="0.35">
      <c r="A455">
        <v>2025</v>
      </c>
      <c r="B455">
        <v>4</v>
      </c>
      <c r="C455" t="s">
        <v>18</v>
      </c>
      <c r="D455" t="s">
        <v>19</v>
      </c>
      <c r="E455" t="s">
        <v>160</v>
      </c>
      <c r="F455" t="s">
        <v>161</v>
      </c>
      <c r="G455" s="2">
        <v>64332</v>
      </c>
      <c r="H455" t="str">
        <f>_xlfn.XLOOKUP(Data_Xuất[[#This Row],[Main SKU]],MD_Main_SKU[Main SKU],MD_Main_SKU[SKU name_gom])</f>
        <v>iSS01</v>
      </c>
      <c r="I455" t="str">
        <f>_xlfn.XLOOKUP(Data_Xuất[[#This Row],[Material-Xuất]],MD_NVL[Material-Xuất],MD_NVL[SKU name_gom])</f>
        <v>B1_DT</v>
      </c>
      <c r="J455" t="str">
        <f>Data_Xuất[[#This Row],[Material-Xuất]]&amp;" | "&amp;Data_Xuất[[#This Row],[Material description-Xuất]]</f>
        <v>160009895 | Vảy PET B1_A1 DT</v>
      </c>
      <c r="K455" s="2" cm="1">
        <f t="array" ref="K4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5" s="2" cm="1">
        <f t="array" ref="L4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5" s="2" cm="1">
        <f t="array" ref="M4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64332</v>
      </c>
      <c r="N455" s="2" cm="1">
        <f t="array" ref="N4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5" s="2" cm="1">
        <f t="array" ref="O4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5" s="2" cm="1">
        <f t="array" ref="P4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5" s="2" cm="1">
        <f t="array" ref="Q4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5" s="2" cm="1">
        <f t="array" ref="R4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5" s="2" cm="1">
        <f t="array" ref="S4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5" s="2" cm="1">
        <f t="array" ref="T4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5" s="2" cm="1">
        <f t="array" ref="U4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5" s="2" cm="1">
        <f t="array" ref="V4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5" s="2" cm="1">
        <f t="array" ref="W4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5" s="2" cm="1">
        <f t="array" ref="X4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5" s="2">
        <f>SUM(Data_Xuất[[#This Row],[B1_MN]:[B4_DT]])-Data_Xuất[[#This Row],[Xuất-NX]]</f>
        <v>0</v>
      </c>
    </row>
    <row r="456" spans="1:25" hidden="1" x14ac:dyDescent="0.35">
      <c r="A456">
        <v>2025</v>
      </c>
      <c r="B456">
        <v>4</v>
      </c>
      <c r="C456" t="s">
        <v>18</v>
      </c>
      <c r="D456" t="s">
        <v>19</v>
      </c>
      <c r="E456" t="s">
        <v>162</v>
      </c>
      <c r="F456" t="s">
        <v>163</v>
      </c>
      <c r="G456" s="2">
        <v>76000</v>
      </c>
      <c r="H456" t="str">
        <f>_xlfn.XLOOKUP(Data_Xuất[[#This Row],[Main SKU]],MD_Main_SKU[Main SKU],MD_Main_SKU[SKU name_gom])</f>
        <v>iSS01</v>
      </c>
      <c r="I456" t="str">
        <f>_xlfn.XLOOKUP(Data_Xuất[[#This Row],[Material-Xuất]],MD_NVL[Material-Xuất],MD_NVL[SKU name_gom])</f>
        <v>B1_MN</v>
      </c>
      <c r="J456" t="str">
        <f>Data_Xuất[[#This Row],[Material-Xuất]]&amp;" | "&amp;Data_Xuất[[#This Row],[Material description-Xuất]]</f>
        <v>160011761 | Vảy PET B1_A1 MN</v>
      </c>
      <c r="K456" s="2" cm="1">
        <f t="array" ref="K4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76000</v>
      </c>
      <c r="L456" s="2" cm="1">
        <f t="array" ref="L4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6" s="2" cm="1">
        <f t="array" ref="M4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6" s="2" cm="1">
        <f t="array" ref="N4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6" s="2" cm="1">
        <f t="array" ref="O4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6" s="2" cm="1">
        <f t="array" ref="P4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6" s="2" cm="1">
        <f t="array" ref="Q4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6" s="2" cm="1">
        <f t="array" ref="R4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6" s="2" cm="1">
        <f t="array" ref="S4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6" s="2" cm="1">
        <f t="array" ref="T4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6" s="2" cm="1">
        <f t="array" ref="U4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6" s="2" cm="1">
        <f t="array" ref="V4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6" s="2" cm="1">
        <f t="array" ref="W4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6" s="2" cm="1">
        <f t="array" ref="X4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6" s="2">
        <f>SUM(Data_Xuất[[#This Row],[B1_MN]:[B4_DT]])-Data_Xuất[[#This Row],[Xuất-NX]]</f>
        <v>0</v>
      </c>
    </row>
    <row r="457" spans="1:25" hidden="1" x14ac:dyDescent="0.35">
      <c r="A457">
        <v>2025</v>
      </c>
      <c r="B457">
        <v>4</v>
      </c>
      <c r="C457" t="s">
        <v>18</v>
      </c>
      <c r="D457" t="s">
        <v>19</v>
      </c>
      <c r="E457" t="s">
        <v>214</v>
      </c>
      <c r="F457" t="s">
        <v>215</v>
      </c>
      <c r="G457" s="2">
        <v>19476.000000000004</v>
      </c>
      <c r="H457" t="str">
        <f>_xlfn.XLOOKUP(Data_Xuất[[#This Row],[Main SKU]],MD_Main_SKU[Main SKU],MD_Main_SKU[SKU name_gom])</f>
        <v>iSS01</v>
      </c>
      <c r="I457" t="str">
        <f>_xlfn.XLOOKUP(Data_Xuất[[#This Row],[Material-Xuất]],MD_NVL[Material-Xuất],MD_NVL[SKU name_gom])</f>
        <v>B7_DT</v>
      </c>
      <c r="J457" t="str">
        <f>Data_Xuất[[#This Row],[Material-Xuất]]&amp;" | "&amp;Data_Xuất[[#This Row],[Material description-Xuất]]</f>
        <v>160011808 | Vảy PET B7_A1</v>
      </c>
      <c r="K457" s="2" cm="1">
        <f t="array" ref="K4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7" s="2" cm="1">
        <f t="array" ref="L4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7" s="2" cm="1">
        <f t="array" ref="M4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7" s="2" cm="1">
        <f t="array" ref="N4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7" s="2" cm="1">
        <f t="array" ref="O4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7" s="2" cm="1">
        <f t="array" ref="P4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7" s="2" cm="1">
        <f t="array" ref="Q4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7" s="2" cm="1">
        <f t="array" ref="R4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7" s="2" cm="1">
        <f t="array" ref="S4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19476.000000000004</v>
      </c>
      <c r="T457" s="2" cm="1">
        <f t="array" ref="T4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7" s="2" cm="1">
        <f t="array" ref="U4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7" s="2" cm="1">
        <f t="array" ref="V4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7" s="2" cm="1">
        <f t="array" ref="W4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7" s="2" cm="1">
        <f t="array" ref="X4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7" s="2">
        <f>SUM(Data_Xuất[[#This Row],[B1_MN]:[B4_DT]])-Data_Xuất[[#This Row],[Xuất-NX]]</f>
        <v>0</v>
      </c>
    </row>
    <row r="458" spans="1:25" hidden="1" x14ac:dyDescent="0.35">
      <c r="A458">
        <v>2025</v>
      </c>
      <c r="B458">
        <v>4</v>
      </c>
      <c r="C458" t="s">
        <v>18</v>
      </c>
      <c r="D458" t="s">
        <v>19</v>
      </c>
      <c r="E458" t="s">
        <v>172</v>
      </c>
      <c r="F458" t="s">
        <v>173</v>
      </c>
      <c r="G458" s="2">
        <v>11829.999999999998</v>
      </c>
      <c r="H458" t="str">
        <f>_xlfn.XLOOKUP(Data_Xuất[[#This Row],[Main SKU]],MD_Main_SKU[Main SKU],MD_Main_SKU[SKU name_gom])</f>
        <v>iSS01</v>
      </c>
      <c r="I458" t="str">
        <f>_xlfn.XLOOKUP(Data_Xuất[[#This Row],[Material-Xuất]],MD_NVL[Material-Xuất],MD_NVL[SKU name_gom])</f>
        <v>B1_DT</v>
      </c>
      <c r="J458" t="str">
        <f>Data_Xuất[[#This Row],[Material-Xuất]]&amp;" | "&amp;Data_Xuất[[#This Row],[Material description-Xuất]]</f>
        <v>160012293 | Vảy PET B1_A2.2 DT</v>
      </c>
      <c r="K458" s="2" cm="1">
        <f t="array" ref="K4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58" s="2" cm="1">
        <f t="array" ref="L4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8" s="2" cm="1">
        <f t="array" ref="M4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11829.999999999998</v>
      </c>
      <c r="N458" s="2" cm="1">
        <f t="array" ref="N4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8" s="2" cm="1">
        <f t="array" ref="O4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8" s="2" cm="1">
        <f t="array" ref="P4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8" s="2" cm="1">
        <f t="array" ref="Q4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8" s="2" cm="1">
        <f t="array" ref="R4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8" s="2" cm="1">
        <f t="array" ref="S4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8" s="2" cm="1">
        <f t="array" ref="T4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8" s="2" cm="1">
        <f t="array" ref="U4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8" s="2" cm="1">
        <f t="array" ref="V4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8" s="2" cm="1">
        <f t="array" ref="W4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8" s="2" cm="1">
        <f t="array" ref="X4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8" s="2">
        <f>SUM(Data_Xuất[[#This Row],[B1_MN]:[B4_DT]])-Data_Xuất[[#This Row],[Xuất-NX]]</f>
        <v>0</v>
      </c>
    </row>
    <row r="459" spans="1:25" hidden="1" x14ac:dyDescent="0.35">
      <c r="A459">
        <v>2025</v>
      </c>
      <c r="B459">
        <v>4</v>
      </c>
      <c r="C459" t="s">
        <v>18</v>
      </c>
      <c r="D459" t="s">
        <v>19</v>
      </c>
      <c r="E459" t="s">
        <v>164</v>
      </c>
      <c r="F459" t="s">
        <v>165</v>
      </c>
      <c r="G459" s="2">
        <v>306323.85499999998</v>
      </c>
      <c r="H459" t="str">
        <f>_xlfn.XLOOKUP(Data_Xuất[[#This Row],[Main SKU]],MD_Main_SKU[Main SKU],MD_Main_SKU[SKU name_gom])</f>
        <v>iSS01</v>
      </c>
      <c r="I459" t="str">
        <f>_xlfn.XLOOKUP(Data_Xuất[[#This Row],[Material-Xuất]],MD_NVL[Material-Xuất],MD_NVL[SKU name_gom])</f>
        <v>B1_MN</v>
      </c>
      <c r="J459" t="str">
        <f>Data_Xuất[[#This Row],[Material-Xuất]]&amp;" | "&amp;Data_Xuất[[#This Row],[Material description-Xuất]]</f>
        <v>160012296 | Vảy PET B1_A2.2 MN</v>
      </c>
      <c r="K459" s="2" cm="1">
        <f t="array" ref="K4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306323.85499999998</v>
      </c>
      <c r="L459" s="2" cm="1">
        <f t="array" ref="L4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59" s="2" cm="1">
        <f t="array" ref="M4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59" s="2" cm="1">
        <f t="array" ref="N4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59" s="2" cm="1">
        <f t="array" ref="O4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59" s="2" cm="1">
        <f t="array" ref="P4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59" s="2" cm="1">
        <f t="array" ref="Q4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59" s="2" cm="1">
        <f t="array" ref="R4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59" s="2" cm="1">
        <f t="array" ref="S4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59" s="2" cm="1">
        <f t="array" ref="T4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59" s="2" cm="1">
        <f t="array" ref="U4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59" s="2" cm="1">
        <f t="array" ref="V4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59" s="2" cm="1">
        <f t="array" ref="W4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59" s="2" cm="1">
        <f t="array" ref="X4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59" s="2">
        <f>SUM(Data_Xuất[[#This Row],[B1_MN]:[B4_DT]])-Data_Xuất[[#This Row],[Xuất-NX]]</f>
        <v>0</v>
      </c>
    </row>
    <row r="460" spans="1:25" hidden="1" x14ac:dyDescent="0.35">
      <c r="A460">
        <v>2025</v>
      </c>
      <c r="B460">
        <v>4</v>
      </c>
      <c r="C460" t="s">
        <v>18</v>
      </c>
      <c r="D460" t="s">
        <v>19</v>
      </c>
      <c r="E460" t="s">
        <v>156</v>
      </c>
      <c r="F460" t="s">
        <v>157</v>
      </c>
      <c r="G460" s="2">
        <v>25999.999999999996</v>
      </c>
      <c r="H460" t="str">
        <f>_xlfn.XLOOKUP(Data_Xuất[[#This Row],[Main SKU]],MD_Main_SKU[Main SKU],MD_Main_SKU[SKU name_gom])</f>
        <v>iSS01</v>
      </c>
      <c r="I460" t="str">
        <f>_xlfn.XLOOKUP(Data_Xuất[[#This Row],[Material-Xuất]],MD_NVL[Material-Xuất],MD_NVL[SKU name_gom])</f>
        <v>Vảy trộn</v>
      </c>
      <c r="J460" t="str">
        <f>Data_Xuất[[#This Row],[Material-Xuất]]&amp;" | "&amp;Data_Xuất[[#This Row],[Material description-Xuất]]</f>
        <v>160012428 | Vảy PET B1-B7.1</v>
      </c>
      <c r="K460" s="2" cm="1">
        <f t="array" ref="K4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122.70582066072363</v>
      </c>
      <c r="L460" s="2" cm="1">
        <f t="array" ref="L4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0" s="2" cm="1">
        <f t="array" ref="M4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23213.41898269533</v>
      </c>
      <c r="N460" s="2" cm="1">
        <f t="array" ref="N4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0" s="2" cm="1">
        <f t="array" ref="O4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0" s="2" cm="1">
        <f t="array" ref="P4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0" s="2" cm="1">
        <f t="array" ref="Q4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0" s="2" cm="1">
        <f t="array" ref="R4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0" s="2" cm="1">
        <f t="array" ref="S4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2395.6811746198214</v>
      </c>
      <c r="T460" s="2" cm="1">
        <f t="array" ref="T4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0" s="2" cm="1">
        <f t="array" ref="U4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268.19402202412164</v>
      </c>
      <c r="V460" s="2" cm="1">
        <f t="array" ref="V4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0" s="2" cm="1">
        <f t="array" ref="W4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0" s="2" cm="1">
        <f t="array" ref="X4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0" s="2">
        <f>SUM(Data_Xuất[[#This Row],[B1_MN]:[B4_DT]])-Data_Xuất[[#This Row],[Xuất-NX]]</f>
        <v>0</v>
      </c>
    </row>
    <row r="461" spans="1:25" hidden="1" x14ac:dyDescent="0.35">
      <c r="A461">
        <v>2025</v>
      </c>
      <c r="B461">
        <v>4</v>
      </c>
      <c r="C461" t="s">
        <v>18</v>
      </c>
      <c r="D461" t="s">
        <v>19</v>
      </c>
      <c r="E461" t="s">
        <v>142</v>
      </c>
      <c r="F461" t="s">
        <v>143</v>
      </c>
      <c r="G461" s="2">
        <v>24054.999999999993</v>
      </c>
      <c r="H461" t="str">
        <f>_xlfn.XLOOKUP(Data_Xuất[[#This Row],[Main SKU]],MD_Main_SKU[Main SKU],MD_Main_SKU[SKU name_gom])</f>
        <v>iSS01</v>
      </c>
      <c r="I461" t="str">
        <f>_xlfn.XLOOKUP(Data_Xuất[[#This Row],[Material-Xuất]],MD_NVL[Material-Xuất],MD_NVL[SKU name_gom])</f>
        <v>B1_DT</v>
      </c>
      <c r="J461" t="str">
        <f>Data_Xuất[[#This Row],[Material-Xuất]]&amp;" | "&amp;Data_Xuất[[#This Row],[Material description-Xuất]]</f>
        <v>160012659 | Vảy PET B1_A2.1 DT</v>
      </c>
      <c r="K461" s="2" cm="1">
        <f t="array" ref="K4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61" s="2" cm="1">
        <f t="array" ref="L4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1" s="2" cm="1">
        <f t="array" ref="M4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24054.999999999993</v>
      </c>
      <c r="N461" s="2" cm="1">
        <f t="array" ref="N4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1" s="2" cm="1">
        <f t="array" ref="O4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1" s="2" cm="1">
        <f t="array" ref="P4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1" s="2" cm="1">
        <f t="array" ref="Q4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1" s="2" cm="1">
        <f t="array" ref="R4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1" s="2" cm="1">
        <f t="array" ref="S4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1" s="2" cm="1">
        <f t="array" ref="T4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1" s="2" cm="1">
        <f t="array" ref="U4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1" s="2" cm="1">
        <f t="array" ref="V4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1" s="2" cm="1">
        <f t="array" ref="W4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1" s="2" cm="1">
        <f t="array" ref="X4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1" s="2">
        <f>SUM(Data_Xuất[[#This Row],[B1_MN]:[B4_DT]])-Data_Xuất[[#This Row],[Xuất-NX]]</f>
        <v>0</v>
      </c>
    </row>
    <row r="462" spans="1:25" hidden="1" x14ac:dyDescent="0.35">
      <c r="A462">
        <v>2025</v>
      </c>
      <c r="B462">
        <v>4</v>
      </c>
      <c r="C462" t="s">
        <v>18</v>
      </c>
      <c r="D462" t="s">
        <v>19</v>
      </c>
      <c r="E462" t="s">
        <v>170</v>
      </c>
      <c r="F462" t="s">
        <v>171</v>
      </c>
      <c r="G462" s="2">
        <v>19939.999999999996</v>
      </c>
      <c r="H462" t="str">
        <f>_xlfn.XLOOKUP(Data_Xuất[[#This Row],[Main SKU]],MD_Main_SKU[Main SKU],MD_Main_SKU[SKU name_gom])</f>
        <v>iSS01</v>
      </c>
      <c r="I462" t="str">
        <f>_xlfn.XLOOKUP(Data_Xuất[[#This Row],[Material-Xuất]],MD_NVL[Material-Xuất],MD_NVL[SKU name_gom])</f>
        <v>B1_MN</v>
      </c>
      <c r="J462" t="str">
        <f>Data_Xuất[[#This Row],[Material-Xuất]]&amp;" | "&amp;Data_Xuất[[#This Row],[Material description-Xuất]]</f>
        <v>160012660 | Vảy PET B1_A2.1 MN</v>
      </c>
      <c r="K462" s="2" cm="1">
        <f t="array" ref="K4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19939.999999999996</v>
      </c>
      <c r="L462" s="2" cm="1">
        <f t="array" ref="L4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2" s="2" cm="1">
        <f t="array" ref="M4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62" s="2" cm="1">
        <f t="array" ref="N4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2" s="2" cm="1">
        <f t="array" ref="O4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2" s="2" cm="1">
        <f t="array" ref="P4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2" s="2" cm="1">
        <f t="array" ref="Q4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2" s="2" cm="1">
        <f t="array" ref="R4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2" s="2" cm="1">
        <f t="array" ref="S4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2" s="2" cm="1">
        <f t="array" ref="T4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2" s="2" cm="1">
        <f t="array" ref="U4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2" s="2" cm="1">
        <f t="array" ref="V4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2" s="2" cm="1">
        <f t="array" ref="W4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2" s="2" cm="1">
        <f t="array" ref="X4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2" s="2">
        <f>SUM(Data_Xuất[[#This Row],[B1_MN]:[B4_DT]])-Data_Xuất[[#This Row],[Xuất-NX]]</f>
        <v>0</v>
      </c>
    </row>
    <row r="463" spans="1:25" hidden="1" x14ac:dyDescent="0.35">
      <c r="A463">
        <v>2025</v>
      </c>
      <c r="B463">
        <v>4</v>
      </c>
      <c r="C463" t="s">
        <v>18</v>
      </c>
      <c r="D463" t="s">
        <v>19</v>
      </c>
      <c r="E463" t="s">
        <v>258</v>
      </c>
      <c r="F463" t="s">
        <v>259</v>
      </c>
      <c r="G463" s="2">
        <v>38500</v>
      </c>
      <c r="H463" t="str">
        <f>_xlfn.XLOOKUP(Data_Xuất[[#This Row],[Main SKU]],MD_Main_SKU[Main SKU],MD_Main_SKU[SKU name_gom])</f>
        <v>iSS01</v>
      </c>
      <c r="I463" t="str">
        <f>_xlfn.XLOOKUP(Data_Xuất[[#This Row],[Material-Xuất]],MD_NVL[Material-Xuất],MD_NVL[SKU name_gom])</f>
        <v>B1_DT</v>
      </c>
      <c r="J463" t="str">
        <f>Data_Xuất[[#This Row],[Material-Xuất]]&amp;" | "&amp;Data_Xuất[[#This Row],[Material description-Xuất]]</f>
        <v>160012907 | Vảy PET B1.3_A1 DT</v>
      </c>
      <c r="K463" s="2" cm="1">
        <f t="array" ref="K4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63" s="2" cm="1">
        <f t="array" ref="L4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3" s="2" cm="1">
        <f t="array" ref="M4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38500</v>
      </c>
      <c r="N463" s="2" cm="1">
        <f t="array" ref="N4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3" s="2" cm="1">
        <f t="array" ref="O4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3" s="2" cm="1">
        <f t="array" ref="P4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3" s="2" cm="1">
        <f t="array" ref="Q4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3" s="2" cm="1">
        <f t="array" ref="R4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3" s="2" cm="1">
        <f t="array" ref="S4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3" s="2" cm="1">
        <f t="array" ref="T4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3" s="2" cm="1">
        <f t="array" ref="U4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3" s="2" cm="1">
        <f t="array" ref="V4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3" s="2" cm="1">
        <f t="array" ref="W4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3" s="2" cm="1">
        <f t="array" ref="X4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3" s="2">
        <f>SUM(Data_Xuất[[#This Row],[B1_MN]:[B4_DT]])-Data_Xuất[[#This Row],[Xuất-NX]]</f>
        <v>0</v>
      </c>
    </row>
    <row r="464" spans="1:25" hidden="1" x14ac:dyDescent="0.35">
      <c r="A464">
        <v>2025</v>
      </c>
      <c r="B464">
        <v>4</v>
      </c>
      <c r="C464" t="s">
        <v>22</v>
      </c>
      <c r="D464" t="s">
        <v>23</v>
      </c>
      <c r="E464" t="s">
        <v>22</v>
      </c>
      <c r="F464" t="s">
        <v>23</v>
      </c>
      <c r="G464" s="2">
        <v>7987.5</v>
      </c>
      <c r="H464" t="str">
        <f>_xlfn.XLOOKUP(Data_Xuất[[#This Row],[Main SKU]],MD_Main_SKU[Main SKU],MD_Main_SKU[SKU name_gom])</f>
        <v>WSS03</v>
      </c>
      <c r="I464" t="str">
        <f>_xlfn.XLOOKUP(Data_Xuất[[#This Row],[Material-Xuất]],MD_NVL[Material-Xuất],MD_NVL[SKU name_gom])</f>
        <v>Hạt</v>
      </c>
      <c r="J464" t="str">
        <f>Data_Xuất[[#This Row],[Material-Xuất]]&amp;" | "&amp;Data_Xuất[[#This Row],[Material description-Xuất]]</f>
        <v>110000359 | Hạt nhựa rPET WSS03G</v>
      </c>
      <c r="K464" s="2" cm="1">
        <f t="array" ref="K4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64" s="2" cm="1">
        <f t="array" ref="L4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4" s="2" cm="1">
        <f t="array" ref="M4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64" s="2" cm="1">
        <f t="array" ref="N4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4" s="2" cm="1">
        <f t="array" ref="O4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4" s="2" cm="1">
        <f t="array" ref="P4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4" s="2" cm="1">
        <f t="array" ref="Q4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7987.5</v>
      </c>
      <c r="R464" s="2" cm="1">
        <f t="array" ref="R4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4" s="2" cm="1">
        <f t="array" ref="S4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4" s="2" cm="1">
        <f t="array" ref="T4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4" s="2" cm="1">
        <f t="array" ref="U4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4" s="2" cm="1">
        <f t="array" ref="V4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4" s="2" cm="1">
        <f t="array" ref="W4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4" s="2" cm="1">
        <f t="array" ref="X4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4" s="2">
        <f>SUM(Data_Xuất[[#This Row],[B1_MN]:[B4_DT]])-Data_Xuất[[#This Row],[Xuất-NX]]</f>
        <v>0</v>
      </c>
    </row>
    <row r="465" spans="1:25" hidden="1" x14ac:dyDescent="0.35">
      <c r="A465">
        <v>2025</v>
      </c>
      <c r="B465">
        <v>4</v>
      </c>
      <c r="C465" t="s">
        <v>22</v>
      </c>
      <c r="D465" t="s">
        <v>23</v>
      </c>
      <c r="E465" t="s">
        <v>34</v>
      </c>
      <c r="F465" t="s">
        <v>35</v>
      </c>
      <c r="G465" s="2">
        <v>10712.5</v>
      </c>
      <c r="H465" t="str">
        <f>_xlfn.XLOOKUP(Data_Xuất[[#This Row],[Main SKU]],MD_Main_SKU[Main SKU],MD_Main_SKU[SKU name_gom])</f>
        <v>WSS03</v>
      </c>
      <c r="I465" t="str">
        <f>_xlfn.XLOOKUP(Data_Xuất[[#This Row],[Material-Xuất]],MD_NVL[Material-Xuất],MD_NVL[SKU name_gom])</f>
        <v>Hạt</v>
      </c>
      <c r="J465" t="str">
        <f>Data_Xuất[[#This Row],[Material-Xuất]]&amp;" | "&amp;Data_Xuất[[#This Row],[Material description-Xuất]]</f>
        <v>110000492 | Hạt Nhựa rPET WSS03G PL</v>
      </c>
      <c r="K465" s="2" cm="1">
        <f t="array" ref="K4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65" s="2" cm="1">
        <f t="array" ref="L4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5" s="2" cm="1">
        <f t="array" ref="M4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65" s="2" cm="1">
        <f t="array" ref="N4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5" s="2" cm="1">
        <f t="array" ref="O4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5" s="2" cm="1">
        <f t="array" ref="P4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5" s="2" cm="1">
        <f t="array" ref="Q4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10712.5</v>
      </c>
      <c r="R465" s="2" cm="1">
        <f t="array" ref="R4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5" s="2" cm="1">
        <f t="array" ref="S4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5" s="2" cm="1">
        <f t="array" ref="T4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5" s="2" cm="1">
        <f t="array" ref="U4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5" s="2" cm="1">
        <f t="array" ref="V4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5" s="2" cm="1">
        <f t="array" ref="W4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5" s="2" cm="1">
        <f t="array" ref="X4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5" s="2">
        <f>SUM(Data_Xuất[[#This Row],[B1_MN]:[B4_DT]])-Data_Xuất[[#This Row],[Xuất-NX]]</f>
        <v>0</v>
      </c>
    </row>
    <row r="466" spans="1:25" hidden="1" x14ac:dyDescent="0.35">
      <c r="A466">
        <v>2025</v>
      </c>
      <c r="B466">
        <v>4</v>
      </c>
      <c r="C466" t="s">
        <v>22</v>
      </c>
      <c r="D466" t="s">
        <v>23</v>
      </c>
      <c r="E466" t="s">
        <v>62</v>
      </c>
      <c r="F466" t="s">
        <v>63</v>
      </c>
      <c r="G466" s="2">
        <v>96000</v>
      </c>
      <c r="H466" t="str">
        <f>_xlfn.XLOOKUP(Data_Xuất[[#This Row],[Main SKU]],MD_Main_SKU[Main SKU],MD_Main_SKU[SKU name_gom])</f>
        <v>WSS03</v>
      </c>
      <c r="I466" t="str">
        <f>_xlfn.XLOOKUP(Data_Xuất[[#This Row],[Material-Xuất]],MD_NVL[Material-Xuất],MD_NVL[SKU name_gom])</f>
        <v>Vảy trộn</v>
      </c>
      <c r="J466" t="str">
        <f>Data_Xuất[[#This Row],[Material-Xuất]]&amp;" | "&amp;Data_Xuất[[#This Row],[Material description-Xuất]]</f>
        <v>160012869 | Vảy PET WSS03G Mixed</v>
      </c>
      <c r="K466" s="2" cm="1">
        <f t="array" ref="K4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27033.544137554803</v>
      </c>
      <c r="L466" s="2" cm="1">
        <f t="array" ref="L4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6" s="2" cm="1">
        <f t="array" ref="M4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3268.9727662497726</v>
      </c>
      <c r="N466" s="2" cm="1">
        <f t="array" ref="N4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51195.215485018081</v>
      </c>
      <c r="O466" s="2" cm="1">
        <f t="array" ref="O4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14502.26761117734</v>
      </c>
      <c r="P466" s="2" cm="1">
        <f t="array" ref="P4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6" s="2" cm="1">
        <f t="array" ref="Q4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6" s="2" cm="1">
        <f t="array" ref="R4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6" s="2" cm="1">
        <f t="array" ref="S4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6" s="2" cm="1">
        <f t="array" ref="T4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6" s="2" cm="1">
        <f t="array" ref="U4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6" s="2" cm="1">
        <f t="array" ref="V4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6" s="2" cm="1">
        <f t="array" ref="W4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6" s="2" cm="1">
        <f t="array" ref="X4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6" s="2">
        <f>SUM(Data_Xuất[[#This Row],[B1_MN]:[B4_DT]])-Data_Xuất[[#This Row],[Xuất-NX]]</f>
        <v>0</v>
      </c>
    </row>
    <row r="467" spans="1:25" hidden="1" x14ac:dyDescent="0.35">
      <c r="A467">
        <v>2025</v>
      </c>
      <c r="B467">
        <v>4</v>
      </c>
      <c r="C467" t="s">
        <v>52</v>
      </c>
      <c r="D467" t="s">
        <v>53</v>
      </c>
      <c r="E467" t="s">
        <v>190</v>
      </c>
      <c r="F467" t="s">
        <v>191</v>
      </c>
      <c r="G467" s="2">
        <v>5000</v>
      </c>
      <c r="H467" t="str">
        <f>_xlfn.XLOOKUP(Data_Xuất[[#This Row],[Main SKU]],MD_Main_SKU[Main SKU],MD_Main_SKU[SKU name_gom])</f>
        <v>iSS01</v>
      </c>
      <c r="I467" t="str">
        <f>_xlfn.XLOOKUP(Data_Xuất[[#This Row],[Material-Xuất]],MD_NVL[Material-Xuất],MD_NVL[SKU name_gom])</f>
        <v>Vảy trộn</v>
      </c>
      <c r="J467" t="str">
        <f>Data_Xuất[[#This Row],[Material-Xuất]]&amp;" | "&amp;Data_Xuất[[#This Row],[Material description-Xuất]]</f>
        <v>160012692 | Vảy PET B8_A3-B7.1_A1</v>
      </c>
      <c r="K467" s="2" cm="1">
        <f t="array" ref="K4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1955.294117647059</v>
      </c>
      <c r="L467" s="2" cm="1">
        <f t="array" ref="L4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7" s="2" cm="1">
        <f t="array" ref="M4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67" s="2" cm="1">
        <f t="array" ref="N4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1585.294117647059</v>
      </c>
      <c r="O467" s="2" cm="1">
        <f t="array" ref="O4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7" s="2" cm="1">
        <f t="array" ref="P4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7" s="2" cm="1">
        <f t="array" ref="Q4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7" s="2" cm="1">
        <f t="array" ref="R4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7" s="2" cm="1">
        <f t="array" ref="S4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1294.1176470588236</v>
      </c>
      <c r="T467" s="2" cm="1">
        <f t="array" ref="T4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7" s="2" cm="1">
        <f t="array" ref="U4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165.29411764705884</v>
      </c>
      <c r="V467" s="2" cm="1">
        <f t="array" ref="V4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7" s="2" cm="1">
        <f t="array" ref="W4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7" s="2" cm="1">
        <f t="array" ref="X4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7" s="2">
        <f>SUM(Data_Xuất[[#This Row],[B1_MN]:[B4_DT]])-Data_Xuất[[#This Row],[Xuất-NX]]</f>
        <v>0</v>
      </c>
    </row>
    <row r="468" spans="1:25" hidden="1" x14ac:dyDescent="0.35">
      <c r="A468">
        <v>2025</v>
      </c>
      <c r="B468">
        <v>4</v>
      </c>
      <c r="C468" t="s">
        <v>26</v>
      </c>
      <c r="D468" t="s">
        <v>27</v>
      </c>
      <c r="E468" t="s">
        <v>160</v>
      </c>
      <c r="F468" t="s">
        <v>161</v>
      </c>
      <c r="G468" s="2">
        <v>2000.0000000000002</v>
      </c>
      <c r="H468" t="str">
        <f>_xlfn.XLOOKUP(Data_Xuất[[#This Row],[Main SKU]],MD_Main_SKU[Main SKU],MD_Main_SKU[SKU name_gom])</f>
        <v>iSS01</v>
      </c>
      <c r="I468" t="str">
        <f>_xlfn.XLOOKUP(Data_Xuất[[#This Row],[Material-Xuất]],MD_NVL[Material-Xuất],MD_NVL[SKU name_gom])</f>
        <v>B1_DT</v>
      </c>
      <c r="J468" t="str">
        <f>Data_Xuất[[#This Row],[Material-Xuất]]&amp;" | "&amp;Data_Xuất[[#This Row],[Material description-Xuất]]</f>
        <v>160009895 | Vảy PET B1_A1 DT</v>
      </c>
      <c r="K468" s="2" cm="1">
        <f t="array" ref="K4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68" s="2" cm="1">
        <f t="array" ref="L4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8" s="2" cm="1">
        <f t="array" ref="M4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2000.0000000000002</v>
      </c>
      <c r="N468" s="2" cm="1">
        <f t="array" ref="N4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8" s="2" cm="1">
        <f t="array" ref="O4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8" s="2" cm="1">
        <f t="array" ref="P4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8" s="2" cm="1">
        <f t="array" ref="Q4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8" s="2" cm="1">
        <f t="array" ref="R4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8" s="2" cm="1">
        <f t="array" ref="S4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68" s="2" cm="1">
        <f t="array" ref="T4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8" s="2" cm="1">
        <f t="array" ref="U4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8" s="2" cm="1">
        <f t="array" ref="V4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8" s="2" cm="1">
        <f t="array" ref="W4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8" s="2" cm="1">
        <f t="array" ref="X4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8" s="2">
        <f>SUM(Data_Xuất[[#This Row],[B1_MN]:[B4_DT]])-Data_Xuất[[#This Row],[Xuất-NX]]</f>
        <v>0</v>
      </c>
    </row>
    <row r="469" spans="1:25" hidden="1" x14ac:dyDescent="0.35">
      <c r="A469">
        <v>2025</v>
      </c>
      <c r="B469">
        <v>4</v>
      </c>
      <c r="C469" t="s">
        <v>26</v>
      </c>
      <c r="D469" t="s">
        <v>27</v>
      </c>
      <c r="E469" t="s">
        <v>214</v>
      </c>
      <c r="F469" t="s">
        <v>215</v>
      </c>
      <c r="G469" s="2">
        <v>5200</v>
      </c>
      <c r="H469" t="str">
        <f>_xlfn.XLOOKUP(Data_Xuất[[#This Row],[Main SKU]],MD_Main_SKU[Main SKU],MD_Main_SKU[SKU name_gom])</f>
        <v>iSS01</v>
      </c>
      <c r="I469" t="str">
        <f>_xlfn.XLOOKUP(Data_Xuất[[#This Row],[Material-Xuất]],MD_NVL[Material-Xuất],MD_NVL[SKU name_gom])</f>
        <v>B7_DT</v>
      </c>
      <c r="J469" t="str">
        <f>Data_Xuất[[#This Row],[Material-Xuất]]&amp;" | "&amp;Data_Xuất[[#This Row],[Material description-Xuất]]</f>
        <v>160011808 | Vảy PET B7_A1</v>
      </c>
      <c r="K469" s="2" cm="1">
        <f t="array" ref="K4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69" s="2" cm="1">
        <f t="array" ref="L4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69" s="2" cm="1">
        <f t="array" ref="M4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69" s="2" cm="1">
        <f t="array" ref="N4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69" s="2" cm="1">
        <f t="array" ref="O4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69" s="2" cm="1">
        <f t="array" ref="P4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69" s="2" cm="1">
        <f t="array" ref="Q4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69" s="2" cm="1">
        <f t="array" ref="R4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69" s="2" cm="1">
        <f t="array" ref="S4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5200</v>
      </c>
      <c r="T469" s="2" cm="1">
        <f t="array" ref="T4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69" s="2" cm="1">
        <f t="array" ref="U4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69" s="2" cm="1">
        <f t="array" ref="V4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69" s="2" cm="1">
        <f t="array" ref="W4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69" s="2" cm="1">
        <f t="array" ref="X4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69" s="2">
        <f>SUM(Data_Xuất[[#This Row],[B1_MN]:[B4_DT]])-Data_Xuất[[#This Row],[Xuất-NX]]</f>
        <v>0</v>
      </c>
    </row>
    <row r="470" spans="1:25" hidden="1" x14ac:dyDescent="0.35">
      <c r="A470">
        <v>2025</v>
      </c>
      <c r="B470">
        <v>4</v>
      </c>
      <c r="C470" t="s">
        <v>26</v>
      </c>
      <c r="D470" t="s">
        <v>27</v>
      </c>
      <c r="E470" t="s">
        <v>172</v>
      </c>
      <c r="F470" t="s">
        <v>173</v>
      </c>
      <c r="G470" s="2">
        <v>104061.14499999997</v>
      </c>
      <c r="H470" t="str">
        <f>_xlfn.XLOOKUP(Data_Xuất[[#This Row],[Main SKU]],MD_Main_SKU[Main SKU],MD_Main_SKU[SKU name_gom])</f>
        <v>iSS01</v>
      </c>
      <c r="I470" t="str">
        <f>_xlfn.XLOOKUP(Data_Xuất[[#This Row],[Material-Xuất]],MD_NVL[Material-Xuất],MD_NVL[SKU name_gom])</f>
        <v>B1_DT</v>
      </c>
      <c r="J470" t="str">
        <f>Data_Xuất[[#This Row],[Material-Xuất]]&amp;" | "&amp;Data_Xuất[[#This Row],[Material description-Xuất]]</f>
        <v>160012293 | Vảy PET B1_A2.2 DT</v>
      </c>
      <c r="K470" s="2" cm="1">
        <f t="array" ref="K4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0" s="2" cm="1">
        <f t="array" ref="L4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0" s="2" cm="1">
        <f t="array" ref="M4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104061.14499999997</v>
      </c>
      <c r="N470" s="2" cm="1">
        <f t="array" ref="N4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0" s="2" cm="1">
        <f t="array" ref="O4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0" s="2" cm="1">
        <f t="array" ref="P4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70" s="2" cm="1">
        <f t="array" ref="Q4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0" s="2" cm="1">
        <f t="array" ref="R4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0" s="2" cm="1">
        <f t="array" ref="S4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0" s="2" cm="1">
        <f t="array" ref="T4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0" s="2" cm="1">
        <f t="array" ref="U4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0" s="2" cm="1">
        <f t="array" ref="V4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0" s="2" cm="1">
        <f t="array" ref="W4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0" s="2" cm="1">
        <f t="array" ref="X4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0" s="2">
        <f>SUM(Data_Xuất[[#This Row],[B1_MN]:[B4_DT]])-Data_Xuất[[#This Row],[Xuất-NX]]</f>
        <v>0</v>
      </c>
    </row>
    <row r="471" spans="1:25" hidden="1" x14ac:dyDescent="0.35">
      <c r="A471">
        <v>2025</v>
      </c>
      <c r="B471">
        <v>4</v>
      </c>
      <c r="C471" t="s">
        <v>26</v>
      </c>
      <c r="D471" t="s">
        <v>27</v>
      </c>
      <c r="E471" t="s">
        <v>194</v>
      </c>
      <c r="F471" t="s">
        <v>195</v>
      </c>
      <c r="G471" s="2">
        <v>48519.999999999993</v>
      </c>
      <c r="H471" t="str">
        <f>_xlfn.XLOOKUP(Data_Xuất[[#This Row],[Main SKU]],MD_Main_SKU[Main SKU],MD_Main_SKU[SKU name_gom])</f>
        <v>iSS01</v>
      </c>
      <c r="I471" t="str">
        <f>_xlfn.XLOOKUP(Data_Xuất[[#This Row],[Material-Xuất]],MD_NVL[Material-Xuất],MD_NVL[SKU name_gom])</f>
        <v>B1_DT</v>
      </c>
      <c r="J471" t="str">
        <f>Data_Xuất[[#This Row],[Material-Xuất]]&amp;" | "&amp;Data_Xuất[[#This Row],[Material description-Xuất]]</f>
        <v>160012294 | Vảy PET B1_A3 DT</v>
      </c>
      <c r="K471" s="2" cm="1">
        <f t="array" ref="K4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1" s="2" cm="1">
        <f t="array" ref="L4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1" s="2" cm="1">
        <f t="array" ref="M4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48519.999999999993</v>
      </c>
      <c r="N471" s="2" cm="1">
        <f t="array" ref="N4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1" s="2" cm="1">
        <f t="array" ref="O4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1" s="2" cm="1">
        <f t="array" ref="P4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71" s="2" cm="1">
        <f t="array" ref="Q4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1" s="2" cm="1">
        <f t="array" ref="R4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1" s="2" cm="1">
        <f t="array" ref="S4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1" s="2" cm="1">
        <f t="array" ref="T4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1" s="2" cm="1">
        <f t="array" ref="U4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1" s="2" cm="1">
        <f t="array" ref="V4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1" s="2" cm="1">
        <f t="array" ref="W4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1" s="2" cm="1">
        <f t="array" ref="X4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1" s="2">
        <f>SUM(Data_Xuất[[#This Row],[B1_MN]:[B4_DT]])-Data_Xuất[[#This Row],[Xuất-NX]]</f>
        <v>0</v>
      </c>
    </row>
    <row r="472" spans="1:25" hidden="1" x14ac:dyDescent="0.35">
      <c r="A472">
        <v>2025</v>
      </c>
      <c r="B472">
        <v>4</v>
      </c>
      <c r="C472" t="s">
        <v>26</v>
      </c>
      <c r="D472" t="s">
        <v>27</v>
      </c>
      <c r="E472" t="s">
        <v>164</v>
      </c>
      <c r="F472" t="s">
        <v>165</v>
      </c>
      <c r="G472" s="2">
        <v>522815.00000000017</v>
      </c>
      <c r="H472" t="str">
        <f>_xlfn.XLOOKUP(Data_Xuất[[#This Row],[Main SKU]],MD_Main_SKU[Main SKU],MD_Main_SKU[SKU name_gom])</f>
        <v>iSS01</v>
      </c>
      <c r="I472" t="str">
        <f>_xlfn.XLOOKUP(Data_Xuất[[#This Row],[Material-Xuất]],MD_NVL[Material-Xuất],MD_NVL[SKU name_gom])</f>
        <v>B1_MN</v>
      </c>
      <c r="J472" t="str">
        <f>Data_Xuất[[#This Row],[Material-Xuất]]&amp;" | "&amp;Data_Xuất[[#This Row],[Material description-Xuất]]</f>
        <v>160012296 | Vảy PET B1_A2.2 MN</v>
      </c>
      <c r="K472" s="2" cm="1">
        <f t="array" ref="K4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522815.00000000017</v>
      </c>
      <c r="L472" s="2" cm="1">
        <f t="array" ref="L4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2" s="2" cm="1">
        <f t="array" ref="M4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72" s="2" cm="1">
        <f t="array" ref="N4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2" s="2" cm="1">
        <f t="array" ref="O4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2" s="2" cm="1">
        <f t="array" ref="P4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72" s="2" cm="1">
        <f t="array" ref="Q4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2" s="2" cm="1">
        <f t="array" ref="R4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2" s="2" cm="1">
        <f t="array" ref="S4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2" s="2" cm="1">
        <f t="array" ref="T4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2" s="2" cm="1">
        <f t="array" ref="U4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2" s="2" cm="1">
        <f t="array" ref="V4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2" s="2" cm="1">
        <f t="array" ref="W4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2" s="2" cm="1">
        <f t="array" ref="X4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2" s="2">
        <f>SUM(Data_Xuất[[#This Row],[B1_MN]:[B4_DT]])-Data_Xuất[[#This Row],[Xuất-NX]]</f>
        <v>0</v>
      </c>
    </row>
    <row r="473" spans="1:25" hidden="1" x14ac:dyDescent="0.35">
      <c r="A473">
        <v>2025</v>
      </c>
      <c r="B473">
        <v>4</v>
      </c>
      <c r="C473" t="s">
        <v>26</v>
      </c>
      <c r="D473" t="s">
        <v>27</v>
      </c>
      <c r="E473" t="s">
        <v>196</v>
      </c>
      <c r="F473" t="s">
        <v>197</v>
      </c>
      <c r="G473" s="2">
        <v>114754.99999999997</v>
      </c>
      <c r="H473" t="str">
        <f>_xlfn.XLOOKUP(Data_Xuất[[#This Row],[Main SKU]],MD_Main_SKU[Main SKU],MD_Main_SKU[SKU name_gom])</f>
        <v>iSS01</v>
      </c>
      <c r="I473" t="str">
        <f>_xlfn.XLOOKUP(Data_Xuất[[#This Row],[Material-Xuất]],MD_NVL[Material-Xuất],MD_NVL[SKU name_gom])</f>
        <v>B1_MN</v>
      </c>
      <c r="J473" t="str">
        <f>Data_Xuất[[#This Row],[Material-Xuất]]&amp;" | "&amp;Data_Xuất[[#This Row],[Material description-Xuất]]</f>
        <v>160012297 | Vảy PET B1_A3 MN</v>
      </c>
      <c r="K473" s="2" cm="1">
        <f t="array" ref="K4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114754.99999999997</v>
      </c>
      <c r="L473" s="2" cm="1">
        <f t="array" ref="L4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3" s="2" cm="1">
        <f t="array" ref="M4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73" s="2" cm="1">
        <f t="array" ref="N4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3" s="2" cm="1">
        <f t="array" ref="O4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3" s="2" cm="1">
        <f t="array" ref="P4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73" s="2" cm="1">
        <f t="array" ref="Q4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3" s="2" cm="1">
        <f t="array" ref="R4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3" s="2" cm="1">
        <f t="array" ref="S4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3" s="2" cm="1">
        <f t="array" ref="T4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3" s="2" cm="1">
        <f t="array" ref="U4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3" s="2" cm="1">
        <f t="array" ref="V4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3" s="2" cm="1">
        <f t="array" ref="W4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3" s="2" cm="1">
        <f t="array" ref="X4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3" s="2">
        <f>SUM(Data_Xuất[[#This Row],[B1_MN]:[B4_DT]])-Data_Xuất[[#This Row],[Xuất-NX]]</f>
        <v>0</v>
      </c>
    </row>
    <row r="474" spans="1:25" hidden="1" x14ac:dyDescent="0.35">
      <c r="A474">
        <v>2025</v>
      </c>
      <c r="B474">
        <v>4</v>
      </c>
      <c r="C474" t="s">
        <v>26</v>
      </c>
      <c r="D474" t="s">
        <v>27</v>
      </c>
      <c r="E474" t="s">
        <v>216</v>
      </c>
      <c r="F474" t="s">
        <v>217</v>
      </c>
      <c r="G474" s="2">
        <v>63000</v>
      </c>
      <c r="H474" t="str">
        <f>_xlfn.XLOOKUP(Data_Xuất[[#This Row],[Main SKU]],MD_Main_SKU[Main SKU],MD_Main_SKU[SKU name_gom])</f>
        <v>iSS01</v>
      </c>
      <c r="I474" t="str">
        <f>_xlfn.XLOOKUP(Data_Xuất[[#This Row],[Material-Xuất]],MD_NVL[Material-Xuất],MD_NVL[SKU name_gom])</f>
        <v>Vảy trộn</v>
      </c>
      <c r="J474" t="str">
        <f>Data_Xuất[[#This Row],[Material-Xuất]]&amp;" | "&amp;Data_Xuất[[#This Row],[Material description-Xuất]]</f>
        <v>160012358 | Vảy PET B1 Mix Zigzag</v>
      </c>
      <c r="K474" s="2" cm="1">
        <f t="array" ref="K4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41953.438914027152</v>
      </c>
      <c r="L474" s="2" cm="1">
        <f t="array" ref="L4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4" s="2" cm="1">
        <f t="array" ref="M4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8928.3257918552044</v>
      </c>
      <c r="N474" s="2" cm="1">
        <f t="array" ref="N4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285.06787330316746</v>
      </c>
      <c r="O474" s="2" cm="1">
        <f t="array" ref="O4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4" s="2" cm="1">
        <f t="array" ref="P4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11833.16742081448</v>
      </c>
      <c r="Q474" s="2" cm="1">
        <f t="array" ref="Q4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4" s="2" cm="1">
        <f t="array" ref="R4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4" s="2" cm="1">
        <f t="array" ref="S4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4" s="2" cm="1">
        <f t="array" ref="T4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4" s="2" cm="1">
        <f t="array" ref="U4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4" s="2" cm="1">
        <f t="array" ref="V4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4" s="2" cm="1">
        <f t="array" ref="W4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4" s="2" cm="1">
        <f t="array" ref="X4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4" s="2">
        <f>SUM(Data_Xuất[[#This Row],[B1_MN]:[B4_DT]])-Data_Xuất[[#This Row],[Xuất-NX]]</f>
        <v>0</v>
      </c>
    </row>
    <row r="475" spans="1:25" hidden="1" x14ac:dyDescent="0.35">
      <c r="A475">
        <v>2025</v>
      </c>
      <c r="B475">
        <v>4</v>
      </c>
      <c r="C475" t="s">
        <v>26</v>
      </c>
      <c r="D475" t="s">
        <v>27</v>
      </c>
      <c r="E475" t="s">
        <v>142</v>
      </c>
      <c r="F475" t="s">
        <v>143</v>
      </c>
      <c r="G475" s="2">
        <v>9004.9999999999982</v>
      </c>
      <c r="H475" t="str">
        <f>_xlfn.XLOOKUP(Data_Xuất[[#This Row],[Main SKU]],MD_Main_SKU[Main SKU],MD_Main_SKU[SKU name_gom])</f>
        <v>iSS01</v>
      </c>
      <c r="I475" t="str">
        <f>_xlfn.XLOOKUP(Data_Xuất[[#This Row],[Material-Xuất]],MD_NVL[Material-Xuất],MD_NVL[SKU name_gom])</f>
        <v>B1_DT</v>
      </c>
      <c r="J475" t="str">
        <f>Data_Xuất[[#This Row],[Material-Xuất]]&amp;" | "&amp;Data_Xuất[[#This Row],[Material description-Xuất]]</f>
        <v>160012659 | Vảy PET B1_A2.1 DT</v>
      </c>
      <c r="K475" s="2" cm="1">
        <f t="array" ref="K4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5" s="2" cm="1">
        <f t="array" ref="L4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5" s="2" cm="1">
        <f t="array" ref="M4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9004.9999999999982</v>
      </c>
      <c r="N475" s="2" cm="1">
        <f t="array" ref="N4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5" s="2" cm="1">
        <f t="array" ref="O4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5" s="2" cm="1">
        <f t="array" ref="P4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75" s="2" cm="1">
        <f t="array" ref="Q4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5" s="2" cm="1">
        <f t="array" ref="R4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5" s="2" cm="1">
        <f t="array" ref="S4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5" s="2" cm="1">
        <f t="array" ref="T4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5" s="2" cm="1">
        <f t="array" ref="U4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5" s="2" cm="1">
        <f t="array" ref="V4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5" s="2" cm="1">
        <f t="array" ref="W4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5" s="2" cm="1">
        <f t="array" ref="X4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5" s="2">
        <f>SUM(Data_Xuất[[#This Row],[B1_MN]:[B4_DT]])-Data_Xuất[[#This Row],[Xuất-NX]]</f>
        <v>0</v>
      </c>
    </row>
    <row r="476" spans="1:25" hidden="1" x14ac:dyDescent="0.35">
      <c r="A476">
        <v>2025</v>
      </c>
      <c r="B476">
        <v>4</v>
      </c>
      <c r="C476" t="s">
        <v>26</v>
      </c>
      <c r="D476" t="s">
        <v>27</v>
      </c>
      <c r="E476" t="s">
        <v>268</v>
      </c>
      <c r="F476" t="s">
        <v>269</v>
      </c>
      <c r="G476" s="2">
        <v>30000</v>
      </c>
      <c r="H476" t="str">
        <f>_xlfn.XLOOKUP(Data_Xuất[[#This Row],[Main SKU]],MD_Main_SKU[Main SKU],MD_Main_SKU[SKU name_gom])</f>
        <v>iSS01</v>
      </c>
      <c r="I476" t="str">
        <f>_xlfn.XLOOKUP(Data_Xuất[[#This Row],[Material-Xuất]],MD_NVL[Material-Xuất],MD_NVL[SKU name_gom])</f>
        <v>Vảy trộn</v>
      </c>
      <c r="J476" t="str">
        <f>Data_Xuất[[#This Row],[Material-Xuất]]&amp;" | "&amp;Data_Xuất[[#This Row],[Material description-Xuất]]</f>
        <v>160012693 | Vảy PET B8_A1A2-B7.1_A1</v>
      </c>
      <c r="K476" s="2" cm="1">
        <f t="array" ref="K4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6120</v>
      </c>
      <c r="L476" s="2" cm="1">
        <f t="array" ref="L4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6" s="2" cm="1">
        <f t="array" ref="M4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76" s="2" cm="1">
        <f t="array" ref="N4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21900</v>
      </c>
      <c r="O476" s="2" cm="1">
        <f t="array" ref="O4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6" s="2" cm="1">
        <f t="array" ref="P4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1980</v>
      </c>
      <c r="Q476" s="2" cm="1">
        <f t="array" ref="Q4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6" s="2" cm="1">
        <f t="array" ref="R4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6" s="2" cm="1">
        <f t="array" ref="S4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6" s="2" cm="1">
        <f t="array" ref="T4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6" s="2" cm="1">
        <f t="array" ref="U4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6" s="2" cm="1">
        <f t="array" ref="V4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6" s="2" cm="1">
        <f t="array" ref="W4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6" s="2" cm="1">
        <f t="array" ref="X4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6" s="2">
        <f>SUM(Data_Xuất[[#This Row],[B1_MN]:[B4_DT]])-Data_Xuất[[#This Row],[Xuất-NX]]</f>
        <v>0</v>
      </c>
    </row>
    <row r="477" spans="1:25" hidden="1" x14ac:dyDescent="0.35">
      <c r="A477">
        <v>2025</v>
      </c>
      <c r="B477">
        <v>4</v>
      </c>
      <c r="C477" t="s">
        <v>26</v>
      </c>
      <c r="D477" t="s">
        <v>27</v>
      </c>
      <c r="E477" t="s">
        <v>232</v>
      </c>
      <c r="F477" t="s">
        <v>233</v>
      </c>
      <c r="G477" s="2">
        <v>43000</v>
      </c>
      <c r="H477" t="str">
        <f>_xlfn.XLOOKUP(Data_Xuất[[#This Row],[Main SKU]],MD_Main_SKU[Main SKU],MD_Main_SKU[SKU name_gom])</f>
        <v>iSS01</v>
      </c>
      <c r="I477" t="str">
        <f>_xlfn.XLOOKUP(Data_Xuất[[#This Row],[Material-Xuất]],MD_NVL[Material-Xuất],MD_NVL[SKU name_gom])</f>
        <v>Phó sản</v>
      </c>
      <c r="J477" t="str">
        <f>Data_Xuất[[#This Row],[Material-Xuất]]&amp;" | "&amp;Data_Xuất[[#This Row],[Material description-Xuất]]</f>
        <v>160012717 | Vảy PET HAD_A1</v>
      </c>
      <c r="K477" s="2" cm="1">
        <f t="array" ref="K4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7" s="2" cm="1">
        <f t="array" ref="L4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7" s="2" cm="1">
        <f t="array" ref="M4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77" s="2" cm="1">
        <f t="array" ref="N4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7" s="2" cm="1">
        <f t="array" ref="O4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7" s="2" cm="1">
        <f t="array" ref="P4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43000</v>
      </c>
      <c r="Q477" s="2" cm="1">
        <f t="array" ref="Q4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7" s="2" cm="1">
        <f t="array" ref="R4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7" s="2" cm="1">
        <f t="array" ref="S4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7" s="2" cm="1">
        <f t="array" ref="T4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7" s="2" cm="1">
        <f t="array" ref="U4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7" s="2" cm="1">
        <f t="array" ref="V4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7" s="2" cm="1">
        <f t="array" ref="W4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7" s="2" cm="1">
        <f t="array" ref="X4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7" s="2">
        <f>SUM(Data_Xuất[[#This Row],[B1_MN]:[B4_DT]])-Data_Xuất[[#This Row],[Xuất-NX]]</f>
        <v>0</v>
      </c>
    </row>
    <row r="478" spans="1:25" hidden="1" x14ac:dyDescent="0.35">
      <c r="A478">
        <v>2025</v>
      </c>
      <c r="B478">
        <v>4</v>
      </c>
      <c r="C478" t="s">
        <v>26</v>
      </c>
      <c r="D478" t="s">
        <v>27</v>
      </c>
      <c r="E478" t="s">
        <v>234</v>
      </c>
      <c r="F478" t="s">
        <v>235</v>
      </c>
      <c r="G478" s="2">
        <v>17000</v>
      </c>
      <c r="H478" t="str">
        <f>_xlfn.XLOOKUP(Data_Xuất[[#This Row],[Main SKU]],MD_Main_SKU[Main SKU],MD_Main_SKU[SKU name_gom])</f>
        <v>iSS01</v>
      </c>
      <c r="I478" t="str">
        <f>_xlfn.XLOOKUP(Data_Xuất[[#This Row],[Material-Xuất]],MD_NVL[Material-Xuất],MD_NVL[SKU name_gom])</f>
        <v>Phó sản</v>
      </c>
      <c r="J478" t="str">
        <f>Data_Xuất[[#This Row],[Material-Xuất]]&amp;" | "&amp;Data_Xuất[[#This Row],[Material description-Xuất]]</f>
        <v>160012718 | Vảy PET HAD_A2</v>
      </c>
      <c r="K478" s="2" cm="1">
        <f t="array" ref="K4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8" s="2" cm="1">
        <f t="array" ref="L4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8" s="2" cm="1">
        <f t="array" ref="M4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78" s="2" cm="1">
        <f t="array" ref="N4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8" s="2" cm="1">
        <f t="array" ref="O4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8" s="2" cm="1">
        <f t="array" ref="P4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17000</v>
      </c>
      <c r="Q478" s="2" cm="1">
        <f t="array" ref="Q4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8" s="2" cm="1">
        <f t="array" ref="R4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8" s="2" cm="1">
        <f t="array" ref="S4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8" s="2" cm="1">
        <f t="array" ref="T4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8" s="2" cm="1">
        <f t="array" ref="U4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8" s="2" cm="1">
        <f t="array" ref="V4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8" s="2" cm="1">
        <f t="array" ref="W4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8" s="2" cm="1">
        <f t="array" ref="X4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8" s="2">
        <f>SUM(Data_Xuất[[#This Row],[B1_MN]:[B4_DT]])-Data_Xuất[[#This Row],[Xuất-NX]]</f>
        <v>0</v>
      </c>
    </row>
    <row r="479" spans="1:25" hidden="1" x14ac:dyDescent="0.35">
      <c r="A479">
        <v>2025</v>
      </c>
      <c r="B479">
        <v>4</v>
      </c>
      <c r="C479" t="s">
        <v>26</v>
      </c>
      <c r="D479" t="s">
        <v>27</v>
      </c>
      <c r="E479" t="s">
        <v>236</v>
      </c>
      <c r="F479" t="s">
        <v>237</v>
      </c>
      <c r="G479" s="2">
        <v>18370</v>
      </c>
      <c r="H479" t="str">
        <f>_xlfn.XLOOKUP(Data_Xuất[[#This Row],[Main SKU]],MD_Main_SKU[Main SKU],MD_Main_SKU[SKU name_gom])</f>
        <v>iSS01</v>
      </c>
      <c r="I479" t="str">
        <f>_xlfn.XLOOKUP(Data_Xuất[[#This Row],[Material-Xuất]],MD_NVL[Material-Xuất],MD_NVL[SKU name_gom])</f>
        <v>Phó sản</v>
      </c>
      <c r="J479" t="str">
        <f>Data_Xuất[[#This Row],[Material-Xuất]]&amp;" | "&amp;Data_Xuất[[#This Row],[Material description-Xuất]]</f>
        <v>160012719 | Vảy PET HAD_A3</v>
      </c>
      <c r="K479" s="2" cm="1">
        <f t="array" ref="K4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79" s="2" cm="1">
        <f t="array" ref="L4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79" s="2" cm="1">
        <f t="array" ref="M4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79" s="2" cm="1">
        <f t="array" ref="N4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79" s="2" cm="1">
        <f t="array" ref="O4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79" s="2" cm="1">
        <f t="array" ref="P4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18370</v>
      </c>
      <c r="Q479" s="2" cm="1">
        <f t="array" ref="Q4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79" s="2" cm="1">
        <f t="array" ref="R4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79" s="2" cm="1">
        <f t="array" ref="S4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79" s="2" cm="1">
        <f t="array" ref="T4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79" s="2" cm="1">
        <f t="array" ref="U4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79" s="2" cm="1">
        <f t="array" ref="V4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79" s="2" cm="1">
        <f t="array" ref="W4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79" s="2" cm="1">
        <f t="array" ref="X4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79" s="2">
        <f>SUM(Data_Xuất[[#This Row],[B1_MN]:[B4_DT]])-Data_Xuất[[#This Row],[Xuất-NX]]</f>
        <v>0</v>
      </c>
    </row>
    <row r="480" spans="1:25" hidden="1" x14ac:dyDescent="0.35">
      <c r="A480">
        <v>2025</v>
      </c>
      <c r="B480">
        <v>4</v>
      </c>
      <c r="C480" t="s">
        <v>26</v>
      </c>
      <c r="D480" t="s">
        <v>27</v>
      </c>
      <c r="E480" t="s">
        <v>266</v>
      </c>
      <c r="F480" t="s">
        <v>267</v>
      </c>
      <c r="G480" s="2">
        <v>99660.000000000029</v>
      </c>
      <c r="H480" t="str">
        <f>_xlfn.XLOOKUP(Data_Xuất[[#This Row],[Main SKU]],MD_Main_SKU[Main SKU],MD_Main_SKU[SKU name_gom])</f>
        <v>iSS01</v>
      </c>
      <c r="I480" t="str">
        <f>_xlfn.XLOOKUP(Data_Xuất[[#This Row],[Material-Xuất]],MD_NVL[Material-Xuất],MD_NVL[SKU name_gom])</f>
        <v>B6_DT</v>
      </c>
      <c r="J480" t="str">
        <f>Data_Xuất[[#This Row],[Material-Xuất]]&amp;" | "&amp;Data_Xuất[[#This Row],[Material description-Xuất]]</f>
        <v>160012917 | Vảy PET B6.2_A3.1</v>
      </c>
      <c r="K480" s="2" cm="1">
        <f t="array" ref="K4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0" s="2" cm="1">
        <f t="array" ref="L4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0" s="2" cm="1">
        <f t="array" ref="M4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0" s="2" cm="1">
        <f t="array" ref="N4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99660.000000000029</v>
      </c>
      <c r="O480" s="2" cm="1">
        <f t="array" ref="O4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0" s="2" cm="1">
        <f t="array" ref="P4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0" s="2" cm="1">
        <f t="array" ref="Q4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0" s="2" cm="1">
        <f t="array" ref="R4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0" s="2" cm="1">
        <f t="array" ref="S4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0" s="2" cm="1">
        <f t="array" ref="T4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0" s="2" cm="1">
        <f t="array" ref="U4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0" s="2" cm="1">
        <f t="array" ref="V4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0" s="2" cm="1">
        <f t="array" ref="W4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0" s="2" cm="1">
        <f t="array" ref="X4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0" s="2">
        <f>SUM(Data_Xuất[[#This Row],[B1_MN]:[B4_DT]])-Data_Xuất[[#This Row],[Xuất-NX]]</f>
        <v>0</v>
      </c>
    </row>
    <row r="481" spans="1:25" hidden="1" x14ac:dyDescent="0.35">
      <c r="A481">
        <v>2025</v>
      </c>
      <c r="B481">
        <v>4</v>
      </c>
      <c r="C481" t="s">
        <v>115</v>
      </c>
      <c r="D481" t="s">
        <v>116</v>
      </c>
      <c r="E481" t="s">
        <v>182</v>
      </c>
      <c r="F481" t="s">
        <v>183</v>
      </c>
      <c r="G481" s="2">
        <v>130773</v>
      </c>
      <c r="H481" t="str">
        <f>_xlfn.XLOOKUP(Data_Xuất[[#This Row],[Main SKU]],MD_Main_SKU[Main SKU],MD_Main_SKU[SKU name_gom])</f>
        <v>WSS05</v>
      </c>
      <c r="I481" t="str">
        <f>_xlfn.XLOOKUP(Data_Xuất[[#This Row],[Material-Xuất]],MD_NVL[Material-Xuất],MD_NVL[SKU name_gom])</f>
        <v>Vảy trộn</v>
      </c>
      <c r="J481" t="str">
        <f>Data_Xuất[[#This Row],[Material-Xuất]]&amp;" | "&amp;Data_Xuất[[#This Row],[Material description-Xuất]]</f>
        <v>160012456 | Vảy Xơ Sợi Mixed Thử Nghiệm</v>
      </c>
      <c r="K481" s="2" cm="1">
        <f t="array" ref="K4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1516.6971649484537</v>
      </c>
      <c r="L481" s="2" cm="1">
        <f t="array" ref="L4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1" s="2" cm="1">
        <f t="array" ref="M4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1" s="2" cm="1">
        <f t="array" ref="N4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42213.614278350513</v>
      </c>
      <c r="O481" s="2" cm="1">
        <f t="array" ref="O4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16403.92244845361</v>
      </c>
      <c r="P481" s="2" cm="1">
        <f t="array" ref="P4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70582.592139175249</v>
      </c>
      <c r="Q481" s="2" cm="1">
        <f t="array" ref="Q4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1" s="2" cm="1">
        <f t="array" ref="R4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1" s="2" cm="1">
        <f t="array" ref="S4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1" s="2" cm="1">
        <f t="array" ref="T4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1" s="2" cm="1">
        <f t="array" ref="U4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56.173969072164944</v>
      </c>
      <c r="V481" s="2" cm="1">
        <f t="array" ref="V4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1" s="2" cm="1">
        <f t="array" ref="W4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1" s="2" cm="1">
        <f t="array" ref="X4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1" s="2">
        <f>SUM(Data_Xuất[[#This Row],[B1_MN]:[B4_DT]])-Data_Xuất[[#This Row],[Xuất-NX]]</f>
        <v>0</v>
      </c>
    </row>
    <row r="482" spans="1:25" hidden="1" x14ac:dyDescent="0.35">
      <c r="A482">
        <v>2025</v>
      </c>
      <c r="B482">
        <v>4</v>
      </c>
      <c r="C482" t="s">
        <v>115</v>
      </c>
      <c r="D482" t="s">
        <v>116</v>
      </c>
      <c r="E482" t="s">
        <v>212</v>
      </c>
      <c r="F482" t="s">
        <v>213</v>
      </c>
      <c r="G482" s="2">
        <v>21100</v>
      </c>
      <c r="H482" t="str">
        <f>_xlfn.XLOOKUP(Data_Xuất[[#This Row],[Main SKU]],MD_Main_SKU[Main SKU],MD_Main_SKU[SKU name_gom])</f>
        <v>WSS05</v>
      </c>
      <c r="I482" t="str">
        <f>_xlfn.XLOOKUP(Data_Xuất[[#This Row],[Material-Xuất]],MD_NVL[Material-Xuất],MD_NVL[SKU name_gom])</f>
        <v>B6_DT</v>
      </c>
      <c r="J482" t="str">
        <f>Data_Xuất[[#This Row],[Material-Xuất]]&amp;" | "&amp;Data_Xuất[[#This Row],[Material description-Xuất]]</f>
        <v>160012689 | Vảy PET B6.2_A3.2</v>
      </c>
      <c r="K482" s="2" cm="1">
        <f t="array" ref="K4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2" s="2" cm="1">
        <f t="array" ref="L4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2" s="2" cm="1">
        <f t="array" ref="M4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2" s="2" cm="1">
        <f t="array" ref="N4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21100</v>
      </c>
      <c r="O482" s="2" cm="1">
        <f t="array" ref="O4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2" s="2" cm="1">
        <f t="array" ref="P4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2" s="2" cm="1">
        <f t="array" ref="Q4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2" s="2" cm="1">
        <f t="array" ref="R4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2" s="2" cm="1">
        <f t="array" ref="S4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2" s="2" cm="1">
        <f t="array" ref="T4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2" s="2" cm="1">
        <f t="array" ref="U4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2" s="2" cm="1">
        <f t="array" ref="V4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2" s="2" cm="1">
        <f t="array" ref="W4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2" s="2" cm="1">
        <f t="array" ref="X4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2" s="2">
        <f>SUM(Data_Xuất[[#This Row],[B1_MN]:[B4_DT]])-Data_Xuất[[#This Row],[Xuất-NX]]</f>
        <v>0</v>
      </c>
    </row>
    <row r="483" spans="1:25" hidden="1" x14ac:dyDescent="0.35">
      <c r="A483">
        <v>2025</v>
      </c>
      <c r="B483">
        <v>4</v>
      </c>
      <c r="C483" t="s">
        <v>118</v>
      </c>
      <c r="D483" t="s">
        <v>119</v>
      </c>
      <c r="E483" t="s">
        <v>182</v>
      </c>
      <c r="F483" t="s">
        <v>183</v>
      </c>
      <c r="G483" s="2">
        <v>2100</v>
      </c>
      <c r="H483" t="str">
        <f>_xlfn.XLOOKUP(Data_Xuất[[#This Row],[Main SKU]],MD_Main_SKU[Main SKU],MD_Main_SKU[SKU name_gom])</f>
        <v>WSS05</v>
      </c>
      <c r="I483" t="str">
        <f>_xlfn.XLOOKUP(Data_Xuất[[#This Row],[Material-Xuất]],MD_NVL[Material-Xuất],MD_NVL[SKU name_gom])</f>
        <v>Vảy trộn</v>
      </c>
      <c r="J483" t="str">
        <f>Data_Xuất[[#This Row],[Material-Xuất]]&amp;" | "&amp;Data_Xuất[[#This Row],[Material description-Xuất]]</f>
        <v>160012456 | Vảy Xơ Sợi Mixed Thử Nghiệm</v>
      </c>
      <c r="K483" s="2" cm="1">
        <f t="array" ref="K4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24.355670103092784</v>
      </c>
      <c r="L483" s="2" cm="1">
        <f t="array" ref="L4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3" s="2" cm="1">
        <f t="array" ref="M4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3" s="2" cm="1">
        <f t="array" ref="N4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677.88144329896909</v>
      </c>
      <c r="O483" s="2" cm="1">
        <f t="array" ref="O4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263.42010309278351</v>
      </c>
      <c r="P483" s="2" cm="1">
        <f t="array" ref="P4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1133.4407216494844</v>
      </c>
      <c r="Q483" s="2" cm="1">
        <f t="array" ref="Q4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3" s="2" cm="1">
        <f t="array" ref="R4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3" s="2" cm="1">
        <f t="array" ref="S4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3" s="2" cm="1">
        <f t="array" ref="T4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3" s="2" cm="1">
        <f t="array" ref="U4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0.90206185567010311</v>
      </c>
      <c r="V483" s="2" cm="1">
        <f t="array" ref="V4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3" s="2" cm="1">
        <f t="array" ref="W4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3" s="2" cm="1">
        <f t="array" ref="X4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3" s="2">
        <f>SUM(Data_Xuất[[#This Row],[B1_MN]:[B4_DT]])-Data_Xuất[[#This Row],[Xuất-NX]]</f>
        <v>0</v>
      </c>
    </row>
    <row r="484" spans="1:25" hidden="1" x14ac:dyDescent="0.35">
      <c r="A484">
        <v>2025</v>
      </c>
      <c r="B484">
        <v>4</v>
      </c>
      <c r="C484" t="s">
        <v>118</v>
      </c>
      <c r="D484" t="s">
        <v>119</v>
      </c>
      <c r="E484" t="s">
        <v>240</v>
      </c>
      <c r="F484" t="s">
        <v>241</v>
      </c>
      <c r="G484" s="2">
        <v>2000</v>
      </c>
      <c r="H484" t="str">
        <f>_xlfn.XLOOKUP(Data_Xuất[[#This Row],[Main SKU]],MD_Main_SKU[Main SKU],MD_Main_SKU[SKU name_gom])</f>
        <v>WSS05</v>
      </c>
      <c r="I484" t="str">
        <f>_xlfn.XLOOKUP(Data_Xuất[[#This Row],[Material-Xuất]],MD_NVL[Material-Xuất],MD_NVL[SKU name_gom])</f>
        <v>Vảy trộn</v>
      </c>
      <c r="J484" t="str">
        <f>Data_Xuất[[#This Row],[Material-Xuất]]&amp;" | "&amp;Data_Xuất[[#This Row],[Material description-Xuất]]</f>
        <v>160012790 | Vảy PET Xơ Sợi B6.2_A3-B7.1_A3</v>
      </c>
      <c r="K484" s="2" cm="1">
        <f t="array" ref="K4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4" s="2" cm="1">
        <f t="array" ref="L4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4" s="2" cm="1">
        <f t="array" ref="M4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4" s="2" cm="1">
        <f t="array" ref="N4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1228.2374100719423</v>
      </c>
      <c r="O484" s="2" cm="1">
        <f t="array" ref="O4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66.446043165467628</v>
      </c>
      <c r="P484" s="2" cm="1">
        <f t="array" ref="P4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582.34532374100718</v>
      </c>
      <c r="Q484" s="2" cm="1">
        <f t="array" ref="Q4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22.978417266187048</v>
      </c>
      <c r="R484" s="2" cm="1">
        <f t="array" ref="R4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4" s="2" cm="1">
        <f t="array" ref="S4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4" s="2" cm="1">
        <f t="array" ref="T4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4" s="2" cm="1">
        <f t="array" ref="U4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79.129496402877692</v>
      </c>
      <c r="V484" s="2" cm="1">
        <f t="array" ref="V4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4" s="2" cm="1">
        <f t="array" ref="W4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20.863309352517987</v>
      </c>
      <c r="X484" s="2" cm="1">
        <f t="array" ref="X4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4" s="2">
        <f>SUM(Data_Xuất[[#This Row],[B1_MN]:[B4_DT]])-Data_Xuất[[#This Row],[Xuất-NX]]</f>
        <v>0</v>
      </c>
    </row>
    <row r="485" spans="1:25" hidden="1" x14ac:dyDescent="0.35">
      <c r="A485">
        <v>2025</v>
      </c>
      <c r="B485">
        <v>4</v>
      </c>
      <c r="C485" t="s">
        <v>44</v>
      </c>
      <c r="D485" t="s">
        <v>45</v>
      </c>
      <c r="E485" t="s">
        <v>158</v>
      </c>
      <c r="F485" t="s">
        <v>159</v>
      </c>
      <c r="G485" s="2">
        <v>4500.0000000000009</v>
      </c>
      <c r="H485" t="str">
        <f>_xlfn.XLOOKUP(Data_Xuất[[#This Row],[Main SKU]],MD_Main_SKU[Main SKU],MD_Main_SKU[SKU name_gom])</f>
        <v>iSS01</v>
      </c>
      <c r="I485" t="str">
        <f>_xlfn.XLOOKUP(Data_Xuất[[#This Row],[Material-Xuất]],MD_NVL[Material-Xuất],MD_NVL[SKU name_gom])</f>
        <v>B3_DT</v>
      </c>
      <c r="J485" t="str">
        <f>Data_Xuất[[#This Row],[Material-Xuất]]&amp;" | "&amp;Data_Xuất[[#This Row],[Material description-Xuất]]</f>
        <v>160009894 | Vảy PET B3_A1 DT</v>
      </c>
      <c r="K485" s="2" cm="1">
        <f t="array" ref="K4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5" s="2" cm="1">
        <f t="array" ref="L4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5" s="2" cm="1">
        <f t="array" ref="M4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5" s="2" cm="1">
        <f t="array" ref="N4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85" s="2" cm="1">
        <f t="array" ref="O4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5" s="2" cm="1">
        <f t="array" ref="P4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5" s="2" cm="1">
        <f t="array" ref="Q4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5" s="2" cm="1">
        <f t="array" ref="R4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4500.0000000000009</v>
      </c>
      <c r="S485" s="2" cm="1">
        <f t="array" ref="S4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5" s="2" cm="1">
        <f t="array" ref="T4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5" s="2" cm="1">
        <f t="array" ref="U4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5" s="2" cm="1">
        <f t="array" ref="V4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5" s="2" cm="1">
        <f t="array" ref="W4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5" s="2" cm="1">
        <f t="array" ref="X4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5" s="2">
        <f>SUM(Data_Xuất[[#This Row],[B1_MN]:[B4_DT]])-Data_Xuất[[#This Row],[Xuất-NX]]</f>
        <v>0</v>
      </c>
    </row>
    <row r="486" spans="1:25" hidden="1" x14ac:dyDescent="0.35">
      <c r="A486">
        <v>2025</v>
      </c>
      <c r="B486">
        <v>4</v>
      </c>
      <c r="C486" t="s">
        <v>44</v>
      </c>
      <c r="D486" t="s">
        <v>45</v>
      </c>
      <c r="E486" t="s">
        <v>166</v>
      </c>
      <c r="F486" t="s">
        <v>167</v>
      </c>
      <c r="G486" s="2">
        <v>4500.0000000000009</v>
      </c>
      <c r="H486" t="str">
        <f>_xlfn.XLOOKUP(Data_Xuất[[#This Row],[Main SKU]],MD_Main_SKU[Main SKU],MD_Main_SKU[SKU name_gom])</f>
        <v>iSS01</v>
      </c>
      <c r="I486" t="str">
        <f>_xlfn.XLOOKUP(Data_Xuất[[#This Row],[Material-Xuất]],MD_NVL[Material-Xuất],MD_NVL[SKU name_gom])</f>
        <v>B3_DT</v>
      </c>
      <c r="J486" t="str">
        <f>Data_Xuất[[#This Row],[Material-Xuất]]&amp;" | "&amp;Data_Xuất[[#This Row],[Material description-Xuất]]</f>
        <v>160012302 | Vảy PET B3_A2.2 DT</v>
      </c>
      <c r="K486" s="2" cm="1">
        <f t="array" ref="K4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6" s="2" cm="1">
        <f t="array" ref="L4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6" s="2" cm="1">
        <f t="array" ref="M4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86" s="2" cm="1">
        <f t="array" ref="N4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86" s="2" cm="1">
        <f t="array" ref="O4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6" s="2" cm="1">
        <f t="array" ref="P4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6" s="2" cm="1">
        <f t="array" ref="Q4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6" s="2" cm="1">
        <f t="array" ref="R4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4500.0000000000009</v>
      </c>
      <c r="S486" s="2" cm="1">
        <f t="array" ref="S4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6" s="2" cm="1">
        <f t="array" ref="T4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6" s="2" cm="1">
        <f t="array" ref="U4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6" s="2" cm="1">
        <f t="array" ref="V4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6" s="2" cm="1">
        <f t="array" ref="W4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6" s="2" cm="1">
        <f t="array" ref="X4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6" s="2">
        <f>SUM(Data_Xuất[[#This Row],[B1_MN]:[B4_DT]])-Data_Xuất[[#This Row],[Xuất-NX]]</f>
        <v>0</v>
      </c>
    </row>
    <row r="487" spans="1:25" hidden="1" x14ac:dyDescent="0.35">
      <c r="A487">
        <v>2025</v>
      </c>
      <c r="B487">
        <v>4</v>
      </c>
      <c r="C487" t="s">
        <v>44</v>
      </c>
      <c r="D487" t="s">
        <v>45</v>
      </c>
      <c r="E487" t="s">
        <v>258</v>
      </c>
      <c r="F487" t="s">
        <v>259</v>
      </c>
      <c r="G487" s="2">
        <v>40100.000000000007</v>
      </c>
      <c r="H487" t="str">
        <f>_xlfn.XLOOKUP(Data_Xuất[[#This Row],[Main SKU]],MD_Main_SKU[Main SKU],MD_Main_SKU[SKU name_gom])</f>
        <v>iSS01</v>
      </c>
      <c r="I487" t="str">
        <f>_xlfn.XLOOKUP(Data_Xuất[[#This Row],[Material-Xuất]],MD_NVL[Material-Xuất],MD_NVL[SKU name_gom])</f>
        <v>B1_DT</v>
      </c>
      <c r="J487" t="str">
        <f>Data_Xuất[[#This Row],[Material-Xuất]]&amp;" | "&amp;Data_Xuất[[#This Row],[Material description-Xuất]]</f>
        <v>160012907 | Vảy PET B1.3_A1 DT</v>
      </c>
      <c r="K487" s="2" cm="1">
        <f t="array" ref="K4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7" s="2" cm="1">
        <f t="array" ref="L4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7" s="2" cm="1">
        <f t="array" ref="M4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40100.000000000007</v>
      </c>
      <c r="N487" s="2" cm="1">
        <f t="array" ref="N4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87" s="2" cm="1">
        <f t="array" ref="O4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7" s="2" cm="1">
        <f t="array" ref="P4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7" s="2" cm="1">
        <f t="array" ref="Q4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7" s="2" cm="1">
        <f t="array" ref="R4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7" s="2" cm="1">
        <f t="array" ref="S4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7" s="2" cm="1">
        <f t="array" ref="T4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7" s="2" cm="1">
        <f t="array" ref="U4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7" s="2" cm="1">
        <f t="array" ref="V4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7" s="2" cm="1">
        <f t="array" ref="W4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7" s="2" cm="1">
        <f t="array" ref="X4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7" s="2">
        <f>SUM(Data_Xuất[[#This Row],[B1_MN]:[B4_DT]])-Data_Xuất[[#This Row],[Xuất-NX]]</f>
        <v>0</v>
      </c>
    </row>
    <row r="488" spans="1:25" hidden="1" x14ac:dyDescent="0.35">
      <c r="A488">
        <v>2025</v>
      </c>
      <c r="B488">
        <v>4</v>
      </c>
      <c r="C488" t="s">
        <v>44</v>
      </c>
      <c r="D488" t="s">
        <v>45</v>
      </c>
      <c r="E488" t="s">
        <v>260</v>
      </c>
      <c r="F488" t="s">
        <v>261</v>
      </c>
      <c r="G488" s="2">
        <v>2999.9999999999995</v>
      </c>
      <c r="H488" t="str">
        <f>_xlfn.XLOOKUP(Data_Xuất[[#This Row],[Main SKU]],MD_Main_SKU[Main SKU],MD_Main_SKU[SKU name_gom])</f>
        <v>iSS01</v>
      </c>
      <c r="I488" t="str">
        <f>_xlfn.XLOOKUP(Data_Xuất[[#This Row],[Material-Xuất]],MD_NVL[Material-Xuất],MD_NVL[SKU name_gom])</f>
        <v>B1_DT</v>
      </c>
      <c r="J488" t="str">
        <f>Data_Xuất[[#This Row],[Material-Xuất]]&amp;" | "&amp;Data_Xuất[[#This Row],[Material description-Xuất]]</f>
        <v>160012908 | Vảy PET B1.3_A2.1 DT</v>
      </c>
      <c r="K488" s="2" cm="1">
        <f t="array" ref="K4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8" s="2" cm="1">
        <f t="array" ref="L4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8" s="2" cm="1">
        <f t="array" ref="M4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2999.9999999999995</v>
      </c>
      <c r="N488" s="2" cm="1">
        <f t="array" ref="N4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88" s="2" cm="1">
        <f t="array" ref="O4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8" s="2" cm="1">
        <f t="array" ref="P4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8" s="2" cm="1">
        <f t="array" ref="Q4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8" s="2" cm="1">
        <f t="array" ref="R4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8" s="2" cm="1">
        <f t="array" ref="S4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8" s="2" cm="1">
        <f t="array" ref="T4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8" s="2" cm="1">
        <f t="array" ref="U4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8" s="2" cm="1">
        <f t="array" ref="V4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8" s="2" cm="1">
        <f t="array" ref="W4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8" s="2" cm="1">
        <f t="array" ref="X4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8" s="2">
        <f>SUM(Data_Xuất[[#This Row],[B1_MN]:[B4_DT]])-Data_Xuất[[#This Row],[Xuất-NX]]</f>
        <v>0</v>
      </c>
    </row>
    <row r="489" spans="1:25" hidden="1" x14ac:dyDescent="0.35">
      <c r="A489">
        <v>2025</v>
      </c>
      <c r="B489">
        <v>4</v>
      </c>
      <c r="C489" t="s">
        <v>44</v>
      </c>
      <c r="D489" t="s">
        <v>45</v>
      </c>
      <c r="E489" t="s">
        <v>262</v>
      </c>
      <c r="F489" t="s">
        <v>263</v>
      </c>
      <c r="G489" s="2">
        <v>16500</v>
      </c>
      <c r="H489" t="str">
        <f>_xlfn.XLOOKUP(Data_Xuất[[#This Row],[Main SKU]],MD_Main_SKU[Main SKU],MD_Main_SKU[SKU name_gom])</f>
        <v>iSS01</v>
      </c>
      <c r="I489" t="str">
        <f>_xlfn.XLOOKUP(Data_Xuất[[#This Row],[Material-Xuất]],MD_NVL[Material-Xuất],MD_NVL[SKU name_gom])</f>
        <v>B1_DT</v>
      </c>
      <c r="J489" t="str">
        <f>Data_Xuất[[#This Row],[Material-Xuất]]&amp;" | "&amp;Data_Xuất[[#This Row],[Material description-Xuất]]</f>
        <v>160012909 | Vảy PET B1.3_A2.2 DT</v>
      </c>
      <c r="K489" s="2" cm="1">
        <f t="array" ref="K4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89" s="2" cm="1">
        <f t="array" ref="L4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89" s="2" cm="1">
        <f t="array" ref="M4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16500</v>
      </c>
      <c r="N489" s="2" cm="1">
        <f t="array" ref="N4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89" s="2" cm="1">
        <f t="array" ref="O4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89" s="2" cm="1">
        <f t="array" ref="P4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89" s="2" cm="1">
        <f t="array" ref="Q4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89" s="2" cm="1">
        <f t="array" ref="R4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89" s="2" cm="1">
        <f t="array" ref="S4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89" s="2" cm="1">
        <f t="array" ref="T4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89" s="2" cm="1">
        <f t="array" ref="U4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89" s="2" cm="1">
        <f t="array" ref="V4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89" s="2" cm="1">
        <f t="array" ref="W4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89" s="2" cm="1">
        <f t="array" ref="X4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89" s="2">
        <f>SUM(Data_Xuất[[#This Row],[B1_MN]:[B4_DT]])-Data_Xuất[[#This Row],[Xuất-NX]]</f>
        <v>0</v>
      </c>
    </row>
    <row r="490" spans="1:25" hidden="1" x14ac:dyDescent="0.35">
      <c r="A490">
        <v>2025</v>
      </c>
      <c r="B490">
        <v>4</v>
      </c>
      <c r="C490" t="s">
        <v>54</v>
      </c>
      <c r="D490" t="s">
        <v>55</v>
      </c>
      <c r="E490" t="s">
        <v>180</v>
      </c>
      <c r="F490" t="s">
        <v>181</v>
      </c>
      <c r="G490" s="2">
        <v>6000</v>
      </c>
      <c r="H490" t="str">
        <f>_xlfn.XLOOKUP(Data_Xuất[[#This Row],[Main SKU]],MD_Main_SKU[Main SKU],MD_Main_SKU[SKU name_gom])</f>
        <v>WSS01</v>
      </c>
      <c r="I490" t="str">
        <f>_xlfn.XLOOKUP(Data_Xuất[[#This Row],[Material-Xuất]],MD_NVL[Material-Xuất],MD_NVL[SKU name_gom])</f>
        <v>Vảy trộn</v>
      </c>
      <c r="J490" t="str">
        <f>Data_Xuất[[#This Row],[Material-Xuất]]&amp;" | "&amp;Data_Xuất[[#This Row],[Material description-Xuất]]</f>
        <v>160012400 | Vảy PET B3-B5</v>
      </c>
      <c r="K490" s="2" cm="1">
        <f t="array" ref="K4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3272.7272727272725</v>
      </c>
      <c r="L490" s="2" cm="1">
        <f t="array" ref="L4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0" s="2" cm="1">
        <f t="array" ref="M4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1009.0909090909091</v>
      </c>
      <c r="N490" s="2" cm="1">
        <f t="array" ref="N4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0" s="2" cm="1">
        <f t="array" ref="O4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727.27272727272725</v>
      </c>
      <c r="P490" s="2" cm="1">
        <f t="array" ref="P4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0" s="2" cm="1">
        <f t="array" ref="Q4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0" s="2" cm="1">
        <f t="array" ref="R4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0" s="2" cm="1">
        <f t="array" ref="S4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0" s="2" cm="1">
        <f t="array" ref="T4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0" s="2" cm="1">
        <f t="array" ref="U4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990.90909090909099</v>
      </c>
      <c r="V490" s="2" cm="1">
        <f t="array" ref="V4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0" s="2" cm="1">
        <f t="array" ref="W4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0" s="2" cm="1">
        <f t="array" ref="X4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0" s="2">
        <f>SUM(Data_Xuất[[#This Row],[B1_MN]:[B4_DT]])-Data_Xuất[[#This Row],[Xuất-NX]]</f>
        <v>0</v>
      </c>
    </row>
    <row r="491" spans="1:25" hidden="1" x14ac:dyDescent="0.35">
      <c r="A491">
        <v>2025</v>
      </c>
      <c r="B491">
        <v>4</v>
      </c>
      <c r="C491" t="s">
        <v>54</v>
      </c>
      <c r="D491" t="s">
        <v>55</v>
      </c>
      <c r="E491" t="s">
        <v>156</v>
      </c>
      <c r="F491" t="s">
        <v>157</v>
      </c>
      <c r="G491" s="2">
        <v>12110</v>
      </c>
      <c r="H491" t="str">
        <f>_xlfn.XLOOKUP(Data_Xuất[[#This Row],[Main SKU]],MD_Main_SKU[Main SKU],MD_Main_SKU[SKU name_gom])</f>
        <v>WSS01</v>
      </c>
      <c r="I491" t="str">
        <f>_xlfn.XLOOKUP(Data_Xuất[[#This Row],[Material-Xuất]],MD_NVL[Material-Xuất],MD_NVL[SKU name_gom])</f>
        <v>Vảy trộn</v>
      </c>
      <c r="J491" t="str">
        <f>Data_Xuất[[#This Row],[Material-Xuất]]&amp;" | "&amp;Data_Xuất[[#This Row],[Material description-Xuất]]</f>
        <v>160012428 | Vảy PET B1-B7.1</v>
      </c>
      <c r="K491" s="2" cm="1">
        <f t="array" ref="K4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57.152595700052437</v>
      </c>
      <c r="L491" s="2" cm="1">
        <f t="array" ref="L4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1" s="2" cm="1">
        <f t="array" ref="M4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10812.096303093866</v>
      </c>
      <c r="N491" s="2" cm="1">
        <f t="array" ref="N4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1" s="2" cm="1">
        <f t="array" ref="O4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1" s="2" cm="1">
        <f t="array" ref="P4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1" s="2" cm="1">
        <f t="array" ref="Q4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1" s="2" cm="1">
        <f t="array" ref="R4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1" s="2" cm="1">
        <f t="array" ref="S4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1115.8345778710016</v>
      </c>
      <c r="T491" s="2" cm="1">
        <f t="array" ref="T4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1" s="2" cm="1">
        <f t="array" ref="U4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124.91652333508128</v>
      </c>
      <c r="V491" s="2" cm="1">
        <f t="array" ref="V4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1" s="2" cm="1">
        <f t="array" ref="W4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1" s="2" cm="1">
        <f t="array" ref="X4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1" s="2">
        <f>SUM(Data_Xuất[[#This Row],[B1_MN]:[B4_DT]])-Data_Xuất[[#This Row],[Xuất-NX]]</f>
        <v>0</v>
      </c>
    </row>
    <row r="492" spans="1:25" hidden="1" x14ac:dyDescent="0.35">
      <c r="A492">
        <v>2025</v>
      </c>
      <c r="B492">
        <v>4</v>
      </c>
      <c r="C492" t="s">
        <v>54</v>
      </c>
      <c r="D492" t="s">
        <v>55</v>
      </c>
      <c r="E492" t="s">
        <v>176</v>
      </c>
      <c r="F492" t="s">
        <v>177</v>
      </c>
      <c r="G492" s="2">
        <v>10000</v>
      </c>
      <c r="H492" t="str">
        <f>_xlfn.XLOOKUP(Data_Xuất[[#This Row],[Main SKU]],MD_Main_SKU[Main SKU],MD_Main_SKU[SKU name_gom])</f>
        <v>WSS01</v>
      </c>
      <c r="I492" t="str">
        <f>_xlfn.XLOOKUP(Data_Xuất[[#This Row],[Material-Xuất]],MD_NVL[Material-Xuất],MD_NVL[SKU name_gom])</f>
        <v>Vảy trộn</v>
      </c>
      <c r="J492" t="str">
        <f>Data_Xuất[[#This Row],[Material-Xuất]]&amp;" | "&amp;Data_Xuất[[#This Row],[Material description-Xuất]]</f>
        <v>160012652 | Vảy PET B1-B8</v>
      </c>
      <c r="K492" s="2" cm="1">
        <f t="array" ref="K4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4690.7673267326736</v>
      </c>
      <c r="L492" s="2" cm="1">
        <f t="array" ref="L4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2" s="2" cm="1">
        <f t="array" ref="M4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1112.5742574257426</v>
      </c>
      <c r="N492" s="2" cm="1">
        <f t="array" ref="N4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1754.9504950495048</v>
      </c>
      <c r="O492" s="2" cm="1">
        <f t="array" ref="O4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2" s="2" cm="1">
        <f t="array" ref="P4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1181.6831683168316</v>
      </c>
      <c r="Q492" s="2" cm="1">
        <f t="array" ref="Q4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206.70792079207922</v>
      </c>
      <c r="R492" s="2" cm="1">
        <f t="array" ref="R4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2" s="2" cm="1">
        <f t="array" ref="S4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94.059405940594061</v>
      </c>
      <c r="T492" s="2" cm="1">
        <f t="array" ref="T4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819.20792079207922</v>
      </c>
      <c r="U492" s="2" cm="1">
        <f t="array" ref="U4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140.04950495049505</v>
      </c>
      <c r="V492" s="2" cm="1">
        <f t="array" ref="V4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2" s="2" cm="1">
        <f t="array" ref="W4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2" s="2" cm="1">
        <f t="array" ref="X4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2" s="2">
        <f>SUM(Data_Xuất[[#This Row],[B1_MN]:[B4_DT]])-Data_Xuất[[#This Row],[Xuất-NX]]</f>
        <v>0</v>
      </c>
    </row>
    <row r="493" spans="1:25" hidden="1" x14ac:dyDescent="0.35">
      <c r="A493">
        <v>2025</v>
      </c>
      <c r="B493">
        <v>5</v>
      </c>
      <c r="C493" t="s">
        <v>14</v>
      </c>
      <c r="D493" t="s">
        <v>15</v>
      </c>
      <c r="E493" t="s">
        <v>160</v>
      </c>
      <c r="F493" t="s">
        <v>161</v>
      </c>
      <c r="G493" s="2">
        <v>328700</v>
      </c>
      <c r="H493" t="str">
        <f>_xlfn.XLOOKUP(Data_Xuất[[#This Row],[Main SKU]],MD_Main_SKU[Main SKU],MD_Main_SKU[SKU name_gom])</f>
        <v>iSS01084</v>
      </c>
      <c r="I493" t="str">
        <f>_xlfn.XLOOKUP(Data_Xuất[[#This Row],[Material-Xuất]],MD_NVL[Material-Xuất],MD_NVL[SKU name_gom])</f>
        <v>B1_DT</v>
      </c>
      <c r="J493" t="str">
        <f>Data_Xuất[[#This Row],[Material-Xuất]]&amp;" | "&amp;Data_Xuất[[#This Row],[Material description-Xuất]]</f>
        <v>160009895 | Vảy PET B1_A1 DT</v>
      </c>
      <c r="K493" s="2" cm="1">
        <f t="array" ref="K4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93" s="2" cm="1">
        <f t="array" ref="L4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3" s="2" cm="1">
        <f t="array" ref="M4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328700</v>
      </c>
      <c r="N493" s="2" cm="1">
        <f t="array" ref="N4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3" s="2" cm="1">
        <f t="array" ref="O4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3" s="2" cm="1">
        <f t="array" ref="P4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3" s="2" cm="1">
        <f t="array" ref="Q4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3" s="2" cm="1">
        <f t="array" ref="R4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3" s="2" cm="1">
        <f t="array" ref="S4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3" s="2" cm="1">
        <f t="array" ref="T4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3" s="2" cm="1">
        <f t="array" ref="U4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3" s="2" cm="1">
        <f t="array" ref="V4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3" s="2" cm="1">
        <f t="array" ref="W4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3" s="2" cm="1">
        <f t="array" ref="X4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3" s="2">
        <f>SUM(Data_Xuất[[#This Row],[B1_MN]:[B4_DT]])-Data_Xuất[[#This Row],[Xuất-NX]]</f>
        <v>0</v>
      </c>
    </row>
    <row r="494" spans="1:25" hidden="1" x14ac:dyDescent="0.35">
      <c r="A494">
        <v>2025</v>
      </c>
      <c r="B494">
        <v>5</v>
      </c>
      <c r="C494" t="s">
        <v>14</v>
      </c>
      <c r="D494" t="s">
        <v>15</v>
      </c>
      <c r="E494" t="s">
        <v>162</v>
      </c>
      <c r="F494" t="s">
        <v>163</v>
      </c>
      <c r="G494" s="2">
        <v>14499.999999999998</v>
      </c>
      <c r="H494" t="str">
        <f>_xlfn.XLOOKUP(Data_Xuất[[#This Row],[Main SKU]],MD_Main_SKU[Main SKU],MD_Main_SKU[SKU name_gom])</f>
        <v>iSS01084</v>
      </c>
      <c r="I494" t="str">
        <f>_xlfn.XLOOKUP(Data_Xuất[[#This Row],[Material-Xuất]],MD_NVL[Material-Xuất],MD_NVL[SKU name_gom])</f>
        <v>B1_MN</v>
      </c>
      <c r="J494" t="str">
        <f>Data_Xuất[[#This Row],[Material-Xuất]]&amp;" | "&amp;Data_Xuất[[#This Row],[Material description-Xuất]]</f>
        <v>160011761 | Vảy PET B1_A1 MN</v>
      </c>
      <c r="K494" s="2" cm="1">
        <f t="array" ref="K4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14499.999999999998</v>
      </c>
      <c r="L494" s="2" cm="1">
        <f t="array" ref="L4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4" s="2" cm="1">
        <f t="array" ref="M4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94" s="2" cm="1">
        <f t="array" ref="N4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4" s="2" cm="1">
        <f t="array" ref="O4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4" s="2" cm="1">
        <f t="array" ref="P4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4" s="2" cm="1">
        <f t="array" ref="Q4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4" s="2" cm="1">
        <f t="array" ref="R4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4" s="2" cm="1">
        <f t="array" ref="S4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4" s="2" cm="1">
        <f t="array" ref="T4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4" s="2" cm="1">
        <f t="array" ref="U4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4" s="2" cm="1">
        <f t="array" ref="V4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4" s="2" cm="1">
        <f t="array" ref="W4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4" s="2" cm="1">
        <f t="array" ref="X4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4" s="2">
        <f>SUM(Data_Xuất[[#This Row],[B1_MN]:[B4_DT]])-Data_Xuất[[#This Row],[Xuất-NX]]</f>
        <v>0</v>
      </c>
    </row>
    <row r="495" spans="1:25" hidden="1" x14ac:dyDescent="0.35">
      <c r="A495">
        <v>2025</v>
      </c>
      <c r="B495">
        <v>5</v>
      </c>
      <c r="C495" t="s">
        <v>14</v>
      </c>
      <c r="D495" t="s">
        <v>15</v>
      </c>
      <c r="E495" t="s">
        <v>164</v>
      </c>
      <c r="F495" t="s">
        <v>165</v>
      </c>
      <c r="G495" s="2">
        <v>55500</v>
      </c>
      <c r="H495" t="str">
        <f>_xlfn.XLOOKUP(Data_Xuất[[#This Row],[Main SKU]],MD_Main_SKU[Main SKU],MD_Main_SKU[SKU name_gom])</f>
        <v>iSS01084</v>
      </c>
      <c r="I495" t="str">
        <f>_xlfn.XLOOKUP(Data_Xuất[[#This Row],[Material-Xuất]],MD_NVL[Material-Xuất],MD_NVL[SKU name_gom])</f>
        <v>B1_MN</v>
      </c>
      <c r="J495" t="str">
        <f>Data_Xuất[[#This Row],[Material-Xuất]]&amp;" | "&amp;Data_Xuất[[#This Row],[Material description-Xuất]]</f>
        <v>160012296 | Vảy PET B1_A2.2 MN</v>
      </c>
      <c r="K495" s="2" cm="1">
        <f t="array" ref="K4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55500</v>
      </c>
      <c r="L495" s="2" cm="1">
        <f t="array" ref="L4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5" s="2" cm="1">
        <f t="array" ref="M4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95" s="2" cm="1">
        <f t="array" ref="N4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5" s="2" cm="1">
        <f t="array" ref="O4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5" s="2" cm="1">
        <f t="array" ref="P4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5" s="2" cm="1">
        <f t="array" ref="Q4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5" s="2" cm="1">
        <f t="array" ref="R4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5" s="2" cm="1">
        <f t="array" ref="S4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5" s="2" cm="1">
        <f t="array" ref="T4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5" s="2" cm="1">
        <f t="array" ref="U4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5" s="2" cm="1">
        <f t="array" ref="V4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5" s="2" cm="1">
        <f t="array" ref="W4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5" s="2" cm="1">
        <f t="array" ref="X4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5" s="2">
        <f>SUM(Data_Xuất[[#This Row],[B1_MN]:[B4_DT]])-Data_Xuất[[#This Row],[Xuất-NX]]</f>
        <v>0</v>
      </c>
    </row>
    <row r="496" spans="1:25" hidden="1" x14ac:dyDescent="0.35">
      <c r="A496">
        <v>2025</v>
      </c>
      <c r="B496">
        <v>5</v>
      </c>
      <c r="C496" t="s">
        <v>14</v>
      </c>
      <c r="D496" t="s">
        <v>15</v>
      </c>
      <c r="E496" t="s">
        <v>142</v>
      </c>
      <c r="F496" t="s">
        <v>143</v>
      </c>
      <c r="G496" s="2">
        <v>10656.499999999998</v>
      </c>
      <c r="H496" t="str">
        <f>_xlfn.XLOOKUP(Data_Xuất[[#This Row],[Main SKU]],MD_Main_SKU[Main SKU],MD_Main_SKU[SKU name_gom])</f>
        <v>iSS01084</v>
      </c>
      <c r="I496" t="str">
        <f>_xlfn.XLOOKUP(Data_Xuất[[#This Row],[Material-Xuất]],MD_NVL[Material-Xuất],MD_NVL[SKU name_gom])</f>
        <v>B1_DT</v>
      </c>
      <c r="J496" t="str">
        <f>Data_Xuất[[#This Row],[Material-Xuất]]&amp;" | "&amp;Data_Xuất[[#This Row],[Material description-Xuất]]</f>
        <v>160012659 | Vảy PET B1_A2.1 DT</v>
      </c>
      <c r="K496" s="2" cm="1">
        <f t="array" ref="K4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96" s="2" cm="1">
        <f t="array" ref="L4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6" s="2" cm="1">
        <f t="array" ref="M4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10656.499999999998</v>
      </c>
      <c r="N496" s="2" cm="1">
        <f t="array" ref="N4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6" s="2" cm="1">
        <f t="array" ref="O4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6" s="2" cm="1">
        <f t="array" ref="P4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6" s="2" cm="1">
        <f t="array" ref="Q4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6" s="2" cm="1">
        <f t="array" ref="R4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6" s="2" cm="1">
        <f t="array" ref="S4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6" s="2" cm="1">
        <f t="array" ref="T4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6" s="2" cm="1">
        <f t="array" ref="U4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6" s="2" cm="1">
        <f t="array" ref="V4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6" s="2" cm="1">
        <f t="array" ref="W4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6" s="2" cm="1">
        <f t="array" ref="X4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6" s="2">
        <f>SUM(Data_Xuất[[#This Row],[B1_MN]:[B4_DT]])-Data_Xuất[[#This Row],[Xuất-NX]]</f>
        <v>0</v>
      </c>
    </row>
    <row r="497" spans="1:25" hidden="1" x14ac:dyDescent="0.35">
      <c r="A497">
        <v>2025</v>
      </c>
      <c r="B497">
        <v>5</v>
      </c>
      <c r="C497" t="s">
        <v>14</v>
      </c>
      <c r="D497" t="s">
        <v>15</v>
      </c>
      <c r="E497" t="s">
        <v>170</v>
      </c>
      <c r="F497" t="s">
        <v>171</v>
      </c>
      <c r="G497" s="2">
        <v>61939.5</v>
      </c>
      <c r="H497" t="str">
        <f>_xlfn.XLOOKUP(Data_Xuất[[#This Row],[Main SKU]],MD_Main_SKU[Main SKU],MD_Main_SKU[SKU name_gom])</f>
        <v>iSS01084</v>
      </c>
      <c r="I497" t="str">
        <f>_xlfn.XLOOKUP(Data_Xuất[[#This Row],[Material-Xuất]],MD_NVL[Material-Xuất],MD_NVL[SKU name_gom])</f>
        <v>B1_MN</v>
      </c>
      <c r="J497" t="str">
        <f>Data_Xuất[[#This Row],[Material-Xuất]]&amp;" | "&amp;Data_Xuất[[#This Row],[Material description-Xuất]]</f>
        <v>160012660 | Vảy PET B1_A2.1 MN</v>
      </c>
      <c r="K497" s="2" cm="1">
        <f t="array" ref="K4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61939.5</v>
      </c>
      <c r="L497" s="2" cm="1">
        <f t="array" ref="L4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7" s="2" cm="1">
        <f t="array" ref="M4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97" s="2" cm="1">
        <f t="array" ref="N4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7" s="2" cm="1">
        <f t="array" ref="O4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7" s="2" cm="1">
        <f t="array" ref="P4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7" s="2" cm="1">
        <f t="array" ref="Q4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7" s="2" cm="1">
        <f t="array" ref="R4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7" s="2" cm="1">
        <f t="array" ref="S4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7" s="2" cm="1">
        <f t="array" ref="T4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7" s="2" cm="1">
        <f t="array" ref="U4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7" s="2" cm="1">
        <f t="array" ref="V4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7" s="2" cm="1">
        <f t="array" ref="W4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7" s="2" cm="1">
        <f t="array" ref="X4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7" s="2">
        <f>SUM(Data_Xuất[[#This Row],[B1_MN]:[B4_DT]])-Data_Xuất[[#This Row],[Xuất-NX]]</f>
        <v>0</v>
      </c>
    </row>
    <row r="498" spans="1:25" hidden="1" x14ac:dyDescent="0.35">
      <c r="A498">
        <v>2025</v>
      </c>
      <c r="B498">
        <v>5</v>
      </c>
      <c r="C498" t="s">
        <v>16</v>
      </c>
      <c r="D498" t="s">
        <v>17</v>
      </c>
      <c r="E498" t="s">
        <v>160</v>
      </c>
      <c r="F498" t="s">
        <v>161</v>
      </c>
      <c r="G498" s="2">
        <v>50000</v>
      </c>
      <c r="H498" t="str">
        <f>_xlfn.XLOOKUP(Data_Xuất[[#This Row],[Main SKU]],MD_Main_SKU[Main SKU],MD_Main_SKU[SKU name_gom])</f>
        <v>WSS01</v>
      </c>
      <c r="I498" t="str">
        <f>_xlfn.XLOOKUP(Data_Xuất[[#This Row],[Material-Xuất]],MD_NVL[Material-Xuất],MD_NVL[SKU name_gom])</f>
        <v>B1_DT</v>
      </c>
      <c r="J498" t="str">
        <f>Data_Xuất[[#This Row],[Material-Xuất]]&amp;" | "&amp;Data_Xuất[[#This Row],[Material description-Xuất]]</f>
        <v>160009895 | Vảy PET B1_A1 DT</v>
      </c>
      <c r="K498" s="2" cm="1">
        <f t="array" ref="K4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498" s="2" cm="1">
        <f t="array" ref="L4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8" s="2" cm="1">
        <f t="array" ref="M4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50000</v>
      </c>
      <c r="N498" s="2" cm="1">
        <f t="array" ref="N4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8" s="2" cm="1">
        <f t="array" ref="O4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8" s="2" cm="1">
        <f t="array" ref="P4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8" s="2" cm="1">
        <f t="array" ref="Q4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8" s="2" cm="1">
        <f t="array" ref="R4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8" s="2" cm="1">
        <f t="array" ref="S4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8" s="2" cm="1">
        <f t="array" ref="T4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8" s="2" cm="1">
        <f t="array" ref="U4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8" s="2" cm="1">
        <f t="array" ref="V4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8" s="2" cm="1">
        <f t="array" ref="W4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8" s="2" cm="1">
        <f t="array" ref="X4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8" s="2">
        <f>SUM(Data_Xuất[[#This Row],[B1_MN]:[B4_DT]])-Data_Xuất[[#This Row],[Xuất-NX]]</f>
        <v>0</v>
      </c>
    </row>
    <row r="499" spans="1:25" hidden="1" x14ac:dyDescent="0.35">
      <c r="A499">
        <v>2025</v>
      </c>
      <c r="B499">
        <v>5</v>
      </c>
      <c r="C499" t="s">
        <v>16</v>
      </c>
      <c r="D499" t="s">
        <v>17</v>
      </c>
      <c r="E499" t="s">
        <v>162</v>
      </c>
      <c r="F499" t="s">
        <v>163</v>
      </c>
      <c r="G499" s="2">
        <v>581644.00000000012</v>
      </c>
      <c r="H499" t="str">
        <f>_xlfn.XLOOKUP(Data_Xuất[[#This Row],[Main SKU]],MD_Main_SKU[Main SKU],MD_Main_SKU[SKU name_gom])</f>
        <v>WSS01</v>
      </c>
      <c r="I499" t="str">
        <f>_xlfn.XLOOKUP(Data_Xuất[[#This Row],[Material-Xuất]],MD_NVL[Material-Xuất],MD_NVL[SKU name_gom])</f>
        <v>B1_MN</v>
      </c>
      <c r="J499" t="str">
        <f>Data_Xuất[[#This Row],[Material-Xuất]]&amp;" | "&amp;Data_Xuất[[#This Row],[Material description-Xuất]]</f>
        <v>160011761 | Vảy PET B1_A1 MN</v>
      </c>
      <c r="K499" s="2" cm="1">
        <f t="array" ref="K4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581644.00000000012</v>
      </c>
      <c r="L499" s="2" cm="1">
        <f t="array" ref="L4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499" s="2" cm="1">
        <f t="array" ref="M4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499" s="2" cm="1">
        <f t="array" ref="N4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499" s="2" cm="1">
        <f t="array" ref="O4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499" s="2" cm="1">
        <f t="array" ref="P4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499" s="2" cm="1">
        <f t="array" ref="Q4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499" s="2" cm="1">
        <f t="array" ref="R4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499" s="2" cm="1">
        <f t="array" ref="S4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499" s="2" cm="1">
        <f t="array" ref="T4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499" s="2" cm="1">
        <f t="array" ref="U4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499" s="2" cm="1">
        <f t="array" ref="V4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499" s="2" cm="1">
        <f t="array" ref="W4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499" s="2" cm="1">
        <f t="array" ref="X4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499" s="2">
        <f>SUM(Data_Xuất[[#This Row],[B1_MN]:[B4_DT]])-Data_Xuất[[#This Row],[Xuất-NX]]</f>
        <v>0</v>
      </c>
    </row>
    <row r="500" spans="1:25" hidden="1" x14ac:dyDescent="0.35">
      <c r="A500">
        <v>2025</v>
      </c>
      <c r="B500">
        <v>5</v>
      </c>
      <c r="C500" t="s">
        <v>16</v>
      </c>
      <c r="D500" t="s">
        <v>17</v>
      </c>
      <c r="E500" t="s">
        <v>172</v>
      </c>
      <c r="F500" t="s">
        <v>173</v>
      </c>
      <c r="G500" s="2">
        <v>254060.99999999997</v>
      </c>
      <c r="H500" t="str">
        <f>_xlfn.XLOOKUP(Data_Xuất[[#This Row],[Main SKU]],MD_Main_SKU[Main SKU],MD_Main_SKU[SKU name_gom])</f>
        <v>WSS01</v>
      </c>
      <c r="I500" t="str">
        <f>_xlfn.XLOOKUP(Data_Xuất[[#This Row],[Material-Xuất]],MD_NVL[Material-Xuất],MD_NVL[SKU name_gom])</f>
        <v>B1_DT</v>
      </c>
      <c r="J500" t="str">
        <f>Data_Xuất[[#This Row],[Material-Xuất]]&amp;" | "&amp;Data_Xuất[[#This Row],[Material description-Xuất]]</f>
        <v>160012293 | Vảy PET B1_A2.2 DT</v>
      </c>
      <c r="K500" s="2" cm="1">
        <f t="array" ref="K5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0" s="2" cm="1">
        <f t="array" ref="L5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0" s="2" cm="1">
        <f t="array" ref="M5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254060.99999999997</v>
      </c>
      <c r="N500" s="2" cm="1">
        <f t="array" ref="N5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0" s="2" cm="1">
        <f t="array" ref="O5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0" s="2" cm="1">
        <f t="array" ref="P5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0" s="2" cm="1">
        <f t="array" ref="Q5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0" s="2" cm="1">
        <f t="array" ref="R5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0" s="2" cm="1">
        <f t="array" ref="S5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0" s="2" cm="1">
        <f t="array" ref="T5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0" s="2" cm="1">
        <f t="array" ref="U5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0" s="2" cm="1">
        <f t="array" ref="V5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0" s="2" cm="1">
        <f t="array" ref="W5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0" s="2" cm="1">
        <f t="array" ref="X5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0" s="2">
        <f>SUM(Data_Xuất[[#This Row],[B1_MN]:[B4_DT]])-Data_Xuất[[#This Row],[Xuất-NX]]</f>
        <v>0</v>
      </c>
    </row>
    <row r="501" spans="1:25" hidden="1" x14ac:dyDescent="0.35">
      <c r="A501">
        <v>2025</v>
      </c>
      <c r="B501">
        <v>5</v>
      </c>
      <c r="C501" t="s">
        <v>16</v>
      </c>
      <c r="D501" t="s">
        <v>17</v>
      </c>
      <c r="E501" t="s">
        <v>164</v>
      </c>
      <c r="F501" t="s">
        <v>165</v>
      </c>
      <c r="G501" s="2">
        <v>514700.50000000006</v>
      </c>
      <c r="H501" t="str">
        <f>_xlfn.XLOOKUP(Data_Xuất[[#This Row],[Main SKU]],MD_Main_SKU[Main SKU],MD_Main_SKU[SKU name_gom])</f>
        <v>WSS01</v>
      </c>
      <c r="I501" t="str">
        <f>_xlfn.XLOOKUP(Data_Xuất[[#This Row],[Material-Xuất]],MD_NVL[Material-Xuất],MD_NVL[SKU name_gom])</f>
        <v>B1_MN</v>
      </c>
      <c r="J501" t="str">
        <f>Data_Xuất[[#This Row],[Material-Xuất]]&amp;" | "&amp;Data_Xuất[[#This Row],[Material description-Xuất]]</f>
        <v>160012296 | Vảy PET B1_A2.2 MN</v>
      </c>
      <c r="K501" s="2" cm="1">
        <f t="array" ref="K5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514700.50000000006</v>
      </c>
      <c r="L501" s="2" cm="1">
        <f t="array" ref="L5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1" s="2" cm="1">
        <f t="array" ref="M5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01" s="2" cm="1">
        <f t="array" ref="N5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1" s="2" cm="1">
        <f t="array" ref="O5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1" s="2" cm="1">
        <f t="array" ref="P5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1" s="2" cm="1">
        <f t="array" ref="Q5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1" s="2" cm="1">
        <f t="array" ref="R5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1" s="2" cm="1">
        <f t="array" ref="S5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1" s="2" cm="1">
        <f t="array" ref="T5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1" s="2" cm="1">
        <f t="array" ref="U5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1" s="2" cm="1">
        <f t="array" ref="V5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1" s="2" cm="1">
        <f t="array" ref="W5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1" s="2" cm="1">
        <f t="array" ref="X5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1" s="2">
        <f>SUM(Data_Xuất[[#This Row],[B1_MN]:[B4_DT]])-Data_Xuất[[#This Row],[Xuất-NX]]</f>
        <v>0</v>
      </c>
    </row>
    <row r="502" spans="1:25" hidden="1" x14ac:dyDescent="0.35">
      <c r="A502">
        <v>2025</v>
      </c>
      <c r="B502">
        <v>5</v>
      </c>
      <c r="C502" t="s">
        <v>16</v>
      </c>
      <c r="D502" t="s">
        <v>17</v>
      </c>
      <c r="E502" t="s">
        <v>178</v>
      </c>
      <c r="F502" t="s">
        <v>179</v>
      </c>
      <c r="G502" s="2">
        <v>194000</v>
      </c>
      <c r="H502" t="str">
        <f>_xlfn.XLOOKUP(Data_Xuất[[#This Row],[Main SKU]],MD_Main_SKU[Main SKU],MD_Main_SKU[SKU name_gom])</f>
        <v>WSS01</v>
      </c>
      <c r="I502" t="str">
        <f>_xlfn.XLOOKUP(Data_Xuất[[#This Row],[Material-Xuất]],MD_NVL[Material-Xuất],MD_NVL[SKU name_gom])</f>
        <v>Vảy trộn</v>
      </c>
      <c r="J502" t="str">
        <f>Data_Xuất[[#This Row],[Material-Xuất]]&amp;" | "&amp;Data_Xuất[[#This Row],[Material description-Xuất]]</f>
        <v>160012653 | Vảy PET B1-Hạt PL SSP</v>
      </c>
      <c r="K502" s="2" cm="1">
        <f t="array" ref="K5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141283.11013767211</v>
      </c>
      <c r="L502" s="2" cm="1">
        <f t="array" ref="L5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2" s="2" cm="1">
        <f t="array" ref="M5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31262.650813516899</v>
      </c>
      <c r="N502" s="2" cm="1">
        <f t="array" ref="N5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2" s="2" cm="1">
        <f t="array" ref="O5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9394.5531914893618</v>
      </c>
      <c r="P502" s="2" cm="1">
        <f t="array" ref="P5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2" s="2" cm="1">
        <f t="array" ref="Q5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10000.954943679601</v>
      </c>
      <c r="R502" s="2" cm="1">
        <f t="array" ref="R5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2" s="2" cm="1">
        <f t="array" ref="S5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2058.7309136420522</v>
      </c>
      <c r="T502" s="2" cm="1">
        <f t="array" ref="T5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2" s="2" cm="1">
        <f t="array" ref="U5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2" s="2" cm="1">
        <f t="array" ref="V5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2" s="2" cm="1">
        <f t="array" ref="W5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2" s="2" cm="1">
        <f t="array" ref="X5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2" s="2">
        <f>SUM(Data_Xuất[[#This Row],[B1_MN]:[B4_DT]])-Data_Xuất[[#This Row],[Xuất-NX]]</f>
        <v>0</v>
      </c>
    </row>
    <row r="503" spans="1:25" hidden="1" x14ac:dyDescent="0.35">
      <c r="A503">
        <v>2025</v>
      </c>
      <c r="B503">
        <v>5</v>
      </c>
      <c r="C503" t="s">
        <v>16</v>
      </c>
      <c r="D503" t="s">
        <v>17</v>
      </c>
      <c r="E503" t="s">
        <v>142</v>
      </c>
      <c r="F503" t="s">
        <v>143</v>
      </c>
      <c r="G503" s="2">
        <v>6000</v>
      </c>
      <c r="H503" t="str">
        <f>_xlfn.XLOOKUP(Data_Xuất[[#This Row],[Main SKU]],MD_Main_SKU[Main SKU],MD_Main_SKU[SKU name_gom])</f>
        <v>WSS01</v>
      </c>
      <c r="I503" t="str">
        <f>_xlfn.XLOOKUP(Data_Xuất[[#This Row],[Material-Xuất]],MD_NVL[Material-Xuất],MD_NVL[SKU name_gom])</f>
        <v>B1_DT</v>
      </c>
      <c r="J503" t="str">
        <f>Data_Xuất[[#This Row],[Material-Xuất]]&amp;" | "&amp;Data_Xuất[[#This Row],[Material description-Xuất]]</f>
        <v>160012659 | Vảy PET B1_A2.1 DT</v>
      </c>
      <c r="K503" s="2" cm="1">
        <f t="array" ref="K5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3" s="2" cm="1">
        <f t="array" ref="L5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3" s="2" cm="1">
        <f t="array" ref="M5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6000</v>
      </c>
      <c r="N503" s="2" cm="1">
        <f t="array" ref="N5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3" s="2" cm="1">
        <f t="array" ref="O5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3" s="2" cm="1">
        <f t="array" ref="P5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3" s="2" cm="1">
        <f t="array" ref="Q5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3" s="2" cm="1">
        <f t="array" ref="R5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3" s="2" cm="1">
        <f t="array" ref="S5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3" s="2" cm="1">
        <f t="array" ref="T5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3" s="2" cm="1">
        <f t="array" ref="U5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3" s="2" cm="1">
        <f t="array" ref="V5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3" s="2" cm="1">
        <f t="array" ref="W5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3" s="2" cm="1">
        <f t="array" ref="X5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3" s="2">
        <f>SUM(Data_Xuất[[#This Row],[B1_MN]:[B4_DT]])-Data_Xuất[[#This Row],[Xuất-NX]]</f>
        <v>0</v>
      </c>
    </row>
    <row r="504" spans="1:25" hidden="1" x14ac:dyDescent="0.35">
      <c r="A504">
        <v>2025</v>
      </c>
      <c r="B504">
        <v>5</v>
      </c>
      <c r="C504" t="s">
        <v>16</v>
      </c>
      <c r="D504" t="s">
        <v>17</v>
      </c>
      <c r="E504" t="s">
        <v>170</v>
      </c>
      <c r="F504" t="s">
        <v>171</v>
      </c>
      <c r="G504" s="2">
        <v>50800.000000000007</v>
      </c>
      <c r="H504" t="str">
        <f>_xlfn.XLOOKUP(Data_Xuất[[#This Row],[Main SKU]],MD_Main_SKU[Main SKU],MD_Main_SKU[SKU name_gom])</f>
        <v>WSS01</v>
      </c>
      <c r="I504" t="str">
        <f>_xlfn.XLOOKUP(Data_Xuất[[#This Row],[Material-Xuất]],MD_NVL[Material-Xuất],MD_NVL[SKU name_gom])</f>
        <v>B1_MN</v>
      </c>
      <c r="J504" t="str">
        <f>Data_Xuất[[#This Row],[Material-Xuất]]&amp;" | "&amp;Data_Xuất[[#This Row],[Material description-Xuất]]</f>
        <v>160012660 | Vảy PET B1_A2.1 MN</v>
      </c>
      <c r="K504" s="2" cm="1">
        <f t="array" ref="K5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50800.000000000007</v>
      </c>
      <c r="L504" s="2" cm="1">
        <f t="array" ref="L5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4" s="2" cm="1">
        <f t="array" ref="M5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04" s="2" cm="1">
        <f t="array" ref="N5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4" s="2" cm="1">
        <f t="array" ref="O5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4" s="2" cm="1">
        <f t="array" ref="P5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4" s="2" cm="1">
        <f t="array" ref="Q5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4" s="2" cm="1">
        <f t="array" ref="R5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4" s="2" cm="1">
        <f t="array" ref="S5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4" s="2" cm="1">
        <f t="array" ref="T5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4" s="2" cm="1">
        <f t="array" ref="U5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4" s="2" cm="1">
        <f t="array" ref="V5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4" s="2" cm="1">
        <f t="array" ref="W5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4" s="2" cm="1">
        <f t="array" ref="X5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4" s="2">
        <f>SUM(Data_Xuất[[#This Row],[B1_MN]:[B4_DT]])-Data_Xuất[[#This Row],[Xuất-NX]]</f>
        <v>0</v>
      </c>
    </row>
    <row r="505" spans="1:25" hidden="1" x14ac:dyDescent="0.35">
      <c r="A505">
        <v>2025</v>
      </c>
      <c r="B505">
        <v>5</v>
      </c>
      <c r="C505" t="s">
        <v>16</v>
      </c>
      <c r="D505" t="s">
        <v>17</v>
      </c>
      <c r="E505" t="s">
        <v>222</v>
      </c>
      <c r="F505" t="s">
        <v>223</v>
      </c>
      <c r="G505" s="2">
        <v>51100</v>
      </c>
      <c r="H505" t="str">
        <f>_xlfn.XLOOKUP(Data_Xuất[[#This Row],[Main SKU]],MD_Main_SKU[Main SKU],MD_Main_SKU[SKU name_gom])</f>
        <v>WSS01</v>
      </c>
      <c r="I505" t="str">
        <f>_xlfn.XLOOKUP(Data_Xuất[[#This Row],[Material-Xuất]],MD_NVL[Material-Xuất],MD_NVL[SKU name_gom])</f>
        <v>B2_DT</v>
      </c>
      <c r="J505" t="str">
        <f>Data_Xuất[[#This Row],[Material-Xuất]]&amp;" | "&amp;Data_Xuất[[#This Row],[Material description-Xuất]]</f>
        <v>160012683 | Vảy PET B2.2_A1</v>
      </c>
      <c r="K505" s="2" cm="1">
        <f t="array" ref="K5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5" s="2" cm="1">
        <f t="array" ref="L5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5" s="2" cm="1">
        <f t="array" ref="M5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05" s="2" cm="1">
        <f t="array" ref="N5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5" s="2" cm="1">
        <f t="array" ref="O5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51100</v>
      </c>
      <c r="P505" s="2" cm="1">
        <f t="array" ref="P5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5" s="2" cm="1">
        <f t="array" ref="Q5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5" s="2" cm="1">
        <f t="array" ref="R5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5" s="2" cm="1">
        <f t="array" ref="S5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5" s="2" cm="1">
        <f t="array" ref="T5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5" s="2" cm="1">
        <f t="array" ref="U5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5" s="2" cm="1">
        <f t="array" ref="V5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5" s="2" cm="1">
        <f t="array" ref="W5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5" s="2" cm="1">
        <f t="array" ref="X5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5" s="2">
        <f>SUM(Data_Xuất[[#This Row],[B1_MN]:[B4_DT]])-Data_Xuất[[#This Row],[Xuất-NX]]</f>
        <v>0</v>
      </c>
    </row>
    <row r="506" spans="1:25" hidden="1" x14ac:dyDescent="0.35">
      <c r="A506">
        <v>2025</v>
      </c>
      <c r="B506">
        <v>5</v>
      </c>
      <c r="C506" t="s">
        <v>16</v>
      </c>
      <c r="D506" t="s">
        <v>17</v>
      </c>
      <c r="E506" t="s">
        <v>224</v>
      </c>
      <c r="F506" t="s">
        <v>225</v>
      </c>
      <c r="G506" s="2">
        <v>24485.999999999993</v>
      </c>
      <c r="H506" t="str">
        <f>_xlfn.XLOOKUP(Data_Xuất[[#This Row],[Main SKU]],MD_Main_SKU[Main SKU],MD_Main_SKU[SKU name_gom])</f>
        <v>WSS01</v>
      </c>
      <c r="I506" t="str">
        <f>_xlfn.XLOOKUP(Data_Xuất[[#This Row],[Material-Xuất]],MD_NVL[Material-Xuất],MD_NVL[SKU name_gom])</f>
        <v>B2_DT</v>
      </c>
      <c r="J506" t="str">
        <f>Data_Xuất[[#This Row],[Material-Xuất]]&amp;" | "&amp;Data_Xuất[[#This Row],[Material description-Xuất]]</f>
        <v>160012684 | Vảy PET B2.2_A2</v>
      </c>
      <c r="K506" s="2" cm="1">
        <f t="array" ref="K5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6" s="2" cm="1">
        <f t="array" ref="L5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6" s="2" cm="1">
        <f t="array" ref="M5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06" s="2" cm="1">
        <f t="array" ref="N5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6" s="2" cm="1">
        <f t="array" ref="O5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24485.999999999993</v>
      </c>
      <c r="P506" s="2" cm="1">
        <f t="array" ref="P5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6" s="2" cm="1">
        <f t="array" ref="Q5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6" s="2" cm="1">
        <f t="array" ref="R5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6" s="2" cm="1">
        <f t="array" ref="S5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6" s="2" cm="1">
        <f t="array" ref="T5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6" s="2" cm="1">
        <f t="array" ref="U5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6" s="2" cm="1">
        <f t="array" ref="V5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6" s="2" cm="1">
        <f t="array" ref="W5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6" s="2" cm="1">
        <f t="array" ref="X5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6" s="2">
        <f>SUM(Data_Xuất[[#This Row],[B1_MN]:[B4_DT]])-Data_Xuất[[#This Row],[Xuất-NX]]</f>
        <v>0</v>
      </c>
    </row>
    <row r="507" spans="1:25" hidden="1" x14ac:dyDescent="0.35">
      <c r="A507">
        <v>2025</v>
      </c>
      <c r="B507">
        <v>5</v>
      </c>
      <c r="C507" t="s">
        <v>16</v>
      </c>
      <c r="D507" t="s">
        <v>17</v>
      </c>
      <c r="E507" t="s">
        <v>258</v>
      </c>
      <c r="F507" t="s">
        <v>259</v>
      </c>
      <c r="G507" s="2">
        <v>5000</v>
      </c>
      <c r="H507" t="str">
        <f>_xlfn.XLOOKUP(Data_Xuất[[#This Row],[Main SKU]],MD_Main_SKU[Main SKU],MD_Main_SKU[SKU name_gom])</f>
        <v>WSS01</v>
      </c>
      <c r="I507" t="str">
        <f>_xlfn.XLOOKUP(Data_Xuất[[#This Row],[Material-Xuất]],MD_NVL[Material-Xuất],MD_NVL[SKU name_gom])</f>
        <v>B1_DT</v>
      </c>
      <c r="J507" t="str">
        <f>Data_Xuất[[#This Row],[Material-Xuất]]&amp;" | "&amp;Data_Xuất[[#This Row],[Material description-Xuất]]</f>
        <v>160012907 | Vảy PET B1.3_A1 DT</v>
      </c>
      <c r="K507" s="2" cm="1">
        <f t="array" ref="K5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7" s="2" cm="1">
        <f t="array" ref="L5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7" s="2" cm="1">
        <f t="array" ref="M5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5000</v>
      </c>
      <c r="N507" s="2" cm="1">
        <f t="array" ref="N5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7" s="2" cm="1">
        <f t="array" ref="O5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7" s="2" cm="1">
        <f t="array" ref="P5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7" s="2" cm="1">
        <f t="array" ref="Q5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7" s="2" cm="1">
        <f t="array" ref="R5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7" s="2" cm="1">
        <f t="array" ref="S5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7" s="2" cm="1">
        <f t="array" ref="T5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7" s="2" cm="1">
        <f t="array" ref="U5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7" s="2" cm="1">
        <f t="array" ref="V5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7" s="2" cm="1">
        <f t="array" ref="W5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7" s="2" cm="1">
        <f t="array" ref="X5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7" s="2">
        <f>SUM(Data_Xuất[[#This Row],[B1_MN]:[B4_DT]])-Data_Xuất[[#This Row],[Xuất-NX]]</f>
        <v>0</v>
      </c>
    </row>
    <row r="508" spans="1:25" hidden="1" x14ac:dyDescent="0.35">
      <c r="A508">
        <v>2025</v>
      </c>
      <c r="B508">
        <v>5</v>
      </c>
      <c r="C508" t="s">
        <v>16</v>
      </c>
      <c r="D508" t="s">
        <v>17</v>
      </c>
      <c r="E508" t="s">
        <v>262</v>
      </c>
      <c r="F508" t="s">
        <v>263</v>
      </c>
      <c r="G508" s="2">
        <v>19500</v>
      </c>
      <c r="H508" t="str">
        <f>_xlfn.XLOOKUP(Data_Xuất[[#This Row],[Main SKU]],MD_Main_SKU[Main SKU],MD_Main_SKU[SKU name_gom])</f>
        <v>WSS01</v>
      </c>
      <c r="I508" t="str">
        <f>_xlfn.XLOOKUP(Data_Xuất[[#This Row],[Material-Xuất]],MD_NVL[Material-Xuất],MD_NVL[SKU name_gom])</f>
        <v>B1_DT</v>
      </c>
      <c r="J508" t="str">
        <f>Data_Xuất[[#This Row],[Material-Xuất]]&amp;" | "&amp;Data_Xuất[[#This Row],[Material description-Xuất]]</f>
        <v>160012909 | Vảy PET B1.3_A2.2 DT</v>
      </c>
      <c r="K508" s="2" cm="1">
        <f t="array" ref="K5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8" s="2" cm="1">
        <f t="array" ref="L5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8" s="2" cm="1">
        <f t="array" ref="M5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19500</v>
      </c>
      <c r="N508" s="2" cm="1">
        <f t="array" ref="N5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8" s="2" cm="1">
        <f t="array" ref="O5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8" s="2" cm="1">
        <f t="array" ref="P5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8" s="2" cm="1">
        <f t="array" ref="Q5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08" s="2" cm="1">
        <f t="array" ref="R5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8" s="2" cm="1">
        <f t="array" ref="S5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8" s="2" cm="1">
        <f t="array" ref="T5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8" s="2" cm="1">
        <f t="array" ref="U5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8" s="2" cm="1">
        <f t="array" ref="V5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8" s="2" cm="1">
        <f t="array" ref="W5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8" s="2" cm="1">
        <f t="array" ref="X5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8" s="2">
        <f>SUM(Data_Xuất[[#This Row],[B1_MN]:[B4_DT]])-Data_Xuất[[#This Row],[Xuất-NX]]</f>
        <v>0</v>
      </c>
    </row>
    <row r="509" spans="1:25" hidden="1" x14ac:dyDescent="0.35">
      <c r="A509">
        <v>2025</v>
      </c>
      <c r="B509">
        <v>5</v>
      </c>
      <c r="C509" t="s">
        <v>18</v>
      </c>
      <c r="D509" t="s">
        <v>19</v>
      </c>
      <c r="E509" t="s">
        <v>14</v>
      </c>
      <c r="F509" t="s">
        <v>15</v>
      </c>
      <c r="G509" s="2">
        <v>4.5474735088646412E-13</v>
      </c>
      <c r="H509" t="str">
        <f>_xlfn.XLOOKUP(Data_Xuất[[#This Row],[Main SKU]],MD_Main_SKU[Main SKU],MD_Main_SKU[SKU name_gom])</f>
        <v>iSS01</v>
      </c>
      <c r="I509" t="str">
        <f>_xlfn.XLOOKUP(Data_Xuất[[#This Row],[Material-Xuất]],MD_NVL[Material-Xuất],MD_NVL[SKU name_gom])</f>
        <v>Hạt</v>
      </c>
      <c r="J509" t="str">
        <f>Data_Xuất[[#This Row],[Material-Xuất]]&amp;" | "&amp;Data_Xuất[[#This Row],[Material description-Xuất]]</f>
        <v>110000332 | Hạt nhựa rPET iSS01084G</v>
      </c>
      <c r="K509" s="2" cm="1">
        <f t="array" ref="K5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09" s="2" cm="1">
        <f t="array" ref="L5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09" s="2" cm="1">
        <f t="array" ref="M5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09" s="2" cm="1">
        <f t="array" ref="N5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09" s="2" cm="1">
        <f t="array" ref="O5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09" s="2" cm="1">
        <f t="array" ref="P5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09" s="2" cm="1">
        <f t="array" ref="Q5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4.5474735088646412E-13</v>
      </c>
      <c r="R509" s="2" cm="1">
        <f t="array" ref="R5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09" s="2" cm="1">
        <f t="array" ref="S5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09" s="2" cm="1">
        <f t="array" ref="T5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09" s="2" cm="1">
        <f t="array" ref="U5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09" s="2" cm="1">
        <f t="array" ref="V5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09" s="2" cm="1">
        <f t="array" ref="W5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09" s="2" cm="1">
        <f t="array" ref="X5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09" s="2">
        <f>SUM(Data_Xuất[[#This Row],[B1_MN]:[B4_DT]])-Data_Xuất[[#This Row],[Xuất-NX]]</f>
        <v>0</v>
      </c>
    </row>
    <row r="510" spans="1:25" hidden="1" x14ac:dyDescent="0.35">
      <c r="A510">
        <v>2025</v>
      </c>
      <c r="B510">
        <v>5</v>
      </c>
      <c r="C510" t="s">
        <v>18</v>
      </c>
      <c r="D510" t="s">
        <v>19</v>
      </c>
      <c r="E510" t="s">
        <v>160</v>
      </c>
      <c r="F510" t="s">
        <v>161</v>
      </c>
      <c r="G510" s="2">
        <v>46098</v>
      </c>
      <c r="H510" t="str">
        <f>_xlfn.XLOOKUP(Data_Xuất[[#This Row],[Main SKU]],MD_Main_SKU[Main SKU],MD_Main_SKU[SKU name_gom])</f>
        <v>iSS01</v>
      </c>
      <c r="I510" t="str">
        <f>_xlfn.XLOOKUP(Data_Xuất[[#This Row],[Material-Xuất]],MD_NVL[Material-Xuất],MD_NVL[SKU name_gom])</f>
        <v>B1_DT</v>
      </c>
      <c r="J510" t="str">
        <f>Data_Xuất[[#This Row],[Material-Xuất]]&amp;" | "&amp;Data_Xuất[[#This Row],[Material description-Xuất]]</f>
        <v>160009895 | Vảy PET B1_A1 DT</v>
      </c>
      <c r="K510" s="2" cm="1">
        <f t="array" ref="K5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10" s="2" cm="1">
        <f t="array" ref="L5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0" s="2" cm="1">
        <f t="array" ref="M5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46098</v>
      </c>
      <c r="N510" s="2" cm="1">
        <f t="array" ref="N5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0" s="2" cm="1">
        <f t="array" ref="O5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0" s="2" cm="1">
        <f t="array" ref="P5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0" s="2" cm="1">
        <f t="array" ref="Q5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0" s="2" cm="1">
        <f t="array" ref="R5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0" s="2" cm="1">
        <f t="array" ref="S5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0" s="2" cm="1">
        <f t="array" ref="T5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0" s="2" cm="1">
        <f t="array" ref="U5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0" s="2" cm="1">
        <f t="array" ref="V5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0" s="2" cm="1">
        <f t="array" ref="W5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0" s="2" cm="1">
        <f t="array" ref="X5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0" s="2">
        <f>SUM(Data_Xuất[[#This Row],[B1_MN]:[B4_DT]])-Data_Xuất[[#This Row],[Xuất-NX]]</f>
        <v>0</v>
      </c>
    </row>
    <row r="511" spans="1:25" hidden="1" x14ac:dyDescent="0.35">
      <c r="A511">
        <v>2025</v>
      </c>
      <c r="B511">
        <v>5</v>
      </c>
      <c r="C511" t="s">
        <v>18</v>
      </c>
      <c r="D511" t="s">
        <v>19</v>
      </c>
      <c r="E511" t="s">
        <v>162</v>
      </c>
      <c r="F511" t="s">
        <v>163</v>
      </c>
      <c r="G511" s="2">
        <v>171885.99999999997</v>
      </c>
      <c r="H511" t="str">
        <f>_xlfn.XLOOKUP(Data_Xuất[[#This Row],[Main SKU]],MD_Main_SKU[Main SKU],MD_Main_SKU[SKU name_gom])</f>
        <v>iSS01</v>
      </c>
      <c r="I511" t="str">
        <f>_xlfn.XLOOKUP(Data_Xuất[[#This Row],[Material-Xuất]],MD_NVL[Material-Xuất],MD_NVL[SKU name_gom])</f>
        <v>B1_MN</v>
      </c>
      <c r="J511" t="str">
        <f>Data_Xuất[[#This Row],[Material-Xuất]]&amp;" | "&amp;Data_Xuất[[#This Row],[Material description-Xuất]]</f>
        <v>160011761 | Vảy PET B1_A1 MN</v>
      </c>
      <c r="K511" s="2" cm="1">
        <f t="array" ref="K5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171885.99999999997</v>
      </c>
      <c r="L511" s="2" cm="1">
        <f t="array" ref="L5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1" s="2" cm="1">
        <f t="array" ref="M5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11" s="2" cm="1">
        <f t="array" ref="N5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1" s="2" cm="1">
        <f t="array" ref="O5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1" s="2" cm="1">
        <f t="array" ref="P5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1" s="2" cm="1">
        <f t="array" ref="Q5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1" s="2" cm="1">
        <f t="array" ref="R5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1" s="2" cm="1">
        <f t="array" ref="S5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1" s="2" cm="1">
        <f t="array" ref="T5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1" s="2" cm="1">
        <f t="array" ref="U5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1" s="2" cm="1">
        <f t="array" ref="V5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1" s="2" cm="1">
        <f t="array" ref="W5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1" s="2" cm="1">
        <f t="array" ref="X5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1" s="2">
        <f>SUM(Data_Xuất[[#This Row],[B1_MN]:[B4_DT]])-Data_Xuất[[#This Row],[Xuất-NX]]</f>
        <v>0</v>
      </c>
    </row>
    <row r="512" spans="1:25" hidden="1" x14ac:dyDescent="0.35">
      <c r="A512">
        <v>2025</v>
      </c>
      <c r="B512">
        <v>5</v>
      </c>
      <c r="C512" t="s">
        <v>18</v>
      </c>
      <c r="D512" t="s">
        <v>19</v>
      </c>
      <c r="E512" t="s">
        <v>214</v>
      </c>
      <c r="F512" t="s">
        <v>215</v>
      </c>
      <c r="G512" s="2">
        <v>10021.000000000002</v>
      </c>
      <c r="H512" t="str">
        <f>_xlfn.XLOOKUP(Data_Xuất[[#This Row],[Main SKU]],MD_Main_SKU[Main SKU],MD_Main_SKU[SKU name_gom])</f>
        <v>iSS01</v>
      </c>
      <c r="I512" t="str">
        <f>_xlfn.XLOOKUP(Data_Xuất[[#This Row],[Material-Xuất]],MD_NVL[Material-Xuất],MD_NVL[SKU name_gom])</f>
        <v>B7_DT</v>
      </c>
      <c r="J512" t="str">
        <f>Data_Xuất[[#This Row],[Material-Xuất]]&amp;" | "&amp;Data_Xuất[[#This Row],[Material description-Xuất]]</f>
        <v>160011808 | Vảy PET B7_A1</v>
      </c>
      <c r="K512" s="2" cm="1">
        <f t="array" ref="K5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12" s="2" cm="1">
        <f t="array" ref="L5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2" s="2" cm="1">
        <f t="array" ref="M5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12" s="2" cm="1">
        <f t="array" ref="N5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2" s="2" cm="1">
        <f t="array" ref="O5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2" s="2" cm="1">
        <f t="array" ref="P5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2" s="2" cm="1">
        <f t="array" ref="Q5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2" s="2" cm="1">
        <f t="array" ref="R5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2" s="2" cm="1">
        <f t="array" ref="S5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10021.000000000002</v>
      </c>
      <c r="T512" s="2" cm="1">
        <f t="array" ref="T5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2" s="2" cm="1">
        <f t="array" ref="U5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2" s="2" cm="1">
        <f t="array" ref="V5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2" s="2" cm="1">
        <f t="array" ref="W5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2" s="2" cm="1">
        <f t="array" ref="X5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2" s="2">
        <f>SUM(Data_Xuất[[#This Row],[B1_MN]:[B4_DT]])-Data_Xuất[[#This Row],[Xuất-NX]]</f>
        <v>0</v>
      </c>
    </row>
    <row r="513" spans="1:25" hidden="1" x14ac:dyDescent="0.35">
      <c r="A513">
        <v>2025</v>
      </c>
      <c r="B513">
        <v>5</v>
      </c>
      <c r="C513" t="s">
        <v>18</v>
      </c>
      <c r="D513" t="s">
        <v>19</v>
      </c>
      <c r="E513" t="s">
        <v>172</v>
      </c>
      <c r="F513" t="s">
        <v>173</v>
      </c>
      <c r="G513" s="2">
        <v>19195.000000000007</v>
      </c>
      <c r="H513" t="str">
        <f>_xlfn.XLOOKUP(Data_Xuất[[#This Row],[Main SKU]],MD_Main_SKU[Main SKU],MD_Main_SKU[SKU name_gom])</f>
        <v>iSS01</v>
      </c>
      <c r="I513" t="str">
        <f>_xlfn.XLOOKUP(Data_Xuất[[#This Row],[Material-Xuất]],MD_NVL[Material-Xuất],MD_NVL[SKU name_gom])</f>
        <v>B1_DT</v>
      </c>
      <c r="J513" t="str">
        <f>Data_Xuất[[#This Row],[Material-Xuất]]&amp;" | "&amp;Data_Xuất[[#This Row],[Material description-Xuất]]</f>
        <v>160012293 | Vảy PET B1_A2.2 DT</v>
      </c>
      <c r="K513" s="2" cm="1">
        <f t="array" ref="K5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13" s="2" cm="1">
        <f t="array" ref="L5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3" s="2" cm="1">
        <f t="array" ref="M5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19195.000000000007</v>
      </c>
      <c r="N513" s="2" cm="1">
        <f t="array" ref="N5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3" s="2" cm="1">
        <f t="array" ref="O5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3" s="2" cm="1">
        <f t="array" ref="P5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3" s="2" cm="1">
        <f t="array" ref="Q5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3" s="2" cm="1">
        <f t="array" ref="R5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3" s="2" cm="1">
        <f t="array" ref="S5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3" s="2" cm="1">
        <f t="array" ref="T5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3" s="2" cm="1">
        <f t="array" ref="U5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3" s="2" cm="1">
        <f t="array" ref="V5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3" s="2" cm="1">
        <f t="array" ref="W5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3" s="2" cm="1">
        <f t="array" ref="X5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3" s="2">
        <f>SUM(Data_Xuất[[#This Row],[B1_MN]:[B4_DT]])-Data_Xuất[[#This Row],[Xuất-NX]]</f>
        <v>0</v>
      </c>
    </row>
    <row r="514" spans="1:25" hidden="1" x14ac:dyDescent="0.35">
      <c r="A514">
        <v>2025</v>
      </c>
      <c r="B514">
        <v>5</v>
      </c>
      <c r="C514" t="s">
        <v>18</v>
      </c>
      <c r="D514" t="s">
        <v>19</v>
      </c>
      <c r="E514" t="s">
        <v>164</v>
      </c>
      <c r="F514" t="s">
        <v>165</v>
      </c>
      <c r="G514" s="2">
        <v>223999.99999999994</v>
      </c>
      <c r="H514" t="str">
        <f>_xlfn.XLOOKUP(Data_Xuất[[#This Row],[Main SKU]],MD_Main_SKU[Main SKU],MD_Main_SKU[SKU name_gom])</f>
        <v>iSS01</v>
      </c>
      <c r="I514" t="str">
        <f>_xlfn.XLOOKUP(Data_Xuất[[#This Row],[Material-Xuất]],MD_NVL[Material-Xuất],MD_NVL[SKU name_gom])</f>
        <v>B1_MN</v>
      </c>
      <c r="J514" t="str">
        <f>Data_Xuất[[#This Row],[Material-Xuất]]&amp;" | "&amp;Data_Xuất[[#This Row],[Material description-Xuất]]</f>
        <v>160012296 | Vảy PET B1_A2.2 MN</v>
      </c>
      <c r="K514" s="2" cm="1">
        <f t="array" ref="K5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223999.99999999994</v>
      </c>
      <c r="L514" s="2" cm="1">
        <f t="array" ref="L5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4" s="2" cm="1">
        <f t="array" ref="M5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14" s="2" cm="1">
        <f t="array" ref="N5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4" s="2" cm="1">
        <f t="array" ref="O5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4" s="2" cm="1">
        <f t="array" ref="P5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4" s="2" cm="1">
        <f t="array" ref="Q5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4" s="2" cm="1">
        <f t="array" ref="R5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4" s="2" cm="1">
        <f t="array" ref="S5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4" s="2" cm="1">
        <f t="array" ref="T5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4" s="2" cm="1">
        <f t="array" ref="U5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4" s="2" cm="1">
        <f t="array" ref="V5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4" s="2" cm="1">
        <f t="array" ref="W5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4" s="2" cm="1">
        <f t="array" ref="X5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4" s="2">
        <f>SUM(Data_Xuất[[#This Row],[B1_MN]:[B4_DT]])-Data_Xuất[[#This Row],[Xuất-NX]]</f>
        <v>0</v>
      </c>
    </row>
    <row r="515" spans="1:25" hidden="1" x14ac:dyDescent="0.35">
      <c r="A515">
        <v>2025</v>
      </c>
      <c r="B515">
        <v>5</v>
      </c>
      <c r="C515" t="s">
        <v>18</v>
      </c>
      <c r="D515" t="s">
        <v>19</v>
      </c>
      <c r="E515" t="s">
        <v>178</v>
      </c>
      <c r="F515" t="s">
        <v>179</v>
      </c>
      <c r="G515" s="2">
        <v>102000.00000000001</v>
      </c>
      <c r="H515" t="str">
        <f>_xlfn.XLOOKUP(Data_Xuất[[#This Row],[Main SKU]],MD_Main_SKU[Main SKU],MD_Main_SKU[SKU name_gom])</f>
        <v>iSS01</v>
      </c>
      <c r="I515" t="str">
        <f>_xlfn.XLOOKUP(Data_Xuất[[#This Row],[Material-Xuất]],MD_NVL[Material-Xuất],MD_NVL[SKU name_gom])</f>
        <v>Vảy trộn</v>
      </c>
      <c r="J515" t="str">
        <f>Data_Xuất[[#This Row],[Material-Xuất]]&amp;" | "&amp;Data_Xuất[[#This Row],[Material description-Xuất]]</f>
        <v>160012653 | Vảy PET B1-Hạt PL SSP</v>
      </c>
      <c r="K515" s="2" cm="1">
        <f t="array" ref="K5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74282.872340425543</v>
      </c>
      <c r="L515" s="2" cm="1">
        <f t="array" ref="L5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5" s="2" cm="1">
        <f t="array" ref="M5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16437.063829787239</v>
      </c>
      <c r="N515" s="2" cm="1">
        <f t="array" ref="N5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5" s="2" cm="1">
        <f t="array" ref="O5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4939.4042553191503</v>
      </c>
      <c r="P515" s="2" cm="1">
        <f t="array" ref="P5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5" s="2" cm="1">
        <f t="array" ref="Q5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5258.234042553192</v>
      </c>
      <c r="R515" s="2" cm="1">
        <f t="array" ref="R5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5" s="2" cm="1">
        <f t="array" ref="S5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1082.4255319148938</v>
      </c>
      <c r="T515" s="2" cm="1">
        <f t="array" ref="T5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5" s="2" cm="1">
        <f t="array" ref="U5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5" s="2" cm="1">
        <f t="array" ref="V5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5" s="2" cm="1">
        <f t="array" ref="W5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5" s="2" cm="1">
        <f t="array" ref="X5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5" s="2">
        <f>SUM(Data_Xuất[[#This Row],[B1_MN]:[B4_DT]])-Data_Xuất[[#This Row],[Xuất-NX]]</f>
        <v>0</v>
      </c>
    </row>
    <row r="516" spans="1:25" hidden="1" x14ac:dyDescent="0.35">
      <c r="A516">
        <v>2025</v>
      </c>
      <c r="B516">
        <v>5</v>
      </c>
      <c r="C516" t="s">
        <v>18</v>
      </c>
      <c r="D516" t="s">
        <v>19</v>
      </c>
      <c r="E516" t="s">
        <v>142</v>
      </c>
      <c r="F516" t="s">
        <v>143</v>
      </c>
      <c r="G516" s="2">
        <v>3000</v>
      </c>
      <c r="H516" t="str">
        <f>_xlfn.XLOOKUP(Data_Xuất[[#This Row],[Main SKU]],MD_Main_SKU[Main SKU],MD_Main_SKU[SKU name_gom])</f>
        <v>iSS01</v>
      </c>
      <c r="I516" t="str">
        <f>_xlfn.XLOOKUP(Data_Xuất[[#This Row],[Material-Xuất]],MD_NVL[Material-Xuất],MD_NVL[SKU name_gom])</f>
        <v>B1_DT</v>
      </c>
      <c r="J516" t="str">
        <f>Data_Xuất[[#This Row],[Material-Xuất]]&amp;" | "&amp;Data_Xuất[[#This Row],[Material description-Xuất]]</f>
        <v>160012659 | Vảy PET B1_A2.1 DT</v>
      </c>
      <c r="K516" s="2" cm="1">
        <f t="array" ref="K5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16" s="2" cm="1">
        <f t="array" ref="L5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6" s="2" cm="1">
        <f t="array" ref="M5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3000</v>
      </c>
      <c r="N516" s="2" cm="1">
        <f t="array" ref="N5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6" s="2" cm="1">
        <f t="array" ref="O5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6" s="2" cm="1">
        <f t="array" ref="P5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6" s="2" cm="1">
        <f t="array" ref="Q5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6" s="2" cm="1">
        <f t="array" ref="R5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6" s="2" cm="1">
        <f t="array" ref="S5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6" s="2" cm="1">
        <f t="array" ref="T5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6" s="2" cm="1">
        <f t="array" ref="U5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6" s="2" cm="1">
        <f t="array" ref="V5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6" s="2" cm="1">
        <f t="array" ref="W5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6" s="2" cm="1">
        <f t="array" ref="X5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6" s="2">
        <f>SUM(Data_Xuất[[#This Row],[B1_MN]:[B4_DT]])-Data_Xuất[[#This Row],[Xuất-NX]]</f>
        <v>0</v>
      </c>
    </row>
    <row r="517" spans="1:25" hidden="1" x14ac:dyDescent="0.35">
      <c r="A517">
        <v>2025</v>
      </c>
      <c r="B517">
        <v>5</v>
      </c>
      <c r="C517" t="s">
        <v>18</v>
      </c>
      <c r="D517" t="s">
        <v>19</v>
      </c>
      <c r="E517" t="s">
        <v>170</v>
      </c>
      <c r="F517" t="s">
        <v>171</v>
      </c>
      <c r="G517" s="2">
        <v>10499.999999999998</v>
      </c>
      <c r="H517" t="str">
        <f>_xlfn.XLOOKUP(Data_Xuất[[#This Row],[Main SKU]],MD_Main_SKU[Main SKU],MD_Main_SKU[SKU name_gom])</f>
        <v>iSS01</v>
      </c>
      <c r="I517" t="str">
        <f>_xlfn.XLOOKUP(Data_Xuất[[#This Row],[Material-Xuất]],MD_NVL[Material-Xuất],MD_NVL[SKU name_gom])</f>
        <v>B1_MN</v>
      </c>
      <c r="J517" t="str">
        <f>Data_Xuất[[#This Row],[Material-Xuất]]&amp;" | "&amp;Data_Xuất[[#This Row],[Material description-Xuất]]</f>
        <v>160012660 | Vảy PET B1_A2.1 MN</v>
      </c>
      <c r="K517" s="2" cm="1">
        <f t="array" ref="K5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10499.999999999998</v>
      </c>
      <c r="L517" s="2" cm="1">
        <f t="array" ref="L5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7" s="2" cm="1">
        <f t="array" ref="M5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17" s="2" cm="1">
        <f t="array" ref="N5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7" s="2" cm="1">
        <f t="array" ref="O5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7" s="2" cm="1">
        <f t="array" ref="P5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7" s="2" cm="1">
        <f t="array" ref="Q5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7" s="2" cm="1">
        <f t="array" ref="R5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7" s="2" cm="1">
        <f t="array" ref="S5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7" s="2" cm="1">
        <f t="array" ref="T5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7" s="2" cm="1">
        <f t="array" ref="U5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7" s="2" cm="1">
        <f t="array" ref="V5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7" s="2" cm="1">
        <f t="array" ref="W5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7" s="2" cm="1">
        <f t="array" ref="X5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7" s="2">
        <f>SUM(Data_Xuất[[#This Row],[B1_MN]:[B4_DT]])-Data_Xuất[[#This Row],[Xuất-NX]]</f>
        <v>0</v>
      </c>
    </row>
    <row r="518" spans="1:25" hidden="1" x14ac:dyDescent="0.35">
      <c r="A518">
        <v>2025</v>
      </c>
      <c r="B518">
        <v>5</v>
      </c>
      <c r="C518" t="s">
        <v>26</v>
      </c>
      <c r="D518" t="s">
        <v>27</v>
      </c>
      <c r="E518" t="s">
        <v>160</v>
      </c>
      <c r="F518" t="s">
        <v>161</v>
      </c>
      <c r="G518" s="2">
        <v>27786</v>
      </c>
      <c r="H518" t="str">
        <f>_xlfn.XLOOKUP(Data_Xuất[[#This Row],[Main SKU]],MD_Main_SKU[Main SKU],MD_Main_SKU[SKU name_gom])</f>
        <v>iSS01</v>
      </c>
      <c r="I518" t="str">
        <f>_xlfn.XLOOKUP(Data_Xuất[[#This Row],[Material-Xuất]],MD_NVL[Material-Xuất],MD_NVL[SKU name_gom])</f>
        <v>B1_DT</v>
      </c>
      <c r="J518" t="str">
        <f>Data_Xuất[[#This Row],[Material-Xuất]]&amp;" | "&amp;Data_Xuất[[#This Row],[Material description-Xuất]]</f>
        <v>160009895 | Vảy PET B1_A1 DT</v>
      </c>
      <c r="K518" s="2" cm="1">
        <f t="array" ref="K5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18" s="2" cm="1">
        <f t="array" ref="L5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8" s="2" cm="1">
        <f t="array" ref="M5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27786</v>
      </c>
      <c r="N518" s="2" cm="1">
        <f t="array" ref="N5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8" s="2" cm="1">
        <f t="array" ref="O5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8" s="2" cm="1">
        <f t="array" ref="P5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8" s="2" cm="1">
        <f t="array" ref="Q5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8" s="2" cm="1">
        <f t="array" ref="R5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8" s="2" cm="1">
        <f t="array" ref="S5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8" s="2" cm="1">
        <f t="array" ref="T5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8" s="2" cm="1">
        <f t="array" ref="U5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8" s="2" cm="1">
        <f t="array" ref="V5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8" s="2" cm="1">
        <f t="array" ref="W5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8" s="2" cm="1">
        <f t="array" ref="X5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8" s="2">
        <f>SUM(Data_Xuất[[#This Row],[B1_MN]:[B4_DT]])-Data_Xuất[[#This Row],[Xuất-NX]]</f>
        <v>0</v>
      </c>
    </row>
    <row r="519" spans="1:25" hidden="1" x14ac:dyDescent="0.35">
      <c r="A519">
        <v>2025</v>
      </c>
      <c r="B519">
        <v>5</v>
      </c>
      <c r="C519" t="s">
        <v>26</v>
      </c>
      <c r="D519" t="s">
        <v>27</v>
      </c>
      <c r="E519" t="s">
        <v>162</v>
      </c>
      <c r="F519" t="s">
        <v>163</v>
      </c>
      <c r="G519" s="2">
        <v>25800</v>
      </c>
      <c r="H519" t="str">
        <f>_xlfn.XLOOKUP(Data_Xuất[[#This Row],[Main SKU]],MD_Main_SKU[Main SKU],MD_Main_SKU[SKU name_gom])</f>
        <v>iSS01</v>
      </c>
      <c r="I519" t="str">
        <f>_xlfn.XLOOKUP(Data_Xuất[[#This Row],[Material-Xuất]],MD_NVL[Material-Xuất],MD_NVL[SKU name_gom])</f>
        <v>B1_MN</v>
      </c>
      <c r="J519" t="str">
        <f>Data_Xuất[[#This Row],[Material-Xuất]]&amp;" | "&amp;Data_Xuất[[#This Row],[Material description-Xuất]]</f>
        <v>160011761 | Vảy PET B1_A1 MN</v>
      </c>
      <c r="K519" s="2" cm="1">
        <f t="array" ref="K5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25800</v>
      </c>
      <c r="L519" s="2" cm="1">
        <f t="array" ref="L5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19" s="2" cm="1">
        <f t="array" ref="M5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19" s="2" cm="1">
        <f t="array" ref="N5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19" s="2" cm="1">
        <f t="array" ref="O5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19" s="2" cm="1">
        <f t="array" ref="P5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19" s="2" cm="1">
        <f t="array" ref="Q5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19" s="2" cm="1">
        <f t="array" ref="R5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19" s="2" cm="1">
        <f t="array" ref="S5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19" s="2" cm="1">
        <f t="array" ref="T5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19" s="2" cm="1">
        <f t="array" ref="U5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19" s="2" cm="1">
        <f t="array" ref="V5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19" s="2" cm="1">
        <f t="array" ref="W5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19" s="2" cm="1">
        <f t="array" ref="X5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19" s="2">
        <f>SUM(Data_Xuất[[#This Row],[B1_MN]:[B4_DT]])-Data_Xuất[[#This Row],[Xuất-NX]]</f>
        <v>0</v>
      </c>
    </row>
    <row r="520" spans="1:25" hidden="1" x14ac:dyDescent="0.35">
      <c r="A520">
        <v>2025</v>
      </c>
      <c r="B520">
        <v>5</v>
      </c>
      <c r="C520" t="s">
        <v>26</v>
      </c>
      <c r="D520" t="s">
        <v>27</v>
      </c>
      <c r="E520" t="s">
        <v>172</v>
      </c>
      <c r="F520" t="s">
        <v>173</v>
      </c>
      <c r="G520" s="2">
        <v>43656.999999999993</v>
      </c>
      <c r="H520" t="str">
        <f>_xlfn.XLOOKUP(Data_Xuất[[#This Row],[Main SKU]],MD_Main_SKU[Main SKU],MD_Main_SKU[SKU name_gom])</f>
        <v>iSS01</v>
      </c>
      <c r="I520" t="str">
        <f>_xlfn.XLOOKUP(Data_Xuất[[#This Row],[Material-Xuất]],MD_NVL[Material-Xuất],MD_NVL[SKU name_gom])</f>
        <v>B1_DT</v>
      </c>
      <c r="J520" t="str">
        <f>Data_Xuất[[#This Row],[Material-Xuất]]&amp;" | "&amp;Data_Xuất[[#This Row],[Material description-Xuất]]</f>
        <v>160012293 | Vảy PET B1_A2.2 DT</v>
      </c>
      <c r="K520" s="2" cm="1">
        <f t="array" ref="K5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20" s="2" cm="1">
        <f t="array" ref="L5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0" s="2" cm="1">
        <f t="array" ref="M5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43656.999999999993</v>
      </c>
      <c r="N520" s="2" cm="1">
        <f t="array" ref="N5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0" s="2" cm="1">
        <f t="array" ref="O5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0" s="2" cm="1">
        <f t="array" ref="P5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0" s="2" cm="1">
        <f t="array" ref="Q5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0" s="2" cm="1">
        <f t="array" ref="R5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0" s="2" cm="1">
        <f t="array" ref="S5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0" s="2" cm="1">
        <f t="array" ref="T5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0" s="2" cm="1">
        <f t="array" ref="U5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0" s="2" cm="1">
        <f t="array" ref="V5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0" s="2" cm="1">
        <f t="array" ref="W5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0" s="2" cm="1">
        <f t="array" ref="X5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0" s="2">
        <f>SUM(Data_Xuất[[#This Row],[B1_MN]:[B4_DT]])-Data_Xuất[[#This Row],[Xuất-NX]]</f>
        <v>0</v>
      </c>
    </row>
    <row r="521" spans="1:25" hidden="1" x14ac:dyDescent="0.35">
      <c r="A521">
        <v>2025</v>
      </c>
      <c r="B521">
        <v>5</v>
      </c>
      <c r="C521" t="s">
        <v>26</v>
      </c>
      <c r="D521" t="s">
        <v>27</v>
      </c>
      <c r="E521" t="s">
        <v>194</v>
      </c>
      <c r="F521" t="s">
        <v>195</v>
      </c>
      <c r="G521" s="2">
        <v>22500</v>
      </c>
      <c r="H521" t="str">
        <f>_xlfn.XLOOKUP(Data_Xuất[[#This Row],[Main SKU]],MD_Main_SKU[Main SKU],MD_Main_SKU[SKU name_gom])</f>
        <v>iSS01</v>
      </c>
      <c r="I521" t="str">
        <f>_xlfn.XLOOKUP(Data_Xuất[[#This Row],[Material-Xuất]],MD_NVL[Material-Xuất],MD_NVL[SKU name_gom])</f>
        <v>B1_DT</v>
      </c>
      <c r="J521" t="str">
        <f>Data_Xuất[[#This Row],[Material-Xuất]]&amp;" | "&amp;Data_Xuất[[#This Row],[Material description-Xuất]]</f>
        <v>160012294 | Vảy PET B1_A3 DT</v>
      </c>
      <c r="K521" s="2" cm="1">
        <f t="array" ref="K5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21" s="2" cm="1">
        <f t="array" ref="L5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1" s="2" cm="1">
        <f t="array" ref="M5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22500</v>
      </c>
      <c r="N521" s="2" cm="1">
        <f t="array" ref="N5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1" s="2" cm="1">
        <f t="array" ref="O5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1" s="2" cm="1">
        <f t="array" ref="P5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1" s="2" cm="1">
        <f t="array" ref="Q5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1" s="2" cm="1">
        <f t="array" ref="R5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1" s="2" cm="1">
        <f t="array" ref="S5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1" s="2" cm="1">
        <f t="array" ref="T5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1" s="2" cm="1">
        <f t="array" ref="U5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1" s="2" cm="1">
        <f t="array" ref="V5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1" s="2" cm="1">
        <f t="array" ref="W5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1" s="2" cm="1">
        <f t="array" ref="X5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1" s="2">
        <f>SUM(Data_Xuất[[#This Row],[B1_MN]:[B4_DT]])-Data_Xuất[[#This Row],[Xuất-NX]]</f>
        <v>0</v>
      </c>
    </row>
    <row r="522" spans="1:25" hidden="1" x14ac:dyDescent="0.35">
      <c r="A522">
        <v>2025</v>
      </c>
      <c r="B522">
        <v>5</v>
      </c>
      <c r="C522" t="s">
        <v>26</v>
      </c>
      <c r="D522" t="s">
        <v>27</v>
      </c>
      <c r="E522" t="s">
        <v>164</v>
      </c>
      <c r="F522" t="s">
        <v>165</v>
      </c>
      <c r="G522" s="2">
        <v>348870.00000000006</v>
      </c>
      <c r="H522" t="str">
        <f>_xlfn.XLOOKUP(Data_Xuất[[#This Row],[Main SKU]],MD_Main_SKU[Main SKU],MD_Main_SKU[SKU name_gom])</f>
        <v>iSS01</v>
      </c>
      <c r="I522" t="str">
        <f>_xlfn.XLOOKUP(Data_Xuất[[#This Row],[Material-Xuất]],MD_NVL[Material-Xuất],MD_NVL[SKU name_gom])</f>
        <v>B1_MN</v>
      </c>
      <c r="J522" t="str">
        <f>Data_Xuất[[#This Row],[Material-Xuất]]&amp;" | "&amp;Data_Xuất[[#This Row],[Material description-Xuất]]</f>
        <v>160012296 | Vảy PET B1_A2.2 MN</v>
      </c>
      <c r="K522" s="2" cm="1">
        <f t="array" ref="K5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348870.00000000006</v>
      </c>
      <c r="L522" s="2" cm="1">
        <f t="array" ref="L5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2" s="2" cm="1">
        <f t="array" ref="M5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22" s="2" cm="1">
        <f t="array" ref="N5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2" s="2" cm="1">
        <f t="array" ref="O5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2" s="2" cm="1">
        <f t="array" ref="P5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2" s="2" cm="1">
        <f t="array" ref="Q5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2" s="2" cm="1">
        <f t="array" ref="R5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2" s="2" cm="1">
        <f t="array" ref="S5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2" s="2" cm="1">
        <f t="array" ref="T5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2" s="2" cm="1">
        <f t="array" ref="U5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2" s="2" cm="1">
        <f t="array" ref="V5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2" s="2" cm="1">
        <f t="array" ref="W5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2" s="2" cm="1">
        <f t="array" ref="X5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2" s="2">
        <f>SUM(Data_Xuất[[#This Row],[B1_MN]:[B4_DT]])-Data_Xuất[[#This Row],[Xuất-NX]]</f>
        <v>0</v>
      </c>
    </row>
    <row r="523" spans="1:25" hidden="1" x14ac:dyDescent="0.35">
      <c r="A523">
        <v>2025</v>
      </c>
      <c r="B523">
        <v>5</v>
      </c>
      <c r="C523" t="s">
        <v>26</v>
      </c>
      <c r="D523" t="s">
        <v>27</v>
      </c>
      <c r="E523" t="s">
        <v>196</v>
      </c>
      <c r="F523" t="s">
        <v>197</v>
      </c>
      <c r="G523" s="2">
        <v>51950</v>
      </c>
      <c r="H523" t="str">
        <f>_xlfn.XLOOKUP(Data_Xuất[[#This Row],[Main SKU]],MD_Main_SKU[Main SKU],MD_Main_SKU[SKU name_gom])</f>
        <v>iSS01</v>
      </c>
      <c r="I523" t="str">
        <f>_xlfn.XLOOKUP(Data_Xuất[[#This Row],[Material-Xuất]],MD_NVL[Material-Xuất],MD_NVL[SKU name_gom])</f>
        <v>B1_MN</v>
      </c>
      <c r="J523" t="str">
        <f>Data_Xuất[[#This Row],[Material-Xuất]]&amp;" | "&amp;Data_Xuất[[#This Row],[Material description-Xuất]]</f>
        <v>160012297 | Vảy PET B1_A3 MN</v>
      </c>
      <c r="K523" s="2" cm="1">
        <f t="array" ref="K5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51950</v>
      </c>
      <c r="L523" s="2" cm="1">
        <f t="array" ref="L5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3" s="2" cm="1">
        <f t="array" ref="M5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23" s="2" cm="1">
        <f t="array" ref="N5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3" s="2" cm="1">
        <f t="array" ref="O5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3" s="2" cm="1">
        <f t="array" ref="P5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3" s="2" cm="1">
        <f t="array" ref="Q5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3" s="2" cm="1">
        <f t="array" ref="R5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3" s="2" cm="1">
        <f t="array" ref="S5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3" s="2" cm="1">
        <f t="array" ref="T5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3" s="2" cm="1">
        <f t="array" ref="U5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3" s="2" cm="1">
        <f t="array" ref="V5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3" s="2" cm="1">
        <f t="array" ref="W5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3" s="2" cm="1">
        <f t="array" ref="X5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3" s="2">
        <f>SUM(Data_Xuất[[#This Row],[B1_MN]:[B4_DT]])-Data_Xuất[[#This Row],[Xuất-NX]]</f>
        <v>0</v>
      </c>
    </row>
    <row r="524" spans="1:25" hidden="1" x14ac:dyDescent="0.35">
      <c r="A524">
        <v>2025</v>
      </c>
      <c r="B524">
        <v>5</v>
      </c>
      <c r="C524" t="s">
        <v>26</v>
      </c>
      <c r="D524" t="s">
        <v>27</v>
      </c>
      <c r="E524" t="s">
        <v>248</v>
      </c>
      <c r="F524" t="s">
        <v>249</v>
      </c>
      <c r="G524" s="2">
        <v>7944</v>
      </c>
      <c r="H524" t="str">
        <f>_xlfn.XLOOKUP(Data_Xuất[[#This Row],[Main SKU]],MD_Main_SKU[Main SKU],MD_Main_SKU[SKU name_gom])</f>
        <v>iSS01</v>
      </c>
      <c r="I524" t="str">
        <f>_xlfn.XLOOKUP(Data_Xuất[[#This Row],[Material-Xuất]],MD_NVL[Material-Xuất],MD_NVL[SKU name_gom])</f>
        <v>Phó sản</v>
      </c>
      <c r="J524" t="str">
        <f>Data_Xuất[[#This Row],[Material-Xuất]]&amp;" | "&amp;Data_Xuất[[#This Row],[Material description-Xuất]]</f>
        <v>160012310 | Vảy PET Zigzag_A1</v>
      </c>
      <c r="K524" s="2" cm="1">
        <f t="array" ref="K5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24" s="2" cm="1">
        <f t="array" ref="L5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4" s="2" cm="1">
        <f t="array" ref="M5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24" s="2" cm="1">
        <f t="array" ref="N5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4" s="2" cm="1">
        <f t="array" ref="O5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4" s="2" cm="1">
        <f t="array" ref="P5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7944</v>
      </c>
      <c r="Q524" s="2" cm="1">
        <f t="array" ref="Q5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4" s="2" cm="1">
        <f t="array" ref="R5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4" s="2" cm="1">
        <f t="array" ref="S5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4" s="2" cm="1">
        <f t="array" ref="T5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4" s="2" cm="1">
        <f t="array" ref="U5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4" s="2" cm="1">
        <f t="array" ref="V5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4" s="2" cm="1">
        <f t="array" ref="W5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4" s="2" cm="1">
        <f t="array" ref="X5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4" s="2">
        <f>SUM(Data_Xuất[[#This Row],[B1_MN]:[B4_DT]])-Data_Xuất[[#This Row],[Xuất-NX]]</f>
        <v>0</v>
      </c>
    </row>
    <row r="525" spans="1:25" hidden="1" x14ac:dyDescent="0.35">
      <c r="A525">
        <v>2025</v>
      </c>
      <c r="B525">
        <v>5</v>
      </c>
      <c r="C525" t="s">
        <v>26</v>
      </c>
      <c r="D525" t="s">
        <v>27</v>
      </c>
      <c r="E525" t="s">
        <v>250</v>
      </c>
      <c r="F525" t="s">
        <v>251</v>
      </c>
      <c r="G525" s="2">
        <v>7988.0000000000009</v>
      </c>
      <c r="H525" t="str">
        <f>_xlfn.XLOOKUP(Data_Xuất[[#This Row],[Main SKU]],MD_Main_SKU[Main SKU],MD_Main_SKU[SKU name_gom])</f>
        <v>iSS01</v>
      </c>
      <c r="I525" t="str">
        <f>_xlfn.XLOOKUP(Data_Xuất[[#This Row],[Material-Xuất]],MD_NVL[Material-Xuất],MD_NVL[SKU name_gom])</f>
        <v>Phó sản</v>
      </c>
      <c r="J525" t="str">
        <f>Data_Xuất[[#This Row],[Material-Xuất]]&amp;" | "&amp;Data_Xuất[[#This Row],[Material description-Xuất]]</f>
        <v>160012390 | Vảy PET Zigzag_A3</v>
      </c>
      <c r="K525" s="2" cm="1">
        <f t="array" ref="K5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25" s="2" cm="1">
        <f t="array" ref="L5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5" s="2" cm="1">
        <f t="array" ref="M5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25" s="2" cm="1">
        <f t="array" ref="N5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5" s="2" cm="1">
        <f t="array" ref="O5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5" s="2" cm="1">
        <f t="array" ref="P5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7988.0000000000009</v>
      </c>
      <c r="Q525" s="2" cm="1">
        <f t="array" ref="Q5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5" s="2" cm="1">
        <f t="array" ref="R5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5" s="2" cm="1">
        <f t="array" ref="S5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5" s="2" cm="1">
        <f t="array" ref="T5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5" s="2" cm="1">
        <f t="array" ref="U5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5" s="2" cm="1">
        <f t="array" ref="V5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5" s="2" cm="1">
        <f t="array" ref="W5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5" s="2" cm="1">
        <f t="array" ref="X5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5" s="2">
        <f>SUM(Data_Xuất[[#This Row],[B1_MN]:[B4_DT]])-Data_Xuất[[#This Row],[Xuất-NX]]</f>
        <v>0</v>
      </c>
    </row>
    <row r="526" spans="1:25" hidden="1" x14ac:dyDescent="0.35">
      <c r="A526">
        <v>2025</v>
      </c>
      <c r="B526">
        <v>5</v>
      </c>
      <c r="C526" t="s">
        <v>26</v>
      </c>
      <c r="D526" t="s">
        <v>27</v>
      </c>
      <c r="E526" t="s">
        <v>202</v>
      </c>
      <c r="F526" t="s">
        <v>203</v>
      </c>
      <c r="G526" s="2">
        <v>199000</v>
      </c>
      <c r="H526" t="str">
        <f>_xlfn.XLOOKUP(Data_Xuất[[#This Row],[Main SKU]],MD_Main_SKU[Main SKU],MD_Main_SKU[SKU name_gom])</f>
        <v>iSS01</v>
      </c>
      <c r="I526" t="str">
        <f>_xlfn.XLOOKUP(Data_Xuất[[#This Row],[Material-Xuất]],MD_NVL[Material-Xuất],MD_NVL[SKU name_gom])</f>
        <v>Vảy trộn</v>
      </c>
      <c r="J526" t="str">
        <f>Data_Xuất[[#This Row],[Material-Xuất]]&amp;" | "&amp;Data_Xuất[[#This Row],[Material description-Xuất]]</f>
        <v>160012654 | Vảy PET B1-Hạt PL ADD</v>
      </c>
      <c r="K526" s="2" cm="1">
        <f t="array" ref="K5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134528.96304086538</v>
      </c>
      <c r="L526" s="2" cm="1">
        <f t="array" ref="L5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6" s="2" cm="1">
        <f t="array" ref="M5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16556.584735576926</v>
      </c>
      <c r="N526" s="2" cm="1">
        <f t="array" ref="N5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28342.012920673078</v>
      </c>
      <c r="O526" s="2" cm="1">
        <f t="array" ref="O5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6" s="2" cm="1">
        <f t="array" ref="P5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8998.0528846153848</v>
      </c>
      <c r="Q526" s="2" cm="1">
        <f t="array" ref="Q5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10574.38641826923</v>
      </c>
      <c r="R526" s="2" cm="1">
        <f t="array" ref="R5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6" s="2" cm="1">
        <f t="array" ref="S5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6" s="2" cm="1">
        <f t="array" ref="T5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6" s="2" cm="1">
        <f t="array" ref="U5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6" s="2" cm="1">
        <f t="array" ref="V5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6" s="2" cm="1">
        <f t="array" ref="W5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6" s="2" cm="1">
        <f t="array" ref="X5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6" s="2">
        <f>SUM(Data_Xuất[[#This Row],[B1_MN]:[B4_DT]])-Data_Xuất[[#This Row],[Xuất-NX]]</f>
        <v>0</v>
      </c>
    </row>
    <row r="527" spans="1:25" hidden="1" x14ac:dyDescent="0.35">
      <c r="A527">
        <v>2025</v>
      </c>
      <c r="B527">
        <v>5</v>
      </c>
      <c r="C527" t="s">
        <v>26</v>
      </c>
      <c r="D527" t="s">
        <v>27</v>
      </c>
      <c r="E527" t="s">
        <v>142</v>
      </c>
      <c r="F527" t="s">
        <v>143</v>
      </c>
      <c r="G527" s="2">
        <v>2000</v>
      </c>
      <c r="H527" t="str">
        <f>_xlfn.XLOOKUP(Data_Xuất[[#This Row],[Main SKU]],MD_Main_SKU[Main SKU],MD_Main_SKU[SKU name_gom])</f>
        <v>iSS01</v>
      </c>
      <c r="I527" t="str">
        <f>_xlfn.XLOOKUP(Data_Xuất[[#This Row],[Material-Xuất]],MD_NVL[Material-Xuất],MD_NVL[SKU name_gom])</f>
        <v>B1_DT</v>
      </c>
      <c r="J527" t="str">
        <f>Data_Xuất[[#This Row],[Material-Xuất]]&amp;" | "&amp;Data_Xuất[[#This Row],[Material description-Xuất]]</f>
        <v>160012659 | Vảy PET B1_A2.1 DT</v>
      </c>
      <c r="K527" s="2" cm="1">
        <f t="array" ref="K5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27" s="2" cm="1">
        <f t="array" ref="L5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7" s="2" cm="1">
        <f t="array" ref="M5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2000</v>
      </c>
      <c r="N527" s="2" cm="1">
        <f t="array" ref="N5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7" s="2" cm="1">
        <f t="array" ref="O5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7" s="2" cm="1">
        <f t="array" ref="P5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7" s="2" cm="1">
        <f t="array" ref="Q5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7" s="2" cm="1">
        <f t="array" ref="R5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7" s="2" cm="1">
        <f t="array" ref="S5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7" s="2" cm="1">
        <f t="array" ref="T5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7" s="2" cm="1">
        <f t="array" ref="U5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7" s="2" cm="1">
        <f t="array" ref="V5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7" s="2" cm="1">
        <f t="array" ref="W5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7" s="2" cm="1">
        <f t="array" ref="X5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7" s="2">
        <f>SUM(Data_Xuất[[#This Row],[B1_MN]:[B4_DT]])-Data_Xuất[[#This Row],[Xuất-NX]]</f>
        <v>0</v>
      </c>
    </row>
    <row r="528" spans="1:25" hidden="1" x14ac:dyDescent="0.35">
      <c r="A528">
        <v>2025</v>
      </c>
      <c r="B528">
        <v>5</v>
      </c>
      <c r="C528" t="s">
        <v>26</v>
      </c>
      <c r="D528" t="s">
        <v>27</v>
      </c>
      <c r="E528" t="s">
        <v>170</v>
      </c>
      <c r="F528" t="s">
        <v>171</v>
      </c>
      <c r="G528" s="2">
        <v>56102</v>
      </c>
      <c r="H528" t="str">
        <f>_xlfn.XLOOKUP(Data_Xuất[[#This Row],[Main SKU]],MD_Main_SKU[Main SKU],MD_Main_SKU[SKU name_gom])</f>
        <v>iSS01</v>
      </c>
      <c r="I528" t="str">
        <f>_xlfn.XLOOKUP(Data_Xuất[[#This Row],[Material-Xuất]],MD_NVL[Material-Xuất],MD_NVL[SKU name_gom])</f>
        <v>B1_MN</v>
      </c>
      <c r="J528" t="str">
        <f>Data_Xuất[[#This Row],[Material-Xuất]]&amp;" | "&amp;Data_Xuất[[#This Row],[Material description-Xuất]]</f>
        <v>160012660 | Vảy PET B1_A2.1 MN</v>
      </c>
      <c r="K528" s="2" cm="1">
        <f t="array" ref="K5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56102</v>
      </c>
      <c r="L528" s="2" cm="1">
        <f t="array" ref="L5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8" s="2" cm="1">
        <f t="array" ref="M5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28" s="2" cm="1">
        <f t="array" ref="N5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28" s="2" cm="1">
        <f t="array" ref="O5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8" s="2" cm="1">
        <f t="array" ref="P5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28" s="2" cm="1">
        <f t="array" ref="Q5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8" s="2" cm="1">
        <f t="array" ref="R5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8" s="2" cm="1">
        <f t="array" ref="S5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8" s="2" cm="1">
        <f t="array" ref="T5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8" s="2" cm="1">
        <f t="array" ref="U5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8" s="2" cm="1">
        <f t="array" ref="V5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8" s="2" cm="1">
        <f t="array" ref="W5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8" s="2" cm="1">
        <f t="array" ref="X5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8" s="2">
        <f>SUM(Data_Xuất[[#This Row],[B1_MN]:[B4_DT]])-Data_Xuất[[#This Row],[Xuất-NX]]</f>
        <v>0</v>
      </c>
    </row>
    <row r="529" spans="1:25" hidden="1" x14ac:dyDescent="0.35">
      <c r="A529">
        <v>2025</v>
      </c>
      <c r="B529">
        <v>5</v>
      </c>
      <c r="C529" t="s">
        <v>26</v>
      </c>
      <c r="D529" t="s">
        <v>27</v>
      </c>
      <c r="E529" t="s">
        <v>228</v>
      </c>
      <c r="F529" t="s">
        <v>229</v>
      </c>
      <c r="G529" s="2">
        <v>6000</v>
      </c>
      <c r="H529" t="str">
        <f>_xlfn.XLOOKUP(Data_Xuất[[#This Row],[Main SKU]],MD_Main_SKU[Main SKU],MD_Main_SKU[SKU name_gom])</f>
        <v>iSS01</v>
      </c>
      <c r="I529" t="str">
        <f>_xlfn.XLOOKUP(Data_Xuất[[#This Row],[Material-Xuất]],MD_NVL[Material-Xuất],MD_NVL[SKU name_gom])</f>
        <v>Vảy trộn</v>
      </c>
      <c r="J529" t="str">
        <f>Data_Xuất[[#This Row],[Material-Xuất]]&amp;" | "&amp;Data_Xuất[[#This Row],[Material description-Xuất]]</f>
        <v>160012690 | Vảy PET B1_A3-B8_A1A2</v>
      </c>
      <c r="K529" s="2" cm="1">
        <f t="array" ref="K5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2836.3636363636365</v>
      </c>
      <c r="L529" s="2" cm="1">
        <f t="array" ref="L5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29" s="2" cm="1">
        <f t="array" ref="M5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2045.4545454545453</v>
      </c>
      <c r="N529" s="2" cm="1">
        <f t="array" ref="N5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681.81818181818176</v>
      </c>
      <c r="O529" s="2" cm="1">
        <f t="array" ref="O5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29" s="2" cm="1">
        <f t="array" ref="P5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436.36363636363632</v>
      </c>
      <c r="Q529" s="2" cm="1">
        <f t="array" ref="Q5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29" s="2" cm="1">
        <f t="array" ref="R5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29" s="2" cm="1">
        <f t="array" ref="S5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29" s="2" cm="1">
        <f t="array" ref="T5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29" s="2" cm="1">
        <f t="array" ref="U5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29" s="2" cm="1">
        <f t="array" ref="V5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29" s="2" cm="1">
        <f t="array" ref="W5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29" s="2" cm="1">
        <f t="array" ref="X5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29" s="2">
        <f>SUM(Data_Xuất[[#This Row],[B1_MN]:[B4_DT]])-Data_Xuất[[#This Row],[Xuất-NX]]</f>
        <v>0</v>
      </c>
    </row>
    <row r="530" spans="1:25" hidden="1" x14ac:dyDescent="0.35">
      <c r="A530">
        <v>2025</v>
      </c>
      <c r="B530">
        <v>5</v>
      </c>
      <c r="C530" t="s">
        <v>26</v>
      </c>
      <c r="D530" t="s">
        <v>27</v>
      </c>
      <c r="E530" t="s">
        <v>232</v>
      </c>
      <c r="F530" t="s">
        <v>233</v>
      </c>
      <c r="G530" s="2">
        <v>4574</v>
      </c>
      <c r="H530" t="str">
        <f>_xlfn.XLOOKUP(Data_Xuất[[#This Row],[Main SKU]],MD_Main_SKU[Main SKU],MD_Main_SKU[SKU name_gom])</f>
        <v>iSS01</v>
      </c>
      <c r="I530" t="str">
        <f>_xlfn.XLOOKUP(Data_Xuất[[#This Row],[Material-Xuất]],MD_NVL[Material-Xuất],MD_NVL[SKU name_gom])</f>
        <v>Phó sản</v>
      </c>
      <c r="J530" t="str">
        <f>Data_Xuất[[#This Row],[Material-Xuất]]&amp;" | "&amp;Data_Xuất[[#This Row],[Material description-Xuất]]</f>
        <v>160012717 | Vảy PET HAD_A1</v>
      </c>
      <c r="K530" s="2" cm="1">
        <f t="array" ref="K5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30" s="2" cm="1">
        <f t="array" ref="L5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0" s="2" cm="1">
        <f t="array" ref="M5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0" s="2" cm="1">
        <f t="array" ref="N5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0" s="2" cm="1">
        <f t="array" ref="O5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0" s="2" cm="1">
        <f t="array" ref="P5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4574</v>
      </c>
      <c r="Q530" s="2" cm="1">
        <f t="array" ref="Q5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0" s="2" cm="1">
        <f t="array" ref="R5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0" s="2" cm="1">
        <f t="array" ref="S5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0" s="2" cm="1">
        <f t="array" ref="T5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0" s="2" cm="1">
        <f t="array" ref="U5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0" s="2" cm="1">
        <f t="array" ref="V5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0" s="2" cm="1">
        <f t="array" ref="W5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0" s="2" cm="1">
        <f t="array" ref="X5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0" s="2">
        <f>SUM(Data_Xuất[[#This Row],[B1_MN]:[B4_DT]])-Data_Xuất[[#This Row],[Xuất-NX]]</f>
        <v>0</v>
      </c>
    </row>
    <row r="531" spans="1:25" hidden="1" x14ac:dyDescent="0.35">
      <c r="A531">
        <v>2025</v>
      </c>
      <c r="B531">
        <v>5</v>
      </c>
      <c r="C531" t="s">
        <v>26</v>
      </c>
      <c r="D531" t="s">
        <v>27</v>
      </c>
      <c r="E531" t="s">
        <v>234</v>
      </c>
      <c r="F531" t="s">
        <v>235</v>
      </c>
      <c r="G531" s="2">
        <v>12800</v>
      </c>
      <c r="H531" t="str">
        <f>_xlfn.XLOOKUP(Data_Xuất[[#This Row],[Main SKU]],MD_Main_SKU[Main SKU],MD_Main_SKU[SKU name_gom])</f>
        <v>iSS01</v>
      </c>
      <c r="I531" t="str">
        <f>_xlfn.XLOOKUP(Data_Xuất[[#This Row],[Material-Xuất]],MD_NVL[Material-Xuất],MD_NVL[SKU name_gom])</f>
        <v>Phó sản</v>
      </c>
      <c r="J531" t="str">
        <f>Data_Xuất[[#This Row],[Material-Xuất]]&amp;" | "&amp;Data_Xuất[[#This Row],[Material description-Xuất]]</f>
        <v>160012718 | Vảy PET HAD_A2</v>
      </c>
      <c r="K531" s="2" cm="1">
        <f t="array" ref="K5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31" s="2" cm="1">
        <f t="array" ref="L5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1" s="2" cm="1">
        <f t="array" ref="M5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1" s="2" cm="1">
        <f t="array" ref="N5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1" s="2" cm="1">
        <f t="array" ref="O5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1" s="2" cm="1">
        <f t="array" ref="P5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12800</v>
      </c>
      <c r="Q531" s="2" cm="1">
        <f t="array" ref="Q5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1" s="2" cm="1">
        <f t="array" ref="R5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1" s="2" cm="1">
        <f t="array" ref="S5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1" s="2" cm="1">
        <f t="array" ref="T5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1" s="2" cm="1">
        <f t="array" ref="U5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1" s="2" cm="1">
        <f t="array" ref="V5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1" s="2" cm="1">
        <f t="array" ref="W5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1" s="2" cm="1">
        <f t="array" ref="X5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1" s="2">
        <f>SUM(Data_Xuất[[#This Row],[B1_MN]:[B4_DT]])-Data_Xuất[[#This Row],[Xuất-NX]]</f>
        <v>0</v>
      </c>
    </row>
    <row r="532" spans="1:25" hidden="1" x14ac:dyDescent="0.35">
      <c r="A532">
        <v>2025</v>
      </c>
      <c r="B532">
        <v>5</v>
      </c>
      <c r="C532" t="s">
        <v>26</v>
      </c>
      <c r="D532" t="s">
        <v>27</v>
      </c>
      <c r="E532" t="s">
        <v>266</v>
      </c>
      <c r="F532" t="s">
        <v>267</v>
      </c>
      <c r="G532" s="2">
        <v>43377.999999999993</v>
      </c>
      <c r="H532" t="str">
        <f>_xlfn.XLOOKUP(Data_Xuất[[#This Row],[Main SKU]],MD_Main_SKU[Main SKU],MD_Main_SKU[SKU name_gom])</f>
        <v>iSS01</v>
      </c>
      <c r="I532" t="str">
        <f>_xlfn.XLOOKUP(Data_Xuất[[#This Row],[Material-Xuất]],MD_NVL[Material-Xuất],MD_NVL[SKU name_gom])</f>
        <v>B6_DT</v>
      </c>
      <c r="J532" t="str">
        <f>Data_Xuất[[#This Row],[Material-Xuất]]&amp;" | "&amp;Data_Xuất[[#This Row],[Material description-Xuất]]</f>
        <v>160012917 | Vảy PET B6.2_A3.1</v>
      </c>
      <c r="K532" s="2" cm="1">
        <f t="array" ref="K5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32" s="2" cm="1">
        <f t="array" ref="L5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2" s="2" cm="1">
        <f t="array" ref="M5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2" s="2" cm="1">
        <f t="array" ref="N5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43377.999999999993</v>
      </c>
      <c r="O532" s="2" cm="1">
        <f t="array" ref="O5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2" s="2" cm="1">
        <f t="array" ref="P5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32" s="2" cm="1">
        <f t="array" ref="Q5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2" s="2" cm="1">
        <f t="array" ref="R5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2" s="2" cm="1">
        <f t="array" ref="S5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2" s="2" cm="1">
        <f t="array" ref="T5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2" s="2" cm="1">
        <f t="array" ref="U5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2" s="2" cm="1">
        <f t="array" ref="V5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2" s="2" cm="1">
        <f t="array" ref="W5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2" s="2" cm="1">
        <f t="array" ref="X5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2" s="2">
        <f>SUM(Data_Xuất[[#This Row],[B1_MN]:[B4_DT]])-Data_Xuất[[#This Row],[Xuất-NX]]</f>
        <v>0</v>
      </c>
    </row>
    <row r="533" spans="1:25" hidden="1" x14ac:dyDescent="0.35">
      <c r="A533">
        <v>2025</v>
      </c>
      <c r="B533">
        <v>5</v>
      </c>
      <c r="C533" t="s">
        <v>115</v>
      </c>
      <c r="D533" t="s">
        <v>116</v>
      </c>
      <c r="E533" t="s">
        <v>182</v>
      </c>
      <c r="F533" t="s">
        <v>183</v>
      </c>
      <c r="G533" s="2">
        <v>37465</v>
      </c>
      <c r="H533" t="str">
        <f>_xlfn.XLOOKUP(Data_Xuất[[#This Row],[Main SKU]],MD_Main_SKU[Main SKU],MD_Main_SKU[SKU name_gom])</f>
        <v>WSS05</v>
      </c>
      <c r="I533" t="str">
        <f>_xlfn.XLOOKUP(Data_Xuất[[#This Row],[Material-Xuất]],MD_NVL[Material-Xuất],MD_NVL[SKU name_gom])</f>
        <v>Vảy trộn</v>
      </c>
      <c r="J533" t="str">
        <f>Data_Xuất[[#This Row],[Material-Xuất]]&amp;" | "&amp;Data_Xuất[[#This Row],[Material description-Xuất]]</f>
        <v>160012456 | Vảy Xơ Sợi Mixed Thử Nghiệm</v>
      </c>
      <c r="K533" s="2" cm="1">
        <f t="array" ref="K5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434.51675257731961</v>
      </c>
      <c r="L533" s="2" cm="1">
        <f t="array" ref="L5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3" s="2" cm="1">
        <f t="array" ref="M5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3" s="2" cm="1">
        <f t="array" ref="N5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12093.727749140893</v>
      </c>
      <c r="O533" s="2" cm="1">
        <f t="array" ref="O5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4699.5400773195879</v>
      </c>
      <c r="P533" s="2" cm="1">
        <f t="array" ref="P5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20221.12220790378</v>
      </c>
      <c r="Q533" s="2" cm="1">
        <f t="array" ref="Q5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3" s="2" cm="1">
        <f t="array" ref="R5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3" s="2" cm="1">
        <f t="array" ref="S5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3" s="2" cm="1">
        <f t="array" ref="T5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3" s="2" cm="1">
        <f t="array" ref="U5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16.093213058419245</v>
      </c>
      <c r="V533" s="2" cm="1">
        <f t="array" ref="V5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3" s="2" cm="1">
        <f t="array" ref="W5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3" s="2" cm="1">
        <f t="array" ref="X5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3" s="2">
        <f>SUM(Data_Xuất[[#This Row],[B1_MN]:[B4_DT]])-Data_Xuất[[#This Row],[Xuất-NX]]</f>
        <v>0</v>
      </c>
    </row>
    <row r="534" spans="1:25" hidden="1" x14ac:dyDescent="0.35">
      <c r="A534">
        <v>2025</v>
      </c>
      <c r="B534">
        <v>5</v>
      </c>
      <c r="C534" t="s">
        <v>115</v>
      </c>
      <c r="D534" t="s">
        <v>116</v>
      </c>
      <c r="E534" t="s">
        <v>236</v>
      </c>
      <c r="F534" t="s">
        <v>237</v>
      </c>
      <c r="G534" s="2">
        <v>48400.000000000007</v>
      </c>
      <c r="H534" t="str">
        <f>_xlfn.XLOOKUP(Data_Xuất[[#This Row],[Main SKU]],MD_Main_SKU[Main SKU],MD_Main_SKU[SKU name_gom])</f>
        <v>WSS05</v>
      </c>
      <c r="I534" t="str">
        <f>_xlfn.XLOOKUP(Data_Xuất[[#This Row],[Material-Xuất]],MD_NVL[Material-Xuất],MD_NVL[SKU name_gom])</f>
        <v>Phó sản</v>
      </c>
      <c r="J534" t="str">
        <f>Data_Xuất[[#This Row],[Material-Xuất]]&amp;" | "&amp;Data_Xuất[[#This Row],[Material description-Xuất]]</f>
        <v>160012719 | Vảy PET HAD_A3</v>
      </c>
      <c r="K534" s="2" cm="1">
        <f t="array" ref="K5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34" s="2" cm="1">
        <f t="array" ref="L5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4" s="2" cm="1">
        <f t="array" ref="M5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4" s="2" cm="1">
        <f t="array" ref="N5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4" s="2" cm="1">
        <f t="array" ref="O5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4" s="2" cm="1">
        <f t="array" ref="P5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48400.000000000007</v>
      </c>
      <c r="Q534" s="2" cm="1">
        <f t="array" ref="Q5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4" s="2" cm="1">
        <f t="array" ref="R5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4" s="2" cm="1">
        <f t="array" ref="S5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4" s="2" cm="1">
        <f t="array" ref="T5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4" s="2" cm="1">
        <f t="array" ref="U5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4" s="2" cm="1">
        <f t="array" ref="V5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4" s="2" cm="1">
        <f t="array" ref="W5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4" s="2" cm="1">
        <f t="array" ref="X5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4" s="2">
        <f>SUM(Data_Xuất[[#This Row],[B1_MN]:[B4_DT]])-Data_Xuất[[#This Row],[Xuất-NX]]</f>
        <v>0</v>
      </c>
    </row>
    <row r="535" spans="1:25" hidden="1" x14ac:dyDescent="0.35">
      <c r="A535">
        <v>2025</v>
      </c>
      <c r="B535">
        <v>5</v>
      </c>
      <c r="C535" t="s">
        <v>115</v>
      </c>
      <c r="D535" t="s">
        <v>116</v>
      </c>
      <c r="E535" t="s">
        <v>117</v>
      </c>
      <c r="F535" t="s">
        <v>86</v>
      </c>
      <c r="G535" s="2">
        <v>345</v>
      </c>
      <c r="H535" t="str">
        <f>_xlfn.XLOOKUP(Data_Xuất[[#This Row],[Main SKU]],MD_Main_SKU[Main SKU],MD_Main_SKU[SKU name_gom])</f>
        <v>WSS05</v>
      </c>
      <c r="I535" t="str">
        <f>_xlfn.XLOOKUP(Data_Xuất[[#This Row],[Material-Xuất]],MD_NVL[Material-Xuất],MD_NVL[SKU name_gom])</f>
        <v>Phó sản</v>
      </c>
      <c r="J535" t="str">
        <f>Data_Xuất[[#This Row],[Material-Xuất]]&amp;" | "&amp;Data_Xuất[[#This Row],[Material description-Xuất]]</f>
        <v>160012783 | Phó Sản PET Đầu Keo</v>
      </c>
      <c r="K535" s="2" cm="1">
        <f t="array" ref="K5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35" s="2" cm="1">
        <f t="array" ref="L5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5" s="2" cm="1">
        <f t="array" ref="M5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35" s="2" cm="1">
        <f t="array" ref="N5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5" s="2" cm="1">
        <f t="array" ref="O5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5" s="2" cm="1">
        <f t="array" ref="P5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345</v>
      </c>
      <c r="Q535" s="2" cm="1">
        <f t="array" ref="Q5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5" s="2" cm="1">
        <f t="array" ref="R5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5" s="2" cm="1">
        <f t="array" ref="S5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5" s="2" cm="1">
        <f t="array" ref="T5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5" s="2" cm="1">
        <f t="array" ref="U5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5" s="2" cm="1">
        <f t="array" ref="V5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5" s="2" cm="1">
        <f t="array" ref="W5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5" s="2" cm="1">
        <f t="array" ref="X5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5" s="2">
        <f>SUM(Data_Xuất[[#This Row],[B1_MN]:[B4_DT]])-Data_Xuất[[#This Row],[Xuất-NX]]</f>
        <v>0</v>
      </c>
    </row>
    <row r="536" spans="1:25" hidden="1" x14ac:dyDescent="0.35">
      <c r="A536">
        <v>2025</v>
      </c>
      <c r="B536">
        <v>5</v>
      </c>
      <c r="C536" t="s">
        <v>44</v>
      </c>
      <c r="D536" t="s">
        <v>45</v>
      </c>
      <c r="E536" t="s">
        <v>188</v>
      </c>
      <c r="F536" t="s">
        <v>189</v>
      </c>
      <c r="G536" s="2">
        <v>10000</v>
      </c>
      <c r="H536" t="str">
        <f>_xlfn.XLOOKUP(Data_Xuất[[#This Row],[Main SKU]],MD_Main_SKU[Main SKU],MD_Main_SKU[SKU name_gom])</f>
        <v>iSS01</v>
      </c>
      <c r="I536" t="str">
        <f>_xlfn.XLOOKUP(Data_Xuất[[#This Row],[Material-Xuất]],MD_NVL[Material-Xuất],MD_NVL[SKU name_gom])</f>
        <v>Vảy trộn</v>
      </c>
      <c r="J536" t="str">
        <f>Data_Xuất[[#This Row],[Material-Xuất]]&amp;" | "&amp;Data_Xuất[[#This Row],[Material description-Xuất]]</f>
        <v>160012273 | Vảy PET B1 Mix B2</v>
      </c>
      <c r="K536" s="2" cm="1">
        <f t="array" ref="K5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8489.6220930232557</v>
      </c>
      <c r="L536" s="2" cm="1">
        <f t="array" ref="L5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6" s="2" cm="1">
        <f t="array" ref="M5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280.52325581395348</v>
      </c>
      <c r="N536" s="2" cm="1">
        <f t="array" ref="N5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130.81395348837211</v>
      </c>
      <c r="O536" s="2" cm="1">
        <f t="array" ref="O5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736.48255813953483</v>
      </c>
      <c r="P536" s="2" cm="1">
        <f t="array" ref="P5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291.33720930232562</v>
      </c>
      <c r="Q536" s="2" cm="1">
        <f t="array" ref="Q5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71.220930232558146</v>
      </c>
      <c r="R536" s="2" cm="1">
        <f t="array" ref="R5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6" s="2" cm="1">
        <f t="array" ref="S5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6" s="2" cm="1">
        <f t="array" ref="T5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6" s="2" cm="1">
        <f t="array" ref="U5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6" s="2" cm="1">
        <f t="array" ref="V5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6" s="2" cm="1">
        <f t="array" ref="W5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6" s="2" cm="1">
        <f t="array" ref="X5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6" s="2">
        <f>SUM(Data_Xuất[[#This Row],[B1_MN]:[B4_DT]])-Data_Xuất[[#This Row],[Xuất-NX]]</f>
        <v>0</v>
      </c>
    </row>
    <row r="537" spans="1:25" hidden="1" x14ac:dyDescent="0.35">
      <c r="A537">
        <v>2025</v>
      </c>
      <c r="B537">
        <v>5</v>
      </c>
      <c r="C537" t="s">
        <v>54</v>
      </c>
      <c r="D537" t="s">
        <v>55</v>
      </c>
      <c r="E537" t="s">
        <v>156</v>
      </c>
      <c r="F537" t="s">
        <v>157</v>
      </c>
      <c r="G537" s="2">
        <v>30500</v>
      </c>
      <c r="H537" t="str">
        <f>_xlfn.XLOOKUP(Data_Xuất[[#This Row],[Main SKU]],MD_Main_SKU[Main SKU],MD_Main_SKU[SKU name_gom])</f>
        <v>WSS01</v>
      </c>
      <c r="I537" t="str">
        <f>_xlfn.XLOOKUP(Data_Xuất[[#This Row],[Material-Xuất]],MD_NVL[Material-Xuất],MD_NVL[SKU name_gom])</f>
        <v>Vảy trộn</v>
      </c>
      <c r="J537" t="str">
        <f>Data_Xuất[[#This Row],[Material-Xuất]]&amp;" | "&amp;Data_Xuất[[#This Row],[Material description-Xuất]]</f>
        <v>160012428 | Vảy PET B1-B7.1</v>
      </c>
      <c r="K537" s="2" cm="1">
        <f t="array" ref="K5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143.94336654431044</v>
      </c>
      <c r="L537" s="2" cm="1">
        <f t="array" ref="L5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7" s="2" cm="1">
        <f t="array" ref="M5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27231.126114315681</v>
      </c>
      <c r="N537" s="2" cm="1">
        <f t="array" ref="N5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7" s="2" cm="1">
        <f t="array" ref="O5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7" s="2" cm="1">
        <f t="array" ref="P5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37" s="2" cm="1">
        <f t="array" ref="Q5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7" s="2" cm="1">
        <f t="array" ref="R5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7" s="2" cm="1">
        <f t="array" ref="S5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2810.3183009963291</v>
      </c>
      <c r="T537" s="2" cm="1">
        <f t="array" ref="T5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7" s="2" cm="1">
        <f t="array" ref="U5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314.61221814368116</v>
      </c>
      <c r="V537" s="2" cm="1">
        <f t="array" ref="V5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7" s="2" cm="1">
        <f t="array" ref="W5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7" s="2" cm="1">
        <f t="array" ref="X5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7" s="2">
        <f>SUM(Data_Xuất[[#This Row],[B1_MN]:[B4_DT]])-Data_Xuất[[#This Row],[Xuất-NX]]</f>
        <v>0</v>
      </c>
    </row>
    <row r="538" spans="1:25" hidden="1" x14ac:dyDescent="0.35">
      <c r="A538">
        <v>2025</v>
      </c>
      <c r="B538">
        <v>6</v>
      </c>
      <c r="C538" t="s">
        <v>8</v>
      </c>
      <c r="D538" t="s">
        <v>9</v>
      </c>
      <c r="E538" t="s">
        <v>156</v>
      </c>
      <c r="F538" t="s">
        <v>157</v>
      </c>
      <c r="G538" s="2">
        <v>74048</v>
      </c>
      <c r="H538" t="str">
        <f>_xlfn.XLOOKUP(Data_Xuất[[#This Row],[Main SKU]],MD_Main_SKU[Main SKU],MD_Main_SKU[SKU name_gom])</f>
        <v>WSS01</v>
      </c>
      <c r="I538" t="str">
        <f>_xlfn.XLOOKUP(Data_Xuất[[#This Row],[Material-Xuất]],MD_NVL[Material-Xuất],MD_NVL[SKU name_gom])</f>
        <v>Vảy trộn</v>
      </c>
      <c r="J538" t="str">
        <f>Data_Xuất[[#This Row],[Material-Xuất]]&amp;" | "&amp;Data_Xuất[[#This Row],[Material description-Xuất]]</f>
        <v>160012428 | Vảy PET B1-B7.1</v>
      </c>
      <c r="K538" s="2" cm="1">
        <f t="array" ref="K5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349.46617724174098</v>
      </c>
      <c r="L538" s="2" cm="1">
        <f t="array" ref="L5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8" s="2" cm="1">
        <f t="array" ref="M5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66111.817262716315</v>
      </c>
      <c r="N538" s="2" cm="1">
        <f t="array" ref="N5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8" s="2" cm="1">
        <f t="array" ref="O5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8" s="2" cm="1">
        <f t="array" ref="P5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38" s="2" cm="1">
        <f t="array" ref="Q5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8" s="2" cm="1">
        <f t="array" ref="R5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8" s="2" cm="1">
        <f t="array" ref="S5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6822.8999853172518</v>
      </c>
      <c r="T538" s="2" cm="1">
        <f t="array" ref="T5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8" s="2" cm="1">
        <f t="array" ref="U5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763.81657472469851</v>
      </c>
      <c r="V538" s="2" cm="1">
        <f t="array" ref="V5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8" s="2" cm="1">
        <f t="array" ref="W5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8" s="2" cm="1">
        <f t="array" ref="X5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8" s="2">
        <f>SUM(Data_Xuất[[#This Row],[B1_MN]:[B4_DT]])-Data_Xuất[[#This Row],[Xuất-NX]]</f>
        <v>0</v>
      </c>
    </row>
    <row r="539" spans="1:25" hidden="1" x14ac:dyDescent="0.35">
      <c r="A539">
        <v>2025</v>
      </c>
      <c r="B539">
        <v>6</v>
      </c>
      <c r="C539" t="s">
        <v>14</v>
      </c>
      <c r="D539" t="s">
        <v>15</v>
      </c>
      <c r="E539" t="s">
        <v>160</v>
      </c>
      <c r="F539" t="s">
        <v>161</v>
      </c>
      <c r="G539" s="2">
        <v>157000</v>
      </c>
      <c r="H539" t="str">
        <f>_xlfn.XLOOKUP(Data_Xuất[[#This Row],[Main SKU]],MD_Main_SKU[Main SKU],MD_Main_SKU[SKU name_gom])</f>
        <v>iSS01084</v>
      </c>
      <c r="I539" t="str">
        <f>_xlfn.XLOOKUP(Data_Xuất[[#This Row],[Material-Xuất]],MD_NVL[Material-Xuất],MD_NVL[SKU name_gom])</f>
        <v>B1_DT</v>
      </c>
      <c r="J539" t="str">
        <f>Data_Xuất[[#This Row],[Material-Xuất]]&amp;" | "&amp;Data_Xuất[[#This Row],[Material description-Xuất]]</f>
        <v>160009895 | Vảy PET B1_A1 DT</v>
      </c>
      <c r="K539" s="2" cm="1">
        <f t="array" ref="K5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39" s="2" cm="1">
        <f t="array" ref="L5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39" s="2" cm="1">
        <f t="array" ref="M5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157000</v>
      </c>
      <c r="N539" s="2" cm="1">
        <f t="array" ref="N5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39" s="2" cm="1">
        <f t="array" ref="O5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39" s="2" cm="1">
        <f t="array" ref="P5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39" s="2" cm="1">
        <f t="array" ref="Q5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39" s="2" cm="1">
        <f t="array" ref="R5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39" s="2" cm="1">
        <f t="array" ref="S5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39" s="2" cm="1">
        <f t="array" ref="T5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39" s="2" cm="1">
        <f t="array" ref="U5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39" s="2" cm="1">
        <f t="array" ref="V5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39" s="2" cm="1">
        <f t="array" ref="W5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39" s="2" cm="1">
        <f t="array" ref="X5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39" s="2">
        <f>SUM(Data_Xuất[[#This Row],[B1_MN]:[B4_DT]])-Data_Xuất[[#This Row],[Xuất-NX]]</f>
        <v>0</v>
      </c>
    </row>
    <row r="540" spans="1:25" hidden="1" x14ac:dyDescent="0.35">
      <c r="A540">
        <v>2025</v>
      </c>
      <c r="B540">
        <v>6</v>
      </c>
      <c r="C540" t="s">
        <v>14</v>
      </c>
      <c r="D540" t="s">
        <v>15</v>
      </c>
      <c r="E540" t="s">
        <v>162</v>
      </c>
      <c r="F540" t="s">
        <v>163</v>
      </c>
      <c r="G540" s="2">
        <v>212050.5</v>
      </c>
      <c r="H540" t="str">
        <f>_xlfn.XLOOKUP(Data_Xuất[[#This Row],[Main SKU]],MD_Main_SKU[Main SKU],MD_Main_SKU[SKU name_gom])</f>
        <v>iSS01084</v>
      </c>
      <c r="I540" t="str">
        <f>_xlfn.XLOOKUP(Data_Xuất[[#This Row],[Material-Xuất]],MD_NVL[Material-Xuất],MD_NVL[SKU name_gom])</f>
        <v>B1_MN</v>
      </c>
      <c r="J540" t="str">
        <f>Data_Xuất[[#This Row],[Material-Xuất]]&amp;" | "&amp;Data_Xuất[[#This Row],[Material description-Xuất]]</f>
        <v>160011761 | Vảy PET B1_A1 MN</v>
      </c>
      <c r="K540" s="2" cm="1">
        <f t="array" ref="K5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212050.5</v>
      </c>
      <c r="L540" s="2" cm="1">
        <f t="array" ref="L5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0" s="2" cm="1">
        <f t="array" ref="M5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40" s="2" cm="1">
        <f t="array" ref="N5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0" s="2" cm="1">
        <f t="array" ref="O5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0" s="2" cm="1">
        <f t="array" ref="P5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0" s="2" cm="1">
        <f t="array" ref="Q5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0" s="2" cm="1">
        <f t="array" ref="R5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0" s="2" cm="1">
        <f t="array" ref="S5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0" s="2" cm="1">
        <f t="array" ref="T5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0" s="2" cm="1">
        <f t="array" ref="U5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0" s="2" cm="1">
        <f t="array" ref="V5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0" s="2" cm="1">
        <f t="array" ref="W5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0" s="2" cm="1">
        <f t="array" ref="X5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0" s="2">
        <f>SUM(Data_Xuất[[#This Row],[B1_MN]:[B4_DT]])-Data_Xuất[[#This Row],[Xuất-NX]]</f>
        <v>0</v>
      </c>
    </row>
    <row r="541" spans="1:25" hidden="1" x14ac:dyDescent="0.35">
      <c r="A541">
        <v>2025</v>
      </c>
      <c r="B541">
        <v>6</v>
      </c>
      <c r="C541" t="s">
        <v>14</v>
      </c>
      <c r="D541" t="s">
        <v>15</v>
      </c>
      <c r="E541" t="s">
        <v>170</v>
      </c>
      <c r="F541" t="s">
        <v>171</v>
      </c>
      <c r="G541" s="2">
        <v>25269.5</v>
      </c>
      <c r="H541" t="str">
        <f>_xlfn.XLOOKUP(Data_Xuất[[#This Row],[Main SKU]],MD_Main_SKU[Main SKU],MD_Main_SKU[SKU name_gom])</f>
        <v>iSS01084</v>
      </c>
      <c r="I541" t="str">
        <f>_xlfn.XLOOKUP(Data_Xuất[[#This Row],[Material-Xuất]],MD_NVL[Material-Xuất],MD_NVL[SKU name_gom])</f>
        <v>B1_MN</v>
      </c>
      <c r="J541" t="str">
        <f>Data_Xuất[[#This Row],[Material-Xuất]]&amp;" | "&amp;Data_Xuất[[#This Row],[Material description-Xuất]]</f>
        <v>160012660 | Vảy PET B1_A2.1 MN</v>
      </c>
      <c r="K541" s="2" cm="1">
        <f t="array" ref="K5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25269.5</v>
      </c>
      <c r="L541" s="2" cm="1">
        <f t="array" ref="L5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1" s="2" cm="1">
        <f t="array" ref="M5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41" s="2" cm="1">
        <f t="array" ref="N5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1" s="2" cm="1">
        <f t="array" ref="O5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1" s="2" cm="1">
        <f t="array" ref="P5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1" s="2" cm="1">
        <f t="array" ref="Q5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1" s="2" cm="1">
        <f t="array" ref="R5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1" s="2" cm="1">
        <f t="array" ref="S5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1" s="2" cm="1">
        <f t="array" ref="T5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1" s="2" cm="1">
        <f t="array" ref="U5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1" s="2" cm="1">
        <f t="array" ref="V5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1" s="2" cm="1">
        <f t="array" ref="W5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1" s="2" cm="1">
        <f t="array" ref="X5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1" s="2">
        <f>SUM(Data_Xuất[[#This Row],[B1_MN]:[B4_DT]])-Data_Xuất[[#This Row],[Xuất-NX]]</f>
        <v>0</v>
      </c>
    </row>
    <row r="542" spans="1:25" hidden="1" x14ac:dyDescent="0.35">
      <c r="A542">
        <v>2025</v>
      </c>
      <c r="B542">
        <v>6</v>
      </c>
      <c r="C542" t="s">
        <v>14</v>
      </c>
      <c r="D542" t="s">
        <v>15</v>
      </c>
      <c r="E542" t="s">
        <v>246</v>
      </c>
      <c r="F542" t="s">
        <v>247</v>
      </c>
      <c r="G542" s="2">
        <v>128080</v>
      </c>
      <c r="H542" t="str">
        <f>_xlfn.XLOOKUP(Data_Xuất[[#This Row],[Main SKU]],MD_Main_SKU[Main SKU],MD_Main_SKU[SKU name_gom])</f>
        <v>iSS01084</v>
      </c>
      <c r="I542" t="str">
        <f>_xlfn.XLOOKUP(Data_Xuất[[#This Row],[Material-Xuất]],MD_NVL[Material-Xuất],MD_NVL[SKU name_gom])</f>
        <v>B1_DT</v>
      </c>
      <c r="J542" t="str">
        <f>Data_Xuất[[#This Row],[Material-Xuất]]&amp;" | "&amp;Data_Xuất[[#This Row],[Material description-Xuất]]</f>
        <v>160012830 | Vảy PET B1_A1 DT-L</v>
      </c>
      <c r="K542" s="2" cm="1">
        <f t="array" ref="K5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42" s="2" cm="1">
        <f t="array" ref="L5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2" s="2" cm="1">
        <f t="array" ref="M5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128080</v>
      </c>
      <c r="N542" s="2" cm="1">
        <f t="array" ref="N5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2" s="2" cm="1">
        <f t="array" ref="O5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2" s="2" cm="1">
        <f t="array" ref="P5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2" s="2" cm="1">
        <f t="array" ref="Q5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2" s="2" cm="1">
        <f t="array" ref="R5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2" s="2" cm="1">
        <f t="array" ref="S5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2" s="2" cm="1">
        <f t="array" ref="T5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2" s="2" cm="1">
        <f t="array" ref="U5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2" s="2" cm="1">
        <f t="array" ref="V5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2" s="2" cm="1">
        <f t="array" ref="W5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2" s="2" cm="1">
        <f t="array" ref="X5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2" s="2">
        <f>SUM(Data_Xuất[[#This Row],[B1_MN]:[B4_DT]])-Data_Xuất[[#This Row],[Xuất-NX]]</f>
        <v>0</v>
      </c>
    </row>
    <row r="543" spans="1:25" hidden="1" x14ac:dyDescent="0.35">
      <c r="A543">
        <v>2025</v>
      </c>
      <c r="B543">
        <v>6</v>
      </c>
      <c r="C543" t="s">
        <v>16</v>
      </c>
      <c r="D543" t="s">
        <v>17</v>
      </c>
      <c r="E543" t="s">
        <v>160</v>
      </c>
      <c r="F543" t="s">
        <v>161</v>
      </c>
      <c r="G543" s="2">
        <v>98335</v>
      </c>
      <c r="H543" t="str">
        <f>_xlfn.XLOOKUP(Data_Xuất[[#This Row],[Main SKU]],MD_Main_SKU[Main SKU],MD_Main_SKU[SKU name_gom])</f>
        <v>WSS01</v>
      </c>
      <c r="I543" t="str">
        <f>_xlfn.XLOOKUP(Data_Xuất[[#This Row],[Material-Xuất]],MD_NVL[Material-Xuất],MD_NVL[SKU name_gom])</f>
        <v>B1_DT</v>
      </c>
      <c r="J543" t="str">
        <f>Data_Xuất[[#This Row],[Material-Xuất]]&amp;" | "&amp;Data_Xuất[[#This Row],[Material description-Xuất]]</f>
        <v>160009895 | Vảy PET B1_A1 DT</v>
      </c>
      <c r="K543" s="2" cm="1">
        <f t="array" ref="K5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43" s="2" cm="1">
        <f t="array" ref="L5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3" s="2" cm="1">
        <f t="array" ref="M5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98335</v>
      </c>
      <c r="N543" s="2" cm="1">
        <f t="array" ref="N5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3" s="2" cm="1">
        <f t="array" ref="O5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3" s="2" cm="1">
        <f t="array" ref="P5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3" s="2" cm="1">
        <f t="array" ref="Q5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3" s="2" cm="1">
        <f t="array" ref="R5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3" s="2" cm="1">
        <f t="array" ref="S5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3" s="2" cm="1">
        <f t="array" ref="T5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3" s="2" cm="1">
        <f t="array" ref="U5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3" s="2" cm="1">
        <f t="array" ref="V5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3" s="2" cm="1">
        <f t="array" ref="W5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3" s="2" cm="1">
        <f t="array" ref="X5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3" s="2">
        <f>SUM(Data_Xuất[[#This Row],[B1_MN]:[B4_DT]])-Data_Xuất[[#This Row],[Xuất-NX]]</f>
        <v>0</v>
      </c>
    </row>
    <row r="544" spans="1:25" hidden="1" x14ac:dyDescent="0.35">
      <c r="A544">
        <v>2025</v>
      </c>
      <c r="B544">
        <v>6</v>
      </c>
      <c r="C544" t="s">
        <v>16</v>
      </c>
      <c r="D544" t="s">
        <v>17</v>
      </c>
      <c r="E544" t="s">
        <v>162</v>
      </c>
      <c r="F544" t="s">
        <v>163</v>
      </c>
      <c r="G544" s="2">
        <v>365264.99999999988</v>
      </c>
      <c r="H544" t="str">
        <f>_xlfn.XLOOKUP(Data_Xuất[[#This Row],[Main SKU]],MD_Main_SKU[Main SKU],MD_Main_SKU[SKU name_gom])</f>
        <v>WSS01</v>
      </c>
      <c r="I544" t="str">
        <f>_xlfn.XLOOKUP(Data_Xuất[[#This Row],[Material-Xuất]],MD_NVL[Material-Xuất],MD_NVL[SKU name_gom])</f>
        <v>B1_MN</v>
      </c>
      <c r="J544" t="str">
        <f>Data_Xuất[[#This Row],[Material-Xuất]]&amp;" | "&amp;Data_Xuất[[#This Row],[Material description-Xuất]]</f>
        <v>160011761 | Vảy PET B1_A1 MN</v>
      </c>
      <c r="K544" s="2" cm="1">
        <f t="array" ref="K5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365264.99999999988</v>
      </c>
      <c r="L544" s="2" cm="1">
        <f t="array" ref="L5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4" s="2" cm="1">
        <f t="array" ref="M5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44" s="2" cm="1">
        <f t="array" ref="N5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4" s="2" cm="1">
        <f t="array" ref="O5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4" s="2" cm="1">
        <f t="array" ref="P5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4" s="2" cm="1">
        <f t="array" ref="Q5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4" s="2" cm="1">
        <f t="array" ref="R5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4" s="2" cm="1">
        <f t="array" ref="S5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4" s="2" cm="1">
        <f t="array" ref="T5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4" s="2" cm="1">
        <f t="array" ref="U5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4" s="2" cm="1">
        <f t="array" ref="V5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4" s="2" cm="1">
        <f t="array" ref="W5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4" s="2" cm="1">
        <f t="array" ref="X5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4" s="2">
        <f>SUM(Data_Xuất[[#This Row],[B1_MN]:[B4_DT]])-Data_Xuất[[#This Row],[Xuất-NX]]</f>
        <v>0</v>
      </c>
    </row>
    <row r="545" spans="1:25" hidden="1" x14ac:dyDescent="0.35">
      <c r="A545">
        <v>2025</v>
      </c>
      <c r="B545">
        <v>6</v>
      </c>
      <c r="C545" t="s">
        <v>16</v>
      </c>
      <c r="D545" t="s">
        <v>17</v>
      </c>
      <c r="E545" t="s">
        <v>214</v>
      </c>
      <c r="F545" t="s">
        <v>215</v>
      </c>
      <c r="G545" s="2">
        <v>19700</v>
      </c>
      <c r="H545" t="str">
        <f>_xlfn.XLOOKUP(Data_Xuất[[#This Row],[Main SKU]],MD_Main_SKU[Main SKU],MD_Main_SKU[SKU name_gom])</f>
        <v>WSS01</v>
      </c>
      <c r="I545" t="str">
        <f>_xlfn.XLOOKUP(Data_Xuất[[#This Row],[Material-Xuất]],MD_NVL[Material-Xuất],MD_NVL[SKU name_gom])</f>
        <v>B7_DT</v>
      </c>
      <c r="J545" t="str">
        <f>Data_Xuất[[#This Row],[Material-Xuất]]&amp;" | "&amp;Data_Xuất[[#This Row],[Material description-Xuất]]</f>
        <v>160011808 | Vảy PET B7_A1</v>
      </c>
      <c r="K545" s="2" cm="1">
        <f t="array" ref="K5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45" s="2" cm="1">
        <f t="array" ref="L5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5" s="2" cm="1">
        <f t="array" ref="M5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45" s="2" cm="1">
        <f t="array" ref="N5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5" s="2" cm="1">
        <f t="array" ref="O5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5" s="2" cm="1">
        <f t="array" ref="P5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5" s="2" cm="1">
        <f t="array" ref="Q5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5" s="2" cm="1">
        <f t="array" ref="R5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5" s="2" cm="1">
        <f t="array" ref="S5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19700</v>
      </c>
      <c r="T545" s="2" cm="1">
        <f t="array" ref="T5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5" s="2" cm="1">
        <f t="array" ref="U5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5" s="2" cm="1">
        <f t="array" ref="V5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5" s="2" cm="1">
        <f t="array" ref="W5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5" s="2" cm="1">
        <f t="array" ref="X5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5" s="2">
        <f>SUM(Data_Xuất[[#This Row],[B1_MN]:[B4_DT]])-Data_Xuất[[#This Row],[Xuất-NX]]</f>
        <v>0</v>
      </c>
    </row>
    <row r="546" spans="1:25" hidden="1" x14ac:dyDescent="0.35">
      <c r="A546">
        <v>2025</v>
      </c>
      <c r="B546">
        <v>6</v>
      </c>
      <c r="C546" t="s">
        <v>16</v>
      </c>
      <c r="D546" t="s">
        <v>17</v>
      </c>
      <c r="E546" t="s">
        <v>172</v>
      </c>
      <c r="F546" t="s">
        <v>173</v>
      </c>
      <c r="G546" s="2">
        <v>110877.50000000001</v>
      </c>
      <c r="H546" t="str">
        <f>_xlfn.XLOOKUP(Data_Xuất[[#This Row],[Main SKU]],MD_Main_SKU[Main SKU],MD_Main_SKU[SKU name_gom])</f>
        <v>WSS01</v>
      </c>
      <c r="I546" t="str">
        <f>_xlfn.XLOOKUP(Data_Xuất[[#This Row],[Material-Xuất]],MD_NVL[Material-Xuất],MD_NVL[SKU name_gom])</f>
        <v>B1_DT</v>
      </c>
      <c r="J546" t="str">
        <f>Data_Xuất[[#This Row],[Material-Xuất]]&amp;" | "&amp;Data_Xuất[[#This Row],[Material description-Xuất]]</f>
        <v>160012293 | Vảy PET B1_A2.2 DT</v>
      </c>
      <c r="K546" s="2" cm="1">
        <f t="array" ref="K5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46" s="2" cm="1">
        <f t="array" ref="L5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6" s="2" cm="1">
        <f t="array" ref="M5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110877.50000000001</v>
      </c>
      <c r="N546" s="2" cm="1">
        <f t="array" ref="N5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6" s="2" cm="1">
        <f t="array" ref="O5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6" s="2" cm="1">
        <f t="array" ref="P5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6" s="2" cm="1">
        <f t="array" ref="Q5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6" s="2" cm="1">
        <f t="array" ref="R5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6" s="2" cm="1">
        <f t="array" ref="S5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6" s="2" cm="1">
        <f t="array" ref="T5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6" s="2" cm="1">
        <f t="array" ref="U5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6" s="2" cm="1">
        <f t="array" ref="V5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6" s="2" cm="1">
        <f t="array" ref="W5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6" s="2" cm="1">
        <f t="array" ref="X5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6" s="2">
        <f>SUM(Data_Xuất[[#This Row],[B1_MN]:[B4_DT]])-Data_Xuất[[#This Row],[Xuất-NX]]</f>
        <v>0</v>
      </c>
    </row>
    <row r="547" spans="1:25" hidden="1" x14ac:dyDescent="0.35">
      <c r="A547">
        <v>2025</v>
      </c>
      <c r="B547">
        <v>6</v>
      </c>
      <c r="C547" t="s">
        <v>16</v>
      </c>
      <c r="D547" t="s">
        <v>17</v>
      </c>
      <c r="E547" t="s">
        <v>164</v>
      </c>
      <c r="F547" t="s">
        <v>165</v>
      </c>
      <c r="G547" s="2">
        <v>383082.99999999977</v>
      </c>
      <c r="H547" t="str">
        <f>_xlfn.XLOOKUP(Data_Xuất[[#This Row],[Main SKU]],MD_Main_SKU[Main SKU],MD_Main_SKU[SKU name_gom])</f>
        <v>WSS01</v>
      </c>
      <c r="I547" t="str">
        <f>_xlfn.XLOOKUP(Data_Xuất[[#This Row],[Material-Xuất]],MD_NVL[Material-Xuất],MD_NVL[SKU name_gom])</f>
        <v>B1_MN</v>
      </c>
      <c r="J547" t="str">
        <f>Data_Xuất[[#This Row],[Material-Xuất]]&amp;" | "&amp;Data_Xuất[[#This Row],[Material description-Xuất]]</f>
        <v>160012296 | Vảy PET B1_A2.2 MN</v>
      </c>
      <c r="K547" s="2" cm="1">
        <f t="array" ref="K5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383082.99999999977</v>
      </c>
      <c r="L547" s="2" cm="1">
        <f t="array" ref="L5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7" s="2" cm="1">
        <f t="array" ref="M5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47" s="2" cm="1">
        <f t="array" ref="N5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7" s="2" cm="1">
        <f t="array" ref="O5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7" s="2" cm="1">
        <f t="array" ref="P5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7" s="2" cm="1">
        <f t="array" ref="Q5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7" s="2" cm="1">
        <f t="array" ref="R5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7" s="2" cm="1">
        <f t="array" ref="S5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7" s="2" cm="1">
        <f t="array" ref="T5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7" s="2" cm="1">
        <f t="array" ref="U5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7" s="2" cm="1">
        <f t="array" ref="V5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7" s="2" cm="1">
        <f t="array" ref="W5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7" s="2" cm="1">
        <f t="array" ref="X5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7" s="2">
        <f>SUM(Data_Xuất[[#This Row],[B1_MN]:[B4_DT]])-Data_Xuất[[#This Row],[Xuất-NX]]</f>
        <v>0</v>
      </c>
    </row>
    <row r="548" spans="1:25" hidden="1" x14ac:dyDescent="0.35">
      <c r="A548">
        <v>2025</v>
      </c>
      <c r="B548">
        <v>6</v>
      </c>
      <c r="C548" t="s">
        <v>16</v>
      </c>
      <c r="D548" t="s">
        <v>17</v>
      </c>
      <c r="E548" t="s">
        <v>178</v>
      </c>
      <c r="F548" t="s">
        <v>179</v>
      </c>
      <c r="G548" s="2">
        <v>239500.00000000003</v>
      </c>
      <c r="H548" t="str">
        <f>_xlfn.XLOOKUP(Data_Xuất[[#This Row],[Main SKU]],MD_Main_SKU[Main SKU],MD_Main_SKU[SKU name_gom])</f>
        <v>WSS01</v>
      </c>
      <c r="I548" t="str">
        <f>_xlfn.XLOOKUP(Data_Xuất[[#This Row],[Material-Xuất]],MD_NVL[Material-Xuất],MD_NVL[SKU name_gom])</f>
        <v>Vảy trộn</v>
      </c>
      <c r="J548" t="str">
        <f>Data_Xuất[[#This Row],[Material-Xuất]]&amp;" | "&amp;Data_Xuất[[#This Row],[Material description-Xuất]]</f>
        <v>160012653 | Vảy PET B1-Hạt PL SSP</v>
      </c>
      <c r="K548" s="2" cm="1">
        <f t="array" ref="K5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174419.09730913644</v>
      </c>
      <c r="L548" s="2" cm="1">
        <f t="array" ref="L5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8" s="2" cm="1">
        <f t="array" ref="M5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38594.870463078856</v>
      </c>
      <c r="N548" s="2" cm="1">
        <f t="array" ref="N5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8" s="2" cm="1">
        <f t="array" ref="O5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11597.914893617024</v>
      </c>
      <c r="P548" s="2" cm="1">
        <f t="array" ref="P5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8" s="2" cm="1">
        <f t="array" ref="Q5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12346.539737171466</v>
      </c>
      <c r="R548" s="2" cm="1">
        <f t="array" ref="R5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8" s="2" cm="1">
        <f t="array" ref="S5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2541.5775969962456</v>
      </c>
      <c r="T548" s="2" cm="1">
        <f t="array" ref="T5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8" s="2" cm="1">
        <f t="array" ref="U5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8" s="2" cm="1">
        <f t="array" ref="V5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8" s="2" cm="1">
        <f t="array" ref="W5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8" s="2" cm="1">
        <f t="array" ref="X5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8" s="2">
        <f>SUM(Data_Xuất[[#This Row],[B1_MN]:[B4_DT]])-Data_Xuất[[#This Row],[Xuất-NX]]</f>
        <v>0</v>
      </c>
    </row>
    <row r="549" spans="1:25" hidden="1" x14ac:dyDescent="0.35">
      <c r="A549">
        <v>2025</v>
      </c>
      <c r="B549">
        <v>6</v>
      </c>
      <c r="C549" t="s">
        <v>16</v>
      </c>
      <c r="D549" t="s">
        <v>17</v>
      </c>
      <c r="E549" t="s">
        <v>142</v>
      </c>
      <c r="F549" t="s">
        <v>143</v>
      </c>
      <c r="G549" s="2">
        <v>13000</v>
      </c>
      <c r="H549" t="str">
        <f>_xlfn.XLOOKUP(Data_Xuất[[#This Row],[Main SKU]],MD_Main_SKU[Main SKU],MD_Main_SKU[SKU name_gom])</f>
        <v>WSS01</v>
      </c>
      <c r="I549" t="str">
        <f>_xlfn.XLOOKUP(Data_Xuất[[#This Row],[Material-Xuất]],MD_NVL[Material-Xuất],MD_NVL[SKU name_gom])</f>
        <v>B1_DT</v>
      </c>
      <c r="J549" t="str">
        <f>Data_Xuất[[#This Row],[Material-Xuất]]&amp;" | "&amp;Data_Xuất[[#This Row],[Material description-Xuất]]</f>
        <v>160012659 | Vảy PET B1_A2.1 DT</v>
      </c>
      <c r="K549" s="2" cm="1">
        <f t="array" ref="K5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49" s="2" cm="1">
        <f t="array" ref="L5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49" s="2" cm="1">
        <f t="array" ref="M5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13000</v>
      </c>
      <c r="N549" s="2" cm="1">
        <f t="array" ref="N5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49" s="2" cm="1">
        <f t="array" ref="O5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49" s="2" cm="1">
        <f t="array" ref="P5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49" s="2" cm="1">
        <f t="array" ref="Q5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49" s="2" cm="1">
        <f t="array" ref="R5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49" s="2" cm="1">
        <f t="array" ref="S5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49" s="2" cm="1">
        <f t="array" ref="T5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49" s="2" cm="1">
        <f t="array" ref="U5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49" s="2" cm="1">
        <f t="array" ref="V5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49" s="2" cm="1">
        <f t="array" ref="W5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49" s="2" cm="1">
        <f t="array" ref="X5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49" s="2">
        <f>SUM(Data_Xuất[[#This Row],[B1_MN]:[B4_DT]])-Data_Xuất[[#This Row],[Xuất-NX]]</f>
        <v>0</v>
      </c>
    </row>
    <row r="550" spans="1:25" hidden="1" x14ac:dyDescent="0.35">
      <c r="A550">
        <v>2025</v>
      </c>
      <c r="B550">
        <v>6</v>
      </c>
      <c r="C550" t="s">
        <v>16</v>
      </c>
      <c r="D550" t="s">
        <v>17</v>
      </c>
      <c r="E550" t="s">
        <v>170</v>
      </c>
      <c r="F550" t="s">
        <v>171</v>
      </c>
      <c r="G550" s="2">
        <v>114980.00000000001</v>
      </c>
      <c r="H550" t="str">
        <f>_xlfn.XLOOKUP(Data_Xuất[[#This Row],[Main SKU]],MD_Main_SKU[Main SKU],MD_Main_SKU[SKU name_gom])</f>
        <v>WSS01</v>
      </c>
      <c r="I550" t="str">
        <f>_xlfn.XLOOKUP(Data_Xuất[[#This Row],[Material-Xuất]],MD_NVL[Material-Xuất],MD_NVL[SKU name_gom])</f>
        <v>B1_MN</v>
      </c>
      <c r="J550" t="str">
        <f>Data_Xuất[[#This Row],[Material-Xuất]]&amp;" | "&amp;Data_Xuất[[#This Row],[Material description-Xuất]]</f>
        <v>160012660 | Vảy PET B1_A2.1 MN</v>
      </c>
      <c r="K550" s="2" cm="1">
        <f t="array" ref="K5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114980.00000000001</v>
      </c>
      <c r="L550" s="2" cm="1">
        <f t="array" ref="L5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0" s="2" cm="1">
        <f t="array" ref="M5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50" s="2" cm="1">
        <f t="array" ref="N5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0" s="2" cm="1">
        <f t="array" ref="O5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0" s="2" cm="1">
        <f t="array" ref="P5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0" s="2" cm="1">
        <f t="array" ref="Q5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0" s="2" cm="1">
        <f t="array" ref="R5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0" s="2" cm="1">
        <f t="array" ref="S5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0" s="2" cm="1">
        <f t="array" ref="T5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0" s="2" cm="1">
        <f t="array" ref="U5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0" s="2" cm="1">
        <f t="array" ref="V5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0" s="2" cm="1">
        <f t="array" ref="W5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0" s="2" cm="1">
        <f t="array" ref="X5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0" s="2">
        <f>SUM(Data_Xuất[[#This Row],[B1_MN]:[B4_DT]])-Data_Xuất[[#This Row],[Xuất-NX]]</f>
        <v>0</v>
      </c>
    </row>
    <row r="551" spans="1:25" hidden="1" x14ac:dyDescent="0.35">
      <c r="A551">
        <v>2025</v>
      </c>
      <c r="B551">
        <v>6</v>
      </c>
      <c r="C551" t="s">
        <v>16</v>
      </c>
      <c r="D551" t="s">
        <v>17</v>
      </c>
      <c r="E551" t="s">
        <v>222</v>
      </c>
      <c r="F551" t="s">
        <v>223</v>
      </c>
      <c r="G551" s="2">
        <v>27280.000000000004</v>
      </c>
      <c r="H551" t="str">
        <f>_xlfn.XLOOKUP(Data_Xuất[[#This Row],[Main SKU]],MD_Main_SKU[Main SKU],MD_Main_SKU[SKU name_gom])</f>
        <v>WSS01</v>
      </c>
      <c r="I551" t="str">
        <f>_xlfn.XLOOKUP(Data_Xuất[[#This Row],[Material-Xuất]],MD_NVL[Material-Xuất],MD_NVL[SKU name_gom])</f>
        <v>B2_DT</v>
      </c>
      <c r="J551" t="str">
        <f>Data_Xuất[[#This Row],[Material-Xuất]]&amp;" | "&amp;Data_Xuất[[#This Row],[Material description-Xuất]]</f>
        <v>160012683 | Vảy PET B2.2_A1</v>
      </c>
      <c r="K551" s="2" cm="1">
        <f t="array" ref="K5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1" s="2" cm="1">
        <f t="array" ref="L5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1" s="2" cm="1">
        <f t="array" ref="M5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51" s="2" cm="1">
        <f t="array" ref="N5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1" s="2" cm="1">
        <f t="array" ref="O5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27280.000000000004</v>
      </c>
      <c r="P551" s="2" cm="1">
        <f t="array" ref="P5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1" s="2" cm="1">
        <f t="array" ref="Q5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1" s="2" cm="1">
        <f t="array" ref="R5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1" s="2" cm="1">
        <f t="array" ref="S5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1" s="2" cm="1">
        <f t="array" ref="T5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1" s="2" cm="1">
        <f t="array" ref="U5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1" s="2" cm="1">
        <f t="array" ref="V5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1" s="2" cm="1">
        <f t="array" ref="W5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1" s="2" cm="1">
        <f t="array" ref="X5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1" s="2">
        <f>SUM(Data_Xuất[[#This Row],[B1_MN]:[B4_DT]])-Data_Xuất[[#This Row],[Xuất-NX]]</f>
        <v>0</v>
      </c>
    </row>
    <row r="552" spans="1:25" hidden="1" x14ac:dyDescent="0.35">
      <c r="A552">
        <v>2025</v>
      </c>
      <c r="B552">
        <v>6</v>
      </c>
      <c r="C552" t="s">
        <v>16</v>
      </c>
      <c r="D552" t="s">
        <v>17</v>
      </c>
      <c r="E552" t="s">
        <v>224</v>
      </c>
      <c r="F552" t="s">
        <v>225</v>
      </c>
      <c r="G552" s="2">
        <v>63544.999999999978</v>
      </c>
      <c r="H552" t="str">
        <f>_xlfn.XLOOKUP(Data_Xuất[[#This Row],[Main SKU]],MD_Main_SKU[Main SKU],MD_Main_SKU[SKU name_gom])</f>
        <v>WSS01</v>
      </c>
      <c r="I552" t="str">
        <f>_xlfn.XLOOKUP(Data_Xuất[[#This Row],[Material-Xuất]],MD_NVL[Material-Xuất],MD_NVL[SKU name_gom])</f>
        <v>B2_DT</v>
      </c>
      <c r="J552" t="str">
        <f>Data_Xuất[[#This Row],[Material-Xuất]]&amp;" | "&amp;Data_Xuất[[#This Row],[Material description-Xuất]]</f>
        <v>160012684 | Vảy PET B2.2_A2</v>
      </c>
      <c r="K552" s="2" cm="1">
        <f t="array" ref="K5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2" s="2" cm="1">
        <f t="array" ref="L5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2" s="2" cm="1">
        <f t="array" ref="M5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52" s="2" cm="1">
        <f t="array" ref="N5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2" s="2" cm="1">
        <f t="array" ref="O5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63544.999999999978</v>
      </c>
      <c r="P552" s="2" cm="1">
        <f t="array" ref="P5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2" s="2" cm="1">
        <f t="array" ref="Q5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2" s="2" cm="1">
        <f t="array" ref="R5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2" s="2" cm="1">
        <f t="array" ref="S5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2" s="2" cm="1">
        <f t="array" ref="T5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2" s="2" cm="1">
        <f t="array" ref="U5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2" s="2" cm="1">
        <f t="array" ref="V5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2" s="2" cm="1">
        <f t="array" ref="W5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2" s="2" cm="1">
        <f t="array" ref="X5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2" s="2">
        <f>SUM(Data_Xuất[[#This Row],[B1_MN]:[B4_DT]])-Data_Xuất[[#This Row],[Xuất-NX]]</f>
        <v>0</v>
      </c>
    </row>
    <row r="553" spans="1:25" hidden="1" x14ac:dyDescent="0.35">
      <c r="A553">
        <v>2025</v>
      </c>
      <c r="B553">
        <v>6</v>
      </c>
      <c r="C553" t="s">
        <v>16</v>
      </c>
      <c r="D553" t="s">
        <v>17</v>
      </c>
      <c r="E553" t="s">
        <v>270</v>
      </c>
      <c r="F553" t="s">
        <v>271</v>
      </c>
      <c r="G553" s="2">
        <v>6500.0000000000009</v>
      </c>
      <c r="H553" t="str">
        <f>_xlfn.XLOOKUP(Data_Xuất[[#This Row],[Main SKU]],MD_Main_SKU[Main SKU],MD_Main_SKU[SKU name_gom])</f>
        <v>WSS01</v>
      </c>
      <c r="I553" t="str">
        <f>_xlfn.XLOOKUP(Data_Xuất[[#This Row],[Material-Xuất]],MD_NVL[Material-Xuất],MD_NVL[SKU name_gom])</f>
        <v>B6_DT</v>
      </c>
      <c r="J553" t="str">
        <f>Data_Xuất[[#This Row],[Material-Xuất]]&amp;" | "&amp;Data_Xuất[[#This Row],[Material description-Xuất]]</f>
        <v>160012687 | Vảy PET B6.2_A1</v>
      </c>
      <c r="K553" s="2" cm="1">
        <f t="array" ref="K5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3" s="2" cm="1">
        <f t="array" ref="L5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3" s="2" cm="1">
        <f t="array" ref="M5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53" s="2" cm="1">
        <f t="array" ref="N5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6500.0000000000009</v>
      </c>
      <c r="O553" s="2" cm="1">
        <f t="array" ref="O5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3" s="2" cm="1">
        <f t="array" ref="P5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3" s="2" cm="1">
        <f t="array" ref="Q5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3" s="2" cm="1">
        <f t="array" ref="R5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3" s="2" cm="1">
        <f t="array" ref="S5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3" s="2" cm="1">
        <f t="array" ref="T5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3" s="2" cm="1">
        <f t="array" ref="U5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3" s="2" cm="1">
        <f t="array" ref="V5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3" s="2" cm="1">
        <f t="array" ref="W5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3" s="2" cm="1">
        <f t="array" ref="X5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3" s="2">
        <f>SUM(Data_Xuất[[#This Row],[B1_MN]:[B4_DT]])-Data_Xuất[[#This Row],[Xuất-NX]]</f>
        <v>0</v>
      </c>
    </row>
    <row r="554" spans="1:25" hidden="1" x14ac:dyDescent="0.35">
      <c r="A554">
        <v>2025</v>
      </c>
      <c r="B554">
        <v>6</v>
      </c>
      <c r="C554" t="s">
        <v>16</v>
      </c>
      <c r="D554" t="s">
        <v>17</v>
      </c>
      <c r="E554" t="s">
        <v>246</v>
      </c>
      <c r="F554" t="s">
        <v>247</v>
      </c>
      <c r="G554" s="2">
        <v>33370</v>
      </c>
      <c r="H554" t="str">
        <f>_xlfn.XLOOKUP(Data_Xuất[[#This Row],[Main SKU]],MD_Main_SKU[Main SKU],MD_Main_SKU[SKU name_gom])</f>
        <v>WSS01</v>
      </c>
      <c r="I554" t="str">
        <f>_xlfn.XLOOKUP(Data_Xuất[[#This Row],[Material-Xuất]],MD_NVL[Material-Xuất],MD_NVL[SKU name_gom])</f>
        <v>B1_DT</v>
      </c>
      <c r="J554" t="str">
        <f>Data_Xuất[[#This Row],[Material-Xuất]]&amp;" | "&amp;Data_Xuất[[#This Row],[Material description-Xuất]]</f>
        <v>160012830 | Vảy PET B1_A1 DT-L</v>
      </c>
      <c r="K554" s="2" cm="1">
        <f t="array" ref="K5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4" s="2" cm="1">
        <f t="array" ref="L5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4" s="2" cm="1">
        <f t="array" ref="M5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33370</v>
      </c>
      <c r="N554" s="2" cm="1">
        <f t="array" ref="N5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4" s="2" cm="1">
        <f t="array" ref="O5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4" s="2" cm="1">
        <f t="array" ref="P5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4" s="2" cm="1">
        <f t="array" ref="Q5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4" s="2" cm="1">
        <f t="array" ref="R5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4" s="2" cm="1">
        <f t="array" ref="S5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4" s="2" cm="1">
        <f t="array" ref="T5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4" s="2" cm="1">
        <f t="array" ref="U5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4" s="2" cm="1">
        <f t="array" ref="V5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4" s="2" cm="1">
        <f t="array" ref="W5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4" s="2" cm="1">
        <f t="array" ref="X5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4" s="2">
        <f>SUM(Data_Xuất[[#This Row],[B1_MN]:[B4_DT]])-Data_Xuất[[#This Row],[Xuất-NX]]</f>
        <v>0</v>
      </c>
    </row>
    <row r="555" spans="1:25" hidden="1" x14ac:dyDescent="0.35">
      <c r="A555">
        <v>2025</v>
      </c>
      <c r="B555">
        <v>6</v>
      </c>
      <c r="C555" t="s">
        <v>16</v>
      </c>
      <c r="D555" t="s">
        <v>17</v>
      </c>
      <c r="E555" t="s">
        <v>258</v>
      </c>
      <c r="F555" t="s">
        <v>259</v>
      </c>
      <c r="G555" s="2">
        <v>39000</v>
      </c>
      <c r="H555" t="str">
        <f>_xlfn.XLOOKUP(Data_Xuất[[#This Row],[Main SKU]],MD_Main_SKU[Main SKU],MD_Main_SKU[SKU name_gom])</f>
        <v>WSS01</v>
      </c>
      <c r="I555" t="str">
        <f>_xlfn.XLOOKUP(Data_Xuất[[#This Row],[Material-Xuất]],MD_NVL[Material-Xuất],MD_NVL[SKU name_gom])</f>
        <v>B1_DT</v>
      </c>
      <c r="J555" t="str">
        <f>Data_Xuất[[#This Row],[Material-Xuất]]&amp;" | "&amp;Data_Xuất[[#This Row],[Material description-Xuất]]</f>
        <v>160012907 | Vảy PET B1.3_A1 DT</v>
      </c>
      <c r="K555" s="2" cm="1">
        <f t="array" ref="K5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5" s="2" cm="1">
        <f t="array" ref="L5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5" s="2" cm="1">
        <f t="array" ref="M5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39000</v>
      </c>
      <c r="N555" s="2" cm="1">
        <f t="array" ref="N5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5" s="2" cm="1">
        <f t="array" ref="O5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5" s="2" cm="1">
        <f t="array" ref="P5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5" s="2" cm="1">
        <f t="array" ref="Q5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5" s="2" cm="1">
        <f t="array" ref="R5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5" s="2" cm="1">
        <f t="array" ref="S5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5" s="2" cm="1">
        <f t="array" ref="T5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5" s="2" cm="1">
        <f t="array" ref="U5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5" s="2" cm="1">
        <f t="array" ref="V5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5" s="2" cm="1">
        <f t="array" ref="W5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5" s="2" cm="1">
        <f t="array" ref="X5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5" s="2">
        <f>SUM(Data_Xuất[[#This Row],[B1_MN]:[B4_DT]])-Data_Xuất[[#This Row],[Xuất-NX]]</f>
        <v>0</v>
      </c>
    </row>
    <row r="556" spans="1:25" hidden="1" x14ac:dyDescent="0.35">
      <c r="A556">
        <v>2025</v>
      </c>
      <c r="B556">
        <v>6</v>
      </c>
      <c r="C556" t="s">
        <v>16</v>
      </c>
      <c r="D556" t="s">
        <v>17</v>
      </c>
      <c r="E556" t="s">
        <v>260</v>
      </c>
      <c r="F556" t="s">
        <v>261</v>
      </c>
      <c r="G556" s="2">
        <v>3000</v>
      </c>
      <c r="H556" t="str">
        <f>_xlfn.XLOOKUP(Data_Xuất[[#This Row],[Main SKU]],MD_Main_SKU[Main SKU],MD_Main_SKU[SKU name_gom])</f>
        <v>WSS01</v>
      </c>
      <c r="I556" t="str">
        <f>_xlfn.XLOOKUP(Data_Xuất[[#This Row],[Material-Xuất]],MD_NVL[Material-Xuất],MD_NVL[SKU name_gom])</f>
        <v>B1_DT</v>
      </c>
      <c r="J556" t="str">
        <f>Data_Xuất[[#This Row],[Material-Xuất]]&amp;" | "&amp;Data_Xuất[[#This Row],[Material description-Xuất]]</f>
        <v>160012908 | Vảy PET B1.3_A2.1 DT</v>
      </c>
      <c r="K556" s="2" cm="1">
        <f t="array" ref="K5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6" s="2" cm="1">
        <f t="array" ref="L5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6" s="2" cm="1">
        <f t="array" ref="M5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3000</v>
      </c>
      <c r="N556" s="2" cm="1">
        <f t="array" ref="N5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6" s="2" cm="1">
        <f t="array" ref="O5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6" s="2" cm="1">
        <f t="array" ref="P5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6" s="2" cm="1">
        <f t="array" ref="Q5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6" s="2" cm="1">
        <f t="array" ref="R5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6" s="2" cm="1">
        <f t="array" ref="S5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6" s="2" cm="1">
        <f t="array" ref="T5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6" s="2" cm="1">
        <f t="array" ref="U5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6" s="2" cm="1">
        <f t="array" ref="V5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6" s="2" cm="1">
        <f t="array" ref="W5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6" s="2" cm="1">
        <f t="array" ref="X5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6" s="2">
        <f>SUM(Data_Xuất[[#This Row],[B1_MN]:[B4_DT]])-Data_Xuất[[#This Row],[Xuất-NX]]</f>
        <v>0</v>
      </c>
    </row>
    <row r="557" spans="1:25" hidden="1" x14ac:dyDescent="0.35">
      <c r="A557">
        <v>2025</v>
      </c>
      <c r="B557">
        <v>6</v>
      </c>
      <c r="C557" t="s">
        <v>16</v>
      </c>
      <c r="D557" t="s">
        <v>17</v>
      </c>
      <c r="E557" t="s">
        <v>262</v>
      </c>
      <c r="F557" t="s">
        <v>263</v>
      </c>
      <c r="G557" s="2">
        <v>8000</v>
      </c>
      <c r="H557" t="str">
        <f>_xlfn.XLOOKUP(Data_Xuất[[#This Row],[Main SKU]],MD_Main_SKU[Main SKU],MD_Main_SKU[SKU name_gom])</f>
        <v>WSS01</v>
      </c>
      <c r="I557" t="str">
        <f>_xlfn.XLOOKUP(Data_Xuất[[#This Row],[Material-Xuất]],MD_NVL[Material-Xuất],MD_NVL[SKU name_gom])</f>
        <v>B1_DT</v>
      </c>
      <c r="J557" t="str">
        <f>Data_Xuất[[#This Row],[Material-Xuất]]&amp;" | "&amp;Data_Xuất[[#This Row],[Material description-Xuất]]</f>
        <v>160012909 | Vảy PET B1.3_A2.2 DT</v>
      </c>
      <c r="K557" s="2" cm="1">
        <f t="array" ref="K5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7" s="2" cm="1">
        <f t="array" ref="L5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7" s="2" cm="1">
        <f t="array" ref="M5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8000</v>
      </c>
      <c r="N557" s="2" cm="1">
        <f t="array" ref="N5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7" s="2" cm="1">
        <f t="array" ref="O5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7" s="2" cm="1">
        <f t="array" ref="P5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7" s="2" cm="1">
        <f t="array" ref="Q5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7" s="2" cm="1">
        <f t="array" ref="R5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7" s="2" cm="1">
        <f t="array" ref="S5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7" s="2" cm="1">
        <f t="array" ref="T5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7" s="2" cm="1">
        <f t="array" ref="U5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7" s="2" cm="1">
        <f t="array" ref="V5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7" s="2" cm="1">
        <f t="array" ref="W5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7" s="2" cm="1">
        <f t="array" ref="X5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7" s="2">
        <f>SUM(Data_Xuất[[#This Row],[B1_MN]:[B4_DT]])-Data_Xuất[[#This Row],[Xuất-NX]]</f>
        <v>0</v>
      </c>
    </row>
    <row r="558" spans="1:25" hidden="1" x14ac:dyDescent="0.35">
      <c r="A558">
        <v>2025</v>
      </c>
      <c r="B558">
        <v>6</v>
      </c>
      <c r="C558" t="s">
        <v>18</v>
      </c>
      <c r="D558" t="s">
        <v>19</v>
      </c>
      <c r="E558" t="s">
        <v>160</v>
      </c>
      <c r="F558" t="s">
        <v>161</v>
      </c>
      <c r="G558" s="2">
        <v>227769.99999999997</v>
      </c>
      <c r="H558" t="str">
        <f>_xlfn.XLOOKUP(Data_Xuất[[#This Row],[Main SKU]],MD_Main_SKU[Main SKU],MD_Main_SKU[SKU name_gom])</f>
        <v>iSS01</v>
      </c>
      <c r="I558" t="str">
        <f>_xlfn.XLOOKUP(Data_Xuất[[#This Row],[Material-Xuất]],MD_NVL[Material-Xuất],MD_NVL[SKU name_gom])</f>
        <v>B1_DT</v>
      </c>
      <c r="J558" t="str">
        <f>Data_Xuất[[#This Row],[Material-Xuất]]&amp;" | "&amp;Data_Xuất[[#This Row],[Material description-Xuất]]</f>
        <v>160009895 | Vảy PET B1_A1 DT</v>
      </c>
      <c r="K558" s="2" cm="1">
        <f t="array" ref="K5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58" s="2" cm="1">
        <f t="array" ref="L5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8" s="2" cm="1">
        <f t="array" ref="M5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227769.99999999997</v>
      </c>
      <c r="N558" s="2" cm="1">
        <f t="array" ref="N5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8" s="2" cm="1">
        <f t="array" ref="O5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8" s="2" cm="1">
        <f t="array" ref="P5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8" s="2" cm="1">
        <f t="array" ref="Q5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8" s="2" cm="1">
        <f t="array" ref="R5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8" s="2" cm="1">
        <f t="array" ref="S5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8" s="2" cm="1">
        <f t="array" ref="T5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8" s="2" cm="1">
        <f t="array" ref="U5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8" s="2" cm="1">
        <f t="array" ref="V5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8" s="2" cm="1">
        <f t="array" ref="W5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8" s="2" cm="1">
        <f t="array" ref="X5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8" s="2">
        <f>SUM(Data_Xuất[[#This Row],[B1_MN]:[B4_DT]])-Data_Xuất[[#This Row],[Xuất-NX]]</f>
        <v>0</v>
      </c>
    </row>
    <row r="559" spans="1:25" hidden="1" x14ac:dyDescent="0.35">
      <c r="A559">
        <v>2025</v>
      </c>
      <c r="B559">
        <v>6</v>
      </c>
      <c r="C559" t="s">
        <v>18</v>
      </c>
      <c r="D559" t="s">
        <v>19</v>
      </c>
      <c r="E559" t="s">
        <v>162</v>
      </c>
      <c r="F559" t="s">
        <v>163</v>
      </c>
      <c r="G559" s="2">
        <v>252354.99999999997</v>
      </c>
      <c r="H559" t="str">
        <f>_xlfn.XLOOKUP(Data_Xuất[[#This Row],[Main SKU]],MD_Main_SKU[Main SKU],MD_Main_SKU[SKU name_gom])</f>
        <v>iSS01</v>
      </c>
      <c r="I559" t="str">
        <f>_xlfn.XLOOKUP(Data_Xuất[[#This Row],[Material-Xuất]],MD_NVL[Material-Xuất],MD_NVL[SKU name_gom])</f>
        <v>B1_MN</v>
      </c>
      <c r="J559" t="str">
        <f>Data_Xuất[[#This Row],[Material-Xuất]]&amp;" | "&amp;Data_Xuất[[#This Row],[Material description-Xuất]]</f>
        <v>160011761 | Vảy PET B1_A1 MN</v>
      </c>
      <c r="K559" s="2" cm="1">
        <f t="array" ref="K5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252354.99999999997</v>
      </c>
      <c r="L559" s="2" cm="1">
        <f t="array" ref="L5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59" s="2" cm="1">
        <f t="array" ref="M5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59" s="2" cm="1">
        <f t="array" ref="N5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59" s="2" cm="1">
        <f t="array" ref="O5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59" s="2" cm="1">
        <f t="array" ref="P5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59" s="2" cm="1">
        <f t="array" ref="Q5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59" s="2" cm="1">
        <f t="array" ref="R5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59" s="2" cm="1">
        <f t="array" ref="S5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59" s="2" cm="1">
        <f t="array" ref="T5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59" s="2" cm="1">
        <f t="array" ref="U5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59" s="2" cm="1">
        <f t="array" ref="V5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59" s="2" cm="1">
        <f t="array" ref="W5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59" s="2" cm="1">
        <f t="array" ref="X5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59" s="2">
        <f>SUM(Data_Xuất[[#This Row],[B1_MN]:[B4_DT]])-Data_Xuất[[#This Row],[Xuất-NX]]</f>
        <v>0</v>
      </c>
    </row>
    <row r="560" spans="1:25" hidden="1" x14ac:dyDescent="0.35">
      <c r="A560">
        <v>2025</v>
      </c>
      <c r="B560">
        <v>6</v>
      </c>
      <c r="C560" t="s">
        <v>18</v>
      </c>
      <c r="D560" t="s">
        <v>19</v>
      </c>
      <c r="E560" t="s">
        <v>172</v>
      </c>
      <c r="F560" t="s">
        <v>173</v>
      </c>
      <c r="G560" s="2">
        <v>93420</v>
      </c>
      <c r="H560" t="str">
        <f>_xlfn.XLOOKUP(Data_Xuất[[#This Row],[Main SKU]],MD_Main_SKU[Main SKU],MD_Main_SKU[SKU name_gom])</f>
        <v>iSS01</v>
      </c>
      <c r="I560" t="str">
        <f>_xlfn.XLOOKUP(Data_Xuất[[#This Row],[Material-Xuất]],MD_NVL[Material-Xuất],MD_NVL[SKU name_gom])</f>
        <v>B1_DT</v>
      </c>
      <c r="J560" t="str">
        <f>Data_Xuất[[#This Row],[Material-Xuất]]&amp;" | "&amp;Data_Xuất[[#This Row],[Material description-Xuất]]</f>
        <v>160012293 | Vảy PET B1_A2.2 DT</v>
      </c>
      <c r="K560" s="2" cm="1">
        <f t="array" ref="K5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60" s="2" cm="1">
        <f t="array" ref="L5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0" s="2" cm="1">
        <f t="array" ref="M5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93420</v>
      </c>
      <c r="N560" s="2" cm="1">
        <f t="array" ref="N5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0" s="2" cm="1">
        <f t="array" ref="O5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0" s="2" cm="1">
        <f t="array" ref="P5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0" s="2" cm="1">
        <f t="array" ref="Q5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0" s="2" cm="1">
        <f t="array" ref="R5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0" s="2" cm="1">
        <f t="array" ref="S5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0" s="2" cm="1">
        <f t="array" ref="T5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0" s="2" cm="1">
        <f t="array" ref="U5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0" s="2" cm="1">
        <f t="array" ref="V5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0" s="2" cm="1">
        <f t="array" ref="W5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0" s="2" cm="1">
        <f t="array" ref="X5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0" s="2">
        <f>SUM(Data_Xuất[[#This Row],[B1_MN]:[B4_DT]])-Data_Xuất[[#This Row],[Xuất-NX]]</f>
        <v>0</v>
      </c>
    </row>
    <row r="561" spans="1:25" hidden="1" x14ac:dyDescent="0.35">
      <c r="A561">
        <v>2025</v>
      </c>
      <c r="B561">
        <v>6</v>
      </c>
      <c r="C561" t="s">
        <v>18</v>
      </c>
      <c r="D561" t="s">
        <v>19</v>
      </c>
      <c r="E561" t="s">
        <v>164</v>
      </c>
      <c r="F561" t="s">
        <v>165</v>
      </c>
      <c r="G561" s="2">
        <v>101000.00000000001</v>
      </c>
      <c r="H561" t="str">
        <f>_xlfn.XLOOKUP(Data_Xuất[[#This Row],[Main SKU]],MD_Main_SKU[Main SKU],MD_Main_SKU[SKU name_gom])</f>
        <v>iSS01</v>
      </c>
      <c r="I561" t="str">
        <f>_xlfn.XLOOKUP(Data_Xuất[[#This Row],[Material-Xuất]],MD_NVL[Material-Xuất],MD_NVL[SKU name_gom])</f>
        <v>B1_MN</v>
      </c>
      <c r="J561" t="str">
        <f>Data_Xuất[[#This Row],[Material-Xuất]]&amp;" | "&amp;Data_Xuất[[#This Row],[Material description-Xuất]]</f>
        <v>160012296 | Vảy PET B1_A2.2 MN</v>
      </c>
      <c r="K561" s="2" cm="1">
        <f t="array" ref="K5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101000.00000000001</v>
      </c>
      <c r="L561" s="2" cm="1">
        <f t="array" ref="L5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1" s="2" cm="1">
        <f t="array" ref="M5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61" s="2" cm="1">
        <f t="array" ref="N5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1" s="2" cm="1">
        <f t="array" ref="O5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1" s="2" cm="1">
        <f t="array" ref="P5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1" s="2" cm="1">
        <f t="array" ref="Q5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1" s="2" cm="1">
        <f t="array" ref="R5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1" s="2" cm="1">
        <f t="array" ref="S5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1" s="2" cm="1">
        <f t="array" ref="T5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1" s="2" cm="1">
        <f t="array" ref="U5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1" s="2" cm="1">
        <f t="array" ref="V5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1" s="2" cm="1">
        <f t="array" ref="W5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1" s="2" cm="1">
        <f t="array" ref="X5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1" s="2">
        <f>SUM(Data_Xuất[[#This Row],[B1_MN]:[B4_DT]])-Data_Xuất[[#This Row],[Xuất-NX]]</f>
        <v>0</v>
      </c>
    </row>
    <row r="562" spans="1:25" hidden="1" x14ac:dyDescent="0.35">
      <c r="A562">
        <v>2025</v>
      </c>
      <c r="B562">
        <v>6</v>
      </c>
      <c r="C562" t="s">
        <v>18</v>
      </c>
      <c r="D562" t="s">
        <v>19</v>
      </c>
      <c r="E562" t="s">
        <v>178</v>
      </c>
      <c r="F562" t="s">
        <v>179</v>
      </c>
      <c r="G562" s="2">
        <v>98500.000000000015</v>
      </c>
      <c r="H562" t="str">
        <f>_xlfn.XLOOKUP(Data_Xuất[[#This Row],[Main SKU]],MD_Main_SKU[Main SKU],MD_Main_SKU[SKU name_gom])</f>
        <v>iSS01</v>
      </c>
      <c r="I562" t="str">
        <f>_xlfn.XLOOKUP(Data_Xuất[[#This Row],[Material-Xuất]],MD_NVL[Material-Xuất],MD_NVL[SKU name_gom])</f>
        <v>Vảy trộn</v>
      </c>
      <c r="J562" t="str">
        <f>Data_Xuất[[#This Row],[Material-Xuất]]&amp;" | "&amp;Data_Xuất[[#This Row],[Material description-Xuất]]</f>
        <v>160012653 | Vảy PET B1-Hạt PL SSP</v>
      </c>
      <c r="K562" s="2" cm="1">
        <f t="array" ref="K5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71733.950250312904</v>
      </c>
      <c r="L562" s="2" cm="1">
        <f t="array" ref="L5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2" s="2" cm="1">
        <f t="array" ref="M5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15873.046933667087</v>
      </c>
      <c r="N562" s="2" cm="1">
        <f t="array" ref="N5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2" s="2" cm="1">
        <f t="array" ref="O5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4769.9148936170222</v>
      </c>
      <c r="P562" s="2" cm="1">
        <f t="array" ref="P5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2" s="2" cm="1">
        <f t="array" ref="Q5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5077.8044430538184</v>
      </c>
      <c r="R562" s="2" cm="1">
        <f t="array" ref="R5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2" s="2" cm="1">
        <f t="array" ref="S5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1045.2834793491866</v>
      </c>
      <c r="T562" s="2" cm="1">
        <f t="array" ref="T5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2" s="2" cm="1">
        <f t="array" ref="U5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2" s="2" cm="1">
        <f t="array" ref="V5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2" s="2" cm="1">
        <f t="array" ref="W5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2" s="2" cm="1">
        <f t="array" ref="X5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2" s="2">
        <f>SUM(Data_Xuất[[#This Row],[B1_MN]:[B4_DT]])-Data_Xuất[[#This Row],[Xuất-NX]]</f>
        <v>0</v>
      </c>
    </row>
    <row r="563" spans="1:25" hidden="1" x14ac:dyDescent="0.35">
      <c r="A563">
        <v>2025</v>
      </c>
      <c r="B563">
        <v>6</v>
      </c>
      <c r="C563" t="s">
        <v>18</v>
      </c>
      <c r="D563" t="s">
        <v>19</v>
      </c>
      <c r="E563" t="s">
        <v>142</v>
      </c>
      <c r="F563" t="s">
        <v>143</v>
      </c>
      <c r="G563" s="2">
        <v>32499.999999999996</v>
      </c>
      <c r="H563" t="str">
        <f>_xlfn.XLOOKUP(Data_Xuất[[#This Row],[Main SKU]],MD_Main_SKU[Main SKU],MD_Main_SKU[SKU name_gom])</f>
        <v>iSS01</v>
      </c>
      <c r="I563" t="str">
        <f>_xlfn.XLOOKUP(Data_Xuất[[#This Row],[Material-Xuất]],MD_NVL[Material-Xuất],MD_NVL[SKU name_gom])</f>
        <v>B1_DT</v>
      </c>
      <c r="J563" t="str">
        <f>Data_Xuất[[#This Row],[Material-Xuất]]&amp;" | "&amp;Data_Xuất[[#This Row],[Material description-Xuất]]</f>
        <v>160012659 | Vảy PET B1_A2.1 DT</v>
      </c>
      <c r="K563" s="2" cm="1">
        <f t="array" ref="K5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63" s="2" cm="1">
        <f t="array" ref="L5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3" s="2" cm="1">
        <f t="array" ref="M5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32499.999999999996</v>
      </c>
      <c r="N563" s="2" cm="1">
        <f t="array" ref="N5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3" s="2" cm="1">
        <f t="array" ref="O5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3" s="2" cm="1">
        <f t="array" ref="P5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3" s="2" cm="1">
        <f t="array" ref="Q5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3" s="2" cm="1">
        <f t="array" ref="R5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3" s="2" cm="1">
        <f t="array" ref="S5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3" s="2" cm="1">
        <f t="array" ref="T5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3" s="2" cm="1">
        <f t="array" ref="U5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3" s="2" cm="1">
        <f t="array" ref="V5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3" s="2" cm="1">
        <f t="array" ref="W5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3" s="2" cm="1">
        <f t="array" ref="X5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3" s="2">
        <f>SUM(Data_Xuất[[#This Row],[B1_MN]:[B4_DT]])-Data_Xuất[[#This Row],[Xuất-NX]]</f>
        <v>0</v>
      </c>
    </row>
    <row r="564" spans="1:25" hidden="1" x14ac:dyDescent="0.35">
      <c r="A564">
        <v>2025</v>
      </c>
      <c r="B564">
        <v>6</v>
      </c>
      <c r="C564" t="s">
        <v>18</v>
      </c>
      <c r="D564" t="s">
        <v>19</v>
      </c>
      <c r="E564" t="s">
        <v>170</v>
      </c>
      <c r="F564" t="s">
        <v>171</v>
      </c>
      <c r="G564" s="2">
        <v>10275</v>
      </c>
      <c r="H564" t="str">
        <f>_xlfn.XLOOKUP(Data_Xuất[[#This Row],[Main SKU]],MD_Main_SKU[Main SKU],MD_Main_SKU[SKU name_gom])</f>
        <v>iSS01</v>
      </c>
      <c r="I564" t="str">
        <f>_xlfn.XLOOKUP(Data_Xuất[[#This Row],[Material-Xuất]],MD_NVL[Material-Xuất],MD_NVL[SKU name_gom])</f>
        <v>B1_MN</v>
      </c>
      <c r="J564" t="str">
        <f>Data_Xuất[[#This Row],[Material-Xuất]]&amp;" | "&amp;Data_Xuất[[#This Row],[Material description-Xuất]]</f>
        <v>160012660 | Vảy PET B1_A2.1 MN</v>
      </c>
      <c r="K564" s="2" cm="1">
        <f t="array" ref="K5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10275</v>
      </c>
      <c r="L564" s="2" cm="1">
        <f t="array" ref="L5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4" s="2" cm="1">
        <f t="array" ref="M5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64" s="2" cm="1">
        <f t="array" ref="N5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4" s="2" cm="1">
        <f t="array" ref="O5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4" s="2" cm="1">
        <f t="array" ref="P5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4" s="2" cm="1">
        <f t="array" ref="Q5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4" s="2" cm="1">
        <f t="array" ref="R5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4" s="2" cm="1">
        <f t="array" ref="S5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4" s="2" cm="1">
        <f t="array" ref="T5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4" s="2" cm="1">
        <f t="array" ref="U5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4" s="2" cm="1">
        <f t="array" ref="V5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4" s="2" cm="1">
        <f t="array" ref="W5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4" s="2" cm="1">
        <f t="array" ref="X5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4" s="2">
        <f>SUM(Data_Xuất[[#This Row],[B1_MN]:[B4_DT]])-Data_Xuất[[#This Row],[Xuất-NX]]</f>
        <v>0</v>
      </c>
    </row>
    <row r="565" spans="1:25" hidden="1" x14ac:dyDescent="0.35">
      <c r="A565">
        <v>2025</v>
      </c>
      <c r="B565">
        <v>6</v>
      </c>
      <c r="C565" t="s">
        <v>22</v>
      </c>
      <c r="D565" t="s">
        <v>23</v>
      </c>
      <c r="E565" t="s">
        <v>22</v>
      </c>
      <c r="F565" t="s">
        <v>23</v>
      </c>
      <c r="G565" s="2">
        <v>300</v>
      </c>
      <c r="H565" t="str">
        <f>_xlfn.XLOOKUP(Data_Xuất[[#This Row],[Main SKU]],MD_Main_SKU[Main SKU],MD_Main_SKU[SKU name_gom])</f>
        <v>WSS03</v>
      </c>
      <c r="I565" t="str">
        <f>_xlfn.XLOOKUP(Data_Xuất[[#This Row],[Material-Xuất]],MD_NVL[Material-Xuất],MD_NVL[SKU name_gom])</f>
        <v>Hạt</v>
      </c>
      <c r="J565" t="str">
        <f>Data_Xuất[[#This Row],[Material-Xuất]]&amp;" | "&amp;Data_Xuất[[#This Row],[Material description-Xuất]]</f>
        <v>110000359 | Hạt nhựa rPET WSS03G</v>
      </c>
      <c r="K565" s="2" cm="1">
        <f t="array" ref="K5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65" s="2" cm="1">
        <f t="array" ref="L5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5" s="2" cm="1">
        <f t="array" ref="M5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65" s="2" cm="1">
        <f t="array" ref="N5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5" s="2" cm="1">
        <f t="array" ref="O5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5" s="2" cm="1">
        <f t="array" ref="P5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5" s="2" cm="1">
        <f t="array" ref="Q5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300</v>
      </c>
      <c r="R565" s="2" cm="1">
        <f t="array" ref="R5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5" s="2" cm="1">
        <f t="array" ref="S5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5" s="2" cm="1">
        <f t="array" ref="T5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5" s="2" cm="1">
        <f t="array" ref="U5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5" s="2" cm="1">
        <f t="array" ref="V5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5" s="2" cm="1">
        <f t="array" ref="W5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5" s="2" cm="1">
        <f t="array" ref="X5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5" s="2">
        <f>SUM(Data_Xuất[[#This Row],[B1_MN]:[B4_DT]])-Data_Xuất[[#This Row],[Xuất-NX]]</f>
        <v>0</v>
      </c>
    </row>
    <row r="566" spans="1:25" hidden="1" x14ac:dyDescent="0.35">
      <c r="A566">
        <v>2025</v>
      </c>
      <c r="B566">
        <v>6</v>
      </c>
      <c r="C566" t="s">
        <v>26</v>
      </c>
      <c r="D566" t="s">
        <v>27</v>
      </c>
      <c r="E566" t="s">
        <v>160</v>
      </c>
      <c r="F566" t="s">
        <v>161</v>
      </c>
      <c r="G566" s="2">
        <v>32000.000000000004</v>
      </c>
      <c r="H566" t="str">
        <f>_xlfn.XLOOKUP(Data_Xuất[[#This Row],[Main SKU]],MD_Main_SKU[Main SKU],MD_Main_SKU[SKU name_gom])</f>
        <v>iSS01</v>
      </c>
      <c r="I566" t="str">
        <f>_xlfn.XLOOKUP(Data_Xuất[[#This Row],[Material-Xuất]],MD_NVL[Material-Xuất],MD_NVL[SKU name_gom])</f>
        <v>B1_DT</v>
      </c>
      <c r="J566" t="str">
        <f>Data_Xuất[[#This Row],[Material-Xuất]]&amp;" | "&amp;Data_Xuất[[#This Row],[Material description-Xuất]]</f>
        <v>160009895 | Vảy PET B1_A1 DT</v>
      </c>
      <c r="K566" s="2" cm="1">
        <f t="array" ref="K5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66" s="2" cm="1">
        <f t="array" ref="L5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6" s="2" cm="1">
        <f t="array" ref="M5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32000.000000000004</v>
      </c>
      <c r="N566" s="2" cm="1">
        <f t="array" ref="N5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6" s="2" cm="1">
        <f t="array" ref="O5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6" s="2" cm="1">
        <f t="array" ref="P5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6" s="2" cm="1">
        <f t="array" ref="Q5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6" s="2" cm="1">
        <f t="array" ref="R5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6" s="2" cm="1">
        <f t="array" ref="S5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6" s="2" cm="1">
        <f t="array" ref="T5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6" s="2" cm="1">
        <f t="array" ref="U5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6" s="2" cm="1">
        <f t="array" ref="V5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6" s="2" cm="1">
        <f t="array" ref="W5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6" s="2" cm="1">
        <f t="array" ref="X5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6" s="2">
        <f>SUM(Data_Xuất[[#This Row],[B1_MN]:[B4_DT]])-Data_Xuất[[#This Row],[Xuất-NX]]</f>
        <v>0</v>
      </c>
    </row>
    <row r="567" spans="1:25" hidden="1" x14ac:dyDescent="0.35">
      <c r="A567">
        <v>2025</v>
      </c>
      <c r="B567">
        <v>6</v>
      </c>
      <c r="C567" t="s">
        <v>26</v>
      </c>
      <c r="D567" t="s">
        <v>27</v>
      </c>
      <c r="E567" t="s">
        <v>172</v>
      </c>
      <c r="F567" t="s">
        <v>173</v>
      </c>
      <c r="G567" s="2">
        <v>38385.999999999993</v>
      </c>
      <c r="H567" t="str">
        <f>_xlfn.XLOOKUP(Data_Xuất[[#This Row],[Main SKU]],MD_Main_SKU[Main SKU],MD_Main_SKU[SKU name_gom])</f>
        <v>iSS01</v>
      </c>
      <c r="I567" t="str">
        <f>_xlfn.XLOOKUP(Data_Xuất[[#This Row],[Material-Xuất]],MD_NVL[Material-Xuất],MD_NVL[SKU name_gom])</f>
        <v>B1_DT</v>
      </c>
      <c r="J567" t="str">
        <f>Data_Xuất[[#This Row],[Material-Xuất]]&amp;" | "&amp;Data_Xuất[[#This Row],[Material description-Xuất]]</f>
        <v>160012293 | Vảy PET B1_A2.2 DT</v>
      </c>
      <c r="K567" s="2" cm="1">
        <f t="array" ref="K5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67" s="2" cm="1">
        <f t="array" ref="L5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7" s="2" cm="1">
        <f t="array" ref="M5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38385.999999999993</v>
      </c>
      <c r="N567" s="2" cm="1">
        <f t="array" ref="N5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7" s="2" cm="1">
        <f t="array" ref="O5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7" s="2" cm="1">
        <f t="array" ref="P5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7" s="2" cm="1">
        <f t="array" ref="Q5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7" s="2" cm="1">
        <f t="array" ref="R5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7" s="2" cm="1">
        <f t="array" ref="S5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7" s="2" cm="1">
        <f t="array" ref="T5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7" s="2" cm="1">
        <f t="array" ref="U5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7" s="2" cm="1">
        <f t="array" ref="V5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7" s="2" cm="1">
        <f t="array" ref="W5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7" s="2" cm="1">
        <f t="array" ref="X5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7" s="2">
        <f>SUM(Data_Xuất[[#This Row],[B1_MN]:[B4_DT]])-Data_Xuất[[#This Row],[Xuất-NX]]</f>
        <v>0</v>
      </c>
    </row>
    <row r="568" spans="1:25" hidden="1" x14ac:dyDescent="0.35">
      <c r="A568">
        <v>2025</v>
      </c>
      <c r="B568">
        <v>6</v>
      </c>
      <c r="C568" t="s">
        <v>26</v>
      </c>
      <c r="D568" t="s">
        <v>27</v>
      </c>
      <c r="E568" t="s">
        <v>194</v>
      </c>
      <c r="F568" t="s">
        <v>195</v>
      </c>
      <c r="G568" s="2">
        <v>7000</v>
      </c>
      <c r="H568" t="str">
        <f>_xlfn.XLOOKUP(Data_Xuất[[#This Row],[Main SKU]],MD_Main_SKU[Main SKU],MD_Main_SKU[SKU name_gom])</f>
        <v>iSS01</v>
      </c>
      <c r="I568" t="str">
        <f>_xlfn.XLOOKUP(Data_Xuất[[#This Row],[Material-Xuất]],MD_NVL[Material-Xuất],MD_NVL[SKU name_gom])</f>
        <v>B1_DT</v>
      </c>
      <c r="J568" t="str">
        <f>Data_Xuất[[#This Row],[Material-Xuất]]&amp;" | "&amp;Data_Xuất[[#This Row],[Material description-Xuất]]</f>
        <v>160012294 | Vảy PET B1_A3 DT</v>
      </c>
      <c r="K568" s="2" cm="1">
        <f t="array" ref="K5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68" s="2" cm="1">
        <f t="array" ref="L5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8" s="2" cm="1">
        <f t="array" ref="M5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7000</v>
      </c>
      <c r="N568" s="2" cm="1">
        <f t="array" ref="N5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8" s="2" cm="1">
        <f t="array" ref="O5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8" s="2" cm="1">
        <f t="array" ref="P5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8" s="2" cm="1">
        <f t="array" ref="Q5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8" s="2" cm="1">
        <f t="array" ref="R5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8" s="2" cm="1">
        <f t="array" ref="S5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8" s="2" cm="1">
        <f t="array" ref="T5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8" s="2" cm="1">
        <f t="array" ref="U5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8" s="2" cm="1">
        <f t="array" ref="V5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8" s="2" cm="1">
        <f t="array" ref="W5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8" s="2" cm="1">
        <f t="array" ref="X5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8" s="2">
        <f>SUM(Data_Xuất[[#This Row],[B1_MN]:[B4_DT]])-Data_Xuất[[#This Row],[Xuất-NX]]</f>
        <v>0</v>
      </c>
    </row>
    <row r="569" spans="1:25" hidden="1" x14ac:dyDescent="0.35">
      <c r="A569">
        <v>2025</v>
      </c>
      <c r="B569">
        <v>6</v>
      </c>
      <c r="C569" t="s">
        <v>26</v>
      </c>
      <c r="D569" t="s">
        <v>27</v>
      </c>
      <c r="E569" t="s">
        <v>164</v>
      </c>
      <c r="F569" t="s">
        <v>165</v>
      </c>
      <c r="G569" s="2">
        <v>431452.50000000006</v>
      </c>
      <c r="H569" t="str">
        <f>_xlfn.XLOOKUP(Data_Xuất[[#This Row],[Main SKU]],MD_Main_SKU[Main SKU],MD_Main_SKU[SKU name_gom])</f>
        <v>iSS01</v>
      </c>
      <c r="I569" t="str">
        <f>_xlfn.XLOOKUP(Data_Xuất[[#This Row],[Material-Xuất]],MD_NVL[Material-Xuất],MD_NVL[SKU name_gom])</f>
        <v>B1_MN</v>
      </c>
      <c r="J569" t="str">
        <f>Data_Xuất[[#This Row],[Material-Xuất]]&amp;" | "&amp;Data_Xuất[[#This Row],[Material description-Xuất]]</f>
        <v>160012296 | Vảy PET B1_A2.2 MN</v>
      </c>
      <c r="K569" s="2" cm="1">
        <f t="array" ref="K5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431452.50000000006</v>
      </c>
      <c r="L569" s="2" cm="1">
        <f t="array" ref="L5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69" s="2" cm="1">
        <f t="array" ref="M5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69" s="2" cm="1">
        <f t="array" ref="N5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69" s="2" cm="1">
        <f t="array" ref="O5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69" s="2" cm="1">
        <f t="array" ref="P5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69" s="2" cm="1">
        <f t="array" ref="Q5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69" s="2" cm="1">
        <f t="array" ref="R5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69" s="2" cm="1">
        <f t="array" ref="S5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69" s="2" cm="1">
        <f t="array" ref="T5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69" s="2" cm="1">
        <f t="array" ref="U5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69" s="2" cm="1">
        <f t="array" ref="V5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69" s="2" cm="1">
        <f t="array" ref="W5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69" s="2" cm="1">
        <f t="array" ref="X5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69" s="2">
        <f>SUM(Data_Xuất[[#This Row],[B1_MN]:[B4_DT]])-Data_Xuất[[#This Row],[Xuất-NX]]</f>
        <v>0</v>
      </c>
    </row>
    <row r="570" spans="1:25" hidden="1" x14ac:dyDescent="0.35">
      <c r="A570">
        <v>2025</v>
      </c>
      <c r="B570">
        <v>6</v>
      </c>
      <c r="C570" t="s">
        <v>26</v>
      </c>
      <c r="D570" t="s">
        <v>27</v>
      </c>
      <c r="E570" t="s">
        <v>196</v>
      </c>
      <c r="F570" t="s">
        <v>197</v>
      </c>
      <c r="G570" s="2">
        <v>52764.499999999993</v>
      </c>
      <c r="H570" t="str">
        <f>_xlfn.XLOOKUP(Data_Xuất[[#This Row],[Main SKU]],MD_Main_SKU[Main SKU],MD_Main_SKU[SKU name_gom])</f>
        <v>iSS01</v>
      </c>
      <c r="I570" t="str">
        <f>_xlfn.XLOOKUP(Data_Xuất[[#This Row],[Material-Xuất]],MD_NVL[Material-Xuất],MD_NVL[SKU name_gom])</f>
        <v>B1_MN</v>
      </c>
      <c r="J570" t="str">
        <f>Data_Xuất[[#This Row],[Material-Xuất]]&amp;" | "&amp;Data_Xuất[[#This Row],[Material description-Xuất]]</f>
        <v>160012297 | Vảy PET B1_A3 MN</v>
      </c>
      <c r="K570" s="2" cm="1">
        <f t="array" ref="K5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52764.499999999993</v>
      </c>
      <c r="L570" s="2" cm="1">
        <f t="array" ref="L5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0" s="2" cm="1">
        <f t="array" ref="M5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0" s="2" cm="1">
        <f t="array" ref="N5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0" s="2" cm="1">
        <f t="array" ref="O5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0" s="2" cm="1">
        <f t="array" ref="P5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70" s="2" cm="1">
        <f t="array" ref="Q5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0" s="2" cm="1">
        <f t="array" ref="R5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0" s="2" cm="1">
        <f t="array" ref="S5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0" s="2" cm="1">
        <f t="array" ref="T5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0" s="2" cm="1">
        <f t="array" ref="U5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0" s="2" cm="1">
        <f t="array" ref="V5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0" s="2" cm="1">
        <f t="array" ref="W5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0" s="2" cm="1">
        <f t="array" ref="X5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0" s="2">
        <f>SUM(Data_Xuất[[#This Row],[B1_MN]:[B4_DT]])-Data_Xuất[[#This Row],[Xuất-NX]]</f>
        <v>0</v>
      </c>
    </row>
    <row r="571" spans="1:25" hidden="1" x14ac:dyDescent="0.35">
      <c r="A571">
        <v>2025</v>
      </c>
      <c r="B571">
        <v>6</v>
      </c>
      <c r="C571" t="s">
        <v>26</v>
      </c>
      <c r="D571" t="s">
        <v>27</v>
      </c>
      <c r="E571" t="s">
        <v>176</v>
      </c>
      <c r="F571" t="s">
        <v>177</v>
      </c>
      <c r="G571" s="2">
        <v>81000.000000000015</v>
      </c>
      <c r="H571" t="str">
        <f>_xlfn.XLOOKUP(Data_Xuất[[#This Row],[Main SKU]],MD_Main_SKU[Main SKU],MD_Main_SKU[SKU name_gom])</f>
        <v>iSS01</v>
      </c>
      <c r="I571" t="str">
        <f>_xlfn.XLOOKUP(Data_Xuất[[#This Row],[Material-Xuất]],MD_NVL[Material-Xuất],MD_NVL[SKU name_gom])</f>
        <v>Vảy trộn</v>
      </c>
      <c r="J571" t="str">
        <f>Data_Xuất[[#This Row],[Material-Xuất]]&amp;" | "&amp;Data_Xuất[[#This Row],[Material description-Xuất]]</f>
        <v>160012652 | Vảy PET B1-B8</v>
      </c>
      <c r="K571" s="2" cm="1">
        <f t="array" ref="K5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37995.215346534664</v>
      </c>
      <c r="L571" s="2" cm="1">
        <f t="array" ref="L5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1" s="2" cm="1">
        <f t="array" ref="M5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9011.8514851485161</v>
      </c>
      <c r="N571" s="2" cm="1">
        <f t="array" ref="N5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14215.099009900992</v>
      </c>
      <c r="O571" s="2" cm="1">
        <f t="array" ref="O5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1" s="2" cm="1">
        <f t="array" ref="P5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9571.6336633663377</v>
      </c>
      <c r="Q571" s="2" cm="1">
        <f t="array" ref="Q5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1674.334158415842</v>
      </c>
      <c r="R571" s="2" cm="1">
        <f t="array" ref="R5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1" s="2" cm="1">
        <f t="array" ref="S5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761.88118811881202</v>
      </c>
      <c r="T571" s="2" cm="1">
        <f t="array" ref="T5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6635.5841584158434</v>
      </c>
      <c r="U571" s="2" cm="1">
        <f t="array" ref="U5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1134.4009900990102</v>
      </c>
      <c r="V571" s="2" cm="1">
        <f t="array" ref="V5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1" s="2" cm="1">
        <f t="array" ref="W5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1" s="2" cm="1">
        <f t="array" ref="X5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1" s="2">
        <f>SUM(Data_Xuất[[#This Row],[B1_MN]:[B4_DT]])-Data_Xuất[[#This Row],[Xuất-NX]]</f>
        <v>0</v>
      </c>
    </row>
    <row r="572" spans="1:25" hidden="1" x14ac:dyDescent="0.35">
      <c r="A572">
        <v>2025</v>
      </c>
      <c r="B572">
        <v>6</v>
      </c>
      <c r="C572" t="s">
        <v>26</v>
      </c>
      <c r="D572" t="s">
        <v>27</v>
      </c>
      <c r="E572" t="s">
        <v>202</v>
      </c>
      <c r="F572" t="s">
        <v>203</v>
      </c>
      <c r="G572" s="2">
        <v>500500.00000000012</v>
      </c>
      <c r="H572" t="str">
        <f>_xlfn.XLOOKUP(Data_Xuất[[#This Row],[Main SKU]],MD_Main_SKU[Main SKU],MD_Main_SKU[SKU name_gom])</f>
        <v>iSS01</v>
      </c>
      <c r="I572" t="str">
        <f>_xlfn.XLOOKUP(Data_Xuất[[#This Row],[Material-Xuất]],MD_NVL[Material-Xuất],MD_NVL[SKU name_gom])</f>
        <v>Vảy trộn</v>
      </c>
      <c r="J572" t="str">
        <f>Data_Xuất[[#This Row],[Material-Xuất]]&amp;" | "&amp;Data_Xuất[[#This Row],[Material description-Xuất]]</f>
        <v>160012654 | Vảy PET B1-Hạt PL ADD</v>
      </c>
      <c r="K572" s="2" cm="1">
        <f t="array" ref="K5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338350.48242187506</v>
      </c>
      <c r="L572" s="2" cm="1">
        <f t="array" ref="L5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2" s="2" cm="1">
        <f t="array" ref="M5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41641.058593750015</v>
      </c>
      <c r="N572" s="2" cm="1">
        <f t="array" ref="N5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71282.298828125029</v>
      </c>
      <c r="O572" s="2" cm="1">
        <f t="array" ref="O5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2" s="2" cm="1">
        <f t="array" ref="P5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22630.781250000007</v>
      </c>
      <c r="Q572" s="2" cm="1">
        <f t="array" ref="Q5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26595.378906250007</v>
      </c>
      <c r="R572" s="2" cm="1">
        <f t="array" ref="R5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2" s="2" cm="1">
        <f t="array" ref="S5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2" s="2" cm="1">
        <f t="array" ref="T5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2" s="2" cm="1">
        <f t="array" ref="U5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2" s="2" cm="1">
        <f t="array" ref="V5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2" s="2" cm="1">
        <f t="array" ref="W5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2" s="2" cm="1">
        <f t="array" ref="X5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2" s="2">
        <f>SUM(Data_Xuất[[#This Row],[B1_MN]:[B4_DT]])-Data_Xuất[[#This Row],[Xuất-NX]]</f>
        <v>0</v>
      </c>
    </row>
    <row r="573" spans="1:25" hidden="1" x14ac:dyDescent="0.35">
      <c r="A573">
        <v>2025</v>
      </c>
      <c r="B573">
        <v>6</v>
      </c>
      <c r="C573" t="s">
        <v>26</v>
      </c>
      <c r="D573" t="s">
        <v>27</v>
      </c>
      <c r="E573" t="s">
        <v>142</v>
      </c>
      <c r="F573" t="s">
        <v>143</v>
      </c>
      <c r="G573" s="2">
        <v>3500</v>
      </c>
      <c r="H573" t="str">
        <f>_xlfn.XLOOKUP(Data_Xuất[[#This Row],[Main SKU]],MD_Main_SKU[Main SKU],MD_Main_SKU[SKU name_gom])</f>
        <v>iSS01</v>
      </c>
      <c r="I573" t="str">
        <f>_xlfn.XLOOKUP(Data_Xuất[[#This Row],[Material-Xuất]],MD_NVL[Material-Xuất],MD_NVL[SKU name_gom])</f>
        <v>B1_DT</v>
      </c>
      <c r="J573" t="str">
        <f>Data_Xuất[[#This Row],[Material-Xuất]]&amp;" | "&amp;Data_Xuất[[#This Row],[Material description-Xuất]]</f>
        <v>160012659 | Vảy PET B1_A2.1 DT</v>
      </c>
      <c r="K573" s="2" cm="1">
        <f t="array" ref="K5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73" s="2" cm="1">
        <f t="array" ref="L5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3" s="2" cm="1">
        <f t="array" ref="M5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3500</v>
      </c>
      <c r="N573" s="2" cm="1">
        <f t="array" ref="N5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3" s="2" cm="1">
        <f t="array" ref="O5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3" s="2" cm="1">
        <f t="array" ref="P5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73" s="2" cm="1">
        <f t="array" ref="Q5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3" s="2" cm="1">
        <f t="array" ref="R5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3" s="2" cm="1">
        <f t="array" ref="S5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3" s="2" cm="1">
        <f t="array" ref="T5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3" s="2" cm="1">
        <f t="array" ref="U5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3" s="2" cm="1">
        <f t="array" ref="V5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3" s="2" cm="1">
        <f t="array" ref="W5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3" s="2" cm="1">
        <f t="array" ref="X5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3" s="2">
        <f>SUM(Data_Xuất[[#This Row],[B1_MN]:[B4_DT]])-Data_Xuất[[#This Row],[Xuất-NX]]</f>
        <v>0</v>
      </c>
    </row>
    <row r="574" spans="1:25" hidden="1" x14ac:dyDescent="0.35">
      <c r="A574">
        <v>2025</v>
      </c>
      <c r="B574">
        <v>6</v>
      </c>
      <c r="C574" t="s">
        <v>26</v>
      </c>
      <c r="D574" t="s">
        <v>27</v>
      </c>
      <c r="E574" t="s">
        <v>170</v>
      </c>
      <c r="F574" t="s">
        <v>171</v>
      </c>
      <c r="G574" s="2">
        <v>21225</v>
      </c>
      <c r="H574" t="str">
        <f>_xlfn.XLOOKUP(Data_Xuất[[#This Row],[Main SKU]],MD_Main_SKU[Main SKU],MD_Main_SKU[SKU name_gom])</f>
        <v>iSS01</v>
      </c>
      <c r="I574" t="str">
        <f>_xlfn.XLOOKUP(Data_Xuất[[#This Row],[Material-Xuất]],MD_NVL[Material-Xuất],MD_NVL[SKU name_gom])</f>
        <v>B1_MN</v>
      </c>
      <c r="J574" t="str">
        <f>Data_Xuất[[#This Row],[Material-Xuất]]&amp;" | "&amp;Data_Xuất[[#This Row],[Material description-Xuất]]</f>
        <v>160012660 | Vảy PET B1_A2.1 MN</v>
      </c>
      <c r="K574" s="2" cm="1">
        <f t="array" ref="K5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21225</v>
      </c>
      <c r="L574" s="2" cm="1">
        <f t="array" ref="L5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4" s="2" cm="1">
        <f t="array" ref="M5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4" s="2" cm="1">
        <f t="array" ref="N5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4" s="2" cm="1">
        <f t="array" ref="O5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4" s="2" cm="1">
        <f t="array" ref="P5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74" s="2" cm="1">
        <f t="array" ref="Q5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4" s="2" cm="1">
        <f t="array" ref="R5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4" s="2" cm="1">
        <f t="array" ref="S5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4" s="2" cm="1">
        <f t="array" ref="T5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4" s="2" cm="1">
        <f t="array" ref="U5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4" s="2" cm="1">
        <f t="array" ref="V5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4" s="2" cm="1">
        <f t="array" ref="W5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4" s="2" cm="1">
        <f t="array" ref="X5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4" s="2">
        <f>SUM(Data_Xuất[[#This Row],[B1_MN]:[B4_DT]])-Data_Xuất[[#This Row],[Xuất-NX]]</f>
        <v>0</v>
      </c>
    </row>
    <row r="575" spans="1:25" hidden="1" x14ac:dyDescent="0.35">
      <c r="A575">
        <v>2025</v>
      </c>
      <c r="B575">
        <v>6</v>
      </c>
      <c r="C575" t="s">
        <v>26</v>
      </c>
      <c r="D575" t="s">
        <v>27</v>
      </c>
      <c r="E575" t="s">
        <v>232</v>
      </c>
      <c r="F575" t="s">
        <v>233</v>
      </c>
      <c r="G575" s="2">
        <v>24426</v>
      </c>
      <c r="H575" t="str">
        <f>_xlfn.XLOOKUP(Data_Xuất[[#This Row],[Main SKU]],MD_Main_SKU[Main SKU],MD_Main_SKU[SKU name_gom])</f>
        <v>iSS01</v>
      </c>
      <c r="I575" t="str">
        <f>_xlfn.XLOOKUP(Data_Xuất[[#This Row],[Material-Xuất]],MD_NVL[Material-Xuất],MD_NVL[SKU name_gom])</f>
        <v>Phó sản</v>
      </c>
      <c r="J575" t="str">
        <f>Data_Xuất[[#This Row],[Material-Xuất]]&amp;" | "&amp;Data_Xuất[[#This Row],[Material description-Xuất]]</f>
        <v>160012717 | Vảy PET HAD_A1</v>
      </c>
      <c r="K575" s="2" cm="1">
        <f t="array" ref="K5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75" s="2" cm="1">
        <f t="array" ref="L5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5" s="2" cm="1">
        <f t="array" ref="M5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5" s="2" cm="1">
        <f t="array" ref="N5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5" s="2" cm="1">
        <f t="array" ref="O5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5" s="2" cm="1">
        <f t="array" ref="P5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24426</v>
      </c>
      <c r="Q575" s="2" cm="1">
        <f t="array" ref="Q5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5" s="2" cm="1">
        <f t="array" ref="R5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5" s="2" cm="1">
        <f t="array" ref="S5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5" s="2" cm="1">
        <f t="array" ref="T5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5" s="2" cm="1">
        <f t="array" ref="U5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5" s="2" cm="1">
        <f t="array" ref="V5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5" s="2" cm="1">
        <f t="array" ref="W5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5" s="2" cm="1">
        <f t="array" ref="X5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5" s="2">
        <f>SUM(Data_Xuất[[#This Row],[B1_MN]:[B4_DT]])-Data_Xuất[[#This Row],[Xuất-NX]]</f>
        <v>0</v>
      </c>
    </row>
    <row r="576" spans="1:25" hidden="1" x14ac:dyDescent="0.35">
      <c r="A576">
        <v>2025</v>
      </c>
      <c r="B576">
        <v>6</v>
      </c>
      <c r="C576" t="s">
        <v>26</v>
      </c>
      <c r="D576" t="s">
        <v>27</v>
      </c>
      <c r="E576" t="s">
        <v>234</v>
      </c>
      <c r="F576" t="s">
        <v>235</v>
      </c>
      <c r="G576" s="2">
        <v>499.99999999999994</v>
      </c>
      <c r="H576" t="str">
        <f>_xlfn.XLOOKUP(Data_Xuất[[#This Row],[Main SKU]],MD_Main_SKU[Main SKU],MD_Main_SKU[SKU name_gom])</f>
        <v>iSS01</v>
      </c>
      <c r="I576" t="str">
        <f>_xlfn.XLOOKUP(Data_Xuất[[#This Row],[Material-Xuất]],MD_NVL[Material-Xuất],MD_NVL[SKU name_gom])</f>
        <v>Phó sản</v>
      </c>
      <c r="J576" t="str">
        <f>Data_Xuất[[#This Row],[Material-Xuất]]&amp;" | "&amp;Data_Xuất[[#This Row],[Material description-Xuất]]</f>
        <v>160012718 | Vảy PET HAD_A2</v>
      </c>
      <c r="K576" s="2" cm="1">
        <f t="array" ref="K5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76" s="2" cm="1">
        <f t="array" ref="L5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6" s="2" cm="1">
        <f t="array" ref="M5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6" s="2" cm="1">
        <f t="array" ref="N5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6" s="2" cm="1">
        <f t="array" ref="O5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6" s="2" cm="1">
        <f t="array" ref="P5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499.99999999999994</v>
      </c>
      <c r="Q576" s="2" cm="1">
        <f t="array" ref="Q5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6" s="2" cm="1">
        <f t="array" ref="R5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6" s="2" cm="1">
        <f t="array" ref="S5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6" s="2" cm="1">
        <f t="array" ref="T5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6" s="2" cm="1">
        <f t="array" ref="U5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6" s="2" cm="1">
        <f t="array" ref="V5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6" s="2" cm="1">
        <f t="array" ref="W5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6" s="2" cm="1">
        <f t="array" ref="X5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6" s="2">
        <f>SUM(Data_Xuất[[#This Row],[B1_MN]:[B4_DT]])-Data_Xuất[[#This Row],[Xuất-NX]]</f>
        <v>0</v>
      </c>
    </row>
    <row r="577" spans="1:25" hidden="1" x14ac:dyDescent="0.35">
      <c r="A577">
        <v>2025</v>
      </c>
      <c r="B577">
        <v>6</v>
      </c>
      <c r="C577" t="s">
        <v>26</v>
      </c>
      <c r="D577" t="s">
        <v>27</v>
      </c>
      <c r="E577" t="s">
        <v>266</v>
      </c>
      <c r="F577" t="s">
        <v>267</v>
      </c>
      <c r="G577" s="2">
        <v>106872.75000000001</v>
      </c>
      <c r="H577" t="str">
        <f>_xlfn.XLOOKUP(Data_Xuất[[#This Row],[Main SKU]],MD_Main_SKU[Main SKU],MD_Main_SKU[SKU name_gom])</f>
        <v>iSS01</v>
      </c>
      <c r="I577" t="str">
        <f>_xlfn.XLOOKUP(Data_Xuất[[#This Row],[Material-Xuất]],MD_NVL[Material-Xuất],MD_NVL[SKU name_gom])</f>
        <v>B6_DT</v>
      </c>
      <c r="J577" t="str">
        <f>Data_Xuất[[#This Row],[Material-Xuất]]&amp;" | "&amp;Data_Xuất[[#This Row],[Material description-Xuất]]</f>
        <v>160012917 | Vảy PET B6.2_A3.1</v>
      </c>
      <c r="K577" s="2" cm="1">
        <f t="array" ref="K5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77" s="2" cm="1">
        <f t="array" ref="L5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7" s="2" cm="1">
        <f t="array" ref="M5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7" s="2" cm="1">
        <f t="array" ref="N5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106872.75000000001</v>
      </c>
      <c r="O577" s="2" cm="1">
        <f t="array" ref="O5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7" s="2" cm="1">
        <f t="array" ref="P5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77" s="2" cm="1">
        <f t="array" ref="Q5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7" s="2" cm="1">
        <f t="array" ref="R5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7" s="2" cm="1">
        <f t="array" ref="S5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7" s="2" cm="1">
        <f t="array" ref="T5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7" s="2" cm="1">
        <f t="array" ref="U5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7" s="2" cm="1">
        <f t="array" ref="V5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7" s="2" cm="1">
        <f t="array" ref="W5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7" s="2" cm="1">
        <f t="array" ref="X5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7" s="2">
        <f>SUM(Data_Xuất[[#This Row],[B1_MN]:[B4_DT]])-Data_Xuất[[#This Row],[Xuất-NX]]</f>
        <v>0</v>
      </c>
    </row>
    <row r="578" spans="1:25" hidden="1" x14ac:dyDescent="0.35">
      <c r="A578">
        <v>2025</v>
      </c>
      <c r="B578">
        <v>6</v>
      </c>
      <c r="C578" t="s">
        <v>115</v>
      </c>
      <c r="D578" t="s">
        <v>116</v>
      </c>
      <c r="E578" t="s">
        <v>244</v>
      </c>
      <c r="F578" t="s">
        <v>245</v>
      </c>
      <c r="G578" s="2">
        <v>4250</v>
      </c>
      <c r="H578" t="str">
        <f>_xlfn.XLOOKUP(Data_Xuất[[#This Row],[Main SKU]],MD_Main_SKU[Main SKU],MD_Main_SKU[SKU name_gom])</f>
        <v>WSS05</v>
      </c>
      <c r="I578" t="str">
        <f>_xlfn.XLOOKUP(Data_Xuất[[#This Row],[Material-Xuất]],MD_NVL[Material-Xuất],MD_NVL[SKU name_gom])</f>
        <v>Phó sản</v>
      </c>
      <c r="J578" t="str">
        <f>Data_Xuất[[#This Row],[Material-Xuất]]&amp;" | "&amp;Data_Xuất[[#This Row],[Material description-Xuất]]</f>
        <v>160012439 | Vảy PET Tomra_A3</v>
      </c>
      <c r="K578" s="2" cm="1">
        <f t="array" ref="K5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78" s="2" cm="1">
        <f t="array" ref="L5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8" s="2" cm="1">
        <f t="array" ref="M5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8" s="2" cm="1">
        <f t="array" ref="N5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78" s="2" cm="1">
        <f t="array" ref="O5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78" s="2" cm="1">
        <f t="array" ref="P5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4250</v>
      </c>
      <c r="Q578" s="2" cm="1">
        <f t="array" ref="Q5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8" s="2" cm="1">
        <f t="array" ref="R5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8" s="2" cm="1">
        <f t="array" ref="S5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8" s="2" cm="1">
        <f t="array" ref="T5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8" s="2" cm="1">
        <f t="array" ref="U5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78" s="2" cm="1">
        <f t="array" ref="V5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8" s="2" cm="1">
        <f t="array" ref="W5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8" s="2" cm="1">
        <f t="array" ref="X5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8" s="2">
        <f>SUM(Data_Xuất[[#This Row],[B1_MN]:[B4_DT]])-Data_Xuất[[#This Row],[Xuất-NX]]</f>
        <v>0</v>
      </c>
    </row>
    <row r="579" spans="1:25" hidden="1" x14ac:dyDescent="0.35">
      <c r="A579">
        <v>2025</v>
      </c>
      <c r="B579">
        <v>6</v>
      </c>
      <c r="C579" t="s">
        <v>115</v>
      </c>
      <c r="D579" t="s">
        <v>116</v>
      </c>
      <c r="E579" t="s">
        <v>182</v>
      </c>
      <c r="F579" t="s">
        <v>183</v>
      </c>
      <c r="G579" s="2">
        <v>15400</v>
      </c>
      <c r="H579" t="str">
        <f>_xlfn.XLOOKUP(Data_Xuất[[#This Row],[Main SKU]],MD_Main_SKU[Main SKU],MD_Main_SKU[SKU name_gom])</f>
        <v>WSS05</v>
      </c>
      <c r="I579" t="str">
        <f>_xlfn.XLOOKUP(Data_Xuất[[#This Row],[Material-Xuất]],MD_NVL[Material-Xuất],MD_NVL[SKU name_gom])</f>
        <v>Vảy trộn</v>
      </c>
      <c r="J579" t="str">
        <f>Data_Xuất[[#This Row],[Material-Xuất]]&amp;" | "&amp;Data_Xuất[[#This Row],[Material description-Xuất]]</f>
        <v>160012456 | Vảy Xơ Sợi Mixed Thử Nghiệm</v>
      </c>
      <c r="K579" s="2" cm="1">
        <f t="array" ref="K5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178.60824742268042</v>
      </c>
      <c r="L579" s="2" cm="1">
        <f t="array" ref="L5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79" s="2" cm="1">
        <f t="array" ref="M5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79" s="2" cm="1">
        <f t="array" ref="N5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4971.1305841924404</v>
      </c>
      <c r="O579" s="2" cm="1">
        <f t="array" ref="O5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1931.7474226804125</v>
      </c>
      <c r="P579" s="2" cm="1">
        <f t="array" ref="P5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8311.8986254295523</v>
      </c>
      <c r="Q579" s="2" cm="1">
        <f t="array" ref="Q5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79" s="2" cm="1">
        <f t="array" ref="R5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79" s="2" cm="1">
        <f t="array" ref="S5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79" s="2" cm="1">
        <f t="array" ref="T5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79" s="2" cm="1">
        <f t="array" ref="U5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6.6151202749140889</v>
      </c>
      <c r="V579" s="2" cm="1">
        <f t="array" ref="V5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79" s="2" cm="1">
        <f t="array" ref="W5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79" s="2" cm="1">
        <f t="array" ref="X5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79" s="2">
        <f>SUM(Data_Xuất[[#This Row],[B1_MN]:[B4_DT]])-Data_Xuất[[#This Row],[Xuất-NX]]</f>
        <v>0</v>
      </c>
    </row>
    <row r="580" spans="1:25" hidden="1" x14ac:dyDescent="0.35">
      <c r="A580">
        <v>2025</v>
      </c>
      <c r="B580">
        <v>6</v>
      </c>
      <c r="C580" t="s">
        <v>115</v>
      </c>
      <c r="D580" t="s">
        <v>116</v>
      </c>
      <c r="E580" t="s">
        <v>212</v>
      </c>
      <c r="F580" t="s">
        <v>213</v>
      </c>
      <c r="G580" s="2">
        <v>48300</v>
      </c>
      <c r="H580" t="str">
        <f>_xlfn.XLOOKUP(Data_Xuất[[#This Row],[Main SKU]],MD_Main_SKU[Main SKU],MD_Main_SKU[SKU name_gom])</f>
        <v>WSS05</v>
      </c>
      <c r="I580" t="str">
        <f>_xlfn.XLOOKUP(Data_Xuất[[#This Row],[Material-Xuất]],MD_NVL[Material-Xuất],MD_NVL[SKU name_gom])</f>
        <v>B6_DT</v>
      </c>
      <c r="J580" t="str">
        <f>Data_Xuất[[#This Row],[Material-Xuất]]&amp;" | "&amp;Data_Xuất[[#This Row],[Material description-Xuất]]</f>
        <v>160012689 | Vảy PET B6.2_A3.2</v>
      </c>
      <c r="K580" s="2" cm="1">
        <f t="array" ref="K5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0" s="2" cm="1">
        <f t="array" ref="L5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0" s="2" cm="1">
        <f t="array" ref="M5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0" s="2" cm="1">
        <f t="array" ref="N5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48300</v>
      </c>
      <c r="O580" s="2" cm="1">
        <f t="array" ref="O5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0" s="2" cm="1">
        <f t="array" ref="P5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0" s="2" cm="1">
        <f t="array" ref="Q5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0" s="2" cm="1">
        <f t="array" ref="R5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0" s="2" cm="1">
        <f t="array" ref="S5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0" s="2" cm="1">
        <f t="array" ref="T5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0" s="2" cm="1">
        <f t="array" ref="U5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0" s="2" cm="1">
        <f t="array" ref="V5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0" s="2" cm="1">
        <f t="array" ref="W5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0" s="2" cm="1">
        <f t="array" ref="X5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0" s="2">
        <f>SUM(Data_Xuất[[#This Row],[B1_MN]:[B4_DT]])-Data_Xuất[[#This Row],[Xuất-NX]]</f>
        <v>0</v>
      </c>
    </row>
    <row r="581" spans="1:25" hidden="1" x14ac:dyDescent="0.35">
      <c r="A581">
        <v>2025</v>
      </c>
      <c r="B581">
        <v>6</v>
      </c>
      <c r="C581" t="s">
        <v>115</v>
      </c>
      <c r="D581" t="s">
        <v>116</v>
      </c>
      <c r="E581" t="s">
        <v>240</v>
      </c>
      <c r="F581" t="s">
        <v>241</v>
      </c>
      <c r="G581" s="2">
        <v>1000</v>
      </c>
      <c r="H581" t="str">
        <f>_xlfn.XLOOKUP(Data_Xuất[[#This Row],[Main SKU]],MD_Main_SKU[Main SKU],MD_Main_SKU[SKU name_gom])</f>
        <v>WSS05</v>
      </c>
      <c r="I581" t="str">
        <f>_xlfn.XLOOKUP(Data_Xuất[[#This Row],[Material-Xuất]],MD_NVL[Material-Xuất],MD_NVL[SKU name_gom])</f>
        <v>Vảy trộn</v>
      </c>
      <c r="J581" t="str">
        <f>Data_Xuất[[#This Row],[Material-Xuất]]&amp;" | "&amp;Data_Xuất[[#This Row],[Material description-Xuất]]</f>
        <v>160012790 | Vảy PET Xơ Sợi B6.2_A3-B7.1_A3</v>
      </c>
      <c r="K581" s="2" cm="1">
        <f t="array" ref="K5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1" s="2" cm="1">
        <f t="array" ref="L5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1" s="2" cm="1">
        <f t="array" ref="M5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1" s="2" cm="1">
        <f t="array" ref="N5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614.11870503597117</v>
      </c>
      <c r="O581" s="2" cm="1">
        <f t="array" ref="O5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33.223021582733814</v>
      </c>
      <c r="P581" s="2" cm="1">
        <f t="array" ref="P5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291.17266187050359</v>
      </c>
      <c r="Q581" s="2" cm="1">
        <f t="array" ref="Q5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11.489208633093524</v>
      </c>
      <c r="R581" s="2" cm="1">
        <f t="array" ref="R5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1" s="2" cm="1">
        <f t="array" ref="S5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1" s="2" cm="1">
        <f t="array" ref="T5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1" s="2" cm="1">
        <f t="array" ref="U5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39.564748201438846</v>
      </c>
      <c r="V581" s="2" cm="1">
        <f t="array" ref="V5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1" s="2" cm="1">
        <f t="array" ref="W5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10.431654676258994</v>
      </c>
      <c r="X581" s="2" cm="1">
        <f t="array" ref="X5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1" s="2">
        <f>SUM(Data_Xuất[[#This Row],[B1_MN]:[B4_DT]])-Data_Xuất[[#This Row],[Xuất-NX]]</f>
        <v>0</v>
      </c>
    </row>
    <row r="582" spans="1:25" hidden="1" x14ac:dyDescent="0.35">
      <c r="A582">
        <v>2025</v>
      </c>
      <c r="B582">
        <v>7</v>
      </c>
      <c r="C582" t="s">
        <v>8</v>
      </c>
      <c r="D582" t="s">
        <v>9</v>
      </c>
      <c r="E582" t="s">
        <v>156</v>
      </c>
      <c r="F582" t="s">
        <v>157</v>
      </c>
      <c r="G582" s="2">
        <v>331507</v>
      </c>
      <c r="H582" t="str">
        <f>_xlfn.XLOOKUP(Data_Xuất[[#This Row],[Main SKU]],MD_Main_SKU[Main SKU],MD_Main_SKU[SKU name_gom])</f>
        <v>WSS01</v>
      </c>
      <c r="I582" t="str">
        <f>_xlfn.XLOOKUP(Data_Xuất[[#This Row],[Material-Xuất]],MD_NVL[Material-Xuất],MD_NVL[SKU name_gom])</f>
        <v>Vảy trộn</v>
      </c>
      <c r="J582" t="str">
        <f>Data_Xuất[[#This Row],[Material-Xuất]]&amp;" | "&amp;Data_Xuất[[#This Row],[Material description-Xuất]]</f>
        <v>160012428 | Vảy PET B1-B7.1</v>
      </c>
      <c r="K582" s="2" cm="1">
        <f t="array" ref="K5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1564.5322496067122</v>
      </c>
      <c r="L582" s="2" cm="1">
        <f t="array" ref="L5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2" s="2" cm="1">
        <f t="array" ref="M5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295977.34179601469</v>
      </c>
      <c r="N582" s="2" cm="1">
        <f t="array" ref="N5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2" s="2" cm="1">
        <f t="array" ref="O5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2" s="2" cm="1">
        <f t="array" ref="P5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2" s="2" cm="1">
        <f t="array" ref="Q5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2" s="2" cm="1">
        <f t="array" ref="R5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2" s="2" cm="1">
        <f t="array" ref="S5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30545.5799674882</v>
      </c>
      <c r="T582" s="2" cm="1">
        <f t="array" ref="T5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2" s="2" cm="1">
        <f t="array" ref="U5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3419.5459868904036</v>
      </c>
      <c r="V582" s="2" cm="1">
        <f t="array" ref="V5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2" s="2" cm="1">
        <f t="array" ref="W5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2" s="2" cm="1">
        <f t="array" ref="X5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2" s="2">
        <f>SUM(Data_Xuất[[#This Row],[B1_MN]:[B4_DT]])-Data_Xuất[[#This Row],[Xuất-NX]]</f>
        <v>0</v>
      </c>
    </row>
    <row r="583" spans="1:25" hidden="1" x14ac:dyDescent="0.35">
      <c r="A583">
        <v>2025</v>
      </c>
      <c r="B583">
        <v>7</v>
      </c>
      <c r="C583" t="s">
        <v>14</v>
      </c>
      <c r="D583" t="s">
        <v>15</v>
      </c>
      <c r="E583" t="s">
        <v>160</v>
      </c>
      <c r="F583" t="s">
        <v>161</v>
      </c>
      <c r="G583" s="2">
        <v>78118</v>
      </c>
      <c r="H583" t="str">
        <f>_xlfn.XLOOKUP(Data_Xuất[[#This Row],[Main SKU]],MD_Main_SKU[Main SKU],MD_Main_SKU[SKU name_gom])</f>
        <v>iSS01084</v>
      </c>
      <c r="I583" t="str">
        <f>_xlfn.XLOOKUP(Data_Xuất[[#This Row],[Material-Xuất]],MD_NVL[Material-Xuất],MD_NVL[SKU name_gom])</f>
        <v>B1_DT</v>
      </c>
      <c r="J583" t="str">
        <f>Data_Xuất[[#This Row],[Material-Xuất]]&amp;" | "&amp;Data_Xuất[[#This Row],[Material description-Xuất]]</f>
        <v>160009895 | Vảy PET B1_A1 DT</v>
      </c>
      <c r="K583" s="2" cm="1">
        <f t="array" ref="K5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3" s="2" cm="1">
        <f t="array" ref="L5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3" s="2" cm="1">
        <f t="array" ref="M5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78118</v>
      </c>
      <c r="N583" s="2" cm="1">
        <f t="array" ref="N5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3" s="2" cm="1">
        <f t="array" ref="O5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3" s="2" cm="1">
        <f t="array" ref="P5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3" s="2" cm="1">
        <f t="array" ref="Q5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3" s="2" cm="1">
        <f t="array" ref="R5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3" s="2" cm="1">
        <f t="array" ref="S5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3" s="2" cm="1">
        <f t="array" ref="T5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3" s="2" cm="1">
        <f t="array" ref="U5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3" s="2" cm="1">
        <f t="array" ref="V5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3" s="2" cm="1">
        <f t="array" ref="W5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3" s="2" cm="1">
        <f t="array" ref="X5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3" s="2">
        <f>SUM(Data_Xuất[[#This Row],[B1_MN]:[B4_DT]])-Data_Xuất[[#This Row],[Xuất-NX]]</f>
        <v>0</v>
      </c>
    </row>
    <row r="584" spans="1:25" hidden="1" x14ac:dyDescent="0.35">
      <c r="A584">
        <v>2025</v>
      </c>
      <c r="B584">
        <v>7</v>
      </c>
      <c r="C584" t="s">
        <v>14</v>
      </c>
      <c r="D584" t="s">
        <v>15</v>
      </c>
      <c r="E584" t="s">
        <v>162</v>
      </c>
      <c r="F584" t="s">
        <v>163</v>
      </c>
      <c r="G584" s="2">
        <v>148085</v>
      </c>
      <c r="H584" t="str">
        <f>_xlfn.XLOOKUP(Data_Xuất[[#This Row],[Main SKU]],MD_Main_SKU[Main SKU],MD_Main_SKU[SKU name_gom])</f>
        <v>iSS01084</v>
      </c>
      <c r="I584" t="str">
        <f>_xlfn.XLOOKUP(Data_Xuất[[#This Row],[Material-Xuất]],MD_NVL[Material-Xuất],MD_NVL[SKU name_gom])</f>
        <v>B1_MN</v>
      </c>
      <c r="J584" t="str">
        <f>Data_Xuất[[#This Row],[Material-Xuất]]&amp;" | "&amp;Data_Xuất[[#This Row],[Material description-Xuất]]</f>
        <v>160011761 | Vảy PET B1_A1 MN</v>
      </c>
      <c r="K584" s="2" cm="1">
        <f t="array" ref="K5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148085</v>
      </c>
      <c r="L584" s="2" cm="1">
        <f t="array" ref="L5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4" s="2" cm="1">
        <f t="array" ref="M5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4" s="2" cm="1">
        <f t="array" ref="N5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4" s="2" cm="1">
        <f t="array" ref="O5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4" s="2" cm="1">
        <f t="array" ref="P5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4" s="2" cm="1">
        <f t="array" ref="Q5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4" s="2" cm="1">
        <f t="array" ref="R5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4" s="2" cm="1">
        <f t="array" ref="S5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4" s="2" cm="1">
        <f t="array" ref="T5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4" s="2" cm="1">
        <f t="array" ref="U5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4" s="2" cm="1">
        <f t="array" ref="V5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4" s="2" cm="1">
        <f t="array" ref="W5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4" s="2" cm="1">
        <f t="array" ref="X5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4" s="2">
        <f>SUM(Data_Xuất[[#This Row],[B1_MN]:[B4_DT]])-Data_Xuất[[#This Row],[Xuất-NX]]</f>
        <v>0</v>
      </c>
    </row>
    <row r="585" spans="1:25" hidden="1" x14ac:dyDescent="0.35">
      <c r="A585">
        <v>2025</v>
      </c>
      <c r="B585">
        <v>7</v>
      </c>
      <c r="C585" t="s">
        <v>14</v>
      </c>
      <c r="D585" t="s">
        <v>15</v>
      </c>
      <c r="E585" t="s">
        <v>170</v>
      </c>
      <c r="F585" t="s">
        <v>171</v>
      </c>
      <c r="G585" s="2">
        <v>23200.000000000007</v>
      </c>
      <c r="H585" t="str">
        <f>_xlfn.XLOOKUP(Data_Xuất[[#This Row],[Main SKU]],MD_Main_SKU[Main SKU],MD_Main_SKU[SKU name_gom])</f>
        <v>iSS01084</v>
      </c>
      <c r="I585" t="str">
        <f>_xlfn.XLOOKUP(Data_Xuất[[#This Row],[Material-Xuất]],MD_NVL[Material-Xuất],MD_NVL[SKU name_gom])</f>
        <v>B1_MN</v>
      </c>
      <c r="J585" t="str">
        <f>Data_Xuất[[#This Row],[Material-Xuất]]&amp;" | "&amp;Data_Xuất[[#This Row],[Material description-Xuất]]</f>
        <v>160012660 | Vảy PET B1_A2.1 MN</v>
      </c>
      <c r="K585" s="2" cm="1">
        <f t="array" ref="K5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23200.000000000007</v>
      </c>
      <c r="L585" s="2" cm="1">
        <f t="array" ref="L5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5" s="2" cm="1">
        <f t="array" ref="M5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5" s="2" cm="1">
        <f t="array" ref="N5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5" s="2" cm="1">
        <f t="array" ref="O5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5" s="2" cm="1">
        <f t="array" ref="P5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5" s="2" cm="1">
        <f t="array" ref="Q5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5" s="2" cm="1">
        <f t="array" ref="R5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5" s="2" cm="1">
        <f t="array" ref="S5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5" s="2" cm="1">
        <f t="array" ref="T5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5" s="2" cm="1">
        <f t="array" ref="U5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5" s="2" cm="1">
        <f t="array" ref="V5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5" s="2" cm="1">
        <f t="array" ref="W5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5" s="2" cm="1">
        <f t="array" ref="X5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5" s="2">
        <f>SUM(Data_Xuất[[#This Row],[B1_MN]:[B4_DT]])-Data_Xuất[[#This Row],[Xuất-NX]]</f>
        <v>0</v>
      </c>
    </row>
    <row r="586" spans="1:25" hidden="1" x14ac:dyDescent="0.35">
      <c r="A586">
        <v>2025</v>
      </c>
      <c r="B586">
        <v>7</v>
      </c>
      <c r="C586" t="s">
        <v>14</v>
      </c>
      <c r="D586" t="s">
        <v>15</v>
      </c>
      <c r="E586" t="s">
        <v>246</v>
      </c>
      <c r="F586" t="s">
        <v>247</v>
      </c>
      <c r="G586" s="2">
        <v>137499.99999999997</v>
      </c>
      <c r="H586" t="str">
        <f>_xlfn.XLOOKUP(Data_Xuất[[#This Row],[Main SKU]],MD_Main_SKU[Main SKU],MD_Main_SKU[SKU name_gom])</f>
        <v>iSS01084</v>
      </c>
      <c r="I586" t="str">
        <f>_xlfn.XLOOKUP(Data_Xuất[[#This Row],[Material-Xuất]],MD_NVL[Material-Xuất],MD_NVL[SKU name_gom])</f>
        <v>B1_DT</v>
      </c>
      <c r="J586" t="str">
        <f>Data_Xuất[[#This Row],[Material-Xuất]]&amp;" | "&amp;Data_Xuất[[#This Row],[Material description-Xuất]]</f>
        <v>160012830 | Vảy PET B1_A1 DT-L</v>
      </c>
      <c r="K586" s="2" cm="1">
        <f t="array" ref="K5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6" s="2" cm="1">
        <f t="array" ref="L5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6" s="2" cm="1">
        <f t="array" ref="M5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137499.99999999997</v>
      </c>
      <c r="N586" s="2" cm="1">
        <f t="array" ref="N5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6" s="2" cm="1">
        <f t="array" ref="O5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6" s="2" cm="1">
        <f t="array" ref="P5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6" s="2" cm="1">
        <f t="array" ref="Q5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6" s="2" cm="1">
        <f t="array" ref="R5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6" s="2" cm="1">
        <f t="array" ref="S5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6" s="2" cm="1">
        <f t="array" ref="T5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6" s="2" cm="1">
        <f t="array" ref="U5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6" s="2" cm="1">
        <f t="array" ref="V5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6" s="2" cm="1">
        <f t="array" ref="W5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6" s="2" cm="1">
        <f t="array" ref="X5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6" s="2">
        <f>SUM(Data_Xuất[[#This Row],[B1_MN]:[B4_DT]])-Data_Xuất[[#This Row],[Xuất-NX]]</f>
        <v>0</v>
      </c>
    </row>
    <row r="587" spans="1:25" hidden="1" x14ac:dyDescent="0.35">
      <c r="A587">
        <v>2025</v>
      </c>
      <c r="B587">
        <v>7</v>
      </c>
      <c r="C587" t="s">
        <v>16</v>
      </c>
      <c r="D587" t="s">
        <v>17</v>
      </c>
      <c r="E587" t="s">
        <v>16</v>
      </c>
      <c r="F587" t="s">
        <v>17</v>
      </c>
      <c r="G587" s="2">
        <v>12100</v>
      </c>
      <c r="H587" t="str">
        <f>_xlfn.XLOOKUP(Data_Xuất[[#This Row],[Main SKU]],MD_Main_SKU[Main SKU],MD_Main_SKU[SKU name_gom])</f>
        <v>WSS01</v>
      </c>
      <c r="I587" t="str">
        <f>_xlfn.XLOOKUP(Data_Xuất[[#This Row],[Material-Xuất]],MD_NVL[Material-Xuất],MD_NVL[SKU name_gom])</f>
        <v>Hạt</v>
      </c>
      <c r="J587" t="str">
        <f>Data_Xuất[[#This Row],[Material-Xuất]]&amp;" | "&amp;Data_Xuất[[#This Row],[Material description-Xuất]]</f>
        <v>110000354 | Hạt nhựa rPET WSS01G 1</v>
      </c>
      <c r="K587" s="2" cm="1">
        <f t="array" ref="K5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7" s="2" cm="1">
        <f t="array" ref="L5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7" s="2" cm="1">
        <f t="array" ref="M5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7" s="2" cm="1">
        <f t="array" ref="N5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7" s="2" cm="1">
        <f t="array" ref="O5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7" s="2" cm="1">
        <f t="array" ref="P5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7" s="2" cm="1">
        <f t="array" ref="Q5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12100</v>
      </c>
      <c r="R587" s="2" cm="1">
        <f t="array" ref="R5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7" s="2" cm="1">
        <f t="array" ref="S5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7" s="2" cm="1">
        <f t="array" ref="T5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7" s="2" cm="1">
        <f t="array" ref="U5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7" s="2" cm="1">
        <f t="array" ref="V5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7" s="2" cm="1">
        <f t="array" ref="W5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7" s="2" cm="1">
        <f t="array" ref="X5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7" s="2">
        <f>SUM(Data_Xuất[[#This Row],[B1_MN]:[B4_DT]])-Data_Xuất[[#This Row],[Xuất-NX]]</f>
        <v>0</v>
      </c>
    </row>
    <row r="588" spans="1:25" hidden="1" x14ac:dyDescent="0.35">
      <c r="A588">
        <v>2025</v>
      </c>
      <c r="B588">
        <v>7</v>
      </c>
      <c r="C588" t="s">
        <v>16</v>
      </c>
      <c r="D588" t="s">
        <v>17</v>
      </c>
      <c r="E588" t="s">
        <v>40</v>
      </c>
      <c r="F588" t="s">
        <v>41</v>
      </c>
      <c r="G588" s="2">
        <v>12200</v>
      </c>
      <c r="H588" t="str">
        <f>_xlfn.XLOOKUP(Data_Xuất[[#This Row],[Main SKU]],MD_Main_SKU[Main SKU],MD_Main_SKU[SKU name_gom])</f>
        <v>WSS01</v>
      </c>
      <c r="I588" t="str">
        <f>_xlfn.XLOOKUP(Data_Xuất[[#This Row],[Material-Xuất]],MD_NVL[Material-Xuất],MD_NVL[SKU name_gom])</f>
        <v>Hạt</v>
      </c>
      <c r="J588" t="str">
        <f>Data_Xuất[[#This Row],[Material-Xuất]]&amp;" | "&amp;Data_Xuất[[#This Row],[Material description-Xuất]]</f>
        <v>110000484 | Hạt Nhựa rPET WSS01G 1 PL</v>
      </c>
      <c r="K588" s="2" cm="1">
        <f t="array" ref="K5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8" s="2" cm="1">
        <f t="array" ref="L5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8" s="2" cm="1">
        <f t="array" ref="M5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88" s="2" cm="1">
        <f t="array" ref="N5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8" s="2" cm="1">
        <f t="array" ref="O5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8" s="2" cm="1">
        <f t="array" ref="P5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8" s="2" cm="1">
        <f t="array" ref="Q5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12200</v>
      </c>
      <c r="R588" s="2" cm="1">
        <f t="array" ref="R5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8" s="2" cm="1">
        <f t="array" ref="S5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8" s="2" cm="1">
        <f t="array" ref="T5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8" s="2" cm="1">
        <f t="array" ref="U5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8" s="2" cm="1">
        <f t="array" ref="V5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8" s="2" cm="1">
        <f t="array" ref="W5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8" s="2" cm="1">
        <f t="array" ref="X5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8" s="2">
        <f>SUM(Data_Xuất[[#This Row],[B1_MN]:[B4_DT]])-Data_Xuất[[#This Row],[Xuất-NX]]</f>
        <v>0</v>
      </c>
    </row>
    <row r="589" spans="1:25" hidden="1" x14ac:dyDescent="0.35">
      <c r="A589">
        <v>2025</v>
      </c>
      <c r="B589">
        <v>7</v>
      </c>
      <c r="C589" t="s">
        <v>16</v>
      </c>
      <c r="D589" t="s">
        <v>17</v>
      </c>
      <c r="E589" t="s">
        <v>160</v>
      </c>
      <c r="F589" t="s">
        <v>161</v>
      </c>
      <c r="G589" s="2">
        <v>237300.00000000003</v>
      </c>
      <c r="H589" t="str">
        <f>_xlfn.XLOOKUP(Data_Xuất[[#This Row],[Main SKU]],MD_Main_SKU[Main SKU],MD_Main_SKU[SKU name_gom])</f>
        <v>WSS01</v>
      </c>
      <c r="I589" t="str">
        <f>_xlfn.XLOOKUP(Data_Xuất[[#This Row],[Material-Xuất]],MD_NVL[Material-Xuất],MD_NVL[SKU name_gom])</f>
        <v>B1_DT</v>
      </c>
      <c r="J589" t="str">
        <f>Data_Xuất[[#This Row],[Material-Xuất]]&amp;" | "&amp;Data_Xuất[[#This Row],[Material description-Xuất]]</f>
        <v>160009895 | Vảy PET B1_A1 DT</v>
      </c>
      <c r="K589" s="2" cm="1">
        <f t="array" ref="K5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89" s="2" cm="1">
        <f t="array" ref="L5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89" s="2" cm="1">
        <f t="array" ref="M5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237300.00000000003</v>
      </c>
      <c r="N589" s="2" cm="1">
        <f t="array" ref="N5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89" s="2" cm="1">
        <f t="array" ref="O5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89" s="2" cm="1">
        <f t="array" ref="P5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89" s="2" cm="1">
        <f t="array" ref="Q5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89" s="2" cm="1">
        <f t="array" ref="R5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89" s="2" cm="1">
        <f t="array" ref="S5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89" s="2" cm="1">
        <f t="array" ref="T5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89" s="2" cm="1">
        <f t="array" ref="U5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89" s="2" cm="1">
        <f t="array" ref="V5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89" s="2" cm="1">
        <f t="array" ref="W5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89" s="2" cm="1">
        <f t="array" ref="X5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89" s="2">
        <f>SUM(Data_Xuất[[#This Row],[B1_MN]:[B4_DT]])-Data_Xuất[[#This Row],[Xuất-NX]]</f>
        <v>0</v>
      </c>
    </row>
    <row r="590" spans="1:25" hidden="1" x14ac:dyDescent="0.35">
      <c r="A590">
        <v>2025</v>
      </c>
      <c r="B590">
        <v>7</v>
      </c>
      <c r="C590" t="s">
        <v>16</v>
      </c>
      <c r="D590" t="s">
        <v>17</v>
      </c>
      <c r="E590" t="s">
        <v>162</v>
      </c>
      <c r="F590" t="s">
        <v>163</v>
      </c>
      <c r="G590" s="2">
        <v>507201.49999999988</v>
      </c>
      <c r="H590" t="str">
        <f>_xlfn.XLOOKUP(Data_Xuất[[#This Row],[Main SKU]],MD_Main_SKU[Main SKU],MD_Main_SKU[SKU name_gom])</f>
        <v>WSS01</v>
      </c>
      <c r="I590" t="str">
        <f>_xlfn.XLOOKUP(Data_Xuất[[#This Row],[Material-Xuất]],MD_NVL[Material-Xuất],MD_NVL[SKU name_gom])</f>
        <v>B1_MN</v>
      </c>
      <c r="J590" t="str">
        <f>Data_Xuất[[#This Row],[Material-Xuất]]&amp;" | "&amp;Data_Xuất[[#This Row],[Material description-Xuất]]</f>
        <v>160011761 | Vảy PET B1_A1 MN</v>
      </c>
      <c r="K590" s="2" cm="1">
        <f t="array" ref="K5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507201.49999999988</v>
      </c>
      <c r="L590" s="2" cm="1">
        <f t="array" ref="L5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0" s="2" cm="1">
        <f t="array" ref="M5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90" s="2" cm="1">
        <f t="array" ref="N5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0" s="2" cm="1">
        <f t="array" ref="O5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0" s="2" cm="1">
        <f t="array" ref="P5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0" s="2" cm="1">
        <f t="array" ref="Q5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0" s="2" cm="1">
        <f t="array" ref="R5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0" s="2" cm="1">
        <f t="array" ref="S5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0" s="2" cm="1">
        <f t="array" ref="T5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0" s="2" cm="1">
        <f t="array" ref="U5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0" s="2" cm="1">
        <f t="array" ref="V5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0" s="2" cm="1">
        <f t="array" ref="W5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0" s="2" cm="1">
        <f t="array" ref="X5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0" s="2">
        <f>SUM(Data_Xuất[[#This Row],[B1_MN]:[B4_DT]])-Data_Xuất[[#This Row],[Xuất-NX]]</f>
        <v>0</v>
      </c>
    </row>
    <row r="591" spans="1:25" hidden="1" x14ac:dyDescent="0.35">
      <c r="A591">
        <v>2025</v>
      </c>
      <c r="B591">
        <v>7</v>
      </c>
      <c r="C591" t="s">
        <v>16</v>
      </c>
      <c r="D591" t="s">
        <v>17</v>
      </c>
      <c r="E591" t="s">
        <v>172</v>
      </c>
      <c r="F591" t="s">
        <v>173</v>
      </c>
      <c r="G591" s="2">
        <v>238170.00000000003</v>
      </c>
      <c r="H591" t="str">
        <f>_xlfn.XLOOKUP(Data_Xuất[[#This Row],[Main SKU]],MD_Main_SKU[Main SKU],MD_Main_SKU[SKU name_gom])</f>
        <v>WSS01</v>
      </c>
      <c r="I591" t="str">
        <f>_xlfn.XLOOKUP(Data_Xuất[[#This Row],[Material-Xuất]],MD_NVL[Material-Xuất],MD_NVL[SKU name_gom])</f>
        <v>B1_DT</v>
      </c>
      <c r="J591" t="str">
        <f>Data_Xuất[[#This Row],[Material-Xuất]]&amp;" | "&amp;Data_Xuất[[#This Row],[Material description-Xuất]]</f>
        <v>160012293 | Vảy PET B1_A2.2 DT</v>
      </c>
      <c r="K591" s="2" cm="1">
        <f t="array" ref="K5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91" s="2" cm="1">
        <f t="array" ref="L5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1" s="2" cm="1">
        <f t="array" ref="M5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238170.00000000003</v>
      </c>
      <c r="N591" s="2" cm="1">
        <f t="array" ref="N5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1" s="2" cm="1">
        <f t="array" ref="O5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1" s="2" cm="1">
        <f t="array" ref="P5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1" s="2" cm="1">
        <f t="array" ref="Q5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1" s="2" cm="1">
        <f t="array" ref="R5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1" s="2" cm="1">
        <f t="array" ref="S5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1" s="2" cm="1">
        <f t="array" ref="T5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1" s="2" cm="1">
        <f t="array" ref="U5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1" s="2" cm="1">
        <f t="array" ref="V5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1" s="2" cm="1">
        <f t="array" ref="W5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1" s="2" cm="1">
        <f t="array" ref="X5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1" s="2">
        <f>SUM(Data_Xuất[[#This Row],[B1_MN]:[B4_DT]])-Data_Xuất[[#This Row],[Xuất-NX]]</f>
        <v>0</v>
      </c>
    </row>
    <row r="592" spans="1:25" hidden="1" x14ac:dyDescent="0.35">
      <c r="A592">
        <v>2025</v>
      </c>
      <c r="B592">
        <v>7</v>
      </c>
      <c r="C592" t="s">
        <v>16</v>
      </c>
      <c r="D592" t="s">
        <v>17</v>
      </c>
      <c r="E592" t="s">
        <v>164</v>
      </c>
      <c r="F592" t="s">
        <v>165</v>
      </c>
      <c r="G592" s="2">
        <v>476560.00000000006</v>
      </c>
      <c r="H592" t="str">
        <f>_xlfn.XLOOKUP(Data_Xuất[[#This Row],[Main SKU]],MD_Main_SKU[Main SKU],MD_Main_SKU[SKU name_gom])</f>
        <v>WSS01</v>
      </c>
      <c r="I592" t="str">
        <f>_xlfn.XLOOKUP(Data_Xuất[[#This Row],[Material-Xuất]],MD_NVL[Material-Xuất],MD_NVL[SKU name_gom])</f>
        <v>B1_MN</v>
      </c>
      <c r="J592" t="str">
        <f>Data_Xuất[[#This Row],[Material-Xuất]]&amp;" | "&amp;Data_Xuất[[#This Row],[Material description-Xuất]]</f>
        <v>160012296 | Vảy PET B1_A2.2 MN</v>
      </c>
      <c r="K592" s="2" cm="1">
        <f t="array" ref="K5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476560.00000000006</v>
      </c>
      <c r="L592" s="2" cm="1">
        <f t="array" ref="L5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2" s="2" cm="1">
        <f t="array" ref="M5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92" s="2" cm="1">
        <f t="array" ref="N5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2" s="2" cm="1">
        <f t="array" ref="O5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2" s="2" cm="1">
        <f t="array" ref="P5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2" s="2" cm="1">
        <f t="array" ref="Q5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2" s="2" cm="1">
        <f t="array" ref="R5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2" s="2" cm="1">
        <f t="array" ref="S5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2" s="2" cm="1">
        <f t="array" ref="T5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2" s="2" cm="1">
        <f t="array" ref="U5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2" s="2" cm="1">
        <f t="array" ref="V5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2" s="2" cm="1">
        <f t="array" ref="W5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2" s="2" cm="1">
        <f t="array" ref="X5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2" s="2">
        <f>SUM(Data_Xuất[[#This Row],[B1_MN]:[B4_DT]])-Data_Xuất[[#This Row],[Xuất-NX]]</f>
        <v>0</v>
      </c>
    </row>
    <row r="593" spans="1:25" hidden="1" x14ac:dyDescent="0.35">
      <c r="A593">
        <v>2025</v>
      </c>
      <c r="B593">
        <v>7</v>
      </c>
      <c r="C593" t="s">
        <v>16</v>
      </c>
      <c r="D593" t="s">
        <v>17</v>
      </c>
      <c r="E593" t="s">
        <v>178</v>
      </c>
      <c r="F593" t="s">
        <v>179</v>
      </c>
      <c r="G593" s="2">
        <v>157000</v>
      </c>
      <c r="H593" t="str">
        <f>_xlfn.XLOOKUP(Data_Xuất[[#This Row],[Main SKU]],MD_Main_SKU[Main SKU],MD_Main_SKU[SKU name_gom])</f>
        <v>WSS01</v>
      </c>
      <c r="I593" t="str">
        <f>_xlfn.XLOOKUP(Data_Xuất[[#This Row],[Material-Xuất]],MD_NVL[Material-Xuất],MD_NVL[SKU name_gom])</f>
        <v>Vảy trộn</v>
      </c>
      <c r="J593" t="str">
        <f>Data_Xuất[[#This Row],[Material-Xuất]]&amp;" | "&amp;Data_Xuất[[#This Row],[Material description-Xuất]]</f>
        <v>160012653 | Vảy PET B1-Hạt PL SSP</v>
      </c>
      <c r="K593" s="2" cm="1">
        <f t="array" ref="K5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114337.3623279099</v>
      </c>
      <c r="L593" s="2" cm="1">
        <f t="array" ref="L5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3" s="2" cm="1">
        <f t="array" ref="M5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25300.18648310388</v>
      </c>
      <c r="N593" s="2" cm="1">
        <f t="array" ref="N5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3" s="2" cm="1">
        <f t="array" ref="O5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7602.8085106382987</v>
      </c>
      <c r="P593" s="2" cm="1">
        <f t="array" ref="P5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3" s="2" cm="1">
        <f t="array" ref="Q5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8093.5563204005011</v>
      </c>
      <c r="R593" s="2" cm="1">
        <f t="array" ref="R5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3" s="2" cm="1">
        <f t="array" ref="S5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1666.0863579474342</v>
      </c>
      <c r="T593" s="2" cm="1">
        <f t="array" ref="T5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3" s="2" cm="1">
        <f t="array" ref="U5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3" s="2" cm="1">
        <f t="array" ref="V5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3" s="2" cm="1">
        <f t="array" ref="W5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3" s="2" cm="1">
        <f t="array" ref="X5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3" s="2">
        <f>SUM(Data_Xuất[[#This Row],[B1_MN]:[B4_DT]])-Data_Xuất[[#This Row],[Xuất-NX]]</f>
        <v>0</v>
      </c>
    </row>
    <row r="594" spans="1:25" hidden="1" x14ac:dyDescent="0.35">
      <c r="A594">
        <v>2025</v>
      </c>
      <c r="B594">
        <v>7</v>
      </c>
      <c r="C594" t="s">
        <v>16</v>
      </c>
      <c r="D594" t="s">
        <v>17</v>
      </c>
      <c r="E594" t="s">
        <v>142</v>
      </c>
      <c r="F594" t="s">
        <v>143</v>
      </c>
      <c r="G594" s="2">
        <v>51500</v>
      </c>
      <c r="H594" t="str">
        <f>_xlfn.XLOOKUP(Data_Xuất[[#This Row],[Main SKU]],MD_Main_SKU[Main SKU],MD_Main_SKU[SKU name_gom])</f>
        <v>WSS01</v>
      </c>
      <c r="I594" t="str">
        <f>_xlfn.XLOOKUP(Data_Xuất[[#This Row],[Material-Xuất]],MD_NVL[Material-Xuất],MD_NVL[SKU name_gom])</f>
        <v>B1_DT</v>
      </c>
      <c r="J594" t="str">
        <f>Data_Xuất[[#This Row],[Material-Xuất]]&amp;" | "&amp;Data_Xuất[[#This Row],[Material description-Xuất]]</f>
        <v>160012659 | Vảy PET B1_A2.1 DT</v>
      </c>
      <c r="K594" s="2" cm="1">
        <f t="array" ref="K5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94" s="2" cm="1">
        <f t="array" ref="L5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4" s="2" cm="1">
        <f t="array" ref="M5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51500</v>
      </c>
      <c r="N594" s="2" cm="1">
        <f t="array" ref="N5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4" s="2" cm="1">
        <f t="array" ref="O5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4" s="2" cm="1">
        <f t="array" ref="P5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4" s="2" cm="1">
        <f t="array" ref="Q5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4" s="2" cm="1">
        <f t="array" ref="R5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4" s="2" cm="1">
        <f t="array" ref="S5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4" s="2" cm="1">
        <f t="array" ref="T5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4" s="2" cm="1">
        <f t="array" ref="U5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4" s="2" cm="1">
        <f t="array" ref="V5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4" s="2" cm="1">
        <f t="array" ref="W5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4" s="2" cm="1">
        <f t="array" ref="X5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4" s="2">
        <f>SUM(Data_Xuất[[#This Row],[B1_MN]:[B4_DT]])-Data_Xuất[[#This Row],[Xuất-NX]]</f>
        <v>0</v>
      </c>
    </row>
    <row r="595" spans="1:25" hidden="1" x14ac:dyDescent="0.35">
      <c r="A595">
        <v>2025</v>
      </c>
      <c r="B595">
        <v>7</v>
      </c>
      <c r="C595" t="s">
        <v>16</v>
      </c>
      <c r="D595" t="s">
        <v>17</v>
      </c>
      <c r="E595" t="s">
        <v>170</v>
      </c>
      <c r="F595" t="s">
        <v>171</v>
      </c>
      <c r="G595" s="2">
        <v>55499.999999999993</v>
      </c>
      <c r="H595" t="str">
        <f>_xlfn.XLOOKUP(Data_Xuất[[#This Row],[Main SKU]],MD_Main_SKU[Main SKU],MD_Main_SKU[SKU name_gom])</f>
        <v>WSS01</v>
      </c>
      <c r="I595" t="str">
        <f>_xlfn.XLOOKUP(Data_Xuất[[#This Row],[Material-Xuất]],MD_NVL[Material-Xuất],MD_NVL[SKU name_gom])</f>
        <v>B1_MN</v>
      </c>
      <c r="J595" t="str">
        <f>Data_Xuất[[#This Row],[Material-Xuất]]&amp;" | "&amp;Data_Xuất[[#This Row],[Material description-Xuất]]</f>
        <v>160012660 | Vảy PET B1_A2.1 MN</v>
      </c>
      <c r="K595" s="2" cm="1">
        <f t="array" ref="K5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55499.999999999993</v>
      </c>
      <c r="L595" s="2" cm="1">
        <f t="array" ref="L5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5" s="2" cm="1">
        <f t="array" ref="M5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95" s="2" cm="1">
        <f t="array" ref="N5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5" s="2" cm="1">
        <f t="array" ref="O5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5" s="2" cm="1">
        <f t="array" ref="P5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5" s="2" cm="1">
        <f t="array" ref="Q5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5" s="2" cm="1">
        <f t="array" ref="R5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5" s="2" cm="1">
        <f t="array" ref="S5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5" s="2" cm="1">
        <f t="array" ref="T5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5" s="2" cm="1">
        <f t="array" ref="U5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5" s="2" cm="1">
        <f t="array" ref="V5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5" s="2" cm="1">
        <f t="array" ref="W5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5" s="2" cm="1">
        <f t="array" ref="X5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5" s="2">
        <f>SUM(Data_Xuất[[#This Row],[B1_MN]:[B4_DT]])-Data_Xuất[[#This Row],[Xuất-NX]]</f>
        <v>0</v>
      </c>
    </row>
    <row r="596" spans="1:25" hidden="1" x14ac:dyDescent="0.35">
      <c r="A596">
        <v>2025</v>
      </c>
      <c r="B596">
        <v>7</v>
      </c>
      <c r="C596" t="s">
        <v>16</v>
      </c>
      <c r="D596" t="s">
        <v>17</v>
      </c>
      <c r="E596" t="s">
        <v>222</v>
      </c>
      <c r="F596" t="s">
        <v>223</v>
      </c>
      <c r="G596" s="2">
        <v>27096.999999999996</v>
      </c>
      <c r="H596" t="str">
        <f>_xlfn.XLOOKUP(Data_Xuất[[#This Row],[Main SKU]],MD_Main_SKU[Main SKU],MD_Main_SKU[SKU name_gom])</f>
        <v>WSS01</v>
      </c>
      <c r="I596" t="str">
        <f>_xlfn.XLOOKUP(Data_Xuất[[#This Row],[Material-Xuất]],MD_NVL[Material-Xuất],MD_NVL[SKU name_gom])</f>
        <v>B2_DT</v>
      </c>
      <c r="J596" t="str">
        <f>Data_Xuất[[#This Row],[Material-Xuất]]&amp;" | "&amp;Data_Xuất[[#This Row],[Material description-Xuất]]</f>
        <v>160012683 | Vảy PET B2.2_A1</v>
      </c>
      <c r="K596" s="2" cm="1">
        <f t="array" ref="K5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96" s="2" cm="1">
        <f t="array" ref="L5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6" s="2" cm="1">
        <f t="array" ref="M5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96" s="2" cm="1">
        <f t="array" ref="N5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6" s="2" cm="1">
        <f t="array" ref="O5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27096.999999999996</v>
      </c>
      <c r="P596" s="2" cm="1">
        <f t="array" ref="P5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6" s="2" cm="1">
        <f t="array" ref="Q5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6" s="2" cm="1">
        <f t="array" ref="R5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6" s="2" cm="1">
        <f t="array" ref="S5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6" s="2" cm="1">
        <f t="array" ref="T5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6" s="2" cm="1">
        <f t="array" ref="U5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6" s="2" cm="1">
        <f t="array" ref="V5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6" s="2" cm="1">
        <f t="array" ref="W5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6" s="2" cm="1">
        <f t="array" ref="X5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6" s="2">
        <f>SUM(Data_Xuất[[#This Row],[B1_MN]:[B4_DT]])-Data_Xuất[[#This Row],[Xuất-NX]]</f>
        <v>0</v>
      </c>
    </row>
    <row r="597" spans="1:25" hidden="1" x14ac:dyDescent="0.35">
      <c r="A597">
        <v>2025</v>
      </c>
      <c r="B597">
        <v>7</v>
      </c>
      <c r="C597" t="s">
        <v>16</v>
      </c>
      <c r="D597" t="s">
        <v>17</v>
      </c>
      <c r="E597" t="s">
        <v>224</v>
      </c>
      <c r="F597" t="s">
        <v>225</v>
      </c>
      <c r="G597" s="2">
        <v>25200</v>
      </c>
      <c r="H597" t="str">
        <f>_xlfn.XLOOKUP(Data_Xuất[[#This Row],[Main SKU]],MD_Main_SKU[Main SKU],MD_Main_SKU[SKU name_gom])</f>
        <v>WSS01</v>
      </c>
      <c r="I597" t="str">
        <f>_xlfn.XLOOKUP(Data_Xuất[[#This Row],[Material-Xuất]],MD_NVL[Material-Xuất],MD_NVL[SKU name_gom])</f>
        <v>B2_DT</v>
      </c>
      <c r="J597" t="str">
        <f>Data_Xuất[[#This Row],[Material-Xuất]]&amp;" | "&amp;Data_Xuất[[#This Row],[Material description-Xuất]]</f>
        <v>160012684 | Vảy PET B2.2_A2</v>
      </c>
      <c r="K597" s="2" cm="1">
        <f t="array" ref="K5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97" s="2" cm="1">
        <f t="array" ref="L5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7" s="2" cm="1">
        <f t="array" ref="M5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97" s="2" cm="1">
        <f t="array" ref="N5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7" s="2" cm="1">
        <f t="array" ref="O5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25200</v>
      </c>
      <c r="P597" s="2" cm="1">
        <f t="array" ref="P5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7" s="2" cm="1">
        <f t="array" ref="Q5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7" s="2" cm="1">
        <f t="array" ref="R5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7" s="2" cm="1">
        <f t="array" ref="S5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7" s="2" cm="1">
        <f t="array" ref="T5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7" s="2" cm="1">
        <f t="array" ref="U5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7" s="2" cm="1">
        <f t="array" ref="V5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7" s="2" cm="1">
        <f t="array" ref="W5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7" s="2" cm="1">
        <f t="array" ref="X5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7" s="2">
        <f>SUM(Data_Xuất[[#This Row],[B1_MN]:[B4_DT]])-Data_Xuất[[#This Row],[Xuất-NX]]</f>
        <v>0</v>
      </c>
    </row>
    <row r="598" spans="1:25" hidden="1" x14ac:dyDescent="0.35">
      <c r="A598">
        <v>2025</v>
      </c>
      <c r="B598">
        <v>7</v>
      </c>
      <c r="C598" t="s">
        <v>16</v>
      </c>
      <c r="D598" t="s">
        <v>17</v>
      </c>
      <c r="E598" t="s">
        <v>226</v>
      </c>
      <c r="F598" t="s">
        <v>227</v>
      </c>
      <c r="G598" s="2">
        <v>2873.9999999999995</v>
      </c>
      <c r="H598" t="str">
        <f>_xlfn.XLOOKUP(Data_Xuất[[#This Row],[Main SKU]],MD_Main_SKU[Main SKU],MD_Main_SKU[SKU name_gom])</f>
        <v>WSS01</v>
      </c>
      <c r="I598" t="str">
        <f>_xlfn.XLOOKUP(Data_Xuất[[#This Row],[Material-Xuất]],MD_NVL[Material-Xuất],MD_NVL[SKU name_gom])</f>
        <v>B6_DT</v>
      </c>
      <c r="J598" t="str">
        <f>Data_Xuất[[#This Row],[Material-Xuất]]&amp;" | "&amp;Data_Xuất[[#This Row],[Material description-Xuất]]</f>
        <v>160012688 | Vảy PET B6.2_A2</v>
      </c>
      <c r="K598" s="2" cm="1">
        <f t="array" ref="K5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98" s="2" cm="1">
        <f t="array" ref="L5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8" s="2" cm="1">
        <f t="array" ref="M5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598" s="2" cm="1">
        <f t="array" ref="N5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2873.9999999999995</v>
      </c>
      <c r="O598" s="2" cm="1">
        <f t="array" ref="O5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8" s="2" cm="1">
        <f t="array" ref="P5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8" s="2" cm="1">
        <f t="array" ref="Q5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8" s="2" cm="1">
        <f t="array" ref="R5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8" s="2" cm="1">
        <f t="array" ref="S5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8" s="2" cm="1">
        <f t="array" ref="T5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8" s="2" cm="1">
        <f t="array" ref="U5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8" s="2" cm="1">
        <f t="array" ref="V5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8" s="2" cm="1">
        <f t="array" ref="W5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8" s="2" cm="1">
        <f t="array" ref="X5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8" s="2">
        <f>SUM(Data_Xuất[[#This Row],[B1_MN]:[B4_DT]])-Data_Xuất[[#This Row],[Xuất-NX]]</f>
        <v>0</v>
      </c>
    </row>
    <row r="599" spans="1:25" hidden="1" x14ac:dyDescent="0.35">
      <c r="A599">
        <v>2025</v>
      </c>
      <c r="B599">
        <v>7</v>
      </c>
      <c r="C599" t="s">
        <v>16</v>
      </c>
      <c r="D599" t="s">
        <v>17</v>
      </c>
      <c r="E599" t="s">
        <v>258</v>
      </c>
      <c r="F599" t="s">
        <v>259</v>
      </c>
      <c r="G599" s="2">
        <v>16500</v>
      </c>
      <c r="H599" t="str">
        <f>_xlfn.XLOOKUP(Data_Xuất[[#This Row],[Main SKU]],MD_Main_SKU[Main SKU],MD_Main_SKU[SKU name_gom])</f>
        <v>WSS01</v>
      </c>
      <c r="I599" t="str">
        <f>_xlfn.XLOOKUP(Data_Xuất[[#This Row],[Material-Xuất]],MD_NVL[Material-Xuất],MD_NVL[SKU name_gom])</f>
        <v>B1_DT</v>
      </c>
      <c r="J599" t="str">
        <f>Data_Xuất[[#This Row],[Material-Xuất]]&amp;" | "&amp;Data_Xuất[[#This Row],[Material description-Xuất]]</f>
        <v>160012907 | Vảy PET B1.3_A1 DT</v>
      </c>
      <c r="K599" s="2" cm="1">
        <f t="array" ref="K5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599" s="2" cm="1">
        <f t="array" ref="L5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599" s="2" cm="1">
        <f t="array" ref="M5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16500</v>
      </c>
      <c r="N599" s="2" cm="1">
        <f t="array" ref="N5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599" s="2" cm="1">
        <f t="array" ref="O5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599" s="2" cm="1">
        <f t="array" ref="P5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599" s="2" cm="1">
        <f t="array" ref="Q5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599" s="2" cm="1">
        <f t="array" ref="R5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599" s="2" cm="1">
        <f t="array" ref="S5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599" s="2" cm="1">
        <f t="array" ref="T5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599" s="2" cm="1">
        <f t="array" ref="U5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599" s="2" cm="1">
        <f t="array" ref="V5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599" s="2" cm="1">
        <f t="array" ref="W5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599" s="2" cm="1">
        <f t="array" ref="X5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599" s="2">
        <f>SUM(Data_Xuất[[#This Row],[B1_MN]:[B4_DT]])-Data_Xuất[[#This Row],[Xuất-NX]]</f>
        <v>0</v>
      </c>
    </row>
    <row r="600" spans="1:25" hidden="1" x14ac:dyDescent="0.35">
      <c r="A600">
        <v>2025</v>
      </c>
      <c r="B600">
        <v>7</v>
      </c>
      <c r="C600" t="s">
        <v>16</v>
      </c>
      <c r="D600" t="s">
        <v>17</v>
      </c>
      <c r="E600" t="s">
        <v>260</v>
      </c>
      <c r="F600" t="s">
        <v>261</v>
      </c>
      <c r="G600" s="2">
        <v>2000</v>
      </c>
      <c r="H600" t="str">
        <f>_xlfn.XLOOKUP(Data_Xuất[[#This Row],[Main SKU]],MD_Main_SKU[Main SKU],MD_Main_SKU[SKU name_gom])</f>
        <v>WSS01</v>
      </c>
      <c r="I600" t="str">
        <f>_xlfn.XLOOKUP(Data_Xuất[[#This Row],[Material-Xuất]],MD_NVL[Material-Xuất],MD_NVL[SKU name_gom])</f>
        <v>B1_DT</v>
      </c>
      <c r="J600" t="str">
        <f>Data_Xuất[[#This Row],[Material-Xuất]]&amp;" | "&amp;Data_Xuất[[#This Row],[Material description-Xuất]]</f>
        <v>160012908 | Vảy PET B1.3_A2.1 DT</v>
      </c>
      <c r="K600" s="2" cm="1">
        <f t="array" ref="K6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00" s="2" cm="1">
        <f t="array" ref="L6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0" s="2" cm="1">
        <f t="array" ref="M6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2000</v>
      </c>
      <c r="N600" s="2" cm="1">
        <f t="array" ref="N6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0" s="2" cm="1">
        <f t="array" ref="O6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0" s="2" cm="1">
        <f t="array" ref="P6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0" s="2" cm="1">
        <f t="array" ref="Q6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0" s="2" cm="1">
        <f t="array" ref="R6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0" s="2" cm="1">
        <f t="array" ref="S6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0" s="2" cm="1">
        <f t="array" ref="T6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0" s="2" cm="1">
        <f t="array" ref="U6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0" s="2" cm="1">
        <f t="array" ref="V6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0" s="2" cm="1">
        <f t="array" ref="W6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0" s="2" cm="1">
        <f t="array" ref="X6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0" s="2">
        <f>SUM(Data_Xuất[[#This Row],[B1_MN]:[B4_DT]])-Data_Xuất[[#This Row],[Xuất-NX]]</f>
        <v>0</v>
      </c>
    </row>
    <row r="601" spans="1:25" hidden="1" x14ac:dyDescent="0.35">
      <c r="A601">
        <v>2025</v>
      </c>
      <c r="B601">
        <v>7</v>
      </c>
      <c r="C601" t="s">
        <v>16</v>
      </c>
      <c r="D601" t="s">
        <v>17</v>
      </c>
      <c r="E601" t="s">
        <v>262</v>
      </c>
      <c r="F601" t="s">
        <v>263</v>
      </c>
      <c r="G601" s="2">
        <v>17000</v>
      </c>
      <c r="H601" t="str">
        <f>_xlfn.XLOOKUP(Data_Xuất[[#This Row],[Main SKU]],MD_Main_SKU[Main SKU],MD_Main_SKU[SKU name_gom])</f>
        <v>WSS01</v>
      </c>
      <c r="I601" t="str">
        <f>_xlfn.XLOOKUP(Data_Xuất[[#This Row],[Material-Xuất]],MD_NVL[Material-Xuất],MD_NVL[SKU name_gom])</f>
        <v>B1_DT</v>
      </c>
      <c r="J601" t="str">
        <f>Data_Xuất[[#This Row],[Material-Xuất]]&amp;" | "&amp;Data_Xuất[[#This Row],[Material description-Xuất]]</f>
        <v>160012909 | Vảy PET B1.3_A2.2 DT</v>
      </c>
      <c r="K601" s="2" cm="1">
        <f t="array" ref="K6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01" s="2" cm="1">
        <f t="array" ref="L6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1" s="2" cm="1">
        <f t="array" ref="M6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17000</v>
      </c>
      <c r="N601" s="2" cm="1">
        <f t="array" ref="N6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1" s="2" cm="1">
        <f t="array" ref="O6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1" s="2" cm="1">
        <f t="array" ref="P6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1" s="2" cm="1">
        <f t="array" ref="Q6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1" s="2" cm="1">
        <f t="array" ref="R6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1" s="2" cm="1">
        <f t="array" ref="S6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1" s="2" cm="1">
        <f t="array" ref="T6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1" s="2" cm="1">
        <f t="array" ref="U6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1" s="2" cm="1">
        <f t="array" ref="V6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1" s="2" cm="1">
        <f t="array" ref="W6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1" s="2" cm="1">
        <f t="array" ref="X6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1" s="2">
        <f>SUM(Data_Xuất[[#This Row],[B1_MN]:[B4_DT]])-Data_Xuất[[#This Row],[Xuất-NX]]</f>
        <v>0</v>
      </c>
    </row>
    <row r="602" spans="1:25" hidden="1" x14ac:dyDescent="0.35">
      <c r="A602">
        <v>2025</v>
      </c>
      <c r="B602">
        <v>7</v>
      </c>
      <c r="C602" t="s">
        <v>18</v>
      </c>
      <c r="D602" t="s">
        <v>19</v>
      </c>
      <c r="E602" t="s">
        <v>162</v>
      </c>
      <c r="F602" t="s">
        <v>163</v>
      </c>
      <c r="G602" s="2">
        <v>36000</v>
      </c>
      <c r="H602" t="str">
        <f>_xlfn.XLOOKUP(Data_Xuất[[#This Row],[Main SKU]],MD_Main_SKU[Main SKU],MD_Main_SKU[SKU name_gom])</f>
        <v>iSS01</v>
      </c>
      <c r="I602" t="str">
        <f>_xlfn.XLOOKUP(Data_Xuất[[#This Row],[Material-Xuất]],MD_NVL[Material-Xuất],MD_NVL[SKU name_gom])</f>
        <v>B1_MN</v>
      </c>
      <c r="J602" t="str">
        <f>Data_Xuất[[#This Row],[Material-Xuất]]&amp;" | "&amp;Data_Xuất[[#This Row],[Material description-Xuất]]</f>
        <v>160011761 | Vảy PET B1_A1 MN</v>
      </c>
      <c r="K602" s="2" cm="1">
        <f t="array" ref="K6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36000</v>
      </c>
      <c r="L602" s="2" cm="1">
        <f t="array" ref="L6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2" s="2" cm="1">
        <f t="array" ref="M6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02" s="2" cm="1">
        <f t="array" ref="N6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2" s="2" cm="1">
        <f t="array" ref="O6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2" s="2" cm="1">
        <f t="array" ref="P6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2" s="2" cm="1">
        <f t="array" ref="Q6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2" s="2" cm="1">
        <f t="array" ref="R6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2" s="2" cm="1">
        <f t="array" ref="S6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2" s="2" cm="1">
        <f t="array" ref="T6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2" s="2" cm="1">
        <f t="array" ref="U6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2" s="2" cm="1">
        <f t="array" ref="V6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2" s="2" cm="1">
        <f t="array" ref="W6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2" s="2" cm="1">
        <f t="array" ref="X6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2" s="2">
        <f>SUM(Data_Xuất[[#This Row],[B1_MN]:[B4_DT]])-Data_Xuất[[#This Row],[Xuất-NX]]</f>
        <v>0</v>
      </c>
    </row>
    <row r="603" spans="1:25" hidden="1" x14ac:dyDescent="0.35">
      <c r="A603">
        <v>2025</v>
      </c>
      <c r="B603">
        <v>7</v>
      </c>
      <c r="C603" t="s">
        <v>26</v>
      </c>
      <c r="D603" t="s">
        <v>27</v>
      </c>
      <c r="E603" t="s">
        <v>162</v>
      </c>
      <c r="F603" t="s">
        <v>163</v>
      </c>
      <c r="G603" s="2">
        <v>57215.999999999993</v>
      </c>
      <c r="H603" t="str">
        <f>_xlfn.XLOOKUP(Data_Xuất[[#This Row],[Main SKU]],MD_Main_SKU[Main SKU],MD_Main_SKU[SKU name_gom])</f>
        <v>iSS01</v>
      </c>
      <c r="I603" t="str">
        <f>_xlfn.XLOOKUP(Data_Xuất[[#This Row],[Material-Xuất]],MD_NVL[Material-Xuất],MD_NVL[SKU name_gom])</f>
        <v>B1_MN</v>
      </c>
      <c r="J603" t="str">
        <f>Data_Xuất[[#This Row],[Material-Xuất]]&amp;" | "&amp;Data_Xuất[[#This Row],[Material description-Xuất]]</f>
        <v>160011761 | Vảy PET B1_A1 MN</v>
      </c>
      <c r="K603" s="2" cm="1">
        <f t="array" ref="K6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57215.999999999993</v>
      </c>
      <c r="L603" s="2" cm="1">
        <f t="array" ref="L6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3" s="2" cm="1">
        <f t="array" ref="M6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03" s="2" cm="1">
        <f t="array" ref="N6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3" s="2" cm="1">
        <f t="array" ref="O6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3" s="2" cm="1">
        <f t="array" ref="P6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3" s="2" cm="1">
        <f t="array" ref="Q6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3" s="2" cm="1">
        <f t="array" ref="R6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3" s="2" cm="1">
        <f t="array" ref="S6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3" s="2" cm="1">
        <f t="array" ref="T6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3" s="2" cm="1">
        <f t="array" ref="U6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3" s="2" cm="1">
        <f t="array" ref="V6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3" s="2" cm="1">
        <f t="array" ref="W6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3" s="2" cm="1">
        <f t="array" ref="X6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3" s="2">
        <f>SUM(Data_Xuất[[#This Row],[B1_MN]:[B4_DT]])-Data_Xuất[[#This Row],[Xuất-NX]]</f>
        <v>0</v>
      </c>
    </row>
    <row r="604" spans="1:25" hidden="1" x14ac:dyDescent="0.35">
      <c r="A604">
        <v>2025</v>
      </c>
      <c r="B604">
        <v>7</v>
      </c>
      <c r="C604" t="s">
        <v>26</v>
      </c>
      <c r="D604" t="s">
        <v>27</v>
      </c>
      <c r="E604" t="s">
        <v>188</v>
      </c>
      <c r="F604" t="s">
        <v>189</v>
      </c>
      <c r="G604" s="2">
        <v>15000</v>
      </c>
      <c r="H604" t="str">
        <f>_xlfn.XLOOKUP(Data_Xuất[[#This Row],[Main SKU]],MD_Main_SKU[Main SKU],MD_Main_SKU[SKU name_gom])</f>
        <v>iSS01</v>
      </c>
      <c r="I604" t="str">
        <f>_xlfn.XLOOKUP(Data_Xuất[[#This Row],[Material-Xuất]],MD_NVL[Material-Xuất],MD_NVL[SKU name_gom])</f>
        <v>Vảy trộn</v>
      </c>
      <c r="J604" t="str">
        <f>Data_Xuất[[#This Row],[Material-Xuất]]&amp;" | "&amp;Data_Xuất[[#This Row],[Material description-Xuất]]</f>
        <v>160012273 | Vảy PET B1 Mix B2</v>
      </c>
      <c r="K604" s="2" cm="1">
        <f t="array" ref="K6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12734.433139534884</v>
      </c>
      <c r="L604" s="2" cm="1">
        <f t="array" ref="L6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4" s="2" cm="1">
        <f t="array" ref="M6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420.78488372093022</v>
      </c>
      <c r="N604" s="2" cm="1">
        <f t="array" ref="N6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196.22093023255815</v>
      </c>
      <c r="O604" s="2" cm="1">
        <f t="array" ref="O6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1104.7238372093022</v>
      </c>
      <c r="P604" s="2" cm="1">
        <f t="array" ref="P6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437.00581395348837</v>
      </c>
      <c r="Q604" s="2" cm="1">
        <f t="array" ref="Q6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106.83139534883722</v>
      </c>
      <c r="R604" s="2" cm="1">
        <f t="array" ref="R6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4" s="2" cm="1">
        <f t="array" ref="S6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4" s="2" cm="1">
        <f t="array" ref="T6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4" s="2" cm="1">
        <f t="array" ref="U6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4" s="2" cm="1">
        <f t="array" ref="V6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4" s="2" cm="1">
        <f t="array" ref="W6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4" s="2" cm="1">
        <f t="array" ref="X6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4" s="2">
        <f>SUM(Data_Xuất[[#This Row],[B1_MN]:[B4_DT]])-Data_Xuất[[#This Row],[Xuất-NX]]</f>
        <v>0</v>
      </c>
    </row>
    <row r="605" spans="1:25" hidden="1" x14ac:dyDescent="0.35">
      <c r="A605">
        <v>2025</v>
      </c>
      <c r="B605">
        <v>7</v>
      </c>
      <c r="C605" t="s">
        <v>26</v>
      </c>
      <c r="D605" t="s">
        <v>27</v>
      </c>
      <c r="E605" t="s">
        <v>172</v>
      </c>
      <c r="F605" t="s">
        <v>173</v>
      </c>
      <c r="G605" s="2">
        <v>31500</v>
      </c>
      <c r="H605" t="str">
        <f>_xlfn.XLOOKUP(Data_Xuất[[#This Row],[Main SKU]],MD_Main_SKU[Main SKU],MD_Main_SKU[SKU name_gom])</f>
        <v>iSS01</v>
      </c>
      <c r="I605" t="str">
        <f>_xlfn.XLOOKUP(Data_Xuất[[#This Row],[Material-Xuất]],MD_NVL[Material-Xuất],MD_NVL[SKU name_gom])</f>
        <v>B1_DT</v>
      </c>
      <c r="J605" t="str">
        <f>Data_Xuất[[#This Row],[Material-Xuất]]&amp;" | "&amp;Data_Xuất[[#This Row],[Material description-Xuất]]</f>
        <v>160012293 | Vảy PET B1_A2.2 DT</v>
      </c>
      <c r="K605" s="2" cm="1">
        <f t="array" ref="K6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05" s="2" cm="1">
        <f t="array" ref="L6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5" s="2" cm="1">
        <f t="array" ref="M6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31500</v>
      </c>
      <c r="N605" s="2" cm="1">
        <f t="array" ref="N6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5" s="2" cm="1">
        <f t="array" ref="O6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5" s="2" cm="1">
        <f t="array" ref="P6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5" s="2" cm="1">
        <f t="array" ref="Q6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5" s="2" cm="1">
        <f t="array" ref="R6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5" s="2" cm="1">
        <f t="array" ref="S6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5" s="2" cm="1">
        <f t="array" ref="T6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5" s="2" cm="1">
        <f t="array" ref="U6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5" s="2" cm="1">
        <f t="array" ref="V6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5" s="2" cm="1">
        <f t="array" ref="W6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5" s="2" cm="1">
        <f t="array" ref="X6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5" s="2">
        <f>SUM(Data_Xuất[[#This Row],[B1_MN]:[B4_DT]])-Data_Xuất[[#This Row],[Xuất-NX]]</f>
        <v>0</v>
      </c>
    </row>
    <row r="606" spans="1:25" hidden="1" x14ac:dyDescent="0.35">
      <c r="A606">
        <v>2025</v>
      </c>
      <c r="B606">
        <v>7</v>
      </c>
      <c r="C606" t="s">
        <v>26</v>
      </c>
      <c r="D606" t="s">
        <v>27</v>
      </c>
      <c r="E606" t="s">
        <v>194</v>
      </c>
      <c r="F606" t="s">
        <v>195</v>
      </c>
      <c r="G606" s="2">
        <v>39500</v>
      </c>
      <c r="H606" t="str">
        <f>_xlfn.XLOOKUP(Data_Xuất[[#This Row],[Main SKU]],MD_Main_SKU[Main SKU],MD_Main_SKU[SKU name_gom])</f>
        <v>iSS01</v>
      </c>
      <c r="I606" t="str">
        <f>_xlfn.XLOOKUP(Data_Xuất[[#This Row],[Material-Xuất]],MD_NVL[Material-Xuất],MD_NVL[SKU name_gom])</f>
        <v>B1_DT</v>
      </c>
      <c r="J606" t="str">
        <f>Data_Xuất[[#This Row],[Material-Xuất]]&amp;" | "&amp;Data_Xuất[[#This Row],[Material description-Xuất]]</f>
        <v>160012294 | Vảy PET B1_A3 DT</v>
      </c>
      <c r="K606" s="2" cm="1">
        <f t="array" ref="K6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06" s="2" cm="1">
        <f t="array" ref="L6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6" s="2" cm="1">
        <f t="array" ref="M6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39500</v>
      </c>
      <c r="N606" s="2" cm="1">
        <f t="array" ref="N6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6" s="2" cm="1">
        <f t="array" ref="O6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6" s="2" cm="1">
        <f t="array" ref="P6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6" s="2" cm="1">
        <f t="array" ref="Q6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6" s="2" cm="1">
        <f t="array" ref="R6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6" s="2" cm="1">
        <f t="array" ref="S6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6" s="2" cm="1">
        <f t="array" ref="T6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6" s="2" cm="1">
        <f t="array" ref="U6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6" s="2" cm="1">
        <f t="array" ref="V6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6" s="2" cm="1">
        <f t="array" ref="W6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6" s="2" cm="1">
        <f t="array" ref="X6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6" s="2">
        <f>SUM(Data_Xuất[[#This Row],[B1_MN]:[B4_DT]])-Data_Xuất[[#This Row],[Xuất-NX]]</f>
        <v>0</v>
      </c>
    </row>
    <row r="607" spans="1:25" hidden="1" x14ac:dyDescent="0.35">
      <c r="A607">
        <v>2025</v>
      </c>
      <c r="B607">
        <v>7</v>
      </c>
      <c r="C607" t="s">
        <v>26</v>
      </c>
      <c r="D607" t="s">
        <v>27</v>
      </c>
      <c r="E607" t="s">
        <v>164</v>
      </c>
      <c r="F607" t="s">
        <v>165</v>
      </c>
      <c r="G607" s="2">
        <v>498411</v>
      </c>
      <c r="H607" t="str">
        <f>_xlfn.XLOOKUP(Data_Xuất[[#This Row],[Main SKU]],MD_Main_SKU[Main SKU],MD_Main_SKU[SKU name_gom])</f>
        <v>iSS01</v>
      </c>
      <c r="I607" t="str">
        <f>_xlfn.XLOOKUP(Data_Xuất[[#This Row],[Material-Xuất]],MD_NVL[Material-Xuất],MD_NVL[SKU name_gom])</f>
        <v>B1_MN</v>
      </c>
      <c r="J607" t="str">
        <f>Data_Xuất[[#This Row],[Material-Xuất]]&amp;" | "&amp;Data_Xuất[[#This Row],[Material description-Xuất]]</f>
        <v>160012296 | Vảy PET B1_A2.2 MN</v>
      </c>
      <c r="K607" s="2" cm="1">
        <f t="array" ref="K6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498411</v>
      </c>
      <c r="L607" s="2" cm="1">
        <f t="array" ref="L6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7" s="2" cm="1">
        <f t="array" ref="M6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07" s="2" cm="1">
        <f t="array" ref="N6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7" s="2" cm="1">
        <f t="array" ref="O6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7" s="2" cm="1">
        <f t="array" ref="P6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7" s="2" cm="1">
        <f t="array" ref="Q6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7" s="2" cm="1">
        <f t="array" ref="R6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7" s="2" cm="1">
        <f t="array" ref="S6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7" s="2" cm="1">
        <f t="array" ref="T6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7" s="2" cm="1">
        <f t="array" ref="U6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7" s="2" cm="1">
        <f t="array" ref="V6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7" s="2" cm="1">
        <f t="array" ref="W6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7" s="2" cm="1">
        <f t="array" ref="X6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7" s="2">
        <f>SUM(Data_Xuất[[#This Row],[B1_MN]:[B4_DT]])-Data_Xuất[[#This Row],[Xuất-NX]]</f>
        <v>0</v>
      </c>
    </row>
    <row r="608" spans="1:25" hidden="1" x14ac:dyDescent="0.35">
      <c r="A608">
        <v>2025</v>
      </c>
      <c r="B608">
        <v>7</v>
      </c>
      <c r="C608" t="s">
        <v>26</v>
      </c>
      <c r="D608" t="s">
        <v>27</v>
      </c>
      <c r="E608" t="s">
        <v>196</v>
      </c>
      <c r="F608" t="s">
        <v>197</v>
      </c>
      <c r="G608" s="2">
        <v>121500</v>
      </c>
      <c r="H608" t="str">
        <f>_xlfn.XLOOKUP(Data_Xuất[[#This Row],[Main SKU]],MD_Main_SKU[Main SKU],MD_Main_SKU[SKU name_gom])</f>
        <v>iSS01</v>
      </c>
      <c r="I608" t="str">
        <f>_xlfn.XLOOKUP(Data_Xuất[[#This Row],[Material-Xuất]],MD_NVL[Material-Xuất],MD_NVL[SKU name_gom])</f>
        <v>B1_MN</v>
      </c>
      <c r="J608" t="str">
        <f>Data_Xuất[[#This Row],[Material-Xuất]]&amp;" | "&amp;Data_Xuất[[#This Row],[Material description-Xuất]]</f>
        <v>160012297 | Vảy PET B1_A3 MN</v>
      </c>
      <c r="K608" s="2" cm="1">
        <f t="array" ref="K6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121500</v>
      </c>
      <c r="L608" s="2" cm="1">
        <f t="array" ref="L6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8" s="2" cm="1">
        <f t="array" ref="M6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08" s="2" cm="1">
        <f t="array" ref="N6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08" s="2" cm="1">
        <f t="array" ref="O6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8" s="2" cm="1">
        <f t="array" ref="P6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08" s="2" cm="1">
        <f t="array" ref="Q6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08" s="2" cm="1">
        <f t="array" ref="R6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8" s="2" cm="1">
        <f t="array" ref="S6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8" s="2" cm="1">
        <f t="array" ref="T6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8" s="2" cm="1">
        <f t="array" ref="U6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8" s="2" cm="1">
        <f t="array" ref="V6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8" s="2" cm="1">
        <f t="array" ref="W6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8" s="2" cm="1">
        <f t="array" ref="X6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8" s="2">
        <f>SUM(Data_Xuất[[#This Row],[B1_MN]:[B4_DT]])-Data_Xuất[[#This Row],[Xuất-NX]]</f>
        <v>0</v>
      </c>
    </row>
    <row r="609" spans="1:25" hidden="1" x14ac:dyDescent="0.35">
      <c r="A609">
        <v>2025</v>
      </c>
      <c r="B609">
        <v>7</v>
      </c>
      <c r="C609" t="s">
        <v>26</v>
      </c>
      <c r="D609" t="s">
        <v>27</v>
      </c>
      <c r="E609" t="s">
        <v>202</v>
      </c>
      <c r="F609" t="s">
        <v>203</v>
      </c>
      <c r="G609" s="2">
        <v>125000.00000000001</v>
      </c>
      <c r="H609" t="str">
        <f>_xlfn.XLOOKUP(Data_Xuất[[#This Row],[Main SKU]],MD_Main_SKU[Main SKU],MD_Main_SKU[SKU name_gom])</f>
        <v>iSS01</v>
      </c>
      <c r="I609" t="str">
        <f>_xlfn.XLOOKUP(Data_Xuất[[#This Row],[Material-Xuất]],MD_NVL[Material-Xuất],MD_NVL[SKU name_gom])</f>
        <v>Vảy trộn</v>
      </c>
      <c r="J609" t="str">
        <f>Data_Xuất[[#This Row],[Material-Xuất]]&amp;" | "&amp;Data_Xuất[[#This Row],[Material description-Xuất]]</f>
        <v>160012654 | Vảy PET B1-Hạt PL ADD</v>
      </c>
      <c r="K609" s="2" cm="1">
        <f t="array" ref="K6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84503.11748798078</v>
      </c>
      <c r="L609" s="2" cm="1">
        <f t="array" ref="L6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09" s="2" cm="1">
        <f t="array" ref="M6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10399.864783653848</v>
      </c>
      <c r="N609" s="2" cm="1">
        <f t="array" ref="N6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17802.771935096156</v>
      </c>
      <c r="O609" s="2" cm="1">
        <f t="array" ref="O6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09" s="2" cm="1">
        <f t="array" ref="P6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5652.0432692307704</v>
      </c>
      <c r="Q609" s="2" cm="1">
        <f t="array" ref="Q6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6642.2025240384628</v>
      </c>
      <c r="R609" s="2" cm="1">
        <f t="array" ref="R6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09" s="2" cm="1">
        <f t="array" ref="S6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09" s="2" cm="1">
        <f t="array" ref="T6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09" s="2" cm="1">
        <f t="array" ref="U6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09" s="2" cm="1">
        <f t="array" ref="V6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09" s="2" cm="1">
        <f t="array" ref="W6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09" s="2" cm="1">
        <f t="array" ref="X6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09" s="2">
        <f>SUM(Data_Xuất[[#This Row],[B1_MN]:[B4_DT]])-Data_Xuất[[#This Row],[Xuất-NX]]</f>
        <v>0</v>
      </c>
    </row>
    <row r="610" spans="1:25" hidden="1" x14ac:dyDescent="0.35">
      <c r="A610">
        <v>2025</v>
      </c>
      <c r="B610">
        <v>7</v>
      </c>
      <c r="C610" t="s">
        <v>26</v>
      </c>
      <c r="D610" t="s">
        <v>27</v>
      </c>
      <c r="E610" t="s">
        <v>170</v>
      </c>
      <c r="F610" t="s">
        <v>171</v>
      </c>
      <c r="G610" s="2">
        <v>56500.000000000015</v>
      </c>
      <c r="H610" t="str">
        <f>_xlfn.XLOOKUP(Data_Xuất[[#This Row],[Main SKU]],MD_Main_SKU[Main SKU],MD_Main_SKU[SKU name_gom])</f>
        <v>iSS01</v>
      </c>
      <c r="I610" t="str">
        <f>_xlfn.XLOOKUP(Data_Xuất[[#This Row],[Material-Xuất]],MD_NVL[Material-Xuất],MD_NVL[SKU name_gom])</f>
        <v>B1_MN</v>
      </c>
      <c r="J610" t="str">
        <f>Data_Xuất[[#This Row],[Material-Xuất]]&amp;" | "&amp;Data_Xuất[[#This Row],[Material description-Xuất]]</f>
        <v>160012660 | Vảy PET B1_A2.1 MN</v>
      </c>
      <c r="K610" s="2" cm="1">
        <f t="array" ref="K6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56500.000000000015</v>
      </c>
      <c r="L610" s="2" cm="1">
        <f t="array" ref="L6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0" s="2" cm="1">
        <f t="array" ref="M6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0" s="2" cm="1">
        <f t="array" ref="N6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10" s="2" cm="1">
        <f t="array" ref="O6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0" s="2" cm="1">
        <f t="array" ref="P6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10" s="2" cm="1">
        <f t="array" ref="Q6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0" s="2" cm="1">
        <f t="array" ref="R6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0" s="2" cm="1">
        <f t="array" ref="S6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0" s="2" cm="1">
        <f t="array" ref="T6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0" s="2" cm="1">
        <f t="array" ref="U6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0" s="2" cm="1">
        <f t="array" ref="V6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0" s="2" cm="1">
        <f t="array" ref="W6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0" s="2" cm="1">
        <f t="array" ref="X6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0" s="2">
        <f>SUM(Data_Xuất[[#This Row],[B1_MN]:[B4_DT]])-Data_Xuất[[#This Row],[Xuất-NX]]</f>
        <v>0</v>
      </c>
    </row>
    <row r="611" spans="1:25" hidden="1" x14ac:dyDescent="0.35">
      <c r="A611">
        <v>2025</v>
      </c>
      <c r="B611">
        <v>7</v>
      </c>
      <c r="C611" t="s">
        <v>26</v>
      </c>
      <c r="D611" t="s">
        <v>27</v>
      </c>
      <c r="E611" t="s">
        <v>270</v>
      </c>
      <c r="F611" t="s">
        <v>271</v>
      </c>
      <c r="G611" s="2">
        <v>15500</v>
      </c>
      <c r="H611" t="str">
        <f>_xlfn.XLOOKUP(Data_Xuất[[#This Row],[Main SKU]],MD_Main_SKU[Main SKU],MD_Main_SKU[SKU name_gom])</f>
        <v>iSS01</v>
      </c>
      <c r="I611" t="str">
        <f>_xlfn.XLOOKUP(Data_Xuất[[#This Row],[Material-Xuất]],MD_NVL[Material-Xuất],MD_NVL[SKU name_gom])</f>
        <v>B6_DT</v>
      </c>
      <c r="J611" t="str">
        <f>Data_Xuất[[#This Row],[Material-Xuất]]&amp;" | "&amp;Data_Xuất[[#This Row],[Material description-Xuất]]</f>
        <v>160012687 | Vảy PET B6.2_A1</v>
      </c>
      <c r="K611" s="2" cm="1">
        <f t="array" ref="K6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1" s="2" cm="1">
        <f t="array" ref="L6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1" s="2" cm="1">
        <f t="array" ref="M6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1" s="2" cm="1">
        <f t="array" ref="N6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15500</v>
      </c>
      <c r="O611" s="2" cm="1">
        <f t="array" ref="O6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1" s="2" cm="1">
        <f t="array" ref="P6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11" s="2" cm="1">
        <f t="array" ref="Q6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1" s="2" cm="1">
        <f t="array" ref="R6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1" s="2" cm="1">
        <f t="array" ref="S6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1" s="2" cm="1">
        <f t="array" ref="T6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1" s="2" cm="1">
        <f t="array" ref="U6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1" s="2" cm="1">
        <f t="array" ref="V6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1" s="2" cm="1">
        <f t="array" ref="W6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1" s="2" cm="1">
        <f t="array" ref="X6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1" s="2">
        <f>SUM(Data_Xuất[[#This Row],[B1_MN]:[B4_DT]])-Data_Xuất[[#This Row],[Xuất-NX]]</f>
        <v>0</v>
      </c>
    </row>
    <row r="612" spans="1:25" hidden="1" x14ac:dyDescent="0.35">
      <c r="A612">
        <v>2025</v>
      </c>
      <c r="B612">
        <v>7</v>
      </c>
      <c r="C612" t="s">
        <v>26</v>
      </c>
      <c r="D612" t="s">
        <v>27</v>
      </c>
      <c r="E612" t="s">
        <v>226</v>
      </c>
      <c r="F612" t="s">
        <v>227</v>
      </c>
      <c r="G612" s="2">
        <v>162731</v>
      </c>
      <c r="H612" t="str">
        <f>_xlfn.XLOOKUP(Data_Xuất[[#This Row],[Main SKU]],MD_Main_SKU[Main SKU],MD_Main_SKU[SKU name_gom])</f>
        <v>iSS01</v>
      </c>
      <c r="I612" t="str">
        <f>_xlfn.XLOOKUP(Data_Xuất[[#This Row],[Material-Xuất]],MD_NVL[Material-Xuất],MD_NVL[SKU name_gom])</f>
        <v>B6_DT</v>
      </c>
      <c r="J612" t="str">
        <f>Data_Xuất[[#This Row],[Material-Xuất]]&amp;" | "&amp;Data_Xuất[[#This Row],[Material description-Xuất]]</f>
        <v>160012688 | Vảy PET B6.2_A2</v>
      </c>
      <c r="K612" s="2" cm="1">
        <f t="array" ref="K6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2" s="2" cm="1">
        <f t="array" ref="L6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2" s="2" cm="1">
        <f t="array" ref="M6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2" s="2" cm="1">
        <f t="array" ref="N6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162731</v>
      </c>
      <c r="O612" s="2" cm="1">
        <f t="array" ref="O6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2" s="2" cm="1">
        <f t="array" ref="P6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12" s="2" cm="1">
        <f t="array" ref="Q6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2" s="2" cm="1">
        <f t="array" ref="R6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2" s="2" cm="1">
        <f t="array" ref="S6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2" s="2" cm="1">
        <f t="array" ref="T6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2" s="2" cm="1">
        <f t="array" ref="U6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2" s="2" cm="1">
        <f t="array" ref="V6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2" s="2" cm="1">
        <f t="array" ref="W6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2" s="2" cm="1">
        <f t="array" ref="X6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2" s="2">
        <f>SUM(Data_Xuất[[#This Row],[B1_MN]:[B4_DT]])-Data_Xuất[[#This Row],[Xuất-NX]]</f>
        <v>0</v>
      </c>
    </row>
    <row r="613" spans="1:25" hidden="1" x14ac:dyDescent="0.35">
      <c r="A613">
        <v>2025</v>
      </c>
      <c r="B613">
        <v>7</v>
      </c>
      <c r="C613" t="s">
        <v>26</v>
      </c>
      <c r="D613" t="s">
        <v>27</v>
      </c>
      <c r="E613" t="s">
        <v>266</v>
      </c>
      <c r="F613" t="s">
        <v>267</v>
      </c>
      <c r="G613" s="2">
        <v>104799.99999999997</v>
      </c>
      <c r="H613" t="str">
        <f>_xlfn.XLOOKUP(Data_Xuất[[#This Row],[Main SKU]],MD_Main_SKU[Main SKU],MD_Main_SKU[SKU name_gom])</f>
        <v>iSS01</v>
      </c>
      <c r="I613" t="str">
        <f>_xlfn.XLOOKUP(Data_Xuất[[#This Row],[Material-Xuất]],MD_NVL[Material-Xuất],MD_NVL[SKU name_gom])</f>
        <v>B6_DT</v>
      </c>
      <c r="J613" t="str">
        <f>Data_Xuất[[#This Row],[Material-Xuất]]&amp;" | "&amp;Data_Xuất[[#This Row],[Material description-Xuất]]</f>
        <v>160012917 | Vảy PET B6.2_A3.1</v>
      </c>
      <c r="K613" s="2" cm="1">
        <f t="array" ref="K6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3" s="2" cm="1">
        <f t="array" ref="L6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3" s="2" cm="1">
        <f t="array" ref="M6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3" s="2" cm="1">
        <f t="array" ref="N6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104799.99999999997</v>
      </c>
      <c r="O613" s="2" cm="1">
        <f t="array" ref="O6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3" s="2" cm="1">
        <f t="array" ref="P6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13" s="2" cm="1">
        <f t="array" ref="Q6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3" s="2" cm="1">
        <f t="array" ref="R6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3" s="2" cm="1">
        <f t="array" ref="S6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3" s="2" cm="1">
        <f t="array" ref="T6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3" s="2" cm="1">
        <f t="array" ref="U6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3" s="2" cm="1">
        <f t="array" ref="V6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3" s="2" cm="1">
        <f t="array" ref="W6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3" s="2" cm="1">
        <f t="array" ref="X6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3" s="2">
        <f>SUM(Data_Xuất[[#This Row],[B1_MN]:[B4_DT]])-Data_Xuất[[#This Row],[Xuất-NX]]</f>
        <v>0</v>
      </c>
    </row>
    <row r="614" spans="1:25" hidden="1" x14ac:dyDescent="0.35">
      <c r="A614">
        <v>2025</v>
      </c>
      <c r="B614">
        <v>7</v>
      </c>
      <c r="C614" t="s">
        <v>115</v>
      </c>
      <c r="D614" t="s">
        <v>116</v>
      </c>
      <c r="E614" t="s">
        <v>244</v>
      </c>
      <c r="F614" t="s">
        <v>245</v>
      </c>
      <c r="G614" s="2">
        <v>14200</v>
      </c>
      <c r="H614" t="str">
        <f>_xlfn.XLOOKUP(Data_Xuất[[#This Row],[Main SKU]],MD_Main_SKU[Main SKU],MD_Main_SKU[SKU name_gom])</f>
        <v>WSS05</v>
      </c>
      <c r="I614" t="str">
        <f>_xlfn.XLOOKUP(Data_Xuất[[#This Row],[Material-Xuất]],MD_NVL[Material-Xuất],MD_NVL[SKU name_gom])</f>
        <v>Phó sản</v>
      </c>
      <c r="J614" t="str">
        <f>Data_Xuất[[#This Row],[Material-Xuất]]&amp;" | "&amp;Data_Xuất[[#This Row],[Material description-Xuất]]</f>
        <v>160012439 | Vảy PET Tomra_A3</v>
      </c>
      <c r="K614" s="2" cm="1">
        <f t="array" ref="K6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4" s="2" cm="1">
        <f t="array" ref="L6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4" s="2" cm="1">
        <f t="array" ref="M6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4" s="2" cm="1">
        <f t="array" ref="N6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14" s="2" cm="1">
        <f t="array" ref="O6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4" s="2" cm="1">
        <f t="array" ref="P6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14200</v>
      </c>
      <c r="Q614" s="2" cm="1">
        <f t="array" ref="Q6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4" s="2" cm="1">
        <f t="array" ref="R6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4" s="2" cm="1">
        <f t="array" ref="S6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4" s="2" cm="1">
        <f t="array" ref="T6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4" s="2" cm="1">
        <f t="array" ref="U6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4" s="2" cm="1">
        <f t="array" ref="V6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4" s="2" cm="1">
        <f t="array" ref="W6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4" s="2" cm="1">
        <f t="array" ref="X6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4" s="2">
        <f>SUM(Data_Xuất[[#This Row],[B1_MN]:[B4_DT]])-Data_Xuất[[#This Row],[Xuất-NX]]</f>
        <v>0</v>
      </c>
    </row>
    <row r="615" spans="1:25" hidden="1" x14ac:dyDescent="0.35">
      <c r="A615">
        <v>2025</v>
      </c>
      <c r="B615">
        <v>7</v>
      </c>
      <c r="C615" t="s">
        <v>115</v>
      </c>
      <c r="D615" t="s">
        <v>116</v>
      </c>
      <c r="E615" t="s">
        <v>182</v>
      </c>
      <c r="F615" t="s">
        <v>183</v>
      </c>
      <c r="G615" s="2">
        <v>17900</v>
      </c>
      <c r="H615" t="str">
        <f>_xlfn.XLOOKUP(Data_Xuất[[#This Row],[Main SKU]],MD_Main_SKU[Main SKU],MD_Main_SKU[SKU name_gom])</f>
        <v>WSS05</v>
      </c>
      <c r="I615" t="str">
        <f>_xlfn.XLOOKUP(Data_Xuất[[#This Row],[Material-Xuất]],MD_NVL[Material-Xuất],MD_NVL[SKU name_gom])</f>
        <v>Vảy trộn</v>
      </c>
      <c r="J615" t="str">
        <f>Data_Xuất[[#This Row],[Material-Xuất]]&amp;" | "&amp;Data_Xuất[[#This Row],[Material description-Xuất]]</f>
        <v>160012456 | Vảy Xơ Sợi Mixed Thử Nghiệm</v>
      </c>
      <c r="K615" s="2" cm="1">
        <f t="array" ref="K6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207.60309278350516</v>
      </c>
      <c r="L615" s="2" cm="1">
        <f t="array" ref="L6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5" s="2" cm="1">
        <f t="array" ref="M6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5" s="2" cm="1">
        <f t="array" ref="N6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5778.1323024054982</v>
      </c>
      <c r="O615" s="2" cm="1">
        <f t="array" ref="O6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2245.3427835051548</v>
      </c>
      <c r="P615" s="2" cm="1">
        <f t="array" ref="P6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9661.2328178694152</v>
      </c>
      <c r="Q615" s="2" cm="1">
        <f t="array" ref="Q6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5" s="2" cm="1">
        <f t="array" ref="R6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5" s="2" cm="1">
        <f t="array" ref="S6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5" s="2" cm="1">
        <f t="array" ref="T6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5" s="2" cm="1">
        <f t="array" ref="U6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7.6890034364261171</v>
      </c>
      <c r="V615" s="2" cm="1">
        <f t="array" ref="V6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5" s="2" cm="1">
        <f t="array" ref="W6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5" s="2" cm="1">
        <f t="array" ref="X6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5" s="2">
        <f>SUM(Data_Xuất[[#This Row],[B1_MN]:[B4_DT]])-Data_Xuất[[#This Row],[Xuất-NX]]</f>
        <v>0</v>
      </c>
    </row>
    <row r="616" spans="1:25" hidden="1" x14ac:dyDescent="0.35">
      <c r="A616">
        <v>2025</v>
      </c>
      <c r="B616">
        <v>7</v>
      </c>
      <c r="C616" t="s">
        <v>115</v>
      </c>
      <c r="D616" t="s">
        <v>116</v>
      </c>
      <c r="E616" t="s">
        <v>212</v>
      </c>
      <c r="F616" t="s">
        <v>213</v>
      </c>
      <c r="G616" s="2">
        <v>10000</v>
      </c>
      <c r="H616" t="str">
        <f>_xlfn.XLOOKUP(Data_Xuất[[#This Row],[Main SKU]],MD_Main_SKU[Main SKU],MD_Main_SKU[SKU name_gom])</f>
        <v>WSS05</v>
      </c>
      <c r="I616" t="str">
        <f>_xlfn.XLOOKUP(Data_Xuất[[#This Row],[Material-Xuất]],MD_NVL[Material-Xuất],MD_NVL[SKU name_gom])</f>
        <v>B6_DT</v>
      </c>
      <c r="J616" t="str">
        <f>Data_Xuất[[#This Row],[Material-Xuất]]&amp;" | "&amp;Data_Xuất[[#This Row],[Material description-Xuất]]</f>
        <v>160012689 | Vảy PET B6.2_A3.2</v>
      </c>
      <c r="K616" s="2" cm="1">
        <f t="array" ref="K6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6" s="2" cm="1">
        <f t="array" ref="L6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6" s="2" cm="1">
        <f t="array" ref="M6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6" s="2" cm="1">
        <f t="array" ref="N6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10000</v>
      </c>
      <c r="O616" s="2" cm="1">
        <f t="array" ref="O6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6" s="2" cm="1">
        <f t="array" ref="P6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16" s="2" cm="1">
        <f t="array" ref="Q6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6" s="2" cm="1">
        <f t="array" ref="R6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6" s="2" cm="1">
        <f t="array" ref="S6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6" s="2" cm="1">
        <f t="array" ref="T6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6" s="2" cm="1">
        <f t="array" ref="U6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6" s="2" cm="1">
        <f t="array" ref="V6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6" s="2" cm="1">
        <f t="array" ref="W6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6" s="2" cm="1">
        <f t="array" ref="X6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6" s="2">
        <f>SUM(Data_Xuất[[#This Row],[B1_MN]:[B4_DT]])-Data_Xuất[[#This Row],[Xuất-NX]]</f>
        <v>0</v>
      </c>
    </row>
    <row r="617" spans="1:25" hidden="1" x14ac:dyDescent="0.35">
      <c r="A617">
        <v>2025</v>
      </c>
      <c r="B617">
        <v>7</v>
      </c>
      <c r="C617" t="s">
        <v>115</v>
      </c>
      <c r="D617" t="s">
        <v>116</v>
      </c>
      <c r="E617" t="s">
        <v>268</v>
      </c>
      <c r="F617" t="s">
        <v>269</v>
      </c>
      <c r="G617" s="2">
        <v>65000</v>
      </c>
      <c r="H617" t="str">
        <f>_xlfn.XLOOKUP(Data_Xuất[[#This Row],[Main SKU]],MD_Main_SKU[Main SKU],MD_Main_SKU[SKU name_gom])</f>
        <v>WSS05</v>
      </c>
      <c r="I617" t="str">
        <f>_xlfn.XLOOKUP(Data_Xuất[[#This Row],[Material-Xuất]],MD_NVL[Material-Xuất],MD_NVL[SKU name_gom])</f>
        <v>Vảy trộn</v>
      </c>
      <c r="J617" t="str">
        <f>Data_Xuất[[#This Row],[Material-Xuất]]&amp;" | "&amp;Data_Xuất[[#This Row],[Material description-Xuất]]</f>
        <v>160012693 | Vảy PET B8_A1A2-B7.1_A1</v>
      </c>
      <c r="K617" s="2" cm="1">
        <f t="array" ref="K6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13260</v>
      </c>
      <c r="L617" s="2" cm="1">
        <f t="array" ref="L6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7" s="2" cm="1">
        <f t="array" ref="M6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7" s="2" cm="1">
        <f t="array" ref="N6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47450</v>
      </c>
      <c r="O617" s="2" cm="1">
        <f t="array" ref="O6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7" s="2" cm="1">
        <f t="array" ref="P6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4290</v>
      </c>
      <c r="Q617" s="2" cm="1">
        <f t="array" ref="Q6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7" s="2" cm="1">
        <f t="array" ref="R6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7" s="2" cm="1">
        <f t="array" ref="S6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7" s="2" cm="1">
        <f t="array" ref="T6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7" s="2" cm="1">
        <f t="array" ref="U6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7" s="2" cm="1">
        <f t="array" ref="V6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7" s="2" cm="1">
        <f t="array" ref="W6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7" s="2" cm="1">
        <f t="array" ref="X6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7" s="2">
        <f>SUM(Data_Xuất[[#This Row],[B1_MN]:[B4_DT]])-Data_Xuất[[#This Row],[Xuất-NX]]</f>
        <v>0</v>
      </c>
    </row>
    <row r="618" spans="1:25" hidden="1" x14ac:dyDescent="0.35">
      <c r="A618">
        <v>2025</v>
      </c>
      <c r="B618">
        <v>7</v>
      </c>
      <c r="C618" t="s">
        <v>115</v>
      </c>
      <c r="D618" t="s">
        <v>116</v>
      </c>
      <c r="E618" t="s">
        <v>236</v>
      </c>
      <c r="F618" t="s">
        <v>237</v>
      </c>
      <c r="G618" s="2">
        <v>10000</v>
      </c>
      <c r="H618" t="str">
        <f>_xlfn.XLOOKUP(Data_Xuất[[#This Row],[Main SKU]],MD_Main_SKU[Main SKU],MD_Main_SKU[SKU name_gom])</f>
        <v>WSS05</v>
      </c>
      <c r="I618" t="str">
        <f>_xlfn.XLOOKUP(Data_Xuất[[#This Row],[Material-Xuất]],MD_NVL[Material-Xuất],MD_NVL[SKU name_gom])</f>
        <v>Phó sản</v>
      </c>
      <c r="J618" t="str">
        <f>Data_Xuất[[#This Row],[Material-Xuất]]&amp;" | "&amp;Data_Xuất[[#This Row],[Material description-Xuất]]</f>
        <v>160012719 | Vảy PET HAD_A3</v>
      </c>
      <c r="K618" s="2" cm="1">
        <f t="array" ref="K6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8" s="2" cm="1">
        <f t="array" ref="L6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8" s="2" cm="1">
        <f t="array" ref="M6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8" s="2" cm="1">
        <f t="array" ref="N6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18" s="2" cm="1">
        <f t="array" ref="O6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18" s="2" cm="1">
        <f t="array" ref="P6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10000</v>
      </c>
      <c r="Q618" s="2" cm="1">
        <f t="array" ref="Q6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18" s="2" cm="1">
        <f t="array" ref="R6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8" s="2" cm="1">
        <f t="array" ref="S6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8" s="2" cm="1">
        <f t="array" ref="T6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8" s="2" cm="1">
        <f t="array" ref="U6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18" s="2" cm="1">
        <f t="array" ref="V6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8" s="2" cm="1">
        <f t="array" ref="W6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18" s="2" cm="1">
        <f t="array" ref="X6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8" s="2">
        <f>SUM(Data_Xuất[[#This Row],[B1_MN]:[B4_DT]])-Data_Xuất[[#This Row],[Xuất-NX]]</f>
        <v>0</v>
      </c>
    </row>
    <row r="619" spans="1:25" hidden="1" x14ac:dyDescent="0.35">
      <c r="A619">
        <v>2025</v>
      </c>
      <c r="B619">
        <v>7</v>
      </c>
      <c r="C619" t="s">
        <v>115</v>
      </c>
      <c r="D619" t="s">
        <v>116</v>
      </c>
      <c r="E619" t="s">
        <v>240</v>
      </c>
      <c r="F619" t="s">
        <v>241</v>
      </c>
      <c r="G619" s="2">
        <v>40000</v>
      </c>
      <c r="H619" t="str">
        <f>_xlfn.XLOOKUP(Data_Xuất[[#This Row],[Main SKU]],MD_Main_SKU[Main SKU],MD_Main_SKU[SKU name_gom])</f>
        <v>WSS05</v>
      </c>
      <c r="I619" t="str">
        <f>_xlfn.XLOOKUP(Data_Xuất[[#This Row],[Material-Xuất]],MD_NVL[Material-Xuất],MD_NVL[SKU name_gom])</f>
        <v>Vảy trộn</v>
      </c>
      <c r="J619" t="str">
        <f>Data_Xuất[[#This Row],[Material-Xuất]]&amp;" | "&amp;Data_Xuất[[#This Row],[Material description-Xuất]]</f>
        <v>160012790 | Vảy PET Xơ Sợi B6.2_A3-B7.1_A3</v>
      </c>
      <c r="K619" s="2" cm="1">
        <f t="array" ref="K6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19" s="2" cm="1">
        <f t="array" ref="L6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19" s="2" cm="1">
        <f t="array" ref="M6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19" s="2" cm="1">
        <f t="array" ref="N6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24564.748201438848</v>
      </c>
      <c r="O619" s="2" cm="1">
        <f t="array" ref="O6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1328.9208633093524</v>
      </c>
      <c r="P619" s="2" cm="1">
        <f t="array" ref="P6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11646.906474820145</v>
      </c>
      <c r="Q619" s="2" cm="1">
        <f t="array" ref="Q6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459.56834532374097</v>
      </c>
      <c r="R619" s="2" cm="1">
        <f t="array" ref="R6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19" s="2" cm="1">
        <f t="array" ref="S6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19" s="2" cm="1">
        <f t="array" ref="T6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19" s="2" cm="1">
        <f t="array" ref="U6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1582.5899280575538</v>
      </c>
      <c r="V619" s="2" cm="1">
        <f t="array" ref="V6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19" s="2" cm="1">
        <f t="array" ref="W6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417.26618705035975</v>
      </c>
      <c r="X619" s="2" cm="1">
        <f t="array" ref="X6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19" s="2">
        <f>SUM(Data_Xuất[[#This Row],[B1_MN]:[B4_DT]])-Data_Xuất[[#This Row],[Xuất-NX]]</f>
        <v>0</v>
      </c>
    </row>
    <row r="620" spans="1:25" hidden="1" x14ac:dyDescent="0.35">
      <c r="A620">
        <v>2025</v>
      </c>
      <c r="B620">
        <v>7</v>
      </c>
      <c r="C620" t="s">
        <v>118</v>
      </c>
      <c r="D620" t="s">
        <v>119</v>
      </c>
      <c r="E620" t="s">
        <v>182</v>
      </c>
      <c r="F620" t="s">
        <v>183</v>
      </c>
      <c r="G620" s="2">
        <v>17500</v>
      </c>
      <c r="H620" t="str">
        <f>_xlfn.XLOOKUP(Data_Xuất[[#This Row],[Main SKU]],MD_Main_SKU[Main SKU],MD_Main_SKU[SKU name_gom])</f>
        <v>WSS05</v>
      </c>
      <c r="I620" t="str">
        <f>_xlfn.XLOOKUP(Data_Xuất[[#This Row],[Material-Xuất]],MD_NVL[Material-Xuất],MD_NVL[SKU name_gom])</f>
        <v>Vảy trộn</v>
      </c>
      <c r="J620" t="str">
        <f>Data_Xuất[[#This Row],[Material-Xuất]]&amp;" | "&amp;Data_Xuất[[#This Row],[Material description-Xuất]]</f>
        <v>160012456 | Vảy Xơ Sợi Mixed Thử Nghiệm</v>
      </c>
      <c r="K620" s="2" cm="1">
        <f t="array" ref="K6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202.96391752577321</v>
      </c>
      <c r="L620" s="2" cm="1">
        <f t="array" ref="L6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0" s="2" cm="1">
        <f t="array" ref="M6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20" s="2" cm="1">
        <f t="array" ref="N6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5649.0120274914088</v>
      </c>
      <c r="O620" s="2" cm="1">
        <f t="array" ref="O6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2195.1675257731958</v>
      </c>
      <c r="P620" s="2" cm="1">
        <f t="array" ref="P6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9445.3393470790379</v>
      </c>
      <c r="Q620" s="2" cm="1">
        <f t="array" ref="Q6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0" s="2" cm="1">
        <f t="array" ref="R6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0" s="2" cm="1">
        <f t="array" ref="S6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0" s="2" cm="1">
        <f t="array" ref="T6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0" s="2" cm="1">
        <f t="array" ref="U6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7.5171821305841924</v>
      </c>
      <c r="V620" s="2" cm="1">
        <f t="array" ref="V6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0" s="2" cm="1">
        <f t="array" ref="W6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0" s="2" cm="1">
        <f t="array" ref="X6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0" s="2">
        <f>SUM(Data_Xuất[[#This Row],[B1_MN]:[B4_DT]])-Data_Xuất[[#This Row],[Xuất-NX]]</f>
        <v>0</v>
      </c>
    </row>
    <row r="621" spans="1:25" hidden="1" x14ac:dyDescent="0.35">
      <c r="A621">
        <v>2025</v>
      </c>
      <c r="B621">
        <v>7</v>
      </c>
      <c r="C621" t="s">
        <v>118</v>
      </c>
      <c r="D621" t="s">
        <v>119</v>
      </c>
      <c r="E621" t="s">
        <v>268</v>
      </c>
      <c r="F621" t="s">
        <v>269</v>
      </c>
      <c r="G621" s="2">
        <v>20000</v>
      </c>
      <c r="H621" t="str">
        <f>_xlfn.XLOOKUP(Data_Xuất[[#This Row],[Main SKU]],MD_Main_SKU[Main SKU],MD_Main_SKU[SKU name_gom])</f>
        <v>WSS05</v>
      </c>
      <c r="I621" t="str">
        <f>_xlfn.XLOOKUP(Data_Xuất[[#This Row],[Material-Xuất]],MD_NVL[Material-Xuất],MD_NVL[SKU name_gom])</f>
        <v>Vảy trộn</v>
      </c>
      <c r="J621" t="str">
        <f>Data_Xuất[[#This Row],[Material-Xuất]]&amp;" | "&amp;Data_Xuất[[#This Row],[Material description-Xuất]]</f>
        <v>160012693 | Vảy PET B8_A1A2-B7.1_A1</v>
      </c>
      <c r="K621" s="2" cm="1">
        <f t="array" ref="K6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4079.9999999999995</v>
      </c>
      <c r="L621" s="2" cm="1">
        <f t="array" ref="L6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1" s="2" cm="1">
        <f t="array" ref="M6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21" s="2" cm="1">
        <f t="array" ref="N6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14600</v>
      </c>
      <c r="O621" s="2" cm="1">
        <f t="array" ref="O6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1" s="2" cm="1">
        <f t="array" ref="P6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1320</v>
      </c>
      <c r="Q621" s="2" cm="1">
        <f t="array" ref="Q6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1" s="2" cm="1">
        <f t="array" ref="R6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1" s="2" cm="1">
        <f t="array" ref="S6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1" s="2" cm="1">
        <f t="array" ref="T6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1" s="2" cm="1">
        <f t="array" ref="U6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1" s="2" cm="1">
        <f t="array" ref="V6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1" s="2" cm="1">
        <f t="array" ref="W6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1" s="2" cm="1">
        <f t="array" ref="X6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1" s="2">
        <f>SUM(Data_Xuất[[#This Row],[B1_MN]:[B4_DT]])-Data_Xuất[[#This Row],[Xuất-NX]]</f>
        <v>0</v>
      </c>
    </row>
    <row r="622" spans="1:25" hidden="1" x14ac:dyDescent="0.35">
      <c r="A622">
        <v>2025</v>
      </c>
      <c r="B622">
        <v>7</v>
      </c>
      <c r="C622" t="s">
        <v>118</v>
      </c>
      <c r="D622" t="s">
        <v>119</v>
      </c>
      <c r="E622" t="s">
        <v>117</v>
      </c>
      <c r="F622" t="s">
        <v>86</v>
      </c>
      <c r="G622" s="2">
        <v>350</v>
      </c>
      <c r="H622" t="str">
        <f>_xlfn.XLOOKUP(Data_Xuất[[#This Row],[Main SKU]],MD_Main_SKU[Main SKU],MD_Main_SKU[SKU name_gom])</f>
        <v>WSS05</v>
      </c>
      <c r="I622" t="str">
        <f>_xlfn.XLOOKUP(Data_Xuất[[#This Row],[Material-Xuất]],MD_NVL[Material-Xuất],MD_NVL[SKU name_gom])</f>
        <v>Phó sản</v>
      </c>
      <c r="J622" t="str">
        <f>Data_Xuất[[#This Row],[Material-Xuất]]&amp;" | "&amp;Data_Xuất[[#This Row],[Material description-Xuất]]</f>
        <v>160012783 | Phó Sản PET Đầu Keo</v>
      </c>
      <c r="K622" s="2" cm="1">
        <f t="array" ref="K6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22" s="2" cm="1">
        <f t="array" ref="L6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2" s="2" cm="1">
        <f t="array" ref="M6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22" s="2" cm="1">
        <f t="array" ref="N6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2" s="2" cm="1">
        <f t="array" ref="O6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2" s="2" cm="1">
        <f t="array" ref="P6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350</v>
      </c>
      <c r="Q622" s="2" cm="1">
        <f t="array" ref="Q6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2" s="2" cm="1">
        <f t="array" ref="R6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2" s="2" cm="1">
        <f t="array" ref="S6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2" s="2" cm="1">
        <f t="array" ref="T6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2" s="2" cm="1">
        <f t="array" ref="U6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2" s="2" cm="1">
        <f t="array" ref="V6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2" s="2" cm="1">
        <f t="array" ref="W6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2" s="2" cm="1">
        <f t="array" ref="X6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2" s="2">
        <f>SUM(Data_Xuất[[#This Row],[B1_MN]:[B4_DT]])-Data_Xuất[[#This Row],[Xuất-NX]]</f>
        <v>0</v>
      </c>
    </row>
    <row r="623" spans="1:25" hidden="1" x14ac:dyDescent="0.35">
      <c r="A623">
        <v>2025</v>
      </c>
      <c r="B623">
        <v>7</v>
      </c>
      <c r="C623" t="s">
        <v>118</v>
      </c>
      <c r="D623" t="s">
        <v>119</v>
      </c>
      <c r="E623" t="s">
        <v>240</v>
      </c>
      <c r="F623" t="s">
        <v>241</v>
      </c>
      <c r="G623" s="2">
        <v>49000</v>
      </c>
      <c r="H623" t="str">
        <f>_xlfn.XLOOKUP(Data_Xuất[[#This Row],[Main SKU]],MD_Main_SKU[Main SKU],MD_Main_SKU[SKU name_gom])</f>
        <v>WSS05</v>
      </c>
      <c r="I623" t="str">
        <f>_xlfn.XLOOKUP(Data_Xuất[[#This Row],[Material-Xuất]],MD_NVL[Material-Xuất],MD_NVL[SKU name_gom])</f>
        <v>Vảy trộn</v>
      </c>
      <c r="J623" t="str">
        <f>Data_Xuất[[#This Row],[Material-Xuất]]&amp;" | "&amp;Data_Xuất[[#This Row],[Material description-Xuất]]</f>
        <v>160012790 | Vảy PET Xơ Sợi B6.2_A3-B7.1_A3</v>
      </c>
      <c r="K623" s="2" cm="1">
        <f t="array" ref="K6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23" s="2" cm="1">
        <f t="array" ref="L6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3" s="2" cm="1">
        <f t="array" ref="M6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23" s="2" cm="1">
        <f t="array" ref="N6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30091.816546762588</v>
      </c>
      <c r="O623" s="2" cm="1">
        <f t="array" ref="O6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1627.9280575539567</v>
      </c>
      <c r="P623" s="2" cm="1">
        <f t="array" ref="P6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14267.460431654677</v>
      </c>
      <c r="Q623" s="2" cm="1">
        <f t="array" ref="Q6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562.97122302158266</v>
      </c>
      <c r="R623" s="2" cm="1">
        <f t="array" ref="R6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3" s="2" cm="1">
        <f t="array" ref="S6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3" s="2" cm="1">
        <f t="array" ref="T6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3" s="2" cm="1">
        <f t="array" ref="U6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1938.6726618705036</v>
      </c>
      <c r="V623" s="2" cm="1">
        <f t="array" ref="V6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3" s="2" cm="1">
        <f t="array" ref="W6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511.15107913669067</v>
      </c>
      <c r="X623" s="2" cm="1">
        <f t="array" ref="X6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3" s="2">
        <f>SUM(Data_Xuất[[#This Row],[B1_MN]:[B4_DT]])-Data_Xuất[[#This Row],[Xuất-NX]]</f>
        <v>0</v>
      </c>
    </row>
    <row r="624" spans="1:25" hidden="1" x14ac:dyDescent="0.35">
      <c r="A624">
        <v>2025</v>
      </c>
      <c r="B624">
        <v>7</v>
      </c>
      <c r="C624" t="s">
        <v>48</v>
      </c>
      <c r="D624" t="s">
        <v>49</v>
      </c>
      <c r="E624" t="s">
        <v>256</v>
      </c>
      <c r="F624" t="s">
        <v>257</v>
      </c>
      <c r="G624" s="2">
        <v>179000</v>
      </c>
      <c r="H624" t="str">
        <f>_xlfn.XLOOKUP(Data_Xuất[[#This Row],[Main SKU]],MD_Main_SKU[Main SKU],MD_Main_SKU[SKU name_gom])</f>
        <v>WSS01</v>
      </c>
      <c r="I624" t="str">
        <f>_xlfn.XLOOKUP(Data_Xuất[[#This Row],[Material-Xuất]],MD_NVL[Material-Xuất],MD_NVL[SKU name_gom])</f>
        <v>Vảy trộn</v>
      </c>
      <c r="J624" t="str">
        <f>Data_Xuất[[#This Row],[Material-Xuất]]&amp;" | "&amp;Data_Xuất[[#This Row],[Material description-Xuất]]</f>
        <v>160012914 | Vảy PET WSS01G-L Mixed</v>
      </c>
      <c r="K624" s="2" cm="1">
        <f t="array" ref="K6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24" s="2" cm="1">
        <f t="array" ref="L6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4" s="2" cm="1">
        <f t="array" ref="M6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133090.95197255575</v>
      </c>
      <c r="N624" s="2" cm="1">
        <f t="array" ref="N6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4" s="2" cm="1">
        <f t="array" ref="O6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4" s="2" cm="1">
        <f t="array" ref="P6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4" s="2" cm="1">
        <f t="array" ref="Q6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4" s="2" cm="1">
        <f t="array" ref="R6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4" s="2" cm="1">
        <f t="array" ref="S6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45909.04802744426</v>
      </c>
      <c r="T624" s="2" cm="1">
        <f t="array" ref="T6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4" s="2" cm="1">
        <f t="array" ref="U6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4" s="2" cm="1">
        <f t="array" ref="V6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4" s="2" cm="1">
        <f t="array" ref="W6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4" s="2" cm="1">
        <f t="array" ref="X6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4" s="2">
        <f>SUM(Data_Xuất[[#This Row],[B1_MN]:[B4_DT]])-Data_Xuất[[#This Row],[Xuất-NX]]</f>
        <v>0</v>
      </c>
    </row>
    <row r="625" spans="1:25" hidden="1" x14ac:dyDescent="0.35">
      <c r="A625">
        <v>2025</v>
      </c>
      <c r="B625">
        <v>8</v>
      </c>
      <c r="C625" t="s">
        <v>8</v>
      </c>
      <c r="D625" t="s">
        <v>9</v>
      </c>
      <c r="E625" t="s">
        <v>156</v>
      </c>
      <c r="F625" t="s">
        <v>157</v>
      </c>
      <c r="G625" s="2">
        <v>197445</v>
      </c>
      <c r="H625" t="str">
        <f>_xlfn.XLOOKUP(Data_Xuất[[#This Row],[Main SKU]],MD_Main_SKU[Main SKU],MD_Main_SKU[SKU name_gom])</f>
        <v>WSS01</v>
      </c>
      <c r="I625" t="str">
        <f>_xlfn.XLOOKUP(Data_Xuất[[#This Row],[Material-Xuất]],MD_NVL[Material-Xuất],MD_NVL[SKU name_gom])</f>
        <v>Vảy trộn</v>
      </c>
      <c r="J625" t="str">
        <f>Data_Xuất[[#This Row],[Material-Xuất]]&amp;" | "&amp;Data_Xuất[[#This Row],[Material description-Xuất]]</f>
        <v>160012428 | Vảy PET B1-B7.1</v>
      </c>
      <c r="K625" s="2" cm="1">
        <f t="array" ref="K6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931.83272155217617</v>
      </c>
      <c r="L625" s="2" cm="1">
        <f t="array" ref="L6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5" s="2" cm="1">
        <f t="array" ref="M6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176283.59657839537</v>
      </c>
      <c r="N625" s="2" cm="1">
        <f t="array" ref="N6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5" s="2" cm="1">
        <f t="array" ref="O6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5" s="2" cm="1">
        <f t="array" ref="P6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5" s="2" cm="1">
        <f t="array" ref="Q6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5" s="2" cm="1">
        <f t="array" ref="R6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5" s="2" cm="1">
        <f t="array" ref="S6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18192.894981646565</v>
      </c>
      <c r="T625" s="2" cm="1">
        <f t="array" ref="T6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5" s="2" cm="1">
        <f t="array" ref="U6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2036.6757184058731</v>
      </c>
      <c r="V625" s="2" cm="1">
        <f t="array" ref="V6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5" s="2" cm="1">
        <f t="array" ref="W6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5" s="2" cm="1">
        <f t="array" ref="X6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5" s="2">
        <f>SUM(Data_Xuất[[#This Row],[B1_MN]:[B4_DT]])-Data_Xuất[[#This Row],[Xuất-NX]]</f>
        <v>0</v>
      </c>
    </row>
    <row r="626" spans="1:25" hidden="1" x14ac:dyDescent="0.35">
      <c r="A626">
        <v>2025</v>
      </c>
      <c r="B626">
        <v>8</v>
      </c>
      <c r="C626" t="s">
        <v>14</v>
      </c>
      <c r="D626" t="s">
        <v>15</v>
      </c>
      <c r="E626" t="s">
        <v>160</v>
      </c>
      <c r="F626" t="s">
        <v>161</v>
      </c>
      <c r="G626" s="2">
        <v>200874.99999999997</v>
      </c>
      <c r="H626" t="str">
        <f>_xlfn.XLOOKUP(Data_Xuất[[#This Row],[Main SKU]],MD_Main_SKU[Main SKU],MD_Main_SKU[SKU name_gom])</f>
        <v>iSS01084</v>
      </c>
      <c r="I626" t="str">
        <f>_xlfn.XLOOKUP(Data_Xuất[[#This Row],[Material-Xuất]],MD_NVL[Material-Xuất],MD_NVL[SKU name_gom])</f>
        <v>B1_DT</v>
      </c>
      <c r="J626" t="str">
        <f>Data_Xuất[[#This Row],[Material-Xuất]]&amp;" | "&amp;Data_Xuất[[#This Row],[Material description-Xuất]]</f>
        <v>160009895 | Vảy PET B1_A1 DT</v>
      </c>
      <c r="K626" s="2" cm="1">
        <f t="array" ref="K6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26" s="2" cm="1">
        <f t="array" ref="L6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6" s="2" cm="1">
        <f t="array" ref="M6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200874.99999999997</v>
      </c>
      <c r="N626" s="2" cm="1">
        <f t="array" ref="N6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6" s="2" cm="1">
        <f t="array" ref="O6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6" s="2" cm="1">
        <f t="array" ref="P6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6" s="2" cm="1">
        <f t="array" ref="Q6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6" s="2" cm="1">
        <f t="array" ref="R6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6" s="2" cm="1">
        <f t="array" ref="S6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6" s="2" cm="1">
        <f t="array" ref="T6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6" s="2" cm="1">
        <f t="array" ref="U6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6" s="2" cm="1">
        <f t="array" ref="V6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6" s="2" cm="1">
        <f t="array" ref="W6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6" s="2" cm="1">
        <f t="array" ref="X6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6" s="2">
        <f>SUM(Data_Xuất[[#This Row],[B1_MN]:[B4_DT]])-Data_Xuất[[#This Row],[Xuất-NX]]</f>
        <v>0</v>
      </c>
    </row>
    <row r="627" spans="1:25" hidden="1" x14ac:dyDescent="0.35">
      <c r="A627">
        <v>2025</v>
      </c>
      <c r="B627">
        <v>8</v>
      </c>
      <c r="C627" t="s">
        <v>14</v>
      </c>
      <c r="D627" t="s">
        <v>15</v>
      </c>
      <c r="E627" t="s">
        <v>162</v>
      </c>
      <c r="F627" t="s">
        <v>163</v>
      </c>
      <c r="G627" s="2">
        <v>184711</v>
      </c>
      <c r="H627" t="str">
        <f>_xlfn.XLOOKUP(Data_Xuất[[#This Row],[Main SKU]],MD_Main_SKU[Main SKU],MD_Main_SKU[SKU name_gom])</f>
        <v>iSS01084</v>
      </c>
      <c r="I627" t="str">
        <f>_xlfn.XLOOKUP(Data_Xuất[[#This Row],[Material-Xuất]],MD_NVL[Material-Xuất],MD_NVL[SKU name_gom])</f>
        <v>B1_MN</v>
      </c>
      <c r="J627" t="str">
        <f>Data_Xuất[[#This Row],[Material-Xuất]]&amp;" | "&amp;Data_Xuất[[#This Row],[Material description-Xuất]]</f>
        <v>160011761 | Vảy PET B1_A1 MN</v>
      </c>
      <c r="K627" s="2" cm="1">
        <f t="array" ref="K6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184711</v>
      </c>
      <c r="L627" s="2" cm="1">
        <f t="array" ref="L6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7" s="2" cm="1">
        <f t="array" ref="M6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27" s="2" cm="1">
        <f t="array" ref="N6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7" s="2" cm="1">
        <f t="array" ref="O6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7" s="2" cm="1">
        <f t="array" ref="P6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7" s="2" cm="1">
        <f t="array" ref="Q6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7" s="2" cm="1">
        <f t="array" ref="R6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7" s="2" cm="1">
        <f t="array" ref="S6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7" s="2" cm="1">
        <f t="array" ref="T6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7" s="2" cm="1">
        <f t="array" ref="U6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7" s="2" cm="1">
        <f t="array" ref="V6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7" s="2" cm="1">
        <f t="array" ref="W6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7" s="2" cm="1">
        <f t="array" ref="X6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7" s="2">
        <f>SUM(Data_Xuất[[#This Row],[B1_MN]:[B4_DT]])-Data_Xuất[[#This Row],[Xuất-NX]]</f>
        <v>0</v>
      </c>
    </row>
    <row r="628" spans="1:25" hidden="1" x14ac:dyDescent="0.35">
      <c r="A628">
        <v>2025</v>
      </c>
      <c r="B628">
        <v>8</v>
      </c>
      <c r="C628" t="s">
        <v>14</v>
      </c>
      <c r="D628" t="s">
        <v>15</v>
      </c>
      <c r="E628" t="s">
        <v>156</v>
      </c>
      <c r="F628" t="s">
        <v>157</v>
      </c>
      <c r="G628" s="2">
        <v>30000.000000000004</v>
      </c>
      <c r="H628" t="str">
        <f>_xlfn.XLOOKUP(Data_Xuất[[#This Row],[Main SKU]],MD_Main_SKU[Main SKU],MD_Main_SKU[SKU name_gom])</f>
        <v>iSS01084</v>
      </c>
      <c r="I628" t="str">
        <f>_xlfn.XLOOKUP(Data_Xuất[[#This Row],[Material-Xuất]],MD_NVL[Material-Xuất],MD_NVL[SKU name_gom])</f>
        <v>Vảy trộn</v>
      </c>
      <c r="J628" t="str">
        <f>Data_Xuất[[#This Row],[Material-Xuất]]&amp;" | "&amp;Data_Xuất[[#This Row],[Material description-Xuất]]</f>
        <v>160012428 | Vảy PET B1-B7.1</v>
      </c>
      <c r="K628" s="2" cm="1">
        <f t="array" ref="K6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141.58363922391192</v>
      </c>
      <c r="L628" s="2" cm="1">
        <f t="array" ref="L6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8" s="2" cm="1">
        <f t="array" ref="M6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26784.714210802311</v>
      </c>
      <c r="N628" s="2" cm="1">
        <f t="array" ref="N6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8" s="2" cm="1">
        <f t="array" ref="O6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8" s="2" cm="1">
        <f t="array" ref="P6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8" s="2" cm="1">
        <f t="array" ref="Q6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8" s="2" cm="1">
        <f t="array" ref="R6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8" s="2" cm="1">
        <f t="array" ref="S6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2764.2475091767178</v>
      </c>
      <c r="T628" s="2" cm="1">
        <f t="array" ref="T6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8" s="2" cm="1">
        <f t="array" ref="U6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309.45464079706346</v>
      </c>
      <c r="V628" s="2" cm="1">
        <f t="array" ref="V6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8" s="2" cm="1">
        <f t="array" ref="W6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8" s="2" cm="1">
        <f t="array" ref="X6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8" s="2">
        <f>SUM(Data_Xuất[[#This Row],[B1_MN]:[B4_DT]])-Data_Xuất[[#This Row],[Xuất-NX]]</f>
        <v>0</v>
      </c>
    </row>
    <row r="629" spans="1:25" hidden="1" x14ac:dyDescent="0.35">
      <c r="A629">
        <v>2025</v>
      </c>
      <c r="B629">
        <v>8</v>
      </c>
      <c r="C629" t="s">
        <v>14</v>
      </c>
      <c r="D629" t="s">
        <v>15</v>
      </c>
      <c r="E629" t="s">
        <v>142</v>
      </c>
      <c r="F629" t="s">
        <v>143</v>
      </c>
      <c r="G629" s="2">
        <v>32000.000000000004</v>
      </c>
      <c r="H629" t="str">
        <f>_xlfn.XLOOKUP(Data_Xuất[[#This Row],[Main SKU]],MD_Main_SKU[Main SKU],MD_Main_SKU[SKU name_gom])</f>
        <v>iSS01084</v>
      </c>
      <c r="I629" t="str">
        <f>_xlfn.XLOOKUP(Data_Xuất[[#This Row],[Material-Xuất]],MD_NVL[Material-Xuất],MD_NVL[SKU name_gom])</f>
        <v>B1_DT</v>
      </c>
      <c r="J629" t="str">
        <f>Data_Xuất[[#This Row],[Material-Xuất]]&amp;" | "&amp;Data_Xuất[[#This Row],[Material description-Xuất]]</f>
        <v>160012659 | Vảy PET B1_A2.1 DT</v>
      </c>
      <c r="K629" s="2" cm="1">
        <f t="array" ref="K6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29" s="2" cm="1">
        <f t="array" ref="L6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29" s="2" cm="1">
        <f t="array" ref="M6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32000.000000000004</v>
      </c>
      <c r="N629" s="2" cm="1">
        <f t="array" ref="N6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29" s="2" cm="1">
        <f t="array" ref="O6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29" s="2" cm="1">
        <f t="array" ref="P6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29" s="2" cm="1">
        <f t="array" ref="Q6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29" s="2" cm="1">
        <f t="array" ref="R6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29" s="2" cm="1">
        <f t="array" ref="S6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29" s="2" cm="1">
        <f t="array" ref="T6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29" s="2" cm="1">
        <f t="array" ref="U6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29" s="2" cm="1">
        <f t="array" ref="V6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29" s="2" cm="1">
        <f t="array" ref="W6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29" s="2" cm="1">
        <f t="array" ref="X6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29" s="2">
        <f>SUM(Data_Xuất[[#This Row],[B1_MN]:[B4_DT]])-Data_Xuất[[#This Row],[Xuất-NX]]</f>
        <v>0</v>
      </c>
    </row>
    <row r="630" spans="1:25" hidden="1" x14ac:dyDescent="0.35">
      <c r="A630">
        <v>2025</v>
      </c>
      <c r="B630">
        <v>8</v>
      </c>
      <c r="C630" t="s">
        <v>14</v>
      </c>
      <c r="D630" t="s">
        <v>15</v>
      </c>
      <c r="E630" t="s">
        <v>170</v>
      </c>
      <c r="F630" t="s">
        <v>171</v>
      </c>
      <c r="G630" s="2">
        <v>35999.999999999985</v>
      </c>
      <c r="H630" t="str">
        <f>_xlfn.XLOOKUP(Data_Xuất[[#This Row],[Main SKU]],MD_Main_SKU[Main SKU],MD_Main_SKU[SKU name_gom])</f>
        <v>iSS01084</v>
      </c>
      <c r="I630" t="str">
        <f>_xlfn.XLOOKUP(Data_Xuất[[#This Row],[Material-Xuất]],MD_NVL[Material-Xuất],MD_NVL[SKU name_gom])</f>
        <v>B1_MN</v>
      </c>
      <c r="J630" t="str">
        <f>Data_Xuất[[#This Row],[Material-Xuất]]&amp;" | "&amp;Data_Xuất[[#This Row],[Material description-Xuất]]</f>
        <v>160012660 | Vảy PET B1_A2.1 MN</v>
      </c>
      <c r="K630" s="2" cm="1">
        <f t="array" ref="K6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35999.999999999985</v>
      </c>
      <c r="L630" s="2" cm="1">
        <f t="array" ref="L6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0" s="2" cm="1">
        <f t="array" ref="M6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0" s="2" cm="1">
        <f t="array" ref="N6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0" s="2" cm="1">
        <f t="array" ref="O6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0" s="2" cm="1">
        <f t="array" ref="P6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0" s="2" cm="1">
        <f t="array" ref="Q6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0" s="2" cm="1">
        <f t="array" ref="R6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0" s="2" cm="1">
        <f t="array" ref="S6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0" s="2" cm="1">
        <f t="array" ref="T6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0" s="2" cm="1">
        <f t="array" ref="U6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0" s="2" cm="1">
        <f t="array" ref="V6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0" s="2" cm="1">
        <f t="array" ref="W6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0" s="2" cm="1">
        <f t="array" ref="X6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0" s="2">
        <f>SUM(Data_Xuất[[#This Row],[B1_MN]:[B4_DT]])-Data_Xuất[[#This Row],[Xuất-NX]]</f>
        <v>0</v>
      </c>
    </row>
    <row r="631" spans="1:25" hidden="1" x14ac:dyDescent="0.35">
      <c r="A631">
        <v>2025</v>
      </c>
      <c r="B631">
        <v>8</v>
      </c>
      <c r="C631" t="s">
        <v>14</v>
      </c>
      <c r="D631" t="s">
        <v>15</v>
      </c>
      <c r="E631" t="s">
        <v>246</v>
      </c>
      <c r="F631" t="s">
        <v>247</v>
      </c>
      <c r="G631" s="2">
        <v>269485.00000000006</v>
      </c>
      <c r="H631" t="str">
        <f>_xlfn.XLOOKUP(Data_Xuất[[#This Row],[Main SKU]],MD_Main_SKU[Main SKU],MD_Main_SKU[SKU name_gom])</f>
        <v>iSS01084</v>
      </c>
      <c r="I631" t="str">
        <f>_xlfn.XLOOKUP(Data_Xuất[[#This Row],[Material-Xuất]],MD_NVL[Material-Xuất],MD_NVL[SKU name_gom])</f>
        <v>B1_DT</v>
      </c>
      <c r="J631" t="str">
        <f>Data_Xuất[[#This Row],[Material-Xuất]]&amp;" | "&amp;Data_Xuất[[#This Row],[Material description-Xuất]]</f>
        <v>160012830 | Vảy PET B1_A1 DT-L</v>
      </c>
      <c r="K631" s="2" cm="1">
        <f t="array" ref="K6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31" s="2" cm="1">
        <f t="array" ref="L6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1" s="2" cm="1">
        <f t="array" ref="M6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269485.00000000006</v>
      </c>
      <c r="N631" s="2" cm="1">
        <f t="array" ref="N6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1" s="2" cm="1">
        <f t="array" ref="O6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1" s="2" cm="1">
        <f t="array" ref="P6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1" s="2" cm="1">
        <f t="array" ref="Q6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1" s="2" cm="1">
        <f t="array" ref="R6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1" s="2" cm="1">
        <f t="array" ref="S6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1" s="2" cm="1">
        <f t="array" ref="T6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1" s="2" cm="1">
        <f t="array" ref="U6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1" s="2" cm="1">
        <f t="array" ref="V6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1" s="2" cm="1">
        <f t="array" ref="W6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1" s="2" cm="1">
        <f t="array" ref="X6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1" s="2">
        <f>SUM(Data_Xuất[[#This Row],[B1_MN]:[B4_DT]])-Data_Xuất[[#This Row],[Xuất-NX]]</f>
        <v>0</v>
      </c>
    </row>
    <row r="632" spans="1:25" hidden="1" x14ac:dyDescent="0.35">
      <c r="A632">
        <v>2025</v>
      </c>
      <c r="B632">
        <v>8</v>
      </c>
      <c r="C632" t="s">
        <v>16</v>
      </c>
      <c r="D632" t="s">
        <v>17</v>
      </c>
      <c r="E632" t="s">
        <v>160</v>
      </c>
      <c r="F632" t="s">
        <v>161</v>
      </c>
      <c r="G632" s="2">
        <v>259225</v>
      </c>
      <c r="H632" t="str">
        <f>_xlfn.XLOOKUP(Data_Xuất[[#This Row],[Main SKU]],MD_Main_SKU[Main SKU],MD_Main_SKU[SKU name_gom])</f>
        <v>WSS01</v>
      </c>
      <c r="I632" t="str">
        <f>_xlfn.XLOOKUP(Data_Xuất[[#This Row],[Material-Xuất]],MD_NVL[Material-Xuất],MD_NVL[SKU name_gom])</f>
        <v>B1_DT</v>
      </c>
      <c r="J632" t="str">
        <f>Data_Xuất[[#This Row],[Material-Xuất]]&amp;" | "&amp;Data_Xuất[[#This Row],[Material description-Xuất]]</f>
        <v>160009895 | Vảy PET B1_A1 DT</v>
      </c>
      <c r="K632" s="2" cm="1">
        <f t="array" ref="K6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32" s="2" cm="1">
        <f t="array" ref="L6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2" s="2" cm="1">
        <f t="array" ref="M6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259225</v>
      </c>
      <c r="N632" s="2" cm="1">
        <f t="array" ref="N6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2" s="2" cm="1">
        <f t="array" ref="O6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2" s="2" cm="1">
        <f t="array" ref="P6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2" s="2" cm="1">
        <f t="array" ref="Q6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2" s="2" cm="1">
        <f t="array" ref="R6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2" s="2" cm="1">
        <f t="array" ref="S6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2" s="2" cm="1">
        <f t="array" ref="T6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2" s="2" cm="1">
        <f t="array" ref="U6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2" s="2" cm="1">
        <f t="array" ref="V6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2" s="2" cm="1">
        <f t="array" ref="W6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2" s="2" cm="1">
        <f t="array" ref="X6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2" s="2">
        <f>SUM(Data_Xuất[[#This Row],[B1_MN]:[B4_DT]])-Data_Xuất[[#This Row],[Xuất-NX]]</f>
        <v>0</v>
      </c>
    </row>
    <row r="633" spans="1:25" hidden="1" x14ac:dyDescent="0.35">
      <c r="A633">
        <v>2025</v>
      </c>
      <c r="B633">
        <v>8</v>
      </c>
      <c r="C633" t="s">
        <v>16</v>
      </c>
      <c r="D633" t="s">
        <v>17</v>
      </c>
      <c r="E633" t="s">
        <v>162</v>
      </c>
      <c r="F633" t="s">
        <v>163</v>
      </c>
      <c r="G633" s="2">
        <v>831868.99999999988</v>
      </c>
      <c r="H633" t="str">
        <f>_xlfn.XLOOKUP(Data_Xuất[[#This Row],[Main SKU]],MD_Main_SKU[Main SKU],MD_Main_SKU[SKU name_gom])</f>
        <v>WSS01</v>
      </c>
      <c r="I633" t="str">
        <f>_xlfn.XLOOKUP(Data_Xuất[[#This Row],[Material-Xuất]],MD_NVL[Material-Xuất],MD_NVL[SKU name_gom])</f>
        <v>B1_MN</v>
      </c>
      <c r="J633" t="str">
        <f>Data_Xuất[[#This Row],[Material-Xuất]]&amp;" | "&amp;Data_Xuất[[#This Row],[Material description-Xuất]]</f>
        <v>160011761 | Vảy PET B1_A1 MN</v>
      </c>
      <c r="K633" s="2" cm="1">
        <f t="array" ref="K6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831868.99999999988</v>
      </c>
      <c r="L633" s="2" cm="1">
        <f t="array" ref="L6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3" s="2" cm="1">
        <f t="array" ref="M6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3" s="2" cm="1">
        <f t="array" ref="N6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3" s="2" cm="1">
        <f t="array" ref="O6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3" s="2" cm="1">
        <f t="array" ref="P6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3" s="2" cm="1">
        <f t="array" ref="Q6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3" s="2" cm="1">
        <f t="array" ref="R6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3" s="2" cm="1">
        <f t="array" ref="S6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3" s="2" cm="1">
        <f t="array" ref="T6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3" s="2" cm="1">
        <f t="array" ref="U6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3" s="2" cm="1">
        <f t="array" ref="V6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3" s="2" cm="1">
        <f t="array" ref="W6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3" s="2" cm="1">
        <f t="array" ref="X6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3" s="2">
        <f>SUM(Data_Xuất[[#This Row],[B1_MN]:[B4_DT]])-Data_Xuất[[#This Row],[Xuất-NX]]</f>
        <v>0</v>
      </c>
    </row>
    <row r="634" spans="1:25" hidden="1" x14ac:dyDescent="0.35">
      <c r="A634">
        <v>2025</v>
      </c>
      <c r="B634">
        <v>8</v>
      </c>
      <c r="C634" t="s">
        <v>16</v>
      </c>
      <c r="D634" t="s">
        <v>17</v>
      </c>
      <c r="E634" t="s">
        <v>172</v>
      </c>
      <c r="F634" t="s">
        <v>173</v>
      </c>
      <c r="G634" s="2">
        <v>333551</v>
      </c>
      <c r="H634" t="str">
        <f>_xlfn.XLOOKUP(Data_Xuất[[#This Row],[Main SKU]],MD_Main_SKU[Main SKU],MD_Main_SKU[SKU name_gom])</f>
        <v>WSS01</v>
      </c>
      <c r="I634" t="str">
        <f>_xlfn.XLOOKUP(Data_Xuất[[#This Row],[Material-Xuất]],MD_NVL[Material-Xuất],MD_NVL[SKU name_gom])</f>
        <v>B1_DT</v>
      </c>
      <c r="J634" t="str">
        <f>Data_Xuất[[#This Row],[Material-Xuất]]&amp;" | "&amp;Data_Xuất[[#This Row],[Material description-Xuất]]</f>
        <v>160012293 | Vảy PET B1_A2.2 DT</v>
      </c>
      <c r="K634" s="2" cm="1">
        <f t="array" ref="K6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34" s="2" cm="1">
        <f t="array" ref="L6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4" s="2" cm="1">
        <f t="array" ref="M6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333551</v>
      </c>
      <c r="N634" s="2" cm="1">
        <f t="array" ref="N6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4" s="2" cm="1">
        <f t="array" ref="O6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4" s="2" cm="1">
        <f t="array" ref="P6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4" s="2" cm="1">
        <f t="array" ref="Q6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4" s="2" cm="1">
        <f t="array" ref="R6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4" s="2" cm="1">
        <f t="array" ref="S6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4" s="2" cm="1">
        <f t="array" ref="T6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4" s="2" cm="1">
        <f t="array" ref="U6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4" s="2" cm="1">
        <f t="array" ref="V6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4" s="2" cm="1">
        <f t="array" ref="W6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4" s="2" cm="1">
        <f t="array" ref="X6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4" s="2">
        <f>SUM(Data_Xuất[[#This Row],[B1_MN]:[B4_DT]])-Data_Xuất[[#This Row],[Xuất-NX]]</f>
        <v>0</v>
      </c>
    </row>
    <row r="635" spans="1:25" hidden="1" x14ac:dyDescent="0.35">
      <c r="A635">
        <v>2025</v>
      </c>
      <c r="B635">
        <v>8</v>
      </c>
      <c r="C635" t="s">
        <v>16</v>
      </c>
      <c r="D635" t="s">
        <v>17</v>
      </c>
      <c r="E635" t="s">
        <v>164</v>
      </c>
      <c r="F635" t="s">
        <v>165</v>
      </c>
      <c r="G635" s="2">
        <v>374829.99999999994</v>
      </c>
      <c r="H635" t="str">
        <f>_xlfn.XLOOKUP(Data_Xuất[[#This Row],[Main SKU]],MD_Main_SKU[Main SKU],MD_Main_SKU[SKU name_gom])</f>
        <v>WSS01</v>
      </c>
      <c r="I635" t="str">
        <f>_xlfn.XLOOKUP(Data_Xuất[[#This Row],[Material-Xuất]],MD_NVL[Material-Xuất],MD_NVL[SKU name_gom])</f>
        <v>B1_MN</v>
      </c>
      <c r="J635" t="str">
        <f>Data_Xuất[[#This Row],[Material-Xuất]]&amp;" | "&amp;Data_Xuất[[#This Row],[Material description-Xuất]]</f>
        <v>160012296 | Vảy PET B1_A2.2 MN</v>
      </c>
      <c r="K635" s="2" cm="1">
        <f t="array" ref="K6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374829.99999999994</v>
      </c>
      <c r="L635" s="2" cm="1">
        <f t="array" ref="L6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5" s="2" cm="1">
        <f t="array" ref="M6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5" s="2" cm="1">
        <f t="array" ref="N6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5" s="2" cm="1">
        <f t="array" ref="O6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5" s="2" cm="1">
        <f t="array" ref="P6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5" s="2" cm="1">
        <f t="array" ref="Q6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5" s="2" cm="1">
        <f t="array" ref="R6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5" s="2" cm="1">
        <f t="array" ref="S6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5" s="2" cm="1">
        <f t="array" ref="T6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5" s="2" cm="1">
        <f t="array" ref="U6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5" s="2" cm="1">
        <f t="array" ref="V6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5" s="2" cm="1">
        <f t="array" ref="W6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5" s="2" cm="1">
        <f t="array" ref="X6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5" s="2">
        <f>SUM(Data_Xuất[[#This Row],[B1_MN]:[B4_DT]])-Data_Xuất[[#This Row],[Xuất-NX]]</f>
        <v>0</v>
      </c>
    </row>
    <row r="636" spans="1:25" hidden="1" x14ac:dyDescent="0.35">
      <c r="A636">
        <v>2025</v>
      </c>
      <c r="B636">
        <v>8</v>
      </c>
      <c r="C636" t="s">
        <v>16</v>
      </c>
      <c r="D636" t="s">
        <v>17</v>
      </c>
      <c r="E636" t="s">
        <v>142</v>
      </c>
      <c r="F636" t="s">
        <v>143</v>
      </c>
      <c r="G636" s="2">
        <v>58999.999999999993</v>
      </c>
      <c r="H636" t="str">
        <f>_xlfn.XLOOKUP(Data_Xuất[[#This Row],[Main SKU]],MD_Main_SKU[Main SKU],MD_Main_SKU[SKU name_gom])</f>
        <v>WSS01</v>
      </c>
      <c r="I636" t="str">
        <f>_xlfn.XLOOKUP(Data_Xuất[[#This Row],[Material-Xuất]],MD_NVL[Material-Xuất],MD_NVL[SKU name_gom])</f>
        <v>B1_DT</v>
      </c>
      <c r="J636" t="str">
        <f>Data_Xuất[[#This Row],[Material-Xuất]]&amp;" | "&amp;Data_Xuất[[#This Row],[Material description-Xuất]]</f>
        <v>160012659 | Vảy PET B1_A2.1 DT</v>
      </c>
      <c r="K636" s="2" cm="1">
        <f t="array" ref="K6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36" s="2" cm="1">
        <f t="array" ref="L6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6" s="2" cm="1">
        <f t="array" ref="M6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58999.999999999993</v>
      </c>
      <c r="N636" s="2" cm="1">
        <f t="array" ref="N6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6" s="2" cm="1">
        <f t="array" ref="O6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6" s="2" cm="1">
        <f t="array" ref="P6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6" s="2" cm="1">
        <f t="array" ref="Q6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6" s="2" cm="1">
        <f t="array" ref="R6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6" s="2" cm="1">
        <f t="array" ref="S6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6" s="2" cm="1">
        <f t="array" ref="T6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6" s="2" cm="1">
        <f t="array" ref="U6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6" s="2" cm="1">
        <f t="array" ref="V6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6" s="2" cm="1">
        <f t="array" ref="W6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6" s="2" cm="1">
        <f t="array" ref="X6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6" s="2">
        <f>SUM(Data_Xuất[[#This Row],[B1_MN]:[B4_DT]])-Data_Xuất[[#This Row],[Xuất-NX]]</f>
        <v>0</v>
      </c>
    </row>
    <row r="637" spans="1:25" hidden="1" x14ac:dyDescent="0.35">
      <c r="A637">
        <v>2025</v>
      </c>
      <c r="B637">
        <v>8</v>
      </c>
      <c r="C637" t="s">
        <v>16</v>
      </c>
      <c r="D637" t="s">
        <v>17</v>
      </c>
      <c r="E637" t="s">
        <v>170</v>
      </c>
      <c r="F637" t="s">
        <v>171</v>
      </c>
      <c r="G637" s="2">
        <v>95999.999999999985</v>
      </c>
      <c r="H637" t="str">
        <f>_xlfn.XLOOKUP(Data_Xuất[[#This Row],[Main SKU]],MD_Main_SKU[Main SKU],MD_Main_SKU[SKU name_gom])</f>
        <v>WSS01</v>
      </c>
      <c r="I637" t="str">
        <f>_xlfn.XLOOKUP(Data_Xuất[[#This Row],[Material-Xuất]],MD_NVL[Material-Xuất],MD_NVL[SKU name_gom])</f>
        <v>B1_MN</v>
      </c>
      <c r="J637" t="str">
        <f>Data_Xuất[[#This Row],[Material-Xuất]]&amp;" | "&amp;Data_Xuất[[#This Row],[Material description-Xuất]]</f>
        <v>160012660 | Vảy PET B1_A2.1 MN</v>
      </c>
      <c r="K637" s="2" cm="1">
        <f t="array" ref="K6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95999.999999999985</v>
      </c>
      <c r="L637" s="2" cm="1">
        <f t="array" ref="L6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7" s="2" cm="1">
        <f t="array" ref="M6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7" s="2" cm="1">
        <f t="array" ref="N6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7" s="2" cm="1">
        <f t="array" ref="O6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37" s="2" cm="1">
        <f t="array" ref="P6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7" s="2" cm="1">
        <f t="array" ref="Q6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7" s="2" cm="1">
        <f t="array" ref="R6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7" s="2" cm="1">
        <f t="array" ref="S6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7" s="2" cm="1">
        <f t="array" ref="T6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7" s="2" cm="1">
        <f t="array" ref="U6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7" s="2" cm="1">
        <f t="array" ref="V6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7" s="2" cm="1">
        <f t="array" ref="W6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7" s="2" cm="1">
        <f t="array" ref="X6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7" s="2">
        <f>SUM(Data_Xuất[[#This Row],[B1_MN]:[B4_DT]])-Data_Xuất[[#This Row],[Xuất-NX]]</f>
        <v>0</v>
      </c>
    </row>
    <row r="638" spans="1:25" hidden="1" x14ac:dyDescent="0.35">
      <c r="A638">
        <v>2025</v>
      </c>
      <c r="B638">
        <v>8</v>
      </c>
      <c r="C638" t="s">
        <v>16</v>
      </c>
      <c r="D638" t="s">
        <v>17</v>
      </c>
      <c r="E638" t="s">
        <v>222</v>
      </c>
      <c r="F638" t="s">
        <v>223</v>
      </c>
      <c r="G638" s="2">
        <v>49107.000000000007</v>
      </c>
      <c r="H638" t="str">
        <f>_xlfn.XLOOKUP(Data_Xuất[[#This Row],[Main SKU]],MD_Main_SKU[Main SKU],MD_Main_SKU[SKU name_gom])</f>
        <v>WSS01</v>
      </c>
      <c r="I638" t="str">
        <f>_xlfn.XLOOKUP(Data_Xuất[[#This Row],[Material-Xuất]],MD_NVL[Material-Xuất],MD_NVL[SKU name_gom])</f>
        <v>B2_DT</v>
      </c>
      <c r="J638" t="str">
        <f>Data_Xuất[[#This Row],[Material-Xuất]]&amp;" | "&amp;Data_Xuất[[#This Row],[Material description-Xuất]]</f>
        <v>160012683 | Vảy PET B2.2_A1</v>
      </c>
      <c r="K638" s="2" cm="1">
        <f t="array" ref="K6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38" s="2" cm="1">
        <f t="array" ref="L6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8" s="2" cm="1">
        <f t="array" ref="M6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8" s="2" cm="1">
        <f t="array" ref="N6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8" s="2" cm="1">
        <f t="array" ref="O6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49107.000000000007</v>
      </c>
      <c r="P638" s="2" cm="1">
        <f t="array" ref="P6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8" s="2" cm="1">
        <f t="array" ref="Q6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8" s="2" cm="1">
        <f t="array" ref="R6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8" s="2" cm="1">
        <f t="array" ref="S6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8" s="2" cm="1">
        <f t="array" ref="T6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8" s="2" cm="1">
        <f t="array" ref="U6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8" s="2" cm="1">
        <f t="array" ref="V6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8" s="2" cm="1">
        <f t="array" ref="W6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8" s="2" cm="1">
        <f t="array" ref="X6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8" s="2">
        <f>SUM(Data_Xuất[[#This Row],[B1_MN]:[B4_DT]])-Data_Xuất[[#This Row],[Xuất-NX]]</f>
        <v>0</v>
      </c>
    </row>
    <row r="639" spans="1:25" hidden="1" x14ac:dyDescent="0.35">
      <c r="A639">
        <v>2025</v>
      </c>
      <c r="B639">
        <v>8</v>
      </c>
      <c r="C639" t="s">
        <v>16</v>
      </c>
      <c r="D639" t="s">
        <v>17</v>
      </c>
      <c r="E639" t="s">
        <v>224</v>
      </c>
      <c r="F639" t="s">
        <v>225</v>
      </c>
      <c r="G639" s="2">
        <v>61000</v>
      </c>
      <c r="H639" t="str">
        <f>_xlfn.XLOOKUP(Data_Xuất[[#This Row],[Main SKU]],MD_Main_SKU[Main SKU],MD_Main_SKU[SKU name_gom])</f>
        <v>WSS01</v>
      </c>
      <c r="I639" t="str">
        <f>_xlfn.XLOOKUP(Data_Xuất[[#This Row],[Material-Xuất]],MD_NVL[Material-Xuất],MD_NVL[SKU name_gom])</f>
        <v>B2_DT</v>
      </c>
      <c r="J639" t="str">
        <f>Data_Xuất[[#This Row],[Material-Xuất]]&amp;" | "&amp;Data_Xuất[[#This Row],[Material description-Xuất]]</f>
        <v>160012684 | Vảy PET B2.2_A2</v>
      </c>
      <c r="K639" s="2" cm="1">
        <f t="array" ref="K6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39" s="2" cm="1">
        <f t="array" ref="L6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39" s="2" cm="1">
        <f t="array" ref="M6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39" s="2" cm="1">
        <f t="array" ref="N6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39" s="2" cm="1">
        <f t="array" ref="O6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61000</v>
      </c>
      <c r="P639" s="2" cm="1">
        <f t="array" ref="P6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39" s="2" cm="1">
        <f t="array" ref="Q6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39" s="2" cm="1">
        <f t="array" ref="R6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39" s="2" cm="1">
        <f t="array" ref="S6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39" s="2" cm="1">
        <f t="array" ref="T6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39" s="2" cm="1">
        <f t="array" ref="U6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39" s="2" cm="1">
        <f t="array" ref="V6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39" s="2" cm="1">
        <f t="array" ref="W6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39" s="2" cm="1">
        <f t="array" ref="X6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39" s="2">
        <f>SUM(Data_Xuất[[#This Row],[B1_MN]:[B4_DT]])-Data_Xuất[[#This Row],[Xuất-NX]]</f>
        <v>0</v>
      </c>
    </row>
    <row r="640" spans="1:25" hidden="1" x14ac:dyDescent="0.35">
      <c r="A640">
        <v>2025</v>
      </c>
      <c r="B640">
        <v>8</v>
      </c>
      <c r="C640" t="s">
        <v>26</v>
      </c>
      <c r="D640" t="s">
        <v>27</v>
      </c>
      <c r="E640" t="s">
        <v>162</v>
      </c>
      <c r="F640" t="s">
        <v>163</v>
      </c>
      <c r="G640" s="2">
        <v>44950</v>
      </c>
      <c r="H640" t="str">
        <f>_xlfn.XLOOKUP(Data_Xuất[[#This Row],[Main SKU]],MD_Main_SKU[Main SKU],MD_Main_SKU[SKU name_gom])</f>
        <v>iSS01</v>
      </c>
      <c r="I640" t="str">
        <f>_xlfn.XLOOKUP(Data_Xuất[[#This Row],[Material-Xuất]],MD_NVL[Material-Xuất],MD_NVL[SKU name_gom])</f>
        <v>B1_MN</v>
      </c>
      <c r="J640" t="str">
        <f>Data_Xuất[[#This Row],[Material-Xuất]]&amp;" | "&amp;Data_Xuất[[#This Row],[Material description-Xuất]]</f>
        <v>160011761 | Vảy PET B1_A1 MN</v>
      </c>
      <c r="K640" s="2" cm="1">
        <f t="array" ref="K6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44950</v>
      </c>
      <c r="L640" s="2" cm="1">
        <f t="array" ref="L6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0" s="2" cm="1">
        <f t="array" ref="M6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40" s="2" cm="1">
        <f t="array" ref="N6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0" s="2" cm="1">
        <f t="array" ref="O6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0" s="2" cm="1">
        <f t="array" ref="P6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0" s="2" cm="1">
        <f t="array" ref="Q6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0" s="2" cm="1">
        <f t="array" ref="R6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0" s="2" cm="1">
        <f t="array" ref="S6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0" s="2" cm="1">
        <f t="array" ref="T6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0" s="2" cm="1">
        <f t="array" ref="U6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0" s="2" cm="1">
        <f t="array" ref="V6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0" s="2" cm="1">
        <f t="array" ref="W6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0" s="2" cm="1">
        <f t="array" ref="X6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0" s="2">
        <f>SUM(Data_Xuất[[#This Row],[B1_MN]:[B4_DT]])-Data_Xuất[[#This Row],[Xuất-NX]]</f>
        <v>0</v>
      </c>
    </row>
    <row r="641" spans="1:25" hidden="1" x14ac:dyDescent="0.35">
      <c r="A641">
        <v>2025</v>
      </c>
      <c r="B641">
        <v>8</v>
      </c>
      <c r="C641" t="s">
        <v>26</v>
      </c>
      <c r="D641" t="s">
        <v>27</v>
      </c>
      <c r="E641" t="s">
        <v>172</v>
      </c>
      <c r="F641" t="s">
        <v>173</v>
      </c>
      <c r="G641" s="2">
        <v>366278.99999999994</v>
      </c>
      <c r="H641" t="str">
        <f>_xlfn.XLOOKUP(Data_Xuất[[#This Row],[Main SKU]],MD_Main_SKU[Main SKU],MD_Main_SKU[SKU name_gom])</f>
        <v>iSS01</v>
      </c>
      <c r="I641" t="str">
        <f>_xlfn.XLOOKUP(Data_Xuất[[#This Row],[Material-Xuất]],MD_NVL[Material-Xuất],MD_NVL[SKU name_gom])</f>
        <v>B1_DT</v>
      </c>
      <c r="J641" t="str">
        <f>Data_Xuất[[#This Row],[Material-Xuất]]&amp;" | "&amp;Data_Xuất[[#This Row],[Material description-Xuất]]</f>
        <v>160012293 | Vảy PET B1_A2.2 DT</v>
      </c>
      <c r="K641" s="2" cm="1">
        <f t="array" ref="K6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41" s="2" cm="1">
        <f t="array" ref="L6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1" s="2" cm="1">
        <f t="array" ref="M6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366278.99999999994</v>
      </c>
      <c r="N641" s="2" cm="1">
        <f t="array" ref="N6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1" s="2" cm="1">
        <f t="array" ref="O6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1" s="2" cm="1">
        <f t="array" ref="P6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1" s="2" cm="1">
        <f t="array" ref="Q6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1" s="2" cm="1">
        <f t="array" ref="R6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1" s="2" cm="1">
        <f t="array" ref="S6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1" s="2" cm="1">
        <f t="array" ref="T6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1" s="2" cm="1">
        <f t="array" ref="U6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1" s="2" cm="1">
        <f t="array" ref="V6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1" s="2" cm="1">
        <f t="array" ref="W6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1" s="2" cm="1">
        <f t="array" ref="X6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1" s="2">
        <f>SUM(Data_Xuất[[#This Row],[B1_MN]:[B4_DT]])-Data_Xuất[[#This Row],[Xuất-NX]]</f>
        <v>0</v>
      </c>
    </row>
    <row r="642" spans="1:25" hidden="1" x14ac:dyDescent="0.35">
      <c r="A642">
        <v>2025</v>
      </c>
      <c r="B642">
        <v>8</v>
      </c>
      <c r="C642" t="s">
        <v>26</v>
      </c>
      <c r="D642" t="s">
        <v>27</v>
      </c>
      <c r="E642" t="s">
        <v>194</v>
      </c>
      <c r="F642" t="s">
        <v>195</v>
      </c>
      <c r="G642" s="2">
        <v>13250</v>
      </c>
      <c r="H642" t="str">
        <f>_xlfn.XLOOKUP(Data_Xuất[[#This Row],[Main SKU]],MD_Main_SKU[Main SKU],MD_Main_SKU[SKU name_gom])</f>
        <v>iSS01</v>
      </c>
      <c r="I642" t="str">
        <f>_xlfn.XLOOKUP(Data_Xuất[[#This Row],[Material-Xuất]],MD_NVL[Material-Xuất],MD_NVL[SKU name_gom])</f>
        <v>B1_DT</v>
      </c>
      <c r="J642" t="str">
        <f>Data_Xuất[[#This Row],[Material-Xuất]]&amp;" | "&amp;Data_Xuất[[#This Row],[Material description-Xuất]]</f>
        <v>160012294 | Vảy PET B1_A3 DT</v>
      </c>
      <c r="K642" s="2" cm="1">
        <f t="array" ref="K6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42" s="2" cm="1">
        <f t="array" ref="L6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2" s="2" cm="1">
        <f t="array" ref="M6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13250</v>
      </c>
      <c r="N642" s="2" cm="1">
        <f t="array" ref="N6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2" s="2" cm="1">
        <f t="array" ref="O6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2" s="2" cm="1">
        <f t="array" ref="P6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2" s="2" cm="1">
        <f t="array" ref="Q6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2" s="2" cm="1">
        <f t="array" ref="R6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2" s="2" cm="1">
        <f t="array" ref="S6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2" s="2" cm="1">
        <f t="array" ref="T6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2" s="2" cm="1">
        <f t="array" ref="U6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2" s="2" cm="1">
        <f t="array" ref="V6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2" s="2" cm="1">
        <f t="array" ref="W6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2" s="2" cm="1">
        <f t="array" ref="X6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2" s="2">
        <f>SUM(Data_Xuất[[#This Row],[B1_MN]:[B4_DT]])-Data_Xuất[[#This Row],[Xuất-NX]]</f>
        <v>0</v>
      </c>
    </row>
    <row r="643" spans="1:25" hidden="1" x14ac:dyDescent="0.35">
      <c r="A643">
        <v>2025</v>
      </c>
      <c r="B643">
        <v>8</v>
      </c>
      <c r="C643" t="s">
        <v>26</v>
      </c>
      <c r="D643" t="s">
        <v>27</v>
      </c>
      <c r="E643" t="s">
        <v>164</v>
      </c>
      <c r="F643" t="s">
        <v>165</v>
      </c>
      <c r="G643" s="2">
        <v>309434.24999999988</v>
      </c>
      <c r="H643" t="str">
        <f>_xlfn.XLOOKUP(Data_Xuất[[#This Row],[Main SKU]],MD_Main_SKU[Main SKU],MD_Main_SKU[SKU name_gom])</f>
        <v>iSS01</v>
      </c>
      <c r="I643" t="str">
        <f>_xlfn.XLOOKUP(Data_Xuất[[#This Row],[Material-Xuất]],MD_NVL[Material-Xuất],MD_NVL[SKU name_gom])</f>
        <v>B1_MN</v>
      </c>
      <c r="J643" t="str">
        <f>Data_Xuất[[#This Row],[Material-Xuất]]&amp;" | "&amp;Data_Xuất[[#This Row],[Material description-Xuất]]</f>
        <v>160012296 | Vảy PET B1_A2.2 MN</v>
      </c>
      <c r="K643" s="2" cm="1">
        <f t="array" ref="K6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309434.24999999988</v>
      </c>
      <c r="L643" s="2" cm="1">
        <f t="array" ref="L6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3" s="2" cm="1">
        <f t="array" ref="M6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43" s="2" cm="1">
        <f t="array" ref="N6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3" s="2" cm="1">
        <f t="array" ref="O6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3" s="2" cm="1">
        <f t="array" ref="P6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3" s="2" cm="1">
        <f t="array" ref="Q6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3" s="2" cm="1">
        <f t="array" ref="R6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3" s="2" cm="1">
        <f t="array" ref="S6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3" s="2" cm="1">
        <f t="array" ref="T6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3" s="2" cm="1">
        <f t="array" ref="U6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3" s="2" cm="1">
        <f t="array" ref="V6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3" s="2" cm="1">
        <f t="array" ref="W6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3" s="2" cm="1">
        <f t="array" ref="X6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3" s="2">
        <f>SUM(Data_Xuất[[#This Row],[B1_MN]:[B4_DT]])-Data_Xuất[[#This Row],[Xuất-NX]]</f>
        <v>0</v>
      </c>
    </row>
    <row r="644" spans="1:25" hidden="1" x14ac:dyDescent="0.35">
      <c r="A644">
        <v>2025</v>
      </c>
      <c r="B644">
        <v>8</v>
      </c>
      <c r="C644" t="s">
        <v>26</v>
      </c>
      <c r="D644" t="s">
        <v>27</v>
      </c>
      <c r="E644" t="s">
        <v>196</v>
      </c>
      <c r="F644" t="s">
        <v>197</v>
      </c>
      <c r="G644" s="2">
        <v>57250</v>
      </c>
      <c r="H644" t="str">
        <f>_xlfn.XLOOKUP(Data_Xuất[[#This Row],[Main SKU]],MD_Main_SKU[Main SKU],MD_Main_SKU[SKU name_gom])</f>
        <v>iSS01</v>
      </c>
      <c r="I644" t="str">
        <f>_xlfn.XLOOKUP(Data_Xuất[[#This Row],[Material-Xuất]],MD_NVL[Material-Xuất],MD_NVL[SKU name_gom])</f>
        <v>B1_MN</v>
      </c>
      <c r="J644" t="str">
        <f>Data_Xuất[[#This Row],[Material-Xuất]]&amp;" | "&amp;Data_Xuất[[#This Row],[Material description-Xuất]]</f>
        <v>160012297 | Vảy PET B1_A3 MN</v>
      </c>
      <c r="K644" s="2" cm="1">
        <f t="array" ref="K6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57250</v>
      </c>
      <c r="L644" s="2" cm="1">
        <f t="array" ref="L6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4" s="2" cm="1">
        <f t="array" ref="M6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44" s="2" cm="1">
        <f t="array" ref="N6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4" s="2" cm="1">
        <f t="array" ref="O6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4" s="2" cm="1">
        <f t="array" ref="P6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4" s="2" cm="1">
        <f t="array" ref="Q6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4" s="2" cm="1">
        <f t="array" ref="R6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4" s="2" cm="1">
        <f t="array" ref="S6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4" s="2" cm="1">
        <f t="array" ref="T6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4" s="2" cm="1">
        <f t="array" ref="U6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4" s="2" cm="1">
        <f t="array" ref="V6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4" s="2" cm="1">
        <f t="array" ref="W6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4" s="2" cm="1">
        <f t="array" ref="X6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4" s="2">
        <f>SUM(Data_Xuất[[#This Row],[B1_MN]:[B4_DT]])-Data_Xuất[[#This Row],[Xuất-NX]]</f>
        <v>0</v>
      </c>
    </row>
    <row r="645" spans="1:25" hidden="1" x14ac:dyDescent="0.35">
      <c r="A645">
        <v>2025</v>
      </c>
      <c r="B645">
        <v>8</v>
      </c>
      <c r="C645" t="s">
        <v>26</v>
      </c>
      <c r="D645" t="s">
        <v>27</v>
      </c>
      <c r="E645" t="s">
        <v>176</v>
      </c>
      <c r="F645" t="s">
        <v>177</v>
      </c>
      <c r="G645" s="2">
        <v>10000</v>
      </c>
      <c r="H645" t="str">
        <f>_xlfn.XLOOKUP(Data_Xuất[[#This Row],[Main SKU]],MD_Main_SKU[Main SKU],MD_Main_SKU[SKU name_gom])</f>
        <v>iSS01</v>
      </c>
      <c r="I645" t="str">
        <f>_xlfn.XLOOKUP(Data_Xuất[[#This Row],[Material-Xuất]],MD_NVL[Material-Xuất],MD_NVL[SKU name_gom])</f>
        <v>Vảy trộn</v>
      </c>
      <c r="J645" t="str">
        <f>Data_Xuất[[#This Row],[Material-Xuất]]&amp;" | "&amp;Data_Xuất[[#This Row],[Material description-Xuất]]</f>
        <v>160012652 | Vảy PET B1-B8</v>
      </c>
      <c r="K645" s="2" cm="1">
        <f t="array" ref="K6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4690.7673267326736</v>
      </c>
      <c r="L645" s="2" cm="1">
        <f t="array" ref="L6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5" s="2" cm="1">
        <f t="array" ref="M6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1112.5742574257426</v>
      </c>
      <c r="N645" s="2" cm="1">
        <f t="array" ref="N6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1754.9504950495048</v>
      </c>
      <c r="O645" s="2" cm="1">
        <f t="array" ref="O6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5" s="2" cm="1">
        <f t="array" ref="P6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1181.6831683168316</v>
      </c>
      <c r="Q645" s="2" cm="1">
        <f t="array" ref="Q6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206.70792079207922</v>
      </c>
      <c r="R645" s="2" cm="1">
        <f t="array" ref="R6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5" s="2" cm="1">
        <f t="array" ref="S6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94.059405940594061</v>
      </c>
      <c r="T645" s="2" cm="1">
        <f t="array" ref="T6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819.20792079207922</v>
      </c>
      <c r="U645" s="2" cm="1">
        <f t="array" ref="U6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140.04950495049505</v>
      </c>
      <c r="V645" s="2" cm="1">
        <f t="array" ref="V6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5" s="2" cm="1">
        <f t="array" ref="W6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5" s="2" cm="1">
        <f t="array" ref="X6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5" s="2">
        <f>SUM(Data_Xuất[[#This Row],[B1_MN]:[B4_DT]])-Data_Xuất[[#This Row],[Xuất-NX]]</f>
        <v>0</v>
      </c>
    </row>
    <row r="646" spans="1:25" hidden="1" x14ac:dyDescent="0.35">
      <c r="A646">
        <v>2025</v>
      </c>
      <c r="B646">
        <v>8</v>
      </c>
      <c r="C646" t="s">
        <v>26</v>
      </c>
      <c r="D646" t="s">
        <v>27</v>
      </c>
      <c r="E646" t="s">
        <v>170</v>
      </c>
      <c r="F646" t="s">
        <v>171</v>
      </c>
      <c r="G646" s="2">
        <v>35999.999999999993</v>
      </c>
      <c r="H646" t="str">
        <f>_xlfn.XLOOKUP(Data_Xuất[[#This Row],[Main SKU]],MD_Main_SKU[Main SKU],MD_Main_SKU[SKU name_gom])</f>
        <v>iSS01</v>
      </c>
      <c r="I646" t="str">
        <f>_xlfn.XLOOKUP(Data_Xuất[[#This Row],[Material-Xuất]],MD_NVL[Material-Xuất],MD_NVL[SKU name_gom])</f>
        <v>B1_MN</v>
      </c>
      <c r="J646" t="str">
        <f>Data_Xuất[[#This Row],[Material-Xuất]]&amp;" | "&amp;Data_Xuất[[#This Row],[Material description-Xuất]]</f>
        <v>160012660 | Vảy PET B1_A2.1 MN</v>
      </c>
      <c r="K646" s="2" cm="1">
        <f t="array" ref="K6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35999.999999999993</v>
      </c>
      <c r="L646" s="2" cm="1">
        <f t="array" ref="L6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6" s="2" cm="1">
        <f t="array" ref="M6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46" s="2" cm="1">
        <f t="array" ref="N6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46" s="2" cm="1">
        <f t="array" ref="O6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6" s="2" cm="1">
        <f t="array" ref="P6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6" s="2" cm="1">
        <f t="array" ref="Q6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6" s="2" cm="1">
        <f t="array" ref="R6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6" s="2" cm="1">
        <f t="array" ref="S6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6" s="2" cm="1">
        <f t="array" ref="T6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6" s="2" cm="1">
        <f t="array" ref="U6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6" s="2" cm="1">
        <f t="array" ref="V6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6" s="2" cm="1">
        <f t="array" ref="W6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6" s="2" cm="1">
        <f t="array" ref="X6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6" s="2">
        <f>SUM(Data_Xuất[[#This Row],[B1_MN]:[B4_DT]])-Data_Xuất[[#This Row],[Xuất-NX]]</f>
        <v>0</v>
      </c>
    </row>
    <row r="647" spans="1:25" hidden="1" x14ac:dyDescent="0.35">
      <c r="A647">
        <v>2025</v>
      </c>
      <c r="B647">
        <v>8</v>
      </c>
      <c r="C647" t="s">
        <v>26</v>
      </c>
      <c r="D647" t="s">
        <v>27</v>
      </c>
      <c r="E647" t="s">
        <v>270</v>
      </c>
      <c r="F647" t="s">
        <v>271</v>
      </c>
      <c r="G647" s="2">
        <v>72263</v>
      </c>
      <c r="H647" t="str">
        <f>_xlfn.XLOOKUP(Data_Xuất[[#This Row],[Main SKU]],MD_Main_SKU[Main SKU],MD_Main_SKU[SKU name_gom])</f>
        <v>iSS01</v>
      </c>
      <c r="I647" t="str">
        <f>_xlfn.XLOOKUP(Data_Xuất[[#This Row],[Material-Xuất]],MD_NVL[Material-Xuất],MD_NVL[SKU name_gom])</f>
        <v>B6_DT</v>
      </c>
      <c r="J647" t="str">
        <f>Data_Xuất[[#This Row],[Material-Xuất]]&amp;" | "&amp;Data_Xuất[[#This Row],[Material description-Xuất]]</f>
        <v>160012687 | Vảy PET B6.2_A1</v>
      </c>
      <c r="K647" s="2" cm="1">
        <f t="array" ref="K6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47" s="2" cm="1">
        <f t="array" ref="L6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7" s="2" cm="1">
        <f t="array" ref="M6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47" s="2" cm="1">
        <f t="array" ref="N6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72263</v>
      </c>
      <c r="O647" s="2" cm="1">
        <f t="array" ref="O6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7" s="2" cm="1">
        <f t="array" ref="P6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7" s="2" cm="1">
        <f t="array" ref="Q6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7" s="2" cm="1">
        <f t="array" ref="R6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7" s="2" cm="1">
        <f t="array" ref="S6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7" s="2" cm="1">
        <f t="array" ref="T6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7" s="2" cm="1">
        <f t="array" ref="U6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7" s="2" cm="1">
        <f t="array" ref="V6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7" s="2" cm="1">
        <f t="array" ref="W6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7" s="2" cm="1">
        <f t="array" ref="X6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7" s="2">
        <f>SUM(Data_Xuất[[#This Row],[B1_MN]:[B4_DT]])-Data_Xuất[[#This Row],[Xuất-NX]]</f>
        <v>0</v>
      </c>
    </row>
    <row r="648" spans="1:25" hidden="1" x14ac:dyDescent="0.35">
      <c r="A648">
        <v>2025</v>
      </c>
      <c r="B648">
        <v>8</v>
      </c>
      <c r="C648" t="s">
        <v>26</v>
      </c>
      <c r="D648" t="s">
        <v>27</v>
      </c>
      <c r="E648" t="s">
        <v>226</v>
      </c>
      <c r="F648" t="s">
        <v>227</v>
      </c>
      <c r="G648" s="2">
        <v>239495.00000000003</v>
      </c>
      <c r="H648" t="str">
        <f>_xlfn.XLOOKUP(Data_Xuất[[#This Row],[Main SKU]],MD_Main_SKU[Main SKU],MD_Main_SKU[SKU name_gom])</f>
        <v>iSS01</v>
      </c>
      <c r="I648" t="str">
        <f>_xlfn.XLOOKUP(Data_Xuất[[#This Row],[Material-Xuất]],MD_NVL[Material-Xuất],MD_NVL[SKU name_gom])</f>
        <v>B6_DT</v>
      </c>
      <c r="J648" t="str">
        <f>Data_Xuất[[#This Row],[Material-Xuất]]&amp;" | "&amp;Data_Xuất[[#This Row],[Material description-Xuất]]</f>
        <v>160012688 | Vảy PET B6.2_A2</v>
      </c>
      <c r="K648" s="2" cm="1">
        <f t="array" ref="K6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48" s="2" cm="1">
        <f t="array" ref="L6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8" s="2" cm="1">
        <f t="array" ref="M6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48" s="2" cm="1">
        <f t="array" ref="N6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239495.00000000003</v>
      </c>
      <c r="O648" s="2" cm="1">
        <f t="array" ref="O6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8" s="2" cm="1">
        <f t="array" ref="P6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48" s="2" cm="1">
        <f t="array" ref="Q6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8" s="2" cm="1">
        <f t="array" ref="R6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8" s="2" cm="1">
        <f t="array" ref="S6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8" s="2" cm="1">
        <f t="array" ref="T6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8" s="2" cm="1">
        <f t="array" ref="U6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8" s="2" cm="1">
        <f t="array" ref="V6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8" s="2" cm="1">
        <f t="array" ref="W6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8" s="2" cm="1">
        <f t="array" ref="X6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8" s="2">
        <f>SUM(Data_Xuất[[#This Row],[B1_MN]:[B4_DT]])-Data_Xuất[[#This Row],[Xuất-NX]]</f>
        <v>0</v>
      </c>
    </row>
    <row r="649" spans="1:25" hidden="1" x14ac:dyDescent="0.35">
      <c r="A649">
        <v>2025</v>
      </c>
      <c r="B649">
        <v>8</v>
      </c>
      <c r="C649" t="s">
        <v>26</v>
      </c>
      <c r="D649" t="s">
        <v>27</v>
      </c>
      <c r="E649" t="s">
        <v>228</v>
      </c>
      <c r="F649" t="s">
        <v>229</v>
      </c>
      <c r="G649" s="2">
        <v>5000</v>
      </c>
      <c r="H649" t="str">
        <f>_xlfn.XLOOKUP(Data_Xuất[[#This Row],[Main SKU]],MD_Main_SKU[Main SKU],MD_Main_SKU[SKU name_gom])</f>
        <v>iSS01</v>
      </c>
      <c r="I649" t="str">
        <f>_xlfn.XLOOKUP(Data_Xuất[[#This Row],[Material-Xuất]],MD_NVL[Material-Xuất],MD_NVL[SKU name_gom])</f>
        <v>Vảy trộn</v>
      </c>
      <c r="J649" t="str">
        <f>Data_Xuất[[#This Row],[Material-Xuất]]&amp;" | "&amp;Data_Xuất[[#This Row],[Material description-Xuất]]</f>
        <v>160012690 | Vảy PET B1_A3-B8_A1A2</v>
      </c>
      <c r="K649" s="2" cm="1">
        <f t="array" ref="K6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2363.6363636363635</v>
      </c>
      <c r="L649" s="2" cm="1">
        <f t="array" ref="L6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49" s="2" cm="1">
        <f t="array" ref="M6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1704.5454545454545</v>
      </c>
      <c r="N649" s="2" cm="1">
        <f t="array" ref="N6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568.18181818181813</v>
      </c>
      <c r="O649" s="2" cm="1">
        <f t="array" ref="O6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49" s="2" cm="1">
        <f t="array" ref="P6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363.63636363636363</v>
      </c>
      <c r="Q649" s="2" cm="1">
        <f t="array" ref="Q6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49" s="2" cm="1">
        <f t="array" ref="R6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49" s="2" cm="1">
        <f t="array" ref="S6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49" s="2" cm="1">
        <f t="array" ref="T6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49" s="2" cm="1">
        <f t="array" ref="U6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49" s="2" cm="1">
        <f t="array" ref="V6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49" s="2" cm="1">
        <f t="array" ref="W6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49" s="2" cm="1">
        <f t="array" ref="X6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49" s="2">
        <f>SUM(Data_Xuất[[#This Row],[B1_MN]:[B4_DT]])-Data_Xuất[[#This Row],[Xuất-NX]]</f>
        <v>0</v>
      </c>
    </row>
    <row r="650" spans="1:25" hidden="1" x14ac:dyDescent="0.35">
      <c r="A650">
        <v>2025</v>
      </c>
      <c r="B650">
        <v>8</v>
      </c>
      <c r="C650" t="s">
        <v>26</v>
      </c>
      <c r="D650" t="s">
        <v>27</v>
      </c>
      <c r="E650" t="s">
        <v>266</v>
      </c>
      <c r="F650" t="s">
        <v>267</v>
      </c>
      <c r="G650" s="2">
        <v>30415</v>
      </c>
      <c r="H650" t="str">
        <f>_xlfn.XLOOKUP(Data_Xuất[[#This Row],[Main SKU]],MD_Main_SKU[Main SKU],MD_Main_SKU[SKU name_gom])</f>
        <v>iSS01</v>
      </c>
      <c r="I650" t="str">
        <f>_xlfn.XLOOKUP(Data_Xuất[[#This Row],[Material-Xuất]],MD_NVL[Material-Xuất],MD_NVL[SKU name_gom])</f>
        <v>B6_DT</v>
      </c>
      <c r="J650" t="str">
        <f>Data_Xuất[[#This Row],[Material-Xuất]]&amp;" | "&amp;Data_Xuất[[#This Row],[Material description-Xuất]]</f>
        <v>160012917 | Vảy PET B6.2_A3.1</v>
      </c>
      <c r="K650" s="2" cm="1">
        <f t="array" ref="K6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0" s="2" cm="1">
        <f t="array" ref="L6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0" s="2" cm="1">
        <f t="array" ref="M6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0" s="2" cm="1">
        <f t="array" ref="N6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30415</v>
      </c>
      <c r="O650" s="2" cm="1">
        <f t="array" ref="O6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0" s="2" cm="1">
        <f t="array" ref="P6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50" s="2" cm="1">
        <f t="array" ref="Q6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0" s="2" cm="1">
        <f t="array" ref="R6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0" s="2" cm="1">
        <f t="array" ref="S6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0" s="2" cm="1">
        <f t="array" ref="T6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0" s="2" cm="1">
        <f t="array" ref="U6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50" s="2" cm="1">
        <f t="array" ref="V6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0" s="2" cm="1">
        <f t="array" ref="W6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0" s="2" cm="1">
        <f t="array" ref="X6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0" s="2">
        <f>SUM(Data_Xuất[[#This Row],[B1_MN]:[B4_DT]])-Data_Xuất[[#This Row],[Xuất-NX]]</f>
        <v>0</v>
      </c>
    </row>
    <row r="651" spans="1:25" hidden="1" x14ac:dyDescent="0.35">
      <c r="A651">
        <v>2025</v>
      </c>
      <c r="B651">
        <v>8</v>
      </c>
      <c r="C651" t="s">
        <v>115</v>
      </c>
      <c r="D651" t="s">
        <v>116</v>
      </c>
      <c r="E651" t="s">
        <v>182</v>
      </c>
      <c r="F651" t="s">
        <v>183</v>
      </c>
      <c r="G651" s="2">
        <v>1445</v>
      </c>
      <c r="H651" t="str">
        <f>_xlfn.XLOOKUP(Data_Xuất[[#This Row],[Main SKU]],MD_Main_SKU[Main SKU],MD_Main_SKU[SKU name_gom])</f>
        <v>WSS05</v>
      </c>
      <c r="I651" t="str">
        <f>_xlfn.XLOOKUP(Data_Xuất[[#This Row],[Material-Xuất]],MD_NVL[Material-Xuất],MD_NVL[SKU name_gom])</f>
        <v>Vảy trộn</v>
      </c>
      <c r="J651" t="str">
        <f>Data_Xuất[[#This Row],[Material-Xuất]]&amp;" | "&amp;Data_Xuất[[#This Row],[Material description-Xuất]]</f>
        <v>160012456 | Vảy Xơ Sợi Mixed Thử Nghiệm</v>
      </c>
      <c r="K651" s="2" cm="1">
        <f t="array" ref="K6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16.759020618556701</v>
      </c>
      <c r="L651" s="2" cm="1">
        <f t="array" ref="L6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1" s="2" cm="1">
        <f t="array" ref="M6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1" s="2" cm="1">
        <f t="array" ref="N6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466.44699312714778</v>
      </c>
      <c r="O651" s="2" cm="1">
        <f t="array" ref="O6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181.25811855670105</v>
      </c>
      <c r="P651" s="2" cm="1">
        <f t="array" ref="P6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779.91516323024052</v>
      </c>
      <c r="Q651" s="2" cm="1">
        <f t="array" ref="Q6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1" s="2" cm="1">
        <f t="array" ref="R6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1" s="2" cm="1">
        <f t="array" ref="S6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1" s="2" cm="1">
        <f t="array" ref="T6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1" s="2" cm="1">
        <f t="array" ref="U6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0.62070446735395191</v>
      </c>
      <c r="V651" s="2" cm="1">
        <f t="array" ref="V6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1" s="2" cm="1">
        <f t="array" ref="W6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1" s="2" cm="1">
        <f t="array" ref="X6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1" s="2">
        <f>SUM(Data_Xuất[[#This Row],[B1_MN]:[B4_DT]])-Data_Xuất[[#This Row],[Xuất-NX]]</f>
        <v>0</v>
      </c>
    </row>
    <row r="652" spans="1:25" hidden="1" x14ac:dyDescent="0.35">
      <c r="A652">
        <v>2025</v>
      </c>
      <c r="B652">
        <v>8</v>
      </c>
      <c r="C652" t="s">
        <v>115</v>
      </c>
      <c r="D652" t="s">
        <v>116</v>
      </c>
      <c r="E652" t="s">
        <v>176</v>
      </c>
      <c r="F652" t="s">
        <v>177</v>
      </c>
      <c r="G652" s="2">
        <v>10000</v>
      </c>
      <c r="H652" t="str">
        <f>_xlfn.XLOOKUP(Data_Xuất[[#This Row],[Main SKU]],MD_Main_SKU[Main SKU],MD_Main_SKU[SKU name_gom])</f>
        <v>WSS05</v>
      </c>
      <c r="I652" t="str">
        <f>_xlfn.XLOOKUP(Data_Xuất[[#This Row],[Material-Xuất]],MD_NVL[Material-Xuất],MD_NVL[SKU name_gom])</f>
        <v>Vảy trộn</v>
      </c>
      <c r="J652" t="str">
        <f>Data_Xuất[[#This Row],[Material-Xuất]]&amp;" | "&amp;Data_Xuất[[#This Row],[Material description-Xuất]]</f>
        <v>160012652 | Vảy PET B1-B8</v>
      </c>
      <c r="K652" s="2" cm="1">
        <f t="array" ref="K6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4690.7673267326736</v>
      </c>
      <c r="L652" s="2" cm="1">
        <f t="array" ref="L6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2" s="2" cm="1">
        <f t="array" ref="M6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1112.5742574257426</v>
      </c>
      <c r="N652" s="2" cm="1">
        <f t="array" ref="N6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1754.9504950495048</v>
      </c>
      <c r="O652" s="2" cm="1">
        <f t="array" ref="O6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2" s="2" cm="1">
        <f t="array" ref="P6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1181.6831683168316</v>
      </c>
      <c r="Q652" s="2" cm="1">
        <f t="array" ref="Q6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206.70792079207922</v>
      </c>
      <c r="R652" s="2" cm="1">
        <f t="array" ref="R6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2" s="2" cm="1">
        <f t="array" ref="S6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94.059405940594061</v>
      </c>
      <c r="T652" s="2" cm="1">
        <f t="array" ref="T6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819.20792079207922</v>
      </c>
      <c r="U652" s="2" cm="1">
        <f t="array" ref="U6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140.04950495049505</v>
      </c>
      <c r="V652" s="2" cm="1">
        <f t="array" ref="V6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2" s="2" cm="1">
        <f t="array" ref="W6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2" s="2" cm="1">
        <f t="array" ref="X6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2" s="2">
        <f>SUM(Data_Xuất[[#This Row],[B1_MN]:[B4_DT]])-Data_Xuất[[#This Row],[Xuất-NX]]</f>
        <v>0</v>
      </c>
    </row>
    <row r="653" spans="1:25" hidden="1" x14ac:dyDescent="0.35">
      <c r="A653">
        <v>2025</v>
      </c>
      <c r="B653">
        <v>8</v>
      </c>
      <c r="C653" t="s">
        <v>115</v>
      </c>
      <c r="D653" t="s">
        <v>116</v>
      </c>
      <c r="E653" t="s">
        <v>212</v>
      </c>
      <c r="F653" t="s">
        <v>213</v>
      </c>
      <c r="G653" s="2">
        <v>4000</v>
      </c>
      <c r="H653" t="str">
        <f>_xlfn.XLOOKUP(Data_Xuất[[#This Row],[Main SKU]],MD_Main_SKU[Main SKU],MD_Main_SKU[SKU name_gom])</f>
        <v>WSS05</v>
      </c>
      <c r="I653" t="str">
        <f>_xlfn.XLOOKUP(Data_Xuất[[#This Row],[Material-Xuất]],MD_NVL[Material-Xuất],MD_NVL[SKU name_gom])</f>
        <v>B6_DT</v>
      </c>
      <c r="J653" t="str">
        <f>Data_Xuất[[#This Row],[Material-Xuất]]&amp;" | "&amp;Data_Xuất[[#This Row],[Material description-Xuất]]</f>
        <v>160012689 | Vảy PET B6.2_A3.2</v>
      </c>
      <c r="K653" s="2" cm="1">
        <f t="array" ref="K6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3" s="2" cm="1">
        <f t="array" ref="L6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3" s="2" cm="1">
        <f t="array" ref="M6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3" s="2" cm="1">
        <f t="array" ref="N6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4000</v>
      </c>
      <c r="O653" s="2" cm="1">
        <f t="array" ref="O6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3" s="2" cm="1">
        <f t="array" ref="P6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53" s="2" cm="1">
        <f t="array" ref="Q6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3" s="2" cm="1">
        <f t="array" ref="R6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3" s="2" cm="1">
        <f t="array" ref="S6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3" s="2" cm="1">
        <f t="array" ref="T6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3" s="2" cm="1">
        <f t="array" ref="U6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53" s="2" cm="1">
        <f t="array" ref="V6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3" s="2" cm="1">
        <f t="array" ref="W6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3" s="2" cm="1">
        <f t="array" ref="X6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3" s="2">
        <f>SUM(Data_Xuất[[#This Row],[B1_MN]:[B4_DT]])-Data_Xuất[[#This Row],[Xuất-NX]]</f>
        <v>0</v>
      </c>
    </row>
    <row r="654" spans="1:25" hidden="1" x14ac:dyDescent="0.35">
      <c r="A654">
        <v>2025</v>
      </c>
      <c r="B654">
        <v>8</v>
      </c>
      <c r="C654" t="s">
        <v>115</v>
      </c>
      <c r="D654" t="s">
        <v>116</v>
      </c>
      <c r="E654" t="s">
        <v>268</v>
      </c>
      <c r="F654" t="s">
        <v>269</v>
      </c>
      <c r="G654" s="2">
        <v>10000</v>
      </c>
      <c r="H654" t="str">
        <f>_xlfn.XLOOKUP(Data_Xuất[[#This Row],[Main SKU]],MD_Main_SKU[Main SKU],MD_Main_SKU[SKU name_gom])</f>
        <v>WSS05</v>
      </c>
      <c r="I654" t="str">
        <f>_xlfn.XLOOKUP(Data_Xuất[[#This Row],[Material-Xuất]],MD_NVL[Material-Xuất],MD_NVL[SKU name_gom])</f>
        <v>Vảy trộn</v>
      </c>
      <c r="J654" t="str">
        <f>Data_Xuất[[#This Row],[Material-Xuất]]&amp;" | "&amp;Data_Xuất[[#This Row],[Material description-Xuất]]</f>
        <v>160012693 | Vảy PET B8_A1A2-B7.1_A1</v>
      </c>
      <c r="K654" s="2" cm="1">
        <f t="array" ref="K6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2039.9999999999998</v>
      </c>
      <c r="L654" s="2" cm="1">
        <f t="array" ref="L6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4" s="2" cm="1">
        <f t="array" ref="M6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4" s="2" cm="1">
        <f t="array" ref="N6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7300</v>
      </c>
      <c r="O654" s="2" cm="1">
        <f t="array" ref="O6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4" s="2" cm="1">
        <f t="array" ref="P6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660</v>
      </c>
      <c r="Q654" s="2" cm="1">
        <f t="array" ref="Q6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4" s="2" cm="1">
        <f t="array" ref="R6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4" s="2" cm="1">
        <f t="array" ref="S6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4" s="2" cm="1">
        <f t="array" ref="T6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4" s="2" cm="1">
        <f t="array" ref="U6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54" s="2" cm="1">
        <f t="array" ref="V6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4" s="2" cm="1">
        <f t="array" ref="W6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4" s="2" cm="1">
        <f t="array" ref="X6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4" s="2">
        <f>SUM(Data_Xuất[[#This Row],[B1_MN]:[B4_DT]])-Data_Xuất[[#This Row],[Xuất-NX]]</f>
        <v>0</v>
      </c>
    </row>
    <row r="655" spans="1:25" hidden="1" x14ac:dyDescent="0.35">
      <c r="A655">
        <v>2025</v>
      </c>
      <c r="B655">
        <v>8</v>
      </c>
      <c r="C655" t="s">
        <v>115</v>
      </c>
      <c r="D655" t="s">
        <v>116</v>
      </c>
      <c r="E655" t="s">
        <v>236</v>
      </c>
      <c r="F655" t="s">
        <v>237</v>
      </c>
      <c r="G655" s="2">
        <v>28500</v>
      </c>
      <c r="H655" t="str">
        <f>_xlfn.XLOOKUP(Data_Xuất[[#This Row],[Main SKU]],MD_Main_SKU[Main SKU],MD_Main_SKU[SKU name_gom])</f>
        <v>WSS05</v>
      </c>
      <c r="I655" t="str">
        <f>_xlfn.XLOOKUP(Data_Xuất[[#This Row],[Material-Xuất]],MD_NVL[Material-Xuất],MD_NVL[SKU name_gom])</f>
        <v>Phó sản</v>
      </c>
      <c r="J655" t="str">
        <f>Data_Xuất[[#This Row],[Material-Xuất]]&amp;" | "&amp;Data_Xuất[[#This Row],[Material description-Xuất]]</f>
        <v>160012719 | Vảy PET HAD_A3</v>
      </c>
      <c r="K655" s="2" cm="1">
        <f t="array" ref="K6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5" s="2" cm="1">
        <f t="array" ref="L6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5" s="2" cm="1">
        <f t="array" ref="M6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5" s="2" cm="1">
        <f t="array" ref="N6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55" s="2" cm="1">
        <f t="array" ref="O6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5" s="2" cm="1">
        <f t="array" ref="P6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28500</v>
      </c>
      <c r="Q655" s="2" cm="1">
        <f t="array" ref="Q6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5" s="2" cm="1">
        <f t="array" ref="R6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5" s="2" cm="1">
        <f t="array" ref="S6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5" s="2" cm="1">
        <f t="array" ref="T6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5" s="2" cm="1">
        <f t="array" ref="U6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55" s="2" cm="1">
        <f t="array" ref="V6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5" s="2" cm="1">
        <f t="array" ref="W6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5" s="2" cm="1">
        <f t="array" ref="X6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5" s="2">
        <f>SUM(Data_Xuất[[#This Row],[B1_MN]:[B4_DT]])-Data_Xuất[[#This Row],[Xuất-NX]]</f>
        <v>0</v>
      </c>
    </row>
    <row r="656" spans="1:25" hidden="1" x14ac:dyDescent="0.35">
      <c r="A656">
        <v>2025</v>
      </c>
      <c r="B656">
        <v>8</v>
      </c>
      <c r="C656" t="s">
        <v>115</v>
      </c>
      <c r="D656" t="s">
        <v>116</v>
      </c>
      <c r="E656" t="s">
        <v>117</v>
      </c>
      <c r="F656" t="s">
        <v>86</v>
      </c>
      <c r="G656" s="2">
        <v>20</v>
      </c>
      <c r="H656" t="str">
        <f>_xlfn.XLOOKUP(Data_Xuất[[#This Row],[Main SKU]],MD_Main_SKU[Main SKU],MD_Main_SKU[SKU name_gom])</f>
        <v>WSS05</v>
      </c>
      <c r="I656" t="str">
        <f>_xlfn.XLOOKUP(Data_Xuất[[#This Row],[Material-Xuất]],MD_NVL[Material-Xuất],MD_NVL[SKU name_gom])</f>
        <v>Phó sản</v>
      </c>
      <c r="J656" t="str">
        <f>Data_Xuất[[#This Row],[Material-Xuất]]&amp;" | "&amp;Data_Xuất[[#This Row],[Material description-Xuất]]</f>
        <v>160012783 | Phó Sản PET Đầu Keo</v>
      </c>
      <c r="K656" s="2" cm="1">
        <f t="array" ref="K6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6" s="2" cm="1">
        <f t="array" ref="L6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6" s="2" cm="1">
        <f t="array" ref="M6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6" s="2" cm="1">
        <f t="array" ref="N6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56" s="2" cm="1">
        <f t="array" ref="O6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6" s="2" cm="1">
        <f t="array" ref="P6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20</v>
      </c>
      <c r="Q656" s="2" cm="1">
        <f t="array" ref="Q6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6" s="2" cm="1">
        <f t="array" ref="R6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6" s="2" cm="1">
        <f t="array" ref="S6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6" s="2" cm="1">
        <f t="array" ref="T6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6" s="2" cm="1">
        <f t="array" ref="U6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56" s="2" cm="1">
        <f t="array" ref="V6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6" s="2" cm="1">
        <f t="array" ref="W6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6" s="2" cm="1">
        <f t="array" ref="X6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6" s="2">
        <f>SUM(Data_Xuất[[#This Row],[B1_MN]:[B4_DT]])-Data_Xuất[[#This Row],[Xuất-NX]]</f>
        <v>0</v>
      </c>
    </row>
    <row r="657" spans="1:25" hidden="1" x14ac:dyDescent="0.35">
      <c r="A657">
        <v>2025</v>
      </c>
      <c r="B657">
        <v>8</v>
      </c>
      <c r="C657" t="s">
        <v>115</v>
      </c>
      <c r="D657" t="s">
        <v>116</v>
      </c>
      <c r="E657" t="s">
        <v>240</v>
      </c>
      <c r="F657" t="s">
        <v>241</v>
      </c>
      <c r="G657" s="2">
        <v>35000</v>
      </c>
      <c r="H657" t="str">
        <f>_xlfn.XLOOKUP(Data_Xuất[[#This Row],[Main SKU]],MD_Main_SKU[Main SKU],MD_Main_SKU[SKU name_gom])</f>
        <v>WSS05</v>
      </c>
      <c r="I657" t="str">
        <f>_xlfn.XLOOKUP(Data_Xuất[[#This Row],[Material-Xuất]],MD_NVL[Material-Xuất],MD_NVL[SKU name_gom])</f>
        <v>Vảy trộn</v>
      </c>
      <c r="J657" t="str">
        <f>Data_Xuất[[#This Row],[Material-Xuất]]&amp;" | "&amp;Data_Xuất[[#This Row],[Material description-Xuất]]</f>
        <v>160012790 | Vảy PET Xơ Sợi B6.2_A3-B7.1_A3</v>
      </c>
      <c r="K657" s="2" cm="1">
        <f t="array" ref="K6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7" s="2" cm="1">
        <f t="array" ref="L6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7" s="2" cm="1">
        <f t="array" ref="M6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7" s="2" cm="1">
        <f t="array" ref="N6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21494.154676258993</v>
      </c>
      <c r="O657" s="2" cm="1">
        <f t="array" ref="O6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1162.8057553956835</v>
      </c>
      <c r="P657" s="2" cm="1">
        <f t="array" ref="P6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10191.043165467627</v>
      </c>
      <c r="Q657" s="2" cm="1">
        <f t="array" ref="Q6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402.12230215827338</v>
      </c>
      <c r="R657" s="2" cm="1">
        <f t="array" ref="R6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7" s="2" cm="1">
        <f t="array" ref="S6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7" s="2" cm="1">
        <f t="array" ref="T6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7" s="2" cm="1">
        <f t="array" ref="U6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1384.7661870503598</v>
      </c>
      <c r="V657" s="2" cm="1">
        <f t="array" ref="V6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7" s="2" cm="1">
        <f t="array" ref="W6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365.10791366906477</v>
      </c>
      <c r="X657" s="2" cm="1">
        <f t="array" ref="X6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7" s="2">
        <f>SUM(Data_Xuất[[#This Row],[B1_MN]:[B4_DT]])-Data_Xuất[[#This Row],[Xuất-NX]]</f>
        <v>0</v>
      </c>
    </row>
    <row r="658" spans="1:25" hidden="1" x14ac:dyDescent="0.35">
      <c r="A658">
        <v>2025</v>
      </c>
      <c r="B658">
        <v>8</v>
      </c>
      <c r="C658" t="s">
        <v>115</v>
      </c>
      <c r="D658" t="s">
        <v>116</v>
      </c>
      <c r="E658" t="s">
        <v>272</v>
      </c>
      <c r="F658" t="s">
        <v>273</v>
      </c>
      <c r="G658" s="2">
        <v>203000</v>
      </c>
      <c r="H658" t="str">
        <f>_xlfn.XLOOKUP(Data_Xuất[[#This Row],[Main SKU]],MD_Main_SKU[Main SKU],MD_Main_SKU[SKU name_gom])</f>
        <v>WSS05</v>
      </c>
      <c r="I658" t="str">
        <f>_xlfn.XLOOKUP(Data_Xuất[[#This Row],[Material-Xuất]],MD_NVL[Material-Xuất],MD_NVL[SKU name_gom])</f>
        <v>Vảy trộn</v>
      </c>
      <c r="J658" t="str">
        <f>Data_Xuất[[#This Row],[Material-Xuất]]&amp;" | "&amp;Data_Xuất[[#This Row],[Material description-Xuất]]</f>
        <v>160012791 | Vảy PET Xơ Sợi B6.2_A3-B5_A3</v>
      </c>
      <c r="K658" s="2" cm="1">
        <f t="array" ref="K6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58" s="2" cm="1">
        <f t="array" ref="L6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8" s="2" cm="1">
        <f t="array" ref="M6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58" s="2" cm="1">
        <f t="array" ref="N6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186924.43298969071</v>
      </c>
      <c r="O658" s="2" cm="1">
        <f t="array" ref="O6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8" s="2" cm="1">
        <f t="array" ref="P6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58" s="2" cm="1">
        <f t="array" ref="Q6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8" s="2" cm="1">
        <f t="array" ref="R6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8" s="2" cm="1">
        <f t="array" ref="S6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58" s="2" cm="1">
        <f t="array" ref="T6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8" s="2" cm="1">
        <f t="array" ref="U6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16075.56701030928</v>
      </c>
      <c r="V658" s="2" cm="1">
        <f t="array" ref="V6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8" s="2" cm="1">
        <f t="array" ref="W6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8" s="2" cm="1">
        <f t="array" ref="X6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8" s="2">
        <f>SUM(Data_Xuất[[#This Row],[B1_MN]:[B4_DT]])-Data_Xuất[[#This Row],[Xuất-NX]]</f>
        <v>0</v>
      </c>
    </row>
    <row r="659" spans="1:25" hidden="1" x14ac:dyDescent="0.35">
      <c r="A659">
        <v>2025</v>
      </c>
      <c r="B659">
        <v>9</v>
      </c>
      <c r="C659" t="s">
        <v>8</v>
      </c>
      <c r="D659" t="s">
        <v>9</v>
      </c>
      <c r="E659" t="s">
        <v>156</v>
      </c>
      <c r="F659" t="s">
        <v>157</v>
      </c>
      <c r="G659" s="2">
        <v>260300.00000000003</v>
      </c>
      <c r="H659" t="str">
        <f>_xlfn.XLOOKUP(Data_Xuất[[#This Row],[Main SKU]],MD_Main_SKU[Main SKU],MD_Main_SKU[SKU name_gom])</f>
        <v>WSS01</v>
      </c>
      <c r="I659" t="str">
        <f>_xlfn.XLOOKUP(Data_Xuất[[#This Row],[Material-Xuất]],MD_NVL[Material-Xuất],MD_NVL[SKU name_gom])</f>
        <v>Vảy trộn</v>
      </c>
      <c r="J659" t="str">
        <f>Data_Xuất[[#This Row],[Material-Xuất]]&amp;" | "&amp;Data_Xuất[[#This Row],[Material description-Xuất]]</f>
        <v>160012428 | Vảy PET B1-B7.1</v>
      </c>
      <c r="K659" s="2" cm="1">
        <f t="array" ref="K6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1228.4740429994758</v>
      </c>
      <c r="L659" s="2" cm="1">
        <f t="array" ref="L6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59" s="2" cm="1">
        <f t="array" ref="M6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232402.03696906139</v>
      </c>
      <c r="N659" s="2" cm="1">
        <f t="array" ref="N6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59" s="2" cm="1">
        <f t="array" ref="O6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59" s="2" cm="1">
        <f t="array" ref="P6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59" s="2" cm="1">
        <f t="array" ref="Q6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59" s="2" cm="1">
        <f t="array" ref="R6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59" s="2" cm="1">
        <f t="array" ref="S6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23984.454221289987</v>
      </c>
      <c r="T659" s="2" cm="1">
        <f t="array" ref="T6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59" s="2" cm="1">
        <f t="array" ref="U6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2685.0347666491875</v>
      </c>
      <c r="V659" s="2" cm="1">
        <f t="array" ref="V6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59" s="2" cm="1">
        <f t="array" ref="W6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59" s="2" cm="1">
        <f t="array" ref="X6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59" s="2">
        <f>SUM(Data_Xuất[[#This Row],[B1_MN]:[B4_DT]])-Data_Xuất[[#This Row],[Xuất-NX]]</f>
        <v>0</v>
      </c>
    </row>
    <row r="660" spans="1:25" hidden="1" x14ac:dyDescent="0.35">
      <c r="A660">
        <v>2025</v>
      </c>
      <c r="B660">
        <v>9</v>
      </c>
      <c r="C660" t="s">
        <v>14</v>
      </c>
      <c r="D660" t="s">
        <v>15</v>
      </c>
      <c r="E660" t="s">
        <v>160</v>
      </c>
      <c r="F660" t="s">
        <v>161</v>
      </c>
      <c r="G660" s="2">
        <v>109160</v>
      </c>
      <c r="H660" t="str">
        <f>_xlfn.XLOOKUP(Data_Xuất[[#This Row],[Main SKU]],MD_Main_SKU[Main SKU],MD_Main_SKU[SKU name_gom])</f>
        <v>iSS01084</v>
      </c>
      <c r="I660" t="str">
        <f>_xlfn.XLOOKUP(Data_Xuất[[#This Row],[Material-Xuất]],MD_NVL[Material-Xuất],MD_NVL[SKU name_gom])</f>
        <v>B1_DT</v>
      </c>
      <c r="J660" t="str">
        <f>Data_Xuất[[#This Row],[Material-Xuất]]&amp;" | "&amp;Data_Xuất[[#This Row],[Material description-Xuất]]</f>
        <v>160009895 | Vảy PET B1_A1 DT</v>
      </c>
      <c r="K660" s="2" cm="1">
        <f t="array" ref="K6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60" s="2" cm="1">
        <f t="array" ref="L6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0" s="2" cm="1">
        <f t="array" ref="M6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109160</v>
      </c>
      <c r="N660" s="2" cm="1">
        <f t="array" ref="N6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0" s="2" cm="1">
        <f t="array" ref="O6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0" s="2" cm="1">
        <f t="array" ref="P6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0" s="2" cm="1">
        <f t="array" ref="Q6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0" s="2" cm="1">
        <f t="array" ref="R6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0" s="2" cm="1">
        <f t="array" ref="S6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0" s="2" cm="1">
        <f t="array" ref="T6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0" s="2" cm="1">
        <f t="array" ref="U6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0" s="2" cm="1">
        <f t="array" ref="V6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0" s="2" cm="1">
        <f t="array" ref="W6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0" s="2" cm="1">
        <f t="array" ref="X6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0" s="2">
        <f>SUM(Data_Xuất[[#This Row],[B1_MN]:[B4_DT]])-Data_Xuất[[#This Row],[Xuất-NX]]</f>
        <v>0</v>
      </c>
    </row>
    <row r="661" spans="1:25" hidden="1" x14ac:dyDescent="0.35">
      <c r="A661">
        <v>2025</v>
      </c>
      <c r="B661">
        <v>9</v>
      </c>
      <c r="C661" t="s">
        <v>14</v>
      </c>
      <c r="D661" t="s">
        <v>15</v>
      </c>
      <c r="E661" t="s">
        <v>162</v>
      </c>
      <c r="F661" t="s">
        <v>163</v>
      </c>
      <c r="G661" s="2">
        <v>133990.00000000003</v>
      </c>
      <c r="H661" t="str">
        <f>_xlfn.XLOOKUP(Data_Xuất[[#This Row],[Main SKU]],MD_Main_SKU[Main SKU],MD_Main_SKU[SKU name_gom])</f>
        <v>iSS01084</v>
      </c>
      <c r="I661" t="str">
        <f>_xlfn.XLOOKUP(Data_Xuất[[#This Row],[Material-Xuất]],MD_NVL[Material-Xuất],MD_NVL[SKU name_gom])</f>
        <v>B1_MN</v>
      </c>
      <c r="J661" t="str">
        <f>Data_Xuất[[#This Row],[Material-Xuất]]&amp;" | "&amp;Data_Xuất[[#This Row],[Material description-Xuất]]</f>
        <v>160011761 | Vảy PET B1_A1 MN</v>
      </c>
      <c r="K661" s="2" cm="1">
        <f t="array" ref="K6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133990.00000000003</v>
      </c>
      <c r="L661" s="2" cm="1">
        <f t="array" ref="L6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1" s="2" cm="1">
        <f t="array" ref="M6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61" s="2" cm="1">
        <f t="array" ref="N6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1" s="2" cm="1">
        <f t="array" ref="O6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1" s="2" cm="1">
        <f t="array" ref="P6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1" s="2" cm="1">
        <f t="array" ref="Q6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1" s="2" cm="1">
        <f t="array" ref="R6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1" s="2" cm="1">
        <f t="array" ref="S6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1" s="2" cm="1">
        <f t="array" ref="T6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1" s="2" cm="1">
        <f t="array" ref="U6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1" s="2" cm="1">
        <f t="array" ref="V6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1" s="2" cm="1">
        <f t="array" ref="W6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1" s="2" cm="1">
        <f t="array" ref="X6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1" s="2">
        <f>SUM(Data_Xuất[[#This Row],[B1_MN]:[B4_DT]])-Data_Xuất[[#This Row],[Xuất-NX]]</f>
        <v>0</v>
      </c>
    </row>
    <row r="662" spans="1:25" hidden="1" x14ac:dyDescent="0.35">
      <c r="A662">
        <v>2025</v>
      </c>
      <c r="B662">
        <v>9</v>
      </c>
      <c r="C662" t="s">
        <v>14</v>
      </c>
      <c r="D662" t="s">
        <v>15</v>
      </c>
      <c r="E662" t="s">
        <v>142</v>
      </c>
      <c r="F662" t="s">
        <v>143</v>
      </c>
      <c r="G662" s="2">
        <v>70999.999999999985</v>
      </c>
      <c r="H662" t="str">
        <f>_xlfn.XLOOKUP(Data_Xuất[[#This Row],[Main SKU]],MD_Main_SKU[Main SKU],MD_Main_SKU[SKU name_gom])</f>
        <v>iSS01084</v>
      </c>
      <c r="I662" t="str">
        <f>_xlfn.XLOOKUP(Data_Xuất[[#This Row],[Material-Xuất]],MD_NVL[Material-Xuất],MD_NVL[SKU name_gom])</f>
        <v>B1_DT</v>
      </c>
      <c r="J662" t="str">
        <f>Data_Xuất[[#This Row],[Material-Xuất]]&amp;" | "&amp;Data_Xuất[[#This Row],[Material description-Xuất]]</f>
        <v>160012659 | Vảy PET B1_A2.1 DT</v>
      </c>
      <c r="K662" s="2" cm="1">
        <f t="array" ref="K6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62" s="2" cm="1">
        <f t="array" ref="L6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2" s="2" cm="1">
        <f t="array" ref="M6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70999.999999999985</v>
      </c>
      <c r="N662" s="2" cm="1">
        <f t="array" ref="N6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2" s="2" cm="1">
        <f t="array" ref="O6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2" s="2" cm="1">
        <f t="array" ref="P6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2" s="2" cm="1">
        <f t="array" ref="Q6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2" s="2" cm="1">
        <f t="array" ref="R6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2" s="2" cm="1">
        <f t="array" ref="S6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2" s="2" cm="1">
        <f t="array" ref="T6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2" s="2" cm="1">
        <f t="array" ref="U6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2" s="2" cm="1">
        <f t="array" ref="V6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2" s="2" cm="1">
        <f t="array" ref="W6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2" s="2" cm="1">
        <f t="array" ref="X6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2" s="2">
        <f>SUM(Data_Xuất[[#This Row],[B1_MN]:[B4_DT]])-Data_Xuất[[#This Row],[Xuất-NX]]</f>
        <v>0</v>
      </c>
    </row>
    <row r="663" spans="1:25" hidden="1" x14ac:dyDescent="0.35">
      <c r="A663">
        <v>2025</v>
      </c>
      <c r="B663">
        <v>9</v>
      </c>
      <c r="C663" t="s">
        <v>14</v>
      </c>
      <c r="D663" t="s">
        <v>15</v>
      </c>
      <c r="E663" t="s">
        <v>170</v>
      </c>
      <c r="F663" t="s">
        <v>171</v>
      </c>
      <c r="G663" s="2">
        <v>67500</v>
      </c>
      <c r="H663" t="str">
        <f>_xlfn.XLOOKUP(Data_Xuất[[#This Row],[Main SKU]],MD_Main_SKU[Main SKU],MD_Main_SKU[SKU name_gom])</f>
        <v>iSS01084</v>
      </c>
      <c r="I663" t="str">
        <f>_xlfn.XLOOKUP(Data_Xuất[[#This Row],[Material-Xuất]],MD_NVL[Material-Xuất],MD_NVL[SKU name_gom])</f>
        <v>B1_MN</v>
      </c>
      <c r="J663" t="str">
        <f>Data_Xuất[[#This Row],[Material-Xuất]]&amp;" | "&amp;Data_Xuất[[#This Row],[Material description-Xuất]]</f>
        <v>160012660 | Vảy PET B1_A2.1 MN</v>
      </c>
      <c r="K663" s="2" cm="1">
        <f t="array" ref="K6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67500</v>
      </c>
      <c r="L663" s="2" cm="1">
        <f t="array" ref="L6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3" s="2" cm="1">
        <f t="array" ref="M6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63" s="2" cm="1">
        <f t="array" ref="N6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3" s="2" cm="1">
        <f t="array" ref="O6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3" s="2" cm="1">
        <f t="array" ref="P6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3" s="2" cm="1">
        <f t="array" ref="Q6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3" s="2" cm="1">
        <f t="array" ref="R6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3" s="2" cm="1">
        <f t="array" ref="S6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3" s="2" cm="1">
        <f t="array" ref="T6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3" s="2" cm="1">
        <f t="array" ref="U6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3" s="2" cm="1">
        <f t="array" ref="V6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3" s="2" cm="1">
        <f t="array" ref="W6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3" s="2" cm="1">
        <f t="array" ref="X6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3" s="2">
        <f>SUM(Data_Xuất[[#This Row],[B1_MN]:[B4_DT]])-Data_Xuất[[#This Row],[Xuất-NX]]</f>
        <v>0</v>
      </c>
    </row>
    <row r="664" spans="1:25" hidden="1" x14ac:dyDescent="0.35">
      <c r="A664">
        <v>2025</v>
      </c>
      <c r="B664">
        <v>9</v>
      </c>
      <c r="C664" t="s">
        <v>14</v>
      </c>
      <c r="D664" t="s">
        <v>15</v>
      </c>
      <c r="E664" t="s">
        <v>246</v>
      </c>
      <c r="F664" t="s">
        <v>247</v>
      </c>
      <c r="G664" s="2">
        <v>21329.999999999996</v>
      </c>
      <c r="H664" t="str">
        <f>_xlfn.XLOOKUP(Data_Xuất[[#This Row],[Main SKU]],MD_Main_SKU[Main SKU],MD_Main_SKU[SKU name_gom])</f>
        <v>iSS01084</v>
      </c>
      <c r="I664" t="str">
        <f>_xlfn.XLOOKUP(Data_Xuất[[#This Row],[Material-Xuất]],MD_NVL[Material-Xuất],MD_NVL[SKU name_gom])</f>
        <v>B1_DT</v>
      </c>
      <c r="J664" t="str">
        <f>Data_Xuất[[#This Row],[Material-Xuất]]&amp;" | "&amp;Data_Xuất[[#This Row],[Material description-Xuất]]</f>
        <v>160012830 | Vảy PET B1_A1 DT-L</v>
      </c>
      <c r="K664" s="2" cm="1">
        <f t="array" ref="K6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64" s="2" cm="1">
        <f t="array" ref="L6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4" s="2" cm="1">
        <f t="array" ref="M6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21329.999999999996</v>
      </c>
      <c r="N664" s="2" cm="1">
        <f t="array" ref="N6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4" s="2" cm="1">
        <f t="array" ref="O6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4" s="2" cm="1">
        <f t="array" ref="P6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4" s="2" cm="1">
        <f t="array" ref="Q6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4" s="2" cm="1">
        <f t="array" ref="R6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4" s="2" cm="1">
        <f t="array" ref="S6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4" s="2" cm="1">
        <f t="array" ref="T6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4" s="2" cm="1">
        <f t="array" ref="U6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4" s="2" cm="1">
        <f t="array" ref="V6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4" s="2" cm="1">
        <f t="array" ref="W6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4" s="2" cm="1">
        <f t="array" ref="X6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4" s="2">
        <f>SUM(Data_Xuất[[#This Row],[B1_MN]:[B4_DT]])-Data_Xuất[[#This Row],[Xuất-NX]]</f>
        <v>0</v>
      </c>
    </row>
    <row r="665" spans="1:25" hidden="1" x14ac:dyDescent="0.35">
      <c r="A665">
        <v>2025</v>
      </c>
      <c r="B665">
        <v>9</v>
      </c>
      <c r="C665" t="s">
        <v>16</v>
      </c>
      <c r="D665" t="s">
        <v>17</v>
      </c>
      <c r="E665" t="s">
        <v>160</v>
      </c>
      <c r="F665" t="s">
        <v>161</v>
      </c>
      <c r="G665" s="2">
        <v>63590.000000000007</v>
      </c>
      <c r="H665" t="str">
        <f>_xlfn.XLOOKUP(Data_Xuất[[#This Row],[Main SKU]],MD_Main_SKU[Main SKU],MD_Main_SKU[SKU name_gom])</f>
        <v>WSS01</v>
      </c>
      <c r="I665" t="str">
        <f>_xlfn.XLOOKUP(Data_Xuất[[#This Row],[Material-Xuất]],MD_NVL[Material-Xuất],MD_NVL[SKU name_gom])</f>
        <v>B1_DT</v>
      </c>
      <c r="J665" t="str">
        <f>Data_Xuất[[#This Row],[Material-Xuất]]&amp;" | "&amp;Data_Xuất[[#This Row],[Material description-Xuất]]</f>
        <v>160009895 | Vảy PET B1_A1 DT</v>
      </c>
      <c r="K665" s="2" cm="1">
        <f t="array" ref="K6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65" s="2" cm="1">
        <f t="array" ref="L6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5" s="2" cm="1">
        <f t="array" ref="M6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63590.000000000007</v>
      </c>
      <c r="N665" s="2" cm="1">
        <f t="array" ref="N6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5" s="2" cm="1">
        <f t="array" ref="O6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5" s="2" cm="1">
        <f t="array" ref="P6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5" s="2" cm="1">
        <f t="array" ref="Q6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5" s="2" cm="1">
        <f t="array" ref="R6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5" s="2" cm="1">
        <f t="array" ref="S6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5" s="2" cm="1">
        <f t="array" ref="T6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5" s="2" cm="1">
        <f t="array" ref="U6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5" s="2" cm="1">
        <f t="array" ref="V6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5" s="2" cm="1">
        <f t="array" ref="W6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5" s="2" cm="1">
        <f t="array" ref="X6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5" s="2">
        <f>SUM(Data_Xuất[[#This Row],[B1_MN]:[B4_DT]])-Data_Xuất[[#This Row],[Xuất-NX]]</f>
        <v>0</v>
      </c>
    </row>
    <row r="666" spans="1:25" hidden="1" x14ac:dyDescent="0.35">
      <c r="A666">
        <v>2025</v>
      </c>
      <c r="B666">
        <v>9</v>
      </c>
      <c r="C666" t="s">
        <v>16</v>
      </c>
      <c r="D666" t="s">
        <v>17</v>
      </c>
      <c r="E666" t="s">
        <v>162</v>
      </c>
      <c r="F666" t="s">
        <v>163</v>
      </c>
      <c r="G666" s="2">
        <v>612723.00000000012</v>
      </c>
      <c r="H666" t="str">
        <f>_xlfn.XLOOKUP(Data_Xuất[[#This Row],[Main SKU]],MD_Main_SKU[Main SKU],MD_Main_SKU[SKU name_gom])</f>
        <v>WSS01</v>
      </c>
      <c r="I666" t="str">
        <f>_xlfn.XLOOKUP(Data_Xuất[[#This Row],[Material-Xuất]],MD_NVL[Material-Xuất],MD_NVL[SKU name_gom])</f>
        <v>B1_MN</v>
      </c>
      <c r="J666" t="str">
        <f>Data_Xuất[[#This Row],[Material-Xuất]]&amp;" | "&amp;Data_Xuất[[#This Row],[Material description-Xuất]]</f>
        <v>160011761 | Vảy PET B1_A1 MN</v>
      </c>
      <c r="K666" s="2" cm="1">
        <f t="array" ref="K6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612723.00000000012</v>
      </c>
      <c r="L666" s="2" cm="1">
        <f t="array" ref="L6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6" s="2" cm="1">
        <f t="array" ref="M6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66" s="2" cm="1">
        <f t="array" ref="N6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6" s="2" cm="1">
        <f t="array" ref="O6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6" s="2" cm="1">
        <f t="array" ref="P6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6" s="2" cm="1">
        <f t="array" ref="Q6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6" s="2" cm="1">
        <f t="array" ref="R6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6" s="2" cm="1">
        <f t="array" ref="S6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6" s="2" cm="1">
        <f t="array" ref="T6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6" s="2" cm="1">
        <f t="array" ref="U6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6" s="2" cm="1">
        <f t="array" ref="V6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6" s="2" cm="1">
        <f t="array" ref="W6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6" s="2" cm="1">
        <f t="array" ref="X6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6" s="2">
        <f>SUM(Data_Xuất[[#This Row],[B1_MN]:[B4_DT]])-Data_Xuất[[#This Row],[Xuất-NX]]</f>
        <v>0</v>
      </c>
    </row>
    <row r="667" spans="1:25" hidden="1" x14ac:dyDescent="0.35">
      <c r="A667">
        <v>2025</v>
      </c>
      <c r="B667">
        <v>9</v>
      </c>
      <c r="C667" t="s">
        <v>16</v>
      </c>
      <c r="D667" t="s">
        <v>17</v>
      </c>
      <c r="E667" t="s">
        <v>172</v>
      </c>
      <c r="F667" t="s">
        <v>173</v>
      </c>
      <c r="G667" s="2">
        <v>128550.00000000001</v>
      </c>
      <c r="H667" t="str">
        <f>_xlfn.XLOOKUP(Data_Xuất[[#This Row],[Main SKU]],MD_Main_SKU[Main SKU],MD_Main_SKU[SKU name_gom])</f>
        <v>WSS01</v>
      </c>
      <c r="I667" t="str">
        <f>_xlfn.XLOOKUP(Data_Xuất[[#This Row],[Material-Xuất]],MD_NVL[Material-Xuất],MD_NVL[SKU name_gom])</f>
        <v>B1_DT</v>
      </c>
      <c r="J667" t="str">
        <f>Data_Xuất[[#This Row],[Material-Xuất]]&amp;" | "&amp;Data_Xuất[[#This Row],[Material description-Xuất]]</f>
        <v>160012293 | Vảy PET B1_A2.2 DT</v>
      </c>
      <c r="K667" s="2" cm="1">
        <f t="array" ref="K6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67" s="2" cm="1">
        <f t="array" ref="L6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7" s="2" cm="1">
        <f t="array" ref="M6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128550.00000000001</v>
      </c>
      <c r="N667" s="2" cm="1">
        <f t="array" ref="N6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7" s="2" cm="1">
        <f t="array" ref="O6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7" s="2" cm="1">
        <f t="array" ref="P6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7" s="2" cm="1">
        <f t="array" ref="Q6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7" s="2" cm="1">
        <f t="array" ref="R6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7" s="2" cm="1">
        <f t="array" ref="S6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7" s="2" cm="1">
        <f t="array" ref="T6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7" s="2" cm="1">
        <f t="array" ref="U6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7" s="2" cm="1">
        <f t="array" ref="V6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7" s="2" cm="1">
        <f t="array" ref="W6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7" s="2" cm="1">
        <f t="array" ref="X6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7" s="2">
        <f>SUM(Data_Xuất[[#This Row],[B1_MN]:[B4_DT]])-Data_Xuất[[#This Row],[Xuất-NX]]</f>
        <v>0</v>
      </c>
    </row>
    <row r="668" spans="1:25" hidden="1" x14ac:dyDescent="0.35">
      <c r="A668">
        <v>2025</v>
      </c>
      <c r="B668">
        <v>9</v>
      </c>
      <c r="C668" t="s">
        <v>16</v>
      </c>
      <c r="D668" t="s">
        <v>17</v>
      </c>
      <c r="E668" t="s">
        <v>164</v>
      </c>
      <c r="F668" t="s">
        <v>165</v>
      </c>
      <c r="G668" s="2">
        <v>381290</v>
      </c>
      <c r="H668" t="str">
        <f>_xlfn.XLOOKUP(Data_Xuất[[#This Row],[Main SKU]],MD_Main_SKU[Main SKU],MD_Main_SKU[SKU name_gom])</f>
        <v>WSS01</v>
      </c>
      <c r="I668" t="str">
        <f>_xlfn.XLOOKUP(Data_Xuất[[#This Row],[Material-Xuất]],MD_NVL[Material-Xuất],MD_NVL[SKU name_gom])</f>
        <v>B1_MN</v>
      </c>
      <c r="J668" t="str">
        <f>Data_Xuất[[#This Row],[Material-Xuất]]&amp;" | "&amp;Data_Xuất[[#This Row],[Material description-Xuất]]</f>
        <v>160012296 | Vảy PET B1_A2.2 MN</v>
      </c>
      <c r="K668" s="2" cm="1">
        <f t="array" ref="K6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381290</v>
      </c>
      <c r="L668" s="2" cm="1">
        <f t="array" ref="L6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8" s="2" cm="1">
        <f t="array" ref="M6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68" s="2" cm="1">
        <f t="array" ref="N6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8" s="2" cm="1">
        <f t="array" ref="O6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8" s="2" cm="1">
        <f t="array" ref="P6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8" s="2" cm="1">
        <f t="array" ref="Q6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8" s="2" cm="1">
        <f t="array" ref="R6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8" s="2" cm="1">
        <f t="array" ref="S6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68" s="2" cm="1">
        <f t="array" ref="T6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8" s="2" cm="1">
        <f t="array" ref="U6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68" s="2" cm="1">
        <f t="array" ref="V6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8" s="2" cm="1">
        <f t="array" ref="W6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8" s="2" cm="1">
        <f t="array" ref="X6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8" s="2">
        <f>SUM(Data_Xuất[[#This Row],[B1_MN]:[B4_DT]])-Data_Xuất[[#This Row],[Xuất-NX]]</f>
        <v>0</v>
      </c>
    </row>
    <row r="669" spans="1:25" hidden="1" x14ac:dyDescent="0.35">
      <c r="A669">
        <v>2025</v>
      </c>
      <c r="B669">
        <v>9</v>
      </c>
      <c r="C669" t="s">
        <v>16</v>
      </c>
      <c r="D669" t="s">
        <v>17</v>
      </c>
      <c r="E669" t="s">
        <v>156</v>
      </c>
      <c r="F669" t="s">
        <v>157</v>
      </c>
      <c r="G669" s="2">
        <v>20000</v>
      </c>
      <c r="H669" t="str">
        <f>_xlfn.XLOOKUP(Data_Xuất[[#This Row],[Main SKU]],MD_Main_SKU[Main SKU],MD_Main_SKU[SKU name_gom])</f>
        <v>WSS01</v>
      </c>
      <c r="I669" t="str">
        <f>_xlfn.XLOOKUP(Data_Xuất[[#This Row],[Material-Xuất]],MD_NVL[Material-Xuất],MD_NVL[SKU name_gom])</f>
        <v>Vảy trộn</v>
      </c>
      <c r="J669" t="str">
        <f>Data_Xuất[[#This Row],[Material-Xuất]]&amp;" | "&amp;Data_Xuất[[#This Row],[Material description-Xuất]]</f>
        <v>160012428 | Vảy PET B1-B7.1</v>
      </c>
      <c r="K669" s="2" cm="1">
        <f t="array" ref="K6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94.389092815941268</v>
      </c>
      <c r="L669" s="2" cm="1">
        <f t="array" ref="L6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69" s="2" cm="1">
        <f t="array" ref="M6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17856.476140534873</v>
      </c>
      <c r="N669" s="2" cm="1">
        <f t="array" ref="N6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69" s="2" cm="1">
        <f t="array" ref="O6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69" s="2" cm="1">
        <f t="array" ref="P6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69" s="2" cm="1">
        <f t="array" ref="Q6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69" s="2" cm="1">
        <f t="array" ref="R6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69" s="2" cm="1">
        <f t="array" ref="S6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1842.8316727844781</v>
      </c>
      <c r="T669" s="2" cm="1">
        <f t="array" ref="T6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69" s="2" cm="1">
        <f t="array" ref="U6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206.30309386470896</v>
      </c>
      <c r="V669" s="2" cm="1">
        <f t="array" ref="V6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69" s="2" cm="1">
        <f t="array" ref="W6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69" s="2" cm="1">
        <f t="array" ref="X6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69" s="2">
        <f>SUM(Data_Xuất[[#This Row],[B1_MN]:[B4_DT]])-Data_Xuất[[#This Row],[Xuất-NX]]</f>
        <v>0</v>
      </c>
    </row>
    <row r="670" spans="1:25" hidden="1" x14ac:dyDescent="0.35">
      <c r="A670">
        <v>2025</v>
      </c>
      <c r="B670">
        <v>9</v>
      </c>
      <c r="C670" t="s">
        <v>16</v>
      </c>
      <c r="D670" t="s">
        <v>17</v>
      </c>
      <c r="E670" t="s">
        <v>170</v>
      </c>
      <c r="F670" t="s">
        <v>171</v>
      </c>
      <c r="G670" s="2">
        <v>34500</v>
      </c>
      <c r="H670" t="str">
        <f>_xlfn.XLOOKUP(Data_Xuất[[#This Row],[Main SKU]],MD_Main_SKU[Main SKU],MD_Main_SKU[SKU name_gom])</f>
        <v>WSS01</v>
      </c>
      <c r="I670" t="str">
        <f>_xlfn.XLOOKUP(Data_Xuất[[#This Row],[Material-Xuất]],MD_NVL[Material-Xuất],MD_NVL[SKU name_gom])</f>
        <v>B1_MN</v>
      </c>
      <c r="J670" t="str">
        <f>Data_Xuất[[#This Row],[Material-Xuất]]&amp;" | "&amp;Data_Xuất[[#This Row],[Material description-Xuất]]</f>
        <v>160012660 | Vảy PET B1_A2.1 MN</v>
      </c>
      <c r="K670" s="2" cm="1">
        <f t="array" ref="K6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34500</v>
      </c>
      <c r="L670" s="2" cm="1">
        <f t="array" ref="L6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0" s="2" cm="1">
        <f t="array" ref="M6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0" s="2" cm="1">
        <f t="array" ref="N6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0" s="2" cm="1">
        <f t="array" ref="O6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0" s="2" cm="1">
        <f t="array" ref="P6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0" s="2" cm="1">
        <f t="array" ref="Q6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0" s="2" cm="1">
        <f t="array" ref="R6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0" s="2" cm="1">
        <f t="array" ref="S6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0" s="2" cm="1">
        <f t="array" ref="T6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0" s="2" cm="1">
        <f t="array" ref="U6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0" s="2" cm="1">
        <f t="array" ref="V6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0" s="2" cm="1">
        <f t="array" ref="W6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0" s="2" cm="1">
        <f t="array" ref="X6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0" s="2">
        <f>SUM(Data_Xuất[[#This Row],[B1_MN]:[B4_DT]])-Data_Xuất[[#This Row],[Xuất-NX]]</f>
        <v>0</v>
      </c>
    </row>
    <row r="671" spans="1:25" hidden="1" x14ac:dyDescent="0.35">
      <c r="A671">
        <v>2025</v>
      </c>
      <c r="B671">
        <v>9</v>
      </c>
      <c r="C671" t="s">
        <v>16</v>
      </c>
      <c r="D671" t="s">
        <v>17</v>
      </c>
      <c r="E671" t="s">
        <v>222</v>
      </c>
      <c r="F671" t="s">
        <v>223</v>
      </c>
      <c r="G671" s="2">
        <v>57824.000000000007</v>
      </c>
      <c r="H671" t="str">
        <f>_xlfn.XLOOKUP(Data_Xuất[[#This Row],[Main SKU]],MD_Main_SKU[Main SKU],MD_Main_SKU[SKU name_gom])</f>
        <v>WSS01</v>
      </c>
      <c r="I671" t="str">
        <f>_xlfn.XLOOKUP(Data_Xuất[[#This Row],[Material-Xuất]],MD_NVL[Material-Xuất],MD_NVL[SKU name_gom])</f>
        <v>B2_DT</v>
      </c>
      <c r="J671" t="str">
        <f>Data_Xuất[[#This Row],[Material-Xuất]]&amp;" | "&amp;Data_Xuất[[#This Row],[Material description-Xuất]]</f>
        <v>160012683 | Vảy PET B2.2_A1</v>
      </c>
      <c r="K671" s="2" cm="1">
        <f t="array" ref="K6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1" s="2" cm="1">
        <f t="array" ref="L6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1" s="2" cm="1">
        <f t="array" ref="M6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1" s="2" cm="1">
        <f t="array" ref="N6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1" s="2" cm="1">
        <f t="array" ref="O6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57824.000000000007</v>
      </c>
      <c r="P671" s="2" cm="1">
        <f t="array" ref="P6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1" s="2" cm="1">
        <f t="array" ref="Q6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1" s="2" cm="1">
        <f t="array" ref="R6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1" s="2" cm="1">
        <f t="array" ref="S6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1" s="2" cm="1">
        <f t="array" ref="T6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1" s="2" cm="1">
        <f t="array" ref="U6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1" s="2" cm="1">
        <f t="array" ref="V6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1" s="2" cm="1">
        <f t="array" ref="W6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1" s="2" cm="1">
        <f t="array" ref="X6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1" s="2">
        <f>SUM(Data_Xuất[[#This Row],[B1_MN]:[B4_DT]])-Data_Xuất[[#This Row],[Xuất-NX]]</f>
        <v>0</v>
      </c>
    </row>
    <row r="672" spans="1:25" hidden="1" x14ac:dyDescent="0.35">
      <c r="A672">
        <v>2025</v>
      </c>
      <c r="B672">
        <v>9</v>
      </c>
      <c r="C672" t="s">
        <v>16</v>
      </c>
      <c r="D672" t="s">
        <v>17</v>
      </c>
      <c r="E672" t="s">
        <v>224</v>
      </c>
      <c r="F672" t="s">
        <v>225</v>
      </c>
      <c r="G672" s="2">
        <v>36799.999999999993</v>
      </c>
      <c r="H672" t="str">
        <f>_xlfn.XLOOKUP(Data_Xuất[[#This Row],[Main SKU]],MD_Main_SKU[Main SKU],MD_Main_SKU[SKU name_gom])</f>
        <v>WSS01</v>
      </c>
      <c r="I672" t="str">
        <f>_xlfn.XLOOKUP(Data_Xuất[[#This Row],[Material-Xuất]],MD_NVL[Material-Xuất],MD_NVL[SKU name_gom])</f>
        <v>B2_DT</v>
      </c>
      <c r="J672" t="str">
        <f>Data_Xuất[[#This Row],[Material-Xuất]]&amp;" | "&amp;Data_Xuất[[#This Row],[Material description-Xuất]]</f>
        <v>160012684 | Vảy PET B2.2_A2</v>
      </c>
      <c r="K672" s="2" cm="1">
        <f t="array" ref="K6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2" s="2" cm="1">
        <f t="array" ref="L6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2" s="2" cm="1">
        <f t="array" ref="M6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2" s="2" cm="1">
        <f t="array" ref="N6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2" s="2" cm="1">
        <f t="array" ref="O6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36799.999999999993</v>
      </c>
      <c r="P672" s="2" cm="1">
        <f t="array" ref="P6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2" s="2" cm="1">
        <f t="array" ref="Q6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2" s="2" cm="1">
        <f t="array" ref="R6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2" s="2" cm="1">
        <f t="array" ref="S6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2" s="2" cm="1">
        <f t="array" ref="T6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2" s="2" cm="1">
        <f t="array" ref="U6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2" s="2" cm="1">
        <f t="array" ref="V6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2" s="2" cm="1">
        <f t="array" ref="W6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2" s="2" cm="1">
        <f t="array" ref="X6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2" s="2">
        <f>SUM(Data_Xuất[[#This Row],[B1_MN]:[B4_DT]])-Data_Xuất[[#This Row],[Xuất-NX]]</f>
        <v>0</v>
      </c>
    </row>
    <row r="673" spans="1:25" hidden="1" x14ac:dyDescent="0.35">
      <c r="A673">
        <v>2025</v>
      </c>
      <c r="B673">
        <v>9</v>
      </c>
      <c r="C673" t="s">
        <v>16</v>
      </c>
      <c r="D673" t="s">
        <v>17</v>
      </c>
      <c r="E673" t="s">
        <v>232</v>
      </c>
      <c r="F673" t="s">
        <v>233</v>
      </c>
      <c r="G673" s="2">
        <v>64354.999999999985</v>
      </c>
      <c r="H673" t="str">
        <f>_xlfn.XLOOKUP(Data_Xuất[[#This Row],[Main SKU]],MD_Main_SKU[Main SKU],MD_Main_SKU[SKU name_gom])</f>
        <v>WSS01</v>
      </c>
      <c r="I673" t="str">
        <f>_xlfn.XLOOKUP(Data_Xuất[[#This Row],[Material-Xuất]],MD_NVL[Material-Xuất],MD_NVL[SKU name_gom])</f>
        <v>Phó sản</v>
      </c>
      <c r="J673" t="str">
        <f>Data_Xuất[[#This Row],[Material-Xuất]]&amp;" | "&amp;Data_Xuất[[#This Row],[Material description-Xuất]]</f>
        <v>160012717 | Vảy PET HAD_A1</v>
      </c>
      <c r="K673" s="2" cm="1">
        <f t="array" ref="K6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3" s="2" cm="1">
        <f t="array" ref="L6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3" s="2" cm="1">
        <f t="array" ref="M6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3" s="2" cm="1">
        <f t="array" ref="N6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3" s="2" cm="1">
        <f t="array" ref="O6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3" s="2" cm="1">
        <f t="array" ref="P6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64354.999999999985</v>
      </c>
      <c r="Q673" s="2" cm="1">
        <f t="array" ref="Q6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3" s="2" cm="1">
        <f t="array" ref="R6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3" s="2" cm="1">
        <f t="array" ref="S6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3" s="2" cm="1">
        <f t="array" ref="T6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3" s="2" cm="1">
        <f t="array" ref="U6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3" s="2" cm="1">
        <f t="array" ref="V6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3" s="2" cm="1">
        <f t="array" ref="W6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3" s="2" cm="1">
        <f t="array" ref="X6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3" s="2">
        <f>SUM(Data_Xuất[[#This Row],[B1_MN]:[B4_DT]])-Data_Xuất[[#This Row],[Xuất-NX]]</f>
        <v>0</v>
      </c>
    </row>
    <row r="674" spans="1:25" hidden="1" x14ac:dyDescent="0.35">
      <c r="A674">
        <v>2025</v>
      </c>
      <c r="B674">
        <v>9</v>
      </c>
      <c r="C674" t="s">
        <v>16</v>
      </c>
      <c r="D674" t="s">
        <v>17</v>
      </c>
      <c r="E674" t="s">
        <v>234</v>
      </c>
      <c r="F674" t="s">
        <v>235</v>
      </c>
      <c r="G674" s="2">
        <v>25950</v>
      </c>
      <c r="H674" t="str">
        <f>_xlfn.XLOOKUP(Data_Xuất[[#This Row],[Main SKU]],MD_Main_SKU[Main SKU],MD_Main_SKU[SKU name_gom])</f>
        <v>WSS01</v>
      </c>
      <c r="I674" t="str">
        <f>_xlfn.XLOOKUP(Data_Xuất[[#This Row],[Material-Xuất]],MD_NVL[Material-Xuất],MD_NVL[SKU name_gom])</f>
        <v>Phó sản</v>
      </c>
      <c r="J674" t="str">
        <f>Data_Xuất[[#This Row],[Material-Xuất]]&amp;" | "&amp;Data_Xuất[[#This Row],[Material description-Xuất]]</f>
        <v>160012718 | Vảy PET HAD_A2</v>
      </c>
      <c r="K674" s="2" cm="1">
        <f t="array" ref="K6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4" s="2" cm="1">
        <f t="array" ref="L6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4" s="2" cm="1">
        <f t="array" ref="M6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4" s="2" cm="1">
        <f t="array" ref="N6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4" s="2" cm="1">
        <f t="array" ref="O6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4" s="2" cm="1">
        <f t="array" ref="P6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25950</v>
      </c>
      <c r="Q674" s="2" cm="1">
        <f t="array" ref="Q6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4" s="2" cm="1">
        <f t="array" ref="R6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4" s="2" cm="1">
        <f t="array" ref="S6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4" s="2" cm="1">
        <f t="array" ref="T6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4" s="2" cm="1">
        <f t="array" ref="U6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4" s="2" cm="1">
        <f t="array" ref="V6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4" s="2" cm="1">
        <f t="array" ref="W6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4" s="2" cm="1">
        <f t="array" ref="X6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4" s="2">
        <f>SUM(Data_Xuất[[#This Row],[B1_MN]:[B4_DT]])-Data_Xuất[[#This Row],[Xuất-NX]]</f>
        <v>0</v>
      </c>
    </row>
    <row r="675" spans="1:25" hidden="1" x14ac:dyDescent="0.35">
      <c r="A675">
        <v>2025</v>
      </c>
      <c r="B675">
        <v>9</v>
      </c>
      <c r="C675" t="s">
        <v>22</v>
      </c>
      <c r="D675" t="s">
        <v>23</v>
      </c>
      <c r="E675" t="s">
        <v>136</v>
      </c>
      <c r="F675" t="s">
        <v>137</v>
      </c>
      <c r="G675" s="2">
        <v>1500</v>
      </c>
      <c r="H675" t="str">
        <f>_xlfn.XLOOKUP(Data_Xuất[[#This Row],[Main SKU]],MD_Main_SKU[Main SKU],MD_Main_SKU[SKU name_gom])</f>
        <v>WSS03</v>
      </c>
      <c r="I675" t="str">
        <f>_xlfn.XLOOKUP(Data_Xuất[[#This Row],[Material-Xuất]],MD_NVL[Material-Xuất],MD_NVL[SKU name_gom])</f>
        <v>Khác</v>
      </c>
      <c r="J675" t="str">
        <f>Data_Xuất[[#This Row],[Material-Xuất]]&amp;" | "&amp;Data_Xuất[[#This Row],[Material description-Xuất]]</f>
        <v>110000507 | Vảy FPET201</v>
      </c>
      <c r="K675" s="2" cm="1">
        <f t="array" ref="K6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5" s="2" cm="1">
        <f t="array" ref="L6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5" s="2" cm="1">
        <f t="array" ref="M6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5" s="2" cm="1">
        <f t="array" ref="N6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5" s="2" cm="1">
        <f t="array" ref="O6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5" s="2" cm="1">
        <f t="array" ref="P6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5" s="2" cm="1">
        <f t="array" ref="Q6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5" s="2" cm="1">
        <f t="array" ref="R6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5" s="2" cm="1">
        <f t="array" ref="S6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5" s="2" cm="1">
        <f t="array" ref="T6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5" s="2" cm="1">
        <f t="array" ref="U6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5" s="2" cm="1">
        <f t="array" ref="V6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1500</v>
      </c>
      <c r="W675" s="2" cm="1">
        <f t="array" ref="W6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5" s="2" cm="1">
        <f t="array" ref="X6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5" s="2">
        <f>SUM(Data_Xuất[[#This Row],[B1_MN]:[B4_DT]])-Data_Xuất[[#This Row],[Xuất-NX]]</f>
        <v>0</v>
      </c>
    </row>
    <row r="676" spans="1:25" hidden="1" x14ac:dyDescent="0.35">
      <c r="A676">
        <v>2025</v>
      </c>
      <c r="B676">
        <v>9</v>
      </c>
      <c r="C676" t="s">
        <v>22</v>
      </c>
      <c r="D676" t="s">
        <v>23</v>
      </c>
      <c r="E676" t="s">
        <v>62</v>
      </c>
      <c r="F676" t="s">
        <v>63</v>
      </c>
      <c r="G676" s="2">
        <v>166500</v>
      </c>
      <c r="H676" t="str">
        <f>_xlfn.XLOOKUP(Data_Xuất[[#This Row],[Main SKU]],MD_Main_SKU[Main SKU],MD_Main_SKU[SKU name_gom])</f>
        <v>WSS03</v>
      </c>
      <c r="I676" t="str">
        <f>_xlfn.XLOOKUP(Data_Xuất[[#This Row],[Material-Xuất]],MD_NVL[Material-Xuất],MD_NVL[SKU name_gom])</f>
        <v>Vảy trộn</v>
      </c>
      <c r="J676" t="str">
        <f>Data_Xuất[[#This Row],[Material-Xuất]]&amp;" | "&amp;Data_Xuất[[#This Row],[Material description-Xuất]]</f>
        <v>160012869 | Vảy PET WSS03G Mixed</v>
      </c>
      <c r="K676" s="2" cm="1">
        <f t="array" ref="K6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46886.303113571616</v>
      </c>
      <c r="L676" s="2" cm="1">
        <f t="array" ref="L6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6" s="2" cm="1">
        <f t="array" ref="M6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5669.6246414644493</v>
      </c>
      <c r="N676" s="2" cm="1">
        <f t="array" ref="N6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88791.701856828236</v>
      </c>
      <c r="O676" s="2" cm="1">
        <f t="array" ref="O6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25152.3703881357</v>
      </c>
      <c r="P676" s="2" cm="1">
        <f t="array" ref="P6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6" s="2" cm="1">
        <f t="array" ref="Q6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6" s="2" cm="1">
        <f t="array" ref="R6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6" s="2" cm="1">
        <f t="array" ref="S6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6" s="2" cm="1">
        <f t="array" ref="T6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6" s="2" cm="1">
        <f t="array" ref="U6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6" s="2" cm="1">
        <f t="array" ref="V6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6" s="2" cm="1">
        <f t="array" ref="W6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6" s="2" cm="1">
        <f t="array" ref="X6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6" s="2">
        <f>SUM(Data_Xuất[[#This Row],[B1_MN]:[B4_DT]])-Data_Xuất[[#This Row],[Xuất-NX]]</f>
        <v>0</v>
      </c>
    </row>
    <row r="677" spans="1:25" hidden="1" x14ac:dyDescent="0.35">
      <c r="A677">
        <v>2025</v>
      </c>
      <c r="B677">
        <v>9</v>
      </c>
      <c r="C677" t="s">
        <v>26</v>
      </c>
      <c r="D677" t="s">
        <v>27</v>
      </c>
      <c r="E677" t="s">
        <v>172</v>
      </c>
      <c r="F677" t="s">
        <v>173</v>
      </c>
      <c r="G677" s="2">
        <v>152300</v>
      </c>
      <c r="H677" t="str">
        <f>_xlfn.XLOOKUP(Data_Xuất[[#This Row],[Main SKU]],MD_Main_SKU[Main SKU],MD_Main_SKU[SKU name_gom])</f>
        <v>iSS01</v>
      </c>
      <c r="I677" t="str">
        <f>_xlfn.XLOOKUP(Data_Xuất[[#This Row],[Material-Xuất]],MD_NVL[Material-Xuất],MD_NVL[SKU name_gom])</f>
        <v>B1_DT</v>
      </c>
      <c r="J677" t="str">
        <f>Data_Xuất[[#This Row],[Material-Xuất]]&amp;" | "&amp;Data_Xuất[[#This Row],[Material description-Xuất]]</f>
        <v>160012293 | Vảy PET B1_A2.2 DT</v>
      </c>
      <c r="K677" s="2" cm="1">
        <f t="array" ref="K6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7" s="2" cm="1">
        <f t="array" ref="L6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7" s="2" cm="1">
        <f t="array" ref="M6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152300</v>
      </c>
      <c r="N677" s="2" cm="1">
        <f t="array" ref="N6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7" s="2" cm="1">
        <f t="array" ref="O6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7" s="2" cm="1">
        <f t="array" ref="P6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7" s="2" cm="1">
        <f t="array" ref="Q6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7" s="2" cm="1">
        <f t="array" ref="R6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7" s="2" cm="1">
        <f t="array" ref="S6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7" s="2" cm="1">
        <f t="array" ref="T6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7" s="2" cm="1">
        <f t="array" ref="U6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7" s="2" cm="1">
        <f t="array" ref="V6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7" s="2" cm="1">
        <f t="array" ref="W6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7" s="2" cm="1">
        <f t="array" ref="X6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7" s="2">
        <f>SUM(Data_Xuất[[#This Row],[B1_MN]:[B4_DT]])-Data_Xuất[[#This Row],[Xuất-NX]]</f>
        <v>0</v>
      </c>
    </row>
    <row r="678" spans="1:25" hidden="1" x14ac:dyDescent="0.35">
      <c r="A678">
        <v>2025</v>
      </c>
      <c r="B678">
        <v>9</v>
      </c>
      <c r="C678" t="s">
        <v>26</v>
      </c>
      <c r="D678" t="s">
        <v>27</v>
      </c>
      <c r="E678" t="s">
        <v>194</v>
      </c>
      <c r="F678" t="s">
        <v>195</v>
      </c>
      <c r="G678" s="2">
        <v>15500.000000000004</v>
      </c>
      <c r="H678" t="str">
        <f>_xlfn.XLOOKUP(Data_Xuất[[#This Row],[Main SKU]],MD_Main_SKU[Main SKU],MD_Main_SKU[SKU name_gom])</f>
        <v>iSS01</v>
      </c>
      <c r="I678" t="str">
        <f>_xlfn.XLOOKUP(Data_Xuất[[#This Row],[Material-Xuất]],MD_NVL[Material-Xuất],MD_NVL[SKU name_gom])</f>
        <v>B1_DT</v>
      </c>
      <c r="J678" t="str">
        <f>Data_Xuất[[#This Row],[Material-Xuất]]&amp;" | "&amp;Data_Xuất[[#This Row],[Material description-Xuất]]</f>
        <v>160012294 | Vảy PET B1_A3 DT</v>
      </c>
      <c r="K678" s="2" cm="1">
        <f t="array" ref="K6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78" s="2" cm="1">
        <f t="array" ref="L6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8" s="2" cm="1">
        <f t="array" ref="M6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15500.000000000004</v>
      </c>
      <c r="N678" s="2" cm="1">
        <f t="array" ref="N6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8" s="2" cm="1">
        <f t="array" ref="O6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8" s="2" cm="1">
        <f t="array" ref="P6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8" s="2" cm="1">
        <f t="array" ref="Q6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8" s="2" cm="1">
        <f t="array" ref="R6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8" s="2" cm="1">
        <f t="array" ref="S6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8" s="2" cm="1">
        <f t="array" ref="T6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8" s="2" cm="1">
        <f t="array" ref="U6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8" s="2" cm="1">
        <f t="array" ref="V6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8" s="2" cm="1">
        <f t="array" ref="W6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8" s="2" cm="1">
        <f t="array" ref="X6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8" s="2">
        <f>SUM(Data_Xuất[[#This Row],[B1_MN]:[B4_DT]])-Data_Xuất[[#This Row],[Xuất-NX]]</f>
        <v>0</v>
      </c>
    </row>
    <row r="679" spans="1:25" hidden="1" x14ac:dyDescent="0.35">
      <c r="A679">
        <v>2025</v>
      </c>
      <c r="B679">
        <v>9</v>
      </c>
      <c r="C679" t="s">
        <v>26</v>
      </c>
      <c r="D679" t="s">
        <v>27</v>
      </c>
      <c r="E679" t="s">
        <v>164</v>
      </c>
      <c r="F679" t="s">
        <v>165</v>
      </c>
      <c r="G679" s="2">
        <v>297089.99999999994</v>
      </c>
      <c r="H679" t="str">
        <f>_xlfn.XLOOKUP(Data_Xuất[[#This Row],[Main SKU]],MD_Main_SKU[Main SKU],MD_Main_SKU[SKU name_gom])</f>
        <v>iSS01</v>
      </c>
      <c r="I679" t="str">
        <f>_xlfn.XLOOKUP(Data_Xuất[[#This Row],[Material-Xuất]],MD_NVL[Material-Xuất],MD_NVL[SKU name_gom])</f>
        <v>B1_MN</v>
      </c>
      <c r="J679" t="str">
        <f>Data_Xuất[[#This Row],[Material-Xuất]]&amp;" | "&amp;Data_Xuất[[#This Row],[Material description-Xuất]]</f>
        <v>160012296 | Vảy PET B1_A2.2 MN</v>
      </c>
      <c r="K679" s="2" cm="1">
        <f t="array" ref="K6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297089.99999999994</v>
      </c>
      <c r="L679" s="2" cm="1">
        <f t="array" ref="L6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79" s="2" cm="1">
        <f t="array" ref="M6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79" s="2" cm="1">
        <f t="array" ref="N6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79" s="2" cm="1">
        <f t="array" ref="O6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79" s="2" cm="1">
        <f t="array" ref="P6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79" s="2" cm="1">
        <f t="array" ref="Q6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79" s="2" cm="1">
        <f t="array" ref="R6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79" s="2" cm="1">
        <f t="array" ref="S6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79" s="2" cm="1">
        <f t="array" ref="T6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79" s="2" cm="1">
        <f t="array" ref="U6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79" s="2" cm="1">
        <f t="array" ref="V6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79" s="2" cm="1">
        <f t="array" ref="W6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79" s="2" cm="1">
        <f t="array" ref="X6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79" s="2">
        <f>SUM(Data_Xuất[[#This Row],[B1_MN]:[B4_DT]])-Data_Xuất[[#This Row],[Xuất-NX]]</f>
        <v>0</v>
      </c>
    </row>
    <row r="680" spans="1:25" hidden="1" x14ac:dyDescent="0.35">
      <c r="A680">
        <v>2025</v>
      </c>
      <c r="B680">
        <v>9</v>
      </c>
      <c r="C680" t="s">
        <v>26</v>
      </c>
      <c r="D680" t="s">
        <v>27</v>
      </c>
      <c r="E680" t="s">
        <v>196</v>
      </c>
      <c r="F680" t="s">
        <v>197</v>
      </c>
      <c r="G680" s="2">
        <v>140000.00000000003</v>
      </c>
      <c r="H680" t="str">
        <f>_xlfn.XLOOKUP(Data_Xuất[[#This Row],[Main SKU]],MD_Main_SKU[Main SKU],MD_Main_SKU[SKU name_gom])</f>
        <v>iSS01</v>
      </c>
      <c r="I680" t="str">
        <f>_xlfn.XLOOKUP(Data_Xuất[[#This Row],[Material-Xuất]],MD_NVL[Material-Xuất],MD_NVL[SKU name_gom])</f>
        <v>B1_MN</v>
      </c>
      <c r="J680" t="str">
        <f>Data_Xuất[[#This Row],[Material-Xuất]]&amp;" | "&amp;Data_Xuất[[#This Row],[Material description-Xuất]]</f>
        <v>160012297 | Vảy PET B1_A3 MN</v>
      </c>
      <c r="K680" s="2" cm="1">
        <f t="array" ref="K6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140000.00000000003</v>
      </c>
      <c r="L680" s="2" cm="1">
        <f t="array" ref="L6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0" s="2" cm="1">
        <f t="array" ref="M6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0" s="2" cm="1">
        <f t="array" ref="N6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80" s="2" cm="1">
        <f t="array" ref="O6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0" s="2" cm="1">
        <f t="array" ref="P6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80" s="2" cm="1">
        <f t="array" ref="Q6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0" s="2" cm="1">
        <f t="array" ref="R6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0" s="2" cm="1">
        <f t="array" ref="S6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0" s="2" cm="1">
        <f t="array" ref="T6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0" s="2" cm="1">
        <f t="array" ref="U6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0" s="2" cm="1">
        <f t="array" ref="V6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0" s="2" cm="1">
        <f t="array" ref="W6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0" s="2" cm="1">
        <f t="array" ref="X6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0" s="2">
        <f>SUM(Data_Xuất[[#This Row],[B1_MN]:[B4_DT]])-Data_Xuất[[#This Row],[Xuất-NX]]</f>
        <v>0</v>
      </c>
    </row>
    <row r="681" spans="1:25" hidden="1" x14ac:dyDescent="0.35">
      <c r="A681">
        <v>2025</v>
      </c>
      <c r="B681">
        <v>9</v>
      </c>
      <c r="C681" t="s">
        <v>26</v>
      </c>
      <c r="D681" t="s">
        <v>27</v>
      </c>
      <c r="E681" t="s">
        <v>176</v>
      </c>
      <c r="F681" t="s">
        <v>177</v>
      </c>
      <c r="G681" s="2">
        <v>83000</v>
      </c>
      <c r="H681" t="str">
        <f>_xlfn.XLOOKUP(Data_Xuất[[#This Row],[Main SKU]],MD_Main_SKU[Main SKU],MD_Main_SKU[SKU name_gom])</f>
        <v>iSS01</v>
      </c>
      <c r="I681" t="str">
        <f>_xlfn.XLOOKUP(Data_Xuất[[#This Row],[Material-Xuất]],MD_NVL[Material-Xuất],MD_NVL[SKU name_gom])</f>
        <v>Vảy trộn</v>
      </c>
      <c r="J681" t="str">
        <f>Data_Xuất[[#This Row],[Material-Xuất]]&amp;" | "&amp;Data_Xuất[[#This Row],[Material description-Xuất]]</f>
        <v>160012652 | Vảy PET B1-B8</v>
      </c>
      <c r="K681" s="2" cm="1">
        <f t="array" ref="K6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38933.368811881192</v>
      </c>
      <c r="L681" s="2" cm="1">
        <f t="array" ref="L6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1" s="2" cm="1">
        <f t="array" ref="M6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9234.3663366336641</v>
      </c>
      <c r="N681" s="2" cm="1">
        <f t="array" ref="N6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14566.08910891089</v>
      </c>
      <c r="O681" s="2" cm="1">
        <f t="array" ref="O6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1" s="2" cm="1">
        <f t="array" ref="P6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9807.9702970297021</v>
      </c>
      <c r="Q681" s="2" cm="1">
        <f t="array" ref="Q6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1715.6757425742576</v>
      </c>
      <c r="R681" s="2" cm="1">
        <f t="array" ref="R6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1" s="2" cm="1">
        <f t="array" ref="S6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780.69306930693062</v>
      </c>
      <c r="T681" s="2" cm="1">
        <f t="array" ref="T6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6799.425742574258</v>
      </c>
      <c r="U681" s="2" cm="1">
        <f t="array" ref="U6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1162.4108910891089</v>
      </c>
      <c r="V681" s="2" cm="1">
        <f t="array" ref="V6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1" s="2" cm="1">
        <f t="array" ref="W6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1" s="2" cm="1">
        <f t="array" ref="X6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1" s="2">
        <f>SUM(Data_Xuất[[#This Row],[B1_MN]:[B4_DT]])-Data_Xuất[[#This Row],[Xuất-NX]]</f>
        <v>0</v>
      </c>
    </row>
    <row r="682" spans="1:25" hidden="1" x14ac:dyDescent="0.35">
      <c r="A682">
        <v>2025</v>
      </c>
      <c r="B682">
        <v>9</v>
      </c>
      <c r="C682" t="s">
        <v>26</v>
      </c>
      <c r="D682" t="s">
        <v>27</v>
      </c>
      <c r="E682" t="s">
        <v>270</v>
      </c>
      <c r="F682" t="s">
        <v>271</v>
      </c>
      <c r="G682" s="2">
        <v>11500.000000000002</v>
      </c>
      <c r="H682" t="str">
        <f>_xlfn.XLOOKUP(Data_Xuất[[#This Row],[Main SKU]],MD_Main_SKU[Main SKU],MD_Main_SKU[SKU name_gom])</f>
        <v>iSS01</v>
      </c>
      <c r="I682" t="str">
        <f>_xlfn.XLOOKUP(Data_Xuất[[#This Row],[Material-Xuất]],MD_NVL[Material-Xuất],MD_NVL[SKU name_gom])</f>
        <v>B6_DT</v>
      </c>
      <c r="J682" t="str">
        <f>Data_Xuất[[#This Row],[Material-Xuất]]&amp;" | "&amp;Data_Xuất[[#This Row],[Material description-Xuất]]</f>
        <v>160012687 | Vảy PET B6.2_A1</v>
      </c>
      <c r="K682" s="2" cm="1">
        <f t="array" ref="K6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2" s="2" cm="1">
        <f t="array" ref="L6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2" s="2" cm="1">
        <f t="array" ref="M6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2" s="2" cm="1">
        <f t="array" ref="N6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11500.000000000002</v>
      </c>
      <c r="O682" s="2" cm="1">
        <f t="array" ref="O6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2" s="2" cm="1">
        <f t="array" ref="P6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82" s="2" cm="1">
        <f t="array" ref="Q6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2" s="2" cm="1">
        <f t="array" ref="R6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2" s="2" cm="1">
        <f t="array" ref="S6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2" s="2" cm="1">
        <f t="array" ref="T6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2" s="2" cm="1">
        <f t="array" ref="U6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2" s="2" cm="1">
        <f t="array" ref="V6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2" s="2" cm="1">
        <f t="array" ref="W6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2" s="2" cm="1">
        <f t="array" ref="X6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2" s="2">
        <f>SUM(Data_Xuất[[#This Row],[B1_MN]:[B4_DT]])-Data_Xuất[[#This Row],[Xuất-NX]]</f>
        <v>0</v>
      </c>
    </row>
    <row r="683" spans="1:25" hidden="1" x14ac:dyDescent="0.35">
      <c r="A683">
        <v>2025</v>
      </c>
      <c r="B683">
        <v>9</v>
      </c>
      <c r="C683" t="s">
        <v>26</v>
      </c>
      <c r="D683" t="s">
        <v>27</v>
      </c>
      <c r="E683" t="s">
        <v>226</v>
      </c>
      <c r="F683" t="s">
        <v>227</v>
      </c>
      <c r="G683" s="2">
        <v>76540</v>
      </c>
      <c r="H683" t="str">
        <f>_xlfn.XLOOKUP(Data_Xuất[[#This Row],[Main SKU]],MD_Main_SKU[Main SKU],MD_Main_SKU[SKU name_gom])</f>
        <v>iSS01</v>
      </c>
      <c r="I683" t="str">
        <f>_xlfn.XLOOKUP(Data_Xuất[[#This Row],[Material-Xuất]],MD_NVL[Material-Xuất],MD_NVL[SKU name_gom])</f>
        <v>B6_DT</v>
      </c>
      <c r="J683" t="str">
        <f>Data_Xuất[[#This Row],[Material-Xuất]]&amp;" | "&amp;Data_Xuất[[#This Row],[Material description-Xuất]]</f>
        <v>160012688 | Vảy PET B6.2_A2</v>
      </c>
      <c r="K683" s="2" cm="1">
        <f t="array" ref="K6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3" s="2" cm="1">
        <f t="array" ref="L6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3" s="2" cm="1">
        <f t="array" ref="M6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3" s="2" cm="1">
        <f t="array" ref="N6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76540</v>
      </c>
      <c r="O683" s="2" cm="1">
        <f t="array" ref="O6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3" s="2" cm="1">
        <f t="array" ref="P6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83" s="2" cm="1">
        <f t="array" ref="Q6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3" s="2" cm="1">
        <f t="array" ref="R6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3" s="2" cm="1">
        <f t="array" ref="S6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3" s="2" cm="1">
        <f t="array" ref="T6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3" s="2" cm="1">
        <f t="array" ref="U6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3" s="2" cm="1">
        <f t="array" ref="V6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3" s="2" cm="1">
        <f t="array" ref="W6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3" s="2" cm="1">
        <f t="array" ref="X6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3" s="2">
        <f>SUM(Data_Xuất[[#This Row],[B1_MN]:[B4_DT]])-Data_Xuất[[#This Row],[Xuất-NX]]</f>
        <v>0</v>
      </c>
    </row>
    <row r="684" spans="1:25" hidden="1" x14ac:dyDescent="0.35">
      <c r="A684">
        <v>2025</v>
      </c>
      <c r="B684">
        <v>9</v>
      </c>
      <c r="C684" t="s">
        <v>26</v>
      </c>
      <c r="D684" t="s">
        <v>27</v>
      </c>
      <c r="E684" t="s">
        <v>266</v>
      </c>
      <c r="F684" t="s">
        <v>267</v>
      </c>
      <c r="G684" s="2">
        <v>122135</v>
      </c>
      <c r="H684" t="str">
        <f>_xlfn.XLOOKUP(Data_Xuất[[#This Row],[Main SKU]],MD_Main_SKU[Main SKU],MD_Main_SKU[SKU name_gom])</f>
        <v>iSS01</v>
      </c>
      <c r="I684" t="str">
        <f>_xlfn.XLOOKUP(Data_Xuất[[#This Row],[Material-Xuất]],MD_NVL[Material-Xuất],MD_NVL[SKU name_gom])</f>
        <v>B6_DT</v>
      </c>
      <c r="J684" t="str">
        <f>Data_Xuất[[#This Row],[Material-Xuất]]&amp;" | "&amp;Data_Xuất[[#This Row],[Material description-Xuất]]</f>
        <v>160012917 | Vảy PET B6.2_A3.1</v>
      </c>
      <c r="K684" s="2" cm="1">
        <f t="array" ref="K6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4" s="2" cm="1">
        <f t="array" ref="L6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4" s="2" cm="1">
        <f t="array" ref="M6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4" s="2" cm="1">
        <f t="array" ref="N6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122135</v>
      </c>
      <c r="O684" s="2" cm="1">
        <f t="array" ref="O6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4" s="2" cm="1">
        <f t="array" ref="P6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84" s="2" cm="1">
        <f t="array" ref="Q6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4" s="2" cm="1">
        <f t="array" ref="R6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4" s="2" cm="1">
        <f t="array" ref="S6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4" s="2" cm="1">
        <f t="array" ref="T6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4" s="2" cm="1">
        <f t="array" ref="U6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4" s="2" cm="1">
        <f t="array" ref="V6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4" s="2" cm="1">
        <f t="array" ref="W6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4" s="2" cm="1">
        <f t="array" ref="X6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4" s="2">
        <f>SUM(Data_Xuất[[#This Row],[B1_MN]:[B4_DT]])-Data_Xuất[[#This Row],[Xuất-NX]]</f>
        <v>0</v>
      </c>
    </row>
    <row r="685" spans="1:25" hidden="1" x14ac:dyDescent="0.35">
      <c r="A685">
        <v>2025</v>
      </c>
      <c r="B685">
        <v>9</v>
      </c>
      <c r="C685" t="s">
        <v>115</v>
      </c>
      <c r="D685" t="s">
        <v>116</v>
      </c>
      <c r="E685" t="s">
        <v>115</v>
      </c>
      <c r="F685" t="s">
        <v>116</v>
      </c>
      <c r="G685" s="2">
        <v>2848</v>
      </c>
      <c r="H685" t="str">
        <f>_xlfn.XLOOKUP(Data_Xuất[[#This Row],[Main SKU]],MD_Main_SKU[Main SKU],MD_Main_SKU[SKU name_gom])</f>
        <v>WSS05</v>
      </c>
      <c r="I685" t="str">
        <f>_xlfn.XLOOKUP(Data_Xuất[[#This Row],[Material-Xuất]],MD_NVL[Material-Xuất],MD_NVL[SKU name_gom])</f>
        <v>Hạt</v>
      </c>
      <c r="J685" t="str">
        <f>Data_Xuất[[#This Row],[Material-Xuất]]&amp;" | "&amp;Data_Xuất[[#This Row],[Material description-Xuất]]</f>
        <v>110000436 | Hạt nhựa rPET WSS05SB</v>
      </c>
      <c r="K685" s="2" cm="1">
        <f t="array" ref="K6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5" s="2" cm="1">
        <f t="array" ref="L6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5" s="2" cm="1">
        <f t="array" ref="M6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5" s="2" cm="1">
        <f t="array" ref="N6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85" s="2" cm="1">
        <f t="array" ref="O6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5" s="2" cm="1">
        <f t="array" ref="P6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85" s="2" cm="1">
        <f t="array" ref="Q6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2848</v>
      </c>
      <c r="R685" s="2" cm="1">
        <f t="array" ref="R6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5" s="2" cm="1">
        <f t="array" ref="S6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5" s="2" cm="1">
        <f t="array" ref="T6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5" s="2" cm="1">
        <f t="array" ref="U6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5" s="2" cm="1">
        <f t="array" ref="V6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5" s="2" cm="1">
        <f t="array" ref="W6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5" s="2" cm="1">
        <f t="array" ref="X6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5" s="2">
        <f>SUM(Data_Xuất[[#This Row],[B1_MN]:[B4_DT]])-Data_Xuất[[#This Row],[Xuất-NX]]</f>
        <v>0</v>
      </c>
    </row>
    <row r="686" spans="1:25" hidden="1" x14ac:dyDescent="0.35">
      <c r="A686">
        <v>2025</v>
      </c>
      <c r="B686">
        <v>9</v>
      </c>
      <c r="C686" t="s">
        <v>115</v>
      </c>
      <c r="D686" t="s">
        <v>116</v>
      </c>
      <c r="E686" t="s">
        <v>182</v>
      </c>
      <c r="F686" t="s">
        <v>183</v>
      </c>
      <c r="G686" s="2">
        <v>37900</v>
      </c>
      <c r="H686" t="str">
        <f>_xlfn.XLOOKUP(Data_Xuất[[#This Row],[Main SKU]],MD_Main_SKU[Main SKU],MD_Main_SKU[SKU name_gom])</f>
        <v>WSS05</v>
      </c>
      <c r="I686" t="str">
        <f>_xlfn.XLOOKUP(Data_Xuất[[#This Row],[Material-Xuất]],MD_NVL[Material-Xuất],MD_NVL[SKU name_gom])</f>
        <v>Vảy trộn</v>
      </c>
      <c r="J686" t="str">
        <f>Data_Xuất[[#This Row],[Material-Xuất]]&amp;" | "&amp;Data_Xuất[[#This Row],[Material description-Xuất]]</f>
        <v>160012456 | Vảy Xơ Sợi Mixed Thử Nghiệm</v>
      </c>
      <c r="K686" s="2" cm="1">
        <f t="array" ref="K6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439.56185567010311</v>
      </c>
      <c r="L686" s="2" cm="1">
        <f t="array" ref="L6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6" s="2" cm="1">
        <f t="array" ref="M6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6" s="2" cm="1">
        <f t="array" ref="N6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12234.146048109966</v>
      </c>
      <c r="O686" s="2" cm="1">
        <f t="array" ref="O6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4754.105670103093</v>
      </c>
      <c r="P686" s="2" cm="1">
        <f t="array" ref="P6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20455.906357388314</v>
      </c>
      <c r="Q686" s="2" cm="1">
        <f t="array" ref="Q6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6" s="2" cm="1">
        <f t="array" ref="R6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6" s="2" cm="1">
        <f t="array" ref="S6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6" s="2" cm="1">
        <f t="array" ref="T6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6" s="2" cm="1">
        <f t="array" ref="U6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16.280068728522338</v>
      </c>
      <c r="V686" s="2" cm="1">
        <f t="array" ref="V6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6" s="2" cm="1">
        <f t="array" ref="W6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6" s="2" cm="1">
        <f t="array" ref="X6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6" s="2">
        <f>SUM(Data_Xuất[[#This Row],[B1_MN]:[B4_DT]])-Data_Xuất[[#This Row],[Xuất-NX]]</f>
        <v>0</v>
      </c>
    </row>
    <row r="687" spans="1:25" hidden="1" x14ac:dyDescent="0.35">
      <c r="A687">
        <v>2025</v>
      </c>
      <c r="B687">
        <v>9</v>
      </c>
      <c r="C687" t="s">
        <v>115</v>
      </c>
      <c r="D687" t="s">
        <v>116</v>
      </c>
      <c r="E687" t="s">
        <v>234</v>
      </c>
      <c r="F687" t="s">
        <v>235</v>
      </c>
      <c r="G687" s="2">
        <v>21050</v>
      </c>
      <c r="H687" t="str">
        <f>_xlfn.XLOOKUP(Data_Xuất[[#This Row],[Main SKU]],MD_Main_SKU[Main SKU],MD_Main_SKU[SKU name_gom])</f>
        <v>WSS05</v>
      </c>
      <c r="I687" t="str">
        <f>_xlfn.XLOOKUP(Data_Xuất[[#This Row],[Material-Xuất]],MD_NVL[Material-Xuất],MD_NVL[SKU name_gom])</f>
        <v>Phó sản</v>
      </c>
      <c r="J687" t="str">
        <f>Data_Xuất[[#This Row],[Material-Xuất]]&amp;" | "&amp;Data_Xuất[[#This Row],[Material description-Xuất]]</f>
        <v>160012718 | Vảy PET HAD_A2</v>
      </c>
      <c r="K687" s="2" cm="1">
        <f t="array" ref="K6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7" s="2" cm="1">
        <f t="array" ref="L6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7" s="2" cm="1">
        <f t="array" ref="M6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7" s="2" cm="1">
        <f t="array" ref="N6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87" s="2" cm="1">
        <f t="array" ref="O6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7" s="2" cm="1">
        <f t="array" ref="P6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21050</v>
      </c>
      <c r="Q687" s="2" cm="1">
        <f t="array" ref="Q6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7" s="2" cm="1">
        <f t="array" ref="R6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7" s="2" cm="1">
        <f t="array" ref="S6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7" s="2" cm="1">
        <f t="array" ref="T6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7" s="2" cm="1">
        <f t="array" ref="U6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7" s="2" cm="1">
        <f t="array" ref="V6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7" s="2" cm="1">
        <f t="array" ref="W6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7" s="2" cm="1">
        <f t="array" ref="X6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7" s="2">
        <f>SUM(Data_Xuất[[#This Row],[B1_MN]:[B4_DT]])-Data_Xuất[[#This Row],[Xuất-NX]]</f>
        <v>0</v>
      </c>
    </row>
    <row r="688" spans="1:25" hidden="1" x14ac:dyDescent="0.35">
      <c r="A688">
        <v>2025</v>
      </c>
      <c r="B688">
        <v>9</v>
      </c>
      <c r="C688" t="s">
        <v>115</v>
      </c>
      <c r="D688" t="s">
        <v>116</v>
      </c>
      <c r="E688" t="s">
        <v>236</v>
      </c>
      <c r="F688" t="s">
        <v>237</v>
      </c>
      <c r="G688" s="2">
        <v>47499.999999999993</v>
      </c>
      <c r="H688" t="str">
        <f>_xlfn.XLOOKUP(Data_Xuất[[#This Row],[Main SKU]],MD_Main_SKU[Main SKU],MD_Main_SKU[SKU name_gom])</f>
        <v>WSS05</v>
      </c>
      <c r="I688" t="str">
        <f>_xlfn.XLOOKUP(Data_Xuất[[#This Row],[Material-Xuất]],MD_NVL[Material-Xuất],MD_NVL[SKU name_gom])</f>
        <v>Phó sản</v>
      </c>
      <c r="J688" t="str">
        <f>Data_Xuất[[#This Row],[Material-Xuất]]&amp;" | "&amp;Data_Xuất[[#This Row],[Material description-Xuất]]</f>
        <v>160012719 | Vảy PET HAD_A3</v>
      </c>
      <c r="K688" s="2" cm="1">
        <f t="array" ref="K6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8" s="2" cm="1">
        <f t="array" ref="L6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8" s="2" cm="1">
        <f t="array" ref="M6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8" s="2" cm="1">
        <f t="array" ref="N6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88" s="2" cm="1">
        <f t="array" ref="O6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88" s="2" cm="1">
        <f t="array" ref="P6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47499.999999999993</v>
      </c>
      <c r="Q688" s="2" cm="1">
        <f t="array" ref="Q6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88" s="2" cm="1">
        <f t="array" ref="R6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8" s="2" cm="1">
        <f t="array" ref="S6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8" s="2" cm="1">
        <f t="array" ref="T6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8" s="2" cm="1">
        <f t="array" ref="U6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88" s="2" cm="1">
        <f t="array" ref="V6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8" s="2" cm="1">
        <f t="array" ref="W6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88" s="2" cm="1">
        <f t="array" ref="X6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8" s="2">
        <f>SUM(Data_Xuất[[#This Row],[B1_MN]:[B4_DT]])-Data_Xuất[[#This Row],[Xuất-NX]]</f>
        <v>0</v>
      </c>
    </row>
    <row r="689" spans="1:25" hidden="1" x14ac:dyDescent="0.35">
      <c r="A689">
        <v>2025</v>
      </c>
      <c r="B689">
        <v>9</v>
      </c>
      <c r="C689" t="s">
        <v>115</v>
      </c>
      <c r="D689" t="s">
        <v>116</v>
      </c>
      <c r="E689" t="s">
        <v>240</v>
      </c>
      <c r="F689" t="s">
        <v>241</v>
      </c>
      <c r="G689" s="2">
        <v>14649</v>
      </c>
      <c r="H689" t="str">
        <f>_xlfn.XLOOKUP(Data_Xuất[[#This Row],[Main SKU]],MD_Main_SKU[Main SKU],MD_Main_SKU[SKU name_gom])</f>
        <v>WSS05</v>
      </c>
      <c r="I689" t="str">
        <f>_xlfn.XLOOKUP(Data_Xuất[[#This Row],[Material-Xuất]],MD_NVL[Material-Xuất],MD_NVL[SKU name_gom])</f>
        <v>Vảy trộn</v>
      </c>
      <c r="J689" t="str">
        <f>Data_Xuất[[#This Row],[Material-Xuất]]&amp;" | "&amp;Data_Xuất[[#This Row],[Material description-Xuất]]</f>
        <v>160012790 | Vảy PET Xơ Sợi B6.2_A3-B7.1_A3</v>
      </c>
      <c r="K689" s="2" cm="1">
        <f t="array" ref="K6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89" s="2" cm="1">
        <f t="array" ref="L6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89" s="2" cm="1">
        <f t="array" ref="M6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89" s="2" cm="1">
        <f t="array" ref="N6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8996.2249100719418</v>
      </c>
      <c r="O689" s="2" cm="1">
        <f t="array" ref="O6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486.68404316546759</v>
      </c>
      <c r="P689" s="2" cm="1">
        <f t="array" ref="P6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4265.3883237410073</v>
      </c>
      <c r="Q689" s="2" cm="1">
        <f t="array" ref="Q6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168.30541726618705</v>
      </c>
      <c r="R689" s="2" cm="1">
        <f t="array" ref="R6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89" s="2" cm="1">
        <f t="array" ref="S6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89" s="2" cm="1">
        <f t="array" ref="T6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89" s="2" cm="1">
        <f t="array" ref="U6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579.58399640287769</v>
      </c>
      <c r="V689" s="2" cm="1">
        <f t="array" ref="V6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89" s="2" cm="1">
        <f t="array" ref="W6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152.81330935251799</v>
      </c>
      <c r="X689" s="2" cm="1">
        <f t="array" ref="X6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89" s="2">
        <f>SUM(Data_Xuất[[#This Row],[B1_MN]:[B4_DT]])-Data_Xuất[[#This Row],[Xuất-NX]]</f>
        <v>0</v>
      </c>
    </row>
    <row r="690" spans="1:25" hidden="1" x14ac:dyDescent="0.35">
      <c r="A690">
        <v>2025</v>
      </c>
      <c r="B690">
        <v>9</v>
      </c>
      <c r="C690" t="s">
        <v>115</v>
      </c>
      <c r="D690" t="s">
        <v>116</v>
      </c>
      <c r="E690" t="s">
        <v>272</v>
      </c>
      <c r="F690" t="s">
        <v>273</v>
      </c>
      <c r="G690" s="2">
        <v>221999.99999999997</v>
      </c>
      <c r="H690" t="str">
        <f>_xlfn.XLOOKUP(Data_Xuất[[#This Row],[Main SKU]],MD_Main_SKU[Main SKU],MD_Main_SKU[SKU name_gom])</f>
        <v>WSS05</v>
      </c>
      <c r="I690" t="str">
        <f>_xlfn.XLOOKUP(Data_Xuất[[#This Row],[Material-Xuất]],MD_NVL[Material-Xuất],MD_NVL[SKU name_gom])</f>
        <v>Vảy trộn</v>
      </c>
      <c r="J690" t="str">
        <f>Data_Xuất[[#This Row],[Material-Xuất]]&amp;" | "&amp;Data_Xuất[[#This Row],[Material description-Xuất]]</f>
        <v>160012791 | Vảy PET Xơ Sợi B6.2_A3-B5_A3</v>
      </c>
      <c r="K690" s="2" cm="1">
        <f t="array" ref="K6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0" s="2" cm="1">
        <f t="array" ref="L6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0" s="2" cm="1">
        <f t="array" ref="M6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90" s="2" cm="1">
        <f t="array" ref="N6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204419.82326951396</v>
      </c>
      <c r="O690" s="2" cm="1">
        <f t="array" ref="O6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0" s="2" cm="1">
        <f t="array" ref="P6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0" s="2" cm="1">
        <f t="array" ref="Q6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0" s="2" cm="1">
        <f t="array" ref="R6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0" s="2" cm="1">
        <f t="array" ref="S6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0" s="2" cm="1">
        <f t="array" ref="T6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0" s="2" cm="1">
        <f t="array" ref="U6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17580.176730486008</v>
      </c>
      <c r="V690" s="2" cm="1">
        <f t="array" ref="V6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0" s="2" cm="1">
        <f t="array" ref="W6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0" s="2" cm="1">
        <f t="array" ref="X6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0" s="2">
        <f>SUM(Data_Xuất[[#This Row],[B1_MN]:[B4_DT]])-Data_Xuất[[#This Row],[Xuất-NX]]</f>
        <v>0</v>
      </c>
    </row>
    <row r="691" spans="1:25" hidden="1" x14ac:dyDescent="0.35">
      <c r="A691">
        <v>2025</v>
      </c>
      <c r="B691">
        <v>9</v>
      </c>
      <c r="C691" t="s">
        <v>48</v>
      </c>
      <c r="D691" t="s">
        <v>49</v>
      </c>
      <c r="E691" t="s">
        <v>256</v>
      </c>
      <c r="F691" t="s">
        <v>257</v>
      </c>
      <c r="G691" s="2">
        <v>53899.999999999993</v>
      </c>
      <c r="H691" t="str">
        <f>_xlfn.XLOOKUP(Data_Xuất[[#This Row],[Main SKU]],MD_Main_SKU[Main SKU],MD_Main_SKU[SKU name_gom])</f>
        <v>WSS01</v>
      </c>
      <c r="I691" t="str">
        <f>_xlfn.XLOOKUP(Data_Xuất[[#This Row],[Material-Xuất]],MD_NVL[Material-Xuất],MD_NVL[SKU name_gom])</f>
        <v>Vảy trộn</v>
      </c>
      <c r="J691" t="str">
        <f>Data_Xuất[[#This Row],[Material-Xuất]]&amp;" | "&amp;Data_Xuất[[#This Row],[Material description-Xuất]]</f>
        <v>160012914 | Vảy PET WSS01G-L Mixed</v>
      </c>
      <c r="K691" s="2" cm="1">
        <f t="array" ref="K6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1" s="2" cm="1">
        <f t="array" ref="L6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1" s="2" cm="1">
        <f t="array" ref="M6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40075.990566037734</v>
      </c>
      <c r="N691" s="2" cm="1">
        <f t="array" ref="N6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1" s="2" cm="1">
        <f t="array" ref="O6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1" s="2" cm="1">
        <f t="array" ref="P6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1" s="2" cm="1">
        <f t="array" ref="Q6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1" s="2" cm="1">
        <f t="array" ref="R6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1" s="2" cm="1">
        <f t="array" ref="S6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13824.009433962263</v>
      </c>
      <c r="T691" s="2" cm="1">
        <f t="array" ref="T6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1" s="2" cm="1">
        <f t="array" ref="U6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1" s="2" cm="1">
        <f t="array" ref="V6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1" s="2" cm="1">
        <f t="array" ref="W6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1" s="2" cm="1">
        <f t="array" ref="X6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1" s="2">
        <f>SUM(Data_Xuất[[#This Row],[B1_MN]:[B4_DT]])-Data_Xuất[[#This Row],[Xuất-NX]]</f>
        <v>0</v>
      </c>
    </row>
    <row r="692" spans="1:25" hidden="1" x14ac:dyDescent="0.35">
      <c r="A692">
        <v>2025</v>
      </c>
      <c r="B692">
        <v>9</v>
      </c>
      <c r="C692" t="s">
        <v>136</v>
      </c>
      <c r="D692" t="s">
        <v>137</v>
      </c>
      <c r="E692" t="s">
        <v>136</v>
      </c>
      <c r="F692" t="s">
        <v>137</v>
      </c>
      <c r="G692" s="2">
        <v>22000</v>
      </c>
      <c r="H692" t="str">
        <f>_xlfn.XLOOKUP(Data_Xuất[[#This Row],[Main SKU]],MD_Main_SKU[Main SKU],MD_Main_SKU[SKU name_gom])</f>
        <v>Khác</v>
      </c>
      <c r="I692" t="str">
        <f>_xlfn.XLOOKUP(Data_Xuất[[#This Row],[Material-Xuất]],MD_NVL[Material-Xuất],MD_NVL[SKU name_gom])</f>
        <v>Khác</v>
      </c>
      <c r="J692" t="str">
        <f>Data_Xuất[[#This Row],[Material-Xuất]]&amp;" | "&amp;Data_Xuất[[#This Row],[Material description-Xuất]]</f>
        <v>110000507 | Vảy FPET201</v>
      </c>
      <c r="K692" s="2" cm="1">
        <f t="array" ref="K6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2" s="2" cm="1">
        <f t="array" ref="L6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2" s="2" cm="1">
        <f t="array" ref="M6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92" s="2" cm="1">
        <f t="array" ref="N6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2" s="2" cm="1">
        <f t="array" ref="O6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2" s="2" cm="1">
        <f t="array" ref="P6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2" s="2" cm="1">
        <f t="array" ref="Q6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2" s="2" cm="1">
        <f t="array" ref="R6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2" s="2" cm="1">
        <f t="array" ref="S6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2" s="2" cm="1">
        <f t="array" ref="T6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2" s="2" cm="1">
        <f t="array" ref="U6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2" s="2" cm="1">
        <f t="array" ref="V6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22000</v>
      </c>
      <c r="W692" s="2" cm="1">
        <f t="array" ref="W6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2" s="2" cm="1">
        <f t="array" ref="X6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2" s="2">
        <f>SUM(Data_Xuất[[#This Row],[B1_MN]:[B4_DT]])-Data_Xuất[[#This Row],[Xuất-NX]]</f>
        <v>0</v>
      </c>
    </row>
    <row r="693" spans="1:25" hidden="1" x14ac:dyDescent="0.35">
      <c r="A693">
        <v>2025</v>
      </c>
      <c r="B693">
        <v>10</v>
      </c>
      <c r="C693" t="s">
        <v>8</v>
      </c>
      <c r="D693" t="s">
        <v>9</v>
      </c>
      <c r="E693" t="s">
        <v>156</v>
      </c>
      <c r="F693" t="s">
        <v>157</v>
      </c>
      <c r="G693" s="2">
        <v>429995</v>
      </c>
      <c r="H693" t="str">
        <f>_xlfn.XLOOKUP(Data_Xuất[[#This Row],[Main SKU]],MD_Main_SKU[Main SKU],MD_Main_SKU[SKU name_gom])</f>
        <v>WSS01</v>
      </c>
      <c r="I693" t="str">
        <f>_xlfn.XLOOKUP(Data_Xuất[[#This Row],[Material-Xuất]],MD_NVL[Material-Xuất],MD_NVL[SKU name_gom])</f>
        <v>Vảy trộn</v>
      </c>
      <c r="J693" t="str">
        <f>Data_Xuất[[#This Row],[Material-Xuất]]&amp;" | "&amp;Data_Xuất[[#This Row],[Material description-Xuất]]</f>
        <v>160012428 | Vảy PET B1-B7.1</v>
      </c>
      <c r="K693" s="2" cm="1">
        <f t="array" ref="K6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2029.3418982695334</v>
      </c>
      <c r="L693" s="2" cm="1">
        <f t="array" ref="L6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3" s="2" cm="1">
        <f t="array" ref="M6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383909.77290246461</v>
      </c>
      <c r="N693" s="2" cm="1">
        <f t="array" ref="N6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3" s="2" cm="1">
        <f t="array" ref="O6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3" s="2" cm="1">
        <f t="array" ref="P6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3" s="2" cm="1">
        <f t="array" ref="Q6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3" s="2" cm="1">
        <f t="array" ref="R6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3" s="2" cm="1">
        <f t="array" ref="S6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39620.420256948084</v>
      </c>
      <c r="T693" s="2" cm="1">
        <f t="array" ref="T6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3" s="2" cm="1">
        <f t="array" ref="U6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4435.4649423177761</v>
      </c>
      <c r="V693" s="2" cm="1">
        <f t="array" ref="V6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3" s="2" cm="1">
        <f t="array" ref="W6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3" s="2" cm="1">
        <f t="array" ref="X6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3" s="2">
        <f>SUM(Data_Xuất[[#This Row],[B1_MN]:[B4_DT]])-Data_Xuất[[#This Row],[Xuất-NX]]</f>
        <v>0</v>
      </c>
    </row>
    <row r="694" spans="1:25" hidden="1" x14ac:dyDescent="0.35">
      <c r="A694">
        <v>2025</v>
      </c>
      <c r="B694">
        <v>10</v>
      </c>
      <c r="C694" t="s">
        <v>14</v>
      </c>
      <c r="D694" t="s">
        <v>15</v>
      </c>
      <c r="E694" t="s">
        <v>160</v>
      </c>
      <c r="F694" t="s">
        <v>161</v>
      </c>
      <c r="G694" s="2">
        <v>248299.99999999997</v>
      </c>
      <c r="H694" t="str">
        <f>_xlfn.XLOOKUP(Data_Xuất[[#This Row],[Main SKU]],MD_Main_SKU[Main SKU],MD_Main_SKU[SKU name_gom])</f>
        <v>iSS01084</v>
      </c>
      <c r="I694" t="str">
        <f>_xlfn.XLOOKUP(Data_Xuất[[#This Row],[Material-Xuất]],MD_NVL[Material-Xuất],MD_NVL[SKU name_gom])</f>
        <v>B1_DT</v>
      </c>
      <c r="J694" t="str">
        <f>Data_Xuất[[#This Row],[Material-Xuất]]&amp;" | "&amp;Data_Xuất[[#This Row],[Material description-Xuất]]</f>
        <v>160009895 | Vảy PET B1_A1 DT</v>
      </c>
      <c r="K694" s="2" cm="1">
        <f t="array" ref="K6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4" s="2" cm="1">
        <f t="array" ref="L6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4" s="2" cm="1">
        <f t="array" ref="M6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248299.99999999997</v>
      </c>
      <c r="N694" s="2" cm="1">
        <f t="array" ref="N6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4" s="2" cm="1">
        <f t="array" ref="O6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4" s="2" cm="1">
        <f t="array" ref="P6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4" s="2" cm="1">
        <f t="array" ref="Q6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4" s="2" cm="1">
        <f t="array" ref="R6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4" s="2" cm="1">
        <f t="array" ref="S6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4" s="2" cm="1">
        <f t="array" ref="T6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4" s="2" cm="1">
        <f t="array" ref="U6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4" s="2" cm="1">
        <f t="array" ref="V6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4" s="2" cm="1">
        <f t="array" ref="W6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4" s="2" cm="1">
        <f t="array" ref="X6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4" s="2">
        <f>SUM(Data_Xuất[[#This Row],[B1_MN]:[B4_DT]])-Data_Xuất[[#This Row],[Xuất-NX]]</f>
        <v>0</v>
      </c>
    </row>
    <row r="695" spans="1:25" hidden="1" x14ac:dyDescent="0.35">
      <c r="A695">
        <v>2025</v>
      </c>
      <c r="B695">
        <v>10</v>
      </c>
      <c r="C695" t="s">
        <v>14</v>
      </c>
      <c r="D695" t="s">
        <v>15</v>
      </c>
      <c r="E695" t="s">
        <v>162</v>
      </c>
      <c r="F695" t="s">
        <v>163</v>
      </c>
      <c r="G695" s="2">
        <v>85790</v>
      </c>
      <c r="H695" t="str">
        <f>_xlfn.XLOOKUP(Data_Xuất[[#This Row],[Main SKU]],MD_Main_SKU[Main SKU],MD_Main_SKU[SKU name_gom])</f>
        <v>iSS01084</v>
      </c>
      <c r="I695" t="str">
        <f>_xlfn.XLOOKUP(Data_Xuất[[#This Row],[Material-Xuất]],MD_NVL[Material-Xuất],MD_NVL[SKU name_gom])</f>
        <v>B1_MN</v>
      </c>
      <c r="J695" t="str">
        <f>Data_Xuất[[#This Row],[Material-Xuất]]&amp;" | "&amp;Data_Xuất[[#This Row],[Material description-Xuất]]</f>
        <v>160011761 | Vảy PET B1_A1 MN</v>
      </c>
      <c r="K695" s="2" cm="1">
        <f t="array" ref="K6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85790</v>
      </c>
      <c r="L695" s="2" cm="1">
        <f t="array" ref="L6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5" s="2" cm="1">
        <f t="array" ref="M6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95" s="2" cm="1">
        <f t="array" ref="N6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5" s="2" cm="1">
        <f t="array" ref="O6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5" s="2" cm="1">
        <f t="array" ref="P6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5" s="2" cm="1">
        <f t="array" ref="Q6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5" s="2" cm="1">
        <f t="array" ref="R6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5" s="2" cm="1">
        <f t="array" ref="S6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5" s="2" cm="1">
        <f t="array" ref="T6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5" s="2" cm="1">
        <f t="array" ref="U6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5" s="2" cm="1">
        <f t="array" ref="V6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5" s="2" cm="1">
        <f t="array" ref="W6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5" s="2" cm="1">
        <f t="array" ref="X6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5" s="2">
        <f>SUM(Data_Xuất[[#This Row],[B1_MN]:[B4_DT]])-Data_Xuất[[#This Row],[Xuất-NX]]</f>
        <v>0</v>
      </c>
    </row>
    <row r="696" spans="1:25" hidden="1" x14ac:dyDescent="0.35">
      <c r="A696">
        <v>2025</v>
      </c>
      <c r="B696">
        <v>10</v>
      </c>
      <c r="C696" t="s">
        <v>14</v>
      </c>
      <c r="D696" t="s">
        <v>15</v>
      </c>
      <c r="E696" t="s">
        <v>142</v>
      </c>
      <c r="F696" t="s">
        <v>143</v>
      </c>
      <c r="G696" s="2">
        <v>18000</v>
      </c>
      <c r="H696" t="str">
        <f>_xlfn.XLOOKUP(Data_Xuất[[#This Row],[Main SKU]],MD_Main_SKU[Main SKU],MD_Main_SKU[SKU name_gom])</f>
        <v>iSS01084</v>
      </c>
      <c r="I696" t="str">
        <f>_xlfn.XLOOKUP(Data_Xuất[[#This Row],[Material-Xuất]],MD_NVL[Material-Xuất],MD_NVL[SKU name_gom])</f>
        <v>B1_DT</v>
      </c>
      <c r="J696" t="str">
        <f>Data_Xuất[[#This Row],[Material-Xuất]]&amp;" | "&amp;Data_Xuất[[#This Row],[Material description-Xuất]]</f>
        <v>160012659 | Vảy PET B1_A2.1 DT</v>
      </c>
      <c r="K696" s="2" cm="1">
        <f t="array" ref="K6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6" s="2" cm="1">
        <f t="array" ref="L6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6" s="2" cm="1">
        <f t="array" ref="M6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18000</v>
      </c>
      <c r="N696" s="2" cm="1">
        <f t="array" ref="N6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6" s="2" cm="1">
        <f t="array" ref="O6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6" s="2" cm="1">
        <f t="array" ref="P6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6" s="2" cm="1">
        <f t="array" ref="Q6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6" s="2" cm="1">
        <f t="array" ref="R6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6" s="2" cm="1">
        <f t="array" ref="S6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6" s="2" cm="1">
        <f t="array" ref="T6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6" s="2" cm="1">
        <f t="array" ref="U6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6" s="2" cm="1">
        <f t="array" ref="V6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6" s="2" cm="1">
        <f t="array" ref="W6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6" s="2" cm="1">
        <f t="array" ref="X6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6" s="2">
        <f>SUM(Data_Xuất[[#This Row],[B1_MN]:[B4_DT]])-Data_Xuất[[#This Row],[Xuất-NX]]</f>
        <v>0</v>
      </c>
    </row>
    <row r="697" spans="1:25" hidden="1" x14ac:dyDescent="0.35">
      <c r="A697">
        <v>2025</v>
      </c>
      <c r="B697">
        <v>10</v>
      </c>
      <c r="C697" t="s">
        <v>14</v>
      </c>
      <c r="D697" t="s">
        <v>15</v>
      </c>
      <c r="E697" t="s">
        <v>170</v>
      </c>
      <c r="F697" t="s">
        <v>171</v>
      </c>
      <c r="G697" s="2">
        <v>2000</v>
      </c>
      <c r="H697" t="str">
        <f>_xlfn.XLOOKUP(Data_Xuất[[#This Row],[Main SKU]],MD_Main_SKU[Main SKU],MD_Main_SKU[SKU name_gom])</f>
        <v>iSS01084</v>
      </c>
      <c r="I697" t="str">
        <f>_xlfn.XLOOKUP(Data_Xuất[[#This Row],[Material-Xuất]],MD_NVL[Material-Xuất],MD_NVL[SKU name_gom])</f>
        <v>B1_MN</v>
      </c>
      <c r="J697" t="str">
        <f>Data_Xuất[[#This Row],[Material-Xuất]]&amp;" | "&amp;Data_Xuất[[#This Row],[Material description-Xuất]]</f>
        <v>160012660 | Vảy PET B1_A2.1 MN</v>
      </c>
      <c r="K697" s="2" cm="1">
        <f t="array" ref="K6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2000</v>
      </c>
      <c r="L697" s="2" cm="1">
        <f t="array" ref="L6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7" s="2" cm="1">
        <f t="array" ref="M6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697" s="2" cm="1">
        <f t="array" ref="N6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7" s="2" cm="1">
        <f t="array" ref="O6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7" s="2" cm="1">
        <f t="array" ref="P6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7" s="2" cm="1">
        <f t="array" ref="Q6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7" s="2" cm="1">
        <f t="array" ref="R6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7" s="2" cm="1">
        <f t="array" ref="S6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7" s="2" cm="1">
        <f t="array" ref="T6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7" s="2" cm="1">
        <f t="array" ref="U6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7" s="2" cm="1">
        <f t="array" ref="V6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7" s="2" cm="1">
        <f t="array" ref="W6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7" s="2" cm="1">
        <f t="array" ref="X6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7" s="2">
        <f>SUM(Data_Xuất[[#This Row],[B1_MN]:[B4_DT]])-Data_Xuất[[#This Row],[Xuất-NX]]</f>
        <v>0</v>
      </c>
    </row>
    <row r="698" spans="1:25" hidden="1" x14ac:dyDescent="0.35">
      <c r="A698">
        <v>2025</v>
      </c>
      <c r="B698">
        <v>10</v>
      </c>
      <c r="C698" t="s">
        <v>14</v>
      </c>
      <c r="D698" t="s">
        <v>15</v>
      </c>
      <c r="E698" t="s">
        <v>246</v>
      </c>
      <c r="F698" t="s">
        <v>247</v>
      </c>
      <c r="G698" s="2">
        <v>649925.00000000012</v>
      </c>
      <c r="H698" t="str">
        <f>_xlfn.XLOOKUP(Data_Xuất[[#This Row],[Main SKU]],MD_Main_SKU[Main SKU],MD_Main_SKU[SKU name_gom])</f>
        <v>iSS01084</v>
      </c>
      <c r="I698" t="str">
        <f>_xlfn.XLOOKUP(Data_Xuất[[#This Row],[Material-Xuất]],MD_NVL[Material-Xuất],MD_NVL[SKU name_gom])</f>
        <v>B1_DT</v>
      </c>
      <c r="J698" t="str">
        <f>Data_Xuất[[#This Row],[Material-Xuất]]&amp;" | "&amp;Data_Xuất[[#This Row],[Material description-Xuất]]</f>
        <v>160012830 | Vảy PET B1_A1 DT-L</v>
      </c>
      <c r="K698" s="2" cm="1">
        <f t="array" ref="K6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8" s="2" cm="1">
        <f t="array" ref="L6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8" s="2" cm="1">
        <f t="array" ref="M6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649925.00000000012</v>
      </c>
      <c r="N698" s="2" cm="1">
        <f t="array" ref="N6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8" s="2" cm="1">
        <f t="array" ref="O6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8" s="2" cm="1">
        <f t="array" ref="P6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8" s="2" cm="1">
        <f t="array" ref="Q6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8" s="2" cm="1">
        <f t="array" ref="R6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8" s="2" cm="1">
        <f t="array" ref="S6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8" s="2" cm="1">
        <f t="array" ref="T6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8" s="2" cm="1">
        <f t="array" ref="U6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8" s="2" cm="1">
        <f t="array" ref="V6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8" s="2" cm="1">
        <f t="array" ref="W6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8" s="2" cm="1">
        <f t="array" ref="X6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8" s="2">
        <f>SUM(Data_Xuất[[#This Row],[B1_MN]:[B4_DT]])-Data_Xuất[[#This Row],[Xuất-NX]]</f>
        <v>0</v>
      </c>
    </row>
    <row r="699" spans="1:25" hidden="1" x14ac:dyDescent="0.35">
      <c r="A699">
        <v>2025</v>
      </c>
      <c r="B699">
        <v>10</v>
      </c>
      <c r="C699" t="s">
        <v>14</v>
      </c>
      <c r="D699" t="s">
        <v>15</v>
      </c>
      <c r="E699" t="s">
        <v>258</v>
      </c>
      <c r="F699" t="s">
        <v>259</v>
      </c>
      <c r="G699" s="2">
        <v>102000</v>
      </c>
      <c r="H699" t="str">
        <f>_xlfn.XLOOKUP(Data_Xuất[[#This Row],[Main SKU]],MD_Main_SKU[Main SKU],MD_Main_SKU[SKU name_gom])</f>
        <v>iSS01084</v>
      </c>
      <c r="I699" t="str">
        <f>_xlfn.XLOOKUP(Data_Xuất[[#This Row],[Material-Xuất]],MD_NVL[Material-Xuất],MD_NVL[SKU name_gom])</f>
        <v>B1_DT</v>
      </c>
      <c r="J699" t="str">
        <f>Data_Xuất[[#This Row],[Material-Xuất]]&amp;" | "&amp;Data_Xuất[[#This Row],[Material description-Xuất]]</f>
        <v>160012907 | Vảy PET B1.3_A1 DT</v>
      </c>
      <c r="K699" s="2" cm="1">
        <f t="array" ref="K6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699" s="2" cm="1">
        <f t="array" ref="L6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699" s="2" cm="1">
        <f t="array" ref="M6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102000</v>
      </c>
      <c r="N699" s="2" cm="1">
        <f t="array" ref="N6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699" s="2" cm="1">
        <f t="array" ref="O6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699" s="2" cm="1">
        <f t="array" ref="P6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699" s="2" cm="1">
        <f t="array" ref="Q6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699" s="2" cm="1">
        <f t="array" ref="R6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699" s="2" cm="1">
        <f t="array" ref="S6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699" s="2" cm="1">
        <f t="array" ref="T6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699" s="2" cm="1">
        <f t="array" ref="U6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699" s="2" cm="1">
        <f t="array" ref="V6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699" s="2" cm="1">
        <f t="array" ref="W6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699" s="2" cm="1">
        <f t="array" ref="X6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699" s="2">
        <f>SUM(Data_Xuất[[#This Row],[B1_MN]:[B4_DT]])-Data_Xuất[[#This Row],[Xuất-NX]]</f>
        <v>0</v>
      </c>
    </row>
    <row r="700" spans="1:25" hidden="1" x14ac:dyDescent="0.35">
      <c r="A700">
        <v>2025</v>
      </c>
      <c r="B700">
        <v>10</v>
      </c>
      <c r="C700" t="s">
        <v>14</v>
      </c>
      <c r="D700" t="s">
        <v>15</v>
      </c>
      <c r="E700" t="s">
        <v>260</v>
      </c>
      <c r="F700" t="s">
        <v>261</v>
      </c>
      <c r="G700" s="2">
        <v>8000</v>
      </c>
      <c r="H700" t="str">
        <f>_xlfn.XLOOKUP(Data_Xuất[[#This Row],[Main SKU]],MD_Main_SKU[Main SKU],MD_Main_SKU[SKU name_gom])</f>
        <v>iSS01084</v>
      </c>
      <c r="I700" t="str">
        <f>_xlfn.XLOOKUP(Data_Xuất[[#This Row],[Material-Xuất]],MD_NVL[Material-Xuất],MD_NVL[SKU name_gom])</f>
        <v>B1_DT</v>
      </c>
      <c r="J700" t="str">
        <f>Data_Xuất[[#This Row],[Material-Xuất]]&amp;" | "&amp;Data_Xuất[[#This Row],[Material description-Xuất]]</f>
        <v>160012908 | Vảy PET B1.3_A2.1 DT</v>
      </c>
      <c r="K700" s="2" cm="1">
        <f t="array" ref="K7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0" s="2" cm="1">
        <f t="array" ref="L7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0" s="2" cm="1">
        <f t="array" ref="M7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8000</v>
      </c>
      <c r="N700" s="2" cm="1">
        <f t="array" ref="N7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0" s="2" cm="1">
        <f t="array" ref="O7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0" s="2" cm="1">
        <f t="array" ref="P7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0" s="2" cm="1">
        <f t="array" ref="Q7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0" s="2" cm="1">
        <f t="array" ref="R7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0" s="2" cm="1">
        <f t="array" ref="S7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0" s="2" cm="1">
        <f t="array" ref="T7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0" s="2" cm="1">
        <f t="array" ref="U7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0" s="2" cm="1">
        <f t="array" ref="V7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0" s="2" cm="1">
        <f t="array" ref="W7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0" s="2" cm="1">
        <f t="array" ref="X7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0" s="2">
        <f>SUM(Data_Xuất[[#This Row],[B1_MN]:[B4_DT]])-Data_Xuất[[#This Row],[Xuất-NX]]</f>
        <v>0</v>
      </c>
    </row>
    <row r="701" spans="1:25" hidden="1" x14ac:dyDescent="0.35">
      <c r="A701">
        <v>2025</v>
      </c>
      <c r="B701">
        <v>10</v>
      </c>
      <c r="C701" t="s">
        <v>16</v>
      </c>
      <c r="D701" t="s">
        <v>17</v>
      </c>
      <c r="E701" t="s">
        <v>160</v>
      </c>
      <c r="F701" t="s">
        <v>161</v>
      </c>
      <c r="G701" s="2">
        <v>493270.00000000006</v>
      </c>
      <c r="H701" t="str">
        <f>_xlfn.XLOOKUP(Data_Xuất[[#This Row],[Main SKU]],MD_Main_SKU[Main SKU],MD_Main_SKU[SKU name_gom])</f>
        <v>WSS01</v>
      </c>
      <c r="I701" t="str">
        <f>_xlfn.XLOOKUP(Data_Xuất[[#This Row],[Material-Xuất]],MD_NVL[Material-Xuất],MD_NVL[SKU name_gom])</f>
        <v>B1_DT</v>
      </c>
      <c r="J701" t="str">
        <f>Data_Xuất[[#This Row],[Material-Xuất]]&amp;" | "&amp;Data_Xuất[[#This Row],[Material description-Xuất]]</f>
        <v>160009895 | Vảy PET B1_A1 DT</v>
      </c>
      <c r="K701" s="2" cm="1">
        <f t="array" ref="K7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1" s="2" cm="1">
        <f t="array" ref="L7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1" s="2" cm="1">
        <f t="array" ref="M7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493270.00000000006</v>
      </c>
      <c r="N701" s="2" cm="1">
        <f t="array" ref="N7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1" s="2" cm="1">
        <f t="array" ref="O7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1" s="2" cm="1">
        <f t="array" ref="P7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1" s="2" cm="1">
        <f t="array" ref="Q7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1" s="2" cm="1">
        <f t="array" ref="R7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1" s="2" cm="1">
        <f t="array" ref="S7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1" s="2" cm="1">
        <f t="array" ref="T7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1" s="2" cm="1">
        <f t="array" ref="U7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1" s="2" cm="1">
        <f t="array" ref="V7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1" s="2" cm="1">
        <f t="array" ref="W7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1" s="2" cm="1">
        <f t="array" ref="X7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1" s="2">
        <f>SUM(Data_Xuất[[#This Row],[B1_MN]:[B4_DT]])-Data_Xuất[[#This Row],[Xuất-NX]]</f>
        <v>0</v>
      </c>
    </row>
    <row r="702" spans="1:25" hidden="1" x14ac:dyDescent="0.35">
      <c r="A702">
        <v>2025</v>
      </c>
      <c r="B702">
        <v>10</v>
      </c>
      <c r="C702" t="s">
        <v>16</v>
      </c>
      <c r="D702" t="s">
        <v>17</v>
      </c>
      <c r="E702" t="s">
        <v>162</v>
      </c>
      <c r="F702" t="s">
        <v>163</v>
      </c>
      <c r="G702" s="2">
        <v>510664.00000000006</v>
      </c>
      <c r="H702" t="str">
        <f>_xlfn.XLOOKUP(Data_Xuất[[#This Row],[Main SKU]],MD_Main_SKU[Main SKU],MD_Main_SKU[SKU name_gom])</f>
        <v>WSS01</v>
      </c>
      <c r="I702" t="str">
        <f>_xlfn.XLOOKUP(Data_Xuất[[#This Row],[Material-Xuất]],MD_NVL[Material-Xuất],MD_NVL[SKU name_gom])</f>
        <v>B1_MN</v>
      </c>
      <c r="J702" t="str">
        <f>Data_Xuất[[#This Row],[Material-Xuất]]&amp;" | "&amp;Data_Xuất[[#This Row],[Material description-Xuất]]</f>
        <v>160011761 | Vảy PET B1_A1 MN</v>
      </c>
      <c r="K702" s="2" cm="1">
        <f t="array" ref="K7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510664.00000000006</v>
      </c>
      <c r="L702" s="2" cm="1">
        <f t="array" ref="L7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2" s="2" cm="1">
        <f t="array" ref="M7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02" s="2" cm="1">
        <f t="array" ref="N7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2" s="2" cm="1">
        <f t="array" ref="O7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2" s="2" cm="1">
        <f t="array" ref="P7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2" s="2" cm="1">
        <f t="array" ref="Q7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2" s="2" cm="1">
        <f t="array" ref="R7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2" s="2" cm="1">
        <f t="array" ref="S7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2" s="2" cm="1">
        <f t="array" ref="T7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2" s="2" cm="1">
        <f t="array" ref="U7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2" s="2" cm="1">
        <f t="array" ref="V7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2" s="2" cm="1">
        <f t="array" ref="W7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2" s="2" cm="1">
        <f t="array" ref="X7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2" s="2">
        <f>SUM(Data_Xuất[[#This Row],[B1_MN]:[B4_DT]])-Data_Xuất[[#This Row],[Xuất-NX]]</f>
        <v>0</v>
      </c>
    </row>
    <row r="703" spans="1:25" hidden="1" x14ac:dyDescent="0.35">
      <c r="A703">
        <v>2025</v>
      </c>
      <c r="B703">
        <v>10</v>
      </c>
      <c r="C703" t="s">
        <v>16</v>
      </c>
      <c r="D703" t="s">
        <v>17</v>
      </c>
      <c r="E703" t="s">
        <v>172</v>
      </c>
      <c r="F703" t="s">
        <v>173</v>
      </c>
      <c r="G703" s="2">
        <v>240700.00000000003</v>
      </c>
      <c r="H703" t="str">
        <f>_xlfn.XLOOKUP(Data_Xuất[[#This Row],[Main SKU]],MD_Main_SKU[Main SKU],MD_Main_SKU[SKU name_gom])</f>
        <v>WSS01</v>
      </c>
      <c r="I703" t="str">
        <f>_xlfn.XLOOKUP(Data_Xuất[[#This Row],[Material-Xuất]],MD_NVL[Material-Xuất],MD_NVL[SKU name_gom])</f>
        <v>B1_DT</v>
      </c>
      <c r="J703" t="str">
        <f>Data_Xuất[[#This Row],[Material-Xuất]]&amp;" | "&amp;Data_Xuất[[#This Row],[Material description-Xuất]]</f>
        <v>160012293 | Vảy PET B1_A2.2 DT</v>
      </c>
      <c r="K703" s="2" cm="1">
        <f t="array" ref="K7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3" s="2" cm="1">
        <f t="array" ref="L7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3" s="2" cm="1">
        <f t="array" ref="M7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240700.00000000003</v>
      </c>
      <c r="N703" s="2" cm="1">
        <f t="array" ref="N7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3" s="2" cm="1">
        <f t="array" ref="O7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3" s="2" cm="1">
        <f t="array" ref="P7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3" s="2" cm="1">
        <f t="array" ref="Q7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3" s="2" cm="1">
        <f t="array" ref="R7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3" s="2" cm="1">
        <f t="array" ref="S7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3" s="2" cm="1">
        <f t="array" ref="T7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3" s="2" cm="1">
        <f t="array" ref="U7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3" s="2" cm="1">
        <f t="array" ref="V7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3" s="2" cm="1">
        <f t="array" ref="W7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3" s="2" cm="1">
        <f t="array" ref="X7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3" s="2">
        <f>SUM(Data_Xuất[[#This Row],[B1_MN]:[B4_DT]])-Data_Xuất[[#This Row],[Xuất-NX]]</f>
        <v>0</v>
      </c>
    </row>
    <row r="704" spans="1:25" hidden="1" x14ac:dyDescent="0.35">
      <c r="A704">
        <v>2025</v>
      </c>
      <c r="B704">
        <v>10</v>
      </c>
      <c r="C704" t="s">
        <v>16</v>
      </c>
      <c r="D704" t="s">
        <v>17</v>
      </c>
      <c r="E704" t="s">
        <v>164</v>
      </c>
      <c r="F704" t="s">
        <v>165</v>
      </c>
      <c r="G704" s="2">
        <v>481339.99999999983</v>
      </c>
      <c r="H704" t="str">
        <f>_xlfn.XLOOKUP(Data_Xuất[[#This Row],[Main SKU]],MD_Main_SKU[Main SKU],MD_Main_SKU[SKU name_gom])</f>
        <v>WSS01</v>
      </c>
      <c r="I704" t="str">
        <f>_xlfn.XLOOKUP(Data_Xuất[[#This Row],[Material-Xuất]],MD_NVL[Material-Xuất],MD_NVL[SKU name_gom])</f>
        <v>B1_MN</v>
      </c>
      <c r="J704" t="str">
        <f>Data_Xuất[[#This Row],[Material-Xuất]]&amp;" | "&amp;Data_Xuất[[#This Row],[Material description-Xuất]]</f>
        <v>160012296 | Vảy PET B1_A2.2 MN</v>
      </c>
      <c r="K704" s="2" cm="1">
        <f t="array" ref="K7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481339.99999999983</v>
      </c>
      <c r="L704" s="2" cm="1">
        <f t="array" ref="L7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4" s="2" cm="1">
        <f t="array" ref="M7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04" s="2" cm="1">
        <f t="array" ref="N7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4" s="2" cm="1">
        <f t="array" ref="O7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4" s="2" cm="1">
        <f t="array" ref="P7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4" s="2" cm="1">
        <f t="array" ref="Q7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4" s="2" cm="1">
        <f t="array" ref="R7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4" s="2" cm="1">
        <f t="array" ref="S7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4" s="2" cm="1">
        <f t="array" ref="T7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4" s="2" cm="1">
        <f t="array" ref="U7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4" s="2" cm="1">
        <f t="array" ref="V7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4" s="2" cm="1">
        <f t="array" ref="W7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4" s="2" cm="1">
        <f t="array" ref="X7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4" s="2">
        <f>SUM(Data_Xuất[[#This Row],[B1_MN]:[B4_DT]])-Data_Xuất[[#This Row],[Xuất-NX]]</f>
        <v>0</v>
      </c>
    </row>
    <row r="705" spans="1:25" hidden="1" x14ac:dyDescent="0.35">
      <c r="A705">
        <v>2025</v>
      </c>
      <c r="B705">
        <v>10</v>
      </c>
      <c r="C705" t="s">
        <v>16</v>
      </c>
      <c r="D705" t="s">
        <v>17</v>
      </c>
      <c r="E705" t="s">
        <v>142</v>
      </c>
      <c r="F705" t="s">
        <v>143</v>
      </c>
      <c r="G705" s="2">
        <v>143800.00000000003</v>
      </c>
      <c r="H705" t="str">
        <f>_xlfn.XLOOKUP(Data_Xuất[[#This Row],[Main SKU]],MD_Main_SKU[Main SKU],MD_Main_SKU[SKU name_gom])</f>
        <v>WSS01</v>
      </c>
      <c r="I705" t="str">
        <f>_xlfn.XLOOKUP(Data_Xuất[[#This Row],[Material-Xuất]],MD_NVL[Material-Xuất],MD_NVL[SKU name_gom])</f>
        <v>B1_DT</v>
      </c>
      <c r="J705" t="str">
        <f>Data_Xuất[[#This Row],[Material-Xuất]]&amp;" | "&amp;Data_Xuất[[#This Row],[Material description-Xuất]]</f>
        <v>160012659 | Vảy PET B1_A2.1 DT</v>
      </c>
      <c r="K705" s="2" cm="1">
        <f t="array" ref="K7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5" s="2" cm="1">
        <f t="array" ref="L7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5" s="2" cm="1">
        <f t="array" ref="M7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143800.00000000003</v>
      </c>
      <c r="N705" s="2" cm="1">
        <f t="array" ref="N7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5" s="2" cm="1">
        <f t="array" ref="O7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5" s="2" cm="1">
        <f t="array" ref="P7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5" s="2" cm="1">
        <f t="array" ref="Q7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5" s="2" cm="1">
        <f t="array" ref="R7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5" s="2" cm="1">
        <f t="array" ref="S7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5" s="2" cm="1">
        <f t="array" ref="T7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5" s="2" cm="1">
        <f t="array" ref="U7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5" s="2" cm="1">
        <f t="array" ref="V7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5" s="2" cm="1">
        <f t="array" ref="W7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5" s="2" cm="1">
        <f t="array" ref="X7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5" s="2">
        <f>SUM(Data_Xuất[[#This Row],[B1_MN]:[B4_DT]])-Data_Xuất[[#This Row],[Xuất-NX]]</f>
        <v>0</v>
      </c>
    </row>
    <row r="706" spans="1:25" hidden="1" x14ac:dyDescent="0.35">
      <c r="A706">
        <v>2025</v>
      </c>
      <c r="B706">
        <v>10</v>
      </c>
      <c r="C706" t="s">
        <v>16</v>
      </c>
      <c r="D706" t="s">
        <v>17</v>
      </c>
      <c r="E706" t="s">
        <v>170</v>
      </c>
      <c r="F706" t="s">
        <v>171</v>
      </c>
      <c r="G706" s="2">
        <v>98500</v>
      </c>
      <c r="H706" t="str">
        <f>_xlfn.XLOOKUP(Data_Xuất[[#This Row],[Main SKU]],MD_Main_SKU[Main SKU],MD_Main_SKU[SKU name_gom])</f>
        <v>WSS01</v>
      </c>
      <c r="I706" t="str">
        <f>_xlfn.XLOOKUP(Data_Xuất[[#This Row],[Material-Xuất]],MD_NVL[Material-Xuất],MD_NVL[SKU name_gom])</f>
        <v>B1_MN</v>
      </c>
      <c r="J706" t="str">
        <f>Data_Xuất[[#This Row],[Material-Xuất]]&amp;" | "&amp;Data_Xuất[[#This Row],[Material description-Xuất]]</f>
        <v>160012660 | Vảy PET B1_A2.1 MN</v>
      </c>
      <c r="K706" s="2" cm="1">
        <f t="array" ref="K7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98500</v>
      </c>
      <c r="L706" s="2" cm="1">
        <f t="array" ref="L7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6" s="2" cm="1">
        <f t="array" ref="M7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06" s="2" cm="1">
        <f t="array" ref="N7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6" s="2" cm="1">
        <f t="array" ref="O7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6" s="2" cm="1">
        <f t="array" ref="P7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6" s="2" cm="1">
        <f t="array" ref="Q7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6" s="2" cm="1">
        <f t="array" ref="R7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6" s="2" cm="1">
        <f t="array" ref="S7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6" s="2" cm="1">
        <f t="array" ref="T7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6" s="2" cm="1">
        <f t="array" ref="U7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6" s="2" cm="1">
        <f t="array" ref="V7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6" s="2" cm="1">
        <f t="array" ref="W7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6" s="2" cm="1">
        <f t="array" ref="X7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6" s="2">
        <f>SUM(Data_Xuất[[#This Row],[B1_MN]:[B4_DT]])-Data_Xuất[[#This Row],[Xuất-NX]]</f>
        <v>0</v>
      </c>
    </row>
    <row r="707" spans="1:25" hidden="1" x14ac:dyDescent="0.35">
      <c r="A707">
        <v>2025</v>
      </c>
      <c r="B707">
        <v>10</v>
      </c>
      <c r="C707" t="s">
        <v>16</v>
      </c>
      <c r="D707" t="s">
        <v>17</v>
      </c>
      <c r="E707" t="s">
        <v>222</v>
      </c>
      <c r="F707" t="s">
        <v>223</v>
      </c>
      <c r="G707" s="2">
        <v>36268</v>
      </c>
      <c r="H707" t="str">
        <f>_xlfn.XLOOKUP(Data_Xuất[[#This Row],[Main SKU]],MD_Main_SKU[Main SKU],MD_Main_SKU[SKU name_gom])</f>
        <v>WSS01</v>
      </c>
      <c r="I707" t="str">
        <f>_xlfn.XLOOKUP(Data_Xuất[[#This Row],[Material-Xuất]],MD_NVL[Material-Xuất],MD_NVL[SKU name_gom])</f>
        <v>B2_DT</v>
      </c>
      <c r="J707" t="str">
        <f>Data_Xuất[[#This Row],[Material-Xuất]]&amp;" | "&amp;Data_Xuất[[#This Row],[Material description-Xuất]]</f>
        <v>160012683 | Vảy PET B2.2_A1</v>
      </c>
      <c r="K707" s="2" cm="1">
        <f t="array" ref="K7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7" s="2" cm="1">
        <f t="array" ref="L7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7" s="2" cm="1">
        <f t="array" ref="M7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07" s="2" cm="1">
        <f t="array" ref="N7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7" s="2" cm="1">
        <f t="array" ref="O7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36268</v>
      </c>
      <c r="P707" s="2" cm="1">
        <f t="array" ref="P7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7" s="2" cm="1">
        <f t="array" ref="Q7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7" s="2" cm="1">
        <f t="array" ref="R7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7" s="2" cm="1">
        <f t="array" ref="S7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7" s="2" cm="1">
        <f t="array" ref="T7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7" s="2" cm="1">
        <f t="array" ref="U7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7" s="2" cm="1">
        <f t="array" ref="V7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7" s="2" cm="1">
        <f t="array" ref="W7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7" s="2" cm="1">
        <f t="array" ref="X7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7" s="2">
        <f>SUM(Data_Xuất[[#This Row],[B1_MN]:[B4_DT]])-Data_Xuất[[#This Row],[Xuất-NX]]</f>
        <v>0</v>
      </c>
    </row>
    <row r="708" spans="1:25" hidden="1" x14ac:dyDescent="0.35">
      <c r="A708">
        <v>2025</v>
      </c>
      <c r="B708">
        <v>10</v>
      </c>
      <c r="C708" t="s">
        <v>16</v>
      </c>
      <c r="D708" t="s">
        <v>17</v>
      </c>
      <c r="E708" t="s">
        <v>224</v>
      </c>
      <c r="F708" t="s">
        <v>225</v>
      </c>
      <c r="G708" s="2">
        <v>37600.000000000015</v>
      </c>
      <c r="H708" t="str">
        <f>_xlfn.XLOOKUP(Data_Xuất[[#This Row],[Main SKU]],MD_Main_SKU[Main SKU],MD_Main_SKU[SKU name_gom])</f>
        <v>WSS01</v>
      </c>
      <c r="I708" t="str">
        <f>_xlfn.XLOOKUP(Data_Xuất[[#This Row],[Material-Xuất]],MD_NVL[Material-Xuất],MD_NVL[SKU name_gom])</f>
        <v>B2_DT</v>
      </c>
      <c r="J708" t="str">
        <f>Data_Xuất[[#This Row],[Material-Xuất]]&amp;" | "&amp;Data_Xuất[[#This Row],[Material description-Xuất]]</f>
        <v>160012684 | Vảy PET B2.2_A2</v>
      </c>
      <c r="K708" s="2" cm="1">
        <f t="array" ref="K7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8" s="2" cm="1">
        <f t="array" ref="L7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8" s="2" cm="1">
        <f t="array" ref="M7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08" s="2" cm="1">
        <f t="array" ref="N7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8" s="2" cm="1">
        <f t="array" ref="O7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37600.000000000015</v>
      </c>
      <c r="P708" s="2" cm="1">
        <f t="array" ref="P7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08" s="2" cm="1">
        <f t="array" ref="Q7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8" s="2" cm="1">
        <f t="array" ref="R7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8" s="2" cm="1">
        <f t="array" ref="S7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8" s="2" cm="1">
        <f t="array" ref="T7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8" s="2" cm="1">
        <f t="array" ref="U7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8" s="2" cm="1">
        <f t="array" ref="V7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8" s="2" cm="1">
        <f t="array" ref="W7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8" s="2" cm="1">
        <f t="array" ref="X7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8" s="2">
        <f>SUM(Data_Xuất[[#This Row],[B1_MN]:[B4_DT]])-Data_Xuất[[#This Row],[Xuất-NX]]</f>
        <v>0</v>
      </c>
    </row>
    <row r="709" spans="1:25" hidden="1" x14ac:dyDescent="0.35">
      <c r="A709">
        <v>2025</v>
      </c>
      <c r="B709">
        <v>10</v>
      </c>
      <c r="C709" t="s">
        <v>16</v>
      </c>
      <c r="D709" t="s">
        <v>17</v>
      </c>
      <c r="E709" t="s">
        <v>232</v>
      </c>
      <c r="F709" t="s">
        <v>233</v>
      </c>
      <c r="G709" s="2">
        <v>51525.000000000007</v>
      </c>
      <c r="H709" t="str">
        <f>_xlfn.XLOOKUP(Data_Xuất[[#This Row],[Main SKU]],MD_Main_SKU[Main SKU],MD_Main_SKU[SKU name_gom])</f>
        <v>WSS01</v>
      </c>
      <c r="I709" t="str">
        <f>_xlfn.XLOOKUP(Data_Xuất[[#This Row],[Material-Xuất]],MD_NVL[Material-Xuất],MD_NVL[SKU name_gom])</f>
        <v>Phó sản</v>
      </c>
      <c r="J709" t="str">
        <f>Data_Xuất[[#This Row],[Material-Xuất]]&amp;" | "&amp;Data_Xuất[[#This Row],[Material description-Xuất]]</f>
        <v>160012717 | Vảy PET HAD_A1</v>
      </c>
      <c r="K709" s="2" cm="1">
        <f t="array" ref="K7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09" s="2" cm="1">
        <f t="array" ref="L7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09" s="2" cm="1">
        <f t="array" ref="M7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09" s="2" cm="1">
        <f t="array" ref="N7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09" s="2" cm="1">
        <f t="array" ref="O7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09" s="2" cm="1">
        <f t="array" ref="P7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51525.000000000007</v>
      </c>
      <c r="Q709" s="2" cm="1">
        <f t="array" ref="Q7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09" s="2" cm="1">
        <f t="array" ref="R7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09" s="2" cm="1">
        <f t="array" ref="S7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09" s="2" cm="1">
        <f t="array" ref="T7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09" s="2" cm="1">
        <f t="array" ref="U7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09" s="2" cm="1">
        <f t="array" ref="V7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09" s="2" cm="1">
        <f t="array" ref="W7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09" s="2" cm="1">
        <f t="array" ref="X7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09" s="2">
        <f>SUM(Data_Xuất[[#This Row],[B1_MN]:[B4_DT]])-Data_Xuất[[#This Row],[Xuất-NX]]</f>
        <v>0</v>
      </c>
    </row>
    <row r="710" spans="1:25" hidden="1" x14ac:dyDescent="0.35">
      <c r="A710">
        <v>2025</v>
      </c>
      <c r="B710">
        <v>10</v>
      </c>
      <c r="C710" t="s">
        <v>16</v>
      </c>
      <c r="D710" t="s">
        <v>17</v>
      </c>
      <c r="E710" t="s">
        <v>234</v>
      </c>
      <c r="F710" t="s">
        <v>235</v>
      </c>
      <c r="G710" s="2">
        <v>11900.000000000002</v>
      </c>
      <c r="H710" t="str">
        <f>_xlfn.XLOOKUP(Data_Xuất[[#This Row],[Main SKU]],MD_Main_SKU[Main SKU],MD_Main_SKU[SKU name_gom])</f>
        <v>WSS01</v>
      </c>
      <c r="I710" t="str">
        <f>_xlfn.XLOOKUP(Data_Xuất[[#This Row],[Material-Xuất]],MD_NVL[Material-Xuất],MD_NVL[SKU name_gom])</f>
        <v>Phó sản</v>
      </c>
      <c r="J710" t="str">
        <f>Data_Xuất[[#This Row],[Material-Xuất]]&amp;" | "&amp;Data_Xuất[[#This Row],[Material description-Xuất]]</f>
        <v>160012718 | Vảy PET HAD_A2</v>
      </c>
      <c r="K710" s="2" cm="1">
        <f t="array" ref="K7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10" s="2" cm="1">
        <f t="array" ref="L7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0" s="2" cm="1">
        <f t="array" ref="M7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10" s="2" cm="1">
        <f t="array" ref="N7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0" s="2" cm="1">
        <f t="array" ref="O7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0" s="2" cm="1">
        <f t="array" ref="P7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11900.000000000002</v>
      </c>
      <c r="Q710" s="2" cm="1">
        <f t="array" ref="Q7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0" s="2" cm="1">
        <f t="array" ref="R7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0" s="2" cm="1">
        <f t="array" ref="S7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0" s="2" cm="1">
        <f t="array" ref="T7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0" s="2" cm="1">
        <f t="array" ref="U7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0" s="2" cm="1">
        <f t="array" ref="V7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0" s="2" cm="1">
        <f t="array" ref="W7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0" s="2" cm="1">
        <f t="array" ref="X7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0" s="2">
        <f>SUM(Data_Xuất[[#This Row],[B1_MN]:[B4_DT]])-Data_Xuất[[#This Row],[Xuất-NX]]</f>
        <v>0</v>
      </c>
    </row>
    <row r="711" spans="1:25" hidden="1" x14ac:dyDescent="0.35">
      <c r="A711">
        <v>2025</v>
      </c>
      <c r="B711">
        <v>10</v>
      </c>
      <c r="C711" t="s">
        <v>16</v>
      </c>
      <c r="D711" t="s">
        <v>17</v>
      </c>
      <c r="E711" t="s">
        <v>246</v>
      </c>
      <c r="F711" t="s">
        <v>247</v>
      </c>
      <c r="G711" s="2">
        <v>30000</v>
      </c>
      <c r="H711" t="str">
        <f>_xlfn.XLOOKUP(Data_Xuất[[#This Row],[Main SKU]],MD_Main_SKU[Main SKU],MD_Main_SKU[SKU name_gom])</f>
        <v>WSS01</v>
      </c>
      <c r="I711" t="str">
        <f>_xlfn.XLOOKUP(Data_Xuất[[#This Row],[Material-Xuất]],MD_NVL[Material-Xuất],MD_NVL[SKU name_gom])</f>
        <v>B1_DT</v>
      </c>
      <c r="J711" t="str">
        <f>Data_Xuất[[#This Row],[Material-Xuất]]&amp;" | "&amp;Data_Xuất[[#This Row],[Material description-Xuất]]</f>
        <v>160012830 | Vảy PET B1_A1 DT-L</v>
      </c>
      <c r="K711" s="2" cm="1">
        <f t="array" ref="K7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11" s="2" cm="1">
        <f t="array" ref="L7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1" s="2" cm="1">
        <f t="array" ref="M7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30000</v>
      </c>
      <c r="N711" s="2" cm="1">
        <f t="array" ref="N7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1" s="2" cm="1">
        <f t="array" ref="O7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1" s="2" cm="1">
        <f t="array" ref="P7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1" s="2" cm="1">
        <f t="array" ref="Q7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1" s="2" cm="1">
        <f t="array" ref="R7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1" s="2" cm="1">
        <f t="array" ref="S7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1" s="2" cm="1">
        <f t="array" ref="T7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1" s="2" cm="1">
        <f t="array" ref="U7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1" s="2" cm="1">
        <f t="array" ref="V7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1" s="2" cm="1">
        <f t="array" ref="W7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1" s="2" cm="1">
        <f t="array" ref="X7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1" s="2">
        <f>SUM(Data_Xuất[[#This Row],[B1_MN]:[B4_DT]])-Data_Xuất[[#This Row],[Xuất-NX]]</f>
        <v>0</v>
      </c>
    </row>
    <row r="712" spans="1:25" hidden="1" x14ac:dyDescent="0.35">
      <c r="A712">
        <v>2025</v>
      </c>
      <c r="B712">
        <v>10</v>
      </c>
      <c r="C712" t="s">
        <v>16</v>
      </c>
      <c r="D712" t="s">
        <v>17</v>
      </c>
      <c r="E712" t="s">
        <v>262</v>
      </c>
      <c r="F712" t="s">
        <v>263</v>
      </c>
      <c r="G712" s="2">
        <v>40000</v>
      </c>
      <c r="H712" t="str">
        <f>_xlfn.XLOOKUP(Data_Xuất[[#This Row],[Main SKU]],MD_Main_SKU[Main SKU],MD_Main_SKU[SKU name_gom])</f>
        <v>WSS01</v>
      </c>
      <c r="I712" t="str">
        <f>_xlfn.XLOOKUP(Data_Xuất[[#This Row],[Material-Xuất]],MD_NVL[Material-Xuất],MD_NVL[SKU name_gom])</f>
        <v>B1_DT</v>
      </c>
      <c r="J712" t="str">
        <f>Data_Xuất[[#This Row],[Material-Xuất]]&amp;" | "&amp;Data_Xuất[[#This Row],[Material description-Xuất]]</f>
        <v>160012909 | Vảy PET B1.3_A2.2 DT</v>
      </c>
      <c r="K712" s="2" cm="1">
        <f t="array" ref="K7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12" s="2" cm="1">
        <f t="array" ref="L7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2" s="2" cm="1">
        <f t="array" ref="M7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40000</v>
      </c>
      <c r="N712" s="2" cm="1">
        <f t="array" ref="N7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2" s="2" cm="1">
        <f t="array" ref="O7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2" s="2" cm="1">
        <f t="array" ref="P7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2" s="2" cm="1">
        <f t="array" ref="Q7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2" s="2" cm="1">
        <f t="array" ref="R7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2" s="2" cm="1">
        <f t="array" ref="S7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2" s="2" cm="1">
        <f t="array" ref="T7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2" s="2" cm="1">
        <f t="array" ref="U7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2" s="2" cm="1">
        <f t="array" ref="V7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2" s="2" cm="1">
        <f t="array" ref="W7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2" s="2" cm="1">
        <f t="array" ref="X7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2" s="2">
        <f>SUM(Data_Xuất[[#This Row],[B1_MN]:[B4_DT]])-Data_Xuất[[#This Row],[Xuất-NX]]</f>
        <v>0</v>
      </c>
    </row>
    <row r="713" spans="1:25" hidden="1" x14ac:dyDescent="0.35">
      <c r="A713">
        <v>2025</v>
      </c>
      <c r="B713">
        <v>10</v>
      </c>
      <c r="C713" t="s">
        <v>22</v>
      </c>
      <c r="D713" t="s">
        <v>23</v>
      </c>
      <c r="E713" t="s">
        <v>162</v>
      </c>
      <c r="F713" t="s">
        <v>163</v>
      </c>
      <c r="G713" s="2">
        <v>40000</v>
      </c>
      <c r="H713" t="str">
        <f>_xlfn.XLOOKUP(Data_Xuất[[#This Row],[Main SKU]],MD_Main_SKU[Main SKU],MD_Main_SKU[SKU name_gom])</f>
        <v>WSS03</v>
      </c>
      <c r="I713" t="str">
        <f>_xlfn.XLOOKUP(Data_Xuất[[#This Row],[Material-Xuất]],MD_NVL[Material-Xuất],MD_NVL[SKU name_gom])</f>
        <v>B1_MN</v>
      </c>
      <c r="J713" t="str">
        <f>Data_Xuất[[#This Row],[Material-Xuất]]&amp;" | "&amp;Data_Xuất[[#This Row],[Material description-Xuất]]</f>
        <v>160011761 | Vảy PET B1_A1 MN</v>
      </c>
      <c r="K713" s="2" cm="1">
        <f t="array" ref="K7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40000</v>
      </c>
      <c r="L713" s="2" cm="1">
        <f t="array" ref="L7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3" s="2" cm="1">
        <f t="array" ref="M7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13" s="2" cm="1">
        <f t="array" ref="N7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3" s="2" cm="1">
        <f t="array" ref="O7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3" s="2" cm="1">
        <f t="array" ref="P7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3" s="2" cm="1">
        <f t="array" ref="Q7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3" s="2" cm="1">
        <f t="array" ref="R7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3" s="2" cm="1">
        <f t="array" ref="S7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3" s="2" cm="1">
        <f t="array" ref="T7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3" s="2" cm="1">
        <f t="array" ref="U7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3" s="2" cm="1">
        <f t="array" ref="V7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3" s="2" cm="1">
        <f t="array" ref="W7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3" s="2" cm="1">
        <f t="array" ref="X7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3" s="2">
        <f>SUM(Data_Xuất[[#This Row],[B1_MN]:[B4_DT]])-Data_Xuất[[#This Row],[Xuất-NX]]</f>
        <v>0</v>
      </c>
    </row>
    <row r="714" spans="1:25" hidden="1" x14ac:dyDescent="0.35">
      <c r="A714">
        <v>2025</v>
      </c>
      <c r="B714">
        <v>10</v>
      </c>
      <c r="C714" t="s">
        <v>26</v>
      </c>
      <c r="D714" t="s">
        <v>27</v>
      </c>
      <c r="E714" t="s">
        <v>22</v>
      </c>
      <c r="F714" t="s">
        <v>23</v>
      </c>
      <c r="G714" s="2">
        <v>500</v>
      </c>
      <c r="H714" t="str">
        <f>_xlfn.XLOOKUP(Data_Xuất[[#This Row],[Main SKU]],MD_Main_SKU[Main SKU],MD_Main_SKU[SKU name_gom])</f>
        <v>iSS01</v>
      </c>
      <c r="I714" t="str">
        <f>_xlfn.XLOOKUP(Data_Xuất[[#This Row],[Material-Xuất]],MD_NVL[Material-Xuất],MD_NVL[SKU name_gom])</f>
        <v>Hạt</v>
      </c>
      <c r="J714" t="str">
        <f>Data_Xuất[[#This Row],[Material-Xuất]]&amp;" | "&amp;Data_Xuất[[#This Row],[Material description-Xuất]]</f>
        <v>110000359 | Hạt nhựa rPET WSS03G</v>
      </c>
      <c r="K714" s="2" cm="1">
        <f t="array" ref="K7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14" s="2" cm="1">
        <f t="array" ref="L7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4" s="2" cm="1">
        <f t="array" ref="M7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14" s="2" cm="1">
        <f t="array" ref="N7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4" s="2" cm="1">
        <f t="array" ref="O7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4" s="2" cm="1">
        <f t="array" ref="P7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4" s="2" cm="1">
        <f t="array" ref="Q7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500</v>
      </c>
      <c r="R714" s="2" cm="1">
        <f t="array" ref="R7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4" s="2" cm="1">
        <f t="array" ref="S7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4" s="2" cm="1">
        <f t="array" ref="T7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4" s="2" cm="1">
        <f t="array" ref="U7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4" s="2" cm="1">
        <f t="array" ref="V7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4" s="2" cm="1">
        <f t="array" ref="W7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4" s="2" cm="1">
        <f t="array" ref="X7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4" s="2">
        <f>SUM(Data_Xuất[[#This Row],[B1_MN]:[B4_DT]])-Data_Xuất[[#This Row],[Xuất-NX]]</f>
        <v>0</v>
      </c>
    </row>
    <row r="715" spans="1:25" hidden="1" x14ac:dyDescent="0.35">
      <c r="A715">
        <v>2025</v>
      </c>
      <c r="B715">
        <v>10</v>
      </c>
      <c r="C715" t="s">
        <v>26</v>
      </c>
      <c r="D715" t="s">
        <v>27</v>
      </c>
      <c r="E715" t="s">
        <v>172</v>
      </c>
      <c r="F715" t="s">
        <v>173</v>
      </c>
      <c r="G715" s="2">
        <v>17400</v>
      </c>
      <c r="H715" t="str">
        <f>_xlfn.XLOOKUP(Data_Xuất[[#This Row],[Main SKU]],MD_Main_SKU[Main SKU],MD_Main_SKU[SKU name_gom])</f>
        <v>iSS01</v>
      </c>
      <c r="I715" t="str">
        <f>_xlfn.XLOOKUP(Data_Xuất[[#This Row],[Material-Xuất]],MD_NVL[Material-Xuất],MD_NVL[SKU name_gom])</f>
        <v>B1_DT</v>
      </c>
      <c r="J715" t="str">
        <f>Data_Xuất[[#This Row],[Material-Xuất]]&amp;" | "&amp;Data_Xuất[[#This Row],[Material description-Xuất]]</f>
        <v>160012293 | Vảy PET B1_A2.2 DT</v>
      </c>
      <c r="K715" s="2" cm="1">
        <f t="array" ref="K7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15" s="2" cm="1">
        <f t="array" ref="L7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5" s="2" cm="1">
        <f t="array" ref="M7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17400</v>
      </c>
      <c r="N715" s="2" cm="1">
        <f t="array" ref="N7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5" s="2" cm="1">
        <f t="array" ref="O7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5" s="2" cm="1">
        <f t="array" ref="P7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5" s="2" cm="1">
        <f t="array" ref="Q7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5" s="2" cm="1">
        <f t="array" ref="R7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5" s="2" cm="1">
        <f t="array" ref="S7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5" s="2" cm="1">
        <f t="array" ref="T7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5" s="2" cm="1">
        <f t="array" ref="U7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5" s="2" cm="1">
        <f t="array" ref="V7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5" s="2" cm="1">
        <f t="array" ref="W7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5" s="2" cm="1">
        <f t="array" ref="X7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5" s="2">
        <f>SUM(Data_Xuất[[#This Row],[B1_MN]:[B4_DT]])-Data_Xuất[[#This Row],[Xuất-NX]]</f>
        <v>0</v>
      </c>
    </row>
    <row r="716" spans="1:25" hidden="1" x14ac:dyDescent="0.35">
      <c r="A716">
        <v>2025</v>
      </c>
      <c r="B716">
        <v>10</v>
      </c>
      <c r="C716" t="s">
        <v>26</v>
      </c>
      <c r="D716" t="s">
        <v>27</v>
      </c>
      <c r="E716" t="s">
        <v>194</v>
      </c>
      <c r="F716" t="s">
        <v>195</v>
      </c>
      <c r="G716" s="2">
        <v>17000</v>
      </c>
      <c r="H716" t="str">
        <f>_xlfn.XLOOKUP(Data_Xuất[[#This Row],[Main SKU]],MD_Main_SKU[Main SKU],MD_Main_SKU[SKU name_gom])</f>
        <v>iSS01</v>
      </c>
      <c r="I716" t="str">
        <f>_xlfn.XLOOKUP(Data_Xuất[[#This Row],[Material-Xuất]],MD_NVL[Material-Xuất],MD_NVL[SKU name_gom])</f>
        <v>B1_DT</v>
      </c>
      <c r="J716" t="str">
        <f>Data_Xuất[[#This Row],[Material-Xuất]]&amp;" | "&amp;Data_Xuất[[#This Row],[Material description-Xuất]]</f>
        <v>160012294 | Vảy PET B1_A3 DT</v>
      </c>
      <c r="K716" s="2" cm="1">
        <f t="array" ref="K7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16" s="2" cm="1">
        <f t="array" ref="L7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6" s="2" cm="1">
        <f t="array" ref="M7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17000</v>
      </c>
      <c r="N716" s="2" cm="1">
        <f t="array" ref="N7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6" s="2" cm="1">
        <f t="array" ref="O7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6" s="2" cm="1">
        <f t="array" ref="P7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6" s="2" cm="1">
        <f t="array" ref="Q7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6" s="2" cm="1">
        <f t="array" ref="R7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6" s="2" cm="1">
        <f t="array" ref="S7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6" s="2" cm="1">
        <f t="array" ref="T7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6" s="2" cm="1">
        <f t="array" ref="U7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6" s="2" cm="1">
        <f t="array" ref="V7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6" s="2" cm="1">
        <f t="array" ref="W7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6" s="2" cm="1">
        <f t="array" ref="X7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6" s="2">
        <f>SUM(Data_Xuất[[#This Row],[B1_MN]:[B4_DT]])-Data_Xuất[[#This Row],[Xuất-NX]]</f>
        <v>0</v>
      </c>
    </row>
    <row r="717" spans="1:25" hidden="1" x14ac:dyDescent="0.35">
      <c r="A717">
        <v>2025</v>
      </c>
      <c r="B717">
        <v>10</v>
      </c>
      <c r="C717" t="s">
        <v>26</v>
      </c>
      <c r="D717" t="s">
        <v>27</v>
      </c>
      <c r="E717" t="s">
        <v>164</v>
      </c>
      <c r="F717" t="s">
        <v>165</v>
      </c>
      <c r="G717" s="2">
        <v>39770</v>
      </c>
      <c r="H717" t="str">
        <f>_xlfn.XLOOKUP(Data_Xuất[[#This Row],[Main SKU]],MD_Main_SKU[Main SKU],MD_Main_SKU[SKU name_gom])</f>
        <v>iSS01</v>
      </c>
      <c r="I717" t="str">
        <f>_xlfn.XLOOKUP(Data_Xuất[[#This Row],[Material-Xuất]],MD_NVL[Material-Xuất],MD_NVL[SKU name_gom])</f>
        <v>B1_MN</v>
      </c>
      <c r="J717" t="str">
        <f>Data_Xuất[[#This Row],[Material-Xuất]]&amp;" | "&amp;Data_Xuất[[#This Row],[Material description-Xuất]]</f>
        <v>160012296 | Vảy PET B1_A2.2 MN</v>
      </c>
      <c r="K717" s="2" cm="1">
        <f t="array" ref="K7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39770</v>
      </c>
      <c r="L717" s="2" cm="1">
        <f t="array" ref="L7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7" s="2" cm="1">
        <f t="array" ref="M7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17" s="2" cm="1">
        <f t="array" ref="N7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7" s="2" cm="1">
        <f t="array" ref="O7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7" s="2" cm="1">
        <f t="array" ref="P7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7" s="2" cm="1">
        <f t="array" ref="Q7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7" s="2" cm="1">
        <f t="array" ref="R7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7" s="2" cm="1">
        <f t="array" ref="S7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7" s="2" cm="1">
        <f t="array" ref="T7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7" s="2" cm="1">
        <f t="array" ref="U7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7" s="2" cm="1">
        <f t="array" ref="V7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7" s="2" cm="1">
        <f t="array" ref="W7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7" s="2" cm="1">
        <f t="array" ref="X7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7" s="2">
        <f>SUM(Data_Xuất[[#This Row],[B1_MN]:[B4_DT]])-Data_Xuất[[#This Row],[Xuất-NX]]</f>
        <v>0</v>
      </c>
    </row>
    <row r="718" spans="1:25" hidden="1" x14ac:dyDescent="0.35">
      <c r="A718">
        <v>2025</v>
      </c>
      <c r="B718">
        <v>10</v>
      </c>
      <c r="C718" t="s">
        <v>26</v>
      </c>
      <c r="D718" t="s">
        <v>27</v>
      </c>
      <c r="E718" t="s">
        <v>196</v>
      </c>
      <c r="F718" t="s">
        <v>197</v>
      </c>
      <c r="G718" s="2">
        <v>21900.000000000004</v>
      </c>
      <c r="H718" t="str">
        <f>_xlfn.XLOOKUP(Data_Xuất[[#This Row],[Main SKU]],MD_Main_SKU[Main SKU],MD_Main_SKU[SKU name_gom])</f>
        <v>iSS01</v>
      </c>
      <c r="I718" t="str">
        <f>_xlfn.XLOOKUP(Data_Xuất[[#This Row],[Material-Xuất]],MD_NVL[Material-Xuất],MD_NVL[SKU name_gom])</f>
        <v>B1_MN</v>
      </c>
      <c r="J718" t="str">
        <f>Data_Xuất[[#This Row],[Material-Xuất]]&amp;" | "&amp;Data_Xuất[[#This Row],[Material description-Xuất]]</f>
        <v>160012297 | Vảy PET B1_A3 MN</v>
      </c>
      <c r="K718" s="2" cm="1">
        <f t="array" ref="K7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21900.000000000004</v>
      </c>
      <c r="L718" s="2" cm="1">
        <f t="array" ref="L7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8" s="2" cm="1">
        <f t="array" ref="M7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18" s="2" cm="1">
        <f t="array" ref="N7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18" s="2" cm="1">
        <f t="array" ref="O7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8" s="2" cm="1">
        <f t="array" ref="P7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18" s="2" cm="1">
        <f t="array" ref="Q7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18" s="2" cm="1">
        <f t="array" ref="R7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8" s="2" cm="1">
        <f t="array" ref="S7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8" s="2" cm="1">
        <f t="array" ref="T7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8" s="2" cm="1">
        <f t="array" ref="U7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8" s="2" cm="1">
        <f t="array" ref="V7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8" s="2" cm="1">
        <f t="array" ref="W7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8" s="2" cm="1">
        <f t="array" ref="X7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8" s="2">
        <f>SUM(Data_Xuất[[#This Row],[B1_MN]:[B4_DT]])-Data_Xuất[[#This Row],[Xuất-NX]]</f>
        <v>0</v>
      </c>
    </row>
    <row r="719" spans="1:25" hidden="1" x14ac:dyDescent="0.35">
      <c r="A719">
        <v>2025</v>
      </c>
      <c r="B719">
        <v>10</v>
      </c>
      <c r="C719" t="s">
        <v>26</v>
      </c>
      <c r="D719" t="s">
        <v>27</v>
      </c>
      <c r="E719" t="s">
        <v>202</v>
      </c>
      <c r="F719" t="s">
        <v>203</v>
      </c>
      <c r="G719" s="2">
        <v>1500</v>
      </c>
      <c r="H719" t="str">
        <f>_xlfn.XLOOKUP(Data_Xuất[[#This Row],[Main SKU]],MD_Main_SKU[Main SKU],MD_Main_SKU[SKU name_gom])</f>
        <v>iSS01</v>
      </c>
      <c r="I719" t="str">
        <f>_xlfn.XLOOKUP(Data_Xuất[[#This Row],[Material-Xuất]],MD_NVL[Material-Xuất],MD_NVL[SKU name_gom])</f>
        <v>Vảy trộn</v>
      </c>
      <c r="J719" t="str">
        <f>Data_Xuất[[#This Row],[Material-Xuất]]&amp;" | "&amp;Data_Xuất[[#This Row],[Material description-Xuất]]</f>
        <v>160012654 | Vảy PET B1-Hạt PL ADD</v>
      </c>
      <c r="K719" s="2" cm="1">
        <f t="array" ref="K7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1014.0374098557693</v>
      </c>
      <c r="L719" s="2" cm="1">
        <f t="array" ref="L7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19" s="2" cm="1">
        <f t="array" ref="M7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124.79837740384616</v>
      </c>
      <c r="N719" s="2" cm="1">
        <f t="array" ref="N7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213.63326322115387</v>
      </c>
      <c r="O719" s="2" cm="1">
        <f t="array" ref="O7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19" s="2" cm="1">
        <f t="array" ref="P7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67.824519230769226</v>
      </c>
      <c r="Q719" s="2" cm="1">
        <f t="array" ref="Q7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79.706430288461547</v>
      </c>
      <c r="R719" s="2" cm="1">
        <f t="array" ref="R7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19" s="2" cm="1">
        <f t="array" ref="S7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19" s="2" cm="1">
        <f t="array" ref="T7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19" s="2" cm="1">
        <f t="array" ref="U7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19" s="2" cm="1">
        <f t="array" ref="V7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19" s="2" cm="1">
        <f t="array" ref="W7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19" s="2" cm="1">
        <f t="array" ref="X7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19" s="2">
        <f>SUM(Data_Xuất[[#This Row],[B1_MN]:[B4_DT]])-Data_Xuất[[#This Row],[Xuất-NX]]</f>
        <v>0</v>
      </c>
    </row>
    <row r="720" spans="1:25" hidden="1" x14ac:dyDescent="0.35">
      <c r="A720">
        <v>2025</v>
      </c>
      <c r="B720">
        <v>10</v>
      </c>
      <c r="C720" t="s">
        <v>26</v>
      </c>
      <c r="D720" t="s">
        <v>27</v>
      </c>
      <c r="E720" t="s">
        <v>270</v>
      </c>
      <c r="F720" t="s">
        <v>271</v>
      </c>
      <c r="G720" s="2">
        <v>28636.999999999996</v>
      </c>
      <c r="H720" t="str">
        <f>_xlfn.XLOOKUP(Data_Xuất[[#This Row],[Main SKU]],MD_Main_SKU[Main SKU],MD_Main_SKU[SKU name_gom])</f>
        <v>iSS01</v>
      </c>
      <c r="I720" t="str">
        <f>_xlfn.XLOOKUP(Data_Xuất[[#This Row],[Material-Xuất]],MD_NVL[Material-Xuất],MD_NVL[SKU name_gom])</f>
        <v>B6_DT</v>
      </c>
      <c r="J720" t="str">
        <f>Data_Xuất[[#This Row],[Material-Xuất]]&amp;" | "&amp;Data_Xuất[[#This Row],[Material description-Xuất]]</f>
        <v>160012687 | Vảy PET B6.2_A1</v>
      </c>
      <c r="K720" s="2" cm="1">
        <f t="array" ref="K7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0" s="2" cm="1">
        <f t="array" ref="L7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0" s="2" cm="1">
        <f t="array" ref="M7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0" s="2" cm="1">
        <f t="array" ref="N7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28636.999999999996</v>
      </c>
      <c r="O720" s="2" cm="1">
        <f t="array" ref="O7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0" s="2" cm="1">
        <f t="array" ref="P7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0" s="2" cm="1">
        <f t="array" ref="Q7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0" s="2" cm="1">
        <f t="array" ref="R7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0" s="2" cm="1">
        <f t="array" ref="S7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0" s="2" cm="1">
        <f t="array" ref="T7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0" s="2" cm="1">
        <f t="array" ref="U7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0" s="2" cm="1">
        <f t="array" ref="V7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0" s="2" cm="1">
        <f t="array" ref="W7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0" s="2" cm="1">
        <f t="array" ref="X7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0" s="2">
        <f>SUM(Data_Xuất[[#This Row],[B1_MN]:[B4_DT]])-Data_Xuất[[#This Row],[Xuất-NX]]</f>
        <v>0</v>
      </c>
    </row>
    <row r="721" spans="1:25" hidden="1" x14ac:dyDescent="0.35">
      <c r="A721">
        <v>2025</v>
      </c>
      <c r="B721">
        <v>10</v>
      </c>
      <c r="C721" t="s">
        <v>26</v>
      </c>
      <c r="D721" t="s">
        <v>27</v>
      </c>
      <c r="E721" t="s">
        <v>226</v>
      </c>
      <c r="F721" t="s">
        <v>227</v>
      </c>
      <c r="G721" s="2">
        <v>10040</v>
      </c>
      <c r="H721" t="str">
        <f>_xlfn.XLOOKUP(Data_Xuất[[#This Row],[Main SKU]],MD_Main_SKU[Main SKU],MD_Main_SKU[SKU name_gom])</f>
        <v>iSS01</v>
      </c>
      <c r="I721" t="str">
        <f>_xlfn.XLOOKUP(Data_Xuất[[#This Row],[Material-Xuất]],MD_NVL[Material-Xuất],MD_NVL[SKU name_gom])</f>
        <v>B6_DT</v>
      </c>
      <c r="J721" t="str">
        <f>Data_Xuất[[#This Row],[Material-Xuất]]&amp;" | "&amp;Data_Xuất[[#This Row],[Material description-Xuất]]</f>
        <v>160012688 | Vảy PET B6.2_A2</v>
      </c>
      <c r="K721" s="2" cm="1">
        <f t="array" ref="K7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1" s="2" cm="1">
        <f t="array" ref="L7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1" s="2" cm="1">
        <f t="array" ref="M7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1" s="2" cm="1">
        <f t="array" ref="N7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10040</v>
      </c>
      <c r="O721" s="2" cm="1">
        <f t="array" ref="O7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1" s="2" cm="1">
        <f t="array" ref="P7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1" s="2" cm="1">
        <f t="array" ref="Q7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1" s="2" cm="1">
        <f t="array" ref="R7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1" s="2" cm="1">
        <f t="array" ref="S7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1" s="2" cm="1">
        <f t="array" ref="T7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1" s="2" cm="1">
        <f t="array" ref="U7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1" s="2" cm="1">
        <f t="array" ref="V7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1" s="2" cm="1">
        <f t="array" ref="W7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1" s="2" cm="1">
        <f t="array" ref="X7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1" s="2">
        <f>SUM(Data_Xuất[[#This Row],[B1_MN]:[B4_DT]])-Data_Xuất[[#This Row],[Xuất-NX]]</f>
        <v>0</v>
      </c>
    </row>
    <row r="722" spans="1:25" hidden="1" x14ac:dyDescent="0.35">
      <c r="A722">
        <v>2025</v>
      </c>
      <c r="B722">
        <v>10</v>
      </c>
      <c r="C722" t="s">
        <v>26</v>
      </c>
      <c r="D722" t="s">
        <v>27</v>
      </c>
      <c r="E722" t="s">
        <v>266</v>
      </c>
      <c r="F722" t="s">
        <v>267</v>
      </c>
      <c r="G722" s="2">
        <v>800</v>
      </c>
      <c r="H722" t="str">
        <f>_xlfn.XLOOKUP(Data_Xuất[[#This Row],[Main SKU]],MD_Main_SKU[Main SKU],MD_Main_SKU[SKU name_gom])</f>
        <v>iSS01</v>
      </c>
      <c r="I722" t="str">
        <f>_xlfn.XLOOKUP(Data_Xuất[[#This Row],[Material-Xuất]],MD_NVL[Material-Xuất],MD_NVL[SKU name_gom])</f>
        <v>B6_DT</v>
      </c>
      <c r="J722" t="str">
        <f>Data_Xuất[[#This Row],[Material-Xuất]]&amp;" | "&amp;Data_Xuất[[#This Row],[Material description-Xuất]]</f>
        <v>160012917 | Vảy PET B6.2_A3.1</v>
      </c>
      <c r="K722" s="2" cm="1">
        <f t="array" ref="K7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2" s="2" cm="1">
        <f t="array" ref="L7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2" s="2" cm="1">
        <f t="array" ref="M7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2" s="2" cm="1">
        <f t="array" ref="N7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800</v>
      </c>
      <c r="O722" s="2" cm="1">
        <f t="array" ref="O7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2" s="2" cm="1">
        <f t="array" ref="P7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2" s="2" cm="1">
        <f t="array" ref="Q7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2" s="2" cm="1">
        <f t="array" ref="R7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2" s="2" cm="1">
        <f t="array" ref="S7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2" s="2" cm="1">
        <f t="array" ref="T7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2" s="2" cm="1">
        <f t="array" ref="U7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2" s="2" cm="1">
        <f t="array" ref="V7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2" s="2" cm="1">
        <f t="array" ref="W7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2" s="2" cm="1">
        <f t="array" ref="X7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2" s="2">
        <f>SUM(Data_Xuất[[#This Row],[B1_MN]:[B4_DT]])-Data_Xuất[[#This Row],[Xuất-NX]]</f>
        <v>0</v>
      </c>
    </row>
    <row r="723" spans="1:25" hidden="1" x14ac:dyDescent="0.35">
      <c r="A723">
        <v>2025</v>
      </c>
      <c r="B723">
        <v>10</v>
      </c>
      <c r="C723" t="s">
        <v>115</v>
      </c>
      <c r="D723" t="s">
        <v>116</v>
      </c>
      <c r="E723" t="s">
        <v>115</v>
      </c>
      <c r="F723" t="s">
        <v>116</v>
      </c>
      <c r="G723" s="2">
        <v>3150</v>
      </c>
      <c r="H723" t="str">
        <f>_xlfn.XLOOKUP(Data_Xuất[[#This Row],[Main SKU]],MD_Main_SKU[Main SKU],MD_Main_SKU[SKU name_gom])</f>
        <v>WSS05</v>
      </c>
      <c r="I723" t="str">
        <f>_xlfn.XLOOKUP(Data_Xuất[[#This Row],[Material-Xuất]],MD_NVL[Material-Xuất],MD_NVL[SKU name_gom])</f>
        <v>Hạt</v>
      </c>
      <c r="J723" t="str">
        <f>Data_Xuất[[#This Row],[Material-Xuất]]&amp;" | "&amp;Data_Xuất[[#This Row],[Material description-Xuất]]</f>
        <v>110000436 | Hạt nhựa rPET WSS05SB</v>
      </c>
      <c r="K723" s="2" cm="1">
        <f t="array" ref="K7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3" s="2" cm="1">
        <f t="array" ref="L7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3" s="2" cm="1">
        <f t="array" ref="M7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3" s="2" cm="1">
        <f t="array" ref="N7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23" s="2" cm="1">
        <f t="array" ref="O7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3" s="2" cm="1">
        <f t="array" ref="P7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3" s="2" cm="1">
        <f t="array" ref="Q7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3150</v>
      </c>
      <c r="R723" s="2" cm="1">
        <f t="array" ref="R7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3" s="2" cm="1">
        <f t="array" ref="S7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3" s="2" cm="1">
        <f t="array" ref="T7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3" s="2" cm="1">
        <f t="array" ref="U7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3" s="2" cm="1">
        <f t="array" ref="V7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3" s="2" cm="1">
        <f t="array" ref="W7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3" s="2" cm="1">
        <f t="array" ref="X7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3" s="2">
        <f>SUM(Data_Xuất[[#This Row],[B1_MN]:[B4_DT]])-Data_Xuất[[#This Row],[Xuất-NX]]</f>
        <v>0</v>
      </c>
    </row>
    <row r="724" spans="1:25" hidden="1" x14ac:dyDescent="0.35">
      <c r="A724">
        <v>2025</v>
      </c>
      <c r="B724">
        <v>10</v>
      </c>
      <c r="C724" t="s">
        <v>115</v>
      </c>
      <c r="D724" t="s">
        <v>116</v>
      </c>
      <c r="E724" t="s">
        <v>182</v>
      </c>
      <c r="F724" t="s">
        <v>183</v>
      </c>
      <c r="G724" s="2">
        <v>36850</v>
      </c>
      <c r="H724" t="str">
        <f>_xlfn.XLOOKUP(Data_Xuất[[#This Row],[Main SKU]],MD_Main_SKU[Main SKU],MD_Main_SKU[SKU name_gom])</f>
        <v>WSS05</v>
      </c>
      <c r="I724" t="str">
        <f>_xlfn.XLOOKUP(Data_Xuất[[#This Row],[Material-Xuất]],MD_NVL[Material-Xuất],MD_NVL[SKU name_gom])</f>
        <v>Vảy trộn</v>
      </c>
      <c r="J724" t="str">
        <f>Data_Xuất[[#This Row],[Material-Xuất]]&amp;" | "&amp;Data_Xuất[[#This Row],[Material description-Xuất]]</f>
        <v>160012456 | Vảy Xơ Sợi Mixed Thử Nghiệm</v>
      </c>
      <c r="K724" s="2" cm="1">
        <f t="array" ref="K7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427.38402061855669</v>
      </c>
      <c r="L724" s="2" cm="1">
        <f t="array" ref="L7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4" s="2" cm="1">
        <f t="array" ref="M7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4" s="2" cm="1">
        <f t="array" ref="N7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11895.205326460482</v>
      </c>
      <c r="O724" s="2" cm="1">
        <f t="array" ref="O7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4622.3956185567013</v>
      </c>
      <c r="P724" s="2" cm="1">
        <f t="array" ref="P7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19889.185996563574</v>
      </c>
      <c r="Q724" s="2" cm="1">
        <f t="array" ref="Q7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4" s="2" cm="1">
        <f t="array" ref="R7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4" s="2" cm="1">
        <f t="array" ref="S7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4" s="2" cm="1">
        <f t="array" ref="T7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4" s="2" cm="1">
        <f t="array" ref="U7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15.829037800687285</v>
      </c>
      <c r="V724" s="2" cm="1">
        <f t="array" ref="V7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4" s="2" cm="1">
        <f t="array" ref="W7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4" s="2" cm="1">
        <f t="array" ref="X7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4" s="2">
        <f>SUM(Data_Xuất[[#This Row],[B1_MN]:[B4_DT]])-Data_Xuất[[#This Row],[Xuất-NX]]</f>
        <v>0</v>
      </c>
    </row>
    <row r="725" spans="1:25" hidden="1" x14ac:dyDescent="0.35">
      <c r="A725">
        <v>2025</v>
      </c>
      <c r="B725">
        <v>10</v>
      </c>
      <c r="C725" t="s">
        <v>115</v>
      </c>
      <c r="D725" t="s">
        <v>116</v>
      </c>
      <c r="E725" t="s">
        <v>190</v>
      </c>
      <c r="F725" t="s">
        <v>191</v>
      </c>
      <c r="G725" s="2">
        <v>3500</v>
      </c>
      <c r="H725" t="str">
        <f>_xlfn.XLOOKUP(Data_Xuất[[#This Row],[Main SKU]],MD_Main_SKU[Main SKU],MD_Main_SKU[SKU name_gom])</f>
        <v>WSS05</v>
      </c>
      <c r="I725" t="str">
        <f>_xlfn.XLOOKUP(Data_Xuất[[#This Row],[Material-Xuất]],MD_NVL[Material-Xuất],MD_NVL[SKU name_gom])</f>
        <v>Vảy trộn</v>
      </c>
      <c r="J725" t="str">
        <f>Data_Xuất[[#This Row],[Material-Xuất]]&amp;" | "&amp;Data_Xuất[[#This Row],[Material description-Xuất]]</f>
        <v>160012692 | Vảy PET B8_A3-B7.1_A1</v>
      </c>
      <c r="K725" s="2" cm="1">
        <f t="array" ref="K7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1368.7058823529412</v>
      </c>
      <c r="L725" s="2" cm="1">
        <f t="array" ref="L7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5" s="2" cm="1">
        <f t="array" ref="M7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5" s="2" cm="1">
        <f t="array" ref="N7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1109.7058823529412</v>
      </c>
      <c r="O725" s="2" cm="1">
        <f t="array" ref="O7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5" s="2" cm="1">
        <f t="array" ref="P7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5" s="2" cm="1">
        <f t="array" ref="Q7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5" s="2" cm="1">
        <f t="array" ref="R7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5" s="2" cm="1">
        <f t="array" ref="S7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905.88235294117658</v>
      </c>
      <c r="T725" s="2" cm="1">
        <f t="array" ref="T7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5" s="2" cm="1">
        <f t="array" ref="U7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115.70588235294117</v>
      </c>
      <c r="V725" s="2" cm="1">
        <f t="array" ref="V7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5" s="2" cm="1">
        <f t="array" ref="W7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5" s="2" cm="1">
        <f t="array" ref="X7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5" s="2">
        <f>SUM(Data_Xuất[[#This Row],[B1_MN]:[B4_DT]])-Data_Xuất[[#This Row],[Xuất-NX]]</f>
        <v>0</v>
      </c>
    </row>
    <row r="726" spans="1:25" hidden="1" x14ac:dyDescent="0.35">
      <c r="A726">
        <v>2025</v>
      </c>
      <c r="B726">
        <v>10</v>
      </c>
      <c r="C726" t="s">
        <v>115</v>
      </c>
      <c r="D726" t="s">
        <v>116</v>
      </c>
      <c r="E726" t="s">
        <v>234</v>
      </c>
      <c r="F726" t="s">
        <v>235</v>
      </c>
      <c r="G726" s="2">
        <v>1000</v>
      </c>
      <c r="H726" t="str">
        <f>_xlfn.XLOOKUP(Data_Xuất[[#This Row],[Main SKU]],MD_Main_SKU[Main SKU],MD_Main_SKU[SKU name_gom])</f>
        <v>WSS05</v>
      </c>
      <c r="I726" t="str">
        <f>_xlfn.XLOOKUP(Data_Xuất[[#This Row],[Material-Xuất]],MD_NVL[Material-Xuất],MD_NVL[SKU name_gom])</f>
        <v>Phó sản</v>
      </c>
      <c r="J726" t="str">
        <f>Data_Xuất[[#This Row],[Material-Xuất]]&amp;" | "&amp;Data_Xuất[[#This Row],[Material description-Xuất]]</f>
        <v>160012718 | Vảy PET HAD_A2</v>
      </c>
      <c r="K726" s="2" cm="1">
        <f t="array" ref="K7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6" s="2" cm="1">
        <f t="array" ref="L7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6" s="2" cm="1">
        <f t="array" ref="M7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6" s="2" cm="1">
        <f t="array" ref="N7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26" s="2" cm="1">
        <f t="array" ref="O7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6" s="2" cm="1">
        <f t="array" ref="P7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1000</v>
      </c>
      <c r="Q726" s="2" cm="1">
        <f t="array" ref="Q7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6" s="2" cm="1">
        <f t="array" ref="R7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6" s="2" cm="1">
        <f t="array" ref="S7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6" s="2" cm="1">
        <f t="array" ref="T7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6" s="2" cm="1">
        <f t="array" ref="U7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6" s="2" cm="1">
        <f t="array" ref="V7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6" s="2" cm="1">
        <f t="array" ref="W7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6" s="2" cm="1">
        <f t="array" ref="X7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6" s="2">
        <f>SUM(Data_Xuất[[#This Row],[B1_MN]:[B4_DT]])-Data_Xuất[[#This Row],[Xuất-NX]]</f>
        <v>0</v>
      </c>
    </row>
    <row r="727" spans="1:25" hidden="1" x14ac:dyDescent="0.35">
      <c r="A727">
        <v>2025</v>
      </c>
      <c r="B727">
        <v>10</v>
      </c>
      <c r="C727" t="s">
        <v>115</v>
      </c>
      <c r="D727" t="s">
        <v>116</v>
      </c>
      <c r="E727" t="s">
        <v>236</v>
      </c>
      <c r="F727" t="s">
        <v>237</v>
      </c>
      <c r="G727" s="2">
        <v>39998</v>
      </c>
      <c r="H727" t="str">
        <f>_xlfn.XLOOKUP(Data_Xuất[[#This Row],[Main SKU]],MD_Main_SKU[Main SKU],MD_Main_SKU[SKU name_gom])</f>
        <v>WSS05</v>
      </c>
      <c r="I727" t="str">
        <f>_xlfn.XLOOKUP(Data_Xuất[[#This Row],[Material-Xuất]],MD_NVL[Material-Xuất],MD_NVL[SKU name_gom])</f>
        <v>Phó sản</v>
      </c>
      <c r="J727" t="str">
        <f>Data_Xuất[[#This Row],[Material-Xuất]]&amp;" | "&amp;Data_Xuất[[#This Row],[Material description-Xuất]]</f>
        <v>160012719 | Vảy PET HAD_A3</v>
      </c>
      <c r="K727" s="2" cm="1">
        <f t="array" ref="K7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7" s="2" cm="1">
        <f t="array" ref="L7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7" s="2" cm="1">
        <f t="array" ref="M7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7" s="2" cm="1">
        <f t="array" ref="N7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27" s="2" cm="1">
        <f t="array" ref="O7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7" s="2" cm="1">
        <f t="array" ref="P7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39998</v>
      </c>
      <c r="Q727" s="2" cm="1">
        <f t="array" ref="Q7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7" s="2" cm="1">
        <f t="array" ref="R7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7" s="2" cm="1">
        <f t="array" ref="S7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7" s="2" cm="1">
        <f t="array" ref="T7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7" s="2" cm="1">
        <f t="array" ref="U7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7" s="2" cm="1">
        <f t="array" ref="V7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7" s="2" cm="1">
        <f t="array" ref="W7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7" s="2" cm="1">
        <f t="array" ref="X7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7" s="2">
        <f>SUM(Data_Xuất[[#This Row],[B1_MN]:[B4_DT]])-Data_Xuất[[#This Row],[Xuất-NX]]</f>
        <v>0</v>
      </c>
    </row>
    <row r="728" spans="1:25" hidden="1" x14ac:dyDescent="0.35">
      <c r="A728">
        <v>2025</v>
      </c>
      <c r="B728">
        <v>10</v>
      </c>
      <c r="C728" t="s">
        <v>115</v>
      </c>
      <c r="D728" t="s">
        <v>116</v>
      </c>
      <c r="E728" t="s">
        <v>272</v>
      </c>
      <c r="F728" t="s">
        <v>273</v>
      </c>
      <c r="G728" s="2">
        <v>233069.99999999997</v>
      </c>
      <c r="H728" t="str">
        <f>_xlfn.XLOOKUP(Data_Xuất[[#This Row],[Main SKU]],MD_Main_SKU[Main SKU],MD_Main_SKU[SKU name_gom])</f>
        <v>WSS05</v>
      </c>
      <c r="I728" t="str">
        <f>_xlfn.XLOOKUP(Data_Xuất[[#This Row],[Material-Xuất]],MD_NVL[Material-Xuất],MD_NVL[SKU name_gom])</f>
        <v>Vảy trộn</v>
      </c>
      <c r="J728" t="str">
        <f>Data_Xuất[[#This Row],[Material-Xuất]]&amp;" | "&amp;Data_Xuất[[#This Row],[Material description-Xuất]]</f>
        <v>160012791 | Vảy PET Xơ Sợi B6.2_A3-B5_A3</v>
      </c>
      <c r="K728" s="2" cm="1">
        <f t="array" ref="K7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8" s="2" cm="1">
        <f t="array" ref="L7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8" s="2" cm="1">
        <f t="array" ref="M7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28" s="2" cm="1">
        <f t="array" ref="N7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214613.19013254784</v>
      </c>
      <c r="O728" s="2" cm="1">
        <f t="array" ref="O7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8" s="2" cm="1">
        <f t="array" ref="P7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8" s="2" cm="1">
        <f t="array" ref="Q7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8" s="2" cm="1">
        <f t="array" ref="R7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8" s="2" cm="1">
        <f t="array" ref="S7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28" s="2" cm="1">
        <f t="array" ref="T7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8" s="2" cm="1">
        <f t="array" ref="U7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18456.809867452135</v>
      </c>
      <c r="V728" s="2" cm="1">
        <f t="array" ref="V7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8" s="2" cm="1">
        <f t="array" ref="W7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8" s="2" cm="1">
        <f t="array" ref="X7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8" s="2">
        <f>SUM(Data_Xuất[[#This Row],[B1_MN]:[B4_DT]])-Data_Xuất[[#This Row],[Xuất-NX]]</f>
        <v>0</v>
      </c>
    </row>
    <row r="729" spans="1:25" hidden="1" x14ac:dyDescent="0.35">
      <c r="A729">
        <v>2025</v>
      </c>
      <c r="B729">
        <v>10</v>
      </c>
      <c r="C729" t="s">
        <v>48</v>
      </c>
      <c r="D729" t="s">
        <v>49</v>
      </c>
      <c r="E729" t="s">
        <v>256</v>
      </c>
      <c r="F729" t="s">
        <v>257</v>
      </c>
      <c r="G729" s="2">
        <v>152599.99999999997</v>
      </c>
      <c r="H729" t="str">
        <f>_xlfn.XLOOKUP(Data_Xuất[[#This Row],[Main SKU]],MD_Main_SKU[Main SKU],MD_Main_SKU[SKU name_gom])</f>
        <v>WSS01</v>
      </c>
      <c r="I729" t="str">
        <f>_xlfn.XLOOKUP(Data_Xuất[[#This Row],[Material-Xuất]],MD_NVL[Material-Xuất],MD_NVL[SKU name_gom])</f>
        <v>Vảy trộn</v>
      </c>
      <c r="J729" t="str">
        <f>Data_Xuất[[#This Row],[Material-Xuất]]&amp;" | "&amp;Data_Xuất[[#This Row],[Material description-Xuất]]</f>
        <v>160012914 | Vảy PET WSS01G-L Mixed</v>
      </c>
      <c r="K729" s="2" cm="1">
        <f t="array" ref="K7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29" s="2" cm="1">
        <f t="array" ref="L7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29" s="2" cm="1">
        <f t="array" ref="M7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113461.89536878215</v>
      </c>
      <c r="N729" s="2" cm="1">
        <f t="array" ref="N7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29" s="2" cm="1">
        <f t="array" ref="O7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29" s="2" cm="1">
        <f t="array" ref="P7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29" s="2" cm="1">
        <f t="array" ref="Q7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29" s="2" cm="1">
        <f t="array" ref="R7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29" s="2" cm="1">
        <f t="array" ref="S7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39138.104631217837</v>
      </c>
      <c r="T729" s="2" cm="1">
        <f t="array" ref="T7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29" s="2" cm="1">
        <f t="array" ref="U7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29" s="2" cm="1">
        <f t="array" ref="V7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29" s="2" cm="1">
        <f t="array" ref="W7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29" s="2" cm="1">
        <f t="array" ref="X7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29" s="2">
        <f>SUM(Data_Xuất[[#This Row],[B1_MN]:[B4_DT]])-Data_Xuất[[#This Row],[Xuất-NX]]</f>
        <v>0</v>
      </c>
    </row>
    <row r="730" spans="1:25" hidden="1" x14ac:dyDescent="0.35">
      <c r="A730">
        <v>2025</v>
      </c>
      <c r="B730">
        <v>10</v>
      </c>
      <c r="C730" t="s">
        <v>136</v>
      </c>
      <c r="D730" t="s">
        <v>137</v>
      </c>
      <c r="E730" t="s">
        <v>136</v>
      </c>
      <c r="F730" t="s">
        <v>137</v>
      </c>
      <c r="G730" s="2">
        <v>2000</v>
      </c>
      <c r="H730" t="str">
        <f>_xlfn.XLOOKUP(Data_Xuất[[#This Row],[Main SKU]],MD_Main_SKU[Main SKU],MD_Main_SKU[SKU name_gom])</f>
        <v>Khác</v>
      </c>
      <c r="I730" t="str">
        <f>_xlfn.XLOOKUP(Data_Xuất[[#This Row],[Material-Xuất]],MD_NVL[Material-Xuất],MD_NVL[SKU name_gom])</f>
        <v>Khác</v>
      </c>
      <c r="J730" t="str">
        <f>Data_Xuất[[#This Row],[Material-Xuất]]&amp;" | "&amp;Data_Xuất[[#This Row],[Material description-Xuất]]</f>
        <v>110000507 | Vảy FPET201</v>
      </c>
      <c r="K730" s="2" cm="1">
        <f t="array" ref="K7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0" s="2" cm="1">
        <f t="array" ref="L7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0" s="2" cm="1">
        <f t="array" ref="M7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0" s="2" cm="1">
        <f t="array" ref="N7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0" s="2" cm="1">
        <f t="array" ref="O7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0" s="2" cm="1">
        <f t="array" ref="P7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0" s="2" cm="1">
        <f t="array" ref="Q7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0" s="2" cm="1">
        <f t="array" ref="R7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0" s="2" cm="1">
        <f t="array" ref="S7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0" s="2" cm="1">
        <f t="array" ref="T7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0" s="2" cm="1">
        <f t="array" ref="U7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0" s="2" cm="1">
        <f t="array" ref="V7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2000</v>
      </c>
      <c r="W730" s="2" cm="1">
        <f t="array" ref="W7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0" s="2" cm="1">
        <f t="array" ref="X7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0" s="2">
        <f>SUM(Data_Xuất[[#This Row],[B1_MN]:[B4_DT]])-Data_Xuất[[#This Row],[Xuất-NX]]</f>
        <v>0</v>
      </c>
    </row>
    <row r="731" spans="1:25" hidden="1" x14ac:dyDescent="0.35">
      <c r="A731">
        <v>2025</v>
      </c>
      <c r="B731">
        <v>11</v>
      </c>
      <c r="C731" t="s">
        <v>8</v>
      </c>
      <c r="D731" t="s">
        <v>9</v>
      </c>
      <c r="E731" t="s">
        <v>156</v>
      </c>
      <c r="F731" t="s">
        <v>157</v>
      </c>
      <c r="G731" s="2">
        <v>139005</v>
      </c>
      <c r="H731" t="str">
        <f>_xlfn.XLOOKUP(Data_Xuất[[#This Row],[Main SKU]],MD_Main_SKU[Main SKU],MD_Main_SKU[SKU name_gom])</f>
        <v>WSS01</v>
      </c>
      <c r="I731" t="str">
        <f>_xlfn.XLOOKUP(Data_Xuất[[#This Row],[Material-Xuất]],MD_NVL[Material-Xuất],MD_NVL[SKU name_gom])</f>
        <v>Vảy trộn</v>
      </c>
      <c r="J731" t="str">
        <f>Data_Xuất[[#This Row],[Material-Xuất]]&amp;" | "&amp;Data_Xuất[[#This Row],[Material description-Xuất]]</f>
        <v>160012428 | Vảy PET B1-B7.1</v>
      </c>
      <c r="K731" s="2" cm="1">
        <f t="array" ref="K7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656.02779234399577</v>
      </c>
      <c r="L731" s="2" cm="1">
        <f t="array" ref="L7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1" s="2" cm="1">
        <f t="array" ref="M7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124106.9732957525</v>
      </c>
      <c r="N731" s="2" cm="1">
        <f t="array" ref="N7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1" s="2" cm="1">
        <f t="array" ref="O7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1" s="2" cm="1">
        <f t="array" ref="P7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1" s="2" cm="1">
        <f t="array" ref="Q7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1" s="2" cm="1">
        <f t="array" ref="R7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1" s="2" cm="1">
        <f t="array" ref="S7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12808.14083377032</v>
      </c>
      <c r="T731" s="2" cm="1">
        <f t="array" ref="T7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1" s="2" cm="1">
        <f t="array" ref="U7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1433.8580781331934</v>
      </c>
      <c r="V731" s="2" cm="1">
        <f t="array" ref="V7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1" s="2" cm="1">
        <f t="array" ref="W7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1" s="2" cm="1">
        <f t="array" ref="X7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1" s="2">
        <f>SUM(Data_Xuất[[#This Row],[B1_MN]:[B4_DT]])-Data_Xuất[[#This Row],[Xuất-NX]]</f>
        <v>0</v>
      </c>
    </row>
    <row r="732" spans="1:25" hidden="1" x14ac:dyDescent="0.35">
      <c r="A732">
        <v>2025</v>
      </c>
      <c r="B732">
        <v>11</v>
      </c>
      <c r="C732" t="s">
        <v>14</v>
      </c>
      <c r="D732" t="s">
        <v>15</v>
      </c>
      <c r="E732" t="s">
        <v>22</v>
      </c>
      <c r="F732" t="s">
        <v>23</v>
      </c>
      <c r="G732" s="2">
        <v>30800</v>
      </c>
      <c r="H732" t="str">
        <f>_xlfn.XLOOKUP(Data_Xuất[[#This Row],[Main SKU]],MD_Main_SKU[Main SKU],MD_Main_SKU[SKU name_gom])</f>
        <v>iSS01084</v>
      </c>
      <c r="I732" t="str">
        <f>_xlfn.XLOOKUP(Data_Xuất[[#This Row],[Material-Xuất]],MD_NVL[Material-Xuất],MD_NVL[SKU name_gom])</f>
        <v>Hạt</v>
      </c>
      <c r="J732" t="str">
        <f>Data_Xuất[[#This Row],[Material-Xuất]]&amp;" | "&amp;Data_Xuất[[#This Row],[Material description-Xuất]]</f>
        <v>110000359 | Hạt nhựa rPET WSS03G</v>
      </c>
      <c r="K732" s="2" cm="1">
        <f t="array" ref="K7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2" s="2" cm="1">
        <f t="array" ref="L7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2" s="2" cm="1">
        <f t="array" ref="M7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2" s="2" cm="1">
        <f t="array" ref="N7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2" s="2" cm="1">
        <f t="array" ref="O7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2" s="2" cm="1">
        <f t="array" ref="P7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2" s="2" cm="1">
        <f t="array" ref="Q7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30800</v>
      </c>
      <c r="R732" s="2" cm="1">
        <f t="array" ref="R7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2" s="2" cm="1">
        <f t="array" ref="S7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2" s="2" cm="1">
        <f t="array" ref="T7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2" s="2" cm="1">
        <f t="array" ref="U7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2" s="2" cm="1">
        <f t="array" ref="V7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2" s="2" cm="1">
        <f t="array" ref="W7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2" s="2" cm="1">
        <f t="array" ref="X7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2" s="2">
        <f>SUM(Data_Xuất[[#This Row],[B1_MN]:[B4_DT]])-Data_Xuất[[#This Row],[Xuất-NX]]</f>
        <v>0</v>
      </c>
    </row>
    <row r="733" spans="1:25" hidden="1" x14ac:dyDescent="0.35">
      <c r="A733">
        <v>2025</v>
      </c>
      <c r="B733">
        <v>11</v>
      </c>
      <c r="C733" t="s">
        <v>14</v>
      </c>
      <c r="D733" t="s">
        <v>15</v>
      </c>
      <c r="E733" t="s">
        <v>158</v>
      </c>
      <c r="F733" t="s">
        <v>159</v>
      </c>
      <c r="G733" s="2">
        <v>15499.999999999998</v>
      </c>
      <c r="H733" t="str">
        <f>_xlfn.XLOOKUP(Data_Xuất[[#This Row],[Main SKU]],MD_Main_SKU[Main SKU],MD_Main_SKU[SKU name_gom])</f>
        <v>iSS01084</v>
      </c>
      <c r="I733" t="str">
        <f>_xlfn.XLOOKUP(Data_Xuất[[#This Row],[Material-Xuất]],MD_NVL[Material-Xuất],MD_NVL[SKU name_gom])</f>
        <v>B3_DT</v>
      </c>
      <c r="J733" t="str">
        <f>Data_Xuất[[#This Row],[Material-Xuất]]&amp;" | "&amp;Data_Xuất[[#This Row],[Material description-Xuất]]</f>
        <v>160009894 | Vảy PET B3_A1 DT</v>
      </c>
      <c r="K733" s="2" cm="1">
        <f t="array" ref="K7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3" s="2" cm="1">
        <f t="array" ref="L7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3" s="2" cm="1">
        <f t="array" ref="M7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3" s="2" cm="1">
        <f t="array" ref="N7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3" s="2" cm="1">
        <f t="array" ref="O7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3" s="2" cm="1">
        <f t="array" ref="P7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3" s="2" cm="1">
        <f t="array" ref="Q7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3" s="2" cm="1">
        <f t="array" ref="R7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15499.999999999998</v>
      </c>
      <c r="S733" s="2" cm="1">
        <f t="array" ref="S7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3" s="2" cm="1">
        <f t="array" ref="T7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3" s="2" cm="1">
        <f t="array" ref="U7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3" s="2" cm="1">
        <f t="array" ref="V7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3" s="2" cm="1">
        <f t="array" ref="W7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3" s="2" cm="1">
        <f t="array" ref="X7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3" s="2">
        <f>SUM(Data_Xuất[[#This Row],[B1_MN]:[B4_DT]])-Data_Xuất[[#This Row],[Xuất-NX]]</f>
        <v>0</v>
      </c>
    </row>
    <row r="734" spans="1:25" hidden="1" x14ac:dyDescent="0.35">
      <c r="A734">
        <v>2025</v>
      </c>
      <c r="B734">
        <v>11</v>
      </c>
      <c r="C734" t="s">
        <v>14</v>
      </c>
      <c r="D734" t="s">
        <v>15</v>
      </c>
      <c r="E734" t="s">
        <v>160</v>
      </c>
      <c r="F734" t="s">
        <v>161</v>
      </c>
      <c r="G734" s="2">
        <v>21000</v>
      </c>
      <c r="H734" t="str">
        <f>_xlfn.XLOOKUP(Data_Xuất[[#This Row],[Main SKU]],MD_Main_SKU[Main SKU],MD_Main_SKU[SKU name_gom])</f>
        <v>iSS01084</v>
      </c>
      <c r="I734" t="str">
        <f>_xlfn.XLOOKUP(Data_Xuất[[#This Row],[Material-Xuất]],MD_NVL[Material-Xuất],MD_NVL[SKU name_gom])</f>
        <v>B1_DT</v>
      </c>
      <c r="J734" t="str">
        <f>Data_Xuất[[#This Row],[Material-Xuất]]&amp;" | "&amp;Data_Xuất[[#This Row],[Material description-Xuất]]</f>
        <v>160009895 | Vảy PET B1_A1 DT</v>
      </c>
      <c r="K734" s="2" cm="1">
        <f t="array" ref="K7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4" s="2" cm="1">
        <f t="array" ref="L7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4" s="2" cm="1">
        <f t="array" ref="M7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21000</v>
      </c>
      <c r="N734" s="2" cm="1">
        <f t="array" ref="N7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4" s="2" cm="1">
        <f t="array" ref="O7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4" s="2" cm="1">
        <f t="array" ref="P7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4" s="2" cm="1">
        <f t="array" ref="Q7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4" s="2" cm="1">
        <f t="array" ref="R7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4" s="2" cm="1">
        <f t="array" ref="S7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4" s="2" cm="1">
        <f t="array" ref="T7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4" s="2" cm="1">
        <f t="array" ref="U7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4" s="2" cm="1">
        <f t="array" ref="V7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4" s="2" cm="1">
        <f t="array" ref="W7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4" s="2" cm="1">
        <f t="array" ref="X7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4" s="2">
        <f>SUM(Data_Xuất[[#This Row],[B1_MN]:[B4_DT]])-Data_Xuất[[#This Row],[Xuất-NX]]</f>
        <v>0</v>
      </c>
    </row>
    <row r="735" spans="1:25" hidden="1" x14ac:dyDescent="0.35">
      <c r="A735">
        <v>2025</v>
      </c>
      <c r="B735">
        <v>11</v>
      </c>
      <c r="C735" t="s">
        <v>14</v>
      </c>
      <c r="D735" t="s">
        <v>15</v>
      </c>
      <c r="E735" t="s">
        <v>162</v>
      </c>
      <c r="F735" t="s">
        <v>163</v>
      </c>
      <c r="G735" s="2">
        <v>530690</v>
      </c>
      <c r="H735" t="str">
        <f>_xlfn.XLOOKUP(Data_Xuất[[#This Row],[Main SKU]],MD_Main_SKU[Main SKU],MD_Main_SKU[SKU name_gom])</f>
        <v>iSS01084</v>
      </c>
      <c r="I735" t="str">
        <f>_xlfn.XLOOKUP(Data_Xuất[[#This Row],[Material-Xuất]],MD_NVL[Material-Xuất],MD_NVL[SKU name_gom])</f>
        <v>B1_MN</v>
      </c>
      <c r="J735" t="str">
        <f>Data_Xuất[[#This Row],[Material-Xuất]]&amp;" | "&amp;Data_Xuất[[#This Row],[Material description-Xuất]]</f>
        <v>160011761 | Vảy PET B1_A1 MN</v>
      </c>
      <c r="K735" s="2" cm="1">
        <f t="array" ref="K7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530690</v>
      </c>
      <c r="L735" s="2" cm="1">
        <f t="array" ref="L7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5" s="2" cm="1">
        <f t="array" ref="M7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5" s="2" cm="1">
        <f t="array" ref="N7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5" s="2" cm="1">
        <f t="array" ref="O7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5" s="2" cm="1">
        <f t="array" ref="P7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5" s="2" cm="1">
        <f t="array" ref="Q7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5" s="2" cm="1">
        <f t="array" ref="R7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5" s="2" cm="1">
        <f t="array" ref="S7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5" s="2" cm="1">
        <f t="array" ref="T7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5" s="2" cm="1">
        <f t="array" ref="U7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5" s="2" cm="1">
        <f t="array" ref="V7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5" s="2" cm="1">
        <f t="array" ref="W7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5" s="2" cm="1">
        <f t="array" ref="X7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5" s="2">
        <f>SUM(Data_Xuất[[#This Row],[B1_MN]:[B4_DT]])-Data_Xuất[[#This Row],[Xuất-NX]]</f>
        <v>0</v>
      </c>
    </row>
    <row r="736" spans="1:25" hidden="1" x14ac:dyDescent="0.35">
      <c r="A736">
        <v>2025</v>
      </c>
      <c r="B736">
        <v>11</v>
      </c>
      <c r="C736" t="s">
        <v>14</v>
      </c>
      <c r="D736" t="s">
        <v>15</v>
      </c>
      <c r="E736" t="s">
        <v>170</v>
      </c>
      <c r="F736" t="s">
        <v>171</v>
      </c>
      <c r="G736" s="2">
        <v>74500.000000000015</v>
      </c>
      <c r="H736" t="str">
        <f>_xlfn.XLOOKUP(Data_Xuất[[#This Row],[Main SKU]],MD_Main_SKU[Main SKU],MD_Main_SKU[SKU name_gom])</f>
        <v>iSS01084</v>
      </c>
      <c r="I736" t="str">
        <f>_xlfn.XLOOKUP(Data_Xuất[[#This Row],[Material-Xuất]],MD_NVL[Material-Xuất],MD_NVL[SKU name_gom])</f>
        <v>B1_MN</v>
      </c>
      <c r="J736" t="str">
        <f>Data_Xuất[[#This Row],[Material-Xuất]]&amp;" | "&amp;Data_Xuất[[#This Row],[Material description-Xuất]]</f>
        <v>160012660 | Vảy PET B1_A2.1 MN</v>
      </c>
      <c r="K736" s="2" cm="1">
        <f t="array" ref="K7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74500.000000000015</v>
      </c>
      <c r="L736" s="2" cm="1">
        <f t="array" ref="L7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6" s="2" cm="1">
        <f t="array" ref="M7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6" s="2" cm="1">
        <f t="array" ref="N7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6" s="2" cm="1">
        <f t="array" ref="O7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6" s="2" cm="1">
        <f t="array" ref="P7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6" s="2" cm="1">
        <f t="array" ref="Q7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6" s="2" cm="1">
        <f t="array" ref="R7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6" s="2" cm="1">
        <f t="array" ref="S7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6" s="2" cm="1">
        <f t="array" ref="T7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6" s="2" cm="1">
        <f t="array" ref="U7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6" s="2" cm="1">
        <f t="array" ref="V7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6" s="2" cm="1">
        <f t="array" ref="W7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6" s="2" cm="1">
        <f t="array" ref="X7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6" s="2">
        <f>SUM(Data_Xuất[[#This Row],[B1_MN]:[B4_DT]])-Data_Xuất[[#This Row],[Xuất-NX]]</f>
        <v>0</v>
      </c>
    </row>
    <row r="737" spans="1:25" hidden="1" x14ac:dyDescent="0.35">
      <c r="A737">
        <v>2025</v>
      </c>
      <c r="B737">
        <v>11</v>
      </c>
      <c r="C737" t="s">
        <v>14</v>
      </c>
      <c r="D737" t="s">
        <v>15</v>
      </c>
      <c r="E737" t="s">
        <v>210</v>
      </c>
      <c r="F737" t="s">
        <v>211</v>
      </c>
      <c r="G737" s="2">
        <v>2000</v>
      </c>
      <c r="H737" t="str">
        <f>_xlfn.XLOOKUP(Data_Xuất[[#This Row],[Main SKU]],MD_Main_SKU[Main SKU],MD_Main_SKU[SKU name_gom])</f>
        <v>iSS01084</v>
      </c>
      <c r="I737" t="str">
        <f>_xlfn.XLOOKUP(Data_Xuất[[#This Row],[Material-Xuất]],MD_NVL[Material-Xuất],MD_NVL[SKU name_gom])</f>
        <v>B3_DT</v>
      </c>
      <c r="J737" t="str">
        <f>Data_Xuất[[#This Row],[Material-Xuất]]&amp;" | "&amp;Data_Xuất[[#This Row],[Material description-Xuất]]</f>
        <v>160012705 | Vảy PET B3_A2.1 DT</v>
      </c>
      <c r="K737" s="2" cm="1">
        <f t="array" ref="K7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7" s="2" cm="1">
        <f t="array" ref="L7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7" s="2" cm="1">
        <f t="array" ref="M7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7" s="2" cm="1">
        <f t="array" ref="N7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7" s="2" cm="1">
        <f t="array" ref="O7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7" s="2" cm="1">
        <f t="array" ref="P7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7" s="2" cm="1">
        <f t="array" ref="Q7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7" s="2" cm="1">
        <f t="array" ref="R7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2000</v>
      </c>
      <c r="S737" s="2" cm="1">
        <f t="array" ref="S7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7" s="2" cm="1">
        <f t="array" ref="T7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7" s="2" cm="1">
        <f t="array" ref="U7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7" s="2" cm="1">
        <f t="array" ref="V7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7" s="2" cm="1">
        <f t="array" ref="W7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7" s="2" cm="1">
        <f t="array" ref="X7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7" s="2">
        <f>SUM(Data_Xuất[[#This Row],[B1_MN]:[B4_DT]])-Data_Xuất[[#This Row],[Xuất-NX]]</f>
        <v>0</v>
      </c>
    </row>
    <row r="738" spans="1:25" hidden="1" x14ac:dyDescent="0.35">
      <c r="A738">
        <v>2025</v>
      </c>
      <c r="B738">
        <v>11</v>
      </c>
      <c r="C738" t="s">
        <v>14</v>
      </c>
      <c r="D738" t="s">
        <v>15</v>
      </c>
      <c r="E738" t="s">
        <v>246</v>
      </c>
      <c r="F738" t="s">
        <v>247</v>
      </c>
      <c r="G738" s="2">
        <v>504630.00000000006</v>
      </c>
      <c r="H738" t="str">
        <f>_xlfn.XLOOKUP(Data_Xuất[[#This Row],[Main SKU]],MD_Main_SKU[Main SKU],MD_Main_SKU[SKU name_gom])</f>
        <v>iSS01084</v>
      </c>
      <c r="I738" t="str">
        <f>_xlfn.XLOOKUP(Data_Xuất[[#This Row],[Material-Xuất]],MD_NVL[Material-Xuất],MD_NVL[SKU name_gom])</f>
        <v>B1_DT</v>
      </c>
      <c r="J738" t="str">
        <f>Data_Xuất[[#This Row],[Material-Xuất]]&amp;" | "&amp;Data_Xuất[[#This Row],[Material description-Xuất]]</f>
        <v>160012830 | Vảy PET B1_A1 DT-L</v>
      </c>
      <c r="K738" s="2" cm="1">
        <f t="array" ref="K7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38" s="2" cm="1">
        <f t="array" ref="L7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8" s="2" cm="1">
        <f t="array" ref="M7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504630.00000000006</v>
      </c>
      <c r="N738" s="2" cm="1">
        <f t="array" ref="N7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8" s="2" cm="1">
        <f t="array" ref="O7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8" s="2" cm="1">
        <f t="array" ref="P7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8" s="2" cm="1">
        <f t="array" ref="Q7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8" s="2" cm="1">
        <f t="array" ref="R7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8" s="2" cm="1">
        <f t="array" ref="S7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8" s="2" cm="1">
        <f t="array" ref="T7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8" s="2" cm="1">
        <f t="array" ref="U7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8" s="2" cm="1">
        <f t="array" ref="V7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8" s="2" cm="1">
        <f t="array" ref="W7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8" s="2" cm="1">
        <f t="array" ref="X7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8" s="2">
        <f>SUM(Data_Xuất[[#This Row],[B1_MN]:[B4_DT]])-Data_Xuất[[#This Row],[Xuất-NX]]</f>
        <v>0</v>
      </c>
    </row>
    <row r="739" spans="1:25" hidden="1" x14ac:dyDescent="0.35">
      <c r="A739">
        <v>2025</v>
      </c>
      <c r="B739">
        <v>11</v>
      </c>
      <c r="C739" t="s">
        <v>16</v>
      </c>
      <c r="D739" t="s">
        <v>17</v>
      </c>
      <c r="E739" t="s">
        <v>162</v>
      </c>
      <c r="F739" t="s">
        <v>163</v>
      </c>
      <c r="G739" s="2">
        <v>34000</v>
      </c>
      <c r="H739" t="str">
        <f>_xlfn.XLOOKUP(Data_Xuất[[#This Row],[Main SKU]],MD_Main_SKU[Main SKU],MD_Main_SKU[SKU name_gom])</f>
        <v>WSS01</v>
      </c>
      <c r="I739" t="str">
        <f>_xlfn.XLOOKUP(Data_Xuất[[#This Row],[Material-Xuất]],MD_NVL[Material-Xuất],MD_NVL[SKU name_gom])</f>
        <v>B1_MN</v>
      </c>
      <c r="J739" t="str">
        <f>Data_Xuất[[#This Row],[Material-Xuất]]&amp;" | "&amp;Data_Xuất[[#This Row],[Material description-Xuất]]</f>
        <v>160011761 | Vảy PET B1_A1 MN</v>
      </c>
      <c r="K739" s="2" cm="1">
        <f t="array" ref="K7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34000</v>
      </c>
      <c r="L739" s="2" cm="1">
        <f t="array" ref="L7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39" s="2" cm="1">
        <f t="array" ref="M7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39" s="2" cm="1">
        <f t="array" ref="N7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39" s="2" cm="1">
        <f t="array" ref="O7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39" s="2" cm="1">
        <f t="array" ref="P7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39" s="2" cm="1">
        <f t="array" ref="Q7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39" s="2" cm="1">
        <f t="array" ref="R7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39" s="2" cm="1">
        <f t="array" ref="S7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39" s="2" cm="1">
        <f t="array" ref="T7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39" s="2" cm="1">
        <f t="array" ref="U7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39" s="2" cm="1">
        <f t="array" ref="V7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39" s="2" cm="1">
        <f t="array" ref="W7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39" s="2" cm="1">
        <f t="array" ref="X7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39" s="2">
        <f>SUM(Data_Xuất[[#This Row],[B1_MN]:[B4_DT]])-Data_Xuất[[#This Row],[Xuất-NX]]</f>
        <v>0</v>
      </c>
    </row>
    <row r="740" spans="1:25" hidden="1" x14ac:dyDescent="0.35">
      <c r="A740">
        <v>2025</v>
      </c>
      <c r="B740">
        <v>11</v>
      </c>
      <c r="C740" t="s">
        <v>16</v>
      </c>
      <c r="D740" t="s">
        <v>17</v>
      </c>
      <c r="E740" t="s">
        <v>164</v>
      </c>
      <c r="F740" t="s">
        <v>165</v>
      </c>
      <c r="G740" s="2">
        <v>179699.99999999997</v>
      </c>
      <c r="H740" t="str">
        <f>_xlfn.XLOOKUP(Data_Xuất[[#This Row],[Main SKU]],MD_Main_SKU[Main SKU],MD_Main_SKU[SKU name_gom])</f>
        <v>WSS01</v>
      </c>
      <c r="I740" t="str">
        <f>_xlfn.XLOOKUP(Data_Xuất[[#This Row],[Material-Xuất]],MD_NVL[Material-Xuất],MD_NVL[SKU name_gom])</f>
        <v>B1_MN</v>
      </c>
      <c r="J740" t="str">
        <f>Data_Xuất[[#This Row],[Material-Xuất]]&amp;" | "&amp;Data_Xuất[[#This Row],[Material description-Xuất]]</f>
        <v>160012296 | Vảy PET B1_A2.2 MN</v>
      </c>
      <c r="K740" s="2" cm="1">
        <f t="array" ref="K7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179699.99999999997</v>
      </c>
      <c r="L740" s="2" cm="1">
        <f t="array" ref="L7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0" s="2" cm="1">
        <f t="array" ref="M7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0" s="2" cm="1">
        <f t="array" ref="N7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0" s="2" cm="1">
        <f t="array" ref="O7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0" s="2" cm="1">
        <f t="array" ref="P7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0" s="2" cm="1">
        <f t="array" ref="Q7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0" s="2" cm="1">
        <f t="array" ref="R7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0" s="2" cm="1">
        <f t="array" ref="S7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0" s="2" cm="1">
        <f t="array" ref="T7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0" s="2" cm="1">
        <f t="array" ref="U7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0" s="2" cm="1">
        <f t="array" ref="V7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0" s="2" cm="1">
        <f t="array" ref="W7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0" s="2" cm="1">
        <f t="array" ref="X7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0" s="2">
        <f>SUM(Data_Xuất[[#This Row],[B1_MN]:[B4_DT]])-Data_Xuất[[#This Row],[Xuất-NX]]</f>
        <v>0</v>
      </c>
    </row>
    <row r="741" spans="1:25" hidden="1" x14ac:dyDescent="0.35">
      <c r="A741">
        <v>2025</v>
      </c>
      <c r="B741">
        <v>11</v>
      </c>
      <c r="C741" t="s">
        <v>16</v>
      </c>
      <c r="D741" t="s">
        <v>17</v>
      </c>
      <c r="E741" t="s">
        <v>91</v>
      </c>
      <c r="F741" t="s">
        <v>92</v>
      </c>
      <c r="G741" s="2">
        <v>1293.0000000000002</v>
      </c>
      <c r="H741" t="str">
        <f>_xlfn.XLOOKUP(Data_Xuất[[#This Row],[Main SKU]],MD_Main_SKU[Main SKU],MD_Main_SKU[SKU name_gom])</f>
        <v>WSS01</v>
      </c>
      <c r="I741" t="str">
        <f>_xlfn.XLOOKUP(Data_Xuất[[#This Row],[Material-Xuất]],MD_NVL[Material-Xuất],MD_NVL[SKU name_gom])</f>
        <v>Phó sản</v>
      </c>
      <c r="J741" t="str">
        <f>Data_Xuất[[#This Row],[Material-Xuất]]&amp;" | "&amp;Data_Xuất[[#This Row],[Material description-Xuất]]</f>
        <v>160012421 | Phó Sản PET Hạt Chưa Kết Tinh</v>
      </c>
      <c r="K741" s="2" cm="1">
        <f t="array" ref="K7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41" s="2" cm="1">
        <f t="array" ref="L7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1" s="2" cm="1">
        <f t="array" ref="M7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1" s="2" cm="1">
        <f t="array" ref="N7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1" s="2" cm="1">
        <f t="array" ref="O7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1" s="2" cm="1">
        <f t="array" ref="P7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1293.0000000000002</v>
      </c>
      <c r="Q741" s="2" cm="1">
        <f t="array" ref="Q7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1" s="2" cm="1">
        <f t="array" ref="R7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1" s="2" cm="1">
        <f t="array" ref="S7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1" s="2" cm="1">
        <f t="array" ref="T7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1" s="2" cm="1">
        <f t="array" ref="U7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1" s="2" cm="1">
        <f t="array" ref="V7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1" s="2" cm="1">
        <f t="array" ref="W7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1" s="2" cm="1">
        <f t="array" ref="X7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1" s="2">
        <f>SUM(Data_Xuất[[#This Row],[B1_MN]:[B4_DT]])-Data_Xuất[[#This Row],[Xuất-NX]]</f>
        <v>0</v>
      </c>
    </row>
    <row r="742" spans="1:25" hidden="1" x14ac:dyDescent="0.35">
      <c r="A742">
        <v>2025</v>
      </c>
      <c r="B742">
        <v>11</v>
      </c>
      <c r="C742" t="s">
        <v>16</v>
      </c>
      <c r="D742" t="s">
        <v>17</v>
      </c>
      <c r="E742" t="s">
        <v>170</v>
      </c>
      <c r="F742" t="s">
        <v>171</v>
      </c>
      <c r="G742" s="2">
        <v>58499.999999999993</v>
      </c>
      <c r="H742" t="str">
        <f>_xlfn.XLOOKUP(Data_Xuất[[#This Row],[Main SKU]],MD_Main_SKU[Main SKU],MD_Main_SKU[SKU name_gom])</f>
        <v>WSS01</v>
      </c>
      <c r="I742" t="str">
        <f>_xlfn.XLOOKUP(Data_Xuất[[#This Row],[Material-Xuất]],MD_NVL[Material-Xuất],MD_NVL[SKU name_gom])</f>
        <v>B1_MN</v>
      </c>
      <c r="J742" t="str">
        <f>Data_Xuất[[#This Row],[Material-Xuất]]&amp;" | "&amp;Data_Xuất[[#This Row],[Material description-Xuất]]</f>
        <v>160012660 | Vảy PET B1_A2.1 MN</v>
      </c>
      <c r="K742" s="2" cm="1">
        <f t="array" ref="K7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58499.999999999993</v>
      </c>
      <c r="L742" s="2" cm="1">
        <f t="array" ref="L7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2" s="2" cm="1">
        <f t="array" ref="M7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2" s="2" cm="1">
        <f t="array" ref="N7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2" s="2" cm="1">
        <f t="array" ref="O7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2" s="2" cm="1">
        <f t="array" ref="P7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2" s="2" cm="1">
        <f t="array" ref="Q7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2" s="2" cm="1">
        <f t="array" ref="R7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2" s="2" cm="1">
        <f t="array" ref="S7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2" s="2" cm="1">
        <f t="array" ref="T7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2" s="2" cm="1">
        <f t="array" ref="U7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2" s="2" cm="1">
        <f t="array" ref="V7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2" s="2" cm="1">
        <f t="array" ref="W7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2" s="2" cm="1">
        <f t="array" ref="X7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2" s="2">
        <f>SUM(Data_Xuất[[#This Row],[B1_MN]:[B4_DT]])-Data_Xuất[[#This Row],[Xuất-NX]]</f>
        <v>0</v>
      </c>
    </row>
    <row r="743" spans="1:25" hidden="1" x14ac:dyDescent="0.35">
      <c r="A743">
        <v>2025</v>
      </c>
      <c r="B743">
        <v>11</v>
      </c>
      <c r="C743" t="s">
        <v>16</v>
      </c>
      <c r="D743" t="s">
        <v>17</v>
      </c>
      <c r="E743" t="s">
        <v>222</v>
      </c>
      <c r="F743" t="s">
        <v>223</v>
      </c>
      <c r="G743" s="2">
        <v>15200.000000000002</v>
      </c>
      <c r="H743" t="str">
        <f>_xlfn.XLOOKUP(Data_Xuất[[#This Row],[Main SKU]],MD_Main_SKU[Main SKU],MD_Main_SKU[SKU name_gom])</f>
        <v>WSS01</v>
      </c>
      <c r="I743" t="str">
        <f>_xlfn.XLOOKUP(Data_Xuất[[#This Row],[Material-Xuất]],MD_NVL[Material-Xuất],MD_NVL[SKU name_gom])</f>
        <v>B2_DT</v>
      </c>
      <c r="J743" t="str">
        <f>Data_Xuất[[#This Row],[Material-Xuất]]&amp;" | "&amp;Data_Xuất[[#This Row],[Material description-Xuất]]</f>
        <v>160012683 | Vảy PET B2.2_A1</v>
      </c>
      <c r="K743" s="2" cm="1">
        <f t="array" ref="K7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43" s="2" cm="1">
        <f t="array" ref="L7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3" s="2" cm="1">
        <f t="array" ref="M7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3" s="2" cm="1">
        <f t="array" ref="N7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3" s="2" cm="1">
        <f t="array" ref="O7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15200.000000000002</v>
      </c>
      <c r="P743" s="2" cm="1">
        <f t="array" ref="P7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3" s="2" cm="1">
        <f t="array" ref="Q7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3" s="2" cm="1">
        <f t="array" ref="R7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3" s="2" cm="1">
        <f t="array" ref="S7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3" s="2" cm="1">
        <f t="array" ref="T7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3" s="2" cm="1">
        <f t="array" ref="U7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3" s="2" cm="1">
        <f t="array" ref="V7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3" s="2" cm="1">
        <f t="array" ref="W7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3" s="2" cm="1">
        <f t="array" ref="X7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3" s="2">
        <f>SUM(Data_Xuất[[#This Row],[B1_MN]:[B4_DT]])-Data_Xuất[[#This Row],[Xuất-NX]]</f>
        <v>0</v>
      </c>
    </row>
    <row r="744" spans="1:25" hidden="1" x14ac:dyDescent="0.35">
      <c r="A744">
        <v>2025</v>
      </c>
      <c r="B744">
        <v>11</v>
      </c>
      <c r="C744" t="s">
        <v>16</v>
      </c>
      <c r="D744" t="s">
        <v>17</v>
      </c>
      <c r="E744" t="s">
        <v>224</v>
      </c>
      <c r="F744" t="s">
        <v>225</v>
      </c>
      <c r="G744" s="2">
        <v>11600</v>
      </c>
      <c r="H744" t="str">
        <f>_xlfn.XLOOKUP(Data_Xuất[[#This Row],[Main SKU]],MD_Main_SKU[Main SKU],MD_Main_SKU[SKU name_gom])</f>
        <v>WSS01</v>
      </c>
      <c r="I744" t="str">
        <f>_xlfn.XLOOKUP(Data_Xuất[[#This Row],[Material-Xuất]],MD_NVL[Material-Xuất],MD_NVL[SKU name_gom])</f>
        <v>B2_DT</v>
      </c>
      <c r="J744" t="str">
        <f>Data_Xuất[[#This Row],[Material-Xuất]]&amp;" | "&amp;Data_Xuất[[#This Row],[Material description-Xuất]]</f>
        <v>160012684 | Vảy PET B2.2_A2</v>
      </c>
      <c r="K744" s="2" cm="1">
        <f t="array" ref="K7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44" s="2" cm="1">
        <f t="array" ref="L7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4" s="2" cm="1">
        <f t="array" ref="M7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4" s="2" cm="1">
        <f t="array" ref="N7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4" s="2" cm="1">
        <f t="array" ref="O7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11600</v>
      </c>
      <c r="P744" s="2" cm="1">
        <f t="array" ref="P7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4" s="2" cm="1">
        <f t="array" ref="Q7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4" s="2" cm="1">
        <f t="array" ref="R7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4" s="2" cm="1">
        <f t="array" ref="S7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4" s="2" cm="1">
        <f t="array" ref="T7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4" s="2" cm="1">
        <f t="array" ref="U7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4" s="2" cm="1">
        <f t="array" ref="V7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4" s="2" cm="1">
        <f t="array" ref="W7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4" s="2" cm="1">
        <f t="array" ref="X7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4" s="2">
        <f>SUM(Data_Xuất[[#This Row],[B1_MN]:[B4_DT]])-Data_Xuất[[#This Row],[Xuất-NX]]</f>
        <v>0</v>
      </c>
    </row>
    <row r="745" spans="1:25" hidden="1" x14ac:dyDescent="0.35">
      <c r="A745">
        <v>2025</v>
      </c>
      <c r="B745">
        <v>11</v>
      </c>
      <c r="C745" t="s">
        <v>18</v>
      </c>
      <c r="D745" t="s">
        <v>19</v>
      </c>
      <c r="E745" t="s">
        <v>246</v>
      </c>
      <c r="F745" t="s">
        <v>247</v>
      </c>
      <c r="G745" s="2">
        <v>30130</v>
      </c>
      <c r="H745" t="str">
        <f>_xlfn.XLOOKUP(Data_Xuất[[#This Row],[Main SKU]],MD_Main_SKU[Main SKU],MD_Main_SKU[SKU name_gom])</f>
        <v>iSS01</v>
      </c>
      <c r="I745" t="str">
        <f>_xlfn.XLOOKUP(Data_Xuất[[#This Row],[Material-Xuất]],MD_NVL[Material-Xuất],MD_NVL[SKU name_gom])</f>
        <v>B1_DT</v>
      </c>
      <c r="J745" t="str">
        <f>Data_Xuất[[#This Row],[Material-Xuất]]&amp;" | "&amp;Data_Xuất[[#This Row],[Material description-Xuất]]</f>
        <v>160012830 | Vảy PET B1_A1 DT-L</v>
      </c>
      <c r="K745" s="2" cm="1">
        <f t="array" ref="K7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45" s="2" cm="1">
        <f t="array" ref="L7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5" s="2" cm="1">
        <f t="array" ref="M7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30130</v>
      </c>
      <c r="N745" s="2" cm="1">
        <f t="array" ref="N7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5" s="2" cm="1">
        <f t="array" ref="O7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5" s="2" cm="1">
        <f t="array" ref="P7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5" s="2" cm="1">
        <f t="array" ref="Q7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5" s="2" cm="1">
        <f t="array" ref="R7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5" s="2" cm="1">
        <f t="array" ref="S7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5" s="2" cm="1">
        <f t="array" ref="T7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5" s="2" cm="1">
        <f t="array" ref="U7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5" s="2" cm="1">
        <f t="array" ref="V7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5" s="2" cm="1">
        <f t="array" ref="W7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5" s="2" cm="1">
        <f t="array" ref="X7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5" s="2">
        <f>SUM(Data_Xuất[[#This Row],[B1_MN]:[B4_DT]])-Data_Xuất[[#This Row],[Xuất-NX]]</f>
        <v>0</v>
      </c>
    </row>
    <row r="746" spans="1:25" hidden="1" x14ac:dyDescent="0.35">
      <c r="A746">
        <v>2025</v>
      </c>
      <c r="B746">
        <v>11</v>
      </c>
      <c r="C746" t="s">
        <v>99</v>
      </c>
      <c r="D746" t="s">
        <v>100</v>
      </c>
      <c r="E746" t="s">
        <v>170</v>
      </c>
      <c r="F746" t="s">
        <v>171</v>
      </c>
      <c r="G746" s="2">
        <v>7500</v>
      </c>
      <c r="H746" t="str">
        <f>_xlfn.XLOOKUP(Data_Xuất[[#This Row],[Main SKU]],MD_Main_SKU[Main SKU],MD_Main_SKU[SKU name_gom])</f>
        <v>WSS04</v>
      </c>
      <c r="I746" t="str">
        <f>_xlfn.XLOOKUP(Data_Xuất[[#This Row],[Material-Xuất]],MD_NVL[Material-Xuất],MD_NVL[SKU name_gom])</f>
        <v>B1_MN</v>
      </c>
      <c r="J746" t="str">
        <f>Data_Xuất[[#This Row],[Material-Xuất]]&amp;" | "&amp;Data_Xuất[[#This Row],[Material description-Xuất]]</f>
        <v>160012660 | Vảy PET B1_A2.1 MN</v>
      </c>
      <c r="K746" s="2" cm="1">
        <f t="array" ref="K7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7500</v>
      </c>
      <c r="L746" s="2" cm="1">
        <f t="array" ref="L7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6" s="2" cm="1">
        <f t="array" ref="M7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6" s="2" cm="1">
        <f t="array" ref="N7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6" s="2" cm="1">
        <f t="array" ref="O7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6" s="2" cm="1">
        <f t="array" ref="P7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6" s="2" cm="1">
        <f t="array" ref="Q7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6" s="2" cm="1">
        <f t="array" ref="R7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6" s="2" cm="1">
        <f t="array" ref="S7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6" s="2" cm="1">
        <f t="array" ref="T7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6" s="2" cm="1">
        <f t="array" ref="U7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6" s="2" cm="1">
        <f t="array" ref="V7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6" s="2" cm="1">
        <f t="array" ref="W7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6" s="2" cm="1">
        <f t="array" ref="X7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6" s="2">
        <f>SUM(Data_Xuất[[#This Row],[B1_MN]:[B4_DT]])-Data_Xuất[[#This Row],[Xuất-NX]]</f>
        <v>0</v>
      </c>
    </row>
    <row r="747" spans="1:25" hidden="1" x14ac:dyDescent="0.35">
      <c r="A747">
        <v>2025</v>
      </c>
      <c r="B747">
        <v>11</v>
      </c>
      <c r="C747" t="s">
        <v>115</v>
      </c>
      <c r="D747" t="s">
        <v>116</v>
      </c>
      <c r="E747" t="s">
        <v>182</v>
      </c>
      <c r="F747" t="s">
        <v>183</v>
      </c>
      <c r="G747" s="2">
        <v>21850</v>
      </c>
      <c r="H747" t="str">
        <f>_xlfn.XLOOKUP(Data_Xuất[[#This Row],[Main SKU]],MD_Main_SKU[Main SKU],MD_Main_SKU[SKU name_gom])</f>
        <v>WSS05</v>
      </c>
      <c r="I747" t="str">
        <f>_xlfn.XLOOKUP(Data_Xuất[[#This Row],[Material-Xuất]],MD_NVL[Material-Xuất],MD_NVL[SKU name_gom])</f>
        <v>Vảy trộn</v>
      </c>
      <c r="J747" t="str">
        <f>Data_Xuất[[#This Row],[Material-Xuất]]&amp;" | "&amp;Data_Xuất[[#This Row],[Material description-Xuất]]</f>
        <v>160012456 | Vảy Xơ Sợi Mixed Thử Nghiệm</v>
      </c>
      <c r="K747" s="2" cm="1">
        <f t="array" ref="K7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253.41494845360825</v>
      </c>
      <c r="L747" s="2" cm="1">
        <f t="array" ref="L7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7" s="2" cm="1">
        <f t="array" ref="M7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7" s="2" cm="1">
        <f t="array" ref="N7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7053.1950171821309</v>
      </c>
      <c r="O747" s="2" cm="1">
        <f t="array" ref="O7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2740.8234536082477</v>
      </c>
      <c r="P747" s="2" cm="1">
        <f t="array" ref="P7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11793.180841924397</v>
      </c>
      <c r="Q747" s="2" cm="1">
        <f t="array" ref="Q7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7" s="2" cm="1">
        <f t="array" ref="R7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7" s="2" cm="1">
        <f t="array" ref="S7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7" s="2" cm="1">
        <f t="array" ref="T7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7" s="2" cm="1">
        <f t="array" ref="U7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9.3857388316151198</v>
      </c>
      <c r="V747" s="2" cm="1">
        <f t="array" ref="V7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7" s="2" cm="1">
        <f t="array" ref="W7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7" s="2" cm="1">
        <f t="array" ref="X7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7" s="2">
        <f>SUM(Data_Xuất[[#This Row],[B1_MN]:[B4_DT]])-Data_Xuất[[#This Row],[Xuất-NX]]</f>
        <v>0</v>
      </c>
    </row>
    <row r="748" spans="1:25" hidden="1" x14ac:dyDescent="0.35">
      <c r="A748">
        <v>2025</v>
      </c>
      <c r="B748">
        <v>11</v>
      </c>
      <c r="C748" t="s">
        <v>115</v>
      </c>
      <c r="D748" t="s">
        <v>116</v>
      </c>
      <c r="E748" t="s">
        <v>272</v>
      </c>
      <c r="F748" t="s">
        <v>273</v>
      </c>
      <c r="G748" s="2">
        <v>4500</v>
      </c>
      <c r="H748" t="str">
        <f>_xlfn.XLOOKUP(Data_Xuất[[#This Row],[Main SKU]],MD_Main_SKU[Main SKU],MD_Main_SKU[SKU name_gom])</f>
        <v>WSS05</v>
      </c>
      <c r="I748" t="str">
        <f>_xlfn.XLOOKUP(Data_Xuất[[#This Row],[Material-Xuất]],MD_NVL[Material-Xuất],MD_NVL[SKU name_gom])</f>
        <v>Vảy trộn</v>
      </c>
      <c r="J748" t="str">
        <f>Data_Xuất[[#This Row],[Material-Xuất]]&amp;" | "&amp;Data_Xuất[[#This Row],[Material description-Xuất]]</f>
        <v>160012791 | Vảy PET Xơ Sợi B6.2_A3-B5_A3</v>
      </c>
      <c r="K748" s="2" cm="1">
        <f t="array" ref="K7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48" s="2" cm="1">
        <f t="array" ref="L7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8" s="2" cm="1">
        <f t="array" ref="M7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48" s="2" cm="1">
        <f t="array" ref="N7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4143.6450662739326</v>
      </c>
      <c r="O748" s="2" cm="1">
        <f t="array" ref="O7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8" s="2" cm="1">
        <f t="array" ref="P7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8" s="2" cm="1">
        <f t="array" ref="Q7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8" s="2" cm="1">
        <f t="array" ref="R7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8" s="2" cm="1">
        <f t="array" ref="S7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48" s="2" cm="1">
        <f t="array" ref="T7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8" s="2" cm="1">
        <f t="array" ref="U7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356.35493372606777</v>
      </c>
      <c r="V748" s="2" cm="1">
        <f t="array" ref="V7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8" s="2" cm="1">
        <f t="array" ref="W7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8" s="2" cm="1">
        <f t="array" ref="X7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8" s="2">
        <f>SUM(Data_Xuất[[#This Row],[B1_MN]:[B4_DT]])-Data_Xuất[[#This Row],[Xuất-NX]]</f>
        <v>0</v>
      </c>
    </row>
    <row r="749" spans="1:25" hidden="1" x14ac:dyDescent="0.35">
      <c r="A749">
        <v>2025</v>
      </c>
      <c r="B749">
        <v>11</v>
      </c>
      <c r="C749" t="s">
        <v>48</v>
      </c>
      <c r="D749" t="s">
        <v>49</v>
      </c>
      <c r="E749" t="s">
        <v>256</v>
      </c>
      <c r="F749" t="s">
        <v>257</v>
      </c>
      <c r="G749" s="2">
        <v>137500.00000000003</v>
      </c>
      <c r="H749" t="str">
        <f>_xlfn.XLOOKUP(Data_Xuất[[#This Row],[Main SKU]],MD_Main_SKU[Main SKU],MD_Main_SKU[SKU name_gom])</f>
        <v>WSS01</v>
      </c>
      <c r="I749" t="str">
        <f>_xlfn.XLOOKUP(Data_Xuất[[#This Row],[Material-Xuất]],MD_NVL[Material-Xuất],MD_NVL[SKU name_gom])</f>
        <v>Vảy trộn</v>
      </c>
      <c r="J749" t="str">
        <f>Data_Xuất[[#This Row],[Material-Xuất]]&amp;" | "&amp;Data_Xuất[[#This Row],[Material description-Xuất]]</f>
        <v>160012914 | Vảy PET WSS01G-L Mixed</v>
      </c>
      <c r="K749" s="2" cm="1">
        <f t="array" ref="K7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49" s="2" cm="1">
        <f t="array" ref="L7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49" s="2" cm="1">
        <f t="array" ref="M7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102234.66981132078</v>
      </c>
      <c r="N749" s="2" cm="1">
        <f t="array" ref="N7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49" s="2" cm="1">
        <f t="array" ref="O7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49" s="2" cm="1">
        <f t="array" ref="P7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49" s="2" cm="1">
        <f t="array" ref="Q7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49" s="2" cm="1">
        <f t="array" ref="R7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49" s="2" cm="1">
        <f t="array" ref="S7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35265.330188679254</v>
      </c>
      <c r="T749" s="2" cm="1">
        <f t="array" ref="T7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49" s="2" cm="1">
        <f t="array" ref="U7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49" s="2" cm="1">
        <f t="array" ref="V7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49" s="2" cm="1">
        <f t="array" ref="W7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49" s="2" cm="1">
        <f t="array" ref="X7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49" s="2">
        <f>SUM(Data_Xuất[[#This Row],[B1_MN]:[B4_DT]])-Data_Xuất[[#This Row],[Xuất-NX]]</f>
        <v>0</v>
      </c>
    </row>
    <row r="750" spans="1:25" hidden="1" x14ac:dyDescent="0.35">
      <c r="A750">
        <v>2025</v>
      </c>
      <c r="B750">
        <v>12</v>
      </c>
      <c r="C750" t="s">
        <v>8</v>
      </c>
      <c r="D750" t="s">
        <v>9</v>
      </c>
      <c r="E750" t="s">
        <v>156</v>
      </c>
      <c r="F750" t="s">
        <v>157</v>
      </c>
      <c r="G750" s="2">
        <v>249000.00000000003</v>
      </c>
      <c r="H750" t="str">
        <f>_xlfn.XLOOKUP(Data_Xuất[[#This Row],[Main SKU]],MD_Main_SKU[Main SKU],MD_Main_SKU[SKU name_gom])</f>
        <v>WSS01</v>
      </c>
      <c r="I750" t="str">
        <f>_xlfn.XLOOKUP(Data_Xuất[[#This Row],[Material-Xuất]],MD_NVL[Material-Xuất],MD_NVL[SKU name_gom])</f>
        <v>Vảy trộn</v>
      </c>
      <c r="J750" t="str">
        <f>Data_Xuất[[#This Row],[Material-Xuất]]&amp;" | "&amp;Data_Xuất[[#This Row],[Material description-Xuất]]</f>
        <v>160012428 | Vảy PET B1-B7.1</v>
      </c>
      <c r="K750" s="2" cm="1">
        <f t="array" ref="K7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1175.1442055584689</v>
      </c>
      <c r="L750" s="2" cm="1">
        <f t="array" ref="L7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0" s="2" cm="1">
        <f t="array" ref="M7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222313.12794965919</v>
      </c>
      <c r="N750" s="2" cm="1">
        <f t="array" ref="N7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0" s="2" cm="1">
        <f t="array" ref="O7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0" s="2" cm="1">
        <f t="array" ref="P7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0" s="2" cm="1">
        <f t="array" ref="Q7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0" s="2" cm="1">
        <f t="array" ref="R7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0" s="2" cm="1">
        <f t="array" ref="S7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22943.254326166756</v>
      </c>
      <c r="T750" s="2" cm="1">
        <f t="array" ref="T7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0" s="2" cm="1">
        <f t="array" ref="U7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2568.4735186156267</v>
      </c>
      <c r="V750" s="2" cm="1">
        <f t="array" ref="V7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0" s="2" cm="1">
        <f t="array" ref="W7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0" s="2" cm="1">
        <f t="array" ref="X7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0" s="2">
        <f>SUM(Data_Xuất[[#This Row],[B1_MN]:[B4_DT]])-Data_Xuất[[#This Row],[Xuất-NX]]</f>
        <v>0</v>
      </c>
    </row>
    <row r="751" spans="1:25" hidden="1" x14ac:dyDescent="0.35">
      <c r="A751">
        <v>2025</v>
      </c>
      <c r="B751">
        <v>12</v>
      </c>
      <c r="C751" t="s">
        <v>14</v>
      </c>
      <c r="D751" t="s">
        <v>15</v>
      </c>
      <c r="E751" t="s">
        <v>160</v>
      </c>
      <c r="F751" t="s">
        <v>161</v>
      </c>
      <c r="G751" s="2">
        <v>302000</v>
      </c>
      <c r="H751" t="str">
        <f>_xlfn.XLOOKUP(Data_Xuất[[#This Row],[Main SKU]],MD_Main_SKU[Main SKU],MD_Main_SKU[SKU name_gom])</f>
        <v>iSS01084</v>
      </c>
      <c r="I751" t="str">
        <f>_xlfn.XLOOKUP(Data_Xuất[[#This Row],[Material-Xuất]],MD_NVL[Material-Xuất],MD_NVL[SKU name_gom])</f>
        <v>B1_DT</v>
      </c>
      <c r="J751" t="str">
        <f>Data_Xuất[[#This Row],[Material-Xuất]]&amp;" | "&amp;Data_Xuất[[#This Row],[Material description-Xuất]]</f>
        <v>160009895 | Vảy PET B1_A1 DT</v>
      </c>
      <c r="K751" s="2" cm="1">
        <f t="array" ref="K7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51" s="2" cm="1">
        <f t="array" ref="L7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1" s="2" cm="1">
        <f t="array" ref="M7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302000</v>
      </c>
      <c r="N751" s="2" cm="1">
        <f t="array" ref="N7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1" s="2" cm="1">
        <f t="array" ref="O7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1" s="2" cm="1">
        <f t="array" ref="P7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1" s="2" cm="1">
        <f t="array" ref="Q7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1" s="2" cm="1">
        <f t="array" ref="R7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1" s="2" cm="1">
        <f t="array" ref="S7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1" s="2" cm="1">
        <f t="array" ref="T7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1" s="2" cm="1">
        <f t="array" ref="U7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1" s="2" cm="1">
        <f t="array" ref="V7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1" s="2" cm="1">
        <f t="array" ref="W7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1" s="2" cm="1">
        <f t="array" ref="X7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1" s="2">
        <f>SUM(Data_Xuất[[#This Row],[B1_MN]:[B4_DT]])-Data_Xuất[[#This Row],[Xuất-NX]]</f>
        <v>0</v>
      </c>
    </row>
    <row r="752" spans="1:25" hidden="1" x14ac:dyDescent="0.35">
      <c r="A752">
        <v>2025</v>
      </c>
      <c r="B752">
        <v>12</v>
      </c>
      <c r="C752" t="s">
        <v>14</v>
      </c>
      <c r="D752" t="s">
        <v>15</v>
      </c>
      <c r="E752" t="s">
        <v>162</v>
      </c>
      <c r="F752" t="s">
        <v>163</v>
      </c>
      <c r="G752" s="2">
        <v>616500</v>
      </c>
      <c r="H752" t="str">
        <f>_xlfn.XLOOKUP(Data_Xuất[[#This Row],[Main SKU]],MD_Main_SKU[Main SKU],MD_Main_SKU[SKU name_gom])</f>
        <v>iSS01084</v>
      </c>
      <c r="I752" t="str">
        <f>_xlfn.XLOOKUP(Data_Xuất[[#This Row],[Material-Xuất]],MD_NVL[Material-Xuất],MD_NVL[SKU name_gom])</f>
        <v>B1_MN</v>
      </c>
      <c r="J752" t="str">
        <f>Data_Xuất[[#This Row],[Material-Xuất]]&amp;" | "&amp;Data_Xuất[[#This Row],[Material description-Xuất]]</f>
        <v>160011761 | Vảy PET B1_A1 MN</v>
      </c>
      <c r="K752" s="2" cm="1">
        <f t="array" ref="K7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616500</v>
      </c>
      <c r="L752" s="2" cm="1">
        <f t="array" ref="L7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2" s="2" cm="1">
        <f t="array" ref="M7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52" s="2" cm="1">
        <f t="array" ref="N7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2" s="2" cm="1">
        <f t="array" ref="O7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2" s="2" cm="1">
        <f t="array" ref="P7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2" s="2" cm="1">
        <f t="array" ref="Q7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2" s="2" cm="1">
        <f t="array" ref="R7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2" s="2" cm="1">
        <f t="array" ref="S7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2" s="2" cm="1">
        <f t="array" ref="T7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2" s="2" cm="1">
        <f t="array" ref="U7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2" s="2" cm="1">
        <f t="array" ref="V7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2" s="2" cm="1">
        <f t="array" ref="W7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2" s="2" cm="1">
        <f t="array" ref="X7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2" s="2">
        <f>SUM(Data_Xuất[[#This Row],[B1_MN]:[B4_DT]])-Data_Xuất[[#This Row],[Xuất-NX]]</f>
        <v>0</v>
      </c>
    </row>
    <row r="753" spans="1:25" hidden="1" x14ac:dyDescent="0.35">
      <c r="A753">
        <v>2025</v>
      </c>
      <c r="B753">
        <v>12</v>
      </c>
      <c r="C753" t="s">
        <v>14</v>
      </c>
      <c r="D753" t="s">
        <v>15</v>
      </c>
      <c r="E753" t="s">
        <v>142</v>
      </c>
      <c r="F753" t="s">
        <v>143</v>
      </c>
      <c r="G753" s="2">
        <v>5499.9999999999991</v>
      </c>
      <c r="H753" t="str">
        <f>_xlfn.XLOOKUP(Data_Xuất[[#This Row],[Main SKU]],MD_Main_SKU[Main SKU],MD_Main_SKU[SKU name_gom])</f>
        <v>iSS01084</v>
      </c>
      <c r="I753" t="str">
        <f>_xlfn.XLOOKUP(Data_Xuất[[#This Row],[Material-Xuất]],MD_NVL[Material-Xuất],MD_NVL[SKU name_gom])</f>
        <v>B1_DT</v>
      </c>
      <c r="J753" t="str">
        <f>Data_Xuất[[#This Row],[Material-Xuất]]&amp;" | "&amp;Data_Xuất[[#This Row],[Material description-Xuất]]</f>
        <v>160012659 | Vảy PET B1_A2.1 DT</v>
      </c>
      <c r="K753" s="2" cm="1">
        <f t="array" ref="K7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53" s="2" cm="1">
        <f t="array" ref="L7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3" s="2" cm="1">
        <f t="array" ref="M7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5499.9999999999991</v>
      </c>
      <c r="N753" s="2" cm="1">
        <f t="array" ref="N7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3" s="2" cm="1">
        <f t="array" ref="O7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3" s="2" cm="1">
        <f t="array" ref="P7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3" s="2" cm="1">
        <f t="array" ref="Q7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3" s="2" cm="1">
        <f t="array" ref="R7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3" s="2" cm="1">
        <f t="array" ref="S7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3" s="2" cm="1">
        <f t="array" ref="T7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3" s="2" cm="1">
        <f t="array" ref="U7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3" s="2" cm="1">
        <f t="array" ref="V7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3" s="2" cm="1">
        <f t="array" ref="W7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3" s="2" cm="1">
        <f t="array" ref="X7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3" s="2">
        <f>SUM(Data_Xuất[[#This Row],[B1_MN]:[B4_DT]])-Data_Xuất[[#This Row],[Xuất-NX]]</f>
        <v>0</v>
      </c>
    </row>
    <row r="754" spans="1:25" hidden="1" x14ac:dyDescent="0.35">
      <c r="A754">
        <v>2025</v>
      </c>
      <c r="B754">
        <v>12</v>
      </c>
      <c r="C754" t="s">
        <v>14</v>
      </c>
      <c r="D754" t="s">
        <v>15</v>
      </c>
      <c r="E754" t="s">
        <v>170</v>
      </c>
      <c r="F754" t="s">
        <v>171</v>
      </c>
      <c r="G754" s="2">
        <v>96500.000000000044</v>
      </c>
      <c r="H754" t="str">
        <f>_xlfn.XLOOKUP(Data_Xuất[[#This Row],[Main SKU]],MD_Main_SKU[Main SKU],MD_Main_SKU[SKU name_gom])</f>
        <v>iSS01084</v>
      </c>
      <c r="I754" t="str">
        <f>_xlfn.XLOOKUP(Data_Xuất[[#This Row],[Material-Xuất]],MD_NVL[Material-Xuất],MD_NVL[SKU name_gom])</f>
        <v>B1_MN</v>
      </c>
      <c r="J754" t="str">
        <f>Data_Xuất[[#This Row],[Material-Xuất]]&amp;" | "&amp;Data_Xuất[[#This Row],[Material description-Xuất]]</f>
        <v>160012660 | Vảy PET B1_A2.1 MN</v>
      </c>
      <c r="K754" s="2" cm="1">
        <f t="array" ref="K7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96500.000000000044</v>
      </c>
      <c r="L754" s="2" cm="1">
        <f t="array" ref="L7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4" s="2" cm="1">
        <f t="array" ref="M7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54" s="2" cm="1">
        <f t="array" ref="N7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4" s="2" cm="1">
        <f t="array" ref="O7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4" s="2" cm="1">
        <f t="array" ref="P7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4" s="2" cm="1">
        <f t="array" ref="Q7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4" s="2" cm="1">
        <f t="array" ref="R7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4" s="2" cm="1">
        <f t="array" ref="S7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4" s="2" cm="1">
        <f t="array" ref="T7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4" s="2" cm="1">
        <f t="array" ref="U7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4" s="2" cm="1">
        <f t="array" ref="V7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4" s="2" cm="1">
        <f t="array" ref="W7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4" s="2" cm="1">
        <f t="array" ref="X7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4" s="2">
        <f>SUM(Data_Xuất[[#This Row],[B1_MN]:[B4_DT]])-Data_Xuất[[#This Row],[Xuất-NX]]</f>
        <v>0</v>
      </c>
    </row>
    <row r="755" spans="1:25" hidden="1" x14ac:dyDescent="0.35">
      <c r="A755">
        <v>2025</v>
      </c>
      <c r="B755">
        <v>12</v>
      </c>
      <c r="C755" t="s">
        <v>16</v>
      </c>
      <c r="D755" t="s">
        <v>17</v>
      </c>
      <c r="E755" t="s">
        <v>34</v>
      </c>
      <c r="F755" t="s">
        <v>35</v>
      </c>
      <c r="G755" s="2">
        <v>3300.0000000000005</v>
      </c>
      <c r="H755" t="str">
        <f>_xlfn.XLOOKUP(Data_Xuất[[#This Row],[Main SKU]],MD_Main_SKU[Main SKU],MD_Main_SKU[SKU name_gom])</f>
        <v>WSS01</v>
      </c>
      <c r="I755" t="str">
        <f>_xlfn.XLOOKUP(Data_Xuất[[#This Row],[Material-Xuất]],MD_NVL[Material-Xuất],MD_NVL[SKU name_gom])</f>
        <v>Hạt</v>
      </c>
      <c r="J755" t="str">
        <f>Data_Xuất[[#This Row],[Material-Xuất]]&amp;" | "&amp;Data_Xuất[[#This Row],[Material description-Xuất]]</f>
        <v>110000492 | Hạt Nhựa rPET WSS03G PL</v>
      </c>
      <c r="K755" s="2" cm="1">
        <f t="array" ref="K7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55" s="2" cm="1">
        <f t="array" ref="L7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5" s="2" cm="1">
        <f t="array" ref="M7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55" s="2" cm="1">
        <f t="array" ref="N7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5" s="2" cm="1">
        <f t="array" ref="O7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5" s="2" cm="1">
        <f t="array" ref="P7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5" s="2" cm="1">
        <f t="array" ref="Q7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3300.0000000000005</v>
      </c>
      <c r="R755" s="2" cm="1">
        <f t="array" ref="R7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5" s="2" cm="1">
        <f t="array" ref="S7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5" s="2" cm="1">
        <f t="array" ref="T7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5" s="2" cm="1">
        <f t="array" ref="U7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5" s="2" cm="1">
        <f t="array" ref="V7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5" s="2" cm="1">
        <f t="array" ref="W7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5" s="2" cm="1">
        <f t="array" ref="X7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5" s="2">
        <f>SUM(Data_Xuất[[#This Row],[B1_MN]:[B4_DT]])-Data_Xuất[[#This Row],[Xuất-NX]]</f>
        <v>0</v>
      </c>
    </row>
    <row r="756" spans="1:25" hidden="1" x14ac:dyDescent="0.35">
      <c r="A756">
        <v>2025</v>
      </c>
      <c r="B756">
        <v>12</v>
      </c>
      <c r="C756" t="s">
        <v>16</v>
      </c>
      <c r="D756" t="s">
        <v>17</v>
      </c>
      <c r="E756" t="s">
        <v>160</v>
      </c>
      <c r="F756" t="s">
        <v>161</v>
      </c>
      <c r="G756" s="2">
        <v>20000</v>
      </c>
      <c r="H756" t="str">
        <f>_xlfn.XLOOKUP(Data_Xuất[[#This Row],[Main SKU]],MD_Main_SKU[Main SKU],MD_Main_SKU[SKU name_gom])</f>
        <v>WSS01</v>
      </c>
      <c r="I756" t="str">
        <f>_xlfn.XLOOKUP(Data_Xuất[[#This Row],[Material-Xuất]],MD_NVL[Material-Xuất],MD_NVL[SKU name_gom])</f>
        <v>B1_DT</v>
      </c>
      <c r="J756" t="str">
        <f>Data_Xuất[[#This Row],[Material-Xuất]]&amp;" | "&amp;Data_Xuất[[#This Row],[Material description-Xuất]]</f>
        <v>160009895 | Vảy PET B1_A1 DT</v>
      </c>
      <c r="K756" s="2" cm="1">
        <f t="array" ref="K7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56" s="2" cm="1">
        <f t="array" ref="L7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6" s="2" cm="1">
        <f t="array" ref="M7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20000</v>
      </c>
      <c r="N756" s="2" cm="1">
        <f t="array" ref="N7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6" s="2" cm="1">
        <f t="array" ref="O7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6" s="2" cm="1">
        <f t="array" ref="P7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6" s="2" cm="1">
        <f t="array" ref="Q7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6" s="2" cm="1">
        <f t="array" ref="R7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6" s="2" cm="1">
        <f t="array" ref="S7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6" s="2" cm="1">
        <f t="array" ref="T7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6" s="2" cm="1">
        <f t="array" ref="U7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6" s="2" cm="1">
        <f t="array" ref="V7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6" s="2" cm="1">
        <f t="array" ref="W7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6" s="2" cm="1">
        <f t="array" ref="X7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6" s="2">
        <f>SUM(Data_Xuất[[#This Row],[B1_MN]:[B4_DT]])-Data_Xuất[[#This Row],[Xuất-NX]]</f>
        <v>0</v>
      </c>
    </row>
    <row r="757" spans="1:25" hidden="1" x14ac:dyDescent="0.35">
      <c r="A757">
        <v>2025</v>
      </c>
      <c r="B757">
        <v>12</v>
      </c>
      <c r="C757" t="s">
        <v>16</v>
      </c>
      <c r="D757" t="s">
        <v>17</v>
      </c>
      <c r="E757" t="s">
        <v>162</v>
      </c>
      <c r="F757" t="s">
        <v>163</v>
      </c>
      <c r="G757" s="2">
        <v>264999.99999999994</v>
      </c>
      <c r="H757" t="str">
        <f>_xlfn.XLOOKUP(Data_Xuất[[#This Row],[Main SKU]],MD_Main_SKU[Main SKU],MD_Main_SKU[SKU name_gom])</f>
        <v>WSS01</v>
      </c>
      <c r="I757" t="str">
        <f>_xlfn.XLOOKUP(Data_Xuất[[#This Row],[Material-Xuất]],MD_NVL[Material-Xuất],MD_NVL[SKU name_gom])</f>
        <v>B1_MN</v>
      </c>
      <c r="J757" t="str">
        <f>Data_Xuất[[#This Row],[Material-Xuất]]&amp;" | "&amp;Data_Xuất[[#This Row],[Material description-Xuất]]</f>
        <v>160011761 | Vảy PET B1_A1 MN</v>
      </c>
      <c r="K757" s="2" cm="1">
        <f t="array" ref="K7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264999.99999999994</v>
      </c>
      <c r="L757" s="2" cm="1">
        <f t="array" ref="L7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7" s="2" cm="1">
        <f t="array" ref="M7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57" s="2" cm="1">
        <f t="array" ref="N7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7" s="2" cm="1">
        <f t="array" ref="O7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7" s="2" cm="1">
        <f t="array" ref="P7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7" s="2" cm="1">
        <f t="array" ref="Q7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7" s="2" cm="1">
        <f t="array" ref="R7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7" s="2" cm="1">
        <f t="array" ref="S7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7" s="2" cm="1">
        <f t="array" ref="T7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7" s="2" cm="1">
        <f t="array" ref="U7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7" s="2" cm="1">
        <f t="array" ref="V7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7" s="2" cm="1">
        <f t="array" ref="W7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7" s="2" cm="1">
        <f t="array" ref="X7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7" s="2">
        <f>SUM(Data_Xuất[[#This Row],[B1_MN]:[B4_DT]])-Data_Xuất[[#This Row],[Xuất-NX]]</f>
        <v>0</v>
      </c>
    </row>
    <row r="758" spans="1:25" hidden="1" x14ac:dyDescent="0.35">
      <c r="A758">
        <v>2025</v>
      </c>
      <c r="B758">
        <v>12</v>
      </c>
      <c r="C758" t="s">
        <v>16</v>
      </c>
      <c r="D758" t="s">
        <v>17</v>
      </c>
      <c r="E758" t="s">
        <v>172</v>
      </c>
      <c r="F758" t="s">
        <v>173</v>
      </c>
      <c r="G758" s="2">
        <v>2999.9999999999995</v>
      </c>
      <c r="H758" t="str">
        <f>_xlfn.XLOOKUP(Data_Xuất[[#This Row],[Main SKU]],MD_Main_SKU[Main SKU],MD_Main_SKU[SKU name_gom])</f>
        <v>WSS01</v>
      </c>
      <c r="I758" t="str">
        <f>_xlfn.XLOOKUP(Data_Xuất[[#This Row],[Material-Xuất]],MD_NVL[Material-Xuất],MD_NVL[SKU name_gom])</f>
        <v>B1_DT</v>
      </c>
      <c r="J758" t="str">
        <f>Data_Xuất[[#This Row],[Material-Xuất]]&amp;" | "&amp;Data_Xuất[[#This Row],[Material description-Xuất]]</f>
        <v>160012293 | Vảy PET B1_A2.2 DT</v>
      </c>
      <c r="K758" s="2" cm="1">
        <f t="array" ref="K7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58" s="2" cm="1">
        <f t="array" ref="L7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8" s="2" cm="1">
        <f t="array" ref="M7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2999.9999999999995</v>
      </c>
      <c r="N758" s="2" cm="1">
        <f t="array" ref="N7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8" s="2" cm="1">
        <f t="array" ref="O7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8" s="2" cm="1">
        <f t="array" ref="P7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8" s="2" cm="1">
        <f t="array" ref="Q7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8" s="2" cm="1">
        <f t="array" ref="R7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8" s="2" cm="1">
        <f t="array" ref="S7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8" s="2" cm="1">
        <f t="array" ref="T7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8" s="2" cm="1">
        <f t="array" ref="U7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8" s="2" cm="1">
        <f t="array" ref="V7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8" s="2" cm="1">
        <f t="array" ref="W7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8" s="2" cm="1">
        <f t="array" ref="X7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8" s="2">
        <f>SUM(Data_Xuất[[#This Row],[B1_MN]:[B4_DT]])-Data_Xuất[[#This Row],[Xuất-NX]]</f>
        <v>0</v>
      </c>
    </row>
    <row r="759" spans="1:25" hidden="1" x14ac:dyDescent="0.35">
      <c r="A759">
        <v>2025</v>
      </c>
      <c r="B759">
        <v>12</v>
      </c>
      <c r="C759" t="s">
        <v>16</v>
      </c>
      <c r="D759" t="s">
        <v>17</v>
      </c>
      <c r="E759" t="s">
        <v>164</v>
      </c>
      <c r="F759" t="s">
        <v>165</v>
      </c>
      <c r="G759" s="2">
        <v>821200</v>
      </c>
      <c r="H759" t="str">
        <f>_xlfn.XLOOKUP(Data_Xuất[[#This Row],[Main SKU]],MD_Main_SKU[Main SKU],MD_Main_SKU[SKU name_gom])</f>
        <v>WSS01</v>
      </c>
      <c r="I759" t="str">
        <f>_xlfn.XLOOKUP(Data_Xuất[[#This Row],[Material-Xuất]],MD_NVL[Material-Xuất],MD_NVL[SKU name_gom])</f>
        <v>B1_MN</v>
      </c>
      <c r="J759" t="str">
        <f>Data_Xuất[[#This Row],[Material-Xuất]]&amp;" | "&amp;Data_Xuất[[#This Row],[Material description-Xuất]]</f>
        <v>160012296 | Vảy PET B1_A2.2 MN</v>
      </c>
      <c r="K759" s="2" cm="1">
        <f t="array" ref="K7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821200</v>
      </c>
      <c r="L759" s="2" cm="1">
        <f t="array" ref="L7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59" s="2" cm="1">
        <f t="array" ref="M7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59" s="2" cm="1">
        <f t="array" ref="N7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59" s="2" cm="1">
        <f t="array" ref="O7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59" s="2" cm="1">
        <f t="array" ref="P7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59" s="2" cm="1">
        <f t="array" ref="Q7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59" s="2" cm="1">
        <f t="array" ref="R7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59" s="2" cm="1">
        <f t="array" ref="S7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59" s="2" cm="1">
        <f t="array" ref="T7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59" s="2" cm="1">
        <f t="array" ref="U7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59" s="2" cm="1">
        <f t="array" ref="V7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59" s="2" cm="1">
        <f t="array" ref="W7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59" s="2" cm="1">
        <f t="array" ref="X7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59" s="2">
        <f>SUM(Data_Xuất[[#This Row],[B1_MN]:[B4_DT]])-Data_Xuất[[#This Row],[Xuất-NX]]</f>
        <v>0</v>
      </c>
    </row>
    <row r="760" spans="1:25" hidden="1" x14ac:dyDescent="0.35">
      <c r="A760">
        <v>2025</v>
      </c>
      <c r="B760">
        <v>12</v>
      </c>
      <c r="C760" t="s">
        <v>16</v>
      </c>
      <c r="D760" t="s">
        <v>17</v>
      </c>
      <c r="E760" t="s">
        <v>91</v>
      </c>
      <c r="F760" t="s">
        <v>92</v>
      </c>
      <c r="G760" s="2">
        <v>5999.9999999999991</v>
      </c>
      <c r="H760" t="str">
        <f>_xlfn.XLOOKUP(Data_Xuất[[#This Row],[Main SKU]],MD_Main_SKU[Main SKU],MD_Main_SKU[SKU name_gom])</f>
        <v>WSS01</v>
      </c>
      <c r="I760" t="str">
        <f>_xlfn.XLOOKUP(Data_Xuất[[#This Row],[Material-Xuất]],MD_NVL[Material-Xuất],MD_NVL[SKU name_gom])</f>
        <v>Phó sản</v>
      </c>
      <c r="J760" t="str">
        <f>Data_Xuất[[#This Row],[Material-Xuất]]&amp;" | "&amp;Data_Xuất[[#This Row],[Material description-Xuất]]</f>
        <v>160012421 | Phó Sản PET Hạt Chưa Kết Tinh</v>
      </c>
      <c r="K760" s="2" cm="1">
        <f t="array" ref="K7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0" s="2" cm="1">
        <f t="array" ref="L7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0" s="2" cm="1">
        <f t="array" ref="M7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60" s="2" cm="1">
        <f t="array" ref="N7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0" s="2" cm="1">
        <f t="array" ref="O7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0" s="2" cm="1">
        <f t="array" ref="P7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5999.9999999999991</v>
      </c>
      <c r="Q760" s="2" cm="1">
        <f t="array" ref="Q7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0" s="2" cm="1">
        <f t="array" ref="R7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0" s="2" cm="1">
        <f t="array" ref="S7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0" s="2" cm="1">
        <f t="array" ref="T7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0" s="2" cm="1">
        <f t="array" ref="U7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0" s="2" cm="1">
        <f t="array" ref="V7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0" s="2" cm="1">
        <f t="array" ref="W7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0" s="2" cm="1">
        <f t="array" ref="X7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0" s="2">
        <f>SUM(Data_Xuất[[#This Row],[B1_MN]:[B4_DT]])-Data_Xuất[[#This Row],[Xuất-NX]]</f>
        <v>0</v>
      </c>
    </row>
    <row r="761" spans="1:25" hidden="1" x14ac:dyDescent="0.35">
      <c r="A761">
        <v>2025</v>
      </c>
      <c r="B761">
        <v>12</v>
      </c>
      <c r="C761" t="s">
        <v>16</v>
      </c>
      <c r="D761" t="s">
        <v>17</v>
      </c>
      <c r="E761" t="s">
        <v>170</v>
      </c>
      <c r="F761" t="s">
        <v>171</v>
      </c>
      <c r="G761" s="2">
        <v>19500</v>
      </c>
      <c r="H761" t="str">
        <f>_xlfn.XLOOKUP(Data_Xuất[[#This Row],[Main SKU]],MD_Main_SKU[Main SKU],MD_Main_SKU[SKU name_gom])</f>
        <v>WSS01</v>
      </c>
      <c r="I761" t="str">
        <f>_xlfn.XLOOKUP(Data_Xuất[[#This Row],[Material-Xuất]],MD_NVL[Material-Xuất],MD_NVL[SKU name_gom])</f>
        <v>B1_MN</v>
      </c>
      <c r="J761" t="str">
        <f>Data_Xuất[[#This Row],[Material-Xuất]]&amp;" | "&amp;Data_Xuất[[#This Row],[Material description-Xuất]]</f>
        <v>160012660 | Vảy PET B1_A2.1 MN</v>
      </c>
      <c r="K761" s="2" cm="1">
        <f t="array" ref="K7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19500</v>
      </c>
      <c r="L761" s="2" cm="1">
        <f t="array" ref="L7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1" s="2" cm="1">
        <f t="array" ref="M7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61" s="2" cm="1">
        <f t="array" ref="N7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1" s="2" cm="1">
        <f t="array" ref="O7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1" s="2" cm="1">
        <f t="array" ref="P7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1" s="2" cm="1">
        <f t="array" ref="Q7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1" s="2" cm="1">
        <f t="array" ref="R7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1" s="2" cm="1">
        <f t="array" ref="S7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1" s="2" cm="1">
        <f t="array" ref="T7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1" s="2" cm="1">
        <f t="array" ref="U7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1" s="2" cm="1">
        <f t="array" ref="V7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1" s="2" cm="1">
        <f t="array" ref="W7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1" s="2" cm="1">
        <f t="array" ref="X7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1" s="2">
        <f>SUM(Data_Xuất[[#This Row],[B1_MN]:[B4_DT]])-Data_Xuất[[#This Row],[Xuất-NX]]</f>
        <v>0</v>
      </c>
    </row>
    <row r="762" spans="1:25" hidden="1" x14ac:dyDescent="0.35">
      <c r="A762">
        <v>2025</v>
      </c>
      <c r="B762">
        <v>12</v>
      </c>
      <c r="C762" t="s">
        <v>16</v>
      </c>
      <c r="D762" t="s">
        <v>17</v>
      </c>
      <c r="E762" t="s">
        <v>222</v>
      </c>
      <c r="F762" t="s">
        <v>223</v>
      </c>
      <c r="G762" s="2">
        <v>53400</v>
      </c>
      <c r="H762" t="str">
        <f>_xlfn.XLOOKUP(Data_Xuất[[#This Row],[Main SKU]],MD_Main_SKU[Main SKU],MD_Main_SKU[SKU name_gom])</f>
        <v>WSS01</v>
      </c>
      <c r="I762" t="str">
        <f>_xlfn.XLOOKUP(Data_Xuất[[#This Row],[Material-Xuất]],MD_NVL[Material-Xuất],MD_NVL[SKU name_gom])</f>
        <v>B2_DT</v>
      </c>
      <c r="J762" t="str">
        <f>Data_Xuất[[#This Row],[Material-Xuất]]&amp;" | "&amp;Data_Xuất[[#This Row],[Material description-Xuất]]</f>
        <v>160012683 | Vảy PET B2.2_A1</v>
      </c>
      <c r="K762" s="2" cm="1">
        <f t="array" ref="K7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2" s="2" cm="1">
        <f t="array" ref="L7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2" s="2" cm="1">
        <f t="array" ref="M7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62" s="2" cm="1">
        <f t="array" ref="N7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2" s="2" cm="1">
        <f t="array" ref="O7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53400</v>
      </c>
      <c r="P762" s="2" cm="1">
        <f t="array" ref="P7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2" s="2" cm="1">
        <f t="array" ref="Q7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2" s="2" cm="1">
        <f t="array" ref="R7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2" s="2" cm="1">
        <f t="array" ref="S7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2" s="2" cm="1">
        <f t="array" ref="T7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2" s="2" cm="1">
        <f t="array" ref="U7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2" s="2" cm="1">
        <f t="array" ref="V7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2" s="2" cm="1">
        <f t="array" ref="W7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2" s="2" cm="1">
        <f t="array" ref="X7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2" s="2">
        <f>SUM(Data_Xuất[[#This Row],[B1_MN]:[B4_DT]])-Data_Xuất[[#This Row],[Xuất-NX]]</f>
        <v>0</v>
      </c>
    </row>
    <row r="763" spans="1:25" hidden="1" x14ac:dyDescent="0.35">
      <c r="A763">
        <v>2025</v>
      </c>
      <c r="B763">
        <v>12</v>
      </c>
      <c r="C763" t="s">
        <v>16</v>
      </c>
      <c r="D763" t="s">
        <v>17</v>
      </c>
      <c r="E763" t="s">
        <v>224</v>
      </c>
      <c r="F763" t="s">
        <v>225</v>
      </c>
      <c r="G763" s="2">
        <v>23399.999999999993</v>
      </c>
      <c r="H763" t="str">
        <f>_xlfn.XLOOKUP(Data_Xuất[[#This Row],[Main SKU]],MD_Main_SKU[Main SKU],MD_Main_SKU[SKU name_gom])</f>
        <v>WSS01</v>
      </c>
      <c r="I763" t="str">
        <f>_xlfn.XLOOKUP(Data_Xuất[[#This Row],[Material-Xuất]],MD_NVL[Material-Xuất],MD_NVL[SKU name_gom])</f>
        <v>B2_DT</v>
      </c>
      <c r="J763" t="str">
        <f>Data_Xuất[[#This Row],[Material-Xuất]]&amp;" | "&amp;Data_Xuất[[#This Row],[Material description-Xuất]]</f>
        <v>160012684 | Vảy PET B2.2_A2</v>
      </c>
      <c r="K763" s="2" cm="1">
        <f t="array" ref="K7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3" s="2" cm="1">
        <f t="array" ref="L7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3" s="2" cm="1">
        <f t="array" ref="M7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63" s="2" cm="1">
        <f t="array" ref="N7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3" s="2" cm="1">
        <f t="array" ref="O7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23399.999999999993</v>
      </c>
      <c r="P763" s="2" cm="1">
        <f t="array" ref="P7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3" s="2" cm="1">
        <f t="array" ref="Q7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3" s="2" cm="1">
        <f t="array" ref="R7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3" s="2" cm="1">
        <f t="array" ref="S7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3" s="2" cm="1">
        <f t="array" ref="T7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3" s="2" cm="1">
        <f t="array" ref="U7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3" s="2" cm="1">
        <f t="array" ref="V7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3" s="2" cm="1">
        <f t="array" ref="W7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3" s="2" cm="1">
        <f t="array" ref="X7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3" s="2">
        <f>SUM(Data_Xuất[[#This Row],[B1_MN]:[B4_DT]])-Data_Xuất[[#This Row],[Xuất-NX]]</f>
        <v>0</v>
      </c>
    </row>
    <row r="764" spans="1:25" hidden="1" x14ac:dyDescent="0.35">
      <c r="A764">
        <v>2025</v>
      </c>
      <c r="B764">
        <v>12</v>
      </c>
      <c r="C764" t="s">
        <v>16</v>
      </c>
      <c r="D764" t="s">
        <v>17</v>
      </c>
      <c r="E764" t="s">
        <v>200</v>
      </c>
      <c r="F764" t="s">
        <v>201</v>
      </c>
      <c r="G764" s="2">
        <v>10000</v>
      </c>
      <c r="H764" t="str">
        <f>_xlfn.XLOOKUP(Data_Xuất[[#This Row],[Main SKU]],MD_Main_SKU[Main SKU],MD_Main_SKU[SKU name_gom])</f>
        <v>WSS01</v>
      </c>
      <c r="I764" t="str">
        <f>_xlfn.XLOOKUP(Data_Xuất[[#This Row],[Material-Xuất]],MD_NVL[Material-Xuất],MD_NVL[SKU name_gom])</f>
        <v>Vảy trộn</v>
      </c>
      <c r="J764" t="str">
        <f>Data_Xuất[[#This Row],[Material-Xuất]]&amp;" | "&amp;Data_Xuất[[#This Row],[Material description-Xuất]]</f>
        <v>160012695 | Vảy PET B1_A3-B7.1_A1</v>
      </c>
      <c r="K764" s="2" cm="1">
        <f t="array" ref="K7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8201.4285999999993</v>
      </c>
      <c r="L764" s="2" cm="1">
        <f t="array" ref="L7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4" s="2" cm="1">
        <f t="array" ref="M7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1098.5714</v>
      </c>
      <c r="N764" s="2" cm="1">
        <f t="array" ref="N7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700.00000000000011</v>
      </c>
      <c r="O764" s="2" cm="1">
        <f t="array" ref="O7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4" s="2" cm="1">
        <f t="array" ref="P7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4" s="2" cm="1">
        <f t="array" ref="Q7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4" s="2" cm="1">
        <f t="array" ref="R7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4" s="2" cm="1">
        <f t="array" ref="S7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4" s="2" cm="1">
        <f t="array" ref="T7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4" s="2" cm="1">
        <f t="array" ref="U7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4" s="2" cm="1">
        <f t="array" ref="V7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4" s="2" cm="1">
        <f t="array" ref="W7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4" s="2" cm="1">
        <f t="array" ref="X7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4" s="2">
        <f>SUM(Data_Xuất[[#This Row],[B1_MN]:[B4_DT]])-Data_Xuất[[#This Row],[Xuất-NX]]</f>
        <v>0</v>
      </c>
    </row>
    <row r="765" spans="1:25" hidden="1" x14ac:dyDescent="0.35">
      <c r="A765">
        <v>2025</v>
      </c>
      <c r="B765">
        <v>12</v>
      </c>
      <c r="C765" t="s">
        <v>16</v>
      </c>
      <c r="D765" t="s">
        <v>17</v>
      </c>
      <c r="E765" t="s">
        <v>232</v>
      </c>
      <c r="F765" t="s">
        <v>233</v>
      </c>
      <c r="G765" s="2">
        <v>25500.000000000004</v>
      </c>
      <c r="H765" t="str">
        <f>_xlfn.XLOOKUP(Data_Xuất[[#This Row],[Main SKU]],MD_Main_SKU[Main SKU],MD_Main_SKU[SKU name_gom])</f>
        <v>WSS01</v>
      </c>
      <c r="I765" t="str">
        <f>_xlfn.XLOOKUP(Data_Xuất[[#This Row],[Material-Xuất]],MD_NVL[Material-Xuất],MD_NVL[SKU name_gom])</f>
        <v>Phó sản</v>
      </c>
      <c r="J765" t="str">
        <f>Data_Xuất[[#This Row],[Material-Xuất]]&amp;" | "&amp;Data_Xuất[[#This Row],[Material description-Xuất]]</f>
        <v>160012717 | Vảy PET HAD_A1</v>
      </c>
      <c r="K765" s="2" cm="1">
        <f t="array" ref="K7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5" s="2" cm="1">
        <f t="array" ref="L7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5" s="2" cm="1">
        <f t="array" ref="M7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65" s="2" cm="1">
        <f t="array" ref="N7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5" s="2" cm="1">
        <f t="array" ref="O7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5" s="2" cm="1">
        <f t="array" ref="P7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25500.000000000004</v>
      </c>
      <c r="Q765" s="2" cm="1">
        <f t="array" ref="Q7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5" s="2" cm="1">
        <f t="array" ref="R7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5" s="2" cm="1">
        <f t="array" ref="S7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5" s="2" cm="1">
        <f t="array" ref="T7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5" s="2" cm="1">
        <f t="array" ref="U7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5" s="2" cm="1">
        <f t="array" ref="V7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5" s="2" cm="1">
        <f t="array" ref="W7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5" s="2" cm="1">
        <f t="array" ref="X7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5" s="2">
        <f>SUM(Data_Xuất[[#This Row],[B1_MN]:[B4_DT]])-Data_Xuất[[#This Row],[Xuất-NX]]</f>
        <v>0</v>
      </c>
    </row>
    <row r="766" spans="1:25" hidden="1" x14ac:dyDescent="0.35">
      <c r="A766">
        <v>2025</v>
      </c>
      <c r="B766">
        <v>12</v>
      </c>
      <c r="C766" t="s">
        <v>16</v>
      </c>
      <c r="D766" t="s">
        <v>17</v>
      </c>
      <c r="E766" t="s">
        <v>234</v>
      </c>
      <c r="F766" t="s">
        <v>235</v>
      </c>
      <c r="G766" s="2">
        <v>13499.999999999998</v>
      </c>
      <c r="H766" t="str">
        <f>_xlfn.XLOOKUP(Data_Xuất[[#This Row],[Main SKU]],MD_Main_SKU[Main SKU],MD_Main_SKU[SKU name_gom])</f>
        <v>WSS01</v>
      </c>
      <c r="I766" t="str">
        <f>_xlfn.XLOOKUP(Data_Xuất[[#This Row],[Material-Xuất]],MD_NVL[Material-Xuất],MD_NVL[SKU name_gom])</f>
        <v>Phó sản</v>
      </c>
      <c r="J766" t="str">
        <f>Data_Xuất[[#This Row],[Material-Xuất]]&amp;" | "&amp;Data_Xuất[[#This Row],[Material description-Xuất]]</f>
        <v>160012718 | Vảy PET HAD_A2</v>
      </c>
      <c r="K766" s="2" cm="1">
        <f t="array" ref="K7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6" s="2" cm="1">
        <f t="array" ref="L7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6" s="2" cm="1">
        <f t="array" ref="M7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66" s="2" cm="1">
        <f t="array" ref="N7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6" s="2" cm="1">
        <f t="array" ref="O7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6" s="2" cm="1">
        <f t="array" ref="P7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13499.999999999998</v>
      </c>
      <c r="Q766" s="2" cm="1">
        <f t="array" ref="Q7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6" s="2" cm="1">
        <f t="array" ref="R7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6" s="2" cm="1">
        <f t="array" ref="S7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6" s="2" cm="1">
        <f t="array" ref="T7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6" s="2" cm="1">
        <f t="array" ref="U7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6" s="2" cm="1">
        <f t="array" ref="V7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6" s="2" cm="1">
        <f t="array" ref="W7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6" s="2" cm="1">
        <f t="array" ref="X7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6" s="2">
        <f>SUM(Data_Xuất[[#This Row],[B1_MN]:[B4_DT]])-Data_Xuất[[#This Row],[Xuất-NX]]</f>
        <v>0</v>
      </c>
    </row>
    <row r="767" spans="1:25" hidden="1" x14ac:dyDescent="0.35">
      <c r="A767">
        <v>2025</v>
      </c>
      <c r="B767">
        <v>12</v>
      </c>
      <c r="C767" t="s">
        <v>16</v>
      </c>
      <c r="D767" t="s">
        <v>17</v>
      </c>
      <c r="E767" t="s">
        <v>274</v>
      </c>
      <c r="F767" t="s">
        <v>275</v>
      </c>
      <c r="G767" s="2">
        <v>84500</v>
      </c>
      <c r="H767" t="str">
        <f>_xlfn.XLOOKUP(Data_Xuất[[#This Row],[Main SKU]],MD_Main_SKU[Main SKU],MD_Main_SKU[SKU name_gom])</f>
        <v>WSS01</v>
      </c>
      <c r="I767" t="str">
        <f>_xlfn.XLOOKUP(Data_Xuất[[#This Row],[Material-Xuất]],MD_NVL[Material-Xuất],MD_NVL[SKU name_gom])</f>
        <v>B1_DT</v>
      </c>
      <c r="J767" t="str">
        <f>Data_Xuất[[#This Row],[Material-Xuất]]&amp;" | "&amp;Data_Xuất[[#This Row],[Material description-Xuất]]</f>
        <v>160012962 | Vảy PET B1.2_A1 DT</v>
      </c>
      <c r="K767" s="2" cm="1">
        <f t="array" ref="K7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7" s="2" cm="1">
        <f t="array" ref="L7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7" s="2" cm="1">
        <f t="array" ref="M7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84500</v>
      </c>
      <c r="N767" s="2" cm="1">
        <f t="array" ref="N7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7" s="2" cm="1">
        <f t="array" ref="O7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7" s="2" cm="1">
        <f t="array" ref="P7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7" s="2" cm="1">
        <f t="array" ref="Q7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7" s="2" cm="1">
        <f t="array" ref="R7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7" s="2" cm="1">
        <f t="array" ref="S7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7" s="2" cm="1">
        <f t="array" ref="T7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7" s="2" cm="1">
        <f t="array" ref="U7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7" s="2" cm="1">
        <f t="array" ref="V7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7" s="2" cm="1">
        <f t="array" ref="W7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7" s="2" cm="1">
        <f t="array" ref="X7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7" s="2">
        <f>SUM(Data_Xuất[[#This Row],[B1_MN]:[B4_DT]])-Data_Xuất[[#This Row],[Xuất-NX]]</f>
        <v>0</v>
      </c>
    </row>
    <row r="768" spans="1:25" hidden="1" x14ac:dyDescent="0.35">
      <c r="A768">
        <v>2025</v>
      </c>
      <c r="B768">
        <v>12</v>
      </c>
      <c r="C768" t="s">
        <v>16</v>
      </c>
      <c r="D768" t="s">
        <v>17</v>
      </c>
      <c r="E768" t="s">
        <v>276</v>
      </c>
      <c r="F768" t="s">
        <v>277</v>
      </c>
      <c r="G768" s="2">
        <v>40500</v>
      </c>
      <c r="H768" t="str">
        <f>_xlfn.XLOOKUP(Data_Xuất[[#This Row],[Main SKU]],MD_Main_SKU[Main SKU],MD_Main_SKU[SKU name_gom])</f>
        <v>WSS01</v>
      </c>
      <c r="I768" t="str">
        <f>_xlfn.XLOOKUP(Data_Xuất[[#This Row],[Material-Xuất]],MD_NVL[Material-Xuất],MD_NVL[SKU name_gom])</f>
        <v>B1_DT</v>
      </c>
      <c r="J768" t="str">
        <f>Data_Xuất[[#This Row],[Material-Xuất]]&amp;" | "&amp;Data_Xuất[[#This Row],[Material description-Xuất]]</f>
        <v>160012963 | Vảy PET B1.2_A2 DT</v>
      </c>
      <c r="K768" s="2" cm="1">
        <f t="array" ref="K7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8" s="2" cm="1">
        <f t="array" ref="L7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8" s="2" cm="1">
        <f t="array" ref="M7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40500</v>
      </c>
      <c r="N768" s="2" cm="1">
        <f t="array" ref="N7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8" s="2" cm="1">
        <f t="array" ref="O7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8" s="2" cm="1">
        <f t="array" ref="P7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8" s="2" cm="1">
        <f t="array" ref="Q7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8" s="2" cm="1">
        <f t="array" ref="R7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8" s="2" cm="1">
        <f t="array" ref="S7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8" s="2" cm="1">
        <f t="array" ref="T7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8" s="2" cm="1">
        <f t="array" ref="U7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8" s="2" cm="1">
        <f t="array" ref="V7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8" s="2" cm="1">
        <f t="array" ref="W7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8" s="2" cm="1">
        <f t="array" ref="X7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8" s="2">
        <f>SUM(Data_Xuất[[#This Row],[B1_MN]:[B4_DT]])-Data_Xuất[[#This Row],[Xuất-NX]]</f>
        <v>0</v>
      </c>
    </row>
    <row r="769" spans="1:25" hidden="1" x14ac:dyDescent="0.35">
      <c r="A769">
        <v>2025</v>
      </c>
      <c r="B769">
        <v>12</v>
      </c>
      <c r="C769" t="s">
        <v>18</v>
      </c>
      <c r="D769" t="s">
        <v>19</v>
      </c>
      <c r="E769" t="s">
        <v>258</v>
      </c>
      <c r="F769" t="s">
        <v>259</v>
      </c>
      <c r="G769" s="2">
        <v>17500</v>
      </c>
      <c r="H769" t="str">
        <f>_xlfn.XLOOKUP(Data_Xuất[[#This Row],[Main SKU]],MD_Main_SKU[Main SKU],MD_Main_SKU[SKU name_gom])</f>
        <v>iSS01</v>
      </c>
      <c r="I769" t="str">
        <f>_xlfn.XLOOKUP(Data_Xuất[[#This Row],[Material-Xuất]],MD_NVL[Material-Xuất],MD_NVL[SKU name_gom])</f>
        <v>B1_DT</v>
      </c>
      <c r="J769" t="str">
        <f>Data_Xuất[[#This Row],[Material-Xuất]]&amp;" | "&amp;Data_Xuất[[#This Row],[Material description-Xuất]]</f>
        <v>160012907 | Vảy PET B1.3_A1 DT</v>
      </c>
      <c r="K769" s="2" cm="1">
        <f t="array" ref="K7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69" s="2" cm="1">
        <f t="array" ref="L7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69" s="2" cm="1">
        <f t="array" ref="M7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17500</v>
      </c>
      <c r="N769" s="2" cm="1">
        <f t="array" ref="N7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69" s="2" cm="1">
        <f t="array" ref="O7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69" s="2" cm="1">
        <f t="array" ref="P7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69" s="2" cm="1">
        <f t="array" ref="Q7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69" s="2" cm="1">
        <f t="array" ref="R7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69" s="2" cm="1">
        <f t="array" ref="S7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69" s="2" cm="1">
        <f t="array" ref="T7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69" s="2" cm="1">
        <f t="array" ref="U7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69" s="2" cm="1">
        <f t="array" ref="V7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69" s="2" cm="1">
        <f t="array" ref="W7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69" s="2" cm="1">
        <f t="array" ref="X7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69" s="2">
        <f>SUM(Data_Xuất[[#This Row],[B1_MN]:[B4_DT]])-Data_Xuất[[#This Row],[Xuất-NX]]</f>
        <v>0</v>
      </c>
    </row>
    <row r="770" spans="1:25" hidden="1" x14ac:dyDescent="0.35">
      <c r="A770">
        <v>2025</v>
      </c>
      <c r="B770">
        <v>12</v>
      </c>
      <c r="C770" t="s">
        <v>18</v>
      </c>
      <c r="D770" t="s">
        <v>19</v>
      </c>
      <c r="E770" t="s">
        <v>260</v>
      </c>
      <c r="F770" t="s">
        <v>261</v>
      </c>
      <c r="G770" s="2">
        <v>2500</v>
      </c>
      <c r="H770" t="str">
        <f>_xlfn.XLOOKUP(Data_Xuất[[#This Row],[Main SKU]],MD_Main_SKU[Main SKU],MD_Main_SKU[SKU name_gom])</f>
        <v>iSS01</v>
      </c>
      <c r="I770" t="str">
        <f>_xlfn.XLOOKUP(Data_Xuất[[#This Row],[Material-Xuất]],MD_NVL[Material-Xuất],MD_NVL[SKU name_gom])</f>
        <v>B1_DT</v>
      </c>
      <c r="J770" t="str">
        <f>Data_Xuất[[#This Row],[Material-Xuất]]&amp;" | "&amp;Data_Xuất[[#This Row],[Material description-Xuất]]</f>
        <v>160012908 | Vảy PET B1.3_A2.1 DT</v>
      </c>
      <c r="K770" s="2" cm="1">
        <f t="array" ref="K7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0" s="2" cm="1">
        <f t="array" ref="L7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0" s="2" cm="1">
        <f t="array" ref="M7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2500</v>
      </c>
      <c r="N770" s="2" cm="1">
        <f t="array" ref="N7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0" s="2" cm="1">
        <f t="array" ref="O7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0" s="2" cm="1">
        <f t="array" ref="P7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0" s="2" cm="1">
        <f t="array" ref="Q7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0" s="2" cm="1">
        <f t="array" ref="R7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0" s="2" cm="1">
        <f t="array" ref="S7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0" s="2" cm="1">
        <f t="array" ref="T7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0" s="2" cm="1">
        <f t="array" ref="U7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0" s="2" cm="1">
        <f t="array" ref="V7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0" s="2" cm="1">
        <f t="array" ref="W7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0" s="2" cm="1">
        <f t="array" ref="X7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0" s="2">
        <f>SUM(Data_Xuất[[#This Row],[B1_MN]:[B4_DT]])-Data_Xuất[[#This Row],[Xuất-NX]]</f>
        <v>0</v>
      </c>
    </row>
    <row r="771" spans="1:25" hidden="1" x14ac:dyDescent="0.35">
      <c r="A771">
        <v>2025</v>
      </c>
      <c r="B771">
        <v>12</v>
      </c>
      <c r="C771" t="s">
        <v>18</v>
      </c>
      <c r="D771" t="s">
        <v>19</v>
      </c>
      <c r="E771" t="s">
        <v>262</v>
      </c>
      <c r="F771" t="s">
        <v>263</v>
      </c>
      <c r="G771" s="2">
        <v>12000</v>
      </c>
      <c r="H771" t="str">
        <f>_xlfn.XLOOKUP(Data_Xuất[[#This Row],[Main SKU]],MD_Main_SKU[Main SKU],MD_Main_SKU[SKU name_gom])</f>
        <v>iSS01</v>
      </c>
      <c r="I771" t="str">
        <f>_xlfn.XLOOKUP(Data_Xuất[[#This Row],[Material-Xuất]],MD_NVL[Material-Xuất],MD_NVL[SKU name_gom])</f>
        <v>B1_DT</v>
      </c>
      <c r="J771" t="str">
        <f>Data_Xuất[[#This Row],[Material-Xuất]]&amp;" | "&amp;Data_Xuất[[#This Row],[Material description-Xuất]]</f>
        <v>160012909 | Vảy PET B1.3_A2.2 DT</v>
      </c>
      <c r="K771" s="2" cm="1">
        <f t="array" ref="K7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1" s="2" cm="1">
        <f t="array" ref="L7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1" s="2" cm="1">
        <f t="array" ref="M7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12000</v>
      </c>
      <c r="N771" s="2" cm="1">
        <f t="array" ref="N7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1" s="2" cm="1">
        <f t="array" ref="O7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1" s="2" cm="1">
        <f t="array" ref="P7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1" s="2" cm="1">
        <f t="array" ref="Q7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1" s="2" cm="1">
        <f t="array" ref="R7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1" s="2" cm="1">
        <f t="array" ref="S7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1" s="2" cm="1">
        <f t="array" ref="T7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1" s="2" cm="1">
        <f t="array" ref="U7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1" s="2" cm="1">
        <f t="array" ref="V7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1" s="2" cm="1">
        <f t="array" ref="W7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1" s="2" cm="1">
        <f t="array" ref="X7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1" s="2">
        <f>SUM(Data_Xuất[[#This Row],[B1_MN]:[B4_DT]])-Data_Xuất[[#This Row],[Xuất-NX]]</f>
        <v>0</v>
      </c>
    </row>
    <row r="772" spans="1:25" hidden="1" x14ac:dyDescent="0.35">
      <c r="A772">
        <v>2025</v>
      </c>
      <c r="B772">
        <v>12</v>
      </c>
      <c r="C772" t="s">
        <v>22</v>
      </c>
      <c r="D772" t="s">
        <v>23</v>
      </c>
      <c r="E772" t="s">
        <v>62</v>
      </c>
      <c r="F772" t="s">
        <v>63</v>
      </c>
      <c r="G772" s="2">
        <v>558945</v>
      </c>
      <c r="H772" t="str">
        <f>_xlfn.XLOOKUP(Data_Xuất[[#This Row],[Main SKU]],MD_Main_SKU[Main SKU],MD_Main_SKU[SKU name_gom])</f>
        <v>WSS03</v>
      </c>
      <c r="I772" t="str">
        <f>_xlfn.XLOOKUP(Data_Xuất[[#This Row],[Material-Xuất]],MD_NVL[Material-Xuất],MD_NVL[SKU name_gom])</f>
        <v>Vảy trộn</v>
      </c>
      <c r="J772" t="str">
        <f>Data_Xuất[[#This Row],[Material-Xuất]]&amp;" | "&amp;Data_Xuất[[#This Row],[Material description-Xuất]]</f>
        <v>160012869 | Vảy PET WSS03G Mixed</v>
      </c>
      <c r="K772" s="2" cm="1">
        <f t="array" ref="K7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157398.58674964134</v>
      </c>
      <c r="L772" s="2" cm="1">
        <f t="array" ref="L7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2" s="2" cm="1">
        <f t="array" ref="M7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19033.083154494576</v>
      </c>
      <c r="N772" s="2" cm="1">
        <f t="array" ref="N7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298076.14290909824</v>
      </c>
      <c r="O772" s="2" cm="1">
        <f t="array" ref="O7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84437.187186765819</v>
      </c>
      <c r="P772" s="2" cm="1">
        <f t="array" ref="P7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2" s="2" cm="1">
        <f t="array" ref="Q7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2" s="2" cm="1">
        <f t="array" ref="R7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2" s="2" cm="1">
        <f t="array" ref="S7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2" s="2" cm="1">
        <f t="array" ref="T7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2" s="2" cm="1">
        <f t="array" ref="U7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2" s="2" cm="1">
        <f t="array" ref="V7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2" s="2" cm="1">
        <f t="array" ref="W7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2" s="2" cm="1">
        <f t="array" ref="X7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2" s="2">
        <f>SUM(Data_Xuất[[#This Row],[B1_MN]:[B4_DT]])-Data_Xuất[[#This Row],[Xuất-NX]]</f>
        <v>0</v>
      </c>
    </row>
    <row r="773" spans="1:25" hidden="1" x14ac:dyDescent="0.35">
      <c r="A773">
        <v>2025</v>
      </c>
      <c r="B773">
        <v>12</v>
      </c>
      <c r="C773" t="s">
        <v>115</v>
      </c>
      <c r="D773" t="s">
        <v>116</v>
      </c>
      <c r="E773" t="s">
        <v>182</v>
      </c>
      <c r="F773" t="s">
        <v>183</v>
      </c>
      <c r="G773" s="2">
        <v>10000</v>
      </c>
      <c r="H773" t="str">
        <f>_xlfn.XLOOKUP(Data_Xuất[[#This Row],[Main SKU]],MD_Main_SKU[Main SKU],MD_Main_SKU[SKU name_gom])</f>
        <v>WSS05</v>
      </c>
      <c r="I773" t="str">
        <f>_xlfn.XLOOKUP(Data_Xuất[[#This Row],[Material-Xuất]],MD_NVL[Material-Xuất],MD_NVL[SKU name_gom])</f>
        <v>Vảy trộn</v>
      </c>
      <c r="J773" t="str">
        <f>Data_Xuất[[#This Row],[Material-Xuất]]&amp;" | "&amp;Data_Xuất[[#This Row],[Material description-Xuất]]</f>
        <v>160012456 | Vảy Xơ Sợi Mixed Thử Nghiệm</v>
      </c>
      <c r="K773" s="2" cm="1">
        <f t="array" ref="K7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115.97938144329898</v>
      </c>
      <c r="L773" s="2" cm="1">
        <f t="array" ref="L7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3" s="2" cm="1">
        <f t="array" ref="M7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73" s="2" cm="1">
        <f t="array" ref="N7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3228.0068728522338</v>
      </c>
      <c r="O773" s="2" cm="1">
        <f t="array" ref="O7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1254.3814432989691</v>
      </c>
      <c r="P773" s="2" cm="1">
        <f t="array" ref="P7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5397.3367697594495</v>
      </c>
      <c r="Q773" s="2" cm="1">
        <f t="array" ref="Q7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3" s="2" cm="1">
        <f t="array" ref="R7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3" s="2" cm="1">
        <f t="array" ref="S7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3" s="2" cm="1">
        <f t="array" ref="T7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3" s="2" cm="1">
        <f t="array" ref="U7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4.2955326460481098</v>
      </c>
      <c r="V773" s="2" cm="1">
        <f t="array" ref="V7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3" s="2" cm="1">
        <f t="array" ref="W7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3" s="2" cm="1">
        <f t="array" ref="X7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3" s="2">
        <f>SUM(Data_Xuất[[#This Row],[B1_MN]:[B4_DT]])-Data_Xuất[[#This Row],[Xuất-NX]]</f>
        <v>0</v>
      </c>
    </row>
    <row r="774" spans="1:25" hidden="1" x14ac:dyDescent="0.35">
      <c r="A774">
        <v>2025</v>
      </c>
      <c r="B774">
        <v>12</v>
      </c>
      <c r="C774" t="s">
        <v>48</v>
      </c>
      <c r="D774" t="s">
        <v>49</v>
      </c>
      <c r="E774" t="s">
        <v>256</v>
      </c>
      <c r="F774" t="s">
        <v>257</v>
      </c>
      <c r="G774" s="2">
        <v>40000</v>
      </c>
      <c r="H774" t="str">
        <f>_xlfn.XLOOKUP(Data_Xuất[[#This Row],[Main SKU]],MD_Main_SKU[Main SKU],MD_Main_SKU[SKU name_gom])</f>
        <v>WSS01</v>
      </c>
      <c r="I774" t="str">
        <f>_xlfn.XLOOKUP(Data_Xuất[[#This Row],[Material-Xuất]],MD_NVL[Material-Xuất],MD_NVL[SKU name_gom])</f>
        <v>Vảy trộn</v>
      </c>
      <c r="J774" t="str">
        <f>Data_Xuất[[#This Row],[Material-Xuất]]&amp;" | "&amp;Data_Xuất[[#This Row],[Material description-Xuất]]</f>
        <v>160012914 | Vảy PET WSS01G-L Mixed</v>
      </c>
      <c r="K774" s="2" cm="1">
        <f t="array" ref="K7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4" s="2" cm="1">
        <f t="array" ref="L7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4" s="2" cm="1">
        <f t="array" ref="M7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29740.994854202403</v>
      </c>
      <c r="N774" s="2" cm="1">
        <f t="array" ref="N7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4" s="2" cm="1">
        <f t="array" ref="O7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4" s="2" cm="1">
        <f t="array" ref="P7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4" s="2" cm="1">
        <f t="array" ref="Q7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4" s="2" cm="1">
        <f t="array" ref="R7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4" s="2" cm="1">
        <f t="array" ref="S7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10259.005145797599</v>
      </c>
      <c r="T774" s="2" cm="1">
        <f t="array" ref="T7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4" s="2" cm="1">
        <f t="array" ref="U7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4" s="2" cm="1">
        <f t="array" ref="V7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4" s="2" cm="1">
        <f t="array" ref="W7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4" s="2" cm="1">
        <f t="array" ref="X7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4" s="2">
        <f>SUM(Data_Xuất[[#This Row],[B1_MN]:[B4_DT]])-Data_Xuất[[#This Row],[Xuất-NX]]</f>
        <v>0</v>
      </c>
    </row>
    <row r="775" spans="1:25" hidden="1" x14ac:dyDescent="0.35">
      <c r="A775">
        <v>2026</v>
      </c>
      <c r="B775">
        <v>1</v>
      </c>
      <c r="C775" t="s">
        <v>8</v>
      </c>
      <c r="D775" t="s">
        <v>9</v>
      </c>
      <c r="E775" t="s">
        <v>156</v>
      </c>
      <c r="F775" t="s">
        <v>157</v>
      </c>
      <c r="G775" s="2">
        <v>36499.999999999993</v>
      </c>
      <c r="H775" t="str">
        <f>_xlfn.XLOOKUP(Data_Xuất[[#This Row],[Main SKU]],MD_Main_SKU[Main SKU],MD_Main_SKU[SKU name_gom])</f>
        <v>WSS01</v>
      </c>
      <c r="I775" t="str">
        <f>_xlfn.XLOOKUP(Data_Xuất[[#This Row],[Material-Xuất]],MD_NVL[Material-Xuất],MD_NVL[SKU name_gom])</f>
        <v>Vảy trộn</v>
      </c>
      <c r="J775" t="str">
        <f>Data_Xuất[[#This Row],[Material-Xuất]]&amp;" | "&amp;Data_Xuất[[#This Row],[Material description-Xuất]]</f>
        <v>160012428 | Vảy PET B1-B7.1</v>
      </c>
      <c r="K775" s="2" cm="1">
        <f t="array" ref="K7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5" s="2" cm="1">
        <f t="array" ref="L7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5" s="2" cm="1">
        <f t="array" ref="M7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33010.335917312652</v>
      </c>
      <c r="N775" s="2" cm="1">
        <f t="array" ref="N7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5" s="2" cm="1">
        <f t="array" ref="O7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5" s="2" cm="1">
        <f t="array" ref="P7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5" s="2" cm="1">
        <f t="array" ref="Q7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5" s="2" cm="1">
        <f t="array" ref="R7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5" s="2" cm="1">
        <f t="array" ref="S7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3489.6640826873377</v>
      </c>
      <c r="T775" s="2" cm="1">
        <f t="array" ref="T7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5" s="2" cm="1">
        <f t="array" ref="U7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5" s="2" cm="1">
        <f t="array" ref="V7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5" s="2" cm="1">
        <f t="array" ref="W7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5" s="2" cm="1">
        <f t="array" ref="X7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5" s="2">
        <f>SUM(Data_Xuất[[#This Row],[B1_MN]:[B4_DT]])-Data_Xuất[[#This Row],[Xuất-NX]]</f>
        <v>0</v>
      </c>
    </row>
    <row r="776" spans="1:25" hidden="1" x14ac:dyDescent="0.35">
      <c r="A776">
        <v>2026</v>
      </c>
      <c r="B776">
        <v>1</v>
      </c>
      <c r="C776" t="s">
        <v>14</v>
      </c>
      <c r="D776" t="s">
        <v>15</v>
      </c>
      <c r="E776" t="s">
        <v>34</v>
      </c>
      <c r="F776" t="s">
        <v>35</v>
      </c>
      <c r="G776" s="2">
        <v>7382</v>
      </c>
      <c r="H776" t="str">
        <f>_xlfn.XLOOKUP(Data_Xuất[[#This Row],[Main SKU]],MD_Main_SKU[Main SKU],MD_Main_SKU[SKU name_gom])</f>
        <v>iSS01084</v>
      </c>
      <c r="I776" t="str">
        <f>_xlfn.XLOOKUP(Data_Xuất[[#This Row],[Material-Xuất]],MD_NVL[Material-Xuất],MD_NVL[SKU name_gom])</f>
        <v>Hạt</v>
      </c>
      <c r="J776" t="str">
        <f>Data_Xuất[[#This Row],[Material-Xuất]]&amp;" | "&amp;Data_Xuất[[#This Row],[Material description-Xuất]]</f>
        <v>110000492 | Hạt Nhựa rPET WSS03G PL</v>
      </c>
      <c r="K776" s="2" cm="1">
        <f t="array" ref="K7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6" s="2" cm="1">
        <f t="array" ref="L7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6" s="2" cm="1">
        <f t="array" ref="M7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76" s="2" cm="1">
        <f t="array" ref="N7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6" s="2" cm="1">
        <f t="array" ref="O7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6" s="2" cm="1">
        <f t="array" ref="P7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6" s="2" cm="1">
        <f t="array" ref="Q7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7382</v>
      </c>
      <c r="R776" s="2" cm="1">
        <f t="array" ref="R7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6" s="2" cm="1">
        <f t="array" ref="S7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6" s="2" cm="1">
        <f t="array" ref="T7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6" s="2" cm="1">
        <f t="array" ref="U7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6" s="2" cm="1">
        <f t="array" ref="V7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6" s="2" cm="1">
        <f t="array" ref="W7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6" s="2" cm="1">
        <f t="array" ref="X7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6" s="2">
        <f>SUM(Data_Xuất[[#This Row],[B1_MN]:[B4_DT]])-Data_Xuất[[#This Row],[Xuất-NX]]</f>
        <v>0</v>
      </c>
    </row>
    <row r="777" spans="1:25" hidden="1" x14ac:dyDescent="0.35">
      <c r="A777">
        <v>2026</v>
      </c>
      <c r="B777">
        <v>1</v>
      </c>
      <c r="C777" t="s">
        <v>14</v>
      </c>
      <c r="D777" t="s">
        <v>15</v>
      </c>
      <c r="E777" t="s">
        <v>160</v>
      </c>
      <c r="F777" t="s">
        <v>161</v>
      </c>
      <c r="G777" s="2">
        <v>150500</v>
      </c>
      <c r="H777" t="str">
        <f>_xlfn.XLOOKUP(Data_Xuất[[#This Row],[Main SKU]],MD_Main_SKU[Main SKU],MD_Main_SKU[SKU name_gom])</f>
        <v>iSS01084</v>
      </c>
      <c r="I777" t="str">
        <f>_xlfn.XLOOKUP(Data_Xuất[[#This Row],[Material-Xuất]],MD_NVL[Material-Xuất],MD_NVL[SKU name_gom])</f>
        <v>B1_DT</v>
      </c>
      <c r="J777" t="str">
        <f>Data_Xuất[[#This Row],[Material-Xuất]]&amp;" | "&amp;Data_Xuất[[#This Row],[Material description-Xuất]]</f>
        <v>160009895 | Vảy PET B1_A1 DT</v>
      </c>
      <c r="K777" s="2" cm="1">
        <f t="array" ref="K7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7" s="2" cm="1">
        <f t="array" ref="L7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7" s="2" cm="1">
        <f t="array" ref="M7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150500</v>
      </c>
      <c r="N777" s="2" cm="1">
        <f t="array" ref="N7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7" s="2" cm="1">
        <f t="array" ref="O7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7" s="2" cm="1">
        <f t="array" ref="P7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7" s="2" cm="1">
        <f t="array" ref="Q7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7" s="2" cm="1">
        <f t="array" ref="R7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7" s="2" cm="1">
        <f t="array" ref="S7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7" s="2" cm="1">
        <f t="array" ref="T7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7" s="2" cm="1">
        <f t="array" ref="U7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7" s="2" cm="1">
        <f t="array" ref="V7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7" s="2" cm="1">
        <f t="array" ref="W7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7" s="2" cm="1">
        <f t="array" ref="X7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7" s="2">
        <f>SUM(Data_Xuất[[#This Row],[B1_MN]:[B4_DT]])-Data_Xuất[[#This Row],[Xuất-NX]]</f>
        <v>0</v>
      </c>
    </row>
    <row r="778" spans="1:25" hidden="1" x14ac:dyDescent="0.35">
      <c r="A778">
        <v>2026</v>
      </c>
      <c r="B778">
        <v>1</v>
      </c>
      <c r="C778" t="s">
        <v>14</v>
      </c>
      <c r="D778" t="s">
        <v>15</v>
      </c>
      <c r="E778" t="s">
        <v>162</v>
      </c>
      <c r="F778" t="s">
        <v>163</v>
      </c>
      <c r="G778" s="2">
        <v>148900</v>
      </c>
      <c r="H778" t="str">
        <f>_xlfn.XLOOKUP(Data_Xuất[[#This Row],[Main SKU]],MD_Main_SKU[Main SKU],MD_Main_SKU[SKU name_gom])</f>
        <v>iSS01084</v>
      </c>
      <c r="I778" t="str">
        <f>_xlfn.XLOOKUP(Data_Xuất[[#This Row],[Material-Xuất]],MD_NVL[Material-Xuất],MD_NVL[SKU name_gom])</f>
        <v>B1_MN</v>
      </c>
      <c r="J778" t="str">
        <f>Data_Xuất[[#This Row],[Material-Xuất]]&amp;" | "&amp;Data_Xuất[[#This Row],[Material description-Xuất]]</f>
        <v>160011761 | Vảy PET B1_A1 MN</v>
      </c>
      <c r="K778" s="2" cm="1">
        <f t="array" ref="K7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148900</v>
      </c>
      <c r="L778" s="2" cm="1">
        <f t="array" ref="L7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8" s="2" cm="1">
        <f t="array" ref="M7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78" s="2" cm="1">
        <f t="array" ref="N7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8" s="2" cm="1">
        <f t="array" ref="O7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8" s="2" cm="1">
        <f t="array" ref="P7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8" s="2" cm="1">
        <f t="array" ref="Q7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8" s="2" cm="1">
        <f t="array" ref="R7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8" s="2" cm="1">
        <f t="array" ref="S7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8" s="2" cm="1">
        <f t="array" ref="T7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8" s="2" cm="1">
        <f t="array" ref="U7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8" s="2" cm="1">
        <f t="array" ref="V7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8" s="2" cm="1">
        <f t="array" ref="W7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8" s="2" cm="1">
        <f t="array" ref="X7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8" s="2">
        <f>SUM(Data_Xuất[[#This Row],[B1_MN]:[B4_DT]])-Data_Xuất[[#This Row],[Xuất-NX]]</f>
        <v>0</v>
      </c>
    </row>
    <row r="779" spans="1:25" hidden="1" x14ac:dyDescent="0.35">
      <c r="A779">
        <v>2026</v>
      </c>
      <c r="B779">
        <v>1</v>
      </c>
      <c r="C779" t="s">
        <v>14</v>
      </c>
      <c r="D779" t="s">
        <v>15</v>
      </c>
      <c r="E779" t="s">
        <v>142</v>
      </c>
      <c r="F779" t="s">
        <v>143</v>
      </c>
      <c r="G779" s="2">
        <v>10500</v>
      </c>
      <c r="H779" t="str">
        <f>_xlfn.XLOOKUP(Data_Xuất[[#This Row],[Main SKU]],MD_Main_SKU[Main SKU],MD_Main_SKU[SKU name_gom])</f>
        <v>iSS01084</v>
      </c>
      <c r="I779" t="str">
        <f>_xlfn.XLOOKUP(Data_Xuất[[#This Row],[Material-Xuất]],MD_NVL[Material-Xuất],MD_NVL[SKU name_gom])</f>
        <v>B1_DT</v>
      </c>
      <c r="J779" t="str">
        <f>Data_Xuất[[#This Row],[Material-Xuất]]&amp;" | "&amp;Data_Xuất[[#This Row],[Material description-Xuất]]</f>
        <v>160012659 | Vảy PET B1_A2.1 DT</v>
      </c>
      <c r="K779" s="2" cm="1">
        <f t="array" ref="K7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79" s="2" cm="1">
        <f t="array" ref="L7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79" s="2" cm="1">
        <f t="array" ref="M7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10500</v>
      </c>
      <c r="N779" s="2" cm="1">
        <f t="array" ref="N7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79" s="2" cm="1">
        <f t="array" ref="O7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79" s="2" cm="1">
        <f t="array" ref="P7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79" s="2" cm="1">
        <f t="array" ref="Q7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79" s="2" cm="1">
        <f t="array" ref="R7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79" s="2" cm="1">
        <f t="array" ref="S7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79" s="2" cm="1">
        <f t="array" ref="T7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79" s="2" cm="1">
        <f t="array" ref="U7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79" s="2" cm="1">
        <f t="array" ref="V7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79" s="2" cm="1">
        <f t="array" ref="W7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79" s="2" cm="1">
        <f t="array" ref="X7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79" s="2">
        <f>SUM(Data_Xuất[[#This Row],[B1_MN]:[B4_DT]])-Data_Xuất[[#This Row],[Xuất-NX]]</f>
        <v>0</v>
      </c>
    </row>
    <row r="780" spans="1:25" hidden="1" x14ac:dyDescent="0.35">
      <c r="A780">
        <v>2026</v>
      </c>
      <c r="B780">
        <v>1</v>
      </c>
      <c r="C780" t="s">
        <v>14</v>
      </c>
      <c r="D780" t="s">
        <v>15</v>
      </c>
      <c r="E780" t="s">
        <v>170</v>
      </c>
      <c r="F780" t="s">
        <v>171</v>
      </c>
      <c r="G780" s="2">
        <v>37000</v>
      </c>
      <c r="H780" t="str">
        <f>_xlfn.XLOOKUP(Data_Xuất[[#This Row],[Main SKU]],MD_Main_SKU[Main SKU],MD_Main_SKU[SKU name_gom])</f>
        <v>iSS01084</v>
      </c>
      <c r="I780" t="str">
        <f>_xlfn.XLOOKUP(Data_Xuất[[#This Row],[Material-Xuất]],MD_NVL[Material-Xuất],MD_NVL[SKU name_gom])</f>
        <v>B1_MN</v>
      </c>
      <c r="J780" t="str">
        <f>Data_Xuất[[#This Row],[Material-Xuất]]&amp;" | "&amp;Data_Xuất[[#This Row],[Material description-Xuất]]</f>
        <v>160012660 | Vảy PET B1_A2.1 MN</v>
      </c>
      <c r="K780" s="2" cm="1">
        <f t="array" ref="K7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37000</v>
      </c>
      <c r="L780" s="2" cm="1">
        <f t="array" ref="L7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0" s="2" cm="1">
        <f t="array" ref="M7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0" s="2" cm="1">
        <f t="array" ref="N7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0" s="2" cm="1">
        <f t="array" ref="O7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0" s="2" cm="1">
        <f t="array" ref="P7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0" s="2" cm="1">
        <f t="array" ref="Q7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0" s="2" cm="1">
        <f t="array" ref="R7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0" s="2" cm="1">
        <f t="array" ref="S7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0" s="2" cm="1">
        <f t="array" ref="T7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0" s="2" cm="1">
        <f t="array" ref="U7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0" s="2" cm="1">
        <f t="array" ref="V7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0" s="2" cm="1">
        <f t="array" ref="W7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0" s="2" cm="1">
        <f t="array" ref="X7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0" s="2">
        <f>SUM(Data_Xuất[[#This Row],[B1_MN]:[B4_DT]])-Data_Xuất[[#This Row],[Xuất-NX]]</f>
        <v>0</v>
      </c>
    </row>
    <row r="781" spans="1:25" hidden="1" x14ac:dyDescent="0.35">
      <c r="A781">
        <v>2026</v>
      </c>
      <c r="B781">
        <v>1</v>
      </c>
      <c r="C781" t="s">
        <v>16</v>
      </c>
      <c r="D781" t="s">
        <v>17</v>
      </c>
      <c r="E781" t="s">
        <v>34</v>
      </c>
      <c r="F781" t="s">
        <v>35</v>
      </c>
      <c r="G781" s="2">
        <v>61281.999999999993</v>
      </c>
      <c r="H781" t="str">
        <f>_xlfn.XLOOKUP(Data_Xuất[[#This Row],[Main SKU]],MD_Main_SKU[Main SKU],MD_Main_SKU[SKU name_gom])</f>
        <v>WSS01</v>
      </c>
      <c r="I781" t="str">
        <f>_xlfn.XLOOKUP(Data_Xuất[[#This Row],[Material-Xuất]],MD_NVL[Material-Xuất],MD_NVL[SKU name_gom])</f>
        <v>Hạt</v>
      </c>
      <c r="J781" t="str">
        <f>Data_Xuất[[#This Row],[Material-Xuất]]&amp;" | "&amp;Data_Xuất[[#This Row],[Material description-Xuất]]</f>
        <v>110000492 | Hạt Nhựa rPET WSS03G PL</v>
      </c>
      <c r="K781" s="2" cm="1">
        <f t="array" ref="K7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81" s="2" cm="1">
        <f t="array" ref="L7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1" s="2" cm="1">
        <f t="array" ref="M7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1" s="2" cm="1">
        <f t="array" ref="N7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1" s="2" cm="1">
        <f t="array" ref="O7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1" s="2" cm="1">
        <f t="array" ref="P7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1" s="2" cm="1">
        <f t="array" ref="Q7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61281.999999999993</v>
      </c>
      <c r="R781" s="2" cm="1">
        <f t="array" ref="R7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1" s="2" cm="1">
        <f t="array" ref="S7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1" s="2" cm="1">
        <f t="array" ref="T7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1" s="2" cm="1">
        <f t="array" ref="U7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1" s="2" cm="1">
        <f t="array" ref="V7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1" s="2" cm="1">
        <f t="array" ref="W7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1" s="2" cm="1">
        <f t="array" ref="X7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1" s="2">
        <f>SUM(Data_Xuất[[#This Row],[B1_MN]:[B4_DT]])-Data_Xuất[[#This Row],[Xuất-NX]]</f>
        <v>0</v>
      </c>
    </row>
    <row r="782" spans="1:25" hidden="1" x14ac:dyDescent="0.35">
      <c r="A782">
        <v>2026</v>
      </c>
      <c r="B782">
        <v>1</v>
      </c>
      <c r="C782" t="s">
        <v>16</v>
      </c>
      <c r="D782" t="s">
        <v>17</v>
      </c>
      <c r="E782" t="s">
        <v>160</v>
      </c>
      <c r="F782" t="s">
        <v>161</v>
      </c>
      <c r="G782" s="2">
        <v>78000</v>
      </c>
      <c r="H782" t="str">
        <f>_xlfn.XLOOKUP(Data_Xuất[[#This Row],[Main SKU]],MD_Main_SKU[Main SKU],MD_Main_SKU[SKU name_gom])</f>
        <v>WSS01</v>
      </c>
      <c r="I782" t="str">
        <f>_xlfn.XLOOKUP(Data_Xuất[[#This Row],[Material-Xuất]],MD_NVL[Material-Xuất],MD_NVL[SKU name_gom])</f>
        <v>B1_DT</v>
      </c>
      <c r="J782" t="str">
        <f>Data_Xuất[[#This Row],[Material-Xuất]]&amp;" | "&amp;Data_Xuất[[#This Row],[Material description-Xuất]]</f>
        <v>160009895 | Vảy PET B1_A1 DT</v>
      </c>
      <c r="K782" s="2" cm="1">
        <f t="array" ref="K7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82" s="2" cm="1">
        <f t="array" ref="L7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2" s="2" cm="1">
        <f t="array" ref="M7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78000</v>
      </c>
      <c r="N782" s="2" cm="1">
        <f t="array" ref="N7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2" s="2" cm="1">
        <f t="array" ref="O7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2" s="2" cm="1">
        <f t="array" ref="P7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2" s="2" cm="1">
        <f t="array" ref="Q7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2" s="2" cm="1">
        <f t="array" ref="R7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2" s="2" cm="1">
        <f t="array" ref="S7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2" s="2" cm="1">
        <f t="array" ref="T7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2" s="2" cm="1">
        <f t="array" ref="U7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2" s="2" cm="1">
        <f t="array" ref="V7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2" s="2" cm="1">
        <f t="array" ref="W7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2" s="2" cm="1">
        <f t="array" ref="X7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2" s="2">
        <f>SUM(Data_Xuất[[#This Row],[B1_MN]:[B4_DT]])-Data_Xuất[[#This Row],[Xuất-NX]]</f>
        <v>0</v>
      </c>
    </row>
    <row r="783" spans="1:25" hidden="1" x14ac:dyDescent="0.35">
      <c r="A783">
        <v>2026</v>
      </c>
      <c r="B783">
        <v>1</v>
      </c>
      <c r="C783" t="s">
        <v>16</v>
      </c>
      <c r="D783" t="s">
        <v>17</v>
      </c>
      <c r="E783" t="s">
        <v>162</v>
      </c>
      <c r="F783" t="s">
        <v>163</v>
      </c>
      <c r="G783" s="2">
        <v>271940</v>
      </c>
      <c r="H783" t="str">
        <f>_xlfn.XLOOKUP(Data_Xuất[[#This Row],[Main SKU]],MD_Main_SKU[Main SKU],MD_Main_SKU[SKU name_gom])</f>
        <v>WSS01</v>
      </c>
      <c r="I783" t="str">
        <f>_xlfn.XLOOKUP(Data_Xuất[[#This Row],[Material-Xuất]],MD_NVL[Material-Xuất],MD_NVL[SKU name_gom])</f>
        <v>B1_MN</v>
      </c>
      <c r="J783" t="str">
        <f>Data_Xuất[[#This Row],[Material-Xuất]]&amp;" | "&amp;Data_Xuất[[#This Row],[Material description-Xuất]]</f>
        <v>160011761 | Vảy PET B1_A1 MN</v>
      </c>
      <c r="K783" s="2" cm="1">
        <f t="array" ref="K7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271940</v>
      </c>
      <c r="L783" s="2" cm="1">
        <f t="array" ref="L7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3" s="2" cm="1">
        <f t="array" ref="M7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3" s="2" cm="1">
        <f t="array" ref="N7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3" s="2" cm="1">
        <f t="array" ref="O7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3" s="2" cm="1">
        <f t="array" ref="P7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3" s="2" cm="1">
        <f t="array" ref="Q7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3" s="2" cm="1">
        <f t="array" ref="R7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3" s="2" cm="1">
        <f t="array" ref="S7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3" s="2" cm="1">
        <f t="array" ref="T7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3" s="2" cm="1">
        <f t="array" ref="U7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3" s="2" cm="1">
        <f t="array" ref="V7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3" s="2" cm="1">
        <f t="array" ref="W7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3" s="2" cm="1">
        <f t="array" ref="X7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3" s="2">
        <f>SUM(Data_Xuất[[#This Row],[B1_MN]:[B4_DT]])-Data_Xuất[[#This Row],[Xuất-NX]]</f>
        <v>0</v>
      </c>
    </row>
    <row r="784" spans="1:25" hidden="1" x14ac:dyDescent="0.35">
      <c r="A784">
        <v>2026</v>
      </c>
      <c r="B784">
        <v>1</v>
      </c>
      <c r="C784" t="s">
        <v>16</v>
      </c>
      <c r="D784" t="s">
        <v>17</v>
      </c>
      <c r="E784" t="s">
        <v>188</v>
      </c>
      <c r="F784" t="s">
        <v>189</v>
      </c>
      <c r="G784" s="2">
        <v>2000</v>
      </c>
      <c r="H784" t="str">
        <f>_xlfn.XLOOKUP(Data_Xuất[[#This Row],[Main SKU]],MD_Main_SKU[Main SKU],MD_Main_SKU[SKU name_gom])</f>
        <v>WSS01</v>
      </c>
      <c r="I784" t="str">
        <f>_xlfn.XLOOKUP(Data_Xuất[[#This Row],[Material-Xuất]],MD_NVL[Material-Xuất],MD_NVL[SKU name_gom])</f>
        <v>Vảy trộn</v>
      </c>
      <c r="J784" t="str">
        <f>Data_Xuất[[#This Row],[Material-Xuất]]&amp;" | "&amp;Data_Xuất[[#This Row],[Material description-Xuất]]</f>
        <v>160012273 | Vảy PET B1 Mix B2</v>
      </c>
      <c r="K784" s="2" cm="1">
        <f t="array" ref="K7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1813.3333333333333</v>
      </c>
      <c r="L784" s="2" cm="1">
        <f t="array" ref="L7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4" s="2" cm="1">
        <f t="array" ref="M7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4" s="2" cm="1">
        <f t="array" ref="N7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4" s="2" cm="1">
        <f t="array" ref="O7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4" s="2" cm="1">
        <f t="array" ref="P7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4" s="2" cm="1">
        <f t="array" ref="Q7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4" s="2" cm="1">
        <f t="array" ref="R7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4" s="2" cm="1">
        <f t="array" ref="S7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186.66666666666669</v>
      </c>
      <c r="T784" s="2" cm="1">
        <f t="array" ref="T7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4" s="2" cm="1">
        <f t="array" ref="U7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4" s="2" cm="1">
        <f t="array" ref="V7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4" s="2" cm="1">
        <f t="array" ref="W7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4" s="2" cm="1">
        <f t="array" ref="X7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4" s="2">
        <f>SUM(Data_Xuất[[#This Row],[B1_MN]:[B4_DT]])-Data_Xuất[[#This Row],[Xuất-NX]]</f>
        <v>0</v>
      </c>
    </row>
    <row r="785" spans="1:25" hidden="1" x14ac:dyDescent="0.35">
      <c r="A785">
        <v>2026</v>
      </c>
      <c r="B785">
        <v>1</v>
      </c>
      <c r="C785" t="s">
        <v>16</v>
      </c>
      <c r="D785" t="s">
        <v>17</v>
      </c>
      <c r="E785" t="s">
        <v>172</v>
      </c>
      <c r="F785" t="s">
        <v>173</v>
      </c>
      <c r="G785" s="2">
        <v>311500.00000000006</v>
      </c>
      <c r="H785" t="str">
        <f>_xlfn.XLOOKUP(Data_Xuất[[#This Row],[Main SKU]],MD_Main_SKU[Main SKU],MD_Main_SKU[SKU name_gom])</f>
        <v>WSS01</v>
      </c>
      <c r="I785" t="str">
        <f>_xlfn.XLOOKUP(Data_Xuất[[#This Row],[Material-Xuất]],MD_NVL[Material-Xuất],MD_NVL[SKU name_gom])</f>
        <v>B1_DT</v>
      </c>
      <c r="J785" t="str">
        <f>Data_Xuất[[#This Row],[Material-Xuất]]&amp;" | "&amp;Data_Xuất[[#This Row],[Material description-Xuất]]</f>
        <v>160012293 | Vảy PET B1_A2.2 DT</v>
      </c>
      <c r="K785" s="2" cm="1">
        <f t="array" ref="K7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85" s="2" cm="1">
        <f t="array" ref="L7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5" s="2" cm="1">
        <f t="array" ref="M7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311500.00000000006</v>
      </c>
      <c r="N785" s="2" cm="1">
        <f t="array" ref="N7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5" s="2" cm="1">
        <f t="array" ref="O7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5" s="2" cm="1">
        <f t="array" ref="P7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5" s="2" cm="1">
        <f t="array" ref="Q7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5" s="2" cm="1">
        <f t="array" ref="R7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5" s="2" cm="1">
        <f t="array" ref="S7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5" s="2" cm="1">
        <f t="array" ref="T7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5" s="2" cm="1">
        <f t="array" ref="U7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5" s="2" cm="1">
        <f t="array" ref="V7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5" s="2" cm="1">
        <f t="array" ref="W7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5" s="2" cm="1">
        <f t="array" ref="X7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5" s="2">
        <f>SUM(Data_Xuất[[#This Row],[B1_MN]:[B4_DT]])-Data_Xuất[[#This Row],[Xuất-NX]]</f>
        <v>0</v>
      </c>
    </row>
    <row r="786" spans="1:25" hidden="1" x14ac:dyDescent="0.35">
      <c r="A786">
        <v>2026</v>
      </c>
      <c r="B786">
        <v>1</v>
      </c>
      <c r="C786" t="s">
        <v>16</v>
      </c>
      <c r="D786" t="s">
        <v>17</v>
      </c>
      <c r="E786" t="s">
        <v>164</v>
      </c>
      <c r="F786" t="s">
        <v>165</v>
      </c>
      <c r="G786" s="2">
        <v>733644</v>
      </c>
      <c r="H786" t="str">
        <f>_xlfn.XLOOKUP(Data_Xuất[[#This Row],[Main SKU]],MD_Main_SKU[Main SKU],MD_Main_SKU[SKU name_gom])</f>
        <v>WSS01</v>
      </c>
      <c r="I786" t="str">
        <f>_xlfn.XLOOKUP(Data_Xuất[[#This Row],[Material-Xuất]],MD_NVL[Material-Xuất],MD_NVL[SKU name_gom])</f>
        <v>B1_MN</v>
      </c>
      <c r="J786" t="str">
        <f>Data_Xuất[[#This Row],[Material-Xuất]]&amp;" | "&amp;Data_Xuất[[#This Row],[Material description-Xuất]]</f>
        <v>160012296 | Vảy PET B1_A2.2 MN</v>
      </c>
      <c r="K786" s="2" cm="1">
        <f t="array" ref="K7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733644</v>
      </c>
      <c r="L786" s="2" cm="1">
        <f t="array" ref="L7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6" s="2" cm="1">
        <f t="array" ref="M7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6" s="2" cm="1">
        <f t="array" ref="N7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6" s="2" cm="1">
        <f t="array" ref="O7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6" s="2" cm="1">
        <f t="array" ref="P7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6" s="2" cm="1">
        <f t="array" ref="Q7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6" s="2" cm="1">
        <f t="array" ref="R7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6" s="2" cm="1">
        <f t="array" ref="S7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6" s="2" cm="1">
        <f t="array" ref="T7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6" s="2" cm="1">
        <f t="array" ref="U7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6" s="2" cm="1">
        <f t="array" ref="V7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6" s="2" cm="1">
        <f t="array" ref="W7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6" s="2" cm="1">
        <f t="array" ref="X7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6" s="2">
        <f>SUM(Data_Xuất[[#This Row],[B1_MN]:[B4_DT]])-Data_Xuất[[#This Row],[Xuất-NX]]</f>
        <v>0</v>
      </c>
    </row>
    <row r="787" spans="1:25" hidden="1" x14ac:dyDescent="0.35">
      <c r="A787">
        <v>2026</v>
      </c>
      <c r="B787">
        <v>1</v>
      </c>
      <c r="C787" t="s">
        <v>16</v>
      </c>
      <c r="D787" t="s">
        <v>17</v>
      </c>
      <c r="E787" t="s">
        <v>180</v>
      </c>
      <c r="F787" t="s">
        <v>181</v>
      </c>
      <c r="G787" s="2">
        <v>30000</v>
      </c>
      <c r="H787" t="str">
        <f>_xlfn.XLOOKUP(Data_Xuất[[#This Row],[Main SKU]],MD_Main_SKU[Main SKU],MD_Main_SKU[SKU name_gom])</f>
        <v>WSS01</v>
      </c>
      <c r="I787" t="str">
        <f>_xlfn.XLOOKUP(Data_Xuất[[#This Row],[Material-Xuất]],MD_NVL[Material-Xuất],MD_NVL[SKU name_gom])</f>
        <v>Vảy trộn</v>
      </c>
      <c r="J787" t="str">
        <f>Data_Xuất[[#This Row],[Material-Xuất]]&amp;" | "&amp;Data_Xuất[[#This Row],[Material description-Xuất]]</f>
        <v>160012400 | Vảy PET B3-B5</v>
      </c>
      <c r="K787" s="2" cm="1">
        <f t="array" ref="K7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13393.867924528302</v>
      </c>
      <c r="L787" s="2" cm="1">
        <f t="array" ref="L7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7" s="2" cm="1">
        <f t="array" ref="M7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5858.4905660377362</v>
      </c>
      <c r="N787" s="2" cm="1">
        <f t="array" ref="N7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6863.2075471698117</v>
      </c>
      <c r="O787" s="2" cm="1">
        <f t="array" ref="O7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7" s="2" cm="1">
        <f t="array" ref="P7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7" s="2" cm="1">
        <f t="array" ref="Q7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7" s="2" cm="1">
        <f t="array" ref="R7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7" s="2" cm="1">
        <f t="array" ref="S7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7" s="2" cm="1">
        <f t="array" ref="T7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3884.4339622641514</v>
      </c>
      <c r="U787" s="2" cm="1">
        <f t="array" ref="U7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7" s="2" cm="1">
        <f t="array" ref="V7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7" s="2" cm="1">
        <f t="array" ref="W7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7" s="2" cm="1">
        <f t="array" ref="X7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7" s="2">
        <f>SUM(Data_Xuất[[#This Row],[B1_MN]:[B4_DT]])-Data_Xuất[[#This Row],[Xuất-NX]]</f>
        <v>0</v>
      </c>
    </row>
    <row r="788" spans="1:25" hidden="1" x14ac:dyDescent="0.35">
      <c r="A788">
        <v>2026</v>
      </c>
      <c r="B788">
        <v>1</v>
      </c>
      <c r="C788" t="s">
        <v>16</v>
      </c>
      <c r="D788" t="s">
        <v>17</v>
      </c>
      <c r="E788" t="s">
        <v>91</v>
      </c>
      <c r="F788" t="s">
        <v>92</v>
      </c>
      <c r="G788" s="2">
        <v>3199.9999999999995</v>
      </c>
      <c r="H788" t="str">
        <f>_xlfn.XLOOKUP(Data_Xuất[[#This Row],[Main SKU]],MD_Main_SKU[Main SKU],MD_Main_SKU[SKU name_gom])</f>
        <v>WSS01</v>
      </c>
      <c r="I788" t="str">
        <f>_xlfn.XLOOKUP(Data_Xuất[[#This Row],[Material-Xuất]],MD_NVL[Material-Xuất],MD_NVL[SKU name_gom])</f>
        <v>Phó sản</v>
      </c>
      <c r="J788" t="str">
        <f>Data_Xuất[[#This Row],[Material-Xuất]]&amp;" | "&amp;Data_Xuất[[#This Row],[Material description-Xuất]]</f>
        <v>160012421 | Phó Sản PET Hạt Chưa Kết Tinh</v>
      </c>
      <c r="K788" s="2" cm="1">
        <f t="array" ref="K7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88" s="2" cm="1">
        <f t="array" ref="L7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8" s="2" cm="1">
        <f t="array" ref="M7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88" s="2" cm="1">
        <f t="array" ref="N7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8" s="2" cm="1">
        <f t="array" ref="O7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88" s="2" cm="1">
        <f t="array" ref="P7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3199.9999999999995</v>
      </c>
      <c r="Q788" s="2" cm="1">
        <f t="array" ref="Q7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88" s="2" cm="1">
        <f t="array" ref="R7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8" s="2" cm="1">
        <f t="array" ref="S7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88" s="2" cm="1">
        <f t="array" ref="T7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8" s="2" cm="1">
        <f t="array" ref="U7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8" s="2" cm="1">
        <f t="array" ref="V7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8" s="2" cm="1">
        <f t="array" ref="W7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8" s="2" cm="1">
        <f t="array" ref="X7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8" s="2">
        <f>SUM(Data_Xuất[[#This Row],[B1_MN]:[B4_DT]])-Data_Xuất[[#This Row],[Xuất-NX]]</f>
        <v>0</v>
      </c>
    </row>
    <row r="789" spans="1:25" hidden="1" x14ac:dyDescent="0.35">
      <c r="A789">
        <v>2026</v>
      </c>
      <c r="B789">
        <v>1</v>
      </c>
      <c r="C789" t="s">
        <v>16</v>
      </c>
      <c r="D789" t="s">
        <v>17</v>
      </c>
      <c r="E789" t="s">
        <v>178</v>
      </c>
      <c r="F789" t="s">
        <v>179</v>
      </c>
      <c r="G789" s="2">
        <v>8500</v>
      </c>
      <c r="H789" t="str">
        <f>_xlfn.XLOOKUP(Data_Xuất[[#This Row],[Main SKU]],MD_Main_SKU[Main SKU],MD_Main_SKU[SKU name_gom])</f>
        <v>WSS01</v>
      </c>
      <c r="I789" t="str">
        <f>_xlfn.XLOOKUP(Data_Xuất[[#This Row],[Material-Xuất]],MD_NVL[Material-Xuất],MD_NVL[SKU name_gom])</f>
        <v>Vảy trộn</v>
      </c>
      <c r="J789" t="str">
        <f>Data_Xuất[[#This Row],[Material-Xuất]]&amp;" | "&amp;Data_Xuất[[#This Row],[Material description-Xuất]]</f>
        <v>160012653 | Vảy PET B1-Hạt PL SSP</v>
      </c>
      <c r="K789" s="2" cm="1">
        <f t="array" ref="K7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6190.239361702128</v>
      </c>
      <c r="L789" s="2" cm="1">
        <f t="array" ref="L7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89" s="2" cm="1">
        <f t="array" ref="M7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1369.7553191489362</v>
      </c>
      <c r="N789" s="2" cm="1">
        <f t="array" ref="N7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89" s="2" cm="1">
        <f t="array" ref="O7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411.61702127659578</v>
      </c>
      <c r="P789" s="2" cm="1">
        <f t="array" ref="P7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89" s="2" cm="1">
        <f t="array" ref="Q7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438.18617021276594</v>
      </c>
      <c r="R789" s="2" cm="1">
        <f t="array" ref="R7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89" s="2" cm="1">
        <f t="array" ref="S7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90.202127659574458</v>
      </c>
      <c r="T789" s="2" cm="1">
        <f t="array" ref="T7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89" s="2" cm="1">
        <f t="array" ref="U7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89" s="2" cm="1">
        <f t="array" ref="V7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89" s="2" cm="1">
        <f t="array" ref="W7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89" s="2" cm="1">
        <f t="array" ref="X7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89" s="2">
        <f>SUM(Data_Xuất[[#This Row],[B1_MN]:[B4_DT]])-Data_Xuất[[#This Row],[Xuất-NX]]</f>
        <v>0</v>
      </c>
    </row>
    <row r="790" spans="1:25" hidden="1" x14ac:dyDescent="0.35">
      <c r="A790">
        <v>2026</v>
      </c>
      <c r="B790">
        <v>1</v>
      </c>
      <c r="C790" t="s">
        <v>16</v>
      </c>
      <c r="D790" t="s">
        <v>17</v>
      </c>
      <c r="E790" t="s">
        <v>142</v>
      </c>
      <c r="F790" t="s">
        <v>143</v>
      </c>
      <c r="G790" s="2">
        <v>40499.999999999993</v>
      </c>
      <c r="H790" t="str">
        <f>_xlfn.XLOOKUP(Data_Xuất[[#This Row],[Main SKU]],MD_Main_SKU[Main SKU],MD_Main_SKU[SKU name_gom])</f>
        <v>WSS01</v>
      </c>
      <c r="I790" t="str">
        <f>_xlfn.XLOOKUP(Data_Xuất[[#This Row],[Material-Xuất]],MD_NVL[Material-Xuất],MD_NVL[SKU name_gom])</f>
        <v>B1_DT</v>
      </c>
      <c r="J790" t="str">
        <f>Data_Xuất[[#This Row],[Material-Xuất]]&amp;" | "&amp;Data_Xuất[[#This Row],[Material description-Xuất]]</f>
        <v>160012659 | Vảy PET B1_A2.1 DT</v>
      </c>
      <c r="K790" s="2" cm="1">
        <f t="array" ref="K7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0" s="2" cm="1">
        <f t="array" ref="L7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0" s="2" cm="1">
        <f t="array" ref="M7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40499.999999999993</v>
      </c>
      <c r="N790" s="2" cm="1">
        <f t="array" ref="N7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0" s="2" cm="1">
        <f t="array" ref="O7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0" s="2" cm="1">
        <f t="array" ref="P7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0" s="2" cm="1">
        <f t="array" ref="Q7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0" s="2" cm="1">
        <f t="array" ref="R7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0" s="2" cm="1">
        <f t="array" ref="S7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0" s="2" cm="1">
        <f t="array" ref="T7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0" s="2" cm="1">
        <f t="array" ref="U7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0" s="2" cm="1">
        <f t="array" ref="V7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0" s="2" cm="1">
        <f t="array" ref="W7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0" s="2" cm="1">
        <f t="array" ref="X7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0" s="2">
        <f>SUM(Data_Xuất[[#This Row],[B1_MN]:[B4_DT]])-Data_Xuất[[#This Row],[Xuất-NX]]</f>
        <v>0</v>
      </c>
    </row>
    <row r="791" spans="1:25" hidden="1" x14ac:dyDescent="0.35">
      <c r="A791">
        <v>2026</v>
      </c>
      <c r="B791">
        <v>1</v>
      </c>
      <c r="C791" t="s">
        <v>16</v>
      </c>
      <c r="D791" t="s">
        <v>17</v>
      </c>
      <c r="E791" t="s">
        <v>170</v>
      </c>
      <c r="F791" t="s">
        <v>171</v>
      </c>
      <c r="G791" s="2">
        <v>81999.999999999985</v>
      </c>
      <c r="H791" t="str">
        <f>_xlfn.XLOOKUP(Data_Xuất[[#This Row],[Main SKU]],MD_Main_SKU[Main SKU],MD_Main_SKU[SKU name_gom])</f>
        <v>WSS01</v>
      </c>
      <c r="I791" t="str">
        <f>_xlfn.XLOOKUP(Data_Xuất[[#This Row],[Material-Xuất]],MD_NVL[Material-Xuất],MD_NVL[SKU name_gom])</f>
        <v>B1_MN</v>
      </c>
      <c r="J791" t="str">
        <f>Data_Xuất[[#This Row],[Material-Xuất]]&amp;" | "&amp;Data_Xuất[[#This Row],[Material description-Xuất]]</f>
        <v>160012660 | Vảy PET B1_A2.1 MN</v>
      </c>
      <c r="K791" s="2" cm="1">
        <f t="array" ref="K7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81999.999999999985</v>
      </c>
      <c r="L791" s="2" cm="1">
        <f t="array" ref="L7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1" s="2" cm="1">
        <f t="array" ref="M7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1" s="2" cm="1">
        <f t="array" ref="N7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1" s="2" cm="1">
        <f t="array" ref="O7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1" s="2" cm="1">
        <f t="array" ref="P7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1" s="2" cm="1">
        <f t="array" ref="Q7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1" s="2" cm="1">
        <f t="array" ref="R7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1" s="2" cm="1">
        <f t="array" ref="S7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1" s="2" cm="1">
        <f t="array" ref="T7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1" s="2" cm="1">
        <f t="array" ref="U7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1" s="2" cm="1">
        <f t="array" ref="V7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1" s="2" cm="1">
        <f t="array" ref="W7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1" s="2" cm="1">
        <f t="array" ref="X7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1" s="2">
        <f>SUM(Data_Xuất[[#This Row],[B1_MN]:[B4_DT]])-Data_Xuất[[#This Row],[Xuất-NX]]</f>
        <v>0</v>
      </c>
    </row>
    <row r="792" spans="1:25" hidden="1" x14ac:dyDescent="0.35">
      <c r="A792">
        <v>2026</v>
      </c>
      <c r="B792">
        <v>1</v>
      </c>
      <c r="C792" t="s">
        <v>16</v>
      </c>
      <c r="D792" t="s">
        <v>17</v>
      </c>
      <c r="E792" t="s">
        <v>222</v>
      </c>
      <c r="F792" t="s">
        <v>223</v>
      </c>
      <c r="G792" s="2">
        <v>34020</v>
      </c>
      <c r="H792" t="str">
        <f>_xlfn.XLOOKUP(Data_Xuất[[#This Row],[Main SKU]],MD_Main_SKU[Main SKU],MD_Main_SKU[SKU name_gom])</f>
        <v>WSS01</v>
      </c>
      <c r="I792" t="str">
        <f>_xlfn.XLOOKUP(Data_Xuất[[#This Row],[Material-Xuất]],MD_NVL[Material-Xuất],MD_NVL[SKU name_gom])</f>
        <v>B2_DT</v>
      </c>
      <c r="J792" t="str">
        <f>Data_Xuất[[#This Row],[Material-Xuất]]&amp;" | "&amp;Data_Xuất[[#This Row],[Material description-Xuất]]</f>
        <v>160012683 | Vảy PET B2.2_A1</v>
      </c>
      <c r="K792" s="2" cm="1">
        <f t="array" ref="K7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2" s="2" cm="1">
        <f t="array" ref="L7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2" s="2" cm="1">
        <f t="array" ref="M7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2" s="2" cm="1">
        <f t="array" ref="N7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2" s="2" cm="1">
        <f t="array" ref="O7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34020</v>
      </c>
      <c r="P792" s="2" cm="1">
        <f t="array" ref="P7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2" s="2" cm="1">
        <f t="array" ref="Q7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2" s="2" cm="1">
        <f t="array" ref="R7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2" s="2" cm="1">
        <f t="array" ref="S7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2" s="2" cm="1">
        <f t="array" ref="T7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2" s="2" cm="1">
        <f t="array" ref="U7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2" s="2" cm="1">
        <f t="array" ref="V7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2" s="2" cm="1">
        <f t="array" ref="W7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2" s="2" cm="1">
        <f t="array" ref="X7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2" s="2">
        <f>SUM(Data_Xuất[[#This Row],[B1_MN]:[B4_DT]])-Data_Xuất[[#This Row],[Xuất-NX]]</f>
        <v>0</v>
      </c>
    </row>
    <row r="793" spans="1:25" hidden="1" x14ac:dyDescent="0.35">
      <c r="A793">
        <v>2026</v>
      </c>
      <c r="B793">
        <v>1</v>
      </c>
      <c r="C793" t="s">
        <v>16</v>
      </c>
      <c r="D793" t="s">
        <v>17</v>
      </c>
      <c r="E793" t="s">
        <v>224</v>
      </c>
      <c r="F793" t="s">
        <v>225</v>
      </c>
      <c r="G793" s="2">
        <v>16550</v>
      </c>
      <c r="H793" t="str">
        <f>_xlfn.XLOOKUP(Data_Xuất[[#This Row],[Main SKU]],MD_Main_SKU[Main SKU],MD_Main_SKU[SKU name_gom])</f>
        <v>WSS01</v>
      </c>
      <c r="I793" t="str">
        <f>_xlfn.XLOOKUP(Data_Xuất[[#This Row],[Material-Xuất]],MD_NVL[Material-Xuất],MD_NVL[SKU name_gom])</f>
        <v>B2_DT</v>
      </c>
      <c r="J793" t="str">
        <f>Data_Xuất[[#This Row],[Material-Xuất]]&amp;" | "&amp;Data_Xuất[[#This Row],[Material description-Xuất]]</f>
        <v>160012684 | Vảy PET B2.2_A2</v>
      </c>
      <c r="K793" s="2" cm="1">
        <f t="array" ref="K7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3" s="2" cm="1">
        <f t="array" ref="L7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3" s="2" cm="1">
        <f t="array" ref="M7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3" s="2" cm="1">
        <f t="array" ref="N7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3" s="2" cm="1">
        <f t="array" ref="O7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16550</v>
      </c>
      <c r="P793" s="2" cm="1">
        <f t="array" ref="P7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3" s="2" cm="1">
        <f t="array" ref="Q7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3" s="2" cm="1">
        <f t="array" ref="R7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3" s="2" cm="1">
        <f t="array" ref="S7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3" s="2" cm="1">
        <f t="array" ref="T7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3" s="2" cm="1">
        <f t="array" ref="U7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3" s="2" cm="1">
        <f t="array" ref="V7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3" s="2" cm="1">
        <f t="array" ref="W7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3" s="2" cm="1">
        <f t="array" ref="X7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3" s="2">
        <f>SUM(Data_Xuất[[#This Row],[B1_MN]:[B4_DT]])-Data_Xuất[[#This Row],[Xuất-NX]]</f>
        <v>0</v>
      </c>
    </row>
    <row r="794" spans="1:25" hidden="1" x14ac:dyDescent="0.35">
      <c r="A794">
        <v>2026</v>
      </c>
      <c r="B794">
        <v>1</v>
      </c>
      <c r="C794" t="s">
        <v>16</v>
      </c>
      <c r="D794" t="s">
        <v>17</v>
      </c>
      <c r="E794" t="s">
        <v>226</v>
      </c>
      <c r="F794" t="s">
        <v>227</v>
      </c>
      <c r="G794" s="2">
        <v>78580</v>
      </c>
      <c r="H794" t="str">
        <f>_xlfn.XLOOKUP(Data_Xuất[[#This Row],[Main SKU]],MD_Main_SKU[Main SKU],MD_Main_SKU[SKU name_gom])</f>
        <v>WSS01</v>
      </c>
      <c r="I794" t="str">
        <f>_xlfn.XLOOKUP(Data_Xuất[[#This Row],[Material-Xuất]],MD_NVL[Material-Xuất],MD_NVL[SKU name_gom])</f>
        <v>B6_DT</v>
      </c>
      <c r="J794" t="str">
        <f>Data_Xuất[[#This Row],[Material-Xuất]]&amp;" | "&amp;Data_Xuất[[#This Row],[Material description-Xuất]]</f>
        <v>160012688 | Vảy PET B6.2_A2</v>
      </c>
      <c r="K794" s="2" cm="1">
        <f t="array" ref="K7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4" s="2" cm="1">
        <f t="array" ref="L7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4" s="2" cm="1">
        <f t="array" ref="M7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4" s="2" cm="1">
        <f t="array" ref="N7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78580</v>
      </c>
      <c r="O794" s="2" cm="1">
        <f t="array" ref="O7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4" s="2" cm="1">
        <f t="array" ref="P7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4" s="2" cm="1">
        <f t="array" ref="Q7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4" s="2" cm="1">
        <f t="array" ref="R7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4" s="2" cm="1">
        <f t="array" ref="S7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4" s="2" cm="1">
        <f t="array" ref="T7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4" s="2" cm="1">
        <f t="array" ref="U7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4" s="2" cm="1">
        <f t="array" ref="V7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4" s="2" cm="1">
        <f t="array" ref="W7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4" s="2" cm="1">
        <f t="array" ref="X7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4" s="2">
        <f>SUM(Data_Xuất[[#This Row],[B1_MN]:[B4_DT]])-Data_Xuất[[#This Row],[Xuất-NX]]</f>
        <v>0</v>
      </c>
    </row>
    <row r="795" spans="1:25" hidden="1" x14ac:dyDescent="0.35">
      <c r="A795">
        <v>2026</v>
      </c>
      <c r="B795">
        <v>1</v>
      </c>
      <c r="C795" t="s">
        <v>16</v>
      </c>
      <c r="D795" t="s">
        <v>17</v>
      </c>
      <c r="E795" t="s">
        <v>200</v>
      </c>
      <c r="F795" t="s">
        <v>201</v>
      </c>
      <c r="G795" s="2">
        <v>500</v>
      </c>
      <c r="H795" t="str">
        <f>_xlfn.XLOOKUP(Data_Xuất[[#This Row],[Main SKU]],MD_Main_SKU[Main SKU],MD_Main_SKU[SKU name_gom])</f>
        <v>WSS01</v>
      </c>
      <c r="I795" t="str">
        <f>_xlfn.XLOOKUP(Data_Xuất[[#This Row],[Material-Xuất]],MD_NVL[Material-Xuất],MD_NVL[SKU name_gom])</f>
        <v>Vảy trộn</v>
      </c>
      <c r="J795" t="str">
        <f>Data_Xuất[[#This Row],[Material-Xuất]]&amp;" | "&amp;Data_Xuất[[#This Row],[Material description-Xuất]]</f>
        <v>160012695 | Vảy PET B1_A3-B7.1_A1</v>
      </c>
      <c r="K795" s="2" cm="1">
        <f t="array" ref="K7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410.07142999999996</v>
      </c>
      <c r="L795" s="2" cm="1">
        <f t="array" ref="L7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5" s="2" cm="1">
        <f t="array" ref="M7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54.928570000000001</v>
      </c>
      <c r="N795" s="2" cm="1">
        <f t="array" ref="N7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35</v>
      </c>
      <c r="O795" s="2" cm="1">
        <f t="array" ref="O7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5" s="2" cm="1">
        <f t="array" ref="P7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5" s="2" cm="1">
        <f t="array" ref="Q7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5" s="2" cm="1">
        <f t="array" ref="R7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5" s="2" cm="1">
        <f t="array" ref="S7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5" s="2" cm="1">
        <f t="array" ref="T7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5" s="2" cm="1">
        <f t="array" ref="U7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5" s="2" cm="1">
        <f t="array" ref="V7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5" s="2" cm="1">
        <f t="array" ref="W7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5" s="2" cm="1">
        <f t="array" ref="X7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5" s="2">
        <f>SUM(Data_Xuất[[#This Row],[B1_MN]:[B4_DT]])-Data_Xuất[[#This Row],[Xuất-NX]]</f>
        <v>0</v>
      </c>
    </row>
    <row r="796" spans="1:25" hidden="1" x14ac:dyDescent="0.35">
      <c r="A796">
        <v>2026</v>
      </c>
      <c r="B796">
        <v>1</v>
      </c>
      <c r="C796" t="s">
        <v>16</v>
      </c>
      <c r="D796" t="s">
        <v>17</v>
      </c>
      <c r="E796" t="s">
        <v>232</v>
      </c>
      <c r="F796" t="s">
        <v>233</v>
      </c>
      <c r="G796" s="2">
        <v>6500</v>
      </c>
      <c r="H796" t="str">
        <f>_xlfn.XLOOKUP(Data_Xuất[[#This Row],[Main SKU]],MD_Main_SKU[Main SKU],MD_Main_SKU[SKU name_gom])</f>
        <v>WSS01</v>
      </c>
      <c r="I796" t="str">
        <f>_xlfn.XLOOKUP(Data_Xuất[[#This Row],[Material-Xuất]],MD_NVL[Material-Xuất],MD_NVL[SKU name_gom])</f>
        <v>Phó sản</v>
      </c>
      <c r="J796" t="str">
        <f>Data_Xuất[[#This Row],[Material-Xuất]]&amp;" | "&amp;Data_Xuất[[#This Row],[Material description-Xuất]]</f>
        <v>160012717 | Vảy PET HAD_A1</v>
      </c>
      <c r="K796" s="2" cm="1">
        <f t="array" ref="K7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6" s="2" cm="1">
        <f t="array" ref="L7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6" s="2" cm="1">
        <f t="array" ref="M7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6" s="2" cm="1">
        <f t="array" ref="N7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6" s="2" cm="1">
        <f t="array" ref="O7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6" s="2" cm="1">
        <f t="array" ref="P7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6500</v>
      </c>
      <c r="Q796" s="2" cm="1">
        <f t="array" ref="Q7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6" s="2" cm="1">
        <f t="array" ref="R7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6" s="2" cm="1">
        <f t="array" ref="S7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6" s="2" cm="1">
        <f t="array" ref="T7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6" s="2" cm="1">
        <f t="array" ref="U7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6" s="2" cm="1">
        <f t="array" ref="V7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6" s="2" cm="1">
        <f t="array" ref="W7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6" s="2" cm="1">
        <f t="array" ref="X7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6" s="2">
        <f>SUM(Data_Xuất[[#This Row],[B1_MN]:[B4_DT]])-Data_Xuất[[#This Row],[Xuất-NX]]</f>
        <v>0</v>
      </c>
    </row>
    <row r="797" spans="1:25" hidden="1" x14ac:dyDescent="0.35">
      <c r="A797">
        <v>2026</v>
      </c>
      <c r="B797">
        <v>1</v>
      </c>
      <c r="C797" t="s">
        <v>16</v>
      </c>
      <c r="D797" t="s">
        <v>17</v>
      </c>
      <c r="E797" t="s">
        <v>234</v>
      </c>
      <c r="F797" t="s">
        <v>235</v>
      </c>
      <c r="G797" s="2">
        <v>4500</v>
      </c>
      <c r="H797" t="str">
        <f>_xlfn.XLOOKUP(Data_Xuất[[#This Row],[Main SKU]],MD_Main_SKU[Main SKU],MD_Main_SKU[SKU name_gom])</f>
        <v>WSS01</v>
      </c>
      <c r="I797" t="str">
        <f>_xlfn.XLOOKUP(Data_Xuất[[#This Row],[Material-Xuất]],MD_NVL[Material-Xuất],MD_NVL[SKU name_gom])</f>
        <v>Phó sản</v>
      </c>
      <c r="J797" t="str">
        <f>Data_Xuất[[#This Row],[Material-Xuất]]&amp;" | "&amp;Data_Xuất[[#This Row],[Material description-Xuất]]</f>
        <v>160012718 | Vảy PET HAD_A2</v>
      </c>
      <c r="K797" s="2" cm="1">
        <f t="array" ref="K7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7" s="2" cm="1">
        <f t="array" ref="L7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7" s="2" cm="1">
        <f t="array" ref="M7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797" s="2" cm="1">
        <f t="array" ref="N7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7" s="2" cm="1">
        <f t="array" ref="O7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7" s="2" cm="1">
        <f t="array" ref="P7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4500</v>
      </c>
      <c r="Q797" s="2" cm="1">
        <f t="array" ref="Q7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7" s="2" cm="1">
        <f t="array" ref="R7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7" s="2" cm="1">
        <f t="array" ref="S7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7" s="2" cm="1">
        <f t="array" ref="T7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7" s="2" cm="1">
        <f t="array" ref="U7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7" s="2" cm="1">
        <f t="array" ref="V7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7" s="2" cm="1">
        <f t="array" ref="W7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7" s="2" cm="1">
        <f t="array" ref="X7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7" s="2">
        <f>SUM(Data_Xuất[[#This Row],[B1_MN]:[B4_DT]])-Data_Xuất[[#This Row],[Xuất-NX]]</f>
        <v>0</v>
      </c>
    </row>
    <row r="798" spans="1:25" hidden="1" x14ac:dyDescent="0.35">
      <c r="A798">
        <v>2026</v>
      </c>
      <c r="B798">
        <v>1</v>
      </c>
      <c r="C798" t="s">
        <v>16</v>
      </c>
      <c r="D798" t="s">
        <v>17</v>
      </c>
      <c r="E798" t="s">
        <v>258</v>
      </c>
      <c r="F798" t="s">
        <v>259</v>
      </c>
      <c r="G798" s="2">
        <v>34500</v>
      </c>
      <c r="H798" t="str">
        <f>_xlfn.XLOOKUP(Data_Xuất[[#This Row],[Main SKU]],MD_Main_SKU[Main SKU],MD_Main_SKU[SKU name_gom])</f>
        <v>WSS01</v>
      </c>
      <c r="I798" t="str">
        <f>_xlfn.XLOOKUP(Data_Xuất[[#This Row],[Material-Xuất]],MD_NVL[Material-Xuất],MD_NVL[SKU name_gom])</f>
        <v>B1_DT</v>
      </c>
      <c r="J798" t="str">
        <f>Data_Xuất[[#This Row],[Material-Xuất]]&amp;" | "&amp;Data_Xuất[[#This Row],[Material description-Xuất]]</f>
        <v>160012907 | Vảy PET B1.3_A1 DT</v>
      </c>
      <c r="K798" s="2" cm="1">
        <f t="array" ref="K7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8" s="2" cm="1">
        <f t="array" ref="L7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8" s="2" cm="1">
        <f t="array" ref="M7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34500</v>
      </c>
      <c r="N798" s="2" cm="1">
        <f t="array" ref="N7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8" s="2" cm="1">
        <f t="array" ref="O7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8" s="2" cm="1">
        <f t="array" ref="P7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8" s="2" cm="1">
        <f t="array" ref="Q7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8" s="2" cm="1">
        <f t="array" ref="R7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8" s="2" cm="1">
        <f t="array" ref="S7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8" s="2" cm="1">
        <f t="array" ref="T7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8" s="2" cm="1">
        <f t="array" ref="U7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8" s="2" cm="1">
        <f t="array" ref="V7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8" s="2" cm="1">
        <f t="array" ref="W7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8" s="2" cm="1">
        <f t="array" ref="X7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8" s="2">
        <f>SUM(Data_Xuất[[#This Row],[B1_MN]:[B4_DT]])-Data_Xuất[[#This Row],[Xuất-NX]]</f>
        <v>0</v>
      </c>
    </row>
    <row r="799" spans="1:25" hidden="1" x14ac:dyDescent="0.35">
      <c r="A799">
        <v>2026</v>
      </c>
      <c r="B799">
        <v>1</v>
      </c>
      <c r="C799" t="s">
        <v>16</v>
      </c>
      <c r="D799" t="s">
        <v>17</v>
      </c>
      <c r="E799" t="s">
        <v>260</v>
      </c>
      <c r="F799" t="s">
        <v>261</v>
      </c>
      <c r="G799" s="2">
        <v>16000</v>
      </c>
      <c r="H799" t="str">
        <f>_xlfn.XLOOKUP(Data_Xuất[[#This Row],[Main SKU]],MD_Main_SKU[Main SKU],MD_Main_SKU[SKU name_gom])</f>
        <v>WSS01</v>
      </c>
      <c r="I799" t="str">
        <f>_xlfn.XLOOKUP(Data_Xuất[[#This Row],[Material-Xuất]],MD_NVL[Material-Xuất],MD_NVL[SKU name_gom])</f>
        <v>B1_DT</v>
      </c>
      <c r="J799" t="str">
        <f>Data_Xuất[[#This Row],[Material-Xuất]]&amp;" | "&amp;Data_Xuất[[#This Row],[Material description-Xuất]]</f>
        <v>160012908 | Vảy PET B1.3_A2.1 DT</v>
      </c>
      <c r="K799" s="2" cm="1">
        <f t="array" ref="K7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799" s="2" cm="1">
        <f t="array" ref="L7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799" s="2" cm="1">
        <f t="array" ref="M7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16000</v>
      </c>
      <c r="N799" s="2" cm="1">
        <f t="array" ref="N7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799" s="2" cm="1">
        <f t="array" ref="O7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799" s="2" cm="1">
        <f t="array" ref="P7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799" s="2" cm="1">
        <f t="array" ref="Q7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799" s="2" cm="1">
        <f t="array" ref="R7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799" s="2" cm="1">
        <f t="array" ref="S7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799" s="2" cm="1">
        <f t="array" ref="T7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799" s="2" cm="1">
        <f t="array" ref="U7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799" s="2" cm="1">
        <f t="array" ref="V7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799" s="2" cm="1">
        <f t="array" ref="W7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799" s="2" cm="1">
        <f t="array" ref="X7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799" s="2">
        <f>SUM(Data_Xuất[[#This Row],[B1_MN]:[B4_DT]])-Data_Xuất[[#This Row],[Xuất-NX]]</f>
        <v>0</v>
      </c>
    </row>
    <row r="800" spans="1:25" hidden="1" x14ac:dyDescent="0.35">
      <c r="A800">
        <v>2026</v>
      </c>
      <c r="B800">
        <v>1</v>
      </c>
      <c r="C800" t="s">
        <v>16</v>
      </c>
      <c r="D800" t="s">
        <v>17</v>
      </c>
      <c r="E800" t="s">
        <v>262</v>
      </c>
      <c r="F800" t="s">
        <v>263</v>
      </c>
      <c r="G800" s="2">
        <v>73499.999999999985</v>
      </c>
      <c r="H800" t="str">
        <f>_xlfn.XLOOKUP(Data_Xuất[[#This Row],[Main SKU]],MD_Main_SKU[Main SKU],MD_Main_SKU[SKU name_gom])</f>
        <v>WSS01</v>
      </c>
      <c r="I800" t="str">
        <f>_xlfn.XLOOKUP(Data_Xuất[[#This Row],[Material-Xuất]],MD_NVL[Material-Xuất],MD_NVL[SKU name_gom])</f>
        <v>B1_DT</v>
      </c>
      <c r="J800" t="str">
        <f>Data_Xuất[[#This Row],[Material-Xuất]]&amp;" | "&amp;Data_Xuất[[#This Row],[Material description-Xuất]]</f>
        <v>160012909 | Vảy PET B1.3_A2.2 DT</v>
      </c>
      <c r="K800" s="2" cm="1">
        <f t="array" ref="K8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00" s="2" cm="1">
        <f t="array" ref="L8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0" s="2" cm="1">
        <f t="array" ref="M8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73499.999999999985</v>
      </c>
      <c r="N800" s="2" cm="1">
        <f t="array" ref="N8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0" s="2" cm="1">
        <f t="array" ref="O8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0" s="2" cm="1">
        <f t="array" ref="P8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0" s="2" cm="1">
        <f t="array" ref="Q8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0" s="2" cm="1">
        <f t="array" ref="R8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0" s="2" cm="1">
        <f t="array" ref="S8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0" s="2" cm="1">
        <f t="array" ref="T8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0" s="2" cm="1">
        <f t="array" ref="U8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0" s="2" cm="1">
        <f t="array" ref="V8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0" s="2" cm="1">
        <f t="array" ref="W8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0" s="2" cm="1">
        <f t="array" ref="X8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0" s="2">
        <f>SUM(Data_Xuất[[#This Row],[B1_MN]:[B4_DT]])-Data_Xuất[[#This Row],[Xuất-NX]]</f>
        <v>0</v>
      </c>
    </row>
    <row r="801" spans="1:25" hidden="1" x14ac:dyDescent="0.35">
      <c r="A801">
        <v>2026</v>
      </c>
      <c r="B801">
        <v>1</v>
      </c>
      <c r="C801" t="s">
        <v>16</v>
      </c>
      <c r="D801" t="s">
        <v>17</v>
      </c>
      <c r="E801" t="s">
        <v>276</v>
      </c>
      <c r="F801" t="s">
        <v>277</v>
      </c>
      <c r="G801" s="2">
        <v>49000</v>
      </c>
      <c r="H801" t="str">
        <f>_xlfn.XLOOKUP(Data_Xuất[[#This Row],[Main SKU]],MD_Main_SKU[Main SKU],MD_Main_SKU[SKU name_gom])</f>
        <v>WSS01</v>
      </c>
      <c r="I801" t="str">
        <f>_xlfn.XLOOKUP(Data_Xuất[[#This Row],[Material-Xuất]],MD_NVL[Material-Xuất],MD_NVL[SKU name_gom])</f>
        <v>B1_DT</v>
      </c>
      <c r="J801" t="str">
        <f>Data_Xuất[[#This Row],[Material-Xuất]]&amp;" | "&amp;Data_Xuất[[#This Row],[Material description-Xuất]]</f>
        <v>160012963 | Vảy PET B1.2_A2 DT</v>
      </c>
      <c r="K801" s="2" cm="1">
        <f t="array" ref="K8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01" s="2" cm="1">
        <f t="array" ref="L8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1" s="2" cm="1">
        <f t="array" ref="M8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49000</v>
      </c>
      <c r="N801" s="2" cm="1">
        <f t="array" ref="N8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1" s="2" cm="1">
        <f t="array" ref="O8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1" s="2" cm="1">
        <f t="array" ref="P8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1" s="2" cm="1">
        <f t="array" ref="Q8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1" s="2" cm="1">
        <f t="array" ref="R8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1" s="2" cm="1">
        <f t="array" ref="S8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1" s="2" cm="1">
        <f t="array" ref="T8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1" s="2" cm="1">
        <f t="array" ref="U8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1" s="2" cm="1">
        <f t="array" ref="V8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1" s="2" cm="1">
        <f t="array" ref="W8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1" s="2" cm="1">
        <f t="array" ref="X8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1" s="2">
        <f>SUM(Data_Xuất[[#This Row],[B1_MN]:[B4_DT]])-Data_Xuất[[#This Row],[Xuất-NX]]</f>
        <v>0</v>
      </c>
    </row>
    <row r="802" spans="1:25" hidden="1" x14ac:dyDescent="0.35">
      <c r="A802">
        <v>2026</v>
      </c>
      <c r="B802">
        <v>1</v>
      </c>
      <c r="C802" t="s">
        <v>22</v>
      </c>
      <c r="D802" t="s">
        <v>23</v>
      </c>
      <c r="E802" t="s">
        <v>34</v>
      </c>
      <c r="F802" t="s">
        <v>35</v>
      </c>
      <c r="G802" s="2">
        <v>12983.000000000002</v>
      </c>
      <c r="H802" t="str">
        <f>_xlfn.XLOOKUP(Data_Xuất[[#This Row],[Main SKU]],MD_Main_SKU[Main SKU],MD_Main_SKU[SKU name_gom])</f>
        <v>WSS03</v>
      </c>
      <c r="I802" t="str">
        <f>_xlfn.XLOOKUP(Data_Xuất[[#This Row],[Material-Xuất]],MD_NVL[Material-Xuất],MD_NVL[SKU name_gom])</f>
        <v>Hạt</v>
      </c>
      <c r="J802" t="str">
        <f>Data_Xuất[[#This Row],[Material-Xuất]]&amp;" | "&amp;Data_Xuất[[#This Row],[Material description-Xuất]]</f>
        <v>110000492 | Hạt Nhựa rPET WSS03G PL</v>
      </c>
      <c r="K802" s="2" cm="1">
        <f t="array" ref="K8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02" s="2" cm="1">
        <f t="array" ref="L8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2" s="2" cm="1">
        <f t="array" ref="M8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02" s="2" cm="1">
        <f t="array" ref="N8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2" s="2" cm="1">
        <f t="array" ref="O8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2" s="2" cm="1">
        <f t="array" ref="P8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2" s="2" cm="1">
        <f t="array" ref="Q8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12983.000000000002</v>
      </c>
      <c r="R802" s="2" cm="1">
        <f t="array" ref="R8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2" s="2" cm="1">
        <f t="array" ref="S8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2" s="2" cm="1">
        <f t="array" ref="T8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2" s="2" cm="1">
        <f t="array" ref="U8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2" s="2" cm="1">
        <f t="array" ref="V8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2" s="2" cm="1">
        <f t="array" ref="W8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2" s="2" cm="1">
        <f t="array" ref="X8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2" s="2">
        <f>SUM(Data_Xuất[[#This Row],[B1_MN]:[B4_DT]])-Data_Xuất[[#This Row],[Xuất-NX]]</f>
        <v>0</v>
      </c>
    </row>
    <row r="803" spans="1:25" hidden="1" x14ac:dyDescent="0.35">
      <c r="A803">
        <v>2026</v>
      </c>
      <c r="B803">
        <v>1</v>
      </c>
      <c r="C803" t="s">
        <v>22</v>
      </c>
      <c r="D803" t="s">
        <v>23</v>
      </c>
      <c r="E803" t="s">
        <v>174</v>
      </c>
      <c r="F803" t="s">
        <v>175</v>
      </c>
      <c r="G803" s="2">
        <v>4500</v>
      </c>
      <c r="H803" t="str">
        <f>_xlfn.XLOOKUP(Data_Xuất[[#This Row],[Main SKU]],MD_Main_SKU[Main SKU],MD_Main_SKU[SKU name_gom])</f>
        <v>WSS03</v>
      </c>
      <c r="I803" t="str">
        <f>_xlfn.XLOOKUP(Data_Xuất[[#This Row],[Material-Xuất]],MD_NVL[Material-Xuất],MD_NVL[SKU name_gom])</f>
        <v>Vảy trộn</v>
      </c>
      <c r="J803" t="str">
        <f>Data_Xuất[[#This Row],[Material-Xuất]]&amp;" | "&amp;Data_Xuất[[#This Row],[Material description-Xuất]]</f>
        <v>160012282 | Vảy PET Mix  B2-B3-B7</v>
      </c>
      <c r="K803" s="2" cm="1">
        <f t="array" ref="K8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1122.6705237515225</v>
      </c>
      <c r="L803" s="2" cm="1">
        <f t="array" ref="L8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3" s="2" cm="1">
        <f t="array" ref="M8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03" s="2" cm="1">
        <f t="array" ref="N8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219.7929354445798</v>
      </c>
      <c r="O803" s="2" cm="1">
        <f t="array" ref="O8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188.55054811205846</v>
      </c>
      <c r="P803" s="2" cm="1">
        <f t="array" ref="P8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3" s="2" cm="1">
        <f t="array" ref="Q8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3" s="2" cm="1">
        <f t="array" ref="R8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3" s="2" cm="1">
        <f t="array" ref="S8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1272.0310596833131</v>
      </c>
      <c r="T803" s="2" cm="1">
        <f t="array" ref="T8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3" s="2" cm="1">
        <f t="array" ref="U8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1696.954933008526</v>
      </c>
      <c r="V803" s="2" cm="1">
        <f t="array" ref="V8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3" s="2" cm="1">
        <f t="array" ref="W8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3" s="2" cm="1">
        <f t="array" ref="X8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3" s="2">
        <f>SUM(Data_Xuất[[#This Row],[B1_MN]:[B4_DT]])-Data_Xuất[[#This Row],[Xuất-NX]]</f>
        <v>0</v>
      </c>
    </row>
    <row r="804" spans="1:25" hidden="1" x14ac:dyDescent="0.35">
      <c r="A804">
        <v>2026</v>
      </c>
      <c r="B804">
        <v>1</v>
      </c>
      <c r="C804" t="s">
        <v>22</v>
      </c>
      <c r="D804" t="s">
        <v>23</v>
      </c>
      <c r="E804" t="s">
        <v>194</v>
      </c>
      <c r="F804" t="s">
        <v>195</v>
      </c>
      <c r="G804" s="2">
        <v>9000</v>
      </c>
      <c r="H804" t="str">
        <f>_xlfn.XLOOKUP(Data_Xuất[[#This Row],[Main SKU]],MD_Main_SKU[Main SKU],MD_Main_SKU[SKU name_gom])</f>
        <v>WSS03</v>
      </c>
      <c r="I804" t="str">
        <f>_xlfn.XLOOKUP(Data_Xuất[[#This Row],[Material-Xuất]],MD_NVL[Material-Xuất],MD_NVL[SKU name_gom])</f>
        <v>B1_DT</v>
      </c>
      <c r="J804" t="str">
        <f>Data_Xuất[[#This Row],[Material-Xuất]]&amp;" | "&amp;Data_Xuất[[#This Row],[Material description-Xuất]]</f>
        <v>160012294 | Vảy PET B1_A3 DT</v>
      </c>
      <c r="K804" s="2" cm="1">
        <f t="array" ref="K8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04" s="2" cm="1">
        <f t="array" ref="L8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4" s="2" cm="1">
        <f t="array" ref="M8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9000</v>
      </c>
      <c r="N804" s="2" cm="1">
        <f t="array" ref="N8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4" s="2" cm="1">
        <f t="array" ref="O8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4" s="2" cm="1">
        <f t="array" ref="P8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4" s="2" cm="1">
        <f t="array" ref="Q8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4" s="2" cm="1">
        <f t="array" ref="R8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4" s="2" cm="1">
        <f t="array" ref="S8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4" s="2" cm="1">
        <f t="array" ref="T8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4" s="2" cm="1">
        <f t="array" ref="U8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4" s="2" cm="1">
        <f t="array" ref="V8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4" s="2" cm="1">
        <f t="array" ref="W8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4" s="2" cm="1">
        <f t="array" ref="X8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4" s="2">
        <f>SUM(Data_Xuất[[#This Row],[B1_MN]:[B4_DT]])-Data_Xuất[[#This Row],[Xuất-NX]]</f>
        <v>0</v>
      </c>
    </row>
    <row r="805" spans="1:25" hidden="1" x14ac:dyDescent="0.35">
      <c r="A805">
        <v>2026</v>
      </c>
      <c r="B805">
        <v>1</v>
      </c>
      <c r="C805" t="s">
        <v>22</v>
      </c>
      <c r="D805" t="s">
        <v>23</v>
      </c>
      <c r="E805" t="s">
        <v>196</v>
      </c>
      <c r="F805" t="s">
        <v>197</v>
      </c>
      <c r="G805" s="2">
        <v>9800</v>
      </c>
      <c r="H805" t="str">
        <f>_xlfn.XLOOKUP(Data_Xuất[[#This Row],[Main SKU]],MD_Main_SKU[Main SKU],MD_Main_SKU[SKU name_gom])</f>
        <v>WSS03</v>
      </c>
      <c r="I805" t="str">
        <f>_xlfn.XLOOKUP(Data_Xuất[[#This Row],[Material-Xuất]],MD_NVL[Material-Xuất],MD_NVL[SKU name_gom])</f>
        <v>B1_MN</v>
      </c>
      <c r="J805" t="str">
        <f>Data_Xuất[[#This Row],[Material-Xuất]]&amp;" | "&amp;Data_Xuất[[#This Row],[Material description-Xuất]]</f>
        <v>160012297 | Vảy PET B1_A3 MN</v>
      </c>
      <c r="K805" s="2" cm="1">
        <f t="array" ref="K8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9800</v>
      </c>
      <c r="L805" s="2" cm="1">
        <f t="array" ref="L8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5" s="2" cm="1">
        <f t="array" ref="M8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05" s="2" cm="1">
        <f t="array" ref="N8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5" s="2" cm="1">
        <f t="array" ref="O8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5" s="2" cm="1">
        <f t="array" ref="P8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5" s="2" cm="1">
        <f t="array" ref="Q8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5" s="2" cm="1">
        <f t="array" ref="R8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5" s="2" cm="1">
        <f t="array" ref="S8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5" s="2" cm="1">
        <f t="array" ref="T8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5" s="2" cm="1">
        <f t="array" ref="U8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5" s="2" cm="1">
        <f t="array" ref="V8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5" s="2" cm="1">
        <f t="array" ref="W8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5" s="2" cm="1">
        <f t="array" ref="X8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5" s="2">
        <f>SUM(Data_Xuất[[#This Row],[B1_MN]:[B4_DT]])-Data_Xuất[[#This Row],[Xuất-NX]]</f>
        <v>0</v>
      </c>
    </row>
    <row r="806" spans="1:25" hidden="1" x14ac:dyDescent="0.35">
      <c r="A806">
        <v>2026</v>
      </c>
      <c r="B806">
        <v>1</v>
      </c>
      <c r="C806" t="s">
        <v>22</v>
      </c>
      <c r="D806" t="s">
        <v>23</v>
      </c>
      <c r="E806" t="s">
        <v>278</v>
      </c>
      <c r="F806" t="s">
        <v>279</v>
      </c>
      <c r="G806" s="2">
        <v>1000</v>
      </c>
      <c r="H806" t="str">
        <f>_xlfn.XLOOKUP(Data_Xuất[[#This Row],[Main SKU]],MD_Main_SKU[Main SKU],MD_Main_SKU[SKU name_gom])</f>
        <v>WSS03</v>
      </c>
      <c r="I806" t="str">
        <f>_xlfn.XLOOKUP(Data_Xuất[[#This Row],[Material-Xuất]],MD_NVL[Material-Xuất],MD_NVL[SKU name_gom])</f>
        <v>B5_DT</v>
      </c>
      <c r="J806" t="str">
        <f>Data_Xuất[[#This Row],[Material-Xuất]]&amp;" | "&amp;Data_Xuất[[#This Row],[Material description-Xuất]]</f>
        <v>160012305 | Vảy PET B5_A2</v>
      </c>
      <c r="K806" s="2" cm="1">
        <f t="array" ref="K8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06" s="2" cm="1">
        <f t="array" ref="L8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6" s="2" cm="1">
        <f t="array" ref="M8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06" s="2" cm="1">
        <f t="array" ref="N8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6" s="2" cm="1">
        <f t="array" ref="O8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6" s="2" cm="1">
        <f t="array" ref="P8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6" s="2" cm="1">
        <f t="array" ref="Q8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6" s="2" cm="1">
        <f t="array" ref="R8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6" s="2" cm="1">
        <f t="array" ref="S8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6" s="2" cm="1">
        <f t="array" ref="T8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6" s="2" cm="1">
        <f t="array" ref="U8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1000</v>
      </c>
      <c r="V806" s="2" cm="1">
        <f t="array" ref="V8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6" s="2" cm="1">
        <f t="array" ref="W8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6" s="2" cm="1">
        <f t="array" ref="X8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6" s="2">
        <f>SUM(Data_Xuất[[#This Row],[B1_MN]:[B4_DT]])-Data_Xuất[[#This Row],[Xuất-NX]]</f>
        <v>0</v>
      </c>
    </row>
    <row r="807" spans="1:25" hidden="1" x14ac:dyDescent="0.35">
      <c r="A807">
        <v>2026</v>
      </c>
      <c r="B807">
        <v>1</v>
      </c>
      <c r="C807" t="s">
        <v>22</v>
      </c>
      <c r="D807" t="s">
        <v>23</v>
      </c>
      <c r="E807" t="s">
        <v>198</v>
      </c>
      <c r="F807" t="s">
        <v>199</v>
      </c>
      <c r="G807" s="2">
        <v>1000</v>
      </c>
      <c r="H807" t="str">
        <f>_xlfn.XLOOKUP(Data_Xuất[[#This Row],[Main SKU]],MD_Main_SKU[Main SKU],MD_Main_SKU[SKU name_gom])</f>
        <v>WSS03</v>
      </c>
      <c r="I807" t="str">
        <f>_xlfn.XLOOKUP(Data_Xuất[[#This Row],[Material-Xuất]],MD_NVL[Material-Xuất],MD_NVL[SKU name_gom])</f>
        <v>Vảy trộn</v>
      </c>
      <c r="J807" t="str">
        <f>Data_Xuất[[#This Row],[Material-Xuất]]&amp;" | "&amp;Data_Xuất[[#This Row],[Material description-Xuất]]</f>
        <v>160012691 | Vảy PET B1_A3-B8_A3</v>
      </c>
      <c r="K807" s="2" cm="1">
        <f t="array" ref="K8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565.18883415435141</v>
      </c>
      <c r="L807" s="2" cm="1">
        <f t="array" ref="L8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7" s="2" cm="1">
        <f t="array" ref="M8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133.11986863711002</v>
      </c>
      <c r="N807" s="2" cm="1">
        <f t="array" ref="N8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07" s="2" cm="1">
        <f t="array" ref="O8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7" s="2" cm="1">
        <f t="array" ref="P8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13.842364532019703</v>
      </c>
      <c r="Q807" s="2" cm="1">
        <f t="array" ref="Q8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7" s="2" cm="1">
        <f t="array" ref="R8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7" s="2" cm="1">
        <f t="array" ref="S8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7" s="2" cm="1">
        <f t="array" ref="T8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7" s="2" cm="1">
        <f t="array" ref="U8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7" s="2" cm="1">
        <f t="array" ref="V8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7" s="2" cm="1">
        <f t="array" ref="W8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287.84893267651887</v>
      </c>
      <c r="X807" s="2" cm="1">
        <f t="array" ref="X8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7" s="2">
        <f>SUM(Data_Xuất[[#This Row],[B1_MN]:[B4_DT]])-Data_Xuất[[#This Row],[Xuất-NX]]</f>
        <v>0</v>
      </c>
    </row>
    <row r="808" spans="1:25" hidden="1" x14ac:dyDescent="0.35">
      <c r="A808">
        <v>2026</v>
      </c>
      <c r="B808">
        <v>1</v>
      </c>
      <c r="C808" t="s">
        <v>22</v>
      </c>
      <c r="D808" t="s">
        <v>23</v>
      </c>
      <c r="E808" t="s">
        <v>62</v>
      </c>
      <c r="F808" t="s">
        <v>63</v>
      </c>
      <c r="G808" s="2">
        <v>345500</v>
      </c>
      <c r="H808" t="str">
        <f>_xlfn.XLOOKUP(Data_Xuất[[#This Row],[Main SKU]],MD_Main_SKU[Main SKU],MD_Main_SKU[SKU name_gom])</f>
        <v>WSS03</v>
      </c>
      <c r="I808" t="str">
        <f>_xlfn.XLOOKUP(Data_Xuất[[#This Row],[Material-Xuất]],MD_NVL[Material-Xuất],MD_NVL[SKU name_gom])</f>
        <v>Vảy trộn</v>
      </c>
      <c r="J808" t="str">
        <f>Data_Xuất[[#This Row],[Material-Xuất]]&amp;" | "&amp;Data_Xuất[[#This Row],[Material description-Xuất]]</f>
        <v>160012869 | Vảy PET WSS03G Mixed</v>
      </c>
      <c r="K808" s="2" cm="1">
        <f t="array" ref="K8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101515.63706563707</v>
      </c>
      <c r="L808" s="2" cm="1">
        <f t="array" ref="L8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8" s="2" cm="1">
        <f t="array" ref="M8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3379.4079794079794</v>
      </c>
      <c r="N808" s="2" cm="1">
        <f t="array" ref="N8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186063.08880308882</v>
      </c>
      <c r="O808" s="2" cm="1">
        <f t="array" ref="O8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54541.866151866147</v>
      </c>
      <c r="P808" s="2" cm="1">
        <f t="array" ref="P8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8" s="2" cm="1">
        <f t="array" ref="Q8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8" s="2" cm="1">
        <f t="array" ref="R8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8" s="2" cm="1">
        <f t="array" ref="S8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8" s="2" cm="1">
        <f t="array" ref="T8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8" s="2" cm="1">
        <f t="array" ref="U8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8" s="2" cm="1">
        <f t="array" ref="V8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8" s="2" cm="1">
        <f t="array" ref="W8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8" s="2" cm="1">
        <f t="array" ref="X8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8" s="2">
        <f>SUM(Data_Xuất[[#This Row],[B1_MN]:[B4_DT]])-Data_Xuất[[#This Row],[Xuất-NX]]</f>
        <v>0</v>
      </c>
    </row>
    <row r="809" spans="1:25" hidden="1" x14ac:dyDescent="0.35">
      <c r="A809">
        <v>2026</v>
      </c>
      <c r="B809">
        <v>1</v>
      </c>
      <c r="C809" t="s">
        <v>22</v>
      </c>
      <c r="D809" t="s">
        <v>23</v>
      </c>
      <c r="E809" t="s">
        <v>266</v>
      </c>
      <c r="F809" t="s">
        <v>267</v>
      </c>
      <c r="G809" s="2">
        <v>14500</v>
      </c>
      <c r="H809" t="str">
        <f>_xlfn.XLOOKUP(Data_Xuất[[#This Row],[Main SKU]],MD_Main_SKU[Main SKU],MD_Main_SKU[SKU name_gom])</f>
        <v>WSS03</v>
      </c>
      <c r="I809" t="str">
        <f>_xlfn.XLOOKUP(Data_Xuất[[#This Row],[Material-Xuất]],MD_NVL[Material-Xuất],MD_NVL[SKU name_gom])</f>
        <v>B6_DT</v>
      </c>
      <c r="J809" t="str">
        <f>Data_Xuất[[#This Row],[Material-Xuất]]&amp;" | "&amp;Data_Xuất[[#This Row],[Material description-Xuất]]</f>
        <v>160012917 | Vảy PET B6.2_A3.1</v>
      </c>
      <c r="K809" s="2" cm="1">
        <f t="array" ref="K8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09" s="2" cm="1">
        <f t="array" ref="L8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09" s="2" cm="1">
        <f t="array" ref="M8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09" s="2" cm="1">
        <f t="array" ref="N8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14500</v>
      </c>
      <c r="O809" s="2" cm="1">
        <f t="array" ref="O8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09" s="2" cm="1">
        <f t="array" ref="P8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09" s="2" cm="1">
        <f t="array" ref="Q8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09" s="2" cm="1">
        <f t="array" ref="R8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09" s="2" cm="1">
        <f t="array" ref="S8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09" s="2" cm="1">
        <f t="array" ref="T8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09" s="2" cm="1">
        <f t="array" ref="U8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09" s="2" cm="1">
        <f t="array" ref="V8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09" s="2" cm="1">
        <f t="array" ref="W8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09" s="2" cm="1">
        <f t="array" ref="X8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09" s="2">
        <f>SUM(Data_Xuất[[#This Row],[B1_MN]:[B4_DT]])-Data_Xuất[[#This Row],[Xuất-NX]]</f>
        <v>0</v>
      </c>
    </row>
    <row r="810" spans="1:25" hidden="1" x14ac:dyDescent="0.35">
      <c r="A810">
        <v>2026</v>
      </c>
      <c r="B810">
        <v>1</v>
      </c>
      <c r="C810" t="s">
        <v>99</v>
      </c>
      <c r="D810" t="s">
        <v>100</v>
      </c>
      <c r="E810" t="s">
        <v>172</v>
      </c>
      <c r="F810" t="s">
        <v>173</v>
      </c>
      <c r="G810" s="2">
        <v>4500</v>
      </c>
      <c r="H810" t="str">
        <f>_xlfn.XLOOKUP(Data_Xuất[[#This Row],[Main SKU]],MD_Main_SKU[Main SKU],MD_Main_SKU[SKU name_gom])</f>
        <v>WSS04</v>
      </c>
      <c r="I810" t="str">
        <f>_xlfn.XLOOKUP(Data_Xuất[[#This Row],[Material-Xuất]],MD_NVL[Material-Xuất],MD_NVL[SKU name_gom])</f>
        <v>B1_DT</v>
      </c>
      <c r="J810" t="str">
        <f>Data_Xuất[[#This Row],[Material-Xuất]]&amp;" | "&amp;Data_Xuất[[#This Row],[Material description-Xuất]]</f>
        <v>160012293 | Vảy PET B1_A2.2 DT</v>
      </c>
      <c r="K810" s="2" cm="1">
        <f t="array" ref="K8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0" s="2" cm="1">
        <f t="array" ref="L8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0" s="2" cm="1">
        <f t="array" ref="M8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4500</v>
      </c>
      <c r="N810" s="2" cm="1">
        <f t="array" ref="N8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0" s="2" cm="1">
        <f t="array" ref="O8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0" s="2" cm="1">
        <f t="array" ref="P8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0" s="2" cm="1">
        <f t="array" ref="Q8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0" s="2" cm="1">
        <f t="array" ref="R8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0" s="2" cm="1">
        <f t="array" ref="S8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0" s="2" cm="1">
        <f t="array" ref="T8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0" s="2" cm="1">
        <f t="array" ref="U8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0" s="2" cm="1">
        <f t="array" ref="V8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0" s="2" cm="1">
        <f t="array" ref="W8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0" s="2" cm="1">
        <f t="array" ref="X8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0" s="2">
        <f>SUM(Data_Xuất[[#This Row],[B1_MN]:[B4_DT]])-Data_Xuất[[#This Row],[Xuất-NX]]</f>
        <v>0</v>
      </c>
    </row>
    <row r="811" spans="1:25" hidden="1" x14ac:dyDescent="0.35">
      <c r="A811">
        <v>2026</v>
      </c>
      <c r="B811">
        <v>1</v>
      </c>
      <c r="C811" t="s">
        <v>99</v>
      </c>
      <c r="D811" t="s">
        <v>100</v>
      </c>
      <c r="E811" t="s">
        <v>278</v>
      </c>
      <c r="F811" t="s">
        <v>279</v>
      </c>
      <c r="G811" s="2">
        <v>70</v>
      </c>
      <c r="H811" t="str">
        <f>_xlfn.XLOOKUP(Data_Xuất[[#This Row],[Main SKU]],MD_Main_SKU[Main SKU],MD_Main_SKU[SKU name_gom])</f>
        <v>WSS04</v>
      </c>
      <c r="I811" t="str">
        <f>_xlfn.XLOOKUP(Data_Xuất[[#This Row],[Material-Xuất]],MD_NVL[Material-Xuất],MD_NVL[SKU name_gom])</f>
        <v>B5_DT</v>
      </c>
      <c r="J811" t="str">
        <f>Data_Xuất[[#This Row],[Material-Xuất]]&amp;" | "&amp;Data_Xuất[[#This Row],[Material description-Xuất]]</f>
        <v>160012305 | Vảy PET B5_A2</v>
      </c>
      <c r="K811" s="2" cm="1">
        <f t="array" ref="K8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1" s="2" cm="1">
        <f t="array" ref="L8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1" s="2" cm="1">
        <f t="array" ref="M8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1" s="2" cm="1">
        <f t="array" ref="N8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1" s="2" cm="1">
        <f t="array" ref="O8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1" s="2" cm="1">
        <f t="array" ref="P8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1" s="2" cm="1">
        <f t="array" ref="Q8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1" s="2" cm="1">
        <f t="array" ref="R8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1" s="2" cm="1">
        <f t="array" ref="S8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1" s="2" cm="1">
        <f t="array" ref="T8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1" s="2" cm="1">
        <f t="array" ref="U8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70</v>
      </c>
      <c r="V811" s="2" cm="1">
        <f t="array" ref="V8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1" s="2" cm="1">
        <f t="array" ref="W8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1" s="2" cm="1">
        <f t="array" ref="X8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1" s="2">
        <f>SUM(Data_Xuất[[#This Row],[B1_MN]:[B4_DT]])-Data_Xuất[[#This Row],[Xuất-NX]]</f>
        <v>0</v>
      </c>
    </row>
    <row r="812" spans="1:25" hidden="1" x14ac:dyDescent="0.35">
      <c r="A812">
        <v>2026</v>
      </c>
      <c r="B812">
        <v>1</v>
      </c>
      <c r="C812" t="s">
        <v>99</v>
      </c>
      <c r="D812" t="s">
        <v>100</v>
      </c>
      <c r="E812" t="s">
        <v>142</v>
      </c>
      <c r="F812" t="s">
        <v>143</v>
      </c>
      <c r="G812" s="2">
        <v>6500</v>
      </c>
      <c r="H812" t="str">
        <f>_xlfn.XLOOKUP(Data_Xuất[[#This Row],[Main SKU]],MD_Main_SKU[Main SKU],MD_Main_SKU[SKU name_gom])</f>
        <v>WSS04</v>
      </c>
      <c r="I812" t="str">
        <f>_xlfn.XLOOKUP(Data_Xuất[[#This Row],[Material-Xuất]],MD_NVL[Material-Xuất],MD_NVL[SKU name_gom])</f>
        <v>B1_DT</v>
      </c>
      <c r="J812" t="str">
        <f>Data_Xuất[[#This Row],[Material-Xuất]]&amp;" | "&amp;Data_Xuất[[#This Row],[Material description-Xuất]]</f>
        <v>160012659 | Vảy PET B1_A2.1 DT</v>
      </c>
      <c r="K812" s="2" cm="1">
        <f t="array" ref="K8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2" s="2" cm="1">
        <f t="array" ref="L8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2" s="2" cm="1">
        <f t="array" ref="M8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6500</v>
      </c>
      <c r="N812" s="2" cm="1">
        <f t="array" ref="N8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2" s="2" cm="1">
        <f t="array" ref="O8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2" s="2" cm="1">
        <f t="array" ref="P8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2" s="2" cm="1">
        <f t="array" ref="Q8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2" s="2" cm="1">
        <f t="array" ref="R8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2" s="2" cm="1">
        <f t="array" ref="S8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2" s="2" cm="1">
        <f t="array" ref="T8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2" s="2" cm="1">
        <f t="array" ref="U8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2" s="2" cm="1">
        <f t="array" ref="V8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2" s="2" cm="1">
        <f t="array" ref="W8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2" s="2" cm="1">
        <f t="array" ref="X8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2" s="2">
        <f>SUM(Data_Xuất[[#This Row],[B1_MN]:[B4_DT]])-Data_Xuất[[#This Row],[Xuất-NX]]</f>
        <v>0</v>
      </c>
    </row>
    <row r="813" spans="1:25" hidden="1" x14ac:dyDescent="0.35">
      <c r="A813">
        <v>2026</v>
      </c>
      <c r="B813">
        <v>1</v>
      </c>
      <c r="C813" t="s">
        <v>99</v>
      </c>
      <c r="D813" t="s">
        <v>100</v>
      </c>
      <c r="E813" t="s">
        <v>226</v>
      </c>
      <c r="F813" t="s">
        <v>227</v>
      </c>
      <c r="G813" s="2">
        <v>500</v>
      </c>
      <c r="H813" t="str">
        <f>_xlfn.XLOOKUP(Data_Xuất[[#This Row],[Main SKU]],MD_Main_SKU[Main SKU],MD_Main_SKU[SKU name_gom])</f>
        <v>WSS04</v>
      </c>
      <c r="I813" t="str">
        <f>_xlfn.XLOOKUP(Data_Xuất[[#This Row],[Material-Xuất]],MD_NVL[Material-Xuất],MD_NVL[SKU name_gom])</f>
        <v>B6_DT</v>
      </c>
      <c r="J813" t="str">
        <f>Data_Xuất[[#This Row],[Material-Xuất]]&amp;" | "&amp;Data_Xuất[[#This Row],[Material description-Xuất]]</f>
        <v>160012688 | Vảy PET B6.2_A2</v>
      </c>
      <c r="K813" s="2" cm="1">
        <f t="array" ref="K8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3" s="2" cm="1">
        <f t="array" ref="L8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3" s="2" cm="1">
        <f t="array" ref="M8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3" s="2" cm="1">
        <f t="array" ref="N8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500</v>
      </c>
      <c r="O813" s="2" cm="1">
        <f t="array" ref="O8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3" s="2" cm="1">
        <f t="array" ref="P8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3" s="2" cm="1">
        <f t="array" ref="Q8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3" s="2" cm="1">
        <f t="array" ref="R8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3" s="2" cm="1">
        <f t="array" ref="S8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3" s="2" cm="1">
        <f t="array" ref="T8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3" s="2" cm="1">
        <f t="array" ref="U8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3" s="2" cm="1">
        <f t="array" ref="V8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3" s="2" cm="1">
        <f t="array" ref="W8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3" s="2" cm="1">
        <f t="array" ref="X8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3" s="2">
        <f>SUM(Data_Xuất[[#This Row],[B1_MN]:[B4_DT]])-Data_Xuất[[#This Row],[Xuất-NX]]</f>
        <v>0</v>
      </c>
    </row>
    <row r="814" spans="1:25" hidden="1" x14ac:dyDescent="0.35">
      <c r="A814">
        <v>2026</v>
      </c>
      <c r="B814">
        <v>1</v>
      </c>
      <c r="C814" t="s">
        <v>115</v>
      </c>
      <c r="D814" t="s">
        <v>116</v>
      </c>
      <c r="E814" t="s">
        <v>182</v>
      </c>
      <c r="F814" t="s">
        <v>183</v>
      </c>
      <c r="G814" s="2">
        <v>89400</v>
      </c>
      <c r="H814" t="str">
        <f>_xlfn.XLOOKUP(Data_Xuất[[#This Row],[Main SKU]],MD_Main_SKU[Main SKU],MD_Main_SKU[SKU name_gom])</f>
        <v>WSS05</v>
      </c>
      <c r="I814" t="str">
        <f>_xlfn.XLOOKUP(Data_Xuất[[#This Row],[Material-Xuất]],MD_NVL[Material-Xuất],MD_NVL[SKU name_gom])</f>
        <v>Vảy trộn</v>
      </c>
      <c r="J814" t="str">
        <f>Data_Xuất[[#This Row],[Material-Xuất]]&amp;" | "&amp;Data_Xuất[[#This Row],[Material description-Xuất]]</f>
        <v>160012456 | Vảy Xơ Sợi Mixed Thử Nghiệm</v>
      </c>
      <c r="K814" s="2" cm="1">
        <f t="array" ref="K8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4" s="2" cm="1">
        <f t="array" ref="L8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4" s="2" cm="1">
        <f t="array" ref="M8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4" s="2" cm="1">
        <f t="array" ref="N8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4" s="2" cm="1">
        <f t="array" ref="O8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1393.862224878518</v>
      </c>
      <c r="P814" s="2" cm="1">
        <f t="array" ref="P8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88006.13777512149</v>
      </c>
      <c r="Q814" s="2" cm="1">
        <f t="array" ref="Q8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4" s="2" cm="1">
        <f t="array" ref="R8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4" s="2" cm="1">
        <f t="array" ref="S8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4" s="2" cm="1">
        <f t="array" ref="T8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4" s="2" cm="1">
        <f t="array" ref="U8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4" s="2" cm="1">
        <f t="array" ref="V8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4" s="2" cm="1">
        <f t="array" ref="W8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4" s="2" cm="1">
        <f t="array" ref="X8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4" s="2">
        <f>SUM(Data_Xuất[[#This Row],[B1_MN]:[B4_DT]])-Data_Xuất[[#This Row],[Xuất-NX]]</f>
        <v>0</v>
      </c>
    </row>
    <row r="815" spans="1:25" hidden="1" x14ac:dyDescent="0.35">
      <c r="A815">
        <v>2026</v>
      </c>
      <c r="B815">
        <v>1</v>
      </c>
      <c r="C815" t="s">
        <v>115</v>
      </c>
      <c r="D815" t="s">
        <v>116</v>
      </c>
      <c r="E815" t="s">
        <v>240</v>
      </c>
      <c r="F815" t="s">
        <v>241</v>
      </c>
      <c r="G815" s="2">
        <v>1351</v>
      </c>
      <c r="H815" t="str">
        <f>_xlfn.XLOOKUP(Data_Xuất[[#This Row],[Main SKU]],MD_Main_SKU[Main SKU],MD_Main_SKU[SKU name_gom])</f>
        <v>WSS05</v>
      </c>
      <c r="I815" t="str">
        <f>_xlfn.XLOOKUP(Data_Xuất[[#This Row],[Material-Xuất]],MD_NVL[Material-Xuất],MD_NVL[SKU name_gom])</f>
        <v>Vảy trộn</v>
      </c>
      <c r="J815" t="str">
        <f>Data_Xuất[[#This Row],[Material-Xuất]]&amp;" | "&amp;Data_Xuất[[#This Row],[Material description-Xuất]]</f>
        <v>160012790 | Vảy PET Xơ Sợi B6.2_A3-B7.1_A3</v>
      </c>
      <c r="K815" s="2" cm="1">
        <f t="array" ref="K8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5" s="2" cm="1">
        <f t="array" ref="L8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5" s="2" cm="1">
        <f t="array" ref="M8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5" s="2" cm="1">
        <f t="array" ref="N8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829.67437050359706</v>
      </c>
      <c r="O815" s="2" cm="1">
        <f t="array" ref="O8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44.884302158273378</v>
      </c>
      <c r="P815" s="2" cm="1">
        <f t="array" ref="P8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393.37426618705041</v>
      </c>
      <c r="Q815" s="2" cm="1">
        <f t="array" ref="Q8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15.521920863309351</v>
      </c>
      <c r="R815" s="2" cm="1">
        <f t="array" ref="R8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5" s="2" cm="1">
        <f t="array" ref="S8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5" s="2" cm="1">
        <f t="array" ref="T8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5" s="2" cm="1">
        <f t="array" ref="U8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53.451974820143882</v>
      </c>
      <c r="V815" s="2" cm="1">
        <f t="array" ref="V8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5" s="2" cm="1">
        <f t="array" ref="W8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14.0931654676259</v>
      </c>
      <c r="X815" s="2" cm="1">
        <f t="array" ref="X8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5" s="2">
        <f>SUM(Data_Xuất[[#This Row],[B1_MN]:[B4_DT]])-Data_Xuất[[#This Row],[Xuất-NX]]</f>
        <v>0</v>
      </c>
    </row>
    <row r="816" spans="1:25" hidden="1" x14ac:dyDescent="0.35">
      <c r="A816">
        <v>2026</v>
      </c>
      <c r="B816">
        <v>1</v>
      </c>
      <c r="C816" t="s">
        <v>115</v>
      </c>
      <c r="D816" t="s">
        <v>116</v>
      </c>
      <c r="E816" t="s">
        <v>272</v>
      </c>
      <c r="F816" t="s">
        <v>273</v>
      </c>
      <c r="G816" s="2">
        <v>430</v>
      </c>
      <c r="H816" t="str">
        <f>_xlfn.XLOOKUP(Data_Xuất[[#This Row],[Main SKU]],MD_Main_SKU[Main SKU],MD_Main_SKU[SKU name_gom])</f>
        <v>WSS05</v>
      </c>
      <c r="I816" t="str">
        <f>_xlfn.XLOOKUP(Data_Xuất[[#This Row],[Material-Xuất]],MD_NVL[Material-Xuất],MD_NVL[SKU name_gom])</f>
        <v>Vảy trộn</v>
      </c>
      <c r="J816" t="str">
        <f>Data_Xuất[[#This Row],[Material-Xuất]]&amp;" | "&amp;Data_Xuất[[#This Row],[Material description-Xuất]]</f>
        <v>160012791 | Vảy PET Xơ Sợi B6.2_A3-B5_A3</v>
      </c>
      <c r="K816" s="2" cm="1">
        <f t="array" ref="K8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6" s="2" cm="1">
        <f t="array" ref="L8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6" s="2" cm="1">
        <f t="array" ref="M8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6" s="2" cm="1">
        <f t="array" ref="N8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395.94830633284244</v>
      </c>
      <c r="O816" s="2" cm="1">
        <f t="array" ref="O8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6" s="2" cm="1">
        <f t="array" ref="P8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6" s="2" cm="1">
        <f t="array" ref="Q8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6" s="2" cm="1">
        <f t="array" ref="R8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6" s="2" cm="1">
        <f t="array" ref="S8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6" s="2" cm="1">
        <f t="array" ref="T8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6" s="2" cm="1">
        <f t="array" ref="U8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34.051693667157586</v>
      </c>
      <c r="V816" s="2" cm="1">
        <f t="array" ref="V8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6" s="2" cm="1">
        <f t="array" ref="W8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6" s="2" cm="1">
        <f t="array" ref="X8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6" s="2">
        <f>SUM(Data_Xuất[[#This Row],[B1_MN]:[B4_DT]])-Data_Xuất[[#This Row],[Xuất-NX]]</f>
        <v>0</v>
      </c>
    </row>
    <row r="817" spans="1:25" hidden="1" x14ac:dyDescent="0.35">
      <c r="A817">
        <v>2026</v>
      </c>
      <c r="B817">
        <v>1</v>
      </c>
      <c r="C817" t="s">
        <v>142</v>
      </c>
      <c r="D817" t="s">
        <v>143</v>
      </c>
      <c r="E817" t="s">
        <v>142</v>
      </c>
      <c r="F817" t="s">
        <v>143</v>
      </c>
      <c r="G817" s="2">
        <v>6000</v>
      </c>
      <c r="H817" t="str">
        <f>_xlfn.XLOOKUP(Data_Xuất[[#This Row],[Main SKU]],MD_Main_SKU[Main SKU],MD_Main_SKU[SKU name_gom])</f>
        <v>Khác</v>
      </c>
      <c r="I817" t="str">
        <f>_xlfn.XLOOKUP(Data_Xuất[[#This Row],[Material-Xuất]],MD_NVL[Material-Xuất],MD_NVL[SKU name_gom])</f>
        <v>B1_DT</v>
      </c>
      <c r="J817" t="str">
        <f>Data_Xuất[[#This Row],[Material-Xuất]]&amp;" | "&amp;Data_Xuất[[#This Row],[Material description-Xuất]]</f>
        <v>160012659 | Vảy PET B1_A2.1 DT</v>
      </c>
      <c r="K817" s="2" cm="1">
        <f t="array" ref="K8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7" s="2" cm="1">
        <f t="array" ref="L8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7" s="2" cm="1">
        <f t="array" ref="M8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6000</v>
      </c>
      <c r="N817" s="2" cm="1">
        <f t="array" ref="N8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7" s="2" cm="1">
        <f t="array" ref="O8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7" s="2" cm="1">
        <f t="array" ref="P8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7" s="2" cm="1">
        <f t="array" ref="Q8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17" s="2" cm="1">
        <f t="array" ref="R8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7" s="2" cm="1">
        <f t="array" ref="S8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7" s="2" cm="1">
        <f t="array" ref="T8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7" s="2" cm="1">
        <f t="array" ref="U8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7" s="2" cm="1">
        <f t="array" ref="V8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7" s="2" cm="1">
        <f t="array" ref="W8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7" s="2" cm="1">
        <f t="array" ref="X8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7" s="2">
        <f>SUM(Data_Xuất[[#This Row],[B1_MN]:[B4_DT]])-Data_Xuất[[#This Row],[Xuất-NX]]</f>
        <v>0</v>
      </c>
    </row>
    <row r="818" spans="1:25" hidden="1" x14ac:dyDescent="0.35">
      <c r="A818">
        <v>2026</v>
      </c>
      <c r="B818">
        <v>2</v>
      </c>
      <c r="C818" t="s">
        <v>8</v>
      </c>
      <c r="D818" t="s">
        <v>9</v>
      </c>
      <c r="E818" t="s">
        <v>8</v>
      </c>
      <c r="F818" t="s">
        <v>9</v>
      </c>
      <c r="G818" s="2">
        <v>29655.300000000003</v>
      </c>
      <c r="H818" t="str">
        <f>_xlfn.XLOOKUP(Data_Xuất[[#This Row],[Main SKU]],MD_Main_SKU[Main SKU],MD_Main_SKU[SKU name_gom])</f>
        <v>WSS01</v>
      </c>
      <c r="I818" t="str">
        <f>_xlfn.XLOOKUP(Data_Xuất[[#This Row],[Material-Xuất]],MD_NVL[Material-Xuất],MD_NVL[SKU name_gom])</f>
        <v>Hạt</v>
      </c>
      <c r="J818" t="str">
        <f>Data_Xuất[[#This Row],[Material-Xuất]]&amp;" | "&amp;Data_Xuất[[#This Row],[Material description-Xuất]]</f>
        <v>110000329 | Hạt nhựa rPET WSS01</v>
      </c>
      <c r="K818" s="2" cm="1">
        <f t="array" ref="K8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8" s="2" cm="1">
        <f t="array" ref="L8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8" s="2" cm="1">
        <f t="array" ref="M8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8" s="2" cm="1">
        <f t="array" ref="N8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8" s="2" cm="1">
        <f t="array" ref="O8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8" s="2" cm="1">
        <f t="array" ref="P8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8" s="2" cm="1">
        <f t="array" ref="Q8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29655.300000000003</v>
      </c>
      <c r="R818" s="2" cm="1">
        <f t="array" ref="R8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8" s="2" cm="1">
        <f t="array" ref="S8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8" s="2" cm="1">
        <f t="array" ref="T8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8" s="2" cm="1">
        <f t="array" ref="U8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8" s="2" cm="1">
        <f t="array" ref="V8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8" s="2" cm="1">
        <f t="array" ref="W8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8" s="2" cm="1">
        <f t="array" ref="X8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8" s="2">
        <f>SUM(Data_Xuất[[#This Row],[B1_MN]:[B4_DT]])-Data_Xuất[[#This Row],[Xuất-NX]]</f>
        <v>0</v>
      </c>
    </row>
    <row r="819" spans="1:25" hidden="1" x14ac:dyDescent="0.35">
      <c r="A819">
        <v>2026</v>
      </c>
      <c r="B819">
        <v>2</v>
      </c>
      <c r="C819" t="s">
        <v>14</v>
      </c>
      <c r="D819" t="s">
        <v>15</v>
      </c>
      <c r="E819" t="s">
        <v>34</v>
      </c>
      <c r="F819" t="s">
        <v>35</v>
      </c>
      <c r="G819" s="2">
        <v>13231.000000000002</v>
      </c>
      <c r="H819" t="str">
        <f>_xlfn.XLOOKUP(Data_Xuất[[#This Row],[Main SKU]],MD_Main_SKU[Main SKU],MD_Main_SKU[SKU name_gom])</f>
        <v>iSS01084</v>
      </c>
      <c r="I819" t="str">
        <f>_xlfn.XLOOKUP(Data_Xuất[[#This Row],[Material-Xuất]],MD_NVL[Material-Xuất],MD_NVL[SKU name_gom])</f>
        <v>Hạt</v>
      </c>
      <c r="J819" t="str">
        <f>Data_Xuất[[#This Row],[Material-Xuất]]&amp;" | "&amp;Data_Xuất[[#This Row],[Material description-Xuất]]</f>
        <v>110000492 | Hạt Nhựa rPET WSS03G PL</v>
      </c>
      <c r="K819" s="2" cm="1">
        <f t="array" ref="K8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19" s="2" cm="1">
        <f t="array" ref="L8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19" s="2" cm="1">
        <f t="array" ref="M8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19" s="2" cm="1">
        <f t="array" ref="N8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19" s="2" cm="1">
        <f t="array" ref="O8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19" s="2" cm="1">
        <f t="array" ref="P8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19" s="2" cm="1">
        <f t="array" ref="Q8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13231.000000000002</v>
      </c>
      <c r="R819" s="2" cm="1">
        <f t="array" ref="R8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19" s="2" cm="1">
        <f t="array" ref="S8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19" s="2" cm="1">
        <f t="array" ref="T8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19" s="2" cm="1">
        <f t="array" ref="U8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19" s="2" cm="1">
        <f t="array" ref="V8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19" s="2" cm="1">
        <f t="array" ref="W8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19" s="2" cm="1">
        <f t="array" ref="X8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19" s="2">
        <f>SUM(Data_Xuất[[#This Row],[B1_MN]:[B4_DT]])-Data_Xuất[[#This Row],[Xuất-NX]]</f>
        <v>0</v>
      </c>
    </row>
    <row r="820" spans="1:25" hidden="1" x14ac:dyDescent="0.35">
      <c r="A820">
        <v>2026</v>
      </c>
      <c r="B820">
        <v>2</v>
      </c>
      <c r="C820" t="s">
        <v>14</v>
      </c>
      <c r="D820" t="s">
        <v>15</v>
      </c>
      <c r="E820" t="s">
        <v>160</v>
      </c>
      <c r="F820" t="s">
        <v>161</v>
      </c>
      <c r="G820" s="2">
        <v>147000</v>
      </c>
      <c r="H820" t="str">
        <f>_xlfn.XLOOKUP(Data_Xuất[[#This Row],[Main SKU]],MD_Main_SKU[Main SKU],MD_Main_SKU[SKU name_gom])</f>
        <v>iSS01084</v>
      </c>
      <c r="I820" t="str">
        <f>_xlfn.XLOOKUP(Data_Xuất[[#This Row],[Material-Xuất]],MD_NVL[Material-Xuất],MD_NVL[SKU name_gom])</f>
        <v>B1_DT</v>
      </c>
      <c r="J820" t="str">
        <f>Data_Xuất[[#This Row],[Material-Xuất]]&amp;" | "&amp;Data_Xuất[[#This Row],[Material description-Xuất]]</f>
        <v>160009895 | Vảy PET B1_A1 DT</v>
      </c>
      <c r="K820" s="2" cm="1">
        <f t="array" ref="K8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20" s="2" cm="1">
        <f t="array" ref="L8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0" s="2" cm="1">
        <f t="array" ref="M8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147000</v>
      </c>
      <c r="N820" s="2" cm="1">
        <f t="array" ref="N8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0" s="2" cm="1">
        <f t="array" ref="O8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0" s="2" cm="1">
        <f t="array" ref="P8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0" s="2" cm="1">
        <f t="array" ref="Q8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0" s="2" cm="1">
        <f t="array" ref="R8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0" s="2" cm="1">
        <f t="array" ref="S8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0" s="2" cm="1">
        <f t="array" ref="T8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0" s="2" cm="1">
        <f t="array" ref="U8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0" s="2" cm="1">
        <f t="array" ref="V8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0" s="2" cm="1">
        <f t="array" ref="W8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0" s="2" cm="1">
        <f t="array" ref="X8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0" s="2">
        <f>SUM(Data_Xuất[[#This Row],[B1_MN]:[B4_DT]])-Data_Xuất[[#This Row],[Xuất-NX]]</f>
        <v>0</v>
      </c>
    </row>
    <row r="821" spans="1:25" hidden="1" x14ac:dyDescent="0.35">
      <c r="A821">
        <v>2026</v>
      </c>
      <c r="B821">
        <v>2</v>
      </c>
      <c r="C821" t="s">
        <v>14</v>
      </c>
      <c r="D821" t="s">
        <v>15</v>
      </c>
      <c r="E821" t="s">
        <v>162</v>
      </c>
      <c r="F821" t="s">
        <v>163</v>
      </c>
      <c r="G821" s="2">
        <v>135850</v>
      </c>
      <c r="H821" t="str">
        <f>_xlfn.XLOOKUP(Data_Xuất[[#This Row],[Main SKU]],MD_Main_SKU[Main SKU],MD_Main_SKU[SKU name_gom])</f>
        <v>iSS01084</v>
      </c>
      <c r="I821" t="str">
        <f>_xlfn.XLOOKUP(Data_Xuất[[#This Row],[Material-Xuất]],MD_NVL[Material-Xuất],MD_NVL[SKU name_gom])</f>
        <v>B1_MN</v>
      </c>
      <c r="J821" t="str">
        <f>Data_Xuất[[#This Row],[Material-Xuất]]&amp;" | "&amp;Data_Xuất[[#This Row],[Material description-Xuất]]</f>
        <v>160011761 | Vảy PET B1_A1 MN</v>
      </c>
      <c r="K821" s="2" cm="1">
        <f t="array" ref="K8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135850</v>
      </c>
      <c r="L821" s="2" cm="1">
        <f t="array" ref="L8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1" s="2" cm="1">
        <f t="array" ref="M8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1" s="2" cm="1">
        <f t="array" ref="N8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1" s="2" cm="1">
        <f t="array" ref="O8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1" s="2" cm="1">
        <f t="array" ref="P8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1" s="2" cm="1">
        <f t="array" ref="Q8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1" s="2" cm="1">
        <f t="array" ref="R8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1" s="2" cm="1">
        <f t="array" ref="S8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1" s="2" cm="1">
        <f t="array" ref="T8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1" s="2" cm="1">
        <f t="array" ref="U8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1" s="2" cm="1">
        <f t="array" ref="V8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1" s="2" cm="1">
        <f t="array" ref="W8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1" s="2" cm="1">
        <f t="array" ref="X8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1" s="2">
        <f>SUM(Data_Xuất[[#This Row],[B1_MN]:[B4_DT]])-Data_Xuất[[#This Row],[Xuất-NX]]</f>
        <v>0</v>
      </c>
    </row>
    <row r="822" spans="1:25" hidden="1" x14ac:dyDescent="0.35">
      <c r="A822">
        <v>2026</v>
      </c>
      <c r="B822">
        <v>2</v>
      </c>
      <c r="C822" t="s">
        <v>14</v>
      </c>
      <c r="D822" t="s">
        <v>15</v>
      </c>
      <c r="E822" t="s">
        <v>188</v>
      </c>
      <c r="F822" t="s">
        <v>189</v>
      </c>
      <c r="G822" s="2">
        <v>30000</v>
      </c>
      <c r="H822" t="str">
        <f>_xlfn.XLOOKUP(Data_Xuất[[#This Row],[Main SKU]],MD_Main_SKU[Main SKU],MD_Main_SKU[SKU name_gom])</f>
        <v>iSS01084</v>
      </c>
      <c r="I822" t="str">
        <f>_xlfn.XLOOKUP(Data_Xuất[[#This Row],[Material-Xuất]],MD_NVL[Material-Xuất],MD_NVL[SKU name_gom])</f>
        <v>Vảy trộn</v>
      </c>
      <c r="J822" t="str">
        <f>Data_Xuất[[#This Row],[Material-Xuất]]&amp;" | "&amp;Data_Xuất[[#This Row],[Material description-Xuất]]</f>
        <v>160012273 | Vảy PET B1 Mix B2</v>
      </c>
      <c r="K822" s="2" cm="1">
        <f t="array" ref="K8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27200</v>
      </c>
      <c r="L822" s="2" cm="1">
        <f t="array" ref="L8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2" s="2" cm="1">
        <f t="array" ref="M8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2" s="2" cm="1">
        <f t="array" ref="N8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2" s="2" cm="1">
        <f t="array" ref="O8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2" s="2" cm="1">
        <f t="array" ref="P8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2" s="2" cm="1">
        <f t="array" ref="Q8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2" s="2" cm="1">
        <f t="array" ref="R8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2" s="2" cm="1">
        <f t="array" ref="S8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2800</v>
      </c>
      <c r="T822" s="2" cm="1">
        <f t="array" ref="T8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2" s="2" cm="1">
        <f t="array" ref="U8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2" s="2" cm="1">
        <f t="array" ref="V8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2" s="2" cm="1">
        <f t="array" ref="W8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2" s="2" cm="1">
        <f t="array" ref="X8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2" s="2">
        <f>SUM(Data_Xuất[[#This Row],[B1_MN]:[B4_DT]])-Data_Xuất[[#This Row],[Xuất-NX]]</f>
        <v>0</v>
      </c>
    </row>
    <row r="823" spans="1:25" hidden="1" x14ac:dyDescent="0.35">
      <c r="A823">
        <v>2026</v>
      </c>
      <c r="B823">
        <v>2</v>
      </c>
      <c r="C823" t="s">
        <v>14</v>
      </c>
      <c r="D823" t="s">
        <v>15</v>
      </c>
      <c r="E823" t="s">
        <v>142</v>
      </c>
      <c r="F823" t="s">
        <v>143</v>
      </c>
      <c r="G823" s="2">
        <v>44000.000000000015</v>
      </c>
      <c r="H823" t="str">
        <f>_xlfn.XLOOKUP(Data_Xuất[[#This Row],[Main SKU]],MD_Main_SKU[Main SKU],MD_Main_SKU[SKU name_gom])</f>
        <v>iSS01084</v>
      </c>
      <c r="I823" t="str">
        <f>_xlfn.XLOOKUP(Data_Xuất[[#This Row],[Material-Xuất]],MD_NVL[Material-Xuất],MD_NVL[SKU name_gom])</f>
        <v>B1_DT</v>
      </c>
      <c r="J823" t="str">
        <f>Data_Xuất[[#This Row],[Material-Xuất]]&amp;" | "&amp;Data_Xuất[[#This Row],[Material description-Xuất]]</f>
        <v>160012659 | Vảy PET B1_A2.1 DT</v>
      </c>
      <c r="K823" s="2" cm="1">
        <f t="array" ref="K8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23" s="2" cm="1">
        <f t="array" ref="L8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3" s="2" cm="1">
        <f t="array" ref="M8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44000.000000000015</v>
      </c>
      <c r="N823" s="2" cm="1">
        <f t="array" ref="N8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3" s="2" cm="1">
        <f t="array" ref="O8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3" s="2" cm="1">
        <f t="array" ref="P8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3" s="2" cm="1">
        <f t="array" ref="Q8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3" s="2" cm="1">
        <f t="array" ref="R8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3" s="2" cm="1">
        <f t="array" ref="S8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3" s="2" cm="1">
        <f t="array" ref="T8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3" s="2" cm="1">
        <f t="array" ref="U8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3" s="2" cm="1">
        <f t="array" ref="V8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3" s="2" cm="1">
        <f t="array" ref="W8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3" s="2" cm="1">
        <f t="array" ref="X8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3" s="2">
        <f>SUM(Data_Xuất[[#This Row],[B1_MN]:[B4_DT]])-Data_Xuất[[#This Row],[Xuất-NX]]</f>
        <v>0</v>
      </c>
    </row>
    <row r="824" spans="1:25" hidden="1" x14ac:dyDescent="0.35">
      <c r="A824">
        <v>2026</v>
      </c>
      <c r="B824">
        <v>2</v>
      </c>
      <c r="C824" t="s">
        <v>14</v>
      </c>
      <c r="D824" t="s">
        <v>15</v>
      </c>
      <c r="E824" t="s">
        <v>170</v>
      </c>
      <c r="F824" t="s">
        <v>171</v>
      </c>
      <c r="G824" s="2">
        <v>2500</v>
      </c>
      <c r="H824" t="str">
        <f>_xlfn.XLOOKUP(Data_Xuất[[#This Row],[Main SKU]],MD_Main_SKU[Main SKU],MD_Main_SKU[SKU name_gom])</f>
        <v>iSS01084</v>
      </c>
      <c r="I824" t="str">
        <f>_xlfn.XLOOKUP(Data_Xuất[[#This Row],[Material-Xuất]],MD_NVL[Material-Xuất],MD_NVL[SKU name_gom])</f>
        <v>B1_MN</v>
      </c>
      <c r="J824" t="str">
        <f>Data_Xuất[[#This Row],[Material-Xuất]]&amp;" | "&amp;Data_Xuất[[#This Row],[Material description-Xuất]]</f>
        <v>160012660 | Vảy PET B1_A2.1 MN</v>
      </c>
      <c r="K824" s="2" cm="1">
        <f t="array" ref="K8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2500</v>
      </c>
      <c r="L824" s="2" cm="1">
        <f t="array" ref="L8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4" s="2" cm="1">
        <f t="array" ref="M8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4" s="2" cm="1">
        <f t="array" ref="N8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4" s="2" cm="1">
        <f t="array" ref="O8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4" s="2" cm="1">
        <f t="array" ref="P8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4" s="2" cm="1">
        <f t="array" ref="Q8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4" s="2" cm="1">
        <f t="array" ref="R8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4" s="2" cm="1">
        <f t="array" ref="S8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4" s="2" cm="1">
        <f t="array" ref="T8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4" s="2" cm="1">
        <f t="array" ref="U8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4" s="2" cm="1">
        <f t="array" ref="V8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4" s="2" cm="1">
        <f t="array" ref="W8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4" s="2" cm="1">
        <f t="array" ref="X8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4" s="2">
        <f>SUM(Data_Xuất[[#This Row],[B1_MN]:[B4_DT]])-Data_Xuất[[#This Row],[Xuất-NX]]</f>
        <v>0</v>
      </c>
    </row>
    <row r="825" spans="1:25" hidden="1" x14ac:dyDescent="0.35">
      <c r="A825">
        <v>2026</v>
      </c>
      <c r="B825">
        <v>2</v>
      </c>
      <c r="C825" t="s">
        <v>16</v>
      </c>
      <c r="D825" t="s">
        <v>17</v>
      </c>
      <c r="E825" t="s">
        <v>34</v>
      </c>
      <c r="F825" t="s">
        <v>35</v>
      </c>
      <c r="G825" s="2">
        <v>40303.999999999993</v>
      </c>
      <c r="H825" t="str">
        <f>_xlfn.XLOOKUP(Data_Xuất[[#This Row],[Main SKU]],MD_Main_SKU[Main SKU],MD_Main_SKU[SKU name_gom])</f>
        <v>WSS01</v>
      </c>
      <c r="I825" t="str">
        <f>_xlfn.XLOOKUP(Data_Xuất[[#This Row],[Material-Xuất]],MD_NVL[Material-Xuất],MD_NVL[SKU name_gom])</f>
        <v>Hạt</v>
      </c>
      <c r="J825" t="str">
        <f>Data_Xuất[[#This Row],[Material-Xuất]]&amp;" | "&amp;Data_Xuất[[#This Row],[Material description-Xuất]]</f>
        <v>110000492 | Hạt Nhựa rPET WSS03G PL</v>
      </c>
      <c r="K825" s="2" cm="1">
        <f t="array" ref="K8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25" s="2" cm="1">
        <f t="array" ref="L8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5" s="2" cm="1">
        <f t="array" ref="M8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5" s="2" cm="1">
        <f t="array" ref="N8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5" s="2" cm="1">
        <f t="array" ref="O8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5" s="2" cm="1">
        <f t="array" ref="P8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5" s="2" cm="1">
        <f t="array" ref="Q8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40303.999999999993</v>
      </c>
      <c r="R825" s="2" cm="1">
        <f t="array" ref="R8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5" s="2" cm="1">
        <f t="array" ref="S8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5" s="2" cm="1">
        <f t="array" ref="T8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5" s="2" cm="1">
        <f t="array" ref="U8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5" s="2" cm="1">
        <f t="array" ref="V8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5" s="2" cm="1">
        <f t="array" ref="W8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5" s="2" cm="1">
        <f t="array" ref="X8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5" s="2">
        <f>SUM(Data_Xuất[[#This Row],[B1_MN]:[B4_DT]])-Data_Xuất[[#This Row],[Xuất-NX]]</f>
        <v>0</v>
      </c>
    </row>
    <row r="826" spans="1:25" hidden="1" x14ac:dyDescent="0.35">
      <c r="A826">
        <v>2026</v>
      </c>
      <c r="B826">
        <v>2</v>
      </c>
      <c r="C826" t="s">
        <v>16</v>
      </c>
      <c r="D826" t="s">
        <v>17</v>
      </c>
      <c r="E826" t="s">
        <v>160</v>
      </c>
      <c r="F826" t="s">
        <v>161</v>
      </c>
      <c r="G826" s="2">
        <v>21999.999999999996</v>
      </c>
      <c r="H826" t="str">
        <f>_xlfn.XLOOKUP(Data_Xuất[[#This Row],[Main SKU]],MD_Main_SKU[Main SKU],MD_Main_SKU[SKU name_gom])</f>
        <v>WSS01</v>
      </c>
      <c r="I826" t="str">
        <f>_xlfn.XLOOKUP(Data_Xuất[[#This Row],[Material-Xuất]],MD_NVL[Material-Xuất],MD_NVL[SKU name_gom])</f>
        <v>B1_DT</v>
      </c>
      <c r="J826" t="str">
        <f>Data_Xuất[[#This Row],[Material-Xuất]]&amp;" | "&amp;Data_Xuất[[#This Row],[Material description-Xuất]]</f>
        <v>160009895 | Vảy PET B1_A1 DT</v>
      </c>
      <c r="K826" s="2" cm="1">
        <f t="array" ref="K8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26" s="2" cm="1">
        <f t="array" ref="L8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6" s="2" cm="1">
        <f t="array" ref="M8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21999.999999999996</v>
      </c>
      <c r="N826" s="2" cm="1">
        <f t="array" ref="N8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6" s="2" cm="1">
        <f t="array" ref="O8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6" s="2" cm="1">
        <f t="array" ref="P8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6" s="2" cm="1">
        <f t="array" ref="Q8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6" s="2" cm="1">
        <f t="array" ref="R8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6" s="2" cm="1">
        <f t="array" ref="S8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6" s="2" cm="1">
        <f t="array" ref="T8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6" s="2" cm="1">
        <f t="array" ref="U8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6" s="2" cm="1">
        <f t="array" ref="V8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6" s="2" cm="1">
        <f t="array" ref="W8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6" s="2" cm="1">
        <f t="array" ref="X8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6" s="2">
        <f>SUM(Data_Xuất[[#This Row],[B1_MN]:[B4_DT]])-Data_Xuất[[#This Row],[Xuất-NX]]</f>
        <v>0</v>
      </c>
    </row>
    <row r="827" spans="1:25" hidden="1" x14ac:dyDescent="0.35">
      <c r="A827">
        <v>2026</v>
      </c>
      <c r="B827">
        <v>2</v>
      </c>
      <c r="C827" t="s">
        <v>16</v>
      </c>
      <c r="D827" t="s">
        <v>17</v>
      </c>
      <c r="E827" t="s">
        <v>162</v>
      </c>
      <c r="F827" t="s">
        <v>163</v>
      </c>
      <c r="G827" s="2">
        <v>313510.00000000012</v>
      </c>
      <c r="H827" t="str">
        <f>_xlfn.XLOOKUP(Data_Xuất[[#This Row],[Main SKU]],MD_Main_SKU[Main SKU],MD_Main_SKU[SKU name_gom])</f>
        <v>WSS01</v>
      </c>
      <c r="I827" t="str">
        <f>_xlfn.XLOOKUP(Data_Xuất[[#This Row],[Material-Xuất]],MD_NVL[Material-Xuất],MD_NVL[SKU name_gom])</f>
        <v>B1_MN</v>
      </c>
      <c r="J827" t="str">
        <f>Data_Xuất[[#This Row],[Material-Xuất]]&amp;" | "&amp;Data_Xuất[[#This Row],[Material description-Xuất]]</f>
        <v>160011761 | Vảy PET B1_A1 MN</v>
      </c>
      <c r="K827" s="2" cm="1">
        <f t="array" ref="K8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313510.00000000012</v>
      </c>
      <c r="L827" s="2" cm="1">
        <f t="array" ref="L8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7" s="2" cm="1">
        <f t="array" ref="M8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7" s="2" cm="1">
        <f t="array" ref="N8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7" s="2" cm="1">
        <f t="array" ref="O8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7" s="2" cm="1">
        <f t="array" ref="P8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7" s="2" cm="1">
        <f t="array" ref="Q8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7" s="2" cm="1">
        <f t="array" ref="R8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7" s="2" cm="1">
        <f t="array" ref="S8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7" s="2" cm="1">
        <f t="array" ref="T8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7" s="2" cm="1">
        <f t="array" ref="U8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7" s="2" cm="1">
        <f t="array" ref="V8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7" s="2" cm="1">
        <f t="array" ref="W8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7" s="2" cm="1">
        <f t="array" ref="X8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7" s="2">
        <f>SUM(Data_Xuất[[#This Row],[B1_MN]:[B4_DT]])-Data_Xuất[[#This Row],[Xuất-NX]]</f>
        <v>0</v>
      </c>
    </row>
    <row r="828" spans="1:25" hidden="1" x14ac:dyDescent="0.35">
      <c r="A828">
        <v>2026</v>
      </c>
      <c r="B828">
        <v>2</v>
      </c>
      <c r="C828" t="s">
        <v>16</v>
      </c>
      <c r="D828" t="s">
        <v>17</v>
      </c>
      <c r="E828" t="s">
        <v>172</v>
      </c>
      <c r="F828" t="s">
        <v>173</v>
      </c>
      <c r="G828" s="2">
        <v>47500</v>
      </c>
      <c r="H828" t="str">
        <f>_xlfn.XLOOKUP(Data_Xuất[[#This Row],[Main SKU]],MD_Main_SKU[Main SKU],MD_Main_SKU[SKU name_gom])</f>
        <v>WSS01</v>
      </c>
      <c r="I828" t="str">
        <f>_xlfn.XLOOKUP(Data_Xuất[[#This Row],[Material-Xuất]],MD_NVL[Material-Xuất],MD_NVL[SKU name_gom])</f>
        <v>B1_DT</v>
      </c>
      <c r="J828" t="str">
        <f>Data_Xuất[[#This Row],[Material-Xuất]]&amp;" | "&amp;Data_Xuất[[#This Row],[Material description-Xuất]]</f>
        <v>160012293 | Vảy PET B1_A2.2 DT</v>
      </c>
      <c r="K828" s="2" cm="1">
        <f t="array" ref="K8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28" s="2" cm="1">
        <f t="array" ref="L8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8" s="2" cm="1">
        <f t="array" ref="M8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47500</v>
      </c>
      <c r="N828" s="2" cm="1">
        <f t="array" ref="N8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8" s="2" cm="1">
        <f t="array" ref="O8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8" s="2" cm="1">
        <f t="array" ref="P8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8" s="2" cm="1">
        <f t="array" ref="Q8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8" s="2" cm="1">
        <f t="array" ref="R8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8" s="2" cm="1">
        <f t="array" ref="S8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8" s="2" cm="1">
        <f t="array" ref="T8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8" s="2" cm="1">
        <f t="array" ref="U8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8" s="2" cm="1">
        <f t="array" ref="V8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8" s="2" cm="1">
        <f t="array" ref="W8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8" s="2" cm="1">
        <f t="array" ref="X8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8" s="2">
        <f>SUM(Data_Xuất[[#This Row],[B1_MN]:[B4_DT]])-Data_Xuất[[#This Row],[Xuất-NX]]</f>
        <v>0</v>
      </c>
    </row>
    <row r="829" spans="1:25" hidden="1" x14ac:dyDescent="0.35">
      <c r="A829">
        <v>2026</v>
      </c>
      <c r="B829">
        <v>2</v>
      </c>
      <c r="C829" t="s">
        <v>16</v>
      </c>
      <c r="D829" t="s">
        <v>17</v>
      </c>
      <c r="E829" t="s">
        <v>164</v>
      </c>
      <c r="F829" t="s">
        <v>165</v>
      </c>
      <c r="G829" s="2">
        <v>156999.99999999997</v>
      </c>
      <c r="H829" t="str">
        <f>_xlfn.XLOOKUP(Data_Xuất[[#This Row],[Main SKU]],MD_Main_SKU[Main SKU],MD_Main_SKU[SKU name_gom])</f>
        <v>WSS01</v>
      </c>
      <c r="I829" t="str">
        <f>_xlfn.XLOOKUP(Data_Xuất[[#This Row],[Material-Xuất]],MD_NVL[Material-Xuất],MD_NVL[SKU name_gom])</f>
        <v>B1_MN</v>
      </c>
      <c r="J829" t="str">
        <f>Data_Xuất[[#This Row],[Material-Xuất]]&amp;" | "&amp;Data_Xuất[[#This Row],[Material description-Xuất]]</f>
        <v>160012296 | Vảy PET B1_A2.2 MN</v>
      </c>
      <c r="K829" s="2" cm="1">
        <f t="array" ref="K8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156999.99999999997</v>
      </c>
      <c r="L829" s="2" cm="1">
        <f t="array" ref="L8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29" s="2" cm="1">
        <f t="array" ref="M8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29" s="2" cm="1">
        <f t="array" ref="N8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29" s="2" cm="1">
        <f t="array" ref="O8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29" s="2" cm="1">
        <f t="array" ref="P8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29" s="2" cm="1">
        <f t="array" ref="Q8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29" s="2" cm="1">
        <f t="array" ref="R8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29" s="2" cm="1">
        <f t="array" ref="S8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29" s="2" cm="1">
        <f t="array" ref="T8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29" s="2" cm="1">
        <f t="array" ref="U8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29" s="2" cm="1">
        <f t="array" ref="V8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29" s="2" cm="1">
        <f t="array" ref="W8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29" s="2" cm="1">
        <f t="array" ref="X8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29" s="2">
        <f>SUM(Data_Xuất[[#This Row],[B1_MN]:[B4_DT]])-Data_Xuất[[#This Row],[Xuất-NX]]</f>
        <v>0</v>
      </c>
    </row>
    <row r="830" spans="1:25" hidden="1" x14ac:dyDescent="0.35">
      <c r="A830">
        <v>2026</v>
      </c>
      <c r="B830">
        <v>2</v>
      </c>
      <c r="C830" t="s">
        <v>16</v>
      </c>
      <c r="D830" t="s">
        <v>17</v>
      </c>
      <c r="E830" t="s">
        <v>196</v>
      </c>
      <c r="F830" t="s">
        <v>197</v>
      </c>
      <c r="G830" s="2">
        <v>162999.99999999997</v>
      </c>
      <c r="H830" t="str">
        <f>_xlfn.XLOOKUP(Data_Xuất[[#This Row],[Main SKU]],MD_Main_SKU[Main SKU],MD_Main_SKU[SKU name_gom])</f>
        <v>WSS01</v>
      </c>
      <c r="I830" t="str">
        <f>_xlfn.XLOOKUP(Data_Xuất[[#This Row],[Material-Xuất]],MD_NVL[Material-Xuất],MD_NVL[SKU name_gom])</f>
        <v>B1_MN</v>
      </c>
      <c r="J830" t="str">
        <f>Data_Xuất[[#This Row],[Material-Xuất]]&amp;" | "&amp;Data_Xuất[[#This Row],[Material description-Xuất]]</f>
        <v>160012297 | Vảy PET B1_A3 MN</v>
      </c>
      <c r="K830" s="2" cm="1">
        <f t="array" ref="K8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162999.99999999997</v>
      </c>
      <c r="L830" s="2" cm="1">
        <f t="array" ref="L8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0" s="2" cm="1">
        <f t="array" ref="M8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30" s="2" cm="1">
        <f t="array" ref="N8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0" s="2" cm="1">
        <f t="array" ref="O8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0" s="2" cm="1">
        <f t="array" ref="P8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0" s="2" cm="1">
        <f t="array" ref="Q8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0" s="2" cm="1">
        <f t="array" ref="R8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0" s="2" cm="1">
        <f t="array" ref="S8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0" s="2" cm="1">
        <f t="array" ref="T8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0" s="2" cm="1">
        <f t="array" ref="U8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0" s="2" cm="1">
        <f t="array" ref="V8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0" s="2" cm="1">
        <f t="array" ref="W8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0" s="2" cm="1">
        <f t="array" ref="X8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0" s="2">
        <f>SUM(Data_Xuất[[#This Row],[B1_MN]:[B4_DT]])-Data_Xuất[[#This Row],[Xuất-NX]]</f>
        <v>0</v>
      </c>
    </row>
    <row r="831" spans="1:25" hidden="1" x14ac:dyDescent="0.35">
      <c r="A831">
        <v>2026</v>
      </c>
      <c r="B831">
        <v>2</v>
      </c>
      <c r="C831" t="s">
        <v>16</v>
      </c>
      <c r="D831" t="s">
        <v>17</v>
      </c>
      <c r="E831" t="s">
        <v>170</v>
      </c>
      <c r="F831" t="s">
        <v>171</v>
      </c>
      <c r="G831" s="2">
        <v>20000</v>
      </c>
      <c r="H831" t="str">
        <f>_xlfn.XLOOKUP(Data_Xuất[[#This Row],[Main SKU]],MD_Main_SKU[Main SKU],MD_Main_SKU[SKU name_gom])</f>
        <v>WSS01</v>
      </c>
      <c r="I831" t="str">
        <f>_xlfn.XLOOKUP(Data_Xuất[[#This Row],[Material-Xuất]],MD_NVL[Material-Xuất],MD_NVL[SKU name_gom])</f>
        <v>B1_MN</v>
      </c>
      <c r="J831" t="str">
        <f>Data_Xuất[[#This Row],[Material-Xuất]]&amp;" | "&amp;Data_Xuất[[#This Row],[Material description-Xuất]]</f>
        <v>160012660 | Vảy PET B1_A2.1 MN</v>
      </c>
      <c r="K831" s="2" cm="1">
        <f t="array" ref="K8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20000</v>
      </c>
      <c r="L831" s="2" cm="1">
        <f t="array" ref="L8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1" s="2" cm="1">
        <f t="array" ref="M8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31" s="2" cm="1">
        <f t="array" ref="N8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1" s="2" cm="1">
        <f t="array" ref="O8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1" s="2" cm="1">
        <f t="array" ref="P8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1" s="2" cm="1">
        <f t="array" ref="Q8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1" s="2" cm="1">
        <f t="array" ref="R8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1" s="2" cm="1">
        <f t="array" ref="S8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1" s="2" cm="1">
        <f t="array" ref="T8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1" s="2" cm="1">
        <f t="array" ref="U8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1" s="2" cm="1">
        <f t="array" ref="V8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1" s="2" cm="1">
        <f t="array" ref="W8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1" s="2" cm="1">
        <f t="array" ref="X8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1" s="2">
        <f>SUM(Data_Xuất[[#This Row],[B1_MN]:[B4_DT]])-Data_Xuất[[#This Row],[Xuất-NX]]</f>
        <v>0</v>
      </c>
    </row>
    <row r="832" spans="1:25" hidden="1" x14ac:dyDescent="0.35">
      <c r="A832">
        <v>2026</v>
      </c>
      <c r="B832">
        <v>2</v>
      </c>
      <c r="C832" t="s">
        <v>16</v>
      </c>
      <c r="D832" t="s">
        <v>17</v>
      </c>
      <c r="E832" t="s">
        <v>222</v>
      </c>
      <c r="F832" t="s">
        <v>223</v>
      </c>
      <c r="G832" s="2">
        <v>13000</v>
      </c>
      <c r="H832" t="str">
        <f>_xlfn.XLOOKUP(Data_Xuất[[#This Row],[Main SKU]],MD_Main_SKU[Main SKU],MD_Main_SKU[SKU name_gom])</f>
        <v>WSS01</v>
      </c>
      <c r="I832" t="str">
        <f>_xlfn.XLOOKUP(Data_Xuất[[#This Row],[Material-Xuất]],MD_NVL[Material-Xuất],MD_NVL[SKU name_gom])</f>
        <v>B2_DT</v>
      </c>
      <c r="J832" t="str">
        <f>Data_Xuất[[#This Row],[Material-Xuất]]&amp;" | "&amp;Data_Xuất[[#This Row],[Material description-Xuất]]</f>
        <v>160012683 | Vảy PET B2.2_A1</v>
      </c>
      <c r="K832" s="2" cm="1">
        <f t="array" ref="K8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2" s="2" cm="1">
        <f t="array" ref="L8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2" s="2" cm="1">
        <f t="array" ref="M8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32" s="2" cm="1">
        <f t="array" ref="N8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2" s="2" cm="1">
        <f t="array" ref="O8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13000</v>
      </c>
      <c r="P832" s="2" cm="1">
        <f t="array" ref="P8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2" s="2" cm="1">
        <f t="array" ref="Q8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2" s="2" cm="1">
        <f t="array" ref="R8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2" s="2" cm="1">
        <f t="array" ref="S8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2" s="2" cm="1">
        <f t="array" ref="T8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2" s="2" cm="1">
        <f t="array" ref="U8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2" s="2" cm="1">
        <f t="array" ref="V8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2" s="2" cm="1">
        <f t="array" ref="W8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2" s="2" cm="1">
        <f t="array" ref="X8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2" s="2">
        <f>SUM(Data_Xuất[[#This Row],[B1_MN]:[B4_DT]])-Data_Xuất[[#This Row],[Xuất-NX]]</f>
        <v>0</v>
      </c>
    </row>
    <row r="833" spans="1:25" hidden="1" x14ac:dyDescent="0.35">
      <c r="A833">
        <v>2026</v>
      </c>
      <c r="B833">
        <v>2</v>
      </c>
      <c r="C833" t="s">
        <v>16</v>
      </c>
      <c r="D833" t="s">
        <v>17</v>
      </c>
      <c r="E833" t="s">
        <v>224</v>
      </c>
      <c r="F833" t="s">
        <v>225</v>
      </c>
      <c r="G833" s="2">
        <v>11200</v>
      </c>
      <c r="H833" t="str">
        <f>_xlfn.XLOOKUP(Data_Xuất[[#This Row],[Main SKU]],MD_Main_SKU[Main SKU],MD_Main_SKU[SKU name_gom])</f>
        <v>WSS01</v>
      </c>
      <c r="I833" t="str">
        <f>_xlfn.XLOOKUP(Data_Xuất[[#This Row],[Material-Xuất]],MD_NVL[Material-Xuất],MD_NVL[SKU name_gom])</f>
        <v>B2_DT</v>
      </c>
      <c r="J833" t="str">
        <f>Data_Xuất[[#This Row],[Material-Xuất]]&amp;" | "&amp;Data_Xuất[[#This Row],[Material description-Xuất]]</f>
        <v>160012684 | Vảy PET B2.2_A2</v>
      </c>
      <c r="K833" s="2" cm="1">
        <f t="array" ref="K8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3" s="2" cm="1">
        <f t="array" ref="L8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3" s="2" cm="1">
        <f t="array" ref="M8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33" s="2" cm="1">
        <f t="array" ref="N8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3" s="2" cm="1">
        <f t="array" ref="O8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11200</v>
      </c>
      <c r="P833" s="2" cm="1">
        <f t="array" ref="P8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3" s="2" cm="1">
        <f t="array" ref="Q8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3" s="2" cm="1">
        <f t="array" ref="R8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3" s="2" cm="1">
        <f t="array" ref="S8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3" s="2" cm="1">
        <f t="array" ref="T8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3" s="2" cm="1">
        <f t="array" ref="U8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3" s="2" cm="1">
        <f t="array" ref="V8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3" s="2" cm="1">
        <f t="array" ref="W8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3" s="2" cm="1">
        <f t="array" ref="X8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3" s="2">
        <f>SUM(Data_Xuất[[#This Row],[B1_MN]:[B4_DT]])-Data_Xuất[[#This Row],[Xuất-NX]]</f>
        <v>0</v>
      </c>
    </row>
    <row r="834" spans="1:25" hidden="1" x14ac:dyDescent="0.35">
      <c r="A834">
        <v>2026</v>
      </c>
      <c r="B834">
        <v>2</v>
      </c>
      <c r="C834" t="s">
        <v>16</v>
      </c>
      <c r="D834" t="s">
        <v>17</v>
      </c>
      <c r="E834" t="s">
        <v>226</v>
      </c>
      <c r="F834" t="s">
        <v>227</v>
      </c>
      <c r="G834" s="2">
        <v>10600</v>
      </c>
      <c r="H834" t="str">
        <f>_xlfn.XLOOKUP(Data_Xuất[[#This Row],[Main SKU]],MD_Main_SKU[Main SKU],MD_Main_SKU[SKU name_gom])</f>
        <v>WSS01</v>
      </c>
      <c r="I834" t="str">
        <f>_xlfn.XLOOKUP(Data_Xuất[[#This Row],[Material-Xuất]],MD_NVL[Material-Xuất],MD_NVL[SKU name_gom])</f>
        <v>B6_DT</v>
      </c>
      <c r="J834" t="str">
        <f>Data_Xuất[[#This Row],[Material-Xuất]]&amp;" | "&amp;Data_Xuất[[#This Row],[Material description-Xuất]]</f>
        <v>160012688 | Vảy PET B6.2_A2</v>
      </c>
      <c r="K834" s="2" cm="1">
        <f t="array" ref="K8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4" s="2" cm="1">
        <f t="array" ref="L8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4" s="2" cm="1">
        <f t="array" ref="M8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34" s="2" cm="1">
        <f t="array" ref="N8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10600</v>
      </c>
      <c r="O834" s="2" cm="1">
        <f t="array" ref="O8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4" s="2" cm="1">
        <f t="array" ref="P8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4" s="2" cm="1">
        <f t="array" ref="Q8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4" s="2" cm="1">
        <f t="array" ref="R8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4" s="2" cm="1">
        <f t="array" ref="S8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4" s="2" cm="1">
        <f t="array" ref="T8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4" s="2" cm="1">
        <f t="array" ref="U8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4" s="2" cm="1">
        <f t="array" ref="V8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4" s="2" cm="1">
        <f t="array" ref="W8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4" s="2" cm="1">
        <f t="array" ref="X8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4" s="2">
        <f>SUM(Data_Xuất[[#This Row],[B1_MN]:[B4_DT]])-Data_Xuất[[#This Row],[Xuất-NX]]</f>
        <v>0</v>
      </c>
    </row>
    <row r="835" spans="1:25" hidden="1" x14ac:dyDescent="0.35">
      <c r="A835">
        <v>2026</v>
      </c>
      <c r="B835">
        <v>2</v>
      </c>
      <c r="C835" t="s">
        <v>16</v>
      </c>
      <c r="D835" t="s">
        <v>17</v>
      </c>
      <c r="E835" t="s">
        <v>258</v>
      </c>
      <c r="F835" t="s">
        <v>259</v>
      </c>
      <c r="G835" s="2">
        <v>3499.9999999999995</v>
      </c>
      <c r="H835" t="str">
        <f>_xlfn.XLOOKUP(Data_Xuất[[#This Row],[Main SKU]],MD_Main_SKU[Main SKU],MD_Main_SKU[SKU name_gom])</f>
        <v>WSS01</v>
      </c>
      <c r="I835" t="str">
        <f>_xlfn.XLOOKUP(Data_Xuất[[#This Row],[Material-Xuất]],MD_NVL[Material-Xuất],MD_NVL[SKU name_gom])</f>
        <v>B1_DT</v>
      </c>
      <c r="J835" t="str">
        <f>Data_Xuất[[#This Row],[Material-Xuất]]&amp;" | "&amp;Data_Xuất[[#This Row],[Material description-Xuất]]</f>
        <v>160012907 | Vảy PET B1.3_A1 DT</v>
      </c>
      <c r="K835" s="2" cm="1">
        <f t="array" ref="K8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5" s="2" cm="1">
        <f t="array" ref="L8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5" s="2" cm="1">
        <f t="array" ref="M8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3499.9999999999995</v>
      </c>
      <c r="N835" s="2" cm="1">
        <f t="array" ref="N8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5" s="2" cm="1">
        <f t="array" ref="O8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5" s="2" cm="1">
        <f t="array" ref="P8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5" s="2" cm="1">
        <f t="array" ref="Q8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5" s="2" cm="1">
        <f t="array" ref="R8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5" s="2" cm="1">
        <f t="array" ref="S8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5" s="2" cm="1">
        <f t="array" ref="T8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5" s="2" cm="1">
        <f t="array" ref="U8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5" s="2" cm="1">
        <f t="array" ref="V8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5" s="2" cm="1">
        <f t="array" ref="W8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5" s="2" cm="1">
        <f t="array" ref="X8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5" s="2">
        <f>SUM(Data_Xuất[[#This Row],[B1_MN]:[B4_DT]])-Data_Xuất[[#This Row],[Xuất-NX]]</f>
        <v>0</v>
      </c>
    </row>
    <row r="836" spans="1:25" hidden="1" x14ac:dyDescent="0.35">
      <c r="A836">
        <v>2026</v>
      </c>
      <c r="B836">
        <v>2</v>
      </c>
      <c r="C836" t="s">
        <v>16</v>
      </c>
      <c r="D836" t="s">
        <v>17</v>
      </c>
      <c r="E836" t="s">
        <v>260</v>
      </c>
      <c r="F836" t="s">
        <v>261</v>
      </c>
      <c r="G836" s="2">
        <v>4000</v>
      </c>
      <c r="H836" t="str">
        <f>_xlfn.XLOOKUP(Data_Xuất[[#This Row],[Main SKU]],MD_Main_SKU[Main SKU],MD_Main_SKU[SKU name_gom])</f>
        <v>WSS01</v>
      </c>
      <c r="I836" t="str">
        <f>_xlfn.XLOOKUP(Data_Xuất[[#This Row],[Material-Xuất]],MD_NVL[Material-Xuất],MD_NVL[SKU name_gom])</f>
        <v>B1_DT</v>
      </c>
      <c r="J836" t="str">
        <f>Data_Xuất[[#This Row],[Material-Xuất]]&amp;" | "&amp;Data_Xuất[[#This Row],[Material description-Xuất]]</f>
        <v>160012908 | Vảy PET B1.3_A2.1 DT</v>
      </c>
      <c r="K836" s="2" cm="1">
        <f t="array" ref="K8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6" s="2" cm="1">
        <f t="array" ref="L8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6" s="2" cm="1">
        <f t="array" ref="M8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4000</v>
      </c>
      <c r="N836" s="2" cm="1">
        <f t="array" ref="N8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6" s="2" cm="1">
        <f t="array" ref="O8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6" s="2" cm="1">
        <f t="array" ref="P8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6" s="2" cm="1">
        <f t="array" ref="Q8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6" s="2" cm="1">
        <f t="array" ref="R8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6" s="2" cm="1">
        <f t="array" ref="S8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6" s="2" cm="1">
        <f t="array" ref="T8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6" s="2" cm="1">
        <f t="array" ref="U8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6" s="2" cm="1">
        <f t="array" ref="V8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6" s="2" cm="1">
        <f t="array" ref="W8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6" s="2" cm="1">
        <f t="array" ref="X8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6" s="2">
        <f>SUM(Data_Xuất[[#This Row],[B1_MN]:[B4_DT]])-Data_Xuất[[#This Row],[Xuất-NX]]</f>
        <v>0</v>
      </c>
    </row>
    <row r="837" spans="1:25" hidden="1" x14ac:dyDescent="0.35">
      <c r="A837">
        <v>2026</v>
      </c>
      <c r="B837">
        <v>2</v>
      </c>
      <c r="C837" t="s">
        <v>16</v>
      </c>
      <c r="D837" t="s">
        <v>17</v>
      </c>
      <c r="E837" t="s">
        <v>262</v>
      </c>
      <c r="F837" t="s">
        <v>263</v>
      </c>
      <c r="G837" s="2">
        <v>11000</v>
      </c>
      <c r="H837" t="str">
        <f>_xlfn.XLOOKUP(Data_Xuất[[#This Row],[Main SKU]],MD_Main_SKU[Main SKU],MD_Main_SKU[SKU name_gom])</f>
        <v>WSS01</v>
      </c>
      <c r="I837" t="str">
        <f>_xlfn.XLOOKUP(Data_Xuất[[#This Row],[Material-Xuất]],MD_NVL[Material-Xuất],MD_NVL[SKU name_gom])</f>
        <v>B1_DT</v>
      </c>
      <c r="J837" t="str">
        <f>Data_Xuất[[#This Row],[Material-Xuất]]&amp;" | "&amp;Data_Xuất[[#This Row],[Material description-Xuất]]</f>
        <v>160012909 | Vảy PET B1.3_A2.2 DT</v>
      </c>
      <c r="K837" s="2" cm="1">
        <f t="array" ref="K83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7" s="2" cm="1">
        <f t="array" ref="L83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7" s="2" cm="1">
        <f t="array" ref="M83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11000</v>
      </c>
      <c r="N837" s="2" cm="1">
        <f t="array" ref="N83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7" s="2" cm="1">
        <f t="array" ref="O83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7" s="2" cm="1">
        <f t="array" ref="P83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7" s="2" cm="1">
        <f t="array" ref="Q83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7" s="2" cm="1">
        <f t="array" ref="R83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7" s="2" cm="1">
        <f t="array" ref="S83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7" s="2" cm="1">
        <f t="array" ref="T83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7" s="2" cm="1">
        <f t="array" ref="U83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7" s="2" cm="1">
        <f t="array" ref="V83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7" s="2" cm="1">
        <f t="array" ref="W83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7" s="2" cm="1">
        <f t="array" ref="X83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7" s="2">
        <f>SUM(Data_Xuất[[#This Row],[B1_MN]:[B4_DT]])-Data_Xuất[[#This Row],[Xuất-NX]]</f>
        <v>0</v>
      </c>
    </row>
    <row r="838" spans="1:25" hidden="1" x14ac:dyDescent="0.35">
      <c r="A838">
        <v>2026</v>
      </c>
      <c r="B838">
        <v>2</v>
      </c>
      <c r="C838" t="s">
        <v>16</v>
      </c>
      <c r="D838" t="s">
        <v>17</v>
      </c>
      <c r="E838" t="s">
        <v>274</v>
      </c>
      <c r="F838" t="s">
        <v>275</v>
      </c>
      <c r="G838" s="2">
        <v>44500</v>
      </c>
      <c r="H838" t="str">
        <f>_xlfn.XLOOKUP(Data_Xuất[[#This Row],[Main SKU]],MD_Main_SKU[Main SKU],MD_Main_SKU[SKU name_gom])</f>
        <v>WSS01</v>
      </c>
      <c r="I838" t="str">
        <f>_xlfn.XLOOKUP(Data_Xuất[[#This Row],[Material-Xuất]],MD_NVL[Material-Xuất],MD_NVL[SKU name_gom])</f>
        <v>B1_DT</v>
      </c>
      <c r="J838" t="str">
        <f>Data_Xuất[[#This Row],[Material-Xuất]]&amp;" | "&amp;Data_Xuất[[#This Row],[Material description-Xuất]]</f>
        <v>160012962 | Vảy PET B1.2_A1 DT</v>
      </c>
      <c r="K838" s="2" cm="1">
        <f t="array" ref="K83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8" s="2" cm="1">
        <f t="array" ref="L83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8" s="2" cm="1">
        <f t="array" ref="M83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44500</v>
      </c>
      <c r="N838" s="2" cm="1">
        <f t="array" ref="N83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8" s="2" cm="1">
        <f t="array" ref="O83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8" s="2" cm="1">
        <f t="array" ref="P83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8" s="2" cm="1">
        <f t="array" ref="Q83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8" s="2" cm="1">
        <f t="array" ref="R83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8" s="2" cm="1">
        <f t="array" ref="S83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8" s="2" cm="1">
        <f t="array" ref="T83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8" s="2" cm="1">
        <f t="array" ref="U83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8" s="2" cm="1">
        <f t="array" ref="V83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8" s="2" cm="1">
        <f t="array" ref="W83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8" s="2" cm="1">
        <f t="array" ref="X83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8" s="2">
        <f>SUM(Data_Xuất[[#This Row],[B1_MN]:[B4_DT]])-Data_Xuất[[#This Row],[Xuất-NX]]</f>
        <v>0</v>
      </c>
    </row>
    <row r="839" spans="1:25" hidden="1" x14ac:dyDescent="0.35">
      <c r="A839">
        <v>2026</v>
      </c>
      <c r="B839">
        <v>2</v>
      </c>
      <c r="C839" t="s">
        <v>16</v>
      </c>
      <c r="D839" t="s">
        <v>17</v>
      </c>
      <c r="E839" t="s">
        <v>276</v>
      </c>
      <c r="F839" t="s">
        <v>277</v>
      </c>
      <c r="G839" s="2">
        <v>18500</v>
      </c>
      <c r="H839" t="str">
        <f>_xlfn.XLOOKUP(Data_Xuất[[#This Row],[Main SKU]],MD_Main_SKU[Main SKU],MD_Main_SKU[SKU name_gom])</f>
        <v>WSS01</v>
      </c>
      <c r="I839" t="str">
        <f>_xlfn.XLOOKUP(Data_Xuất[[#This Row],[Material-Xuất]],MD_NVL[Material-Xuất],MD_NVL[SKU name_gom])</f>
        <v>B1_DT</v>
      </c>
      <c r="J839" t="str">
        <f>Data_Xuất[[#This Row],[Material-Xuất]]&amp;" | "&amp;Data_Xuất[[#This Row],[Material description-Xuất]]</f>
        <v>160012963 | Vảy PET B1.2_A2 DT</v>
      </c>
      <c r="K839" s="2" cm="1">
        <f t="array" ref="K83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39" s="2" cm="1">
        <f t="array" ref="L83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39" s="2" cm="1">
        <f t="array" ref="M83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18500</v>
      </c>
      <c r="N839" s="2" cm="1">
        <f t="array" ref="N83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39" s="2" cm="1">
        <f t="array" ref="O83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39" s="2" cm="1">
        <f t="array" ref="P83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39" s="2" cm="1">
        <f t="array" ref="Q83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39" s="2" cm="1">
        <f t="array" ref="R83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39" s="2" cm="1">
        <f t="array" ref="S83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39" s="2" cm="1">
        <f t="array" ref="T83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39" s="2" cm="1">
        <f t="array" ref="U83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39" s="2" cm="1">
        <f t="array" ref="V83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39" s="2" cm="1">
        <f t="array" ref="W83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39" s="2" cm="1">
        <f t="array" ref="X83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39" s="2">
        <f>SUM(Data_Xuất[[#This Row],[B1_MN]:[B4_DT]])-Data_Xuất[[#This Row],[Xuất-NX]]</f>
        <v>0</v>
      </c>
    </row>
    <row r="840" spans="1:25" hidden="1" x14ac:dyDescent="0.35">
      <c r="A840">
        <v>2026</v>
      </c>
      <c r="B840">
        <v>2</v>
      </c>
      <c r="C840" t="s">
        <v>99</v>
      </c>
      <c r="D840" t="s">
        <v>100</v>
      </c>
      <c r="E840" t="s">
        <v>172</v>
      </c>
      <c r="F840" t="s">
        <v>173</v>
      </c>
      <c r="G840" s="2">
        <v>18500.000000000004</v>
      </c>
      <c r="H840" t="str">
        <f>_xlfn.XLOOKUP(Data_Xuất[[#This Row],[Main SKU]],MD_Main_SKU[Main SKU],MD_Main_SKU[SKU name_gom])</f>
        <v>WSS04</v>
      </c>
      <c r="I840" t="str">
        <f>_xlfn.XLOOKUP(Data_Xuất[[#This Row],[Material-Xuất]],MD_NVL[Material-Xuất],MD_NVL[SKU name_gom])</f>
        <v>B1_DT</v>
      </c>
      <c r="J840" t="str">
        <f>Data_Xuất[[#This Row],[Material-Xuất]]&amp;" | "&amp;Data_Xuất[[#This Row],[Material description-Xuất]]</f>
        <v>160012293 | Vảy PET B1_A2.2 DT</v>
      </c>
      <c r="K840" s="2" cm="1">
        <f t="array" ref="K84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0" s="2" cm="1">
        <f t="array" ref="L84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0" s="2" cm="1">
        <f t="array" ref="M84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18500.000000000004</v>
      </c>
      <c r="N840" s="2" cm="1">
        <f t="array" ref="N84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0" s="2" cm="1">
        <f t="array" ref="O84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0" s="2" cm="1">
        <f t="array" ref="P84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0" s="2" cm="1">
        <f t="array" ref="Q84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0" s="2" cm="1">
        <f t="array" ref="R84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0" s="2" cm="1">
        <f t="array" ref="S84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0" s="2" cm="1">
        <f t="array" ref="T84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0" s="2" cm="1">
        <f t="array" ref="U84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0" s="2" cm="1">
        <f t="array" ref="V84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0" s="2" cm="1">
        <f t="array" ref="W84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0" s="2" cm="1">
        <f t="array" ref="X84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0" s="2">
        <f>SUM(Data_Xuất[[#This Row],[B1_MN]:[B4_DT]])-Data_Xuất[[#This Row],[Xuất-NX]]</f>
        <v>0</v>
      </c>
    </row>
    <row r="841" spans="1:25" hidden="1" x14ac:dyDescent="0.35">
      <c r="A841">
        <v>2026</v>
      </c>
      <c r="B841">
        <v>3</v>
      </c>
      <c r="C841" t="s">
        <v>8</v>
      </c>
      <c r="D841" t="s">
        <v>9</v>
      </c>
      <c r="E841" t="s">
        <v>156</v>
      </c>
      <c r="F841" t="s">
        <v>157</v>
      </c>
      <c r="G841" s="2">
        <v>138200</v>
      </c>
      <c r="H841" t="str">
        <f>_xlfn.XLOOKUP(Data_Xuất[[#This Row],[Main SKU]],MD_Main_SKU[Main SKU],MD_Main_SKU[SKU name_gom])</f>
        <v>WSS01</v>
      </c>
      <c r="I841" t="str">
        <f>_xlfn.XLOOKUP(Data_Xuất[[#This Row],[Material-Xuất]],MD_NVL[Material-Xuất],MD_NVL[SKU name_gom])</f>
        <v>Vảy trộn</v>
      </c>
      <c r="J841" t="str">
        <f>Data_Xuất[[#This Row],[Material-Xuất]]&amp;" | "&amp;Data_Xuất[[#This Row],[Material description-Xuất]]</f>
        <v>160012428 | Vảy PET B1-B7.1</v>
      </c>
      <c r="K841" s="2" cm="1">
        <f t="array" ref="K84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1" s="2" cm="1">
        <f t="array" ref="L84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1" s="2" cm="1">
        <f t="array" ref="M84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124987.08010335917</v>
      </c>
      <c r="N841" s="2" cm="1">
        <f t="array" ref="N84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1" s="2" cm="1">
        <f t="array" ref="O84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1" s="2" cm="1">
        <f t="array" ref="P84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1" s="2" cm="1">
        <f t="array" ref="Q84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1" s="2" cm="1">
        <f t="array" ref="R84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1" s="2" cm="1">
        <f t="array" ref="S84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13212.919896640826</v>
      </c>
      <c r="T841" s="2" cm="1">
        <f t="array" ref="T84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1" s="2" cm="1">
        <f t="array" ref="U84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1" s="2" cm="1">
        <f t="array" ref="V84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1" s="2" cm="1">
        <f t="array" ref="W84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1" s="2" cm="1">
        <f t="array" ref="X84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1" s="2">
        <f>SUM(Data_Xuất[[#This Row],[B1_MN]:[B4_DT]])-Data_Xuất[[#This Row],[Xuất-NX]]</f>
        <v>0</v>
      </c>
    </row>
    <row r="842" spans="1:25" hidden="1" x14ac:dyDescent="0.35">
      <c r="A842">
        <v>2026</v>
      </c>
      <c r="B842">
        <v>3</v>
      </c>
      <c r="C842" t="s">
        <v>14</v>
      </c>
      <c r="D842" t="s">
        <v>15</v>
      </c>
      <c r="E842" t="s">
        <v>34</v>
      </c>
      <c r="F842" t="s">
        <v>35</v>
      </c>
      <c r="G842" s="2">
        <v>32330</v>
      </c>
      <c r="H842" t="str">
        <f>_xlfn.XLOOKUP(Data_Xuất[[#This Row],[Main SKU]],MD_Main_SKU[Main SKU],MD_Main_SKU[SKU name_gom])</f>
        <v>iSS01084</v>
      </c>
      <c r="I842" t="str">
        <f>_xlfn.XLOOKUP(Data_Xuất[[#This Row],[Material-Xuất]],MD_NVL[Material-Xuất],MD_NVL[SKU name_gom])</f>
        <v>Hạt</v>
      </c>
      <c r="J842" t="str">
        <f>Data_Xuất[[#This Row],[Material-Xuất]]&amp;" | "&amp;Data_Xuất[[#This Row],[Material description-Xuất]]</f>
        <v>110000492 | Hạt Nhựa rPET WSS03G PL</v>
      </c>
      <c r="K842" s="2" cm="1">
        <f t="array" ref="K84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2" s="2" cm="1">
        <f t="array" ref="L84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2" s="2" cm="1">
        <f t="array" ref="M84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42" s="2" cm="1">
        <f t="array" ref="N84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2" s="2" cm="1">
        <f t="array" ref="O84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2" s="2" cm="1">
        <f t="array" ref="P84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2" s="2" cm="1">
        <f t="array" ref="Q84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32330</v>
      </c>
      <c r="R842" s="2" cm="1">
        <f t="array" ref="R84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2" s="2" cm="1">
        <f t="array" ref="S84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2" s="2" cm="1">
        <f t="array" ref="T84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2" s="2" cm="1">
        <f t="array" ref="U84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2" s="2" cm="1">
        <f t="array" ref="V84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2" s="2" cm="1">
        <f t="array" ref="W84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2" s="2" cm="1">
        <f t="array" ref="X84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2" s="2">
        <f>SUM(Data_Xuất[[#This Row],[B1_MN]:[B4_DT]])-Data_Xuất[[#This Row],[Xuất-NX]]</f>
        <v>0</v>
      </c>
    </row>
    <row r="843" spans="1:25" hidden="1" x14ac:dyDescent="0.35">
      <c r="A843">
        <v>2026</v>
      </c>
      <c r="B843">
        <v>3</v>
      </c>
      <c r="C843" t="s">
        <v>14</v>
      </c>
      <c r="D843" t="s">
        <v>15</v>
      </c>
      <c r="E843" t="s">
        <v>160</v>
      </c>
      <c r="F843" t="s">
        <v>161</v>
      </c>
      <c r="G843" s="2">
        <v>274920.00000000012</v>
      </c>
      <c r="H843" t="str">
        <f>_xlfn.XLOOKUP(Data_Xuất[[#This Row],[Main SKU]],MD_Main_SKU[Main SKU],MD_Main_SKU[SKU name_gom])</f>
        <v>iSS01084</v>
      </c>
      <c r="I843" t="str">
        <f>_xlfn.XLOOKUP(Data_Xuất[[#This Row],[Material-Xuất]],MD_NVL[Material-Xuất],MD_NVL[SKU name_gom])</f>
        <v>B1_DT</v>
      </c>
      <c r="J843" t="str">
        <f>Data_Xuất[[#This Row],[Material-Xuất]]&amp;" | "&amp;Data_Xuất[[#This Row],[Material description-Xuất]]</f>
        <v>160009895 | Vảy PET B1_A1 DT</v>
      </c>
      <c r="K843" s="2" cm="1">
        <f t="array" ref="K84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3" s="2" cm="1">
        <f t="array" ref="L84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3" s="2" cm="1">
        <f t="array" ref="M84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274920.00000000012</v>
      </c>
      <c r="N843" s="2" cm="1">
        <f t="array" ref="N84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3" s="2" cm="1">
        <f t="array" ref="O84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3" s="2" cm="1">
        <f t="array" ref="P84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3" s="2" cm="1">
        <f t="array" ref="Q84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3" s="2" cm="1">
        <f t="array" ref="R84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3" s="2" cm="1">
        <f t="array" ref="S84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3" s="2" cm="1">
        <f t="array" ref="T84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3" s="2" cm="1">
        <f t="array" ref="U84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3" s="2" cm="1">
        <f t="array" ref="V84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3" s="2" cm="1">
        <f t="array" ref="W84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3" s="2" cm="1">
        <f t="array" ref="X84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3" s="2">
        <f>SUM(Data_Xuất[[#This Row],[B1_MN]:[B4_DT]])-Data_Xuất[[#This Row],[Xuất-NX]]</f>
        <v>0</v>
      </c>
    </row>
    <row r="844" spans="1:25" hidden="1" x14ac:dyDescent="0.35">
      <c r="A844">
        <v>2026</v>
      </c>
      <c r="B844">
        <v>3</v>
      </c>
      <c r="C844" t="s">
        <v>14</v>
      </c>
      <c r="D844" t="s">
        <v>15</v>
      </c>
      <c r="E844" t="s">
        <v>162</v>
      </c>
      <c r="F844" t="s">
        <v>163</v>
      </c>
      <c r="G844" s="2">
        <v>318580</v>
      </c>
      <c r="H844" t="str">
        <f>_xlfn.XLOOKUP(Data_Xuất[[#This Row],[Main SKU]],MD_Main_SKU[Main SKU],MD_Main_SKU[SKU name_gom])</f>
        <v>iSS01084</v>
      </c>
      <c r="I844" t="str">
        <f>_xlfn.XLOOKUP(Data_Xuất[[#This Row],[Material-Xuất]],MD_NVL[Material-Xuất],MD_NVL[SKU name_gom])</f>
        <v>B1_MN</v>
      </c>
      <c r="J844" t="str">
        <f>Data_Xuất[[#This Row],[Material-Xuất]]&amp;" | "&amp;Data_Xuất[[#This Row],[Material description-Xuất]]</f>
        <v>160011761 | Vảy PET B1_A1 MN</v>
      </c>
      <c r="K844" s="2" cm="1">
        <f t="array" ref="K84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318580</v>
      </c>
      <c r="L844" s="2" cm="1">
        <f t="array" ref="L84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4" s="2" cm="1">
        <f t="array" ref="M84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44" s="2" cm="1">
        <f t="array" ref="N84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4" s="2" cm="1">
        <f t="array" ref="O84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4" s="2" cm="1">
        <f t="array" ref="P84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4" s="2" cm="1">
        <f t="array" ref="Q84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4" s="2" cm="1">
        <f t="array" ref="R84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4" s="2" cm="1">
        <f t="array" ref="S84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4" s="2" cm="1">
        <f t="array" ref="T84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4" s="2" cm="1">
        <f t="array" ref="U84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4" s="2" cm="1">
        <f t="array" ref="V84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4" s="2" cm="1">
        <f t="array" ref="W84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4" s="2" cm="1">
        <f t="array" ref="X84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4" s="2">
        <f>SUM(Data_Xuất[[#This Row],[B1_MN]:[B4_DT]])-Data_Xuất[[#This Row],[Xuất-NX]]</f>
        <v>0</v>
      </c>
    </row>
    <row r="845" spans="1:25" hidden="1" x14ac:dyDescent="0.35">
      <c r="A845">
        <v>2026</v>
      </c>
      <c r="B845">
        <v>3</v>
      </c>
      <c r="C845" t="s">
        <v>14</v>
      </c>
      <c r="D845" t="s">
        <v>15</v>
      </c>
      <c r="E845" t="s">
        <v>142</v>
      </c>
      <c r="F845" t="s">
        <v>143</v>
      </c>
      <c r="G845" s="2">
        <v>19200</v>
      </c>
      <c r="H845" t="str">
        <f>_xlfn.XLOOKUP(Data_Xuất[[#This Row],[Main SKU]],MD_Main_SKU[Main SKU],MD_Main_SKU[SKU name_gom])</f>
        <v>iSS01084</v>
      </c>
      <c r="I845" t="str">
        <f>_xlfn.XLOOKUP(Data_Xuất[[#This Row],[Material-Xuất]],MD_NVL[Material-Xuất],MD_NVL[SKU name_gom])</f>
        <v>B1_DT</v>
      </c>
      <c r="J845" t="str">
        <f>Data_Xuất[[#This Row],[Material-Xuất]]&amp;" | "&amp;Data_Xuất[[#This Row],[Material description-Xuất]]</f>
        <v>160012659 | Vảy PET B1_A2.1 DT</v>
      </c>
      <c r="K845" s="2" cm="1">
        <f t="array" ref="K84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5" s="2" cm="1">
        <f t="array" ref="L84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5" s="2" cm="1">
        <f t="array" ref="M84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19200</v>
      </c>
      <c r="N845" s="2" cm="1">
        <f t="array" ref="N84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5" s="2" cm="1">
        <f t="array" ref="O84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5" s="2" cm="1">
        <f t="array" ref="P84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5" s="2" cm="1">
        <f t="array" ref="Q84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5" s="2" cm="1">
        <f t="array" ref="R84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5" s="2" cm="1">
        <f t="array" ref="S84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5" s="2" cm="1">
        <f t="array" ref="T84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5" s="2" cm="1">
        <f t="array" ref="U84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5" s="2" cm="1">
        <f t="array" ref="V84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5" s="2" cm="1">
        <f t="array" ref="W84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5" s="2" cm="1">
        <f t="array" ref="X84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5" s="2">
        <f>SUM(Data_Xuất[[#This Row],[B1_MN]:[B4_DT]])-Data_Xuất[[#This Row],[Xuất-NX]]</f>
        <v>0</v>
      </c>
    </row>
    <row r="846" spans="1:25" hidden="1" x14ac:dyDescent="0.35">
      <c r="A846">
        <v>2026</v>
      </c>
      <c r="B846">
        <v>3</v>
      </c>
      <c r="C846" t="s">
        <v>14</v>
      </c>
      <c r="D846" t="s">
        <v>15</v>
      </c>
      <c r="E846" t="s">
        <v>170</v>
      </c>
      <c r="F846" t="s">
        <v>171</v>
      </c>
      <c r="G846" s="2">
        <v>24800</v>
      </c>
      <c r="H846" t="str">
        <f>_xlfn.XLOOKUP(Data_Xuất[[#This Row],[Main SKU]],MD_Main_SKU[Main SKU],MD_Main_SKU[SKU name_gom])</f>
        <v>iSS01084</v>
      </c>
      <c r="I846" t="str">
        <f>_xlfn.XLOOKUP(Data_Xuất[[#This Row],[Material-Xuất]],MD_NVL[Material-Xuất],MD_NVL[SKU name_gom])</f>
        <v>B1_MN</v>
      </c>
      <c r="J846" t="str">
        <f>Data_Xuất[[#This Row],[Material-Xuất]]&amp;" | "&amp;Data_Xuất[[#This Row],[Material description-Xuất]]</f>
        <v>160012660 | Vảy PET B1_A2.1 MN</v>
      </c>
      <c r="K846" s="2" cm="1">
        <f t="array" ref="K84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24800</v>
      </c>
      <c r="L846" s="2" cm="1">
        <f t="array" ref="L84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6" s="2" cm="1">
        <f t="array" ref="M84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46" s="2" cm="1">
        <f t="array" ref="N84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6" s="2" cm="1">
        <f t="array" ref="O84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6" s="2" cm="1">
        <f t="array" ref="P84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6" s="2" cm="1">
        <f t="array" ref="Q84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6" s="2" cm="1">
        <f t="array" ref="R84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6" s="2" cm="1">
        <f t="array" ref="S84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6" s="2" cm="1">
        <f t="array" ref="T84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6" s="2" cm="1">
        <f t="array" ref="U84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6" s="2" cm="1">
        <f t="array" ref="V84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6" s="2" cm="1">
        <f t="array" ref="W84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6" s="2" cm="1">
        <f t="array" ref="X84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6" s="2">
        <f>SUM(Data_Xuất[[#This Row],[B1_MN]:[B4_DT]])-Data_Xuất[[#This Row],[Xuất-NX]]</f>
        <v>0</v>
      </c>
    </row>
    <row r="847" spans="1:25" hidden="1" x14ac:dyDescent="0.35">
      <c r="A847">
        <v>2026</v>
      </c>
      <c r="B847">
        <v>3</v>
      </c>
      <c r="C847" t="s">
        <v>14</v>
      </c>
      <c r="D847" t="s">
        <v>15</v>
      </c>
      <c r="E847" t="s">
        <v>280</v>
      </c>
      <c r="F847" t="s">
        <v>281</v>
      </c>
      <c r="G847" s="2">
        <v>2200.0000000000005</v>
      </c>
      <c r="H847" t="str">
        <f>_xlfn.XLOOKUP(Data_Xuất[[#This Row],[Main SKU]],MD_Main_SKU[Main SKU],MD_Main_SKU[SKU name_gom])</f>
        <v>iSS01084</v>
      </c>
      <c r="I847" t="str">
        <f>_xlfn.XLOOKUP(Data_Xuất[[#This Row],[Material-Xuất]],MD_NVL[Material-Xuất],MD_NVL[SKU name_gom])</f>
        <v>Phó sản</v>
      </c>
      <c r="J847" t="str">
        <f>Data_Xuất[[#This Row],[Material-Xuất]]&amp;" | "&amp;Data_Xuất[[#This Row],[Material description-Xuất]]</f>
        <v>160012895 | Hạt Nhựa rPET Lẫn Kim Loại ST</v>
      </c>
      <c r="K847" s="2" cm="1">
        <f t="array" ref="K84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7" s="2" cm="1">
        <f t="array" ref="L84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7" s="2" cm="1">
        <f t="array" ref="M84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47" s="2" cm="1">
        <f t="array" ref="N84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7" s="2" cm="1">
        <f t="array" ref="O84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7" s="2" cm="1">
        <f t="array" ref="P84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2200.0000000000005</v>
      </c>
      <c r="Q847" s="2" cm="1">
        <f t="array" ref="Q84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47" s="2" cm="1">
        <f t="array" ref="R84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7" s="2" cm="1">
        <f t="array" ref="S84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7" s="2" cm="1">
        <f t="array" ref="T84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7" s="2" cm="1">
        <f t="array" ref="U84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7" s="2" cm="1">
        <f t="array" ref="V84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7" s="2" cm="1">
        <f t="array" ref="W84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7" s="2" cm="1">
        <f t="array" ref="X84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7" s="2">
        <f>SUM(Data_Xuất[[#This Row],[B1_MN]:[B4_DT]])-Data_Xuất[[#This Row],[Xuất-NX]]</f>
        <v>0</v>
      </c>
    </row>
    <row r="848" spans="1:25" hidden="1" x14ac:dyDescent="0.35">
      <c r="A848">
        <v>2026</v>
      </c>
      <c r="B848">
        <v>3</v>
      </c>
      <c r="C848" t="s">
        <v>16</v>
      </c>
      <c r="D848" t="s">
        <v>17</v>
      </c>
      <c r="E848" t="s">
        <v>18</v>
      </c>
      <c r="F848" t="s">
        <v>19</v>
      </c>
      <c r="G848" s="2">
        <v>1100</v>
      </c>
      <c r="H848" t="str">
        <f>_xlfn.XLOOKUP(Data_Xuất[[#This Row],[Main SKU]],MD_Main_SKU[Main SKU],MD_Main_SKU[SKU name_gom])</f>
        <v>WSS01</v>
      </c>
      <c r="I848" t="str">
        <f>_xlfn.XLOOKUP(Data_Xuất[[#This Row],[Material-Xuất]],MD_NVL[Material-Xuất],MD_NVL[SKU name_gom])</f>
        <v>Hạt</v>
      </c>
      <c r="J848" t="str">
        <f>Data_Xuất[[#This Row],[Material-Xuất]]&amp;" | "&amp;Data_Xuất[[#This Row],[Material description-Xuất]]</f>
        <v>110000355 | Hạt nhựa rPET iSS01G 1</v>
      </c>
      <c r="K848" s="2" cm="1">
        <f t="array" ref="K84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8" s="2" cm="1">
        <f t="array" ref="L84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8" s="2" cm="1">
        <f t="array" ref="M84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48" s="2" cm="1">
        <f t="array" ref="N84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8" s="2" cm="1">
        <f t="array" ref="O84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8" s="2" cm="1">
        <f t="array" ref="P84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8" s="2" cm="1">
        <f t="array" ref="Q84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1100</v>
      </c>
      <c r="R848" s="2" cm="1">
        <f t="array" ref="R84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8" s="2" cm="1">
        <f t="array" ref="S84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8" s="2" cm="1">
        <f t="array" ref="T84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8" s="2" cm="1">
        <f t="array" ref="U84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8" s="2" cm="1">
        <f t="array" ref="V84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8" s="2" cm="1">
        <f t="array" ref="W84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8" s="2" cm="1">
        <f t="array" ref="X84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8" s="2">
        <f>SUM(Data_Xuất[[#This Row],[B1_MN]:[B4_DT]])-Data_Xuất[[#This Row],[Xuất-NX]]</f>
        <v>0</v>
      </c>
    </row>
    <row r="849" spans="1:25" hidden="1" x14ac:dyDescent="0.35">
      <c r="A849">
        <v>2026</v>
      </c>
      <c r="B849">
        <v>3</v>
      </c>
      <c r="C849" t="s">
        <v>16</v>
      </c>
      <c r="D849" t="s">
        <v>17</v>
      </c>
      <c r="E849" t="s">
        <v>34</v>
      </c>
      <c r="F849" t="s">
        <v>35</v>
      </c>
      <c r="G849" s="2">
        <v>72883</v>
      </c>
      <c r="H849" t="str">
        <f>_xlfn.XLOOKUP(Data_Xuất[[#This Row],[Main SKU]],MD_Main_SKU[Main SKU],MD_Main_SKU[SKU name_gom])</f>
        <v>WSS01</v>
      </c>
      <c r="I849" t="str">
        <f>_xlfn.XLOOKUP(Data_Xuất[[#This Row],[Material-Xuất]],MD_NVL[Material-Xuất],MD_NVL[SKU name_gom])</f>
        <v>Hạt</v>
      </c>
      <c r="J849" t="str">
        <f>Data_Xuất[[#This Row],[Material-Xuất]]&amp;" | "&amp;Data_Xuất[[#This Row],[Material description-Xuất]]</f>
        <v>110000492 | Hạt Nhựa rPET WSS03G PL</v>
      </c>
      <c r="K849" s="2" cm="1">
        <f t="array" ref="K84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49" s="2" cm="1">
        <f t="array" ref="L84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49" s="2" cm="1">
        <f t="array" ref="M84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49" s="2" cm="1">
        <f t="array" ref="N84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49" s="2" cm="1">
        <f t="array" ref="O84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49" s="2" cm="1">
        <f t="array" ref="P84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49" s="2" cm="1">
        <f t="array" ref="Q84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72883</v>
      </c>
      <c r="R849" s="2" cm="1">
        <f t="array" ref="R84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49" s="2" cm="1">
        <f t="array" ref="S84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49" s="2" cm="1">
        <f t="array" ref="T84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49" s="2" cm="1">
        <f t="array" ref="U84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49" s="2" cm="1">
        <f t="array" ref="V84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49" s="2" cm="1">
        <f t="array" ref="W84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49" s="2" cm="1">
        <f t="array" ref="X84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49" s="2">
        <f>SUM(Data_Xuất[[#This Row],[B1_MN]:[B4_DT]])-Data_Xuất[[#This Row],[Xuất-NX]]</f>
        <v>0</v>
      </c>
    </row>
    <row r="850" spans="1:25" hidden="1" x14ac:dyDescent="0.35">
      <c r="A850">
        <v>2026</v>
      </c>
      <c r="B850">
        <v>3</v>
      </c>
      <c r="C850" t="s">
        <v>16</v>
      </c>
      <c r="D850" t="s">
        <v>17</v>
      </c>
      <c r="E850" t="s">
        <v>160</v>
      </c>
      <c r="F850" t="s">
        <v>161</v>
      </c>
      <c r="G850" s="2">
        <v>71500.000000000015</v>
      </c>
      <c r="H850" t="str">
        <f>_xlfn.XLOOKUP(Data_Xuất[[#This Row],[Main SKU]],MD_Main_SKU[Main SKU],MD_Main_SKU[SKU name_gom])</f>
        <v>WSS01</v>
      </c>
      <c r="I850" t="str">
        <f>_xlfn.XLOOKUP(Data_Xuất[[#This Row],[Material-Xuất]],MD_NVL[Material-Xuất],MD_NVL[SKU name_gom])</f>
        <v>B1_DT</v>
      </c>
      <c r="J850" t="str">
        <f>Data_Xuất[[#This Row],[Material-Xuất]]&amp;" | "&amp;Data_Xuất[[#This Row],[Material description-Xuất]]</f>
        <v>160009895 | Vảy PET B1_A1 DT</v>
      </c>
      <c r="K850" s="2" cm="1">
        <f t="array" ref="K85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0" s="2" cm="1">
        <f t="array" ref="L85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0" s="2" cm="1">
        <f t="array" ref="M85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71500.000000000015</v>
      </c>
      <c r="N850" s="2" cm="1">
        <f t="array" ref="N85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0" s="2" cm="1">
        <f t="array" ref="O85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0" s="2" cm="1">
        <f t="array" ref="P85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0" s="2" cm="1">
        <f t="array" ref="Q85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0" s="2" cm="1">
        <f t="array" ref="R85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0" s="2" cm="1">
        <f t="array" ref="S85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0" s="2" cm="1">
        <f t="array" ref="T85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0" s="2" cm="1">
        <f t="array" ref="U85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0" s="2" cm="1">
        <f t="array" ref="V85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0" s="2" cm="1">
        <f t="array" ref="W85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0" s="2" cm="1">
        <f t="array" ref="X85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0" s="2">
        <f>SUM(Data_Xuất[[#This Row],[B1_MN]:[B4_DT]])-Data_Xuất[[#This Row],[Xuất-NX]]</f>
        <v>0</v>
      </c>
    </row>
    <row r="851" spans="1:25" hidden="1" x14ac:dyDescent="0.35">
      <c r="A851">
        <v>2026</v>
      </c>
      <c r="B851">
        <v>3</v>
      </c>
      <c r="C851" t="s">
        <v>16</v>
      </c>
      <c r="D851" t="s">
        <v>17</v>
      </c>
      <c r="E851" t="s">
        <v>162</v>
      </c>
      <c r="F851" t="s">
        <v>163</v>
      </c>
      <c r="G851" s="2">
        <v>406030</v>
      </c>
      <c r="H851" t="str">
        <f>_xlfn.XLOOKUP(Data_Xuất[[#This Row],[Main SKU]],MD_Main_SKU[Main SKU],MD_Main_SKU[SKU name_gom])</f>
        <v>WSS01</v>
      </c>
      <c r="I851" t="str">
        <f>_xlfn.XLOOKUP(Data_Xuất[[#This Row],[Material-Xuất]],MD_NVL[Material-Xuất],MD_NVL[SKU name_gom])</f>
        <v>B1_MN</v>
      </c>
      <c r="J851" t="str">
        <f>Data_Xuất[[#This Row],[Material-Xuất]]&amp;" | "&amp;Data_Xuất[[#This Row],[Material description-Xuất]]</f>
        <v>160011761 | Vảy PET B1_A1 MN</v>
      </c>
      <c r="K851" s="2" cm="1">
        <f t="array" ref="K85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406030</v>
      </c>
      <c r="L851" s="2" cm="1">
        <f t="array" ref="L85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1" s="2" cm="1">
        <f t="array" ref="M85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51" s="2" cm="1">
        <f t="array" ref="N85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1" s="2" cm="1">
        <f t="array" ref="O85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1" s="2" cm="1">
        <f t="array" ref="P85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1" s="2" cm="1">
        <f t="array" ref="Q85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1" s="2" cm="1">
        <f t="array" ref="R85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1" s="2" cm="1">
        <f t="array" ref="S85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1" s="2" cm="1">
        <f t="array" ref="T85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1" s="2" cm="1">
        <f t="array" ref="U85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1" s="2" cm="1">
        <f t="array" ref="V85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1" s="2" cm="1">
        <f t="array" ref="W85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1" s="2" cm="1">
        <f t="array" ref="X85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1" s="2">
        <f>SUM(Data_Xuất[[#This Row],[B1_MN]:[B4_DT]])-Data_Xuất[[#This Row],[Xuất-NX]]</f>
        <v>0</v>
      </c>
    </row>
    <row r="852" spans="1:25" hidden="1" x14ac:dyDescent="0.35">
      <c r="A852">
        <v>2026</v>
      </c>
      <c r="B852">
        <v>3</v>
      </c>
      <c r="C852" t="s">
        <v>16</v>
      </c>
      <c r="D852" t="s">
        <v>17</v>
      </c>
      <c r="E852" t="s">
        <v>214</v>
      </c>
      <c r="F852" t="s">
        <v>215</v>
      </c>
      <c r="G852" s="2">
        <v>46946</v>
      </c>
      <c r="H852" t="str">
        <f>_xlfn.XLOOKUP(Data_Xuất[[#This Row],[Main SKU]],MD_Main_SKU[Main SKU],MD_Main_SKU[SKU name_gom])</f>
        <v>WSS01</v>
      </c>
      <c r="I852" t="str">
        <f>_xlfn.XLOOKUP(Data_Xuất[[#This Row],[Material-Xuất]],MD_NVL[Material-Xuất],MD_NVL[SKU name_gom])</f>
        <v>B7_DT</v>
      </c>
      <c r="J852" t="str">
        <f>Data_Xuất[[#This Row],[Material-Xuất]]&amp;" | "&amp;Data_Xuất[[#This Row],[Material description-Xuất]]</f>
        <v>160011808 | Vảy PET B7_A1</v>
      </c>
      <c r="K852" s="2" cm="1">
        <f t="array" ref="K85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2" s="2" cm="1">
        <f t="array" ref="L85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2" s="2" cm="1">
        <f t="array" ref="M85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52" s="2" cm="1">
        <f t="array" ref="N85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2" s="2" cm="1">
        <f t="array" ref="O85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2" s="2" cm="1">
        <f t="array" ref="P85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2" s="2" cm="1">
        <f t="array" ref="Q85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2" s="2" cm="1">
        <f t="array" ref="R85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2" s="2" cm="1">
        <f t="array" ref="S85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46946</v>
      </c>
      <c r="T852" s="2" cm="1">
        <f t="array" ref="T85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2" s="2" cm="1">
        <f t="array" ref="U85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2" s="2" cm="1">
        <f t="array" ref="V85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2" s="2" cm="1">
        <f t="array" ref="W85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2" s="2" cm="1">
        <f t="array" ref="X85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2" s="2">
        <f>SUM(Data_Xuất[[#This Row],[B1_MN]:[B4_DT]])-Data_Xuất[[#This Row],[Xuất-NX]]</f>
        <v>0</v>
      </c>
    </row>
    <row r="853" spans="1:25" hidden="1" x14ac:dyDescent="0.35">
      <c r="A853">
        <v>2026</v>
      </c>
      <c r="B853">
        <v>3</v>
      </c>
      <c r="C853" t="s">
        <v>16</v>
      </c>
      <c r="D853" t="s">
        <v>17</v>
      </c>
      <c r="E853" t="s">
        <v>230</v>
      </c>
      <c r="F853" t="s">
        <v>231</v>
      </c>
      <c r="G853" s="2">
        <v>54800</v>
      </c>
      <c r="H853" t="str">
        <f>_xlfn.XLOOKUP(Data_Xuất[[#This Row],[Main SKU]],MD_Main_SKU[Main SKU],MD_Main_SKU[SKU name_gom])</f>
        <v>WSS01</v>
      </c>
      <c r="I853" t="str">
        <f>_xlfn.XLOOKUP(Data_Xuất[[#This Row],[Material-Xuất]],MD_NVL[Material-Xuất],MD_NVL[SKU name_gom])</f>
        <v>Vảy trộn</v>
      </c>
      <c r="J853" t="str">
        <f>Data_Xuất[[#This Row],[Material-Xuất]]&amp;" | "&amp;Data_Xuất[[#This Row],[Material description-Xuất]]</f>
        <v>160012248 | Vảy PET Mixed</v>
      </c>
      <c r="K853" s="2" cm="1">
        <f t="array" ref="K85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39300</v>
      </c>
      <c r="L853" s="2" cm="1">
        <f t="array" ref="L85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3" s="2" cm="1">
        <f t="array" ref="M85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9800</v>
      </c>
      <c r="N853" s="2" cm="1">
        <f t="array" ref="N85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5700</v>
      </c>
      <c r="O853" s="2" cm="1">
        <f t="array" ref="O85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3" s="2" cm="1">
        <f t="array" ref="P85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3" s="2" cm="1">
        <f t="array" ref="Q85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3" s="2" cm="1">
        <f t="array" ref="R85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3" s="2" cm="1">
        <f t="array" ref="S85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3" s="2" cm="1">
        <f t="array" ref="T85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3" s="2" cm="1">
        <f t="array" ref="U85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3" s="2" cm="1">
        <f t="array" ref="V85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3" s="2" cm="1">
        <f t="array" ref="W85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3" s="2" cm="1">
        <f t="array" ref="X85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3" s="2">
        <f>SUM(Data_Xuất[[#This Row],[B1_MN]:[B4_DT]])-Data_Xuất[[#This Row],[Xuất-NX]]</f>
        <v>0</v>
      </c>
    </row>
    <row r="854" spans="1:25" hidden="1" x14ac:dyDescent="0.35">
      <c r="A854">
        <v>2026</v>
      </c>
      <c r="B854">
        <v>3</v>
      </c>
      <c r="C854" t="s">
        <v>16</v>
      </c>
      <c r="D854" t="s">
        <v>17</v>
      </c>
      <c r="E854" t="s">
        <v>172</v>
      </c>
      <c r="F854" t="s">
        <v>173</v>
      </c>
      <c r="G854" s="2">
        <v>352000.00000000006</v>
      </c>
      <c r="H854" t="str">
        <f>_xlfn.XLOOKUP(Data_Xuất[[#This Row],[Main SKU]],MD_Main_SKU[Main SKU],MD_Main_SKU[SKU name_gom])</f>
        <v>WSS01</v>
      </c>
      <c r="I854" t="str">
        <f>_xlfn.XLOOKUP(Data_Xuất[[#This Row],[Material-Xuất]],MD_NVL[Material-Xuất],MD_NVL[SKU name_gom])</f>
        <v>B1_DT</v>
      </c>
      <c r="J854" t="str">
        <f>Data_Xuất[[#This Row],[Material-Xuất]]&amp;" | "&amp;Data_Xuất[[#This Row],[Material description-Xuất]]</f>
        <v>160012293 | Vảy PET B1_A2.2 DT</v>
      </c>
      <c r="K854" s="2" cm="1">
        <f t="array" ref="K85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4" s="2" cm="1">
        <f t="array" ref="L85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4" s="2" cm="1">
        <f t="array" ref="M85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352000.00000000006</v>
      </c>
      <c r="N854" s="2" cm="1">
        <f t="array" ref="N85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4" s="2" cm="1">
        <f t="array" ref="O85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4" s="2" cm="1">
        <f t="array" ref="P85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4" s="2" cm="1">
        <f t="array" ref="Q85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4" s="2" cm="1">
        <f t="array" ref="R85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4" s="2" cm="1">
        <f t="array" ref="S85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4" s="2" cm="1">
        <f t="array" ref="T85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4" s="2" cm="1">
        <f t="array" ref="U85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4" s="2" cm="1">
        <f t="array" ref="V85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4" s="2" cm="1">
        <f t="array" ref="W85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4" s="2" cm="1">
        <f t="array" ref="X85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4" s="2">
        <f>SUM(Data_Xuất[[#This Row],[B1_MN]:[B4_DT]])-Data_Xuất[[#This Row],[Xuất-NX]]</f>
        <v>0</v>
      </c>
    </row>
    <row r="855" spans="1:25" hidden="1" x14ac:dyDescent="0.35">
      <c r="A855">
        <v>2026</v>
      </c>
      <c r="B855">
        <v>3</v>
      </c>
      <c r="C855" t="s">
        <v>16</v>
      </c>
      <c r="D855" t="s">
        <v>17</v>
      </c>
      <c r="E855" t="s">
        <v>164</v>
      </c>
      <c r="F855" t="s">
        <v>165</v>
      </c>
      <c r="G855" s="2">
        <v>721337.99999999988</v>
      </c>
      <c r="H855" t="str">
        <f>_xlfn.XLOOKUP(Data_Xuất[[#This Row],[Main SKU]],MD_Main_SKU[Main SKU],MD_Main_SKU[SKU name_gom])</f>
        <v>WSS01</v>
      </c>
      <c r="I855" t="str">
        <f>_xlfn.XLOOKUP(Data_Xuất[[#This Row],[Material-Xuất]],MD_NVL[Material-Xuất],MD_NVL[SKU name_gom])</f>
        <v>B1_MN</v>
      </c>
      <c r="J855" t="str">
        <f>Data_Xuất[[#This Row],[Material-Xuất]]&amp;" | "&amp;Data_Xuất[[#This Row],[Material description-Xuất]]</f>
        <v>160012296 | Vảy PET B1_A2.2 MN</v>
      </c>
      <c r="K855" s="2" cm="1">
        <f t="array" ref="K85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721337.99999999988</v>
      </c>
      <c r="L855" s="2" cm="1">
        <f t="array" ref="L85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5" s="2" cm="1">
        <f t="array" ref="M85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55" s="2" cm="1">
        <f t="array" ref="N85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5" s="2" cm="1">
        <f t="array" ref="O85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5" s="2" cm="1">
        <f t="array" ref="P85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5" s="2" cm="1">
        <f t="array" ref="Q85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5" s="2" cm="1">
        <f t="array" ref="R85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5" s="2" cm="1">
        <f t="array" ref="S85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5" s="2" cm="1">
        <f t="array" ref="T85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5" s="2" cm="1">
        <f t="array" ref="U85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5" s="2" cm="1">
        <f t="array" ref="V85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5" s="2" cm="1">
        <f t="array" ref="W85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5" s="2" cm="1">
        <f t="array" ref="X85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5" s="2">
        <f>SUM(Data_Xuất[[#This Row],[B1_MN]:[B4_DT]])-Data_Xuất[[#This Row],[Xuất-NX]]</f>
        <v>0</v>
      </c>
    </row>
    <row r="856" spans="1:25" hidden="1" x14ac:dyDescent="0.35">
      <c r="A856">
        <v>2026</v>
      </c>
      <c r="B856">
        <v>3</v>
      </c>
      <c r="C856" t="s">
        <v>16</v>
      </c>
      <c r="D856" t="s">
        <v>17</v>
      </c>
      <c r="E856" t="s">
        <v>142</v>
      </c>
      <c r="F856" t="s">
        <v>143</v>
      </c>
      <c r="G856" s="2">
        <v>99400</v>
      </c>
      <c r="H856" t="str">
        <f>_xlfn.XLOOKUP(Data_Xuất[[#This Row],[Main SKU]],MD_Main_SKU[Main SKU],MD_Main_SKU[SKU name_gom])</f>
        <v>WSS01</v>
      </c>
      <c r="I856" t="str">
        <f>_xlfn.XLOOKUP(Data_Xuất[[#This Row],[Material-Xuất]],MD_NVL[Material-Xuất],MD_NVL[SKU name_gom])</f>
        <v>B1_DT</v>
      </c>
      <c r="J856" t="str">
        <f>Data_Xuất[[#This Row],[Material-Xuất]]&amp;" | "&amp;Data_Xuất[[#This Row],[Material description-Xuất]]</f>
        <v>160012659 | Vảy PET B1_A2.1 DT</v>
      </c>
      <c r="K856" s="2" cm="1">
        <f t="array" ref="K85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6" s="2" cm="1">
        <f t="array" ref="L85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6" s="2" cm="1">
        <f t="array" ref="M85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99400</v>
      </c>
      <c r="N856" s="2" cm="1">
        <f t="array" ref="N85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6" s="2" cm="1">
        <f t="array" ref="O85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6" s="2" cm="1">
        <f t="array" ref="P85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6" s="2" cm="1">
        <f t="array" ref="Q85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6" s="2" cm="1">
        <f t="array" ref="R85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6" s="2" cm="1">
        <f t="array" ref="S85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6" s="2" cm="1">
        <f t="array" ref="T85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6" s="2" cm="1">
        <f t="array" ref="U85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6" s="2" cm="1">
        <f t="array" ref="V85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6" s="2" cm="1">
        <f t="array" ref="W85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6" s="2" cm="1">
        <f t="array" ref="X85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6" s="2">
        <f>SUM(Data_Xuất[[#This Row],[B1_MN]:[B4_DT]])-Data_Xuất[[#This Row],[Xuất-NX]]</f>
        <v>0</v>
      </c>
    </row>
    <row r="857" spans="1:25" hidden="1" x14ac:dyDescent="0.35">
      <c r="A857">
        <v>2026</v>
      </c>
      <c r="B857">
        <v>3</v>
      </c>
      <c r="C857" t="s">
        <v>16</v>
      </c>
      <c r="D857" t="s">
        <v>17</v>
      </c>
      <c r="E857" t="s">
        <v>170</v>
      </c>
      <c r="F857" t="s">
        <v>171</v>
      </c>
      <c r="G857" s="2">
        <v>56399.999999999993</v>
      </c>
      <c r="H857" t="str">
        <f>_xlfn.XLOOKUP(Data_Xuất[[#This Row],[Main SKU]],MD_Main_SKU[Main SKU],MD_Main_SKU[SKU name_gom])</f>
        <v>WSS01</v>
      </c>
      <c r="I857" t="str">
        <f>_xlfn.XLOOKUP(Data_Xuất[[#This Row],[Material-Xuất]],MD_NVL[Material-Xuất],MD_NVL[SKU name_gom])</f>
        <v>B1_MN</v>
      </c>
      <c r="J857" t="str">
        <f>Data_Xuất[[#This Row],[Material-Xuất]]&amp;" | "&amp;Data_Xuất[[#This Row],[Material description-Xuất]]</f>
        <v>160012660 | Vảy PET B1_A2.1 MN</v>
      </c>
      <c r="K857" s="2" cm="1">
        <f t="array" ref="K85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56399.999999999993</v>
      </c>
      <c r="L857" s="2" cm="1">
        <f t="array" ref="L85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7" s="2" cm="1">
        <f t="array" ref="M85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57" s="2" cm="1">
        <f t="array" ref="N85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7" s="2" cm="1">
        <f t="array" ref="O85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57" s="2" cm="1">
        <f t="array" ref="P85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7" s="2" cm="1">
        <f t="array" ref="Q85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7" s="2" cm="1">
        <f t="array" ref="R85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7" s="2" cm="1">
        <f t="array" ref="S85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7" s="2" cm="1">
        <f t="array" ref="T85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7" s="2" cm="1">
        <f t="array" ref="U85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7" s="2" cm="1">
        <f t="array" ref="V85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7" s="2" cm="1">
        <f t="array" ref="W85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7" s="2" cm="1">
        <f t="array" ref="X85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7" s="2">
        <f>SUM(Data_Xuất[[#This Row],[B1_MN]:[B4_DT]])-Data_Xuất[[#This Row],[Xuất-NX]]</f>
        <v>0</v>
      </c>
    </row>
    <row r="858" spans="1:25" hidden="1" x14ac:dyDescent="0.35">
      <c r="A858">
        <v>2026</v>
      </c>
      <c r="B858">
        <v>3</v>
      </c>
      <c r="C858" t="s">
        <v>16</v>
      </c>
      <c r="D858" t="s">
        <v>17</v>
      </c>
      <c r="E858" t="s">
        <v>222</v>
      </c>
      <c r="F858" t="s">
        <v>223</v>
      </c>
      <c r="G858" s="2">
        <v>49436.000000000007</v>
      </c>
      <c r="H858" t="str">
        <f>_xlfn.XLOOKUP(Data_Xuất[[#This Row],[Main SKU]],MD_Main_SKU[Main SKU],MD_Main_SKU[SKU name_gom])</f>
        <v>WSS01</v>
      </c>
      <c r="I858" t="str">
        <f>_xlfn.XLOOKUP(Data_Xuất[[#This Row],[Material-Xuất]],MD_NVL[Material-Xuất],MD_NVL[SKU name_gom])</f>
        <v>B2_DT</v>
      </c>
      <c r="J858" t="str">
        <f>Data_Xuất[[#This Row],[Material-Xuất]]&amp;" | "&amp;Data_Xuất[[#This Row],[Material description-Xuất]]</f>
        <v>160012683 | Vảy PET B2.2_A1</v>
      </c>
      <c r="K858" s="2" cm="1">
        <f t="array" ref="K85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8" s="2" cm="1">
        <f t="array" ref="L85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8" s="2" cm="1">
        <f t="array" ref="M85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58" s="2" cm="1">
        <f t="array" ref="N85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8" s="2" cm="1">
        <f t="array" ref="O85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49436.000000000007</v>
      </c>
      <c r="P858" s="2" cm="1">
        <f t="array" ref="P85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8" s="2" cm="1">
        <f t="array" ref="Q85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8" s="2" cm="1">
        <f t="array" ref="R85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8" s="2" cm="1">
        <f t="array" ref="S85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8" s="2" cm="1">
        <f t="array" ref="T85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8" s="2" cm="1">
        <f t="array" ref="U85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8" s="2" cm="1">
        <f t="array" ref="V85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8" s="2" cm="1">
        <f t="array" ref="W85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8" s="2" cm="1">
        <f t="array" ref="X85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8" s="2">
        <f>SUM(Data_Xuất[[#This Row],[B1_MN]:[B4_DT]])-Data_Xuất[[#This Row],[Xuất-NX]]</f>
        <v>0</v>
      </c>
    </row>
    <row r="859" spans="1:25" hidden="1" x14ac:dyDescent="0.35">
      <c r="A859">
        <v>2026</v>
      </c>
      <c r="B859">
        <v>3</v>
      </c>
      <c r="C859" t="s">
        <v>16</v>
      </c>
      <c r="D859" t="s">
        <v>17</v>
      </c>
      <c r="E859" t="s">
        <v>224</v>
      </c>
      <c r="F859" t="s">
        <v>225</v>
      </c>
      <c r="G859" s="2">
        <v>5205.0000000000009</v>
      </c>
      <c r="H859" t="str">
        <f>_xlfn.XLOOKUP(Data_Xuất[[#This Row],[Main SKU]],MD_Main_SKU[Main SKU],MD_Main_SKU[SKU name_gom])</f>
        <v>WSS01</v>
      </c>
      <c r="I859" t="str">
        <f>_xlfn.XLOOKUP(Data_Xuất[[#This Row],[Material-Xuất]],MD_NVL[Material-Xuất],MD_NVL[SKU name_gom])</f>
        <v>B2_DT</v>
      </c>
      <c r="J859" t="str">
        <f>Data_Xuất[[#This Row],[Material-Xuất]]&amp;" | "&amp;Data_Xuất[[#This Row],[Material description-Xuất]]</f>
        <v>160012684 | Vảy PET B2.2_A2</v>
      </c>
      <c r="K859" s="2" cm="1">
        <f t="array" ref="K85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59" s="2" cm="1">
        <f t="array" ref="L85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59" s="2" cm="1">
        <f t="array" ref="M85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59" s="2" cm="1">
        <f t="array" ref="N85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59" s="2" cm="1">
        <f t="array" ref="O85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5205.0000000000009</v>
      </c>
      <c r="P859" s="2" cm="1">
        <f t="array" ref="P85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59" s="2" cm="1">
        <f t="array" ref="Q85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59" s="2" cm="1">
        <f t="array" ref="R85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59" s="2" cm="1">
        <f t="array" ref="S85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59" s="2" cm="1">
        <f t="array" ref="T85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59" s="2" cm="1">
        <f t="array" ref="U85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59" s="2" cm="1">
        <f t="array" ref="V85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59" s="2" cm="1">
        <f t="array" ref="W85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59" s="2" cm="1">
        <f t="array" ref="X85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59" s="2">
        <f>SUM(Data_Xuất[[#This Row],[B1_MN]:[B4_DT]])-Data_Xuất[[#This Row],[Xuất-NX]]</f>
        <v>0</v>
      </c>
    </row>
    <row r="860" spans="1:25" hidden="1" x14ac:dyDescent="0.35">
      <c r="A860">
        <v>2026</v>
      </c>
      <c r="B860">
        <v>3</v>
      </c>
      <c r="C860" t="s">
        <v>16</v>
      </c>
      <c r="D860" t="s">
        <v>17</v>
      </c>
      <c r="E860" t="s">
        <v>270</v>
      </c>
      <c r="F860" t="s">
        <v>271</v>
      </c>
      <c r="G860" s="2">
        <v>8500</v>
      </c>
      <c r="H860" t="str">
        <f>_xlfn.XLOOKUP(Data_Xuất[[#This Row],[Main SKU]],MD_Main_SKU[Main SKU],MD_Main_SKU[SKU name_gom])</f>
        <v>WSS01</v>
      </c>
      <c r="I860" t="str">
        <f>_xlfn.XLOOKUP(Data_Xuất[[#This Row],[Material-Xuất]],MD_NVL[Material-Xuất],MD_NVL[SKU name_gom])</f>
        <v>B6_DT</v>
      </c>
      <c r="J860" t="str">
        <f>Data_Xuất[[#This Row],[Material-Xuất]]&amp;" | "&amp;Data_Xuất[[#This Row],[Material description-Xuất]]</f>
        <v>160012687 | Vảy PET B6.2_A1</v>
      </c>
      <c r="K860" s="2" cm="1">
        <f t="array" ref="K86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0" s="2" cm="1">
        <f t="array" ref="L86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0" s="2" cm="1">
        <f t="array" ref="M86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0" s="2" cm="1">
        <f t="array" ref="N86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8500</v>
      </c>
      <c r="O860" s="2" cm="1">
        <f t="array" ref="O86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0" s="2" cm="1">
        <f t="array" ref="P86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0" s="2" cm="1">
        <f t="array" ref="Q86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0" s="2" cm="1">
        <f t="array" ref="R86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0" s="2" cm="1">
        <f t="array" ref="S86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0" s="2" cm="1">
        <f t="array" ref="T86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0" s="2" cm="1">
        <f t="array" ref="U86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0" s="2" cm="1">
        <f t="array" ref="V86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0" s="2" cm="1">
        <f t="array" ref="W86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0" s="2" cm="1">
        <f t="array" ref="X86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0" s="2">
        <f>SUM(Data_Xuất[[#This Row],[B1_MN]:[B4_DT]])-Data_Xuất[[#This Row],[Xuất-NX]]</f>
        <v>0</v>
      </c>
    </row>
    <row r="861" spans="1:25" hidden="1" x14ac:dyDescent="0.35">
      <c r="A861">
        <v>2026</v>
      </c>
      <c r="B861">
        <v>3</v>
      </c>
      <c r="C861" t="s">
        <v>16</v>
      </c>
      <c r="D861" t="s">
        <v>17</v>
      </c>
      <c r="E861" t="s">
        <v>226</v>
      </c>
      <c r="F861" t="s">
        <v>227</v>
      </c>
      <c r="G861" s="2">
        <v>77144</v>
      </c>
      <c r="H861" t="str">
        <f>_xlfn.XLOOKUP(Data_Xuất[[#This Row],[Main SKU]],MD_Main_SKU[Main SKU],MD_Main_SKU[SKU name_gom])</f>
        <v>WSS01</v>
      </c>
      <c r="I861" t="str">
        <f>_xlfn.XLOOKUP(Data_Xuất[[#This Row],[Material-Xuất]],MD_NVL[Material-Xuất],MD_NVL[SKU name_gom])</f>
        <v>B6_DT</v>
      </c>
      <c r="J861" t="str">
        <f>Data_Xuất[[#This Row],[Material-Xuất]]&amp;" | "&amp;Data_Xuất[[#This Row],[Material description-Xuất]]</f>
        <v>160012688 | Vảy PET B6.2_A2</v>
      </c>
      <c r="K861" s="2" cm="1">
        <f t="array" ref="K86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1" s="2" cm="1">
        <f t="array" ref="L86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1" s="2" cm="1">
        <f t="array" ref="M86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1" s="2" cm="1">
        <f t="array" ref="N86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77144</v>
      </c>
      <c r="O861" s="2" cm="1">
        <f t="array" ref="O86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1" s="2" cm="1">
        <f t="array" ref="P86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1" s="2" cm="1">
        <f t="array" ref="Q86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1" s="2" cm="1">
        <f t="array" ref="R86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1" s="2" cm="1">
        <f t="array" ref="S86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1" s="2" cm="1">
        <f t="array" ref="T86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1" s="2" cm="1">
        <f t="array" ref="U86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1" s="2" cm="1">
        <f t="array" ref="V86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1" s="2" cm="1">
        <f t="array" ref="W86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1" s="2" cm="1">
        <f t="array" ref="X86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1" s="2">
        <f>SUM(Data_Xuất[[#This Row],[B1_MN]:[B4_DT]])-Data_Xuất[[#This Row],[Xuất-NX]]</f>
        <v>0</v>
      </c>
    </row>
    <row r="862" spans="1:25" hidden="1" x14ac:dyDescent="0.35">
      <c r="A862">
        <v>2026</v>
      </c>
      <c r="B862">
        <v>3</v>
      </c>
      <c r="C862" t="s">
        <v>16</v>
      </c>
      <c r="D862" t="s">
        <v>17</v>
      </c>
      <c r="E862" t="s">
        <v>232</v>
      </c>
      <c r="F862" t="s">
        <v>233</v>
      </c>
      <c r="G862" s="2">
        <v>51400</v>
      </c>
      <c r="H862" t="str">
        <f>_xlfn.XLOOKUP(Data_Xuất[[#This Row],[Main SKU]],MD_Main_SKU[Main SKU],MD_Main_SKU[SKU name_gom])</f>
        <v>WSS01</v>
      </c>
      <c r="I862" t="str">
        <f>_xlfn.XLOOKUP(Data_Xuất[[#This Row],[Material-Xuất]],MD_NVL[Material-Xuất],MD_NVL[SKU name_gom])</f>
        <v>Phó sản</v>
      </c>
      <c r="J862" t="str">
        <f>Data_Xuất[[#This Row],[Material-Xuất]]&amp;" | "&amp;Data_Xuất[[#This Row],[Material description-Xuất]]</f>
        <v>160012717 | Vảy PET HAD_A1</v>
      </c>
      <c r="K862" s="2" cm="1">
        <f t="array" ref="K86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2" s="2" cm="1">
        <f t="array" ref="L86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2" s="2" cm="1">
        <f t="array" ref="M86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2" s="2" cm="1">
        <f t="array" ref="N86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2" s="2" cm="1">
        <f t="array" ref="O86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2" s="2" cm="1">
        <f t="array" ref="P86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51400</v>
      </c>
      <c r="Q862" s="2" cm="1">
        <f t="array" ref="Q86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2" s="2" cm="1">
        <f t="array" ref="R86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2" s="2" cm="1">
        <f t="array" ref="S86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2" s="2" cm="1">
        <f t="array" ref="T86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2" s="2" cm="1">
        <f t="array" ref="U86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2" s="2" cm="1">
        <f t="array" ref="V86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2" s="2" cm="1">
        <f t="array" ref="W86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2" s="2" cm="1">
        <f t="array" ref="X86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2" s="2">
        <f>SUM(Data_Xuất[[#This Row],[B1_MN]:[B4_DT]])-Data_Xuất[[#This Row],[Xuất-NX]]</f>
        <v>0</v>
      </c>
    </row>
    <row r="863" spans="1:25" hidden="1" x14ac:dyDescent="0.35">
      <c r="A863">
        <v>2026</v>
      </c>
      <c r="B863">
        <v>3</v>
      </c>
      <c r="C863" t="s">
        <v>16</v>
      </c>
      <c r="D863" t="s">
        <v>17</v>
      </c>
      <c r="E863" t="s">
        <v>234</v>
      </c>
      <c r="F863" t="s">
        <v>235</v>
      </c>
      <c r="G863" s="2">
        <v>6000</v>
      </c>
      <c r="H863" t="str">
        <f>_xlfn.XLOOKUP(Data_Xuất[[#This Row],[Main SKU]],MD_Main_SKU[Main SKU],MD_Main_SKU[SKU name_gom])</f>
        <v>WSS01</v>
      </c>
      <c r="I863" t="str">
        <f>_xlfn.XLOOKUP(Data_Xuất[[#This Row],[Material-Xuất]],MD_NVL[Material-Xuất],MD_NVL[SKU name_gom])</f>
        <v>Phó sản</v>
      </c>
      <c r="J863" t="str">
        <f>Data_Xuất[[#This Row],[Material-Xuất]]&amp;" | "&amp;Data_Xuất[[#This Row],[Material description-Xuất]]</f>
        <v>160012718 | Vảy PET HAD_A2</v>
      </c>
      <c r="K863" s="2" cm="1">
        <f t="array" ref="K86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3" s="2" cm="1">
        <f t="array" ref="L86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3" s="2" cm="1">
        <f t="array" ref="M86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3" s="2" cm="1">
        <f t="array" ref="N86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3" s="2" cm="1">
        <f t="array" ref="O86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3" s="2" cm="1">
        <f t="array" ref="P86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6000</v>
      </c>
      <c r="Q863" s="2" cm="1">
        <f t="array" ref="Q86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3" s="2" cm="1">
        <f t="array" ref="R86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3" s="2" cm="1">
        <f t="array" ref="S86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3" s="2" cm="1">
        <f t="array" ref="T86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3" s="2" cm="1">
        <f t="array" ref="U86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3" s="2" cm="1">
        <f t="array" ref="V86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3" s="2" cm="1">
        <f t="array" ref="W86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3" s="2" cm="1">
        <f t="array" ref="X86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3" s="2">
        <f>SUM(Data_Xuất[[#This Row],[B1_MN]:[B4_DT]])-Data_Xuất[[#This Row],[Xuất-NX]]</f>
        <v>0</v>
      </c>
    </row>
    <row r="864" spans="1:25" hidden="1" x14ac:dyDescent="0.35">
      <c r="A864">
        <v>2026</v>
      </c>
      <c r="B864">
        <v>3</v>
      </c>
      <c r="C864" t="s">
        <v>16</v>
      </c>
      <c r="D864" t="s">
        <v>17</v>
      </c>
      <c r="E864" t="s">
        <v>280</v>
      </c>
      <c r="F864" t="s">
        <v>281</v>
      </c>
      <c r="G864" s="2">
        <v>28949</v>
      </c>
      <c r="H864" t="str">
        <f>_xlfn.XLOOKUP(Data_Xuất[[#This Row],[Main SKU]],MD_Main_SKU[Main SKU],MD_Main_SKU[SKU name_gom])</f>
        <v>WSS01</v>
      </c>
      <c r="I864" t="str">
        <f>_xlfn.XLOOKUP(Data_Xuất[[#This Row],[Material-Xuất]],MD_NVL[Material-Xuất],MD_NVL[SKU name_gom])</f>
        <v>Phó sản</v>
      </c>
      <c r="J864" t="str">
        <f>Data_Xuất[[#This Row],[Material-Xuất]]&amp;" | "&amp;Data_Xuất[[#This Row],[Material description-Xuất]]</f>
        <v>160012895 | Hạt Nhựa rPET Lẫn Kim Loại ST</v>
      </c>
      <c r="K864" s="2" cm="1">
        <f t="array" ref="K86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4" s="2" cm="1">
        <f t="array" ref="L86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4" s="2" cm="1">
        <f t="array" ref="M86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4" s="2" cm="1">
        <f t="array" ref="N86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4" s="2" cm="1">
        <f t="array" ref="O86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4" s="2" cm="1">
        <f t="array" ref="P86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28949</v>
      </c>
      <c r="Q864" s="2" cm="1">
        <f t="array" ref="Q86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4" s="2" cm="1">
        <f t="array" ref="R86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4" s="2" cm="1">
        <f t="array" ref="S86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4" s="2" cm="1">
        <f t="array" ref="T86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4" s="2" cm="1">
        <f t="array" ref="U86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4" s="2" cm="1">
        <f t="array" ref="V86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4" s="2" cm="1">
        <f t="array" ref="W86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4" s="2" cm="1">
        <f t="array" ref="X86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4" s="2">
        <f>SUM(Data_Xuất[[#This Row],[B1_MN]:[B4_DT]])-Data_Xuất[[#This Row],[Xuất-NX]]</f>
        <v>0</v>
      </c>
    </row>
    <row r="865" spans="1:25" hidden="1" x14ac:dyDescent="0.35">
      <c r="A865">
        <v>2026</v>
      </c>
      <c r="B865">
        <v>3</v>
      </c>
      <c r="C865" t="s">
        <v>16</v>
      </c>
      <c r="D865" t="s">
        <v>17</v>
      </c>
      <c r="E865" t="s">
        <v>256</v>
      </c>
      <c r="F865" t="s">
        <v>257</v>
      </c>
      <c r="G865" s="2">
        <v>15000</v>
      </c>
      <c r="H865" t="str">
        <f>_xlfn.XLOOKUP(Data_Xuất[[#This Row],[Main SKU]],MD_Main_SKU[Main SKU],MD_Main_SKU[SKU name_gom])</f>
        <v>WSS01</v>
      </c>
      <c r="I865" t="str">
        <f>_xlfn.XLOOKUP(Data_Xuất[[#This Row],[Material-Xuất]],MD_NVL[Material-Xuất],MD_NVL[SKU name_gom])</f>
        <v>Vảy trộn</v>
      </c>
      <c r="J865" t="str">
        <f>Data_Xuất[[#This Row],[Material-Xuất]]&amp;" | "&amp;Data_Xuất[[#This Row],[Material description-Xuất]]</f>
        <v>160012914 | Vảy PET WSS01G-L Mixed</v>
      </c>
      <c r="K865" s="2" cm="1">
        <f t="array" ref="K86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5" s="2" cm="1">
        <f t="array" ref="L86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5" s="2" cm="1">
        <f t="array" ref="M86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11152.873070325901</v>
      </c>
      <c r="N865" s="2" cm="1">
        <f t="array" ref="N86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5" s="2" cm="1">
        <f t="array" ref="O86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5" s="2" cm="1">
        <f t="array" ref="P86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5" s="2" cm="1">
        <f t="array" ref="Q86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5" s="2" cm="1">
        <f t="array" ref="R86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5" s="2" cm="1">
        <f t="array" ref="S86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3847.1269296740998</v>
      </c>
      <c r="T865" s="2" cm="1">
        <f t="array" ref="T86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5" s="2" cm="1">
        <f t="array" ref="U86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5" s="2" cm="1">
        <f t="array" ref="V86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5" s="2" cm="1">
        <f t="array" ref="W86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5" s="2" cm="1">
        <f t="array" ref="X86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5" s="2">
        <f>SUM(Data_Xuất[[#This Row],[B1_MN]:[B4_DT]])-Data_Xuất[[#This Row],[Xuất-NX]]</f>
        <v>0</v>
      </c>
    </row>
    <row r="866" spans="1:25" hidden="1" x14ac:dyDescent="0.35">
      <c r="A866">
        <v>2026</v>
      </c>
      <c r="B866">
        <v>3</v>
      </c>
      <c r="C866" t="s">
        <v>16</v>
      </c>
      <c r="D866" t="s">
        <v>17</v>
      </c>
      <c r="E866" t="s">
        <v>274</v>
      </c>
      <c r="F866" t="s">
        <v>275</v>
      </c>
      <c r="G866" s="2">
        <v>136500</v>
      </c>
      <c r="H866" t="str">
        <f>_xlfn.XLOOKUP(Data_Xuất[[#This Row],[Main SKU]],MD_Main_SKU[Main SKU],MD_Main_SKU[SKU name_gom])</f>
        <v>WSS01</v>
      </c>
      <c r="I866" t="str">
        <f>_xlfn.XLOOKUP(Data_Xuất[[#This Row],[Material-Xuất]],MD_NVL[Material-Xuất],MD_NVL[SKU name_gom])</f>
        <v>B1_DT</v>
      </c>
      <c r="J866" t="str">
        <f>Data_Xuất[[#This Row],[Material-Xuất]]&amp;" | "&amp;Data_Xuất[[#This Row],[Material description-Xuất]]</f>
        <v>160012962 | Vảy PET B1.2_A1 DT</v>
      </c>
      <c r="K866" s="2" cm="1">
        <f t="array" ref="K86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6" s="2" cm="1">
        <f t="array" ref="L86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6" s="2" cm="1">
        <f t="array" ref="M86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136500</v>
      </c>
      <c r="N866" s="2" cm="1">
        <f t="array" ref="N86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6" s="2" cm="1">
        <f t="array" ref="O86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6" s="2" cm="1">
        <f t="array" ref="P86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6" s="2" cm="1">
        <f t="array" ref="Q86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6" s="2" cm="1">
        <f t="array" ref="R86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6" s="2" cm="1">
        <f t="array" ref="S86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6" s="2" cm="1">
        <f t="array" ref="T86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6" s="2" cm="1">
        <f t="array" ref="U86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6" s="2" cm="1">
        <f t="array" ref="V86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6" s="2" cm="1">
        <f t="array" ref="W86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6" s="2" cm="1">
        <f t="array" ref="X86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6" s="2">
        <f>SUM(Data_Xuất[[#This Row],[B1_MN]:[B4_DT]])-Data_Xuất[[#This Row],[Xuất-NX]]</f>
        <v>0</v>
      </c>
    </row>
    <row r="867" spans="1:25" hidden="1" x14ac:dyDescent="0.35">
      <c r="A867">
        <v>2026</v>
      </c>
      <c r="B867">
        <v>3</v>
      </c>
      <c r="C867" t="s">
        <v>16</v>
      </c>
      <c r="D867" t="s">
        <v>17</v>
      </c>
      <c r="E867" t="s">
        <v>276</v>
      </c>
      <c r="F867" t="s">
        <v>277</v>
      </c>
      <c r="G867" s="2">
        <v>84000.000000000015</v>
      </c>
      <c r="H867" t="str">
        <f>_xlfn.XLOOKUP(Data_Xuất[[#This Row],[Main SKU]],MD_Main_SKU[Main SKU],MD_Main_SKU[SKU name_gom])</f>
        <v>WSS01</v>
      </c>
      <c r="I867" t="str">
        <f>_xlfn.XLOOKUP(Data_Xuất[[#This Row],[Material-Xuất]],MD_NVL[Material-Xuất],MD_NVL[SKU name_gom])</f>
        <v>B1_DT</v>
      </c>
      <c r="J867" t="str">
        <f>Data_Xuất[[#This Row],[Material-Xuất]]&amp;" | "&amp;Data_Xuất[[#This Row],[Material description-Xuất]]</f>
        <v>160012963 | Vảy PET B1.2_A2 DT</v>
      </c>
      <c r="K867" s="2" cm="1">
        <f t="array" ref="K86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7" s="2" cm="1">
        <f t="array" ref="L86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7" s="2" cm="1">
        <f t="array" ref="M86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84000.000000000015</v>
      </c>
      <c r="N867" s="2" cm="1">
        <f t="array" ref="N86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7" s="2" cm="1">
        <f t="array" ref="O86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7" s="2" cm="1">
        <f t="array" ref="P86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7" s="2" cm="1">
        <f t="array" ref="Q86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7" s="2" cm="1">
        <f t="array" ref="R86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7" s="2" cm="1">
        <f t="array" ref="S86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7" s="2" cm="1">
        <f t="array" ref="T86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7" s="2" cm="1">
        <f t="array" ref="U86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7" s="2" cm="1">
        <f t="array" ref="V86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7" s="2" cm="1">
        <f t="array" ref="W86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7" s="2" cm="1">
        <f t="array" ref="X86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7" s="2">
        <f>SUM(Data_Xuất[[#This Row],[B1_MN]:[B4_DT]])-Data_Xuất[[#This Row],[Xuất-NX]]</f>
        <v>0</v>
      </c>
    </row>
    <row r="868" spans="1:25" hidden="1" x14ac:dyDescent="0.35">
      <c r="A868">
        <v>2026</v>
      </c>
      <c r="B868">
        <v>3</v>
      </c>
      <c r="C868" t="s">
        <v>18</v>
      </c>
      <c r="D868" t="s">
        <v>19</v>
      </c>
      <c r="E868" t="s">
        <v>34</v>
      </c>
      <c r="F868" t="s">
        <v>35</v>
      </c>
      <c r="G868" s="2">
        <v>900</v>
      </c>
      <c r="H868" t="str">
        <f>_xlfn.XLOOKUP(Data_Xuất[[#This Row],[Main SKU]],MD_Main_SKU[Main SKU],MD_Main_SKU[SKU name_gom])</f>
        <v>iSS01</v>
      </c>
      <c r="I868" t="str">
        <f>_xlfn.XLOOKUP(Data_Xuất[[#This Row],[Material-Xuất]],MD_NVL[Material-Xuất],MD_NVL[SKU name_gom])</f>
        <v>Hạt</v>
      </c>
      <c r="J868" t="str">
        <f>Data_Xuất[[#This Row],[Material-Xuất]]&amp;" | "&amp;Data_Xuất[[#This Row],[Material description-Xuất]]</f>
        <v>110000492 | Hạt Nhựa rPET WSS03G PL</v>
      </c>
      <c r="K868" s="2" cm="1">
        <f t="array" ref="K86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68" s="2" cm="1">
        <f t="array" ref="L86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8" s="2" cm="1">
        <f t="array" ref="M86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8" s="2" cm="1">
        <f t="array" ref="N86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8" s="2" cm="1">
        <f t="array" ref="O86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8" s="2" cm="1">
        <f t="array" ref="P86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8" s="2" cm="1">
        <f t="array" ref="Q86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900</v>
      </c>
      <c r="R868" s="2" cm="1">
        <f t="array" ref="R86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8" s="2" cm="1">
        <f t="array" ref="S86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8" s="2" cm="1">
        <f t="array" ref="T86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8" s="2" cm="1">
        <f t="array" ref="U86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8" s="2" cm="1">
        <f t="array" ref="V86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8" s="2" cm="1">
        <f t="array" ref="W86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8" s="2" cm="1">
        <f t="array" ref="X86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8" s="2">
        <f>SUM(Data_Xuất[[#This Row],[B1_MN]:[B4_DT]])-Data_Xuất[[#This Row],[Xuất-NX]]</f>
        <v>0</v>
      </c>
    </row>
    <row r="869" spans="1:25" hidden="1" x14ac:dyDescent="0.35">
      <c r="A869">
        <v>2026</v>
      </c>
      <c r="B869">
        <v>3</v>
      </c>
      <c r="C869" t="s">
        <v>18</v>
      </c>
      <c r="D869" t="s">
        <v>19</v>
      </c>
      <c r="E869" t="s">
        <v>162</v>
      </c>
      <c r="F869" t="s">
        <v>163</v>
      </c>
      <c r="G869" s="2">
        <v>48900</v>
      </c>
      <c r="H869" t="str">
        <f>_xlfn.XLOOKUP(Data_Xuất[[#This Row],[Main SKU]],MD_Main_SKU[Main SKU],MD_Main_SKU[SKU name_gom])</f>
        <v>iSS01</v>
      </c>
      <c r="I869" t="str">
        <f>_xlfn.XLOOKUP(Data_Xuất[[#This Row],[Material-Xuất]],MD_NVL[Material-Xuất],MD_NVL[SKU name_gom])</f>
        <v>B1_MN</v>
      </c>
      <c r="J869" t="str">
        <f>Data_Xuất[[#This Row],[Material-Xuất]]&amp;" | "&amp;Data_Xuất[[#This Row],[Material description-Xuất]]</f>
        <v>160011761 | Vảy PET B1_A1 MN</v>
      </c>
      <c r="K869" s="2" cm="1">
        <f t="array" ref="K86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48900</v>
      </c>
      <c r="L869" s="2" cm="1">
        <f t="array" ref="L86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69" s="2" cm="1">
        <f t="array" ref="M86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69" s="2" cm="1">
        <f t="array" ref="N86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69" s="2" cm="1">
        <f t="array" ref="O86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69" s="2" cm="1">
        <f t="array" ref="P86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69" s="2" cm="1">
        <f t="array" ref="Q86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69" s="2" cm="1">
        <f t="array" ref="R86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69" s="2" cm="1">
        <f t="array" ref="S86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69" s="2" cm="1">
        <f t="array" ref="T86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69" s="2" cm="1">
        <f t="array" ref="U86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69" s="2" cm="1">
        <f t="array" ref="V86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69" s="2" cm="1">
        <f t="array" ref="W86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69" s="2" cm="1">
        <f t="array" ref="X86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69" s="2">
        <f>SUM(Data_Xuất[[#This Row],[B1_MN]:[B4_DT]])-Data_Xuất[[#This Row],[Xuất-NX]]</f>
        <v>0</v>
      </c>
    </row>
    <row r="870" spans="1:25" hidden="1" x14ac:dyDescent="0.35">
      <c r="A870">
        <v>2026</v>
      </c>
      <c r="B870">
        <v>3</v>
      </c>
      <c r="C870" t="s">
        <v>18</v>
      </c>
      <c r="D870" t="s">
        <v>19</v>
      </c>
      <c r="E870" t="s">
        <v>164</v>
      </c>
      <c r="F870" t="s">
        <v>165</v>
      </c>
      <c r="G870" s="2">
        <v>127500.00000000001</v>
      </c>
      <c r="H870" t="str">
        <f>_xlfn.XLOOKUP(Data_Xuất[[#This Row],[Main SKU]],MD_Main_SKU[Main SKU],MD_Main_SKU[SKU name_gom])</f>
        <v>iSS01</v>
      </c>
      <c r="I870" t="str">
        <f>_xlfn.XLOOKUP(Data_Xuất[[#This Row],[Material-Xuất]],MD_NVL[Material-Xuất],MD_NVL[SKU name_gom])</f>
        <v>B1_MN</v>
      </c>
      <c r="J870" t="str">
        <f>Data_Xuất[[#This Row],[Material-Xuất]]&amp;" | "&amp;Data_Xuất[[#This Row],[Material description-Xuất]]</f>
        <v>160012296 | Vảy PET B1_A2.2 MN</v>
      </c>
      <c r="K870" s="2" cm="1">
        <f t="array" ref="K87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127500.00000000001</v>
      </c>
      <c r="L870" s="2" cm="1">
        <f t="array" ref="L87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0" s="2" cm="1">
        <f t="array" ref="M87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0" s="2" cm="1">
        <f t="array" ref="N87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0" s="2" cm="1">
        <f t="array" ref="O87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0" s="2" cm="1">
        <f t="array" ref="P87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0" s="2" cm="1">
        <f t="array" ref="Q87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0" s="2" cm="1">
        <f t="array" ref="R87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0" s="2" cm="1">
        <f t="array" ref="S87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0" s="2" cm="1">
        <f t="array" ref="T87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0" s="2" cm="1">
        <f t="array" ref="U87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0" s="2" cm="1">
        <f t="array" ref="V87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0" s="2" cm="1">
        <f t="array" ref="W87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0" s="2" cm="1">
        <f t="array" ref="X87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0" s="2">
        <f>SUM(Data_Xuất[[#This Row],[B1_MN]:[B4_DT]])-Data_Xuất[[#This Row],[Xuất-NX]]</f>
        <v>0</v>
      </c>
    </row>
    <row r="871" spans="1:25" hidden="1" x14ac:dyDescent="0.35">
      <c r="A871">
        <v>2026</v>
      </c>
      <c r="B871">
        <v>3</v>
      </c>
      <c r="C871" t="s">
        <v>18</v>
      </c>
      <c r="D871" t="s">
        <v>19</v>
      </c>
      <c r="E871" t="s">
        <v>170</v>
      </c>
      <c r="F871" t="s">
        <v>171</v>
      </c>
      <c r="G871" s="2">
        <v>999.99999999999989</v>
      </c>
      <c r="H871" t="str">
        <f>_xlfn.XLOOKUP(Data_Xuất[[#This Row],[Main SKU]],MD_Main_SKU[Main SKU],MD_Main_SKU[SKU name_gom])</f>
        <v>iSS01</v>
      </c>
      <c r="I871" t="str">
        <f>_xlfn.XLOOKUP(Data_Xuất[[#This Row],[Material-Xuất]],MD_NVL[Material-Xuất],MD_NVL[SKU name_gom])</f>
        <v>B1_MN</v>
      </c>
      <c r="J871" t="str">
        <f>Data_Xuất[[#This Row],[Material-Xuất]]&amp;" | "&amp;Data_Xuất[[#This Row],[Material description-Xuất]]</f>
        <v>160012660 | Vảy PET B1_A2.1 MN</v>
      </c>
      <c r="K871" s="2" cm="1">
        <f t="array" ref="K87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999.99999999999989</v>
      </c>
      <c r="L871" s="2" cm="1">
        <f t="array" ref="L87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1" s="2" cm="1">
        <f t="array" ref="M87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1" s="2" cm="1">
        <f t="array" ref="N87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1" s="2" cm="1">
        <f t="array" ref="O87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1" s="2" cm="1">
        <f t="array" ref="P87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1" s="2" cm="1">
        <f t="array" ref="Q87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1" s="2" cm="1">
        <f t="array" ref="R87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1" s="2" cm="1">
        <f t="array" ref="S87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1" s="2" cm="1">
        <f t="array" ref="T87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1" s="2" cm="1">
        <f t="array" ref="U87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1" s="2" cm="1">
        <f t="array" ref="V87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1" s="2" cm="1">
        <f t="array" ref="W87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1" s="2" cm="1">
        <f t="array" ref="X87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1" s="2">
        <f>SUM(Data_Xuất[[#This Row],[B1_MN]:[B4_DT]])-Data_Xuất[[#This Row],[Xuất-NX]]</f>
        <v>0</v>
      </c>
    </row>
    <row r="872" spans="1:25" hidden="1" x14ac:dyDescent="0.35">
      <c r="A872">
        <v>2026</v>
      </c>
      <c r="B872">
        <v>3</v>
      </c>
      <c r="C872" t="s">
        <v>18</v>
      </c>
      <c r="D872" t="s">
        <v>19</v>
      </c>
      <c r="E872" t="s">
        <v>222</v>
      </c>
      <c r="F872" t="s">
        <v>223</v>
      </c>
      <c r="G872" s="2">
        <v>600</v>
      </c>
      <c r="H872" t="str">
        <f>_xlfn.XLOOKUP(Data_Xuất[[#This Row],[Main SKU]],MD_Main_SKU[Main SKU],MD_Main_SKU[SKU name_gom])</f>
        <v>iSS01</v>
      </c>
      <c r="I872" t="str">
        <f>_xlfn.XLOOKUP(Data_Xuất[[#This Row],[Material-Xuất]],MD_NVL[Material-Xuất],MD_NVL[SKU name_gom])</f>
        <v>B2_DT</v>
      </c>
      <c r="J872" t="str">
        <f>Data_Xuất[[#This Row],[Material-Xuất]]&amp;" | "&amp;Data_Xuất[[#This Row],[Material description-Xuất]]</f>
        <v>160012683 | Vảy PET B2.2_A1</v>
      </c>
      <c r="K872" s="2" cm="1">
        <f t="array" ref="K87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72" s="2" cm="1">
        <f t="array" ref="L87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2" s="2" cm="1">
        <f t="array" ref="M87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2" s="2" cm="1">
        <f t="array" ref="N87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2" s="2" cm="1">
        <f t="array" ref="O87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600</v>
      </c>
      <c r="P872" s="2" cm="1">
        <f t="array" ref="P87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2" s="2" cm="1">
        <f t="array" ref="Q87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2" s="2" cm="1">
        <f t="array" ref="R87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2" s="2" cm="1">
        <f t="array" ref="S87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2" s="2" cm="1">
        <f t="array" ref="T87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2" s="2" cm="1">
        <f t="array" ref="U87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2" s="2" cm="1">
        <f t="array" ref="V87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2" s="2" cm="1">
        <f t="array" ref="W87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2" s="2" cm="1">
        <f t="array" ref="X87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2" s="2">
        <f>SUM(Data_Xuất[[#This Row],[B1_MN]:[B4_DT]])-Data_Xuất[[#This Row],[Xuất-NX]]</f>
        <v>0</v>
      </c>
    </row>
    <row r="873" spans="1:25" hidden="1" x14ac:dyDescent="0.35">
      <c r="A873">
        <v>2026</v>
      </c>
      <c r="B873">
        <v>3</v>
      </c>
      <c r="C873" t="s">
        <v>18</v>
      </c>
      <c r="D873" t="s">
        <v>19</v>
      </c>
      <c r="E873" t="s">
        <v>224</v>
      </c>
      <c r="F873" t="s">
        <v>225</v>
      </c>
      <c r="G873" s="2">
        <v>19400.000000000004</v>
      </c>
      <c r="H873" t="str">
        <f>_xlfn.XLOOKUP(Data_Xuất[[#This Row],[Main SKU]],MD_Main_SKU[Main SKU],MD_Main_SKU[SKU name_gom])</f>
        <v>iSS01</v>
      </c>
      <c r="I873" t="str">
        <f>_xlfn.XLOOKUP(Data_Xuất[[#This Row],[Material-Xuất]],MD_NVL[Material-Xuất],MD_NVL[SKU name_gom])</f>
        <v>B2_DT</v>
      </c>
      <c r="J873" t="str">
        <f>Data_Xuất[[#This Row],[Material-Xuất]]&amp;" | "&amp;Data_Xuất[[#This Row],[Material description-Xuất]]</f>
        <v>160012684 | Vảy PET B2.2_A2</v>
      </c>
      <c r="K873" s="2" cm="1">
        <f t="array" ref="K87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73" s="2" cm="1">
        <f t="array" ref="L87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3" s="2" cm="1">
        <f t="array" ref="M87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3" s="2" cm="1">
        <f t="array" ref="N87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3" s="2" cm="1">
        <f t="array" ref="O87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19400.000000000004</v>
      </c>
      <c r="P873" s="2" cm="1">
        <f t="array" ref="P87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3" s="2" cm="1">
        <f t="array" ref="Q87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3" s="2" cm="1">
        <f t="array" ref="R87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3" s="2" cm="1">
        <f t="array" ref="S87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3" s="2" cm="1">
        <f t="array" ref="T87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3" s="2" cm="1">
        <f t="array" ref="U87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3" s="2" cm="1">
        <f t="array" ref="V87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3" s="2" cm="1">
        <f t="array" ref="W87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3" s="2" cm="1">
        <f t="array" ref="X87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3" s="2">
        <f>SUM(Data_Xuất[[#This Row],[B1_MN]:[B4_DT]])-Data_Xuất[[#This Row],[Xuất-NX]]</f>
        <v>0</v>
      </c>
    </row>
    <row r="874" spans="1:25" hidden="1" x14ac:dyDescent="0.35">
      <c r="A874">
        <v>2026</v>
      </c>
      <c r="B874">
        <v>3</v>
      </c>
      <c r="C874" t="s">
        <v>18</v>
      </c>
      <c r="D874" t="s">
        <v>19</v>
      </c>
      <c r="E874" t="s">
        <v>280</v>
      </c>
      <c r="F874" t="s">
        <v>281</v>
      </c>
      <c r="G874" s="2">
        <v>8450.9999999999982</v>
      </c>
      <c r="H874" t="str">
        <f>_xlfn.XLOOKUP(Data_Xuất[[#This Row],[Main SKU]],MD_Main_SKU[Main SKU],MD_Main_SKU[SKU name_gom])</f>
        <v>iSS01</v>
      </c>
      <c r="I874" t="str">
        <f>_xlfn.XLOOKUP(Data_Xuất[[#This Row],[Material-Xuất]],MD_NVL[Material-Xuất],MD_NVL[SKU name_gom])</f>
        <v>Phó sản</v>
      </c>
      <c r="J874" t="str">
        <f>Data_Xuất[[#This Row],[Material-Xuất]]&amp;" | "&amp;Data_Xuất[[#This Row],[Material description-Xuất]]</f>
        <v>160012895 | Hạt Nhựa rPET Lẫn Kim Loại ST</v>
      </c>
      <c r="K874" s="2" cm="1">
        <f t="array" ref="K87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74" s="2" cm="1">
        <f t="array" ref="L87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4" s="2" cm="1">
        <f t="array" ref="M87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4" s="2" cm="1">
        <f t="array" ref="N87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4" s="2" cm="1">
        <f t="array" ref="O87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4" s="2" cm="1">
        <f t="array" ref="P87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8450.9999999999982</v>
      </c>
      <c r="Q874" s="2" cm="1">
        <f t="array" ref="Q87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4" s="2" cm="1">
        <f t="array" ref="R87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4" s="2" cm="1">
        <f t="array" ref="S87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4" s="2" cm="1">
        <f t="array" ref="T87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4" s="2" cm="1">
        <f t="array" ref="U87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4" s="2" cm="1">
        <f t="array" ref="V87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4" s="2" cm="1">
        <f t="array" ref="W87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4" s="2" cm="1">
        <f t="array" ref="X87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4" s="2">
        <f>SUM(Data_Xuất[[#This Row],[B1_MN]:[B4_DT]])-Data_Xuất[[#This Row],[Xuất-NX]]</f>
        <v>0</v>
      </c>
    </row>
    <row r="875" spans="1:25" hidden="1" x14ac:dyDescent="0.35">
      <c r="A875">
        <v>2026</v>
      </c>
      <c r="B875">
        <v>3</v>
      </c>
      <c r="C875" t="s">
        <v>22</v>
      </c>
      <c r="D875" t="s">
        <v>23</v>
      </c>
      <c r="E875" t="s">
        <v>174</v>
      </c>
      <c r="F875" t="s">
        <v>175</v>
      </c>
      <c r="G875" s="2">
        <v>19500</v>
      </c>
      <c r="H875" t="str">
        <f>_xlfn.XLOOKUP(Data_Xuất[[#This Row],[Main SKU]],MD_Main_SKU[Main SKU],MD_Main_SKU[SKU name_gom])</f>
        <v>WSS03</v>
      </c>
      <c r="I875" t="str">
        <f>_xlfn.XLOOKUP(Data_Xuất[[#This Row],[Material-Xuất]],MD_NVL[Material-Xuất],MD_NVL[SKU name_gom])</f>
        <v>Vảy trộn</v>
      </c>
      <c r="J875" t="str">
        <f>Data_Xuất[[#This Row],[Material-Xuất]]&amp;" | "&amp;Data_Xuất[[#This Row],[Material description-Xuất]]</f>
        <v>160012282 | Vảy PET Mix  B2-B3-B7</v>
      </c>
      <c r="K875" s="2" cm="1">
        <f t="array" ref="K87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4864.9056029232643</v>
      </c>
      <c r="L875" s="2" cm="1">
        <f t="array" ref="L87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5" s="2" cm="1">
        <f t="array" ref="M87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5" s="2" cm="1">
        <f t="array" ref="N87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952.43605359317917</v>
      </c>
      <c r="O875" s="2" cm="1">
        <f t="array" ref="O87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817.05237515225326</v>
      </c>
      <c r="P875" s="2" cm="1">
        <f t="array" ref="P87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5" s="2" cm="1">
        <f t="array" ref="Q87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5" s="2" cm="1">
        <f t="array" ref="R87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5" s="2" cm="1">
        <f t="array" ref="S87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5512.134591961023</v>
      </c>
      <c r="T875" s="2" cm="1">
        <f t="array" ref="T87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5" s="2" cm="1">
        <f t="array" ref="U87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7353.4713763702803</v>
      </c>
      <c r="V875" s="2" cm="1">
        <f t="array" ref="V87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5" s="2" cm="1">
        <f t="array" ref="W87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5" s="2" cm="1">
        <f t="array" ref="X87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5" s="2">
        <f>SUM(Data_Xuất[[#This Row],[B1_MN]:[B4_DT]])-Data_Xuất[[#This Row],[Xuất-NX]]</f>
        <v>0</v>
      </c>
    </row>
    <row r="876" spans="1:25" hidden="1" x14ac:dyDescent="0.35">
      <c r="A876">
        <v>2026</v>
      </c>
      <c r="B876">
        <v>3</v>
      </c>
      <c r="C876" t="s">
        <v>22</v>
      </c>
      <c r="D876" t="s">
        <v>23</v>
      </c>
      <c r="E876" t="s">
        <v>194</v>
      </c>
      <c r="F876" t="s">
        <v>195</v>
      </c>
      <c r="G876" s="2">
        <v>400</v>
      </c>
      <c r="H876" t="str">
        <f>_xlfn.XLOOKUP(Data_Xuất[[#This Row],[Main SKU]],MD_Main_SKU[Main SKU],MD_Main_SKU[SKU name_gom])</f>
        <v>WSS03</v>
      </c>
      <c r="I876" t="str">
        <f>_xlfn.XLOOKUP(Data_Xuất[[#This Row],[Material-Xuất]],MD_NVL[Material-Xuất],MD_NVL[SKU name_gom])</f>
        <v>B1_DT</v>
      </c>
      <c r="J876" t="str">
        <f>Data_Xuất[[#This Row],[Material-Xuất]]&amp;" | "&amp;Data_Xuất[[#This Row],[Material description-Xuất]]</f>
        <v>160012294 | Vảy PET B1_A3 DT</v>
      </c>
      <c r="K876" s="2" cm="1">
        <f t="array" ref="K87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76" s="2" cm="1">
        <f t="array" ref="L87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6" s="2" cm="1">
        <f t="array" ref="M87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400</v>
      </c>
      <c r="N876" s="2" cm="1">
        <f t="array" ref="N87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6" s="2" cm="1">
        <f t="array" ref="O87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6" s="2" cm="1">
        <f t="array" ref="P87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6" s="2" cm="1">
        <f t="array" ref="Q87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6" s="2" cm="1">
        <f t="array" ref="R87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6" s="2" cm="1">
        <f t="array" ref="S87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6" s="2" cm="1">
        <f t="array" ref="T87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6" s="2" cm="1">
        <f t="array" ref="U87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6" s="2" cm="1">
        <f t="array" ref="V87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6" s="2" cm="1">
        <f t="array" ref="W87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6" s="2" cm="1">
        <f t="array" ref="X87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6" s="2">
        <f>SUM(Data_Xuất[[#This Row],[B1_MN]:[B4_DT]])-Data_Xuất[[#This Row],[Xuất-NX]]</f>
        <v>0</v>
      </c>
    </row>
    <row r="877" spans="1:25" hidden="1" x14ac:dyDescent="0.35">
      <c r="A877">
        <v>2026</v>
      </c>
      <c r="B877">
        <v>3</v>
      </c>
      <c r="C877" t="s">
        <v>22</v>
      </c>
      <c r="D877" t="s">
        <v>23</v>
      </c>
      <c r="E877" t="s">
        <v>196</v>
      </c>
      <c r="F877" t="s">
        <v>197</v>
      </c>
      <c r="G877" s="2">
        <v>4000</v>
      </c>
      <c r="H877" t="str">
        <f>_xlfn.XLOOKUP(Data_Xuất[[#This Row],[Main SKU]],MD_Main_SKU[Main SKU],MD_Main_SKU[SKU name_gom])</f>
        <v>WSS03</v>
      </c>
      <c r="I877" t="str">
        <f>_xlfn.XLOOKUP(Data_Xuất[[#This Row],[Material-Xuất]],MD_NVL[Material-Xuất],MD_NVL[SKU name_gom])</f>
        <v>B1_MN</v>
      </c>
      <c r="J877" t="str">
        <f>Data_Xuất[[#This Row],[Material-Xuất]]&amp;" | "&amp;Data_Xuất[[#This Row],[Material description-Xuất]]</f>
        <v>160012297 | Vảy PET B1_A3 MN</v>
      </c>
      <c r="K877" s="2" cm="1">
        <f t="array" ref="K87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4000</v>
      </c>
      <c r="L877" s="2" cm="1">
        <f t="array" ref="L87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7" s="2" cm="1">
        <f t="array" ref="M87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7" s="2" cm="1">
        <f t="array" ref="N87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7" s="2" cm="1">
        <f t="array" ref="O87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7" s="2" cm="1">
        <f t="array" ref="P87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7" s="2" cm="1">
        <f t="array" ref="Q87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7" s="2" cm="1">
        <f t="array" ref="R87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7" s="2" cm="1">
        <f t="array" ref="S87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7" s="2" cm="1">
        <f t="array" ref="T87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7" s="2" cm="1">
        <f t="array" ref="U87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77" s="2" cm="1">
        <f t="array" ref="V87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7" s="2" cm="1">
        <f t="array" ref="W87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7" s="2" cm="1">
        <f t="array" ref="X87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7" s="2">
        <f>SUM(Data_Xuất[[#This Row],[B1_MN]:[B4_DT]])-Data_Xuất[[#This Row],[Xuất-NX]]</f>
        <v>0</v>
      </c>
    </row>
    <row r="878" spans="1:25" hidden="1" x14ac:dyDescent="0.35">
      <c r="A878">
        <v>2026</v>
      </c>
      <c r="B878">
        <v>3</v>
      </c>
      <c r="C878" t="s">
        <v>22</v>
      </c>
      <c r="D878" t="s">
        <v>23</v>
      </c>
      <c r="E878" t="s">
        <v>278</v>
      </c>
      <c r="F878" t="s">
        <v>279</v>
      </c>
      <c r="G878" s="2">
        <v>13292</v>
      </c>
      <c r="H878" t="str">
        <f>_xlfn.XLOOKUP(Data_Xuất[[#This Row],[Main SKU]],MD_Main_SKU[Main SKU],MD_Main_SKU[SKU name_gom])</f>
        <v>WSS03</v>
      </c>
      <c r="I878" t="str">
        <f>_xlfn.XLOOKUP(Data_Xuất[[#This Row],[Material-Xuất]],MD_NVL[Material-Xuất],MD_NVL[SKU name_gom])</f>
        <v>B5_DT</v>
      </c>
      <c r="J878" t="str">
        <f>Data_Xuất[[#This Row],[Material-Xuất]]&amp;" | "&amp;Data_Xuất[[#This Row],[Material description-Xuất]]</f>
        <v>160012305 | Vảy PET B5_A2</v>
      </c>
      <c r="K878" s="2" cm="1">
        <f t="array" ref="K87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78" s="2" cm="1">
        <f t="array" ref="L87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8" s="2" cm="1">
        <f t="array" ref="M87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8" s="2" cm="1">
        <f t="array" ref="N87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8" s="2" cm="1">
        <f t="array" ref="O87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8" s="2" cm="1">
        <f t="array" ref="P87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8" s="2" cm="1">
        <f t="array" ref="Q87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8" s="2" cm="1">
        <f t="array" ref="R87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8" s="2" cm="1">
        <f t="array" ref="S87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8" s="2" cm="1">
        <f t="array" ref="T87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8" s="2" cm="1">
        <f t="array" ref="U87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13292</v>
      </c>
      <c r="V878" s="2" cm="1">
        <f t="array" ref="V87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8" s="2" cm="1">
        <f t="array" ref="W87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8" s="2" cm="1">
        <f t="array" ref="X87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8" s="2">
        <f>SUM(Data_Xuất[[#This Row],[B1_MN]:[B4_DT]])-Data_Xuất[[#This Row],[Xuất-NX]]</f>
        <v>0</v>
      </c>
    </row>
    <row r="879" spans="1:25" hidden="1" x14ac:dyDescent="0.35">
      <c r="A879">
        <v>2026</v>
      </c>
      <c r="B879">
        <v>3</v>
      </c>
      <c r="C879" t="s">
        <v>22</v>
      </c>
      <c r="D879" t="s">
        <v>23</v>
      </c>
      <c r="E879" t="s">
        <v>282</v>
      </c>
      <c r="F879" t="s">
        <v>283</v>
      </c>
      <c r="G879" s="2">
        <v>8588</v>
      </c>
      <c r="H879" t="str">
        <f>_xlfn.XLOOKUP(Data_Xuất[[#This Row],[Main SKU]],MD_Main_SKU[Main SKU],MD_Main_SKU[SKU name_gom])</f>
        <v>WSS03</v>
      </c>
      <c r="I879" t="str">
        <f>_xlfn.XLOOKUP(Data_Xuất[[#This Row],[Material-Xuất]],MD_NVL[Material-Xuất],MD_NVL[SKU name_gom])</f>
        <v>B5_DT</v>
      </c>
      <c r="J879" t="str">
        <f>Data_Xuất[[#This Row],[Material-Xuất]]&amp;" | "&amp;Data_Xuất[[#This Row],[Material description-Xuất]]</f>
        <v>160012306 | Vảy PET B5_A3</v>
      </c>
      <c r="K879" s="2" cm="1">
        <f t="array" ref="K87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79" s="2" cm="1">
        <f t="array" ref="L87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79" s="2" cm="1">
        <f t="array" ref="M87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79" s="2" cm="1">
        <f t="array" ref="N87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79" s="2" cm="1">
        <f t="array" ref="O87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79" s="2" cm="1">
        <f t="array" ref="P87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79" s="2" cm="1">
        <f t="array" ref="Q87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79" s="2" cm="1">
        <f t="array" ref="R87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79" s="2" cm="1">
        <f t="array" ref="S87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79" s="2" cm="1">
        <f t="array" ref="T87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79" s="2" cm="1">
        <f t="array" ref="U87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8588</v>
      </c>
      <c r="V879" s="2" cm="1">
        <f t="array" ref="V87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79" s="2" cm="1">
        <f t="array" ref="W87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79" s="2" cm="1">
        <f t="array" ref="X87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79" s="2">
        <f>SUM(Data_Xuất[[#This Row],[B1_MN]:[B4_DT]])-Data_Xuất[[#This Row],[Xuất-NX]]</f>
        <v>0</v>
      </c>
    </row>
    <row r="880" spans="1:25" hidden="1" x14ac:dyDescent="0.35">
      <c r="A880">
        <v>2026</v>
      </c>
      <c r="B880">
        <v>3</v>
      </c>
      <c r="C880" t="s">
        <v>22</v>
      </c>
      <c r="D880" t="s">
        <v>23</v>
      </c>
      <c r="E880" t="s">
        <v>226</v>
      </c>
      <c r="F880" t="s">
        <v>227</v>
      </c>
      <c r="G880" s="2">
        <v>163100</v>
      </c>
      <c r="H880" t="str">
        <f>_xlfn.XLOOKUP(Data_Xuất[[#This Row],[Main SKU]],MD_Main_SKU[Main SKU],MD_Main_SKU[SKU name_gom])</f>
        <v>WSS03</v>
      </c>
      <c r="I880" t="str">
        <f>_xlfn.XLOOKUP(Data_Xuất[[#This Row],[Material-Xuất]],MD_NVL[Material-Xuất],MD_NVL[SKU name_gom])</f>
        <v>B6_DT</v>
      </c>
      <c r="J880" t="str">
        <f>Data_Xuất[[#This Row],[Material-Xuất]]&amp;" | "&amp;Data_Xuất[[#This Row],[Material description-Xuất]]</f>
        <v>160012688 | Vảy PET B6.2_A2</v>
      </c>
      <c r="K880" s="2" cm="1">
        <f t="array" ref="K88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0" s="2" cm="1">
        <f t="array" ref="L88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0" s="2" cm="1">
        <f t="array" ref="M88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0" s="2" cm="1">
        <f t="array" ref="N88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163100</v>
      </c>
      <c r="O880" s="2" cm="1">
        <f t="array" ref="O88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0" s="2" cm="1">
        <f t="array" ref="P88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0" s="2" cm="1">
        <f t="array" ref="Q88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0" s="2" cm="1">
        <f t="array" ref="R88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0" s="2" cm="1">
        <f t="array" ref="S88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0" s="2" cm="1">
        <f t="array" ref="T88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0" s="2" cm="1">
        <f t="array" ref="U88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0" s="2" cm="1">
        <f t="array" ref="V88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0" s="2" cm="1">
        <f t="array" ref="W88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0" s="2" cm="1">
        <f t="array" ref="X88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0" s="2">
        <f>SUM(Data_Xuất[[#This Row],[B1_MN]:[B4_DT]])-Data_Xuất[[#This Row],[Xuất-NX]]</f>
        <v>0</v>
      </c>
    </row>
    <row r="881" spans="1:25" hidden="1" x14ac:dyDescent="0.35">
      <c r="A881">
        <v>2026</v>
      </c>
      <c r="B881">
        <v>3</v>
      </c>
      <c r="C881" t="s">
        <v>22</v>
      </c>
      <c r="D881" t="s">
        <v>23</v>
      </c>
      <c r="E881" t="s">
        <v>266</v>
      </c>
      <c r="F881" t="s">
        <v>267</v>
      </c>
      <c r="G881" s="2">
        <v>74498</v>
      </c>
      <c r="H881" t="str">
        <f>_xlfn.XLOOKUP(Data_Xuất[[#This Row],[Main SKU]],MD_Main_SKU[Main SKU],MD_Main_SKU[SKU name_gom])</f>
        <v>WSS03</v>
      </c>
      <c r="I881" t="str">
        <f>_xlfn.XLOOKUP(Data_Xuất[[#This Row],[Material-Xuất]],MD_NVL[Material-Xuất],MD_NVL[SKU name_gom])</f>
        <v>B6_DT</v>
      </c>
      <c r="J881" t="str">
        <f>Data_Xuất[[#This Row],[Material-Xuất]]&amp;" | "&amp;Data_Xuất[[#This Row],[Material description-Xuất]]</f>
        <v>160012917 | Vảy PET B6.2_A3.1</v>
      </c>
      <c r="K881" s="2" cm="1">
        <f t="array" ref="K88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1" s="2" cm="1">
        <f t="array" ref="L88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1" s="2" cm="1">
        <f t="array" ref="M88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1" s="2" cm="1">
        <f t="array" ref="N88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74498</v>
      </c>
      <c r="O881" s="2" cm="1">
        <f t="array" ref="O88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1" s="2" cm="1">
        <f t="array" ref="P88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1" s="2" cm="1">
        <f t="array" ref="Q88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1" s="2" cm="1">
        <f t="array" ref="R88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1" s="2" cm="1">
        <f t="array" ref="S88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1" s="2" cm="1">
        <f t="array" ref="T88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1" s="2" cm="1">
        <f t="array" ref="U88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1" s="2" cm="1">
        <f t="array" ref="V88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1" s="2" cm="1">
        <f t="array" ref="W88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1" s="2" cm="1">
        <f t="array" ref="X88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1" s="2">
        <f>SUM(Data_Xuất[[#This Row],[B1_MN]:[B4_DT]])-Data_Xuất[[#This Row],[Xuất-NX]]</f>
        <v>0</v>
      </c>
    </row>
    <row r="882" spans="1:25" hidden="1" x14ac:dyDescent="0.35">
      <c r="A882">
        <v>2026</v>
      </c>
      <c r="B882">
        <v>3</v>
      </c>
      <c r="C882" t="s">
        <v>26</v>
      </c>
      <c r="D882" t="s">
        <v>27</v>
      </c>
      <c r="E882" t="s">
        <v>50</v>
      </c>
      <c r="F882" t="s">
        <v>51</v>
      </c>
      <c r="G882" s="2">
        <v>3000</v>
      </c>
      <c r="H882" t="str">
        <f>_xlfn.XLOOKUP(Data_Xuất[[#This Row],[Main SKU]],MD_Main_SKU[Main SKU],MD_Main_SKU[SKU name_gom])</f>
        <v>iSS01</v>
      </c>
      <c r="I882" t="str">
        <f>_xlfn.XLOOKUP(Data_Xuất[[#This Row],[Material-Xuất]],MD_NVL[Material-Xuất],MD_NVL[SKU name_gom])</f>
        <v>Hạt</v>
      </c>
      <c r="J882" t="str">
        <f>Data_Xuất[[#This Row],[Material-Xuất]]&amp;" | "&amp;Data_Xuất[[#This Row],[Material description-Xuất]]</f>
        <v>110000487 | Hạt Nhựa rPET iSS01G 2 PL</v>
      </c>
      <c r="K882" s="2" cm="1">
        <f t="array" ref="K88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2" s="2" cm="1">
        <f t="array" ref="L88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2" s="2" cm="1">
        <f t="array" ref="M88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2" s="2" cm="1">
        <f t="array" ref="N88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82" s="2" cm="1">
        <f t="array" ref="O88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2" s="2" cm="1">
        <f t="array" ref="P88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2" s="2" cm="1">
        <f t="array" ref="Q88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3000</v>
      </c>
      <c r="R882" s="2" cm="1">
        <f t="array" ref="R88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2" s="2" cm="1">
        <f t="array" ref="S88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2" s="2" cm="1">
        <f t="array" ref="T88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2" s="2" cm="1">
        <f t="array" ref="U88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2" s="2" cm="1">
        <f t="array" ref="V88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2" s="2" cm="1">
        <f t="array" ref="W88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2" s="2" cm="1">
        <f t="array" ref="X88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2" s="2">
        <f>SUM(Data_Xuất[[#This Row],[B1_MN]:[B4_DT]])-Data_Xuất[[#This Row],[Xuất-NX]]</f>
        <v>0</v>
      </c>
    </row>
    <row r="883" spans="1:25" hidden="1" x14ac:dyDescent="0.35">
      <c r="A883">
        <v>2026</v>
      </c>
      <c r="B883">
        <v>3</v>
      </c>
      <c r="C883" t="s">
        <v>26</v>
      </c>
      <c r="D883" t="s">
        <v>27</v>
      </c>
      <c r="E883" t="s">
        <v>34</v>
      </c>
      <c r="F883" t="s">
        <v>35</v>
      </c>
      <c r="G883" s="2">
        <v>20919.999999999996</v>
      </c>
      <c r="H883" t="str">
        <f>_xlfn.XLOOKUP(Data_Xuất[[#This Row],[Main SKU]],MD_Main_SKU[Main SKU],MD_Main_SKU[SKU name_gom])</f>
        <v>iSS01</v>
      </c>
      <c r="I883" t="str">
        <f>_xlfn.XLOOKUP(Data_Xuất[[#This Row],[Material-Xuất]],MD_NVL[Material-Xuất],MD_NVL[SKU name_gom])</f>
        <v>Hạt</v>
      </c>
      <c r="J883" t="str">
        <f>Data_Xuất[[#This Row],[Material-Xuất]]&amp;" | "&amp;Data_Xuất[[#This Row],[Material description-Xuất]]</f>
        <v>110000492 | Hạt Nhựa rPET WSS03G PL</v>
      </c>
      <c r="K883" s="2" cm="1">
        <f t="array" ref="K88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3" s="2" cm="1">
        <f t="array" ref="L88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3" s="2" cm="1">
        <f t="array" ref="M88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3" s="2" cm="1">
        <f t="array" ref="N88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83" s="2" cm="1">
        <f t="array" ref="O88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3" s="2" cm="1">
        <f t="array" ref="P88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3" s="2" cm="1">
        <f t="array" ref="Q88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20919.999999999996</v>
      </c>
      <c r="R883" s="2" cm="1">
        <f t="array" ref="R88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3" s="2" cm="1">
        <f t="array" ref="S88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3" s="2" cm="1">
        <f t="array" ref="T88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3" s="2" cm="1">
        <f t="array" ref="U88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3" s="2" cm="1">
        <f t="array" ref="V88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3" s="2" cm="1">
        <f t="array" ref="W88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3" s="2" cm="1">
        <f t="array" ref="X88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3" s="2">
        <f>SUM(Data_Xuất[[#This Row],[B1_MN]:[B4_DT]])-Data_Xuất[[#This Row],[Xuất-NX]]</f>
        <v>0</v>
      </c>
    </row>
    <row r="884" spans="1:25" hidden="1" x14ac:dyDescent="0.35">
      <c r="A884">
        <v>2026</v>
      </c>
      <c r="B884">
        <v>3</v>
      </c>
      <c r="C884" t="s">
        <v>26</v>
      </c>
      <c r="D884" t="s">
        <v>27</v>
      </c>
      <c r="E884" t="s">
        <v>172</v>
      </c>
      <c r="F884" t="s">
        <v>173</v>
      </c>
      <c r="G884" s="2">
        <v>41099.999999999993</v>
      </c>
      <c r="H884" t="str">
        <f>_xlfn.XLOOKUP(Data_Xuất[[#This Row],[Main SKU]],MD_Main_SKU[Main SKU],MD_Main_SKU[SKU name_gom])</f>
        <v>iSS01</v>
      </c>
      <c r="I884" t="str">
        <f>_xlfn.XLOOKUP(Data_Xuất[[#This Row],[Material-Xuất]],MD_NVL[Material-Xuất],MD_NVL[SKU name_gom])</f>
        <v>B1_DT</v>
      </c>
      <c r="J884" t="str">
        <f>Data_Xuất[[#This Row],[Material-Xuất]]&amp;" | "&amp;Data_Xuất[[#This Row],[Material description-Xuất]]</f>
        <v>160012293 | Vảy PET B1_A2.2 DT</v>
      </c>
      <c r="K884" s="2" cm="1">
        <f t="array" ref="K88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4" s="2" cm="1">
        <f t="array" ref="L88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4" s="2" cm="1">
        <f t="array" ref="M88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41099.999999999993</v>
      </c>
      <c r="N884" s="2" cm="1">
        <f t="array" ref="N88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84" s="2" cm="1">
        <f t="array" ref="O88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4" s="2" cm="1">
        <f t="array" ref="P88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4" s="2" cm="1">
        <f t="array" ref="Q88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4" s="2" cm="1">
        <f t="array" ref="R88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4" s="2" cm="1">
        <f t="array" ref="S88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4" s="2" cm="1">
        <f t="array" ref="T88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4" s="2" cm="1">
        <f t="array" ref="U88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4" s="2" cm="1">
        <f t="array" ref="V88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4" s="2" cm="1">
        <f t="array" ref="W88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4" s="2" cm="1">
        <f t="array" ref="X88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4" s="2">
        <f>SUM(Data_Xuất[[#This Row],[B1_MN]:[B4_DT]])-Data_Xuất[[#This Row],[Xuất-NX]]</f>
        <v>0</v>
      </c>
    </row>
    <row r="885" spans="1:25" hidden="1" x14ac:dyDescent="0.35">
      <c r="A885">
        <v>2026</v>
      </c>
      <c r="B885">
        <v>3</v>
      </c>
      <c r="C885" t="s">
        <v>26</v>
      </c>
      <c r="D885" t="s">
        <v>27</v>
      </c>
      <c r="E885" t="s">
        <v>194</v>
      </c>
      <c r="F885" t="s">
        <v>195</v>
      </c>
      <c r="G885" s="2">
        <v>25099.999999999996</v>
      </c>
      <c r="H885" t="str">
        <f>_xlfn.XLOOKUP(Data_Xuất[[#This Row],[Main SKU]],MD_Main_SKU[Main SKU],MD_Main_SKU[SKU name_gom])</f>
        <v>iSS01</v>
      </c>
      <c r="I885" t="str">
        <f>_xlfn.XLOOKUP(Data_Xuất[[#This Row],[Material-Xuất]],MD_NVL[Material-Xuất],MD_NVL[SKU name_gom])</f>
        <v>B1_DT</v>
      </c>
      <c r="J885" t="str">
        <f>Data_Xuất[[#This Row],[Material-Xuất]]&amp;" | "&amp;Data_Xuất[[#This Row],[Material description-Xuất]]</f>
        <v>160012294 | Vảy PET B1_A3 DT</v>
      </c>
      <c r="K885" s="2" cm="1">
        <f t="array" ref="K88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5" s="2" cm="1">
        <f t="array" ref="L88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5" s="2" cm="1">
        <f t="array" ref="M88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25099.999999999996</v>
      </c>
      <c r="N885" s="2" cm="1">
        <f t="array" ref="N88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85" s="2" cm="1">
        <f t="array" ref="O88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5" s="2" cm="1">
        <f t="array" ref="P88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5" s="2" cm="1">
        <f t="array" ref="Q88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5" s="2" cm="1">
        <f t="array" ref="R88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5" s="2" cm="1">
        <f t="array" ref="S88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5" s="2" cm="1">
        <f t="array" ref="T88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5" s="2" cm="1">
        <f t="array" ref="U88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5" s="2" cm="1">
        <f t="array" ref="V88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5" s="2" cm="1">
        <f t="array" ref="W88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5" s="2" cm="1">
        <f t="array" ref="X88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5" s="2">
        <f>SUM(Data_Xuất[[#This Row],[B1_MN]:[B4_DT]])-Data_Xuất[[#This Row],[Xuất-NX]]</f>
        <v>0</v>
      </c>
    </row>
    <row r="886" spans="1:25" hidden="1" x14ac:dyDescent="0.35">
      <c r="A886">
        <v>2026</v>
      </c>
      <c r="B886">
        <v>3</v>
      </c>
      <c r="C886" t="s">
        <v>26</v>
      </c>
      <c r="D886" t="s">
        <v>27</v>
      </c>
      <c r="E886" t="s">
        <v>164</v>
      </c>
      <c r="F886" t="s">
        <v>165</v>
      </c>
      <c r="G886" s="2">
        <v>76300.000000000015</v>
      </c>
      <c r="H886" t="str">
        <f>_xlfn.XLOOKUP(Data_Xuất[[#This Row],[Main SKU]],MD_Main_SKU[Main SKU],MD_Main_SKU[SKU name_gom])</f>
        <v>iSS01</v>
      </c>
      <c r="I886" t="str">
        <f>_xlfn.XLOOKUP(Data_Xuất[[#This Row],[Material-Xuất]],MD_NVL[Material-Xuất],MD_NVL[SKU name_gom])</f>
        <v>B1_MN</v>
      </c>
      <c r="J886" t="str">
        <f>Data_Xuất[[#This Row],[Material-Xuất]]&amp;" | "&amp;Data_Xuất[[#This Row],[Material description-Xuất]]</f>
        <v>160012296 | Vảy PET B1_A2.2 MN</v>
      </c>
      <c r="K886" s="2" cm="1">
        <f t="array" ref="K88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76300.000000000015</v>
      </c>
      <c r="L886" s="2" cm="1">
        <f t="array" ref="L88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6" s="2" cm="1">
        <f t="array" ref="M88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6" s="2" cm="1">
        <f t="array" ref="N88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86" s="2" cm="1">
        <f t="array" ref="O88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6" s="2" cm="1">
        <f t="array" ref="P88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6" s="2" cm="1">
        <f t="array" ref="Q88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6" s="2" cm="1">
        <f t="array" ref="R88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6" s="2" cm="1">
        <f t="array" ref="S88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6" s="2" cm="1">
        <f t="array" ref="T88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6" s="2" cm="1">
        <f t="array" ref="U88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6" s="2" cm="1">
        <f t="array" ref="V88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6" s="2" cm="1">
        <f t="array" ref="W88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6" s="2" cm="1">
        <f t="array" ref="X88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6" s="2">
        <f>SUM(Data_Xuất[[#This Row],[B1_MN]:[B4_DT]])-Data_Xuất[[#This Row],[Xuất-NX]]</f>
        <v>0</v>
      </c>
    </row>
    <row r="887" spans="1:25" hidden="1" x14ac:dyDescent="0.35">
      <c r="A887">
        <v>2026</v>
      </c>
      <c r="B887">
        <v>3</v>
      </c>
      <c r="C887" t="s">
        <v>26</v>
      </c>
      <c r="D887" t="s">
        <v>27</v>
      </c>
      <c r="E887" t="s">
        <v>196</v>
      </c>
      <c r="F887" t="s">
        <v>197</v>
      </c>
      <c r="G887" s="2">
        <v>143267</v>
      </c>
      <c r="H887" t="str">
        <f>_xlfn.XLOOKUP(Data_Xuất[[#This Row],[Main SKU]],MD_Main_SKU[Main SKU],MD_Main_SKU[SKU name_gom])</f>
        <v>iSS01</v>
      </c>
      <c r="I887" t="str">
        <f>_xlfn.XLOOKUP(Data_Xuất[[#This Row],[Material-Xuất]],MD_NVL[Material-Xuất],MD_NVL[SKU name_gom])</f>
        <v>B1_MN</v>
      </c>
      <c r="J887" t="str">
        <f>Data_Xuất[[#This Row],[Material-Xuất]]&amp;" | "&amp;Data_Xuất[[#This Row],[Material description-Xuất]]</f>
        <v>160012297 | Vảy PET B1_A3 MN</v>
      </c>
      <c r="K887" s="2" cm="1">
        <f t="array" ref="K88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143267</v>
      </c>
      <c r="L887" s="2" cm="1">
        <f t="array" ref="L88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7" s="2" cm="1">
        <f t="array" ref="M88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7" s="2" cm="1">
        <f t="array" ref="N88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87" s="2" cm="1">
        <f t="array" ref="O88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7" s="2" cm="1">
        <f t="array" ref="P88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7" s="2" cm="1">
        <f t="array" ref="Q88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7" s="2" cm="1">
        <f t="array" ref="R88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7" s="2" cm="1">
        <f t="array" ref="S88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7" s="2" cm="1">
        <f t="array" ref="T88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7" s="2" cm="1">
        <f t="array" ref="U88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7" s="2" cm="1">
        <f t="array" ref="V88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7" s="2" cm="1">
        <f t="array" ref="W88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7" s="2" cm="1">
        <f t="array" ref="X88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7" s="2">
        <f>SUM(Data_Xuất[[#This Row],[B1_MN]:[B4_DT]])-Data_Xuất[[#This Row],[Xuất-NX]]</f>
        <v>0</v>
      </c>
    </row>
    <row r="888" spans="1:25" hidden="1" x14ac:dyDescent="0.35">
      <c r="A888">
        <v>2026</v>
      </c>
      <c r="B888">
        <v>3</v>
      </c>
      <c r="C888" t="s">
        <v>26</v>
      </c>
      <c r="D888" t="s">
        <v>27</v>
      </c>
      <c r="E888" t="s">
        <v>180</v>
      </c>
      <c r="F888" t="s">
        <v>181</v>
      </c>
      <c r="G888" s="2">
        <v>181999.99999999997</v>
      </c>
      <c r="H888" t="str">
        <f>_xlfn.XLOOKUP(Data_Xuất[[#This Row],[Main SKU]],MD_Main_SKU[Main SKU],MD_Main_SKU[SKU name_gom])</f>
        <v>iSS01</v>
      </c>
      <c r="I888" t="str">
        <f>_xlfn.XLOOKUP(Data_Xuất[[#This Row],[Material-Xuất]],MD_NVL[Material-Xuất],MD_NVL[SKU name_gom])</f>
        <v>Vảy trộn</v>
      </c>
      <c r="J888" t="str">
        <f>Data_Xuất[[#This Row],[Material-Xuất]]&amp;" | "&amp;Data_Xuất[[#This Row],[Material description-Xuất]]</f>
        <v>160012400 | Vảy PET B3-B5</v>
      </c>
      <c r="K888" s="2" cm="1">
        <f t="array" ref="K88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81256.132075471687</v>
      </c>
      <c r="L888" s="2" cm="1">
        <f t="array" ref="L88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8" s="2" cm="1">
        <f t="array" ref="M88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35541.509433962259</v>
      </c>
      <c r="N888" s="2" cm="1">
        <f t="array" ref="N88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41636.792452830181</v>
      </c>
      <c r="O888" s="2" cm="1">
        <f t="array" ref="O88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8" s="2" cm="1">
        <f t="array" ref="P88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8" s="2" cm="1">
        <f t="array" ref="Q88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8" s="2" cm="1">
        <f t="array" ref="R88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8" s="2" cm="1">
        <f t="array" ref="S88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8" s="2" cm="1">
        <f t="array" ref="T88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23565.566037735847</v>
      </c>
      <c r="U888" s="2" cm="1">
        <f t="array" ref="U88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8" s="2" cm="1">
        <f t="array" ref="V88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8" s="2" cm="1">
        <f t="array" ref="W88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8" s="2" cm="1">
        <f t="array" ref="X88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8" s="2">
        <f>SUM(Data_Xuất[[#This Row],[B1_MN]:[B4_DT]])-Data_Xuất[[#This Row],[Xuất-NX]]</f>
        <v>0</v>
      </c>
    </row>
    <row r="889" spans="1:25" hidden="1" x14ac:dyDescent="0.35">
      <c r="A889">
        <v>2026</v>
      </c>
      <c r="B889">
        <v>3</v>
      </c>
      <c r="C889" t="s">
        <v>26</v>
      </c>
      <c r="D889" t="s">
        <v>27</v>
      </c>
      <c r="E889" t="s">
        <v>226</v>
      </c>
      <c r="F889" t="s">
        <v>227</v>
      </c>
      <c r="G889" s="2">
        <v>18009</v>
      </c>
      <c r="H889" t="str">
        <f>_xlfn.XLOOKUP(Data_Xuất[[#This Row],[Main SKU]],MD_Main_SKU[Main SKU],MD_Main_SKU[SKU name_gom])</f>
        <v>iSS01</v>
      </c>
      <c r="I889" t="str">
        <f>_xlfn.XLOOKUP(Data_Xuất[[#This Row],[Material-Xuất]],MD_NVL[Material-Xuất],MD_NVL[SKU name_gom])</f>
        <v>B6_DT</v>
      </c>
      <c r="J889" t="str">
        <f>Data_Xuất[[#This Row],[Material-Xuất]]&amp;" | "&amp;Data_Xuất[[#This Row],[Material description-Xuất]]</f>
        <v>160012688 | Vảy PET B6.2_A2</v>
      </c>
      <c r="K889" s="2" cm="1">
        <f t="array" ref="K88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89" s="2" cm="1">
        <f t="array" ref="L88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89" s="2" cm="1">
        <f t="array" ref="M88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89" s="2" cm="1">
        <f t="array" ref="N88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18009</v>
      </c>
      <c r="O889" s="2" cm="1">
        <f t="array" ref="O88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89" s="2" cm="1">
        <f t="array" ref="P88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89" s="2" cm="1">
        <f t="array" ref="Q88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89" s="2" cm="1">
        <f t="array" ref="R88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89" s="2" cm="1">
        <f t="array" ref="S88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89" s="2" cm="1">
        <f t="array" ref="T88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89" s="2" cm="1">
        <f t="array" ref="U88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89" s="2" cm="1">
        <f t="array" ref="V88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89" s="2" cm="1">
        <f t="array" ref="W88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89" s="2" cm="1">
        <f t="array" ref="X88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89" s="2">
        <f>SUM(Data_Xuất[[#This Row],[B1_MN]:[B4_DT]])-Data_Xuất[[#This Row],[Xuất-NX]]</f>
        <v>0</v>
      </c>
    </row>
    <row r="890" spans="1:25" hidden="1" x14ac:dyDescent="0.35">
      <c r="A890">
        <v>2026</v>
      </c>
      <c r="B890">
        <v>3</v>
      </c>
      <c r="C890" t="s">
        <v>26</v>
      </c>
      <c r="D890" t="s">
        <v>27</v>
      </c>
      <c r="E890" t="s">
        <v>284</v>
      </c>
      <c r="F890" t="s">
        <v>285</v>
      </c>
      <c r="G890" s="2">
        <v>700</v>
      </c>
      <c r="H890" t="str">
        <f>_xlfn.XLOOKUP(Data_Xuất[[#This Row],[Main SKU]],MD_Main_SKU[Main SKU],MD_Main_SKU[SKU name_gom])</f>
        <v>iSS01</v>
      </c>
      <c r="I890" t="str">
        <f>_xlfn.XLOOKUP(Data_Xuất[[#This Row],[Material-Xuất]],MD_NVL[Material-Xuất],MD_NVL[SKU name_gom])</f>
        <v>Phó sản</v>
      </c>
      <c r="J890" t="str">
        <f>Data_Xuất[[#This Row],[Material-Xuất]]&amp;" | "&amp;Data_Xuất[[#This Row],[Material description-Xuất]]</f>
        <v>160012859 | Phôi WSS01G Xanh Ngọc Sau Rửa</v>
      </c>
      <c r="K890" s="2" cm="1">
        <f t="array" ref="K89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0" s="2" cm="1">
        <f t="array" ref="L89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0" s="2" cm="1">
        <f t="array" ref="M89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0" s="2" cm="1">
        <f t="array" ref="N89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0" s="2" cm="1">
        <f t="array" ref="O89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0" s="2" cm="1">
        <f t="array" ref="P89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700</v>
      </c>
      <c r="Q890" s="2" cm="1">
        <f t="array" ref="Q89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0" s="2" cm="1">
        <f t="array" ref="R89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0" s="2" cm="1">
        <f t="array" ref="S89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0" s="2" cm="1">
        <f t="array" ref="T89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0" s="2" cm="1">
        <f t="array" ref="U89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0" s="2" cm="1">
        <f t="array" ref="V89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0" s="2" cm="1">
        <f t="array" ref="W89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0" s="2" cm="1">
        <f t="array" ref="X89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0" s="2">
        <f>SUM(Data_Xuất[[#This Row],[B1_MN]:[B4_DT]])-Data_Xuất[[#This Row],[Xuất-NX]]</f>
        <v>0</v>
      </c>
    </row>
    <row r="891" spans="1:25" hidden="1" x14ac:dyDescent="0.35">
      <c r="A891">
        <v>2026</v>
      </c>
      <c r="B891">
        <v>3</v>
      </c>
      <c r="C891" t="s">
        <v>26</v>
      </c>
      <c r="D891" t="s">
        <v>27</v>
      </c>
      <c r="E891" t="s">
        <v>264</v>
      </c>
      <c r="F891" t="s">
        <v>265</v>
      </c>
      <c r="G891" s="2">
        <v>11500.000000000002</v>
      </c>
      <c r="H891" t="str">
        <f>_xlfn.XLOOKUP(Data_Xuất[[#This Row],[Main SKU]],MD_Main_SKU[Main SKU],MD_Main_SKU[SKU name_gom])</f>
        <v>iSS01</v>
      </c>
      <c r="I891" t="str">
        <f>_xlfn.XLOOKUP(Data_Xuất[[#This Row],[Material-Xuất]],MD_NVL[Material-Xuất],MD_NVL[SKU name_gom])</f>
        <v>B1_DT</v>
      </c>
      <c r="J891" t="str">
        <f>Data_Xuất[[#This Row],[Material-Xuất]]&amp;" | "&amp;Data_Xuất[[#This Row],[Material description-Xuất]]</f>
        <v>160012910 | Vảy PET B1.3_A3 DT</v>
      </c>
      <c r="K891" s="2" cm="1">
        <f t="array" ref="K89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1" s="2" cm="1">
        <f t="array" ref="L89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1" s="2" cm="1">
        <f t="array" ref="M89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11500.000000000002</v>
      </c>
      <c r="N891" s="2" cm="1">
        <f t="array" ref="N89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1" s="2" cm="1">
        <f t="array" ref="O89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1" s="2" cm="1">
        <f t="array" ref="P89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91" s="2" cm="1">
        <f t="array" ref="Q89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1" s="2" cm="1">
        <f t="array" ref="R89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1" s="2" cm="1">
        <f t="array" ref="S89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1" s="2" cm="1">
        <f t="array" ref="T89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1" s="2" cm="1">
        <f t="array" ref="U89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1" s="2" cm="1">
        <f t="array" ref="V89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1" s="2" cm="1">
        <f t="array" ref="W89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1" s="2" cm="1">
        <f t="array" ref="X89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1" s="2">
        <f>SUM(Data_Xuất[[#This Row],[B1_MN]:[B4_DT]])-Data_Xuất[[#This Row],[Xuất-NX]]</f>
        <v>0</v>
      </c>
    </row>
    <row r="892" spans="1:25" hidden="1" x14ac:dyDescent="0.35">
      <c r="A892">
        <v>2026</v>
      </c>
      <c r="B892">
        <v>3</v>
      </c>
      <c r="C892" t="s">
        <v>26</v>
      </c>
      <c r="D892" t="s">
        <v>27</v>
      </c>
      <c r="E892" t="s">
        <v>266</v>
      </c>
      <c r="F892" t="s">
        <v>267</v>
      </c>
      <c r="G892" s="2">
        <v>88345.000000000015</v>
      </c>
      <c r="H892" t="str">
        <f>_xlfn.XLOOKUP(Data_Xuất[[#This Row],[Main SKU]],MD_Main_SKU[Main SKU],MD_Main_SKU[SKU name_gom])</f>
        <v>iSS01</v>
      </c>
      <c r="I892" t="str">
        <f>_xlfn.XLOOKUP(Data_Xuất[[#This Row],[Material-Xuất]],MD_NVL[Material-Xuất],MD_NVL[SKU name_gom])</f>
        <v>B6_DT</v>
      </c>
      <c r="J892" t="str">
        <f>Data_Xuất[[#This Row],[Material-Xuất]]&amp;" | "&amp;Data_Xuất[[#This Row],[Material description-Xuất]]</f>
        <v>160012917 | Vảy PET B6.2_A3.1</v>
      </c>
      <c r="K892" s="2" cm="1">
        <f t="array" ref="K89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2" s="2" cm="1">
        <f t="array" ref="L89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2" s="2" cm="1">
        <f t="array" ref="M89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2" s="2" cm="1">
        <f t="array" ref="N89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88345.000000000015</v>
      </c>
      <c r="O892" s="2" cm="1">
        <f t="array" ref="O89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2" s="2" cm="1">
        <f t="array" ref="P89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92" s="2" cm="1">
        <f t="array" ref="Q89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2" s="2" cm="1">
        <f t="array" ref="R89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2" s="2" cm="1">
        <f t="array" ref="S89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2" s="2" cm="1">
        <f t="array" ref="T89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2" s="2" cm="1">
        <f t="array" ref="U89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2" s="2" cm="1">
        <f t="array" ref="V89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2" s="2" cm="1">
        <f t="array" ref="W89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2" s="2" cm="1">
        <f t="array" ref="X89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2" s="2">
        <f>SUM(Data_Xuất[[#This Row],[B1_MN]:[B4_DT]])-Data_Xuất[[#This Row],[Xuất-NX]]</f>
        <v>0</v>
      </c>
    </row>
    <row r="893" spans="1:25" hidden="1" x14ac:dyDescent="0.35">
      <c r="A893">
        <v>2026</v>
      </c>
      <c r="B893">
        <v>3</v>
      </c>
      <c r="C893" t="s">
        <v>99</v>
      </c>
      <c r="D893" t="s">
        <v>100</v>
      </c>
      <c r="E893" t="s">
        <v>196</v>
      </c>
      <c r="F893" t="s">
        <v>197</v>
      </c>
      <c r="G893" s="2">
        <v>1050</v>
      </c>
      <c r="H893" t="str">
        <f>_xlfn.XLOOKUP(Data_Xuất[[#This Row],[Main SKU]],MD_Main_SKU[Main SKU],MD_Main_SKU[SKU name_gom])</f>
        <v>WSS04</v>
      </c>
      <c r="I893" t="str">
        <f>_xlfn.XLOOKUP(Data_Xuất[[#This Row],[Material-Xuất]],MD_NVL[Material-Xuất],MD_NVL[SKU name_gom])</f>
        <v>B1_MN</v>
      </c>
      <c r="J893" t="str">
        <f>Data_Xuất[[#This Row],[Material-Xuất]]&amp;" | "&amp;Data_Xuất[[#This Row],[Material description-Xuất]]</f>
        <v>160012297 | Vảy PET B1_A3 MN</v>
      </c>
      <c r="K893" s="2" cm="1">
        <f t="array" ref="K89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1050</v>
      </c>
      <c r="L893" s="2" cm="1">
        <f t="array" ref="L89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3" s="2" cm="1">
        <f t="array" ref="M89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3" s="2" cm="1">
        <f t="array" ref="N89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3" s="2" cm="1">
        <f t="array" ref="O89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3" s="2" cm="1">
        <f t="array" ref="P89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93" s="2" cm="1">
        <f t="array" ref="Q89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3" s="2" cm="1">
        <f t="array" ref="R89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3" s="2" cm="1">
        <f t="array" ref="S89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3" s="2" cm="1">
        <f t="array" ref="T89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3" s="2" cm="1">
        <f t="array" ref="U89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3" s="2" cm="1">
        <f t="array" ref="V89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3" s="2" cm="1">
        <f t="array" ref="W89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3" s="2" cm="1">
        <f t="array" ref="X89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3" s="2">
        <f>SUM(Data_Xuất[[#This Row],[B1_MN]:[B4_DT]])-Data_Xuất[[#This Row],[Xuất-NX]]</f>
        <v>0</v>
      </c>
    </row>
    <row r="894" spans="1:25" hidden="1" x14ac:dyDescent="0.35">
      <c r="A894">
        <v>2026</v>
      </c>
      <c r="B894">
        <v>3</v>
      </c>
      <c r="C894" t="s">
        <v>99</v>
      </c>
      <c r="D894" t="s">
        <v>100</v>
      </c>
      <c r="E894" t="s">
        <v>278</v>
      </c>
      <c r="F894" t="s">
        <v>279</v>
      </c>
      <c r="G894" s="2">
        <v>300</v>
      </c>
      <c r="H894" t="str">
        <f>_xlfn.XLOOKUP(Data_Xuất[[#This Row],[Main SKU]],MD_Main_SKU[Main SKU],MD_Main_SKU[SKU name_gom])</f>
        <v>WSS04</v>
      </c>
      <c r="I894" t="str">
        <f>_xlfn.XLOOKUP(Data_Xuất[[#This Row],[Material-Xuất]],MD_NVL[Material-Xuất],MD_NVL[SKU name_gom])</f>
        <v>B5_DT</v>
      </c>
      <c r="J894" t="str">
        <f>Data_Xuất[[#This Row],[Material-Xuất]]&amp;" | "&amp;Data_Xuất[[#This Row],[Material description-Xuất]]</f>
        <v>160012305 | Vảy PET B5_A2</v>
      </c>
      <c r="K894" s="2" cm="1">
        <f t="array" ref="K89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4" s="2" cm="1">
        <f t="array" ref="L89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4" s="2" cm="1">
        <f t="array" ref="M89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4" s="2" cm="1">
        <f t="array" ref="N89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4" s="2" cm="1">
        <f t="array" ref="O89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4" s="2" cm="1">
        <f t="array" ref="P89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94" s="2" cm="1">
        <f t="array" ref="Q89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4" s="2" cm="1">
        <f t="array" ref="R89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4" s="2" cm="1">
        <f t="array" ref="S89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4" s="2" cm="1">
        <f t="array" ref="T89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4" s="2" cm="1">
        <f t="array" ref="U89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300</v>
      </c>
      <c r="V894" s="2" cm="1">
        <f t="array" ref="V89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4" s="2" cm="1">
        <f t="array" ref="W89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4" s="2" cm="1">
        <f t="array" ref="X89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4" s="2">
        <f>SUM(Data_Xuất[[#This Row],[B1_MN]:[B4_DT]])-Data_Xuất[[#This Row],[Xuất-NX]]</f>
        <v>0</v>
      </c>
    </row>
    <row r="895" spans="1:25" hidden="1" x14ac:dyDescent="0.35">
      <c r="A895">
        <v>2026</v>
      </c>
      <c r="B895">
        <v>3</v>
      </c>
      <c r="C895" t="s">
        <v>99</v>
      </c>
      <c r="D895" t="s">
        <v>100</v>
      </c>
      <c r="E895" t="s">
        <v>226</v>
      </c>
      <c r="F895" t="s">
        <v>227</v>
      </c>
      <c r="G895" s="2">
        <v>2700</v>
      </c>
      <c r="H895" t="str">
        <f>_xlfn.XLOOKUP(Data_Xuất[[#This Row],[Main SKU]],MD_Main_SKU[Main SKU],MD_Main_SKU[SKU name_gom])</f>
        <v>WSS04</v>
      </c>
      <c r="I895" t="str">
        <f>_xlfn.XLOOKUP(Data_Xuất[[#This Row],[Material-Xuất]],MD_NVL[Material-Xuất],MD_NVL[SKU name_gom])</f>
        <v>B6_DT</v>
      </c>
      <c r="J895" t="str">
        <f>Data_Xuất[[#This Row],[Material-Xuất]]&amp;" | "&amp;Data_Xuất[[#This Row],[Material description-Xuất]]</f>
        <v>160012688 | Vảy PET B6.2_A2</v>
      </c>
      <c r="K895" s="2" cm="1">
        <f t="array" ref="K89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5" s="2" cm="1">
        <f t="array" ref="L89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5" s="2" cm="1">
        <f t="array" ref="M89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5" s="2" cm="1">
        <f t="array" ref="N89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2700</v>
      </c>
      <c r="O895" s="2" cm="1">
        <f t="array" ref="O89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5" s="2" cm="1">
        <f t="array" ref="P89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95" s="2" cm="1">
        <f t="array" ref="Q89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5" s="2" cm="1">
        <f t="array" ref="R89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5" s="2" cm="1">
        <f t="array" ref="S89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5" s="2" cm="1">
        <f t="array" ref="T89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5" s="2" cm="1">
        <f t="array" ref="U89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5" s="2" cm="1">
        <f t="array" ref="V89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5" s="2" cm="1">
        <f t="array" ref="W89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5" s="2" cm="1">
        <f t="array" ref="X89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5" s="2">
        <f>SUM(Data_Xuất[[#This Row],[B1_MN]:[B4_DT]])-Data_Xuất[[#This Row],[Xuất-NX]]</f>
        <v>0</v>
      </c>
    </row>
    <row r="896" spans="1:25" hidden="1" x14ac:dyDescent="0.35">
      <c r="A896">
        <v>2026</v>
      </c>
      <c r="B896">
        <v>3</v>
      </c>
      <c r="C896" t="s">
        <v>99</v>
      </c>
      <c r="D896" t="s">
        <v>100</v>
      </c>
      <c r="E896" t="s">
        <v>266</v>
      </c>
      <c r="F896" t="s">
        <v>267</v>
      </c>
      <c r="G896" s="2">
        <v>450</v>
      </c>
      <c r="H896" t="str">
        <f>_xlfn.XLOOKUP(Data_Xuất[[#This Row],[Main SKU]],MD_Main_SKU[Main SKU],MD_Main_SKU[SKU name_gom])</f>
        <v>WSS04</v>
      </c>
      <c r="I896" t="str">
        <f>_xlfn.XLOOKUP(Data_Xuất[[#This Row],[Material-Xuất]],MD_NVL[Material-Xuất],MD_NVL[SKU name_gom])</f>
        <v>B6_DT</v>
      </c>
      <c r="J896" t="str">
        <f>Data_Xuất[[#This Row],[Material-Xuất]]&amp;" | "&amp;Data_Xuất[[#This Row],[Material description-Xuất]]</f>
        <v>160012917 | Vảy PET B6.2_A3.1</v>
      </c>
      <c r="K896" s="2" cm="1">
        <f t="array" ref="K89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6" s="2" cm="1">
        <f t="array" ref="L89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6" s="2" cm="1">
        <f t="array" ref="M89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6" s="2" cm="1">
        <f t="array" ref="N89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450</v>
      </c>
      <c r="O896" s="2" cm="1">
        <f t="array" ref="O89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6" s="2" cm="1">
        <f t="array" ref="P89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896" s="2" cm="1">
        <f t="array" ref="Q89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6" s="2" cm="1">
        <f t="array" ref="R89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6" s="2" cm="1">
        <f t="array" ref="S89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6" s="2" cm="1">
        <f t="array" ref="T89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6" s="2" cm="1">
        <f t="array" ref="U89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6" s="2" cm="1">
        <f t="array" ref="V89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6" s="2" cm="1">
        <f t="array" ref="W89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6" s="2" cm="1">
        <f t="array" ref="X89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6" s="2">
        <f>SUM(Data_Xuất[[#This Row],[B1_MN]:[B4_DT]])-Data_Xuất[[#This Row],[Xuất-NX]]</f>
        <v>0</v>
      </c>
    </row>
    <row r="897" spans="1:25" hidden="1" x14ac:dyDescent="0.35">
      <c r="A897">
        <v>2026</v>
      </c>
      <c r="B897">
        <v>3</v>
      </c>
      <c r="C897" t="s">
        <v>115</v>
      </c>
      <c r="D897" t="s">
        <v>116</v>
      </c>
      <c r="E897" t="s">
        <v>244</v>
      </c>
      <c r="F897" t="s">
        <v>245</v>
      </c>
      <c r="G897" s="2">
        <v>9000</v>
      </c>
      <c r="H897" t="str">
        <f>_xlfn.XLOOKUP(Data_Xuất[[#This Row],[Main SKU]],MD_Main_SKU[Main SKU],MD_Main_SKU[SKU name_gom])</f>
        <v>WSS05</v>
      </c>
      <c r="I897" t="str">
        <f>_xlfn.XLOOKUP(Data_Xuất[[#This Row],[Material-Xuất]],MD_NVL[Material-Xuất],MD_NVL[SKU name_gom])</f>
        <v>Phó sản</v>
      </c>
      <c r="J897" t="str">
        <f>Data_Xuất[[#This Row],[Material-Xuất]]&amp;" | "&amp;Data_Xuất[[#This Row],[Material description-Xuất]]</f>
        <v>160012439 | Vảy PET Tomra_A3</v>
      </c>
      <c r="K897" s="2" cm="1">
        <f t="array" ref="K89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7" s="2" cm="1">
        <f t="array" ref="L89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7" s="2" cm="1">
        <f t="array" ref="M89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7" s="2" cm="1">
        <f t="array" ref="N89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7" s="2" cm="1">
        <f t="array" ref="O89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7" s="2" cm="1">
        <f t="array" ref="P89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9000</v>
      </c>
      <c r="Q897" s="2" cm="1">
        <f t="array" ref="Q89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7" s="2" cm="1">
        <f t="array" ref="R89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7" s="2" cm="1">
        <f t="array" ref="S89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7" s="2" cm="1">
        <f t="array" ref="T89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7" s="2" cm="1">
        <f t="array" ref="U89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7" s="2" cm="1">
        <f t="array" ref="V89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7" s="2" cm="1">
        <f t="array" ref="W89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7" s="2" cm="1">
        <f t="array" ref="X89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7" s="2">
        <f>SUM(Data_Xuất[[#This Row],[B1_MN]:[B4_DT]])-Data_Xuất[[#This Row],[Xuất-NX]]</f>
        <v>0</v>
      </c>
    </row>
    <row r="898" spans="1:25" hidden="1" x14ac:dyDescent="0.35">
      <c r="A898">
        <v>2026</v>
      </c>
      <c r="B898">
        <v>3</v>
      </c>
      <c r="C898" t="s">
        <v>115</v>
      </c>
      <c r="D898" t="s">
        <v>116</v>
      </c>
      <c r="E898" t="s">
        <v>182</v>
      </c>
      <c r="F898" t="s">
        <v>183</v>
      </c>
      <c r="G898" s="2">
        <v>30681</v>
      </c>
      <c r="H898" t="str">
        <f>_xlfn.XLOOKUP(Data_Xuất[[#This Row],[Main SKU]],MD_Main_SKU[Main SKU],MD_Main_SKU[SKU name_gom])</f>
        <v>WSS05</v>
      </c>
      <c r="I898" t="str">
        <f>_xlfn.XLOOKUP(Data_Xuất[[#This Row],[Material-Xuất]],MD_NVL[Material-Xuất],MD_NVL[SKU name_gom])</f>
        <v>Vảy trộn</v>
      </c>
      <c r="J898" t="str">
        <f>Data_Xuất[[#This Row],[Material-Xuất]]&amp;" | "&amp;Data_Xuất[[#This Row],[Material description-Xuất]]</f>
        <v>160012456 | Vảy Xơ Sợi Mixed Thử Nghiệm</v>
      </c>
      <c r="K898" s="2" cm="1">
        <f t="array" ref="K89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8" s="2" cm="1">
        <f t="array" ref="L89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8" s="2" cm="1">
        <f t="array" ref="M89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8" s="2" cm="1">
        <f t="array" ref="N89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8" s="2" cm="1">
        <f t="array" ref="O89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478.35667697424839</v>
      </c>
      <c r="P898" s="2" cm="1">
        <f t="array" ref="P89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30202.643323025753</v>
      </c>
      <c r="Q898" s="2" cm="1">
        <f t="array" ref="Q89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8" s="2" cm="1">
        <f t="array" ref="R89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8" s="2" cm="1">
        <f t="array" ref="S89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8" s="2" cm="1">
        <f t="array" ref="T89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8" s="2" cm="1">
        <f t="array" ref="U89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8" s="2" cm="1">
        <f t="array" ref="V89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8" s="2" cm="1">
        <f t="array" ref="W89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8" s="2" cm="1">
        <f t="array" ref="X89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8" s="2">
        <f>SUM(Data_Xuất[[#This Row],[B1_MN]:[B4_DT]])-Data_Xuất[[#This Row],[Xuất-NX]]</f>
        <v>0</v>
      </c>
    </row>
    <row r="899" spans="1:25" hidden="1" x14ac:dyDescent="0.35">
      <c r="A899">
        <v>2026</v>
      </c>
      <c r="B899">
        <v>3</v>
      </c>
      <c r="C899" t="s">
        <v>115</v>
      </c>
      <c r="D899" t="s">
        <v>116</v>
      </c>
      <c r="E899" t="s">
        <v>236</v>
      </c>
      <c r="F899" t="s">
        <v>237</v>
      </c>
      <c r="G899" s="2">
        <v>20000</v>
      </c>
      <c r="H899" t="str">
        <f>_xlfn.XLOOKUP(Data_Xuất[[#This Row],[Main SKU]],MD_Main_SKU[Main SKU],MD_Main_SKU[SKU name_gom])</f>
        <v>WSS05</v>
      </c>
      <c r="I899" t="str">
        <f>_xlfn.XLOOKUP(Data_Xuất[[#This Row],[Material-Xuất]],MD_NVL[Material-Xuất],MD_NVL[SKU name_gom])</f>
        <v>Phó sản</v>
      </c>
      <c r="J899" t="str">
        <f>Data_Xuất[[#This Row],[Material-Xuất]]&amp;" | "&amp;Data_Xuất[[#This Row],[Material description-Xuất]]</f>
        <v>160012719 | Vảy PET HAD_A3</v>
      </c>
      <c r="K899" s="2" cm="1">
        <f t="array" ref="K89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899" s="2" cm="1">
        <f t="array" ref="L89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899" s="2" cm="1">
        <f t="array" ref="M89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899" s="2" cm="1">
        <f t="array" ref="N89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899" s="2" cm="1">
        <f t="array" ref="O89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899" s="2" cm="1">
        <f t="array" ref="P89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20000</v>
      </c>
      <c r="Q899" s="2" cm="1">
        <f t="array" ref="Q89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899" s="2" cm="1">
        <f t="array" ref="R89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899" s="2" cm="1">
        <f t="array" ref="S89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899" s="2" cm="1">
        <f t="array" ref="T89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899" s="2" cm="1">
        <f t="array" ref="U89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899" s="2" cm="1">
        <f t="array" ref="V89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899" s="2" cm="1">
        <f t="array" ref="W89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899" s="2" cm="1">
        <f t="array" ref="X89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899" s="2">
        <f>SUM(Data_Xuất[[#This Row],[B1_MN]:[B4_DT]])-Data_Xuất[[#This Row],[Xuất-NX]]</f>
        <v>0</v>
      </c>
    </row>
    <row r="900" spans="1:25" hidden="1" x14ac:dyDescent="0.35">
      <c r="A900">
        <v>2026</v>
      </c>
      <c r="B900">
        <v>4</v>
      </c>
      <c r="C900" t="s">
        <v>14</v>
      </c>
      <c r="D900" t="s">
        <v>15</v>
      </c>
      <c r="E900" t="s">
        <v>22</v>
      </c>
      <c r="F900" t="s">
        <v>23</v>
      </c>
      <c r="G900" s="2">
        <v>39599.999999999985</v>
      </c>
      <c r="H900" t="str">
        <f>_xlfn.XLOOKUP(Data_Xuất[[#This Row],[Main SKU]],MD_Main_SKU[Main SKU],MD_Main_SKU[SKU name_gom])</f>
        <v>iSS01084</v>
      </c>
      <c r="I900" t="str">
        <f>_xlfn.XLOOKUP(Data_Xuất[[#This Row],[Material-Xuất]],MD_NVL[Material-Xuất],MD_NVL[SKU name_gom])</f>
        <v>Hạt</v>
      </c>
      <c r="J900" t="str">
        <f>Data_Xuất[[#This Row],[Material-Xuất]]&amp;" | "&amp;Data_Xuất[[#This Row],[Material description-Xuất]]</f>
        <v>110000359 | Hạt nhựa rPET WSS03G</v>
      </c>
      <c r="K900" s="2" cm="1">
        <f t="array" ref="K90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0" s="2" cm="1">
        <f t="array" ref="L90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0" s="2" cm="1">
        <f t="array" ref="M90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0" s="2" cm="1">
        <f t="array" ref="N90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0" s="2" cm="1">
        <f t="array" ref="O90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0" s="2" cm="1">
        <f t="array" ref="P90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0" s="2" cm="1">
        <f t="array" ref="Q90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39599.999999999985</v>
      </c>
      <c r="R900" s="2" cm="1">
        <f t="array" ref="R90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0" s="2" cm="1">
        <f t="array" ref="S90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0" s="2" cm="1">
        <f t="array" ref="T90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0" s="2" cm="1">
        <f t="array" ref="U90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0" s="2" cm="1">
        <f t="array" ref="V90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0" s="2" cm="1">
        <f t="array" ref="W90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0" s="2" cm="1">
        <f t="array" ref="X90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0" s="2">
        <f>SUM(Data_Xuất[[#This Row],[B1_MN]:[B4_DT]])-Data_Xuất[[#This Row],[Xuất-NX]]</f>
        <v>0</v>
      </c>
    </row>
    <row r="901" spans="1:25" hidden="1" x14ac:dyDescent="0.35">
      <c r="A901">
        <v>2026</v>
      </c>
      <c r="B901">
        <v>4</v>
      </c>
      <c r="C901" t="s">
        <v>14</v>
      </c>
      <c r="D901" t="s">
        <v>15</v>
      </c>
      <c r="E901" t="s">
        <v>34</v>
      </c>
      <c r="F901" t="s">
        <v>35</v>
      </c>
      <c r="G901" s="2">
        <v>900.00000000000011</v>
      </c>
      <c r="H901" t="str">
        <f>_xlfn.XLOOKUP(Data_Xuất[[#This Row],[Main SKU]],MD_Main_SKU[Main SKU],MD_Main_SKU[SKU name_gom])</f>
        <v>iSS01084</v>
      </c>
      <c r="I901" t="str">
        <f>_xlfn.XLOOKUP(Data_Xuất[[#This Row],[Material-Xuất]],MD_NVL[Material-Xuất],MD_NVL[SKU name_gom])</f>
        <v>Hạt</v>
      </c>
      <c r="J901" t="str">
        <f>Data_Xuất[[#This Row],[Material-Xuất]]&amp;" | "&amp;Data_Xuất[[#This Row],[Material description-Xuất]]</f>
        <v>110000492 | Hạt Nhựa rPET WSS03G PL</v>
      </c>
      <c r="K901" s="2" cm="1">
        <f t="array" ref="K90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1" s="2" cm="1">
        <f t="array" ref="L90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1" s="2" cm="1">
        <f t="array" ref="M90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1" s="2" cm="1">
        <f t="array" ref="N90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1" s="2" cm="1">
        <f t="array" ref="O90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1" s="2" cm="1">
        <f t="array" ref="P90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1" s="2" cm="1">
        <f t="array" ref="Q90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900.00000000000011</v>
      </c>
      <c r="R901" s="2" cm="1">
        <f t="array" ref="R90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1" s="2" cm="1">
        <f t="array" ref="S90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1" s="2" cm="1">
        <f t="array" ref="T90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1" s="2" cm="1">
        <f t="array" ref="U90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1" s="2" cm="1">
        <f t="array" ref="V90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1" s="2" cm="1">
        <f t="array" ref="W90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1" s="2" cm="1">
        <f t="array" ref="X90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1" s="2">
        <f>SUM(Data_Xuất[[#This Row],[B1_MN]:[B4_DT]])-Data_Xuất[[#This Row],[Xuất-NX]]</f>
        <v>0</v>
      </c>
    </row>
    <row r="902" spans="1:25" hidden="1" x14ac:dyDescent="0.35">
      <c r="A902">
        <v>2026</v>
      </c>
      <c r="B902">
        <v>4</v>
      </c>
      <c r="C902" t="s">
        <v>14</v>
      </c>
      <c r="D902" t="s">
        <v>15</v>
      </c>
      <c r="E902" t="s">
        <v>160</v>
      </c>
      <c r="F902" t="s">
        <v>161</v>
      </c>
      <c r="G902" s="2">
        <v>413000</v>
      </c>
      <c r="H902" t="str">
        <f>_xlfn.XLOOKUP(Data_Xuất[[#This Row],[Main SKU]],MD_Main_SKU[Main SKU],MD_Main_SKU[SKU name_gom])</f>
        <v>iSS01084</v>
      </c>
      <c r="I902" t="str">
        <f>_xlfn.XLOOKUP(Data_Xuất[[#This Row],[Material-Xuất]],MD_NVL[Material-Xuất],MD_NVL[SKU name_gom])</f>
        <v>B1_DT</v>
      </c>
      <c r="J902" t="str">
        <f>Data_Xuất[[#This Row],[Material-Xuất]]&amp;" | "&amp;Data_Xuất[[#This Row],[Material description-Xuất]]</f>
        <v>160009895 | Vảy PET B1_A1 DT</v>
      </c>
      <c r="K902" s="2" cm="1">
        <f t="array" ref="K90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2" s="2" cm="1">
        <f t="array" ref="L90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2" s="2" cm="1">
        <f t="array" ref="M90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413000</v>
      </c>
      <c r="N902" s="2" cm="1">
        <f t="array" ref="N90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2" s="2" cm="1">
        <f t="array" ref="O90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2" s="2" cm="1">
        <f t="array" ref="P90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2" s="2" cm="1">
        <f t="array" ref="Q90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02" s="2" cm="1">
        <f t="array" ref="R90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2" s="2" cm="1">
        <f t="array" ref="S90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2" s="2" cm="1">
        <f t="array" ref="T90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2" s="2" cm="1">
        <f t="array" ref="U90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2" s="2" cm="1">
        <f t="array" ref="V90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2" s="2" cm="1">
        <f t="array" ref="W90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2" s="2" cm="1">
        <f t="array" ref="X90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2" s="2">
        <f>SUM(Data_Xuất[[#This Row],[B1_MN]:[B4_DT]])-Data_Xuất[[#This Row],[Xuất-NX]]</f>
        <v>0</v>
      </c>
    </row>
    <row r="903" spans="1:25" hidden="1" x14ac:dyDescent="0.35">
      <c r="A903">
        <v>2026</v>
      </c>
      <c r="B903">
        <v>4</v>
      </c>
      <c r="C903" t="s">
        <v>14</v>
      </c>
      <c r="D903" t="s">
        <v>15</v>
      </c>
      <c r="E903" t="s">
        <v>162</v>
      </c>
      <c r="F903" t="s">
        <v>163</v>
      </c>
      <c r="G903" s="2">
        <v>417300.00000000012</v>
      </c>
      <c r="H903" t="str">
        <f>_xlfn.XLOOKUP(Data_Xuất[[#This Row],[Main SKU]],MD_Main_SKU[Main SKU],MD_Main_SKU[SKU name_gom])</f>
        <v>iSS01084</v>
      </c>
      <c r="I903" t="str">
        <f>_xlfn.XLOOKUP(Data_Xuất[[#This Row],[Material-Xuất]],MD_NVL[Material-Xuất],MD_NVL[SKU name_gom])</f>
        <v>B1_MN</v>
      </c>
      <c r="J903" t="str">
        <f>Data_Xuất[[#This Row],[Material-Xuất]]&amp;" | "&amp;Data_Xuất[[#This Row],[Material description-Xuất]]</f>
        <v>160011761 | Vảy PET B1_A1 MN</v>
      </c>
      <c r="K903" s="2" cm="1">
        <f t="array" ref="K90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417300.00000000012</v>
      </c>
      <c r="L903" s="2" cm="1">
        <f t="array" ref="L90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3" s="2" cm="1">
        <f t="array" ref="M90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3" s="2" cm="1">
        <f t="array" ref="N90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3" s="2" cm="1">
        <f t="array" ref="O90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3" s="2" cm="1">
        <f t="array" ref="P90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3" s="2" cm="1">
        <f t="array" ref="Q90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03" s="2" cm="1">
        <f t="array" ref="R90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3" s="2" cm="1">
        <f t="array" ref="S90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3" s="2" cm="1">
        <f t="array" ref="T90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3" s="2" cm="1">
        <f t="array" ref="U90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3" s="2" cm="1">
        <f t="array" ref="V90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3" s="2" cm="1">
        <f t="array" ref="W90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3" s="2" cm="1">
        <f t="array" ref="X90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3" s="2">
        <f>SUM(Data_Xuất[[#This Row],[B1_MN]:[B4_DT]])-Data_Xuất[[#This Row],[Xuất-NX]]</f>
        <v>0</v>
      </c>
    </row>
    <row r="904" spans="1:25" hidden="1" x14ac:dyDescent="0.35">
      <c r="A904">
        <v>2026</v>
      </c>
      <c r="B904">
        <v>4</v>
      </c>
      <c r="C904" t="s">
        <v>14</v>
      </c>
      <c r="D904" t="s">
        <v>15</v>
      </c>
      <c r="E904" t="s">
        <v>214</v>
      </c>
      <c r="F904" t="s">
        <v>215</v>
      </c>
      <c r="G904" s="2">
        <v>19981.000000000004</v>
      </c>
      <c r="H904" t="str">
        <f>_xlfn.XLOOKUP(Data_Xuất[[#This Row],[Main SKU]],MD_Main_SKU[Main SKU],MD_Main_SKU[SKU name_gom])</f>
        <v>iSS01084</v>
      </c>
      <c r="I904" t="str">
        <f>_xlfn.XLOOKUP(Data_Xuất[[#This Row],[Material-Xuất]],MD_NVL[Material-Xuất],MD_NVL[SKU name_gom])</f>
        <v>B7_DT</v>
      </c>
      <c r="J904" t="str">
        <f>Data_Xuất[[#This Row],[Material-Xuất]]&amp;" | "&amp;Data_Xuất[[#This Row],[Material description-Xuất]]</f>
        <v>160011808 | Vảy PET B7_A1</v>
      </c>
      <c r="K904" s="2" cm="1">
        <f t="array" ref="K90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4" s="2" cm="1">
        <f t="array" ref="L90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4" s="2" cm="1">
        <f t="array" ref="M90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4" s="2" cm="1">
        <f t="array" ref="N90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4" s="2" cm="1">
        <f t="array" ref="O90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4" s="2" cm="1">
        <f t="array" ref="P90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4" s="2" cm="1">
        <f t="array" ref="Q90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04" s="2" cm="1">
        <f t="array" ref="R90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4" s="2" cm="1">
        <f t="array" ref="S90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19981.000000000004</v>
      </c>
      <c r="T904" s="2" cm="1">
        <f t="array" ref="T90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4" s="2" cm="1">
        <f t="array" ref="U90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4" s="2" cm="1">
        <f t="array" ref="V90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4" s="2" cm="1">
        <f t="array" ref="W90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4" s="2" cm="1">
        <f t="array" ref="X90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4" s="2">
        <f>SUM(Data_Xuất[[#This Row],[B1_MN]:[B4_DT]])-Data_Xuất[[#This Row],[Xuất-NX]]</f>
        <v>0</v>
      </c>
    </row>
    <row r="905" spans="1:25" hidden="1" x14ac:dyDescent="0.35">
      <c r="A905">
        <v>2026</v>
      </c>
      <c r="B905">
        <v>4</v>
      </c>
      <c r="C905" t="s">
        <v>14</v>
      </c>
      <c r="D905" t="s">
        <v>15</v>
      </c>
      <c r="E905" t="s">
        <v>142</v>
      </c>
      <c r="F905" t="s">
        <v>143</v>
      </c>
      <c r="G905" s="2">
        <v>23500.000000000004</v>
      </c>
      <c r="H905" t="str">
        <f>_xlfn.XLOOKUP(Data_Xuất[[#This Row],[Main SKU]],MD_Main_SKU[Main SKU],MD_Main_SKU[SKU name_gom])</f>
        <v>iSS01084</v>
      </c>
      <c r="I905" t="str">
        <f>_xlfn.XLOOKUP(Data_Xuất[[#This Row],[Material-Xuất]],MD_NVL[Material-Xuất],MD_NVL[SKU name_gom])</f>
        <v>B1_DT</v>
      </c>
      <c r="J905" t="str">
        <f>Data_Xuất[[#This Row],[Material-Xuất]]&amp;" | "&amp;Data_Xuất[[#This Row],[Material description-Xuất]]</f>
        <v>160012659 | Vảy PET B1_A2.1 DT</v>
      </c>
      <c r="K905" s="2" cm="1">
        <f t="array" ref="K90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5" s="2" cm="1">
        <f t="array" ref="L90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5" s="2" cm="1">
        <f t="array" ref="M90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23500.000000000004</v>
      </c>
      <c r="N905" s="2" cm="1">
        <f t="array" ref="N90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5" s="2" cm="1">
        <f t="array" ref="O90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5" s="2" cm="1">
        <f t="array" ref="P90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5" s="2" cm="1">
        <f t="array" ref="Q90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05" s="2" cm="1">
        <f t="array" ref="R90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5" s="2" cm="1">
        <f t="array" ref="S90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5" s="2" cm="1">
        <f t="array" ref="T90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5" s="2" cm="1">
        <f t="array" ref="U90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5" s="2" cm="1">
        <f t="array" ref="V90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5" s="2" cm="1">
        <f t="array" ref="W90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5" s="2" cm="1">
        <f t="array" ref="X90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5" s="2">
        <f>SUM(Data_Xuất[[#This Row],[B1_MN]:[B4_DT]])-Data_Xuất[[#This Row],[Xuất-NX]]</f>
        <v>0</v>
      </c>
    </row>
    <row r="906" spans="1:25" hidden="1" x14ac:dyDescent="0.35">
      <c r="A906">
        <v>2026</v>
      </c>
      <c r="B906">
        <v>4</v>
      </c>
      <c r="C906" t="s">
        <v>14</v>
      </c>
      <c r="D906" t="s">
        <v>15</v>
      </c>
      <c r="E906" t="s">
        <v>170</v>
      </c>
      <c r="F906" t="s">
        <v>171</v>
      </c>
      <c r="G906" s="2">
        <v>49500</v>
      </c>
      <c r="H906" t="str">
        <f>_xlfn.XLOOKUP(Data_Xuất[[#This Row],[Main SKU]],MD_Main_SKU[Main SKU],MD_Main_SKU[SKU name_gom])</f>
        <v>iSS01084</v>
      </c>
      <c r="I906" t="str">
        <f>_xlfn.XLOOKUP(Data_Xuất[[#This Row],[Material-Xuất]],MD_NVL[Material-Xuất],MD_NVL[SKU name_gom])</f>
        <v>B1_MN</v>
      </c>
      <c r="J906" t="str">
        <f>Data_Xuất[[#This Row],[Material-Xuất]]&amp;" | "&amp;Data_Xuất[[#This Row],[Material description-Xuất]]</f>
        <v>160012660 | Vảy PET B1_A2.1 MN</v>
      </c>
      <c r="K906" s="2" cm="1">
        <f t="array" ref="K90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49500</v>
      </c>
      <c r="L906" s="2" cm="1">
        <f t="array" ref="L90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6" s="2" cm="1">
        <f t="array" ref="M90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6" s="2" cm="1">
        <f t="array" ref="N90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6" s="2" cm="1">
        <f t="array" ref="O90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6" s="2" cm="1">
        <f t="array" ref="P90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6" s="2" cm="1">
        <f t="array" ref="Q90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06" s="2" cm="1">
        <f t="array" ref="R90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6" s="2" cm="1">
        <f t="array" ref="S90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6" s="2" cm="1">
        <f t="array" ref="T90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6" s="2" cm="1">
        <f t="array" ref="U90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6" s="2" cm="1">
        <f t="array" ref="V90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6" s="2" cm="1">
        <f t="array" ref="W90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6" s="2" cm="1">
        <f t="array" ref="X90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6" s="2">
        <f>SUM(Data_Xuất[[#This Row],[B1_MN]:[B4_DT]])-Data_Xuất[[#This Row],[Xuất-NX]]</f>
        <v>0</v>
      </c>
    </row>
    <row r="907" spans="1:25" hidden="1" x14ac:dyDescent="0.35">
      <c r="A907">
        <v>2026</v>
      </c>
      <c r="B907">
        <v>4</v>
      </c>
      <c r="C907" t="s">
        <v>16</v>
      </c>
      <c r="D907" t="s">
        <v>17</v>
      </c>
      <c r="E907" t="s">
        <v>22</v>
      </c>
      <c r="F907" t="s">
        <v>23</v>
      </c>
      <c r="G907" s="2">
        <v>6599.9999999999991</v>
      </c>
      <c r="H907" t="str">
        <f>_xlfn.XLOOKUP(Data_Xuất[[#This Row],[Main SKU]],MD_Main_SKU[Main SKU],MD_Main_SKU[SKU name_gom])</f>
        <v>WSS01</v>
      </c>
      <c r="I907" t="str">
        <f>_xlfn.XLOOKUP(Data_Xuất[[#This Row],[Material-Xuất]],MD_NVL[Material-Xuất],MD_NVL[SKU name_gom])</f>
        <v>Hạt</v>
      </c>
      <c r="J907" t="str">
        <f>Data_Xuất[[#This Row],[Material-Xuất]]&amp;" | "&amp;Data_Xuất[[#This Row],[Material description-Xuất]]</f>
        <v>110000359 | Hạt nhựa rPET WSS03G</v>
      </c>
      <c r="K907" s="2" cm="1">
        <f t="array" ref="K90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7" s="2" cm="1">
        <f t="array" ref="L90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7" s="2" cm="1">
        <f t="array" ref="M90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7" s="2" cm="1">
        <f t="array" ref="N90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7" s="2" cm="1">
        <f t="array" ref="O90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7" s="2" cm="1">
        <f t="array" ref="P90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7" s="2" cm="1">
        <f t="array" ref="Q90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6599.9999999999991</v>
      </c>
      <c r="R907" s="2" cm="1">
        <f t="array" ref="R90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7" s="2" cm="1">
        <f t="array" ref="S90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7" s="2" cm="1">
        <f t="array" ref="T90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7" s="2" cm="1">
        <f t="array" ref="U90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7" s="2" cm="1">
        <f t="array" ref="V90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7" s="2" cm="1">
        <f t="array" ref="W90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7" s="2" cm="1">
        <f t="array" ref="X90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7" s="2">
        <f>SUM(Data_Xuất[[#This Row],[B1_MN]:[B4_DT]])-Data_Xuất[[#This Row],[Xuất-NX]]</f>
        <v>0</v>
      </c>
    </row>
    <row r="908" spans="1:25" hidden="1" x14ac:dyDescent="0.35">
      <c r="A908">
        <v>2026</v>
      </c>
      <c r="B908">
        <v>4</v>
      </c>
      <c r="C908" t="s">
        <v>16</v>
      </c>
      <c r="D908" t="s">
        <v>17</v>
      </c>
      <c r="E908" t="s">
        <v>50</v>
      </c>
      <c r="F908" t="s">
        <v>51</v>
      </c>
      <c r="G908" s="2">
        <v>300</v>
      </c>
      <c r="H908" t="str">
        <f>_xlfn.XLOOKUP(Data_Xuất[[#This Row],[Main SKU]],MD_Main_SKU[Main SKU],MD_Main_SKU[SKU name_gom])</f>
        <v>WSS01</v>
      </c>
      <c r="I908" t="str">
        <f>_xlfn.XLOOKUP(Data_Xuất[[#This Row],[Material-Xuất]],MD_NVL[Material-Xuất],MD_NVL[SKU name_gom])</f>
        <v>Hạt</v>
      </c>
      <c r="J908" t="str">
        <f>Data_Xuất[[#This Row],[Material-Xuất]]&amp;" | "&amp;Data_Xuất[[#This Row],[Material description-Xuất]]</f>
        <v>110000487 | Hạt Nhựa rPET iSS01G 2 PL</v>
      </c>
      <c r="K908" s="2" cm="1">
        <f t="array" ref="K90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8" s="2" cm="1">
        <f t="array" ref="L90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8" s="2" cm="1">
        <f t="array" ref="M90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8" s="2" cm="1">
        <f t="array" ref="N90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8" s="2" cm="1">
        <f t="array" ref="O90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8" s="2" cm="1">
        <f t="array" ref="P90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8" s="2" cm="1">
        <f t="array" ref="Q90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300</v>
      </c>
      <c r="R908" s="2" cm="1">
        <f t="array" ref="R90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8" s="2" cm="1">
        <f t="array" ref="S90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8" s="2" cm="1">
        <f t="array" ref="T90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8" s="2" cm="1">
        <f t="array" ref="U90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8" s="2" cm="1">
        <f t="array" ref="V90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8" s="2" cm="1">
        <f t="array" ref="W90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8" s="2" cm="1">
        <f t="array" ref="X90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8" s="2">
        <f>SUM(Data_Xuất[[#This Row],[B1_MN]:[B4_DT]])-Data_Xuất[[#This Row],[Xuất-NX]]</f>
        <v>0</v>
      </c>
    </row>
    <row r="909" spans="1:25" hidden="1" x14ac:dyDescent="0.35">
      <c r="A909">
        <v>2026</v>
      </c>
      <c r="B909">
        <v>4</v>
      </c>
      <c r="C909" t="s">
        <v>16</v>
      </c>
      <c r="D909" t="s">
        <v>17</v>
      </c>
      <c r="E909" t="s">
        <v>38</v>
      </c>
      <c r="F909" t="s">
        <v>39</v>
      </c>
      <c r="G909" s="2">
        <v>725</v>
      </c>
      <c r="H909" t="str">
        <f>_xlfn.XLOOKUP(Data_Xuất[[#This Row],[Main SKU]],MD_Main_SKU[Main SKU],MD_Main_SKU[SKU name_gom])</f>
        <v>WSS01</v>
      </c>
      <c r="I909" t="str">
        <f>_xlfn.XLOOKUP(Data_Xuất[[#This Row],[Material-Xuất]],MD_NVL[Material-Xuất],MD_NVL[SKU name_gom])</f>
        <v>Hạt</v>
      </c>
      <c r="J909" t="str">
        <f>Data_Xuất[[#This Row],[Material-Xuất]]&amp;" | "&amp;Data_Xuất[[#This Row],[Material description-Xuất]]</f>
        <v>110000488 | Hạt Nhựa rPET iSS01084G PL</v>
      </c>
      <c r="K909" s="2" cm="1">
        <f t="array" ref="K90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09" s="2" cm="1">
        <f t="array" ref="L90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09" s="2" cm="1">
        <f t="array" ref="M90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09" s="2" cm="1">
        <f t="array" ref="N90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09" s="2" cm="1">
        <f t="array" ref="O90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09" s="2" cm="1">
        <f t="array" ref="P90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09" s="2" cm="1">
        <f t="array" ref="Q90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725</v>
      </c>
      <c r="R909" s="2" cm="1">
        <f t="array" ref="R90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09" s="2" cm="1">
        <f t="array" ref="S90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09" s="2" cm="1">
        <f t="array" ref="T90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09" s="2" cm="1">
        <f t="array" ref="U90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09" s="2" cm="1">
        <f t="array" ref="V90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09" s="2" cm="1">
        <f t="array" ref="W90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09" s="2" cm="1">
        <f t="array" ref="X90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09" s="2">
        <f>SUM(Data_Xuất[[#This Row],[B1_MN]:[B4_DT]])-Data_Xuất[[#This Row],[Xuất-NX]]</f>
        <v>0</v>
      </c>
    </row>
    <row r="910" spans="1:25" hidden="1" x14ac:dyDescent="0.35">
      <c r="A910">
        <v>2026</v>
      </c>
      <c r="B910">
        <v>4</v>
      </c>
      <c r="C910" t="s">
        <v>16</v>
      </c>
      <c r="D910" t="s">
        <v>17</v>
      </c>
      <c r="E910" t="s">
        <v>34</v>
      </c>
      <c r="F910" t="s">
        <v>35</v>
      </c>
      <c r="G910" s="2">
        <v>88037.89999999998</v>
      </c>
      <c r="H910" t="str">
        <f>_xlfn.XLOOKUP(Data_Xuất[[#This Row],[Main SKU]],MD_Main_SKU[Main SKU],MD_Main_SKU[SKU name_gom])</f>
        <v>WSS01</v>
      </c>
      <c r="I910" t="str">
        <f>_xlfn.XLOOKUP(Data_Xuất[[#This Row],[Material-Xuất]],MD_NVL[Material-Xuất],MD_NVL[SKU name_gom])</f>
        <v>Hạt</v>
      </c>
      <c r="J910" t="str">
        <f>Data_Xuất[[#This Row],[Material-Xuất]]&amp;" | "&amp;Data_Xuất[[#This Row],[Material description-Xuất]]</f>
        <v>110000492 | Hạt Nhựa rPET WSS03G PL</v>
      </c>
      <c r="K910" s="2" cm="1">
        <f t="array" ref="K91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0" s="2" cm="1">
        <f t="array" ref="L91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0" s="2" cm="1">
        <f t="array" ref="M91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0" s="2" cm="1">
        <f t="array" ref="N91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0" s="2" cm="1">
        <f t="array" ref="O91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0" s="2" cm="1">
        <f t="array" ref="P91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0" s="2" cm="1">
        <f t="array" ref="Q91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88037.89999999998</v>
      </c>
      <c r="R910" s="2" cm="1">
        <f t="array" ref="R91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0" s="2" cm="1">
        <f t="array" ref="S91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0" s="2" cm="1">
        <f t="array" ref="T91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0" s="2" cm="1">
        <f t="array" ref="U91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0" s="2" cm="1">
        <f t="array" ref="V91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0" s="2" cm="1">
        <f t="array" ref="W91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0" s="2" cm="1">
        <f t="array" ref="X91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0" s="2">
        <f>SUM(Data_Xuất[[#This Row],[B1_MN]:[B4_DT]])-Data_Xuất[[#This Row],[Xuất-NX]]</f>
        <v>0</v>
      </c>
    </row>
    <row r="911" spans="1:25" hidden="1" x14ac:dyDescent="0.35">
      <c r="A911">
        <v>2026</v>
      </c>
      <c r="B911">
        <v>4</v>
      </c>
      <c r="C911" t="s">
        <v>16</v>
      </c>
      <c r="D911" t="s">
        <v>17</v>
      </c>
      <c r="E911" t="s">
        <v>160</v>
      </c>
      <c r="F911" t="s">
        <v>161</v>
      </c>
      <c r="G911" s="2">
        <v>342200</v>
      </c>
      <c r="H911" t="str">
        <f>_xlfn.XLOOKUP(Data_Xuất[[#This Row],[Main SKU]],MD_Main_SKU[Main SKU],MD_Main_SKU[SKU name_gom])</f>
        <v>WSS01</v>
      </c>
      <c r="I911" t="str">
        <f>_xlfn.XLOOKUP(Data_Xuất[[#This Row],[Material-Xuất]],MD_NVL[Material-Xuất],MD_NVL[SKU name_gom])</f>
        <v>B1_DT</v>
      </c>
      <c r="J911" t="str">
        <f>Data_Xuất[[#This Row],[Material-Xuất]]&amp;" | "&amp;Data_Xuất[[#This Row],[Material description-Xuất]]</f>
        <v>160009895 | Vảy PET B1_A1 DT</v>
      </c>
      <c r="K911" s="2" cm="1">
        <f t="array" ref="K91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1" s="2" cm="1">
        <f t="array" ref="L91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1" s="2" cm="1">
        <f t="array" ref="M91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342200</v>
      </c>
      <c r="N911" s="2" cm="1">
        <f t="array" ref="N91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1" s="2" cm="1">
        <f t="array" ref="O91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1" s="2" cm="1">
        <f t="array" ref="P91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1" s="2" cm="1">
        <f t="array" ref="Q91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1" s="2" cm="1">
        <f t="array" ref="R91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1" s="2" cm="1">
        <f t="array" ref="S91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1" s="2" cm="1">
        <f t="array" ref="T91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1" s="2" cm="1">
        <f t="array" ref="U91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1" s="2" cm="1">
        <f t="array" ref="V91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1" s="2" cm="1">
        <f t="array" ref="W91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1" s="2" cm="1">
        <f t="array" ref="X91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1" s="2">
        <f>SUM(Data_Xuất[[#This Row],[B1_MN]:[B4_DT]])-Data_Xuất[[#This Row],[Xuất-NX]]</f>
        <v>0</v>
      </c>
    </row>
    <row r="912" spans="1:25" hidden="1" x14ac:dyDescent="0.35">
      <c r="A912">
        <v>2026</v>
      </c>
      <c r="B912">
        <v>4</v>
      </c>
      <c r="C912" t="s">
        <v>16</v>
      </c>
      <c r="D912" t="s">
        <v>17</v>
      </c>
      <c r="E912" t="s">
        <v>162</v>
      </c>
      <c r="F912" t="s">
        <v>163</v>
      </c>
      <c r="G912" s="2">
        <v>228300.00000000003</v>
      </c>
      <c r="H912" t="str">
        <f>_xlfn.XLOOKUP(Data_Xuất[[#This Row],[Main SKU]],MD_Main_SKU[Main SKU],MD_Main_SKU[SKU name_gom])</f>
        <v>WSS01</v>
      </c>
      <c r="I912" t="str">
        <f>_xlfn.XLOOKUP(Data_Xuất[[#This Row],[Material-Xuất]],MD_NVL[Material-Xuất],MD_NVL[SKU name_gom])</f>
        <v>B1_MN</v>
      </c>
      <c r="J912" t="str">
        <f>Data_Xuất[[#This Row],[Material-Xuất]]&amp;" | "&amp;Data_Xuất[[#This Row],[Material description-Xuất]]</f>
        <v>160011761 | Vảy PET B1_A1 MN</v>
      </c>
      <c r="K912" s="2" cm="1">
        <f t="array" ref="K91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228300.00000000003</v>
      </c>
      <c r="L912" s="2" cm="1">
        <f t="array" ref="L91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2" s="2" cm="1">
        <f t="array" ref="M91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2" s="2" cm="1">
        <f t="array" ref="N91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2" s="2" cm="1">
        <f t="array" ref="O91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2" s="2" cm="1">
        <f t="array" ref="P91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2" s="2" cm="1">
        <f t="array" ref="Q91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2" s="2" cm="1">
        <f t="array" ref="R91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2" s="2" cm="1">
        <f t="array" ref="S91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2" s="2" cm="1">
        <f t="array" ref="T91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2" s="2" cm="1">
        <f t="array" ref="U91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2" s="2" cm="1">
        <f t="array" ref="V91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2" s="2" cm="1">
        <f t="array" ref="W91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2" s="2" cm="1">
        <f t="array" ref="X91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2" s="2">
        <f>SUM(Data_Xuất[[#This Row],[B1_MN]:[B4_DT]])-Data_Xuất[[#This Row],[Xuất-NX]]</f>
        <v>0</v>
      </c>
    </row>
    <row r="913" spans="1:25" hidden="1" x14ac:dyDescent="0.35">
      <c r="A913">
        <v>2026</v>
      </c>
      <c r="B913">
        <v>4</v>
      </c>
      <c r="C913" t="s">
        <v>16</v>
      </c>
      <c r="D913" t="s">
        <v>17</v>
      </c>
      <c r="E913" t="s">
        <v>214</v>
      </c>
      <c r="F913" t="s">
        <v>215</v>
      </c>
      <c r="G913" s="2">
        <v>30873</v>
      </c>
      <c r="H913" t="str">
        <f>_xlfn.XLOOKUP(Data_Xuất[[#This Row],[Main SKU]],MD_Main_SKU[Main SKU],MD_Main_SKU[SKU name_gom])</f>
        <v>WSS01</v>
      </c>
      <c r="I913" t="str">
        <f>_xlfn.XLOOKUP(Data_Xuất[[#This Row],[Material-Xuất]],MD_NVL[Material-Xuất],MD_NVL[SKU name_gom])</f>
        <v>B7_DT</v>
      </c>
      <c r="J913" t="str">
        <f>Data_Xuất[[#This Row],[Material-Xuất]]&amp;" | "&amp;Data_Xuất[[#This Row],[Material description-Xuất]]</f>
        <v>160011808 | Vảy PET B7_A1</v>
      </c>
      <c r="K913" s="2" cm="1">
        <f t="array" ref="K91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3" s="2" cm="1">
        <f t="array" ref="L91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3" s="2" cm="1">
        <f t="array" ref="M91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3" s="2" cm="1">
        <f t="array" ref="N91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3" s="2" cm="1">
        <f t="array" ref="O91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3" s="2" cm="1">
        <f t="array" ref="P91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3" s="2" cm="1">
        <f t="array" ref="Q91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3" s="2" cm="1">
        <f t="array" ref="R91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3" s="2" cm="1">
        <f t="array" ref="S91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30873</v>
      </c>
      <c r="T913" s="2" cm="1">
        <f t="array" ref="T91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3" s="2" cm="1">
        <f t="array" ref="U91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3" s="2" cm="1">
        <f t="array" ref="V91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3" s="2" cm="1">
        <f t="array" ref="W91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3" s="2" cm="1">
        <f t="array" ref="X91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3" s="2">
        <f>SUM(Data_Xuất[[#This Row],[B1_MN]:[B4_DT]])-Data_Xuất[[#This Row],[Xuất-NX]]</f>
        <v>0</v>
      </c>
    </row>
    <row r="914" spans="1:25" hidden="1" x14ac:dyDescent="0.35">
      <c r="A914">
        <v>2026</v>
      </c>
      <c r="B914">
        <v>4</v>
      </c>
      <c r="C914" t="s">
        <v>16</v>
      </c>
      <c r="D914" t="s">
        <v>17</v>
      </c>
      <c r="E914" t="s">
        <v>172</v>
      </c>
      <c r="F914" t="s">
        <v>173</v>
      </c>
      <c r="G914" s="2">
        <v>313500.00000000006</v>
      </c>
      <c r="H914" t="str">
        <f>_xlfn.XLOOKUP(Data_Xuất[[#This Row],[Main SKU]],MD_Main_SKU[Main SKU],MD_Main_SKU[SKU name_gom])</f>
        <v>WSS01</v>
      </c>
      <c r="I914" t="str">
        <f>_xlfn.XLOOKUP(Data_Xuất[[#This Row],[Material-Xuất]],MD_NVL[Material-Xuất],MD_NVL[SKU name_gom])</f>
        <v>B1_DT</v>
      </c>
      <c r="J914" t="str">
        <f>Data_Xuất[[#This Row],[Material-Xuất]]&amp;" | "&amp;Data_Xuất[[#This Row],[Material description-Xuất]]</f>
        <v>160012293 | Vảy PET B1_A2.2 DT</v>
      </c>
      <c r="K914" s="2" cm="1">
        <f t="array" ref="K91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4" s="2" cm="1">
        <f t="array" ref="L91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4" s="2" cm="1">
        <f t="array" ref="M91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313500.00000000006</v>
      </c>
      <c r="N914" s="2" cm="1">
        <f t="array" ref="N91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4" s="2" cm="1">
        <f t="array" ref="O91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4" s="2" cm="1">
        <f t="array" ref="P91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4" s="2" cm="1">
        <f t="array" ref="Q91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4" s="2" cm="1">
        <f t="array" ref="R91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4" s="2" cm="1">
        <f t="array" ref="S91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4" s="2" cm="1">
        <f t="array" ref="T91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4" s="2" cm="1">
        <f t="array" ref="U91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4" s="2" cm="1">
        <f t="array" ref="V91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4" s="2" cm="1">
        <f t="array" ref="W91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4" s="2" cm="1">
        <f t="array" ref="X91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4" s="2">
        <f>SUM(Data_Xuất[[#This Row],[B1_MN]:[B4_DT]])-Data_Xuất[[#This Row],[Xuất-NX]]</f>
        <v>0</v>
      </c>
    </row>
    <row r="915" spans="1:25" hidden="1" x14ac:dyDescent="0.35">
      <c r="A915">
        <v>2026</v>
      </c>
      <c r="B915">
        <v>4</v>
      </c>
      <c r="C915" t="s">
        <v>16</v>
      </c>
      <c r="D915" t="s">
        <v>17</v>
      </c>
      <c r="E915" t="s">
        <v>164</v>
      </c>
      <c r="F915" t="s">
        <v>165</v>
      </c>
      <c r="G915" s="2">
        <v>540999.99999999988</v>
      </c>
      <c r="H915" t="str">
        <f>_xlfn.XLOOKUP(Data_Xuất[[#This Row],[Main SKU]],MD_Main_SKU[Main SKU],MD_Main_SKU[SKU name_gom])</f>
        <v>WSS01</v>
      </c>
      <c r="I915" t="str">
        <f>_xlfn.XLOOKUP(Data_Xuất[[#This Row],[Material-Xuất]],MD_NVL[Material-Xuất],MD_NVL[SKU name_gom])</f>
        <v>B1_MN</v>
      </c>
      <c r="J915" t="str">
        <f>Data_Xuất[[#This Row],[Material-Xuất]]&amp;" | "&amp;Data_Xuất[[#This Row],[Material description-Xuất]]</f>
        <v>160012296 | Vảy PET B1_A2.2 MN</v>
      </c>
      <c r="K915" s="2" cm="1">
        <f t="array" ref="K91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540999.99999999988</v>
      </c>
      <c r="L915" s="2" cm="1">
        <f t="array" ref="L91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5" s="2" cm="1">
        <f t="array" ref="M91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5" s="2" cm="1">
        <f t="array" ref="N91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5" s="2" cm="1">
        <f t="array" ref="O91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5" s="2" cm="1">
        <f t="array" ref="P91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5" s="2" cm="1">
        <f t="array" ref="Q91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5" s="2" cm="1">
        <f t="array" ref="R91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5" s="2" cm="1">
        <f t="array" ref="S91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5" s="2" cm="1">
        <f t="array" ref="T91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5" s="2" cm="1">
        <f t="array" ref="U91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5" s="2" cm="1">
        <f t="array" ref="V91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5" s="2" cm="1">
        <f t="array" ref="W91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5" s="2" cm="1">
        <f t="array" ref="X91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5" s="2">
        <f>SUM(Data_Xuất[[#This Row],[B1_MN]:[B4_DT]])-Data_Xuất[[#This Row],[Xuất-NX]]</f>
        <v>0</v>
      </c>
    </row>
    <row r="916" spans="1:25" hidden="1" x14ac:dyDescent="0.35">
      <c r="A916">
        <v>2026</v>
      </c>
      <c r="B916">
        <v>4</v>
      </c>
      <c r="C916" t="s">
        <v>16</v>
      </c>
      <c r="D916" t="s">
        <v>17</v>
      </c>
      <c r="E916" t="s">
        <v>142</v>
      </c>
      <c r="F916" t="s">
        <v>143</v>
      </c>
      <c r="G916" s="2">
        <v>50099.999999999993</v>
      </c>
      <c r="H916" t="str">
        <f>_xlfn.XLOOKUP(Data_Xuất[[#This Row],[Main SKU]],MD_Main_SKU[Main SKU],MD_Main_SKU[SKU name_gom])</f>
        <v>WSS01</v>
      </c>
      <c r="I916" t="str">
        <f>_xlfn.XLOOKUP(Data_Xuất[[#This Row],[Material-Xuất]],MD_NVL[Material-Xuất],MD_NVL[SKU name_gom])</f>
        <v>B1_DT</v>
      </c>
      <c r="J916" t="str">
        <f>Data_Xuất[[#This Row],[Material-Xuất]]&amp;" | "&amp;Data_Xuất[[#This Row],[Material description-Xuất]]</f>
        <v>160012659 | Vảy PET B1_A2.1 DT</v>
      </c>
      <c r="K916" s="2" cm="1">
        <f t="array" ref="K91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6" s="2" cm="1">
        <f t="array" ref="L91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6" s="2" cm="1">
        <f t="array" ref="M91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50099.999999999993</v>
      </c>
      <c r="N916" s="2" cm="1">
        <f t="array" ref="N91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6" s="2" cm="1">
        <f t="array" ref="O91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6" s="2" cm="1">
        <f t="array" ref="P91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6" s="2" cm="1">
        <f t="array" ref="Q91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6" s="2" cm="1">
        <f t="array" ref="R91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6" s="2" cm="1">
        <f t="array" ref="S91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6" s="2" cm="1">
        <f t="array" ref="T91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6" s="2" cm="1">
        <f t="array" ref="U91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6" s="2" cm="1">
        <f t="array" ref="V91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6" s="2" cm="1">
        <f t="array" ref="W91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6" s="2" cm="1">
        <f t="array" ref="X91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6" s="2">
        <f>SUM(Data_Xuất[[#This Row],[B1_MN]:[B4_DT]])-Data_Xuất[[#This Row],[Xuất-NX]]</f>
        <v>0</v>
      </c>
    </row>
    <row r="917" spans="1:25" hidden="1" x14ac:dyDescent="0.35">
      <c r="A917">
        <v>2026</v>
      </c>
      <c r="B917">
        <v>4</v>
      </c>
      <c r="C917" t="s">
        <v>16</v>
      </c>
      <c r="D917" t="s">
        <v>17</v>
      </c>
      <c r="E917" t="s">
        <v>170</v>
      </c>
      <c r="F917" t="s">
        <v>171</v>
      </c>
      <c r="G917" s="2">
        <v>51000</v>
      </c>
      <c r="H917" t="str">
        <f>_xlfn.XLOOKUP(Data_Xuất[[#This Row],[Main SKU]],MD_Main_SKU[Main SKU],MD_Main_SKU[SKU name_gom])</f>
        <v>WSS01</v>
      </c>
      <c r="I917" t="str">
        <f>_xlfn.XLOOKUP(Data_Xuất[[#This Row],[Material-Xuất]],MD_NVL[Material-Xuất],MD_NVL[SKU name_gom])</f>
        <v>B1_MN</v>
      </c>
      <c r="J917" t="str">
        <f>Data_Xuất[[#This Row],[Material-Xuất]]&amp;" | "&amp;Data_Xuất[[#This Row],[Material description-Xuất]]</f>
        <v>160012660 | Vảy PET B1_A2.1 MN</v>
      </c>
      <c r="K917" s="2" cm="1">
        <f t="array" ref="K91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51000</v>
      </c>
      <c r="L917" s="2" cm="1">
        <f t="array" ref="L91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7" s="2" cm="1">
        <f t="array" ref="M91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7" s="2" cm="1">
        <f t="array" ref="N91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7" s="2" cm="1">
        <f t="array" ref="O91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17" s="2" cm="1">
        <f t="array" ref="P91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7" s="2" cm="1">
        <f t="array" ref="Q91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7" s="2" cm="1">
        <f t="array" ref="R91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7" s="2" cm="1">
        <f t="array" ref="S91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7" s="2" cm="1">
        <f t="array" ref="T91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7" s="2" cm="1">
        <f t="array" ref="U91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7" s="2" cm="1">
        <f t="array" ref="V91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7" s="2" cm="1">
        <f t="array" ref="W91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7" s="2" cm="1">
        <f t="array" ref="X91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7" s="2">
        <f>SUM(Data_Xuất[[#This Row],[B1_MN]:[B4_DT]])-Data_Xuất[[#This Row],[Xuất-NX]]</f>
        <v>0</v>
      </c>
    </row>
    <row r="918" spans="1:25" hidden="1" x14ac:dyDescent="0.35">
      <c r="A918">
        <v>2026</v>
      </c>
      <c r="B918">
        <v>4</v>
      </c>
      <c r="C918" t="s">
        <v>16</v>
      </c>
      <c r="D918" t="s">
        <v>17</v>
      </c>
      <c r="E918" t="s">
        <v>222</v>
      </c>
      <c r="F918" t="s">
        <v>223</v>
      </c>
      <c r="G918" s="2">
        <v>49012.999999999993</v>
      </c>
      <c r="H918" t="str">
        <f>_xlfn.XLOOKUP(Data_Xuất[[#This Row],[Main SKU]],MD_Main_SKU[Main SKU],MD_Main_SKU[SKU name_gom])</f>
        <v>WSS01</v>
      </c>
      <c r="I918" t="str">
        <f>_xlfn.XLOOKUP(Data_Xuất[[#This Row],[Material-Xuất]],MD_NVL[Material-Xuất],MD_NVL[SKU name_gom])</f>
        <v>B2_DT</v>
      </c>
      <c r="J918" t="str">
        <f>Data_Xuất[[#This Row],[Material-Xuất]]&amp;" | "&amp;Data_Xuất[[#This Row],[Material description-Xuất]]</f>
        <v>160012683 | Vảy PET B2.2_A1</v>
      </c>
      <c r="K918" s="2" cm="1">
        <f t="array" ref="K91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8" s="2" cm="1">
        <f t="array" ref="L91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8" s="2" cm="1">
        <f t="array" ref="M91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8" s="2" cm="1">
        <f t="array" ref="N91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8" s="2" cm="1">
        <f t="array" ref="O91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49012.999999999993</v>
      </c>
      <c r="P918" s="2" cm="1">
        <f t="array" ref="P91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8" s="2" cm="1">
        <f t="array" ref="Q91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8" s="2" cm="1">
        <f t="array" ref="R91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8" s="2" cm="1">
        <f t="array" ref="S91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8" s="2" cm="1">
        <f t="array" ref="T91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8" s="2" cm="1">
        <f t="array" ref="U91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8" s="2" cm="1">
        <f t="array" ref="V91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8" s="2" cm="1">
        <f t="array" ref="W91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8" s="2" cm="1">
        <f t="array" ref="X91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8" s="2">
        <f>SUM(Data_Xuất[[#This Row],[B1_MN]:[B4_DT]])-Data_Xuất[[#This Row],[Xuất-NX]]</f>
        <v>0</v>
      </c>
    </row>
    <row r="919" spans="1:25" hidden="1" x14ac:dyDescent="0.35">
      <c r="A919">
        <v>2026</v>
      </c>
      <c r="B919">
        <v>4</v>
      </c>
      <c r="C919" t="s">
        <v>16</v>
      </c>
      <c r="D919" t="s">
        <v>17</v>
      </c>
      <c r="E919" t="s">
        <v>224</v>
      </c>
      <c r="F919" t="s">
        <v>225</v>
      </c>
      <c r="G919" s="2">
        <v>67893.999999999971</v>
      </c>
      <c r="H919" t="str">
        <f>_xlfn.XLOOKUP(Data_Xuất[[#This Row],[Main SKU]],MD_Main_SKU[Main SKU],MD_Main_SKU[SKU name_gom])</f>
        <v>WSS01</v>
      </c>
      <c r="I919" t="str">
        <f>_xlfn.XLOOKUP(Data_Xuất[[#This Row],[Material-Xuất]],MD_NVL[Material-Xuất],MD_NVL[SKU name_gom])</f>
        <v>B2_DT</v>
      </c>
      <c r="J919" t="str">
        <f>Data_Xuất[[#This Row],[Material-Xuất]]&amp;" | "&amp;Data_Xuất[[#This Row],[Material description-Xuất]]</f>
        <v>160012684 | Vảy PET B2.2_A2</v>
      </c>
      <c r="K919" s="2" cm="1">
        <f t="array" ref="K91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19" s="2" cm="1">
        <f t="array" ref="L91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19" s="2" cm="1">
        <f t="array" ref="M91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19" s="2" cm="1">
        <f t="array" ref="N91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19" s="2" cm="1">
        <f t="array" ref="O91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67893.999999999971</v>
      </c>
      <c r="P919" s="2" cm="1">
        <f t="array" ref="P91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19" s="2" cm="1">
        <f t="array" ref="Q91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19" s="2" cm="1">
        <f t="array" ref="R91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19" s="2" cm="1">
        <f t="array" ref="S91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19" s="2" cm="1">
        <f t="array" ref="T91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19" s="2" cm="1">
        <f t="array" ref="U91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19" s="2" cm="1">
        <f t="array" ref="V91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19" s="2" cm="1">
        <f t="array" ref="W91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19" s="2" cm="1">
        <f t="array" ref="X91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19" s="2">
        <f>SUM(Data_Xuất[[#This Row],[B1_MN]:[B4_DT]])-Data_Xuất[[#This Row],[Xuất-NX]]</f>
        <v>0</v>
      </c>
    </row>
    <row r="920" spans="1:25" hidden="1" x14ac:dyDescent="0.35">
      <c r="A920">
        <v>2026</v>
      </c>
      <c r="B920">
        <v>4</v>
      </c>
      <c r="C920" t="s">
        <v>16</v>
      </c>
      <c r="D920" t="s">
        <v>17</v>
      </c>
      <c r="E920" t="s">
        <v>270</v>
      </c>
      <c r="F920" t="s">
        <v>271</v>
      </c>
      <c r="G920" s="2">
        <v>6264.9999999999991</v>
      </c>
      <c r="H920" t="str">
        <f>_xlfn.XLOOKUP(Data_Xuất[[#This Row],[Main SKU]],MD_Main_SKU[Main SKU],MD_Main_SKU[SKU name_gom])</f>
        <v>WSS01</v>
      </c>
      <c r="I920" t="str">
        <f>_xlfn.XLOOKUP(Data_Xuất[[#This Row],[Material-Xuất]],MD_NVL[Material-Xuất],MD_NVL[SKU name_gom])</f>
        <v>B6_DT</v>
      </c>
      <c r="J920" t="str">
        <f>Data_Xuất[[#This Row],[Material-Xuất]]&amp;" | "&amp;Data_Xuất[[#This Row],[Material description-Xuất]]</f>
        <v>160012687 | Vảy PET B6.2_A1</v>
      </c>
      <c r="K920" s="2" cm="1">
        <f t="array" ref="K92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0" s="2" cm="1">
        <f t="array" ref="L92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0" s="2" cm="1">
        <f t="array" ref="M92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0" s="2" cm="1">
        <f t="array" ref="N92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6264.9999999999991</v>
      </c>
      <c r="O920" s="2" cm="1">
        <f t="array" ref="O92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0" s="2" cm="1">
        <f t="array" ref="P92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0" s="2" cm="1">
        <f t="array" ref="Q92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0" s="2" cm="1">
        <f t="array" ref="R92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0" s="2" cm="1">
        <f t="array" ref="S92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0" s="2" cm="1">
        <f t="array" ref="T92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0" s="2" cm="1">
        <f t="array" ref="U92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0" s="2" cm="1">
        <f t="array" ref="V92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0" s="2" cm="1">
        <f t="array" ref="W92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0" s="2" cm="1">
        <f t="array" ref="X92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0" s="2">
        <f>SUM(Data_Xuất[[#This Row],[B1_MN]:[B4_DT]])-Data_Xuất[[#This Row],[Xuất-NX]]</f>
        <v>0</v>
      </c>
    </row>
    <row r="921" spans="1:25" hidden="1" x14ac:dyDescent="0.35">
      <c r="A921">
        <v>2026</v>
      </c>
      <c r="B921">
        <v>4</v>
      </c>
      <c r="C921" t="s">
        <v>16</v>
      </c>
      <c r="D921" t="s">
        <v>17</v>
      </c>
      <c r="E921" t="s">
        <v>226</v>
      </c>
      <c r="F921" t="s">
        <v>227</v>
      </c>
      <c r="G921" s="2">
        <v>19259</v>
      </c>
      <c r="H921" t="str">
        <f>_xlfn.XLOOKUP(Data_Xuất[[#This Row],[Main SKU]],MD_Main_SKU[Main SKU],MD_Main_SKU[SKU name_gom])</f>
        <v>WSS01</v>
      </c>
      <c r="I921" t="str">
        <f>_xlfn.XLOOKUP(Data_Xuất[[#This Row],[Material-Xuất]],MD_NVL[Material-Xuất],MD_NVL[SKU name_gom])</f>
        <v>B6_DT</v>
      </c>
      <c r="J921" t="str">
        <f>Data_Xuất[[#This Row],[Material-Xuất]]&amp;" | "&amp;Data_Xuất[[#This Row],[Material description-Xuất]]</f>
        <v>160012688 | Vảy PET B6.2_A2</v>
      </c>
      <c r="K921" s="2" cm="1">
        <f t="array" ref="K92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1" s="2" cm="1">
        <f t="array" ref="L92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1" s="2" cm="1">
        <f t="array" ref="M92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1" s="2" cm="1">
        <f t="array" ref="N92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19259</v>
      </c>
      <c r="O921" s="2" cm="1">
        <f t="array" ref="O92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1" s="2" cm="1">
        <f t="array" ref="P92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1" s="2" cm="1">
        <f t="array" ref="Q92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1" s="2" cm="1">
        <f t="array" ref="R92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1" s="2" cm="1">
        <f t="array" ref="S92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1" s="2" cm="1">
        <f t="array" ref="T92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1" s="2" cm="1">
        <f t="array" ref="U92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1" s="2" cm="1">
        <f t="array" ref="V92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1" s="2" cm="1">
        <f t="array" ref="W92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1" s="2" cm="1">
        <f t="array" ref="X92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1" s="2">
        <f>SUM(Data_Xuất[[#This Row],[B1_MN]:[B4_DT]])-Data_Xuất[[#This Row],[Xuất-NX]]</f>
        <v>0</v>
      </c>
    </row>
    <row r="922" spans="1:25" hidden="1" x14ac:dyDescent="0.35">
      <c r="A922">
        <v>2026</v>
      </c>
      <c r="B922">
        <v>4</v>
      </c>
      <c r="C922" t="s">
        <v>16</v>
      </c>
      <c r="D922" t="s">
        <v>17</v>
      </c>
      <c r="E922" t="s">
        <v>232</v>
      </c>
      <c r="F922" t="s">
        <v>233</v>
      </c>
      <c r="G922" s="2">
        <v>34400</v>
      </c>
      <c r="H922" t="str">
        <f>_xlfn.XLOOKUP(Data_Xuất[[#This Row],[Main SKU]],MD_Main_SKU[Main SKU],MD_Main_SKU[SKU name_gom])</f>
        <v>WSS01</v>
      </c>
      <c r="I922" t="str">
        <f>_xlfn.XLOOKUP(Data_Xuất[[#This Row],[Material-Xuất]],MD_NVL[Material-Xuất],MD_NVL[SKU name_gom])</f>
        <v>Phó sản</v>
      </c>
      <c r="J922" t="str">
        <f>Data_Xuất[[#This Row],[Material-Xuất]]&amp;" | "&amp;Data_Xuất[[#This Row],[Material description-Xuất]]</f>
        <v>160012717 | Vảy PET HAD_A1</v>
      </c>
      <c r="K922" s="2" cm="1">
        <f t="array" ref="K92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2" s="2" cm="1">
        <f t="array" ref="L92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2" s="2" cm="1">
        <f t="array" ref="M92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2" s="2" cm="1">
        <f t="array" ref="N92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2" s="2" cm="1">
        <f t="array" ref="O92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2" s="2" cm="1">
        <f t="array" ref="P92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34400</v>
      </c>
      <c r="Q922" s="2" cm="1">
        <f t="array" ref="Q92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2" s="2" cm="1">
        <f t="array" ref="R92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2" s="2" cm="1">
        <f t="array" ref="S92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2" s="2" cm="1">
        <f t="array" ref="T92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2" s="2" cm="1">
        <f t="array" ref="U92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2" s="2" cm="1">
        <f t="array" ref="V92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2" s="2" cm="1">
        <f t="array" ref="W92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2" s="2" cm="1">
        <f t="array" ref="X92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2" s="2">
        <f>SUM(Data_Xuất[[#This Row],[B1_MN]:[B4_DT]])-Data_Xuất[[#This Row],[Xuất-NX]]</f>
        <v>0</v>
      </c>
    </row>
    <row r="923" spans="1:25" hidden="1" x14ac:dyDescent="0.35">
      <c r="A923">
        <v>2026</v>
      </c>
      <c r="B923">
        <v>4</v>
      </c>
      <c r="C923" t="s">
        <v>16</v>
      </c>
      <c r="D923" t="s">
        <v>17</v>
      </c>
      <c r="E923" t="s">
        <v>234</v>
      </c>
      <c r="F923" t="s">
        <v>235</v>
      </c>
      <c r="G923" s="2">
        <v>14000</v>
      </c>
      <c r="H923" t="str">
        <f>_xlfn.XLOOKUP(Data_Xuất[[#This Row],[Main SKU]],MD_Main_SKU[Main SKU],MD_Main_SKU[SKU name_gom])</f>
        <v>WSS01</v>
      </c>
      <c r="I923" t="str">
        <f>_xlfn.XLOOKUP(Data_Xuất[[#This Row],[Material-Xuất]],MD_NVL[Material-Xuất],MD_NVL[SKU name_gom])</f>
        <v>Phó sản</v>
      </c>
      <c r="J923" t="str">
        <f>Data_Xuất[[#This Row],[Material-Xuất]]&amp;" | "&amp;Data_Xuất[[#This Row],[Material description-Xuất]]</f>
        <v>160012718 | Vảy PET HAD_A2</v>
      </c>
      <c r="K923" s="2" cm="1">
        <f t="array" ref="K92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3" s="2" cm="1">
        <f t="array" ref="L92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3" s="2" cm="1">
        <f t="array" ref="M92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3" s="2" cm="1">
        <f t="array" ref="N92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3" s="2" cm="1">
        <f t="array" ref="O92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3" s="2" cm="1">
        <f t="array" ref="P92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14000</v>
      </c>
      <c r="Q923" s="2" cm="1">
        <f t="array" ref="Q92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3" s="2" cm="1">
        <f t="array" ref="R92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3" s="2" cm="1">
        <f t="array" ref="S92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3" s="2" cm="1">
        <f t="array" ref="T92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3" s="2" cm="1">
        <f t="array" ref="U92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3" s="2" cm="1">
        <f t="array" ref="V92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3" s="2" cm="1">
        <f t="array" ref="W92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3" s="2" cm="1">
        <f t="array" ref="X92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3" s="2">
        <f>SUM(Data_Xuất[[#This Row],[B1_MN]:[B4_DT]])-Data_Xuất[[#This Row],[Xuất-NX]]</f>
        <v>0</v>
      </c>
    </row>
    <row r="924" spans="1:25" hidden="1" x14ac:dyDescent="0.35">
      <c r="A924">
        <v>2026</v>
      </c>
      <c r="B924">
        <v>4</v>
      </c>
      <c r="C924" t="s">
        <v>16</v>
      </c>
      <c r="D924" t="s">
        <v>17</v>
      </c>
      <c r="E924" t="s">
        <v>286</v>
      </c>
      <c r="F924" t="s">
        <v>287</v>
      </c>
      <c r="G924" s="2">
        <v>62500</v>
      </c>
      <c r="H924" t="str">
        <f>_xlfn.XLOOKUP(Data_Xuất[[#This Row],[Main SKU]],MD_Main_SKU[Main SKU],MD_Main_SKU[SKU name_gom])</f>
        <v>WSS01</v>
      </c>
      <c r="I924" t="str">
        <f>_xlfn.XLOOKUP(Data_Xuất[[#This Row],[Material-Xuất]],MD_NVL[Material-Xuất],MD_NVL[SKU name_gom])</f>
        <v>B1_DT</v>
      </c>
      <c r="J924" t="str">
        <f>Data_Xuất[[#This Row],[Material-Xuất]]&amp;" | "&amp;Data_Xuất[[#This Row],[Material description-Xuất]]</f>
        <v>160012926 | Vảy PET B1_A3 MN PL</v>
      </c>
      <c r="K924" s="2" cm="1">
        <f t="array" ref="K92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4" s="2" cm="1">
        <f t="array" ref="L92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4" s="2" cm="1">
        <f t="array" ref="M92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62500</v>
      </c>
      <c r="N924" s="2" cm="1">
        <f t="array" ref="N92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4" s="2" cm="1">
        <f t="array" ref="O92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4" s="2" cm="1">
        <f t="array" ref="P92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4" s="2" cm="1">
        <f t="array" ref="Q92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4" s="2" cm="1">
        <f t="array" ref="R92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4" s="2" cm="1">
        <f t="array" ref="S92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4" s="2" cm="1">
        <f t="array" ref="T92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4" s="2" cm="1">
        <f t="array" ref="U92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4" s="2" cm="1">
        <f t="array" ref="V92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4" s="2" cm="1">
        <f t="array" ref="W92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4" s="2" cm="1">
        <f t="array" ref="X92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4" s="2">
        <f>SUM(Data_Xuất[[#This Row],[B1_MN]:[B4_DT]])-Data_Xuất[[#This Row],[Xuất-NX]]</f>
        <v>0</v>
      </c>
    </row>
    <row r="925" spans="1:25" hidden="1" x14ac:dyDescent="0.35">
      <c r="A925">
        <v>2026</v>
      </c>
      <c r="B925">
        <v>4</v>
      </c>
      <c r="C925" t="s">
        <v>16</v>
      </c>
      <c r="D925" t="s">
        <v>17</v>
      </c>
      <c r="E925" t="s">
        <v>274</v>
      </c>
      <c r="F925" t="s">
        <v>275</v>
      </c>
      <c r="G925" s="2">
        <v>159000</v>
      </c>
      <c r="H925" t="str">
        <f>_xlfn.XLOOKUP(Data_Xuất[[#This Row],[Main SKU]],MD_Main_SKU[Main SKU],MD_Main_SKU[SKU name_gom])</f>
        <v>WSS01</v>
      </c>
      <c r="I925" t="str">
        <f>_xlfn.XLOOKUP(Data_Xuất[[#This Row],[Material-Xuất]],MD_NVL[Material-Xuất],MD_NVL[SKU name_gom])</f>
        <v>B1_DT</v>
      </c>
      <c r="J925" t="str">
        <f>Data_Xuất[[#This Row],[Material-Xuất]]&amp;" | "&amp;Data_Xuất[[#This Row],[Material description-Xuất]]</f>
        <v>160012962 | Vảy PET B1.2_A1 DT</v>
      </c>
      <c r="K925" s="2" cm="1">
        <f t="array" ref="K92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5" s="2" cm="1">
        <f t="array" ref="L92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5" s="2" cm="1">
        <f t="array" ref="M92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159000</v>
      </c>
      <c r="N925" s="2" cm="1">
        <f t="array" ref="N92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5" s="2" cm="1">
        <f t="array" ref="O92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5" s="2" cm="1">
        <f t="array" ref="P92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5" s="2" cm="1">
        <f t="array" ref="Q92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5" s="2" cm="1">
        <f t="array" ref="R92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5" s="2" cm="1">
        <f t="array" ref="S92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5" s="2" cm="1">
        <f t="array" ref="T92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5" s="2" cm="1">
        <f t="array" ref="U92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5" s="2" cm="1">
        <f t="array" ref="V92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5" s="2" cm="1">
        <f t="array" ref="W92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5" s="2" cm="1">
        <f t="array" ref="X92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5" s="2">
        <f>SUM(Data_Xuất[[#This Row],[B1_MN]:[B4_DT]])-Data_Xuất[[#This Row],[Xuất-NX]]</f>
        <v>0</v>
      </c>
    </row>
    <row r="926" spans="1:25" hidden="1" x14ac:dyDescent="0.35">
      <c r="A926">
        <v>2026</v>
      </c>
      <c r="B926">
        <v>4</v>
      </c>
      <c r="C926" t="s">
        <v>16</v>
      </c>
      <c r="D926" t="s">
        <v>17</v>
      </c>
      <c r="E926" t="s">
        <v>276</v>
      </c>
      <c r="F926" t="s">
        <v>277</v>
      </c>
      <c r="G926" s="2">
        <v>107500</v>
      </c>
      <c r="H926" t="str">
        <f>_xlfn.XLOOKUP(Data_Xuất[[#This Row],[Main SKU]],MD_Main_SKU[Main SKU],MD_Main_SKU[SKU name_gom])</f>
        <v>WSS01</v>
      </c>
      <c r="I926" t="str">
        <f>_xlfn.XLOOKUP(Data_Xuất[[#This Row],[Material-Xuất]],MD_NVL[Material-Xuất],MD_NVL[SKU name_gom])</f>
        <v>B1_DT</v>
      </c>
      <c r="J926" t="str">
        <f>Data_Xuất[[#This Row],[Material-Xuất]]&amp;" | "&amp;Data_Xuất[[#This Row],[Material description-Xuất]]</f>
        <v>160012963 | Vảy PET B1.2_A2 DT</v>
      </c>
      <c r="K926" s="2" cm="1">
        <f t="array" ref="K92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6" s="2" cm="1">
        <f t="array" ref="L92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6" s="2" cm="1">
        <f t="array" ref="M92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107500</v>
      </c>
      <c r="N926" s="2" cm="1">
        <f t="array" ref="N92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6" s="2" cm="1">
        <f t="array" ref="O92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6" s="2" cm="1">
        <f t="array" ref="P92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6" s="2" cm="1">
        <f t="array" ref="Q92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6" s="2" cm="1">
        <f t="array" ref="R92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6" s="2" cm="1">
        <f t="array" ref="S92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6" s="2" cm="1">
        <f t="array" ref="T92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6" s="2" cm="1">
        <f t="array" ref="U92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26" s="2" cm="1">
        <f t="array" ref="V92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6" s="2" cm="1">
        <f t="array" ref="W92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6" s="2" cm="1">
        <f t="array" ref="X92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6" s="2">
        <f>SUM(Data_Xuất[[#This Row],[B1_MN]:[B4_DT]])-Data_Xuất[[#This Row],[Xuất-NX]]</f>
        <v>0</v>
      </c>
    </row>
    <row r="927" spans="1:25" hidden="1" x14ac:dyDescent="0.35">
      <c r="A927">
        <v>2026</v>
      </c>
      <c r="B927">
        <v>4</v>
      </c>
      <c r="C927" t="s">
        <v>22</v>
      </c>
      <c r="D927" t="s">
        <v>23</v>
      </c>
      <c r="E927" t="s">
        <v>288</v>
      </c>
      <c r="F927" t="s">
        <v>289</v>
      </c>
      <c r="G927" s="2">
        <v>3500</v>
      </c>
      <c r="H927" t="str">
        <f>_xlfn.XLOOKUP(Data_Xuất[[#This Row],[Main SKU]],MD_Main_SKU[Main SKU],MD_Main_SKU[SKU name_gom])</f>
        <v>WSS03</v>
      </c>
      <c r="I927" t="str">
        <f>_xlfn.XLOOKUP(Data_Xuất[[#This Row],[Material-Xuất]],MD_NVL[Material-Xuất],MD_NVL[SKU name_gom])</f>
        <v>B5_DT</v>
      </c>
      <c r="J927" t="str">
        <f>Data_Xuất[[#This Row],[Material-Xuất]]&amp;" | "&amp;Data_Xuất[[#This Row],[Material description-Xuất]]</f>
        <v>160009898 | Vảy PET B5_A1</v>
      </c>
      <c r="K927" s="2" cm="1">
        <f t="array" ref="K927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7" s="2" cm="1">
        <f t="array" ref="L927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7" s="2" cm="1">
        <f t="array" ref="M927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7" s="2" cm="1">
        <f t="array" ref="N927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7" s="2" cm="1">
        <f t="array" ref="O927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7" s="2" cm="1">
        <f t="array" ref="P927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7" s="2" cm="1">
        <f t="array" ref="Q927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7" s="2" cm="1">
        <f t="array" ref="R927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7" s="2" cm="1">
        <f t="array" ref="S927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7" s="2" cm="1">
        <f t="array" ref="T927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7" s="2" cm="1">
        <f t="array" ref="U927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3500</v>
      </c>
      <c r="V927" s="2" cm="1">
        <f t="array" ref="V927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7" s="2" cm="1">
        <f t="array" ref="W927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7" s="2" cm="1">
        <f t="array" ref="X927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7" s="2">
        <f>SUM(Data_Xuất[[#This Row],[B1_MN]:[B4_DT]])-Data_Xuất[[#This Row],[Xuất-NX]]</f>
        <v>0</v>
      </c>
    </row>
    <row r="928" spans="1:25" hidden="1" x14ac:dyDescent="0.35">
      <c r="A928">
        <v>2026</v>
      </c>
      <c r="B928">
        <v>4</v>
      </c>
      <c r="C928" t="s">
        <v>22</v>
      </c>
      <c r="D928" t="s">
        <v>23</v>
      </c>
      <c r="E928" t="s">
        <v>278</v>
      </c>
      <c r="F928" t="s">
        <v>279</v>
      </c>
      <c r="G928" s="2">
        <v>39986</v>
      </c>
      <c r="H928" t="str">
        <f>_xlfn.XLOOKUP(Data_Xuất[[#This Row],[Main SKU]],MD_Main_SKU[Main SKU],MD_Main_SKU[SKU name_gom])</f>
        <v>WSS03</v>
      </c>
      <c r="I928" t="str">
        <f>_xlfn.XLOOKUP(Data_Xuất[[#This Row],[Material-Xuất]],MD_NVL[Material-Xuất],MD_NVL[SKU name_gom])</f>
        <v>B5_DT</v>
      </c>
      <c r="J928" t="str">
        <f>Data_Xuất[[#This Row],[Material-Xuất]]&amp;" | "&amp;Data_Xuất[[#This Row],[Material description-Xuất]]</f>
        <v>160012305 | Vảy PET B5_A2</v>
      </c>
      <c r="K928" s="2" cm="1">
        <f t="array" ref="K928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8" s="2" cm="1">
        <f t="array" ref="L928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8" s="2" cm="1">
        <f t="array" ref="M928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8" s="2" cm="1">
        <f t="array" ref="N928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8" s="2" cm="1">
        <f t="array" ref="O928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8" s="2" cm="1">
        <f t="array" ref="P928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8" s="2" cm="1">
        <f t="array" ref="Q928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8" s="2" cm="1">
        <f t="array" ref="R928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8" s="2" cm="1">
        <f t="array" ref="S928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8" s="2" cm="1">
        <f t="array" ref="T928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8" s="2" cm="1">
        <f t="array" ref="U928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39986</v>
      </c>
      <c r="V928" s="2" cm="1">
        <f t="array" ref="V928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8" s="2" cm="1">
        <f t="array" ref="W928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8" s="2" cm="1">
        <f t="array" ref="X928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8" s="2">
        <f>SUM(Data_Xuất[[#This Row],[B1_MN]:[B4_DT]])-Data_Xuất[[#This Row],[Xuất-NX]]</f>
        <v>0</v>
      </c>
    </row>
    <row r="929" spans="1:25" hidden="1" x14ac:dyDescent="0.35">
      <c r="A929">
        <v>2026</v>
      </c>
      <c r="B929">
        <v>4</v>
      </c>
      <c r="C929" t="s">
        <v>22</v>
      </c>
      <c r="D929" t="s">
        <v>23</v>
      </c>
      <c r="E929" t="s">
        <v>282</v>
      </c>
      <c r="F929" t="s">
        <v>283</v>
      </c>
      <c r="G929" s="2">
        <v>57160</v>
      </c>
      <c r="H929" t="str">
        <f>_xlfn.XLOOKUP(Data_Xuất[[#This Row],[Main SKU]],MD_Main_SKU[Main SKU],MD_Main_SKU[SKU name_gom])</f>
        <v>WSS03</v>
      </c>
      <c r="I929" t="str">
        <f>_xlfn.XLOOKUP(Data_Xuất[[#This Row],[Material-Xuất]],MD_NVL[Material-Xuất],MD_NVL[SKU name_gom])</f>
        <v>B5_DT</v>
      </c>
      <c r="J929" t="str">
        <f>Data_Xuất[[#This Row],[Material-Xuất]]&amp;" | "&amp;Data_Xuất[[#This Row],[Material description-Xuất]]</f>
        <v>160012306 | Vảy PET B5_A3</v>
      </c>
      <c r="K929" s="2" cm="1">
        <f t="array" ref="K929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29" s="2" cm="1">
        <f t="array" ref="L929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29" s="2" cm="1">
        <f t="array" ref="M929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29" s="2" cm="1">
        <f t="array" ref="N929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29" s="2" cm="1">
        <f t="array" ref="O929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29" s="2" cm="1">
        <f t="array" ref="P929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29" s="2" cm="1">
        <f t="array" ref="Q929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29" s="2" cm="1">
        <f t="array" ref="R929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29" s="2" cm="1">
        <f t="array" ref="S929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29" s="2" cm="1">
        <f t="array" ref="T929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29" s="2" cm="1">
        <f t="array" ref="U929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57160</v>
      </c>
      <c r="V929" s="2" cm="1">
        <f t="array" ref="V929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29" s="2" cm="1">
        <f t="array" ref="W929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29" s="2" cm="1">
        <f t="array" ref="X929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29" s="2">
        <f>SUM(Data_Xuất[[#This Row],[B1_MN]:[B4_DT]])-Data_Xuất[[#This Row],[Xuất-NX]]</f>
        <v>0</v>
      </c>
    </row>
    <row r="930" spans="1:25" hidden="1" x14ac:dyDescent="0.35">
      <c r="A930">
        <v>2026</v>
      </c>
      <c r="B930">
        <v>4</v>
      </c>
      <c r="C930" t="s">
        <v>22</v>
      </c>
      <c r="D930" t="s">
        <v>23</v>
      </c>
      <c r="E930" t="s">
        <v>252</v>
      </c>
      <c r="F930" t="s">
        <v>253</v>
      </c>
      <c r="G930" s="2">
        <v>1200</v>
      </c>
      <c r="H930" t="str">
        <f>_xlfn.XLOOKUP(Data_Xuất[[#This Row],[Main SKU]],MD_Main_SKU[Main SKU],MD_Main_SKU[SKU name_gom])</f>
        <v>WSS03</v>
      </c>
      <c r="I930" t="str">
        <f>_xlfn.XLOOKUP(Data_Xuất[[#This Row],[Material-Xuất]],MD_NVL[Material-Xuất],MD_NVL[SKU name_gom])</f>
        <v>B2_DT</v>
      </c>
      <c r="J930" t="str">
        <f>Data_Xuất[[#This Row],[Material-Xuất]]&amp;" | "&amp;Data_Xuất[[#This Row],[Material description-Xuất]]</f>
        <v>160012685 | Vảy PET B2.2_A3</v>
      </c>
      <c r="K930" s="2" cm="1">
        <f t="array" ref="K930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0" s="2" cm="1">
        <f t="array" ref="L930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0" s="2" cm="1">
        <f t="array" ref="M930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0" s="2" cm="1">
        <f t="array" ref="N930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30" s="2" cm="1">
        <f t="array" ref="O930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1200</v>
      </c>
      <c r="P930" s="2" cm="1">
        <f t="array" ref="P930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30" s="2" cm="1">
        <f t="array" ref="Q930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0" s="2" cm="1">
        <f t="array" ref="R930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0" s="2" cm="1">
        <f t="array" ref="S930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0" s="2" cm="1">
        <f t="array" ref="T930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0" s="2" cm="1">
        <f t="array" ref="U930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0" s="2" cm="1">
        <f t="array" ref="V930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0" s="2" cm="1">
        <f t="array" ref="W930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0" s="2" cm="1">
        <f t="array" ref="X930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0" s="2">
        <f>SUM(Data_Xuất[[#This Row],[B1_MN]:[B4_DT]])-Data_Xuất[[#This Row],[Xuất-NX]]</f>
        <v>0</v>
      </c>
    </row>
    <row r="931" spans="1:25" hidden="1" x14ac:dyDescent="0.35">
      <c r="A931">
        <v>2026</v>
      </c>
      <c r="B931">
        <v>4</v>
      </c>
      <c r="C931" t="s">
        <v>22</v>
      </c>
      <c r="D931" t="s">
        <v>23</v>
      </c>
      <c r="E931" t="s">
        <v>270</v>
      </c>
      <c r="F931" t="s">
        <v>271</v>
      </c>
      <c r="G931" s="2">
        <v>11000</v>
      </c>
      <c r="H931" t="str">
        <f>_xlfn.XLOOKUP(Data_Xuất[[#This Row],[Main SKU]],MD_Main_SKU[Main SKU],MD_Main_SKU[SKU name_gom])</f>
        <v>WSS03</v>
      </c>
      <c r="I931" t="str">
        <f>_xlfn.XLOOKUP(Data_Xuất[[#This Row],[Material-Xuất]],MD_NVL[Material-Xuất],MD_NVL[SKU name_gom])</f>
        <v>B6_DT</v>
      </c>
      <c r="J931" t="str">
        <f>Data_Xuất[[#This Row],[Material-Xuất]]&amp;" | "&amp;Data_Xuất[[#This Row],[Material description-Xuất]]</f>
        <v>160012687 | Vảy PET B6.2_A1</v>
      </c>
      <c r="K931" s="2" cm="1">
        <f t="array" ref="K931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1" s="2" cm="1">
        <f t="array" ref="L931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1" s="2" cm="1">
        <f t="array" ref="M931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1" s="2" cm="1">
        <f t="array" ref="N931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11000</v>
      </c>
      <c r="O931" s="2" cm="1">
        <f t="array" ref="O931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31" s="2" cm="1">
        <f t="array" ref="P931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31" s="2" cm="1">
        <f t="array" ref="Q931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1" s="2" cm="1">
        <f t="array" ref="R931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1" s="2" cm="1">
        <f t="array" ref="S931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1" s="2" cm="1">
        <f t="array" ref="T931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1" s="2" cm="1">
        <f t="array" ref="U931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1" s="2" cm="1">
        <f t="array" ref="V931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1" s="2" cm="1">
        <f t="array" ref="W931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1" s="2" cm="1">
        <f t="array" ref="X931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1" s="2">
        <f>SUM(Data_Xuất[[#This Row],[B1_MN]:[B4_DT]])-Data_Xuất[[#This Row],[Xuất-NX]]</f>
        <v>0</v>
      </c>
    </row>
    <row r="932" spans="1:25" hidden="1" x14ac:dyDescent="0.35">
      <c r="A932">
        <v>2026</v>
      </c>
      <c r="B932">
        <v>4</v>
      </c>
      <c r="C932" t="s">
        <v>22</v>
      </c>
      <c r="D932" t="s">
        <v>23</v>
      </c>
      <c r="E932" t="s">
        <v>226</v>
      </c>
      <c r="F932" t="s">
        <v>227</v>
      </c>
      <c r="G932" s="2">
        <v>470621.00000000006</v>
      </c>
      <c r="H932" t="str">
        <f>_xlfn.XLOOKUP(Data_Xuất[[#This Row],[Main SKU]],MD_Main_SKU[Main SKU],MD_Main_SKU[SKU name_gom])</f>
        <v>WSS03</v>
      </c>
      <c r="I932" t="str">
        <f>_xlfn.XLOOKUP(Data_Xuất[[#This Row],[Material-Xuất]],MD_NVL[Material-Xuất],MD_NVL[SKU name_gom])</f>
        <v>B6_DT</v>
      </c>
      <c r="J932" t="str">
        <f>Data_Xuất[[#This Row],[Material-Xuất]]&amp;" | "&amp;Data_Xuất[[#This Row],[Material description-Xuất]]</f>
        <v>160012688 | Vảy PET B6.2_A2</v>
      </c>
      <c r="K932" s="2" cm="1">
        <f t="array" ref="K932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2" s="2" cm="1">
        <f t="array" ref="L932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2" s="2" cm="1">
        <f t="array" ref="M932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2" s="2" cm="1">
        <f t="array" ref="N932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470621.00000000006</v>
      </c>
      <c r="O932" s="2" cm="1">
        <f t="array" ref="O932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32" s="2" cm="1">
        <f t="array" ref="P932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32" s="2" cm="1">
        <f t="array" ref="Q932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2" s="2" cm="1">
        <f t="array" ref="R932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2" s="2" cm="1">
        <f t="array" ref="S932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2" s="2" cm="1">
        <f t="array" ref="T932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2" s="2" cm="1">
        <f t="array" ref="U932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2" s="2" cm="1">
        <f t="array" ref="V932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2" s="2" cm="1">
        <f t="array" ref="W932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2" s="2" cm="1">
        <f t="array" ref="X932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2" s="2">
        <f>SUM(Data_Xuất[[#This Row],[B1_MN]:[B4_DT]])-Data_Xuất[[#This Row],[Xuất-NX]]</f>
        <v>0</v>
      </c>
    </row>
    <row r="933" spans="1:25" hidden="1" x14ac:dyDescent="0.35">
      <c r="A933">
        <v>2026</v>
      </c>
      <c r="B933">
        <v>4</v>
      </c>
      <c r="C933" t="s">
        <v>22</v>
      </c>
      <c r="D933" t="s">
        <v>23</v>
      </c>
      <c r="E933" t="s">
        <v>62</v>
      </c>
      <c r="F933" t="s">
        <v>63</v>
      </c>
      <c r="G933" s="2">
        <v>44000</v>
      </c>
      <c r="H933" t="str">
        <f>_xlfn.XLOOKUP(Data_Xuất[[#This Row],[Main SKU]],MD_Main_SKU[Main SKU],MD_Main_SKU[SKU name_gom])</f>
        <v>WSS03</v>
      </c>
      <c r="I933" t="str">
        <f>_xlfn.XLOOKUP(Data_Xuất[[#This Row],[Material-Xuất]],MD_NVL[Material-Xuất],MD_NVL[SKU name_gom])</f>
        <v>Vảy trộn</v>
      </c>
      <c r="J933" t="str">
        <f>Data_Xuất[[#This Row],[Material-Xuất]]&amp;" | "&amp;Data_Xuất[[#This Row],[Material description-Xuất]]</f>
        <v>160012869 | Vảy PET WSS03G Mixed</v>
      </c>
      <c r="K933" s="2" cm="1">
        <f t="array" ref="K933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12928.185328185329</v>
      </c>
      <c r="L933" s="2" cm="1">
        <f t="array" ref="L933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3" s="2" cm="1">
        <f t="array" ref="M933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430.3732303732304</v>
      </c>
      <c r="N933" s="2" cm="1">
        <f t="array" ref="N933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23695.444015444016</v>
      </c>
      <c r="O933" s="2" cm="1">
        <f t="array" ref="O933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6945.9974259974251</v>
      </c>
      <c r="P933" s="2" cm="1">
        <f t="array" ref="P933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33" s="2" cm="1">
        <f t="array" ref="Q933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3" s="2" cm="1">
        <f t="array" ref="R933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3" s="2" cm="1">
        <f t="array" ref="S933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3" s="2" cm="1">
        <f t="array" ref="T933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3" s="2" cm="1">
        <f t="array" ref="U933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3" s="2" cm="1">
        <f t="array" ref="V933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3" s="2" cm="1">
        <f t="array" ref="W933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3" s="2" cm="1">
        <f t="array" ref="X933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3" s="2">
        <f>SUM(Data_Xuất[[#This Row],[B1_MN]:[B4_DT]])-Data_Xuất[[#This Row],[Xuất-NX]]</f>
        <v>0</v>
      </c>
    </row>
    <row r="934" spans="1:25" hidden="1" x14ac:dyDescent="0.35">
      <c r="A934">
        <v>2026</v>
      </c>
      <c r="B934">
        <v>4</v>
      </c>
      <c r="C934" t="s">
        <v>22</v>
      </c>
      <c r="D934" t="s">
        <v>23</v>
      </c>
      <c r="E934" t="s">
        <v>266</v>
      </c>
      <c r="F934" t="s">
        <v>267</v>
      </c>
      <c r="G934" s="2">
        <v>450724.99999999994</v>
      </c>
      <c r="H934" t="str">
        <f>_xlfn.XLOOKUP(Data_Xuất[[#This Row],[Main SKU]],MD_Main_SKU[Main SKU],MD_Main_SKU[SKU name_gom])</f>
        <v>WSS03</v>
      </c>
      <c r="I934" t="str">
        <f>_xlfn.XLOOKUP(Data_Xuất[[#This Row],[Material-Xuất]],MD_NVL[Material-Xuất],MD_NVL[SKU name_gom])</f>
        <v>B6_DT</v>
      </c>
      <c r="J934" t="str">
        <f>Data_Xuất[[#This Row],[Material-Xuất]]&amp;" | "&amp;Data_Xuất[[#This Row],[Material description-Xuất]]</f>
        <v>160012917 | Vảy PET B6.2_A3.1</v>
      </c>
      <c r="K934" s="2" cm="1">
        <f t="array" ref="K934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4" s="2" cm="1">
        <f t="array" ref="L934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4" s="2" cm="1">
        <f t="array" ref="M934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4" s="2" cm="1">
        <f t="array" ref="N934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450724.99999999994</v>
      </c>
      <c r="O934" s="2" cm="1">
        <f t="array" ref="O934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0</v>
      </c>
      <c r="P934" s="2" cm="1">
        <f t="array" ref="P934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34" s="2" cm="1">
        <f t="array" ref="Q934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4" s="2" cm="1">
        <f t="array" ref="R934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4" s="2" cm="1">
        <f t="array" ref="S934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4" s="2" cm="1">
        <f t="array" ref="T934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4" s="2" cm="1">
        <f t="array" ref="U934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4" s="2" cm="1">
        <f t="array" ref="V934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4" s="2" cm="1">
        <f t="array" ref="W934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4" s="2" cm="1">
        <f t="array" ref="X934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4" s="2">
        <f>SUM(Data_Xuất[[#This Row],[B1_MN]:[B4_DT]])-Data_Xuất[[#This Row],[Xuất-NX]]</f>
        <v>0</v>
      </c>
    </row>
    <row r="935" spans="1:25" hidden="1" x14ac:dyDescent="0.35">
      <c r="A935">
        <v>2026</v>
      </c>
      <c r="B935">
        <v>4</v>
      </c>
      <c r="C935" t="s">
        <v>99</v>
      </c>
      <c r="D935" t="s">
        <v>100</v>
      </c>
      <c r="E935" t="s">
        <v>222</v>
      </c>
      <c r="F935" t="s">
        <v>223</v>
      </c>
      <c r="G935" s="2">
        <v>1600</v>
      </c>
      <c r="H935" t="str">
        <f>_xlfn.XLOOKUP(Data_Xuất[[#This Row],[Main SKU]],MD_Main_SKU[Main SKU],MD_Main_SKU[SKU name_gom])</f>
        <v>WSS04</v>
      </c>
      <c r="I935" t="str">
        <f>_xlfn.XLOOKUP(Data_Xuất[[#This Row],[Material-Xuất]],MD_NVL[Material-Xuất],MD_NVL[SKU name_gom])</f>
        <v>B2_DT</v>
      </c>
      <c r="J935" t="str">
        <f>Data_Xuất[[#This Row],[Material-Xuất]]&amp;" | "&amp;Data_Xuất[[#This Row],[Material description-Xuất]]</f>
        <v>160012683 | Vảy PET B2.2_A1</v>
      </c>
      <c r="K935" s="2" cm="1">
        <f t="array" ref="K935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5" s="2" cm="1">
        <f t="array" ref="L935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5" s="2" cm="1">
        <f t="array" ref="M935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5" s="2" cm="1">
        <f t="array" ref="N935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35" s="2" cm="1">
        <f t="array" ref="O935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1600</v>
      </c>
      <c r="P935" s="2" cm="1">
        <f t="array" ref="P935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0</v>
      </c>
      <c r="Q935" s="2" cm="1">
        <f t="array" ref="Q935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5" s="2" cm="1">
        <f t="array" ref="R935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5" s="2" cm="1">
        <f t="array" ref="S935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5" s="2" cm="1">
        <f t="array" ref="T935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5" s="2" cm="1">
        <f t="array" ref="U935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5" s="2" cm="1">
        <f t="array" ref="V935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5" s="2" cm="1">
        <f t="array" ref="W935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5" s="2" cm="1">
        <f t="array" ref="X935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5" s="2">
        <f>SUM(Data_Xuất[[#This Row],[B1_MN]:[B4_DT]])-Data_Xuất[[#This Row],[Xuất-NX]]</f>
        <v>0</v>
      </c>
    </row>
    <row r="936" spans="1:25" hidden="1" x14ac:dyDescent="0.35">
      <c r="A936">
        <v>2026</v>
      </c>
      <c r="B936">
        <v>4</v>
      </c>
      <c r="C936" t="s">
        <v>115</v>
      </c>
      <c r="D936" t="s">
        <v>116</v>
      </c>
      <c r="E936" t="s">
        <v>182</v>
      </c>
      <c r="F936" t="s">
        <v>183</v>
      </c>
      <c r="G936" s="2">
        <v>39000</v>
      </c>
      <c r="H936" t="str">
        <f>_xlfn.XLOOKUP(Data_Xuất[[#This Row],[Main SKU]],MD_Main_SKU[Main SKU],MD_Main_SKU[SKU name_gom])</f>
        <v>WSS05</v>
      </c>
      <c r="I936" t="str">
        <f>_xlfn.XLOOKUP(Data_Xuất[[#This Row],[Material-Xuất]],MD_NVL[Material-Xuất],MD_NVL[SKU name_gom])</f>
        <v>Vảy trộn</v>
      </c>
      <c r="J936" t="str">
        <f>Data_Xuất[[#This Row],[Material-Xuất]]&amp;" | "&amp;Data_Xuất[[#This Row],[Material description-Xuất]]</f>
        <v>160012456 | Vảy Xơ Sợi Mixed Thử Nghiệm</v>
      </c>
      <c r="K936" s="2" cm="1">
        <f t="array" ref="K936">IF(Data_Xuất[[#This Row],[SKU_Xuất_GOM]]="Vảy trộn",SUMPRODUCT(CoCau_VayTron!$P$3:$R$242*(CoCau_VayTron!$P$2:$R$2=Data_Xuất[[#This Row],[Year]])*(CoCau_VayTron!$A$3:$A$242=Data_Xuất[[#This Row],[Material-Xuất | Name]])*(CoCau_VayTron!$C$3:$C$242=K$2))*Data_Xuất[[#This Row],[Xuất-NX]],IF(Data_Xuất[[#This Row],[SKU_Xuất_GOM]]=K$2,Data_Xuất[[#This Row],[Xuất-NX]],0))</f>
        <v>0</v>
      </c>
      <c r="L936" s="2" cm="1">
        <f t="array" ref="L936">IF(Data_Xuất[[#This Row],[SKU_Xuất_GOM]]="Vảy trộn",SUMPRODUCT(CoCau_VayTron!$P$3:$R$242*(CoCau_VayTron!$P$2:$R$2=Data_Xuất[[#This Row],[Year]])*(CoCau_VayTron!$A$3:$A$242=Data_Xuất[[#This Row],[Material-Xuất | Name]])*(CoCau_VayTron!$C$3:$C$242=L$2))*Data_Xuất[[#This Row],[Xuất-NX]],IF(Data_Xuất[[#This Row],[SKU_Xuất_GOM]]=L$2,Data_Xuất[[#This Row],[Xuất-NX]],0))</f>
        <v>0</v>
      </c>
      <c r="M936" s="2" cm="1">
        <f t="array" ref="M936">IF(Data_Xuất[[#This Row],[SKU_Xuất_GOM]]="Vảy trộn",SUMPRODUCT(CoCau_VayTron!$P$3:$R$242*(CoCau_VayTron!$P$2:$R$2=Data_Xuất[[#This Row],[Year]])*(CoCau_VayTron!$A$3:$A$242=Data_Xuất[[#This Row],[Material-Xuất | Name]])*(CoCau_VayTron!$C$3:$C$242=M$2))*Data_Xuất[[#This Row],[Xuất-NX]],IF(Data_Xuất[[#This Row],[SKU_Xuất_GOM]]=M$2,Data_Xuất[[#This Row],[Xuất-NX]],0))</f>
        <v>0</v>
      </c>
      <c r="N936" s="2" cm="1">
        <f t="array" ref="N936">IF(Data_Xuất[[#This Row],[SKU_Xuất_GOM]]="Vảy trộn",SUMPRODUCT(CoCau_VayTron!$P$3:$R$242*(CoCau_VayTron!$P$2:$R$2=Data_Xuất[[#This Row],[Year]])*(CoCau_VayTron!$A$3:$A$242=Data_Xuất[[#This Row],[Material-Xuất | Name]])*(CoCau_VayTron!$C$3:$C$242=N$2))*Data_Xuất[[#This Row],[Xuất-NX]],IF(Data_Xuất[[#This Row],[SKU_Xuất_GOM]]=N$2,Data_Xuất[[#This Row],[Xuất-NX]],0))</f>
        <v>0</v>
      </c>
      <c r="O936" s="2" cm="1">
        <f t="array" ref="O936">IF(Data_Xuất[[#This Row],[SKU_Xuất_GOM]]="Vảy trộn",SUMPRODUCT(CoCau_VayTron!$P$3:$R$242*(CoCau_VayTron!$P$2:$R$2=Data_Xuất[[#This Row],[Year]])*(CoCau_VayTron!$A$3:$A$242=Data_Xuất[[#This Row],[Material-Xuất | Name]])*(CoCau_VayTron!$C$3:$C$242=O$2))*Data_Xuất[[#This Row],[Xuất-NX]],IF(Data_Xuất[[#This Row],[SKU_Xuất_GOM]]=O$2,Data_Xuất[[#This Row],[Xuất-NX]],0))</f>
        <v>608.06070212821248</v>
      </c>
      <c r="P936" s="2" cm="1">
        <f t="array" ref="P936">IF(Data_Xuất[[#This Row],[SKU_Xuất_GOM]]="Vảy trộn",SUMPRODUCT(CoCau_VayTron!$P$3:$R$242*(CoCau_VayTron!$P$2:$R$2=Data_Xuất[[#This Row],[Year]])*(CoCau_VayTron!$A$3:$A$242=Data_Xuất[[#This Row],[Material-Xuất | Name]])*(CoCau_VayTron!$C$3:$C$242=P$2))*Data_Xuất[[#This Row],[Xuất-NX]],IF(Data_Xuất[[#This Row],[SKU_Xuất_GOM]]=P$2,Data_Xuất[[#This Row],[Xuất-NX]],0))</f>
        <v>38391.939297871788</v>
      </c>
      <c r="Q936" s="2" cm="1">
        <f t="array" ref="Q936">IF(Data_Xuất[[#This Row],[SKU_Xuất_GOM]]="Vảy trộn",SUMPRODUCT(CoCau_VayTron!$P$3:$R$242*(CoCau_VayTron!$P$2:$R$2=Data_Xuất[[#This Row],[Year]])*(CoCau_VayTron!$A$3:$A$242=Data_Xuất[[#This Row],[Material-Xuất | Name]])*(CoCau_VayTron!$C$3:$C$242=Q$2))*Data_Xuất[[#This Row],[Xuất-NX]],IF(Data_Xuất[[#This Row],[SKU_Xuất_GOM]]=Q$2,Data_Xuất[[#This Row],[Xuất-NX]],0))</f>
        <v>0</v>
      </c>
      <c r="R936" s="2" cm="1">
        <f t="array" ref="R936">IF(Data_Xuất[[#This Row],[SKU_Xuất_GOM]]="Vảy trộn",SUMPRODUCT(CoCau_VayTron!$P$3:$R$242*(CoCau_VayTron!$P$2:$R$2=Data_Xuất[[#This Row],[Year]])*(CoCau_VayTron!$A$3:$A$242=Data_Xuất[[#This Row],[Material-Xuất | Name]])*(CoCau_VayTron!$C$3:$C$242=R$2))*Data_Xuất[[#This Row],[Xuất-NX]],IF(Data_Xuất[[#This Row],[SKU_Xuất_GOM]]=R$2,Data_Xuất[[#This Row],[Xuất-NX]],0))</f>
        <v>0</v>
      </c>
      <c r="S936" s="2" cm="1">
        <f t="array" ref="S936">IF(Data_Xuất[[#This Row],[SKU_Xuất_GOM]]="Vảy trộn",SUMPRODUCT(CoCau_VayTron!$P$3:$R$242*(CoCau_VayTron!$P$2:$R$2=Data_Xuất[[#This Row],[Year]])*(CoCau_VayTron!$A$3:$A$242=Data_Xuất[[#This Row],[Material-Xuất | Name]])*(CoCau_VayTron!$C$3:$C$242=S$2))*Data_Xuất[[#This Row],[Xuất-NX]],IF(Data_Xuất[[#This Row],[SKU_Xuất_GOM]]=S$2,Data_Xuất[[#This Row],[Xuất-NX]],0))</f>
        <v>0</v>
      </c>
      <c r="T936" s="2" cm="1">
        <f t="array" ref="T936">IF(Data_Xuất[[#This Row],[SKU_Xuất_GOM]]="Vảy trộn",SUMPRODUCT(CoCau_VayTron!$P$3:$R$242*(CoCau_VayTron!$P$2:$R$2=Data_Xuất[[#This Row],[Year]])*(CoCau_VayTron!$A$3:$A$242=Data_Xuất[[#This Row],[Material-Xuất | Name]])*(CoCau_VayTron!$C$3:$C$242=T$2))*Data_Xuất[[#This Row],[Xuất-NX]],IF(Data_Xuất[[#This Row],[SKU_Xuất_GOM]]=T$2,Data_Xuất[[#This Row],[Xuất-NX]],0))</f>
        <v>0</v>
      </c>
      <c r="U936" s="2" cm="1">
        <f t="array" ref="U936">IF(Data_Xuất[[#This Row],[SKU_Xuất_GOM]]="Vảy trộn",SUMPRODUCT(CoCau_VayTron!$P$3:$R$242*(CoCau_VayTron!$P$2:$R$2=Data_Xuất[[#This Row],[Year]])*(CoCau_VayTron!$A$3:$A$242=Data_Xuất[[#This Row],[Material-Xuất | Name]])*(CoCau_VayTron!$C$3:$C$242=U$2))*Data_Xuất[[#This Row],[Xuất-NX]],IF(Data_Xuất[[#This Row],[SKU_Xuất_GOM]]=U$2,Data_Xuất[[#This Row],[Xuất-NX]],0))</f>
        <v>0</v>
      </c>
      <c r="V936" s="2" cm="1">
        <f t="array" ref="V936">IF(Data_Xuất[[#This Row],[SKU_Xuất_GOM]]="Vảy trộn",SUMPRODUCT(CoCau_VayTron!$P$3:$R$242*(CoCau_VayTron!$P$2:$R$2=Data_Xuất[[#This Row],[Year]])*(CoCau_VayTron!$A$3:$A$242=Data_Xuất[[#This Row],[Material-Xuất | Name]])*(CoCau_VayTron!$C$3:$C$242=V$2))*Data_Xuất[[#This Row],[Xuất-NX]],IF(Data_Xuất[[#This Row],[SKU_Xuất_GOM]]=V$2,Data_Xuất[[#This Row],[Xuất-NX]],0))</f>
        <v>0</v>
      </c>
      <c r="W936" s="2" cm="1">
        <f t="array" ref="W936">IF(Data_Xuất[[#This Row],[SKU_Xuất_GOM]]="Vảy trộn",SUMPRODUCT(CoCau_VayTron!$P$3:$R$242*(CoCau_VayTron!$P$2:$R$2=Data_Xuất[[#This Row],[Year]])*(CoCau_VayTron!$A$3:$A$242=Data_Xuất[[#This Row],[Material-Xuất | Name]])*(CoCau_VayTron!$C$3:$C$242=W$2))*Data_Xuất[[#This Row],[Xuất-NX]],IF(Data_Xuất[[#This Row],[SKU_Xuất_GOM]]=W$2,Data_Xuất[[#This Row],[Xuất-NX]],0))</f>
        <v>0</v>
      </c>
      <c r="X936" s="2" cm="1">
        <f t="array" ref="X936">IF(Data_Xuất[[#This Row],[SKU_Xuất_GOM]]="Vảy trộn",SUMPRODUCT(CoCau_VayTron!$P$3:$R$242*(CoCau_VayTron!$P$2:$R$2=Data_Xuất[[#This Row],[Year]])*(CoCau_VayTron!$A$3:$A$242=Data_Xuất[[#This Row],[Material-Xuất | Name]])*(CoCau_VayTron!$C$3:$C$242=X$2))*Data_Xuất[[#This Row],[Xuất-NX]],IF(Data_Xuất[[#This Row],[SKU_Xuất_GOM]]=X$2,Data_Xuất[[#This Row],[Xuất-NX]],0))</f>
        <v>0</v>
      </c>
      <c r="Y936" s="2">
        <f>SUM(Data_Xuất[[#This Row],[B1_MN]:[B4_DT]])-Data_Xuất[[#This Row],[Xuất-NX]]</f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666B-F642-4B44-8EF7-3B4DDBF043BB}">
  <dimension ref="A3:M92"/>
  <sheetViews>
    <sheetView showGridLines="0" zoomScale="130" zoomScaleNormal="130" workbookViewId="0">
      <pane xSplit="1" ySplit="5" topLeftCell="F9" activePane="bottomRight" state="frozen"/>
      <selection pane="topRight" activeCell="B1" sqref="B1"/>
      <selection pane="bottomLeft" activeCell="A6" sqref="A6"/>
      <selection pane="bottomRight" activeCell="F22" sqref="F22"/>
    </sheetView>
  </sheetViews>
  <sheetFormatPr defaultRowHeight="14.5" x14ac:dyDescent="0.35"/>
  <cols>
    <col min="1" max="1" width="13.83203125" bestFit="1" customWidth="1"/>
    <col min="2" max="2" width="14.5" bestFit="1" customWidth="1"/>
    <col min="3" max="5" width="11.08203125" bestFit="1" customWidth="1"/>
    <col min="6" max="8" width="11.25" bestFit="1" customWidth="1"/>
    <col min="9" max="9" width="44" bestFit="1" customWidth="1"/>
    <col min="10" max="10" width="14.5" bestFit="1" customWidth="1"/>
    <col min="11" max="12" width="10.08203125" bestFit="1" customWidth="1"/>
    <col min="13" max="13" width="11.08203125" bestFit="1" customWidth="1"/>
    <col min="14" max="14" width="12.33203125" bestFit="1" customWidth="1"/>
    <col min="15" max="15" width="40.58203125" bestFit="1" customWidth="1"/>
    <col min="16" max="16" width="11.25" bestFit="1" customWidth="1"/>
    <col min="17" max="17" width="27.08203125" customWidth="1"/>
    <col min="18" max="26" width="11.25" bestFit="1" customWidth="1"/>
    <col min="27" max="27" width="12.33203125" bestFit="1" customWidth="1"/>
    <col min="28" max="31" width="11.25" bestFit="1" customWidth="1"/>
    <col min="32" max="33" width="12.33203125" bestFit="1" customWidth="1"/>
  </cols>
  <sheetData>
    <row r="3" spans="1:13" x14ac:dyDescent="0.35">
      <c r="A3" s="35" t="s">
        <v>303</v>
      </c>
      <c r="B3" s="35" t="s">
        <v>304</v>
      </c>
      <c r="I3" s="35" t="s">
        <v>303</v>
      </c>
      <c r="J3" s="35" t="s">
        <v>304</v>
      </c>
    </row>
    <row r="4" spans="1:13" x14ac:dyDescent="0.35">
      <c r="B4">
        <v>2024</v>
      </c>
      <c r="C4">
        <v>2025</v>
      </c>
      <c r="D4">
        <v>2026</v>
      </c>
      <c r="E4" t="s">
        <v>302</v>
      </c>
      <c r="J4">
        <v>2024</v>
      </c>
      <c r="K4">
        <v>2025</v>
      </c>
      <c r="L4">
        <v>2026</v>
      </c>
      <c r="M4" t="s">
        <v>302</v>
      </c>
    </row>
    <row r="5" spans="1:13" x14ac:dyDescent="0.35">
      <c r="A5" s="35" t="s">
        <v>301</v>
      </c>
      <c r="I5" s="35" t="s">
        <v>301</v>
      </c>
    </row>
    <row r="6" spans="1:13" x14ac:dyDescent="0.35">
      <c r="A6" s="36" t="s">
        <v>293</v>
      </c>
      <c r="B6" s="37">
        <v>21264778.699999999</v>
      </c>
      <c r="C6" s="37">
        <v>19923895.607000001</v>
      </c>
      <c r="D6" s="37">
        <v>5291409</v>
      </c>
      <c r="E6" s="37">
        <v>46480083.306999996</v>
      </c>
      <c r="F6" s="39">
        <f>E6/GETPIVOTDATA("Xuất-NX",$A$3)</f>
        <v>0.48087824802178375</v>
      </c>
      <c r="I6" s="36" t="s">
        <v>294</v>
      </c>
      <c r="J6" s="37">
        <v>11882751.513</v>
      </c>
      <c r="K6" s="37">
        <v>8385441</v>
      </c>
      <c r="L6" s="37">
        <v>1072862</v>
      </c>
      <c r="M6" s="37">
        <v>21341054.513</v>
      </c>
    </row>
    <row r="7" spans="1:13" x14ac:dyDescent="0.35">
      <c r="A7" s="36" t="s">
        <v>294</v>
      </c>
      <c r="B7" s="37">
        <v>11882751.513</v>
      </c>
      <c r="C7" s="37">
        <v>8385441</v>
      </c>
      <c r="D7" s="37">
        <v>1072862</v>
      </c>
      <c r="E7" s="37">
        <v>21341054.513</v>
      </c>
      <c r="F7" s="39">
        <f t="shared" ref="F7:F19" si="0">E7/GETPIVOTDATA("Xuất-NX",$A$3)</f>
        <v>0.22079239482781382</v>
      </c>
      <c r="I7" s="38" t="s">
        <v>309</v>
      </c>
      <c r="J7" s="37">
        <v>4038895</v>
      </c>
      <c r="K7" s="37">
        <v>2027810</v>
      </c>
      <c r="L7" s="37">
        <v>174700</v>
      </c>
      <c r="M7" s="37">
        <v>6241405</v>
      </c>
    </row>
    <row r="8" spans="1:13" x14ac:dyDescent="0.35">
      <c r="A8" s="36" t="s">
        <v>292</v>
      </c>
      <c r="B8" s="37">
        <v>5753074.5</v>
      </c>
      <c r="C8" s="37">
        <v>11379081.5</v>
      </c>
      <c r="D8" s="37">
        <v>3737420</v>
      </c>
      <c r="E8" s="37">
        <v>20869576</v>
      </c>
      <c r="F8" s="39">
        <f t="shared" si="0"/>
        <v>0.21591452574539738</v>
      </c>
      <c r="I8" s="54" t="s">
        <v>9</v>
      </c>
      <c r="J8" s="37">
        <v>3684805.59</v>
      </c>
      <c r="K8" s="37">
        <v>1900100</v>
      </c>
      <c r="L8" s="37">
        <v>174700</v>
      </c>
      <c r="M8" s="37">
        <v>5759605.5899999999</v>
      </c>
    </row>
    <row r="9" spans="1:13" x14ac:dyDescent="0.35">
      <c r="A9" s="36" t="s">
        <v>373</v>
      </c>
      <c r="B9" s="37">
        <v>534803</v>
      </c>
      <c r="C9" s="37">
        <v>1584612.75</v>
      </c>
      <c r="D9" s="37">
        <v>1494796</v>
      </c>
      <c r="E9" s="37">
        <v>3614211.75</v>
      </c>
      <c r="F9" s="39">
        <f t="shared" si="0"/>
        <v>3.7392269778010474E-2</v>
      </c>
      <c r="I9" s="54" t="s">
        <v>17</v>
      </c>
      <c r="J9" s="37">
        <v>260396</v>
      </c>
      <c r="K9" s="37">
        <v>20000</v>
      </c>
      <c r="L9" s="37"/>
      <c r="M9" s="37">
        <v>280396</v>
      </c>
    </row>
    <row r="10" spans="1:13" x14ac:dyDescent="0.35">
      <c r="A10" s="36" t="s">
        <v>305</v>
      </c>
      <c r="B10" s="37">
        <v>306150.90000000002</v>
      </c>
      <c r="C10" s="37">
        <v>917552.14299999992</v>
      </c>
      <c r="D10" s="37">
        <v>269118</v>
      </c>
      <c r="E10" s="37">
        <v>1492821.0430000001</v>
      </c>
      <c r="F10" s="39">
        <f t="shared" si="0"/>
        <v>1.544457575573622E-2</v>
      </c>
      <c r="I10" s="54" t="s">
        <v>25</v>
      </c>
      <c r="J10" s="37">
        <v>93693.41</v>
      </c>
      <c r="K10" s="37"/>
      <c r="L10" s="37"/>
      <c r="M10" s="37">
        <v>93693.41</v>
      </c>
    </row>
    <row r="11" spans="1:13" x14ac:dyDescent="0.35">
      <c r="A11" s="36" t="s">
        <v>146</v>
      </c>
      <c r="B11" s="37">
        <v>338669</v>
      </c>
      <c r="C11" s="37">
        <v>566038</v>
      </c>
      <c r="D11" s="37">
        <v>189300</v>
      </c>
      <c r="E11" s="37">
        <v>1094007</v>
      </c>
      <c r="F11" s="39">
        <f t="shared" si="0"/>
        <v>1.1318485941791292E-2</v>
      </c>
      <c r="I11" s="54" t="s">
        <v>55</v>
      </c>
      <c r="J11" s="37"/>
      <c r="K11" s="37">
        <v>42610</v>
      </c>
      <c r="L11" s="37"/>
      <c r="M11" s="37">
        <v>42610</v>
      </c>
    </row>
    <row r="12" spans="1:13" x14ac:dyDescent="0.35">
      <c r="A12" s="36" t="s">
        <v>290</v>
      </c>
      <c r="B12" s="37">
        <v>67053</v>
      </c>
      <c r="C12" s="37">
        <v>94898</v>
      </c>
      <c r="D12" s="37">
        <v>432133.19999999995</v>
      </c>
      <c r="E12" s="37">
        <v>594084.19999999995</v>
      </c>
      <c r="F12" s="39">
        <f t="shared" si="0"/>
        <v>6.1463351385688814E-3</v>
      </c>
      <c r="I12" s="54" t="s">
        <v>19</v>
      </c>
      <c r="J12" s="37"/>
      <c r="K12" s="37">
        <v>35100</v>
      </c>
      <c r="L12" s="37"/>
      <c r="M12" s="37">
        <v>35100</v>
      </c>
    </row>
    <row r="13" spans="1:13" x14ac:dyDescent="0.35">
      <c r="A13" s="36" t="s">
        <v>291</v>
      </c>
      <c r="B13" s="37">
        <v>496500</v>
      </c>
      <c r="C13" s="37">
        <v>72000</v>
      </c>
      <c r="D13" s="37"/>
      <c r="E13" s="37">
        <v>568500</v>
      </c>
      <c r="F13" s="39">
        <f t="shared" si="0"/>
        <v>5.8816435890340279E-3</v>
      </c>
      <c r="I13" s="54" t="s">
        <v>15</v>
      </c>
      <c r="J13" s="37"/>
      <c r="K13" s="37">
        <v>30000.000000000004</v>
      </c>
      <c r="L13" s="37"/>
      <c r="M13" s="37">
        <v>30000.000000000004</v>
      </c>
    </row>
    <row r="14" spans="1:13" x14ac:dyDescent="0.35">
      <c r="A14" s="36" t="s">
        <v>372</v>
      </c>
      <c r="B14" s="37">
        <v>79290</v>
      </c>
      <c r="C14" s="37">
        <v>133032</v>
      </c>
      <c r="D14" s="37">
        <v>97800</v>
      </c>
      <c r="E14" s="37">
        <v>310122</v>
      </c>
      <c r="F14" s="39">
        <f t="shared" si="0"/>
        <v>3.2084908937878819E-3</v>
      </c>
      <c r="I14" s="38" t="s">
        <v>310</v>
      </c>
      <c r="J14" s="37">
        <v>130000</v>
      </c>
      <c r="K14" s="37">
        <v>1247445</v>
      </c>
      <c r="L14" s="37">
        <v>389500</v>
      </c>
      <c r="M14" s="37">
        <v>1766945</v>
      </c>
    </row>
    <row r="15" spans="1:13" x14ac:dyDescent="0.35">
      <c r="A15" s="36" t="s">
        <v>297</v>
      </c>
      <c r="B15" s="37">
        <v>129000</v>
      </c>
      <c r="C15" s="37"/>
      <c r="D15" s="37"/>
      <c r="E15" s="37">
        <v>129000</v>
      </c>
      <c r="F15" s="39">
        <f t="shared" si="0"/>
        <v>1.3346209727095684E-3</v>
      </c>
      <c r="I15" s="54" t="s">
        <v>23</v>
      </c>
      <c r="J15" s="37">
        <v>130000</v>
      </c>
      <c r="K15" s="37">
        <v>1247445</v>
      </c>
      <c r="L15" s="37">
        <v>389500</v>
      </c>
      <c r="M15" s="37">
        <v>1766945</v>
      </c>
    </row>
    <row r="16" spans="1:13" x14ac:dyDescent="0.35">
      <c r="A16" s="36" t="s">
        <v>295</v>
      </c>
      <c r="B16" s="37"/>
      <c r="C16" s="37"/>
      <c r="D16" s="37">
        <v>123896</v>
      </c>
      <c r="E16" s="37">
        <v>123896</v>
      </c>
      <c r="F16" s="39">
        <f t="shared" si="0"/>
        <v>1.2818155041459276E-3</v>
      </c>
      <c r="I16" s="38" t="s">
        <v>311</v>
      </c>
      <c r="J16" s="37">
        <v>782727</v>
      </c>
      <c r="K16" s="37">
        <v>618033</v>
      </c>
      <c r="L16" s="37">
        <v>159081</v>
      </c>
      <c r="M16" s="37">
        <v>1559841</v>
      </c>
    </row>
    <row r="17" spans="1:13" x14ac:dyDescent="0.35">
      <c r="A17" s="36" t="s">
        <v>76</v>
      </c>
      <c r="B17" s="37"/>
      <c r="C17" s="37">
        <v>25500</v>
      </c>
      <c r="D17" s="37"/>
      <c r="E17" s="37">
        <v>25500</v>
      </c>
      <c r="F17" s="39">
        <f t="shared" si="0"/>
        <v>2.6382042483793789E-4</v>
      </c>
      <c r="I17" s="54" t="s">
        <v>116</v>
      </c>
      <c r="J17" s="37">
        <v>765977</v>
      </c>
      <c r="K17" s="37">
        <v>598433</v>
      </c>
      <c r="L17" s="37">
        <v>159081</v>
      </c>
      <c r="M17" s="37">
        <v>1523491</v>
      </c>
    </row>
    <row r="18" spans="1:13" x14ac:dyDescent="0.35">
      <c r="A18" s="36" t="s">
        <v>374</v>
      </c>
      <c r="B18" s="37">
        <v>10800</v>
      </c>
      <c r="C18" s="37"/>
      <c r="D18" s="37"/>
      <c r="E18" s="37">
        <v>10800</v>
      </c>
      <c r="F18" s="39">
        <f t="shared" si="0"/>
        <v>1.1173570934312665E-4</v>
      </c>
      <c r="I18" s="54" t="s">
        <v>119</v>
      </c>
      <c r="J18" s="37"/>
      <c r="K18" s="37">
        <v>19600</v>
      </c>
      <c r="L18" s="37"/>
      <c r="M18" s="37">
        <v>19600</v>
      </c>
    </row>
    <row r="19" spans="1:13" x14ac:dyDescent="0.35">
      <c r="A19" s="36" t="s">
        <v>296</v>
      </c>
      <c r="B19" s="37">
        <v>3000</v>
      </c>
      <c r="C19" s="37"/>
      <c r="D19" s="37"/>
      <c r="E19" s="37">
        <v>3000</v>
      </c>
      <c r="F19" s="39">
        <f t="shared" si="0"/>
        <v>3.1037697039757403E-5</v>
      </c>
      <c r="I19" s="54" t="s">
        <v>102</v>
      </c>
      <c r="J19" s="37">
        <v>8800</v>
      </c>
      <c r="K19" s="37"/>
      <c r="L19" s="37"/>
      <c r="M19" s="37">
        <v>8800</v>
      </c>
    </row>
    <row r="20" spans="1:13" x14ac:dyDescent="0.35">
      <c r="A20" s="36" t="s">
        <v>302</v>
      </c>
      <c r="B20" s="37">
        <v>40865870.612999998</v>
      </c>
      <c r="C20" s="37">
        <v>43082051</v>
      </c>
      <c r="D20" s="37">
        <v>12708734.199999999</v>
      </c>
      <c r="E20" s="37">
        <v>96656655.812999994</v>
      </c>
      <c r="F20" s="39"/>
      <c r="I20" s="54" t="s">
        <v>96</v>
      </c>
      <c r="J20" s="37">
        <v>5050</v>
      </c>
      <c r="K20" s="37"/>
      <c r="L20" s="37"/>
      <c r="M20" s="37">
        <v>5050</v>
      </c>
    </row>
    <row r="21" spans="1:13" x14ac:dyDescent="0.35">
      <c r="F21" s="39"/>
      <c r="I21" s="54" t="s">
        <v>98</v>
      </c>
      <c r="J21" s="37">
        <v>2900</v>
      </c>
      <c r="K21" s="37"/>
      <c r="L21" s="37"/>
      <c r="M21" s="37">
        <v>2900</v>
      </c>
    </row>
    <row r="22" spans="1:13" x14ac:dyDescent="0.35">
      <c r="F22" s="39"/>
      <c r="I22" s="38" t="s">
        <v>312</v>
      </c>
      <c r="J22" s="37">
        <v>720000</v>
      </c>
      <c r="K22" s="37">
        <v>831000.00000000012</v>
      </c>
      <c r="L22" s="37"/>
      <c r="M22" s="37">
        <v>1551000</v>
      </c>
    </row>
    <row r="23" spans="1:13" x14ac:dyDescent="0.35">
      <c r="F23" s="39"/>
      <c r="I23" s="54" t="s">
        <v>27</v>
      </c>
      <c r="J23" s="37">
        <v>293500</v>
      </c>
      <c r="K23" s="37">
        <v>831000.00000000012</v>
      </c>
      <c r="L23" s="37"/>
      <c r="M23" s="37">
        <v>1124500</v>
      </c>
    </row>
    <row r="24" spans="1:13" x14ac:dyDescent="0.35">
      <c r="F24" s="39"/>
      <c r="I24" s="54" t="s">
        <v>25</v>
      </c>
      <c r="J24" s="37">
        <v>375500</v>
      </c>
      <c r="K24" s="37"/>
      <c r="L24" s="37"/>
      <c r="M24" s="37">
        <v>375500</v>
      </c>
    </row>
    <row r="25" spans="1:13" x14ac:dyDescent="0.35">
      <c r="F25" s="39"/>
      <c r="I25" s="54" t="s">
        <v>17</v>
      </c>
      <c r="J25" s="37">
        <v>51000</v>
      </c>
      <c r="K25" s="37"/>
      <c r="L25" s="37"/>
      <c r="M25" s="37">
        <v>51000</v>
      </c>
    </row>
    <row r="26" spans="1:13" x14ac:dyDescent="0.35">
      <c r="F26" s="39"/>
      <c r="I26" s="38" t="s">
        <v>313</v>
      </c>
      <c r="J26" s="37">
        <v>666340</v>
      </c>
      <c r="K26" s="37">
        <v>827924.00000000012</v>
      </c>
      <c r="L26" s="37">
        <v>32000</v>
      </c>
      <c r="M26" s="37">
        <v>1526264</v>
      </c>
    </row>
    <row r="27" spans="1:13" x14ac:dyDescent="0.35">
      <c r="F27" s="39"/>
      <c r="I27" s="54" t="s">
        <v>17</v>
      </c>
      <c r="J27" s="37">
        <v>552900</v>
      </c>
      <c r="K27" s="37">
        <v>590424.00000000012</v>
      </c>
      <c r="L27" s="37">
        <v>2000</v>
      </c>
      <c r="M27" s="37">
        <v>1145324</v>
      </c>
    </row>
    <row r="28" spans="1:13" x14ac:dyDescent="0.35">
      <c r="I28" s="54" t="s">
        <v>27</v>
      </c>
      <c r="J28" s="37">
        <v>8000</v>
      </c>
      <c r="K28" s="37">
        <v>227500</v>
      </c>
      <c r="L28" s="37"/>
      <c r="M28" s="37">
        <v>235500</v>
      </c>
    </row>
    <row r="29" spans="1:13" x14ac:dyDescent="0.35">
      <c r="I29" s="54" t="s">
        <v>25</v>
      </c>
      <c r="J29" s="37">
        <v>105440</v>
      </c>
      <c r="K29" s="37"/>
      <c r="L29" s="37"/>
      <c r="M29" s="37">
        <v>105440</v>
      </c>
    </row>
    <row r="30" spans="1:13" x14ac:dyDescent="0.35">
      <c r="I30" s="54" t="s">
        <v>15</v>
      </c>
      <c r="J30" s="37"/>
      <c r="K30" s="37"/>
      <c r="L30" s="37">
        <v>30000</v>
      </c>
      <c r="M30" s="37">
        <v>30000</v>
      </c>
    </row>
    <row r="31" spans="1:13" x14ac:dyDescent="0.35">
      <c r="I31" s="54" t="s">
        <v>45</v>
      </c>
      <c r="J31" s="37"/>
      <c r="K31" s="37">
        <v>10000</v>
      </c>
      <c r="L31" s="37"/>
      <c r="M31" s="37">
        <v>10000</v>
      </c>
    </row>
    <row r="32" spans="1:13" x14ac:dyDescent="0.35">
      <c r="I32" s="38" t="s">
        <v>314</v>
      </c>
      <c r="J32" s="37">
        <v>600500</v>
      </c>
      <c r="K32" s="37">
        <v>791000</v>
      </c>
      <c r="L32" s="37">
        <v>8500</v>
      </c>
      <c r="M32" s="37">
        <v>1400000</v>
      </c>
    </row>
    <row r="33" spans="9:13" x14ac:dyDescent="0.35">
      <c r="I33" s="54" t="s">
        <v>17</v>
      </c>
      <c r="J33" s="37">
        <v>398400</v>
      </c>
      <c r="K33" s="37">
        <v>590500</v>
      </c>
      <c r="L33" s="37">
        <v>8500</v>
      </c>
      <c r="M33" s="37">
        <v>997400</v>
      </c>
    </row>
    <row r="34" spans="9:13" x14ac:dyDescent="0.35">
      <c r="I34" s="54" t="s">
        <v>25</v>
      </c>
      <c r="J34" s="37">
        <v>202100</v>
      </c>
      <c r="K34" s="37"/>
      <c r="L34" s="37"/>
      <c r="M34" s="37">
        <v>202100</v>
      </c>
    </row>
    <row r="35" spans="9:13" x14ac:dyDescent="0.35">
      <c r="I35" s="54" t="s">
        <v>19</v>
      </c>
      <c r="J35" s="37"/>
      <c r="K35" s="37">
        <v>200500.00000000003</v>
      </c>
      <c r="L35" s="37"/>
      <c r="M35" s="37">
        <v>200500.00000000003</v>
      </c>
    </row>
    <row r="36" spans="9:13" x14ac:dyDescent="0.35">
      <c r="I36" s="38" t="s">
        <v>315</v>
      </c>
      <c r="J36" s="37">
        <v>1214732.513</v>
      </c>
      <c r="K36" s="37">
        <v>50510</v>
      </c>
      <c r="L36" s="37">
        <v>500</v>
      </c>
      <c r="M36" s="37">
        <v>1265742.513</v>
      </c>
    </row>
    <row r="37" spans="9:13" x14ac:dyDescent="0.35">
      <c r="I37" s="54" t="s">
        <v>25</v>
      </c>
      <c r="J37" s="37">
        <v>808412</v>
      </c>
      <c r="K37" s="37"/>
      <c r="L37" s="37"/>
      <c r="M37" s="37">
        <v>808412</v>
      </c>
    </row>
    <row r="38" spans="9:13" x14ac:dyDescent="0.35">
      <c r="I38" s="54" t="s">
        <v>17</v>
      </c>
      <c r="J38" s="37">
        <v>275267.51300000004</v>
      </c>
      <c r="K38" s="37">
        <v>10000</v>
      </c>
      <c r="L38" s="37">
        <v>500</v>
      </c>
      <c r="M38" s="37">
        <v>285767.51300000004</v>
      </c>
    </row>
    <row r="39" spans="9:13" x14ac:dyDescent="0.35">
      <c r="I39" s="54" t="s">
        <v>27</v>
      </c>
      <c r="J39" s="37">
        <v>131053</v>
      </c>
      <c r="K39" s="37">
        <v>40510</v>
      </c>
      <c r="L39" s="37"/>
      <c r="M39" s="37">
        <v>171563</v>
      </c>
    </row>
    <row r="40" spans="9:13" x14ac:dyDescent="0.35">
      <c r="I40" s="38" t="s">
        <v>316</v>
      </c>
      <c r="J40" s="37">
        <v>844499.99999999988</v>
      </c>
      <c r="K40" s="37">
        <v>199000</v>
      </c>
      <c r="L40" s="37"/>
      <c r="M40" s="37">
        <v>1043499.9999999999</v>
      </c>
    </row>
    <row r="41" spans="9:13" x14ac:dyDescent="0.35">
      <c r="I41" s="54" t="s">
        <v>25</v>
      </c>
      <c r="J41" s="37">
        <v>433499.99999999988</v>
      </c>
      <c r="K41" s="37"/>
      <c r="L41" s="37"/>
      <c r="M41" s="37">
        <v>433499.99999999988</v>
      </c>
    </row>
    <row r="42" spans="9:13" x14ac:dyDescent="0.35">
      <c r="I42" s="54" t="s">
        <v>17</v>
      </c>
      <c r="J42" s="37">
        <v>311000</v>
      </c>
      <c r="K42" s="37"/>
      <c r="L42" s="37"/>
      <c r="M42" s="37">
        <v>311000</v>
      </c>
    </row>
    <row r="43" spans="9:13" x14ac:dyDescent="0.35">
      <c r="I43" s="54" t="s">
        <v>27</v>
      </c>
      <c r="J43" s="37">
        <v>100000</v>
      </c>
      <c r="K43" s="37">
        <v>179000</v>
      </c>
      <c r="L43" s="37"/>
      <c r="M43" s="37">
        <v>279000</v>
      </c>
    </row>
    <row r="44" spans="9:13" x14ac:dyDescent="0.35">
      <c r="I44" s="54" t="s">
        <v>116</v>
      </c>
      <c r="J44" s="37"/>
      <c r="K44" s="37">
        <v>10000</v>
      </c>
      <c r="L44" s="37"/>
      <c r="M44" s="37">
        <v>10000</v>
      </c>
    </row>
    <row r="45" spans="9:13" x14ac:dyDescent="0.35">
      <c r="I45" s="54" t="s">
        <v>55</v>
      </c>
      <c r="J45" s="37"/>
      <c r="K45" s="37">
        <v>10000</v>
      </c>
      <c r="L45" s="37"/>
      <c r="M45" s="37">
        <v>10000</v>
      </c>
    </row>
    <row r="46" spans="9:13" x14ac:dyDescent="0.35">
      <c r="I46" s="38" t="s">
        <v>317</v>
      </c>
      <c r="J46" s="37">
        <v>815368</v>
      </c>
      <c r="K46" s="37"/>
      <c r="L46" s="37">
        <v>24000</v>
      </c>
      <c r="M46" s="37">
        <v>839368</v>
      </c>
    </row>
    <row r="47" spans="9:13" x14ac:dyDescent="0.35">
      <c r="I47" s="54" t="s">
        <v>25</v>
      </c>
      <c r="J47" s="37">
        <v>703618</v>
      </c>
      <c r="K47" s="37"/>
      <c r="L47" s="37"/>
      <c r="M47" s="37">
        <v>703618</v>
      </c>
    </row>
    <row r="48" spans="9:13" x14ac:dyDescent="0.35">
      <c r="I48" s="54" t="s">
        <v>23</v>
      </c>
      <c r="J48" s="37">
        <v>111750</v>
      </c>
      <c r="K48" s="37"/>
      <c r="L48" s="37">
        <v>24000</v>
      </c>
      <c r="M48" s="37">
        <v>135750</v>
      </c>
    </row>
    <row r="49" spans="9:13" x14ac:dyDescent="0.35">
      <c r="I49" s="38" t="s">
        <v>318</v>
      </c>
      <c r="J49" s="37">
        <v>700355</v>
      </c>
      <c r="K49" s="37"/>
      <c r="L49" s="37"/>
      <c r="M49" s="37">
        <v>700355</v>
      </c>
    </row>
    <row r="50" spans="9:13" x14ac:dyDescent="0.35">
      <c r="I50" s="54" t="s">
        <v>25</v>
      </c>
      <c r="J50" s="37">
        <v>646805</v>
      </c>
      <c r="K50" s="37"/>
      <c r="L50" s="37"/>
      <c r="M50" s="37">
        <v>646805</v>
      </c>
    </row>
    <row r="51" spans="9:13" x14ac:dyDescent="0.35">
      <c r="I51" s="54" t="s">
        <v>17</v>
      </c>
      <c r="J51" s="37">
        <v>43550</v>
      </c>
      <c r="K51" s="37"/>
      <c r="L51" s="37"/>
      <c r="M51" s="37">
        <v>43550</v>
      </c>
    </row>
    <row r="52" spans="9:13" x14ac:dyDescent="0.35">
      <c r="I52" s="54" t="s">
        <v>23</v>
      </c>
      <c r="J52" s="37">
        <v>10000</v>
      </c>
      <c r="K52" s="37"/>
      <c r="L52" s="37"/>
      <c r="M52" s="37">
        <v>10000</v>
      </c>
    </row>
    <row r="53" spans="9:13" x14ac:dyDescent="0.35">
      <c r="I53" s="38" t="s">
        <v>319</v>
      </c>
      <c r="J53" s="37">
        <v>574216</v>
      </c>
      <c r="K53" s="37">
        <v>117500</v>
      </c>
      <c r="L53" s="37"/>
      <c r="M53" s="37">
        <v>691716</v>
      </c>
    </row>
    <row r="54" spans="9:13" x14ac:dyDescent="0.35">
      <c r="I54" s="54" t="s">
        <v>17</v>
      </c>
      <c r="J54" s="37">
        <v>402276.9</v>
      </c>
      <c r="K54" s="37">
        <v>17600</v>
      </c>
      <c r="L54" s="37"/>
      <c r="M54" s="37">
        <v>419876.9</v>
      </c>
    </row>
    <row r="55" spans="9:13" x14ac:dyDescent="0.35">
      <c r="I55" s="54" t="s">
        <v>27</v>
      </c>
      <c r="J55" s="37">
        <v>77000</v>
      </c>
      <c r="K55" s="37">
        <v>99900</v>
      </c>
      <c r="L55" s="37"/>
      <c r="M55" s="37">
        <v>176900</v>
      </c>
    </row>
    <row r="56" spans="9:13" x14ac:dyDescent="0.35">
      <c r="I56" s="54" t="s">
        <v>25</v>
      </c>
      <c r="J56" s="37">
        <v>68489.100000000006</v>
      </c>
      <c r="K56" s="37"/>
      <c r="L56" s="37"/>
      <c r="M56" s="37">
        <v>68489.100000000006</v>
      </c>
    </row>
    <row r="57" spans="9:13" x14ac:dyDescent="0.35">
      <c r="I57" s="54" t="s">
        <v>116</v>
      </c>
      <c r="J57" s="37">
        <v>26450</v>
      </c>
      <c r="K57" s="37"/>
      <c r="L57" s="37"/>
      <c r="M57" s="37">
        <v>26450</v>
      </c>
    </row>
    <row r="58" spans="9:13" x14ac:dyDescent="0.35">
      <c r="I58" s="38" t="s">
        <v>320</v>
      </c>
      <c r="J58" s="37"/>
      <c r="K58" s="37">
        <v>662570</v>
      </c>
      <c r="L58" s="37">
        <v>430</v>
      </c>
      <c r="M58" s="37">
        <v>663000</v>
      </c>
    </row>
    <row r="59" spans="9:13" x14ac:dyDescent="0.35">
      <c r="I59" s="54" t="s">
        <v>116</v>
      </c>
      <c r="J59" s="37"/>
      <c r="K59" s="37">
        <v>662570</v>
      </c>
      <c r="L59" s="37">
        <v>430</v>
      </c>
      <c r="M59" s="37">
        <v>663000</v>
      </c>
    </row>
    <row r="60" spans="9:13" x14ac:dyDescent="0.35">
      <c r="I60" s="38" t="s">
        <v>321</v>
      </c>
      <c r="J60" s="37"/>
      <c r="K60" s="37">
        <v>583000</v>
      </c>
      <c r="L60" s="37">
        <v>15000</v>
      </c>
      <c r="M60" s="37">
        <v>598000</v>
      </c>
    </row>
    <row r="61" spans="9:13" x14ac:dyDescent="0.35">
      <c r="I61" s="54" t="s">
        <v>49</v>
      </c>
      <c r="J61" s="37"/>
      <c r="K61" s="37">
        <v>583000</v>
      </c>
      <c r="L61" s="37"/>
      <c r="M61" s="37">
        <v>583000</v>
      </c>
    </row>
    <row r="62" spans="9:13" x14ac:dyDescent="0.35">
      <c r="I62" s="54" t="s">
        <v>17</v>
      </c>
      <c r="J62" s="37"/>
      <c r="K62" s="37"/>
      <c r="L62" s="37">
        <v>15000</v>
      </c>
      <c r="M62" s="37">
        <v>15000</v>
      </c>
    </row>
    <row r="63" spans="9:13" x14ac:dyDescent="0.35">
      <c r="I63" s="38" t="s">
        <v>322</v>
      </c>
      <c r="J63" s="37">
        <v>326918</v>
      </c>
      <c r="K63" s="37">
        <v>8500</v>
      </c>
      <c r="L63" s="37"/>
      <c r="M63" s="37">
        <v>335418</v>
      </c>
    </row>
    <row r="64" spans="9:13" x14ac:dyDescent="0.35">
      <c r="I64" s="54" t="s">
        <v>25</v>
      </c>
      <c r="J64" s="37">
        <v>326918</v>
      </c>
      <c r="K64" s="37"/>
      <c r="L64" s="37"/>
      <c r="M64" s="37">
        <v>326918</v>
      </c>
    </row>
    <row r="65" spans="9:13" x14ac:dyDescent="0.35">
      <c r="I65" s="54" t="s">
        <v>53</v>
      </c>
      <c r="J65" s="37"/>
      <c r="K65" s="37">
        <v>5000</v>
      </c>
      <c r="L65" s="37"/>
      <c r="M65" s="37">
        <v>5000</v>
      </c>
    </row>
    <row r="66" spans="9:13" x14ac:dyDescent="0.35">
      <c r="I66" s="54" t="s">
        <v>116</v>
      </c>
      <c r="J66" s="37"/>
      <c r="K66" s="37">
        <v>3500</v>
      </c>
      <c r="L66" s="37"/>
      <c r="M66" s="37">
        <v>3500</v>
      </c>
    </row>
    <row r="67" spans="9:13" x14ac:dyDescent="0.35">
      <c r="I67" s="38" t="s">
        <v>323</v>
      </c>
      <c r="J67" s="37">
        <v>300000</v>
      </c>
      <c r="K67" s="37"/>
      <c r="L67" s="37">
        <v>1000</v>
      </c>
      <c r="M67" s="37">
        <v>301000</v>
      </c>
    </row>
    <row r="68" spans="9:13" x14ac:dyDescent="0.35">
      <c r="I68" s="54" t="s">
        <v>25</v>
      </c>
      <c r="J68" s="37">
        <v>300000</v>
      </c>
      <c r="K68" s="37"/>
      <c r="L68" s="37"/>
      <c r="M68" s="37">
        <v>300000</v>
      </c>
    </row>
    <row r="69" spans="9:13" x14ac:dyDescent="0.35">
      <c r="I69" s="54" t="s">
        <v>23</v>
      </c>
      <c r="J69" s="37"/>
      <c r="K69" s="37"/>
      <c r="L69" s="37">
        <v>1000</v>
      </c>
      <c r="M69" s="37">
        <v>1000</v>
      </c>
    </row>
    <row r="70" spans="9:13" x14ac:dyDescent="0.35">
      <c r="I70" s="38" t="s">
        <v>324</v>
      </c>
      <c r="J70" s="37">
        <v>32000</v>
      </c>
      <c r="K70" s="37">
        <v>251649</v>
      </c>
      <c r="L70" s="37">
        <v>1351</v>
      </c>
      <c r="M70" s="37">
        <v>285000</v>
      </c>
    </row>
    <row r="71" spans="9:13" x14ac:dyDescent="0.35">
      <c r="I71" s="54" t="s">
        <v>119</v>
      </c>
      <c r="J71" s="37">
        <v>32000</v>
      </c>
      <c r="K71" s="37">
        <v>161000</v>
      </c>
      <c r="L71" s="37"/>
      <c r="M71" s="37">
        <v>193000</v>
      </c>
    </row>
    <row r="72" spans="9:13" x14ac:dyDescent="0.35">
      <c r="I72" s="54" t="s">
        <v>116</v>
      </c>
      <c r="J72" s="37"/>
      <c r="K72" s="37">
        <v>90649</v>
      </c>
      <c r="L72" s="37">
        <v>1351</v>
      </c>
      <c r="M72" s="37">
        <v>92000</v>
      </c>
    </row>
    <row r="73" spans="9:13" x14ac:dyDescent="0.35">
      <c r="I73" s="38" t="s">
        <v>325</v>
      </c>
      <c r="J73" s="37">
        <v>15200</v>
      </c>
      <c r="K73" s="37">
        <v>6000</v>
      </c>
      <c r="L73" s="37">
        <v>211999.99999999997</v>
      </c>
      <c r="M73" s="37">
        <v>233199.99999999997</v>
      </c>
    </row>
    <row r="74" spans="9:13" x14ac:dyDescent="0.35">
      <c r="I74" s="54" t="s">
        <v>27</v>
      </c>
      <c r="J74" s="37"/>
      <c r="K74" s="37"/>
      <c r="L74" s="37">
        <v>181999.99999999997</v>
      </c>
      <c r="M74" s="37">
        <v>181999.99999999997</v>
      </c>
    </row>
    <row r="75" spans="9:13" x14ac:dyDescent="0.35">
      <c r="I75" s="54" t="s">
        <v>17</v>
      </c>
      <c r="J75" s="37"/>
      <c r="K75" s="37"/>
      <c r="L75" s="37">
        <v>30000</v>
      </c>
      <c r="M75" s="37">
        <v>30000</v>
      </c>
    </row>
    <row r="76" spans="9:13" x14ac:dyDescent="0.35">
      <c r="I76" s="54" t="s">
        <v>25</v>
      </c>
      <c r="J76" s="37">
        <v>11000</v>
      </c>
      <c r="K76" s="37"/>
      <c r="L76" s="37"/>
      <c r="M76" s="37">
        <v>11000</v>
      </c>
    </row>
    <row r="77" spans="9:13" x14ac:dyDescent="0.35">
      <c r="I77" s="54" t="s">
        <v>55</v>
      </c>
      <c r="J77" s="37"/>
      <c r="K77" s="37">
        <v>6000</v>
      </c>
      <c r="L77" s="37"/>
      <c r="M77" s="37">
        <v>6000</v>
      </c>
    </row>
    <row r="78" spans="9:13" x14ac:dyDescent="0.35">
      <c r="I78" s="54" t="s">
        <v>116</v>
      </c>
      <c r="J78" s="37">
        <v>4200</v>
      </c>
      <c r="K78" s="37"/>
      <c r="L78" s="37"/>
      <c r="M78" s="37">
        <v>4200</v>
      </c>
    </row>
    <row r="79" spans="9:13" x14ac:dyDescent="0.35">
      <c r="I79" s="38" t="s">
        <v>326</v>
      </c>
      <c r="J79" s="37">
        <v>71500</v>
      </c>
      <c r="K79" s="37">
        <v>27500</v>
      </c>
      <c r="L79" s="37">
        <v>54800</v>
      </c>
      <c r="M79" s="37">
        <v>153800</v>
      </c>
    </row>
    <row r="80" spans="9:13" x14ac:dyDescent="0.35">
      <c r="I80" s="54" t="s">
        <v>17</v>
      </c>
      <c r="J80" s="37"/>
      <c r="K80" s="37"/>
      <c r="L80" s="37">
        <v>54800</v>
      </c>
      <c r="M80" s="37">
        <v>54800</v>
      </c>
    </row>
    <row r="81" spans="9:13" x14ac:dyDescent="0.35">
      <c r="I81" s="54" t="s">
        <v>9</v>
      </c>
      <c r="J81" s="37">
        <v>51000</v>
      </c>
      <c r="K81" s="37"/>
      <c r="L81" s="37"/>
      <c r="M81" s="37">
        <v>51000</v>
      </c>
    </row>
    <row r="82" spans="9:13" x14ac:dyDescent="0.35">
      <c r="I82" s="54" t="s">
        <v>19</v>
      </c>
      <c r="J82" s="37"/>
      <c r="K82" s="37">
        <v>27500</v>
      </c>
      <c r="L82" s="37"/>
      <c r="M82" s="37">
        <v>27500</v>
      </c>
    </row>
    <row r="83" spans="9:13" x14ac:dyDescent="0.35">
      <c r="I83" s="54" t="s">
        <v>25</v>
      </c>
      <c r="J83" s="37">
        <v>17000</v>
      </c>
      <c r="K83" s="37"/>
      <c r="L83" s="37"/>
      <c r="M83" s="37">
        <v>17000</v>
      </c>
    </row>
    <row r="84" spans="9:13" x14ac:dyDescent="0.35">
      <c r="I84" s="54" t="s">
        <v>116</v>
      </c>
      <c r="J84" s="37">
        <v>3500</v>
      </c>
      <c r="K84" s="37"/>
      <c r="L84" s="37"/>
      <c r="M84" s="37">
        <v>3500</v>
      </c>
    </row>
    <row r="85" spans="9:13" x14ac:dyDescent="0.35">
      <c r="I85" s="38" t="s">
        <v>327</v>
      </c>
      <c r="J85" s="37"/>
      <c r="K85" s="37">
        <v>125000</v>
      </c>
      <c r="L85" s="37"/>
      <c r="M85" s="37">
        <v>125000</v>
      </c>
    </row>
    <row r="86" spans="9:13" x14ac:dyDescent="0.35">
      <c r="I86" s="54" t="s">
        <v>116</v>
      </c>
      <c r="J86" s="37"/>
      <c r="K86" s="37">
        <v>75000</v>
      </c>
      <c r="L86" s="37"/>
      <c r="M86" s="37">
        <v>75000</v>
      </c>
    </row>
    <row r="87" spans="9:13" x14ac:dyDescent="0.35">
      <c r="I87" s="54" t="s">
        <v>27</v>
      </c>
      <c r="J87" s="37"/>
      <c r="K87" s="37">
        <v>30000</v>
      </c>
      <c r="L87" s="37"/>
      <c r="M87" s="37">
        <v>30000</v>
      </c>
    </row>
    <row r="88" spans="9:13" x14ac:dyDescent="0.35">
      <c r="I88" s="54" t="s">
        <v>119</v>
      </c>
      <c r="J88" s="37"/>
      <c r="K88" s="37">
        <v>20000</v>
      </c>
      <c r="L88" s="37"/>
      <c r="M88" s="37">
        <v>20000</v>
      </c>
    </row>
    <row r="89" spans="9:13" x14ac:dyDescent="0.35">
      <c r="I89" s="38" t="s">
        <v>328</v>
      </c>
      <c r="J89" s="37">
        <v>49499.999999999993</v>
      </c>
      <c r="K89" s="37">
        <v>11000</v>
      </c>
      <c r="L89" s="37"/>
      <c r="M89" s="37">
        <v>60499.999999999993</v>
      </c>
    </row>
    <row r="90" spans="9:13" x14ac:dyDescent="0.35">
      <c r="I90" s="54" t="s">
        <v>25</v>
      </c>
      <c r="J90" s="37">
        <v>49499.999999999993</v>
      </c>
      <c r="K90" s="37"/>
      <c r="L90" s="37"/>
      <c r="M90" s="37">
        <v>49499.999999999993</v>
      </c>
    </row>
    <row r="91" spans="9:13" x14ac:dyDescent="0.35">
      <c r="I91" s="54" t="s">
        <v>27</v>
      </c>
      <c r="J91" s="37"/>
      <c r="K91" s="37">
        <v>11000</v>
      </c>
      <c r="L91" s="37"/>
      <c r="M91" s="37">
        <v>11000</v>
      </c>
    </row>
    <row r="92" spans="9:13" x14ac:dyDescent="0.35">
      <c r="I92" s="36" t="s">
        <v>302</v>
      </c>
      <c r="J92" s="37">
        <v>11882751.513</v>
      </c>
      <c r="K92" s="37">
        <v>8385441</v>
      </c>
      <c r="L92" s="37">
        <v>1072862</v>
      </c>
      <c r="M92" s="37">
        <v>21341054.513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BEEE-243C-445F-8FD3-2BB387CF400B}">
  <dimension ref="A2:L392"/>
  <sheetViews>
    <sheetView showGridLines="0" topLeftCell="B1" zoomScale="85" zoomScaleNormal="85" workbookViewId="0">
      <pane ySplit="2" topLeftCell="A17" activePane="bottomLeft" state="frozen"/>
      <selection pane="bottomLeft" activeCell="H264" sqref="H264"/>
    </sheetView>
  </sheetViews>
  <sheetFormatPr defaultRowHeight="14.5" x14ac:dyDescent="0.35"/>
  <cols>
    <col min="2" max="2" width="9.83203125" bestFit="1" customWidth="1"/>
    <col min="3" max="3" width="23.5" bestFit="1" customWidth="1"/>
    <col min="4" max="4" width="13.33203125" customWidth="1"/>
    <col min="5" max="5" width="30.25" bestFit="1" customWidth="1"/>
    <col min="6" max="7" width="19.75" customWidth="1"/>
    <col min="8" max="9" width="40.58203125" bestFit="1" customWidth="1"/>
  </cols>
  <sheetData>
    <row r="2" spans="1:9" x14ac:dyDescent="0.35">
      <c r="A2" s="3" t="s">
        <v>0</v>
      </c>
      <c r="B2" s="3" t="s">
        <v>2</v>
      </c>
      <c r="C2" s="3" t="s">
        <v>3</v>
      </c>
      <c r="D2" s="3" t="s">
        <v>154</v>
      </c>
      <c r="E2" s="3" t="s">
        <v>155</v>
      </c>
      <c r="F2" s="3" t="s">
        <v>329</v>
      </c>
      <c r="G2" s="4" t="s">
        <v>300</v>
      </c>
      <c r="H2" s="4" t="s">
        <v>370</v>
      </c>
      <c r="I2" s="4" t="s">
        <v>308</v>
      </c>
    </row>
    <row r="3" spans="1:9" hidden="1" x14ac:dyDescent="0.35">
      <c r="A3">
        <v>2024</v>
      </c>
      <c r="B3" s="55" t="s">
        <v>156</v>
      </c>
      <c r="C3" t="s">
        <v>157</v>
      </c>
      <c r="D3" s="2" t="s">
        <v>246</v>
      </c>
      <c r="E3" t="s">
        <v>247</v>
      </c>
      <c r="F3" s="2">
        <v>2048195</v>
      </c>
      <c r="G3" s="2" t="str">
        <f>_xlfn.XLOOKUP(Data_CoCau[[#This Row],[Material-Xuất]],MD_NVL[Material-Xuất],MD_NVL[SKU name_gom])</f>
        <v>B1_DT</v>
      </c>
      <c r="H3" t="str">
        <f>Data_CoCau[[#This Row],[Main SKU]]&amp;" | "&amp;Data_CoCau[[#This Row],[Main SKU name]]</f>
        <v>160012428 | Vảy PET B1-B7.1</v>
      </c>
      <c r="I3" t="str">
        <f>Data_CoCau[[#This Row],[Material-Xuất]]&amp;" | "&amp;Data_CoCau[[#This Row],[Material description-Xuất]]</f>
        <v>160012830 | Vảy PET B1_A1 DT-L</v>
      </c>
    </row>
    <row r="4" spans="1:9" hidden="1" x14ac:dyDescent="0.35">
      <c r="A4">
        <v>2024</v>
      </c>
      <c r="B4" s="55" t="s">
        <v>156</v>
      </c>
      <c r="C4" t="s">
        <v>157</v>
      </c>
      <c r="D4" s="2" t="s">
        <v>162</v>
      </c>
      <c r="E4" t="s">
        <v>163</v>
      </c>
      <c r="F4" s="2">
        <v>673144.5</v>
      </c>
      <c r="G4" s="2" t="str">
        <f>_xlfn.XLOOKUP(Data_CoCau[[#This Row],[Material-Xuất]],MD_NVL[Material-Xuất],MD_NVL[SKU name_gom])</f>
        <v>B1_MN</v>
      </c>
      <c r="H4" t="str">
        <f>Data_CoCau[[#This Row],[Main SKU]]&amp;" | "&amp;Data_CoCau[[#This Row],[Main SKU name]]</f>
        <v>160012428 | Vảy PET B1-B7.1</v>
      </c>
      <c r="I4" t="str">
        <f>Data_CoCau[[#This Row],[Material-Xuất]]&amp;" | "&amp;Data_CoCau[[#This Row],[Material description-Xuất]]</f>
        <v>160011761 | Vảy PET B1_A1 MN</v>
      </c>
    </row>
    <row r="5" spans="1:9" hidden="1" x14ac:dyDescent="0.35">
      <c r="A5">
        <v>2024</v>
      </c>
      <c r="B5" s="55" t="s">
        <v>156</v>
      </c>
      <c r="C5" t="s">
        <v>157</v>
      </c>
      <c r="D5" s="2" t="s">
        <v>160</v>
      </c>
      <c r="E5" t="s">
        <v>161</v>
      </c>
      <c r="F5" s="2">
        <v>589360</v>
      </c>
      <c r="G5" s="2" t="str">
        <f>_xlfn.XLOOKUP(Data_CoCau[[#This Row],[Material-Xuất]],MD_NVL[Material-Xuất],MD_NVL[SKU name_gom])</f>
        <v>B1_DT</v>
      </c>
      <c r="H5" t="str">
        <f>Data_CoCau[[#This Row],[Main SKU]]&amp;" | "&amp;Data_CoCau[[#This Row],[Main SKU name]]</f>
        <v>160012428 | Vảy PET B1-B7.1</v>
      </c>
      <c r="I5" t="str">
        <f>Data_CoCau[[#This Row],[Material-Xuất]]&amp;" | "&amp;Data_CoCau[[#This Row],[Material description-Xuất]]</f>
        <v>160009895 | Vảy PET B1_A1 DT</v>
      </c>
    </row>
    <row r="6" spans="1:9" hidden="1" x14ac:dyDescent="0.35">
      <c r="A6">
        <v>2024</v>
      </c>
      <c r="B6" s="55" t="s">
        <v>156</v>
      </c>
      <c r="C6" t="s">
        <v>157</v>
      </c>
      <c r="D6" s="2" t="s">
        <v>214</v>
      </c>
      <c r="E6" t="s">
        <v>215</v>
      </c>
      <c r="F6" s="2">
        <v>382240</v>
      </c>
      <c r="G6" s="2" t="str">
        <f>_xlfn.XLOOKUP(Data_CoCau[[#This Row],[Material-Xuất]],MD_NVL[Material-Xuất],MD_NVL[SKU name_gom])</f>
        <v>B7_DT</v>
      </c>
      <c r="H6" t="str">
        <f>Data_CoCau[[#This Row],[Main SKU]]&amp;" | "&amp;Data_CoCau[[#This Row],[Main SKU name]]</f>
        <v>160012428 | Vảy PET B1-B7.1</v>
      </c>
      <c r="I6" t="str">
        <f>Data_CoCau[[#This Row],[Material-Xuất]]&amp;" | "&amp;Data_CoCau[[#This Row],[Material description-Xuất]]</f>
        <v>160011808 | Vảy PET B7_A1</v>
      </c>
    </row>
    <row r="7" spans="1:9" hidden="1" x14ac:dyDescent="0.35">
      <c r="A7">
        <v>2024</v>
      </c>
      <c r="B7" s="55" t="s">
        <v>156</v>
      </c>
      <c r="C7" t="s">
        <v>157</v>
      </c>
      <c r="D7" s="2" t="s">
        <v>164</v>
      </c>
      <c r="E7" t="s">
        <v>165</v>
      </c>
      <c r="F7" s="2">
        <v>86445.5</v>
      </c>
      <c r="G7" s="2" t="str">
        <f>_xlfn.XLOOKUP(Data_CoCau[[#This Row],[Material-Xuất]],MD_NVL[Material-Xuất],MD_NVL[SKU name_gom])</f>
        <v>B1_MN</v>
      </c>
      <c r="H7" t="str">
        <f>Data_CoCau[[#This Row],[Main SKU]]&amp;" | "&amp;Data_CoCau[[#This Row],[Main SKU name]]</f>
        <v>160012428 | Vảy PET B1-B7.1</v>
      </c>
      <c r="I7" t="str">
        <f>Data_CoCau[[#This Row],[Material-Xuất]]&amp;" | "&amp;Data_CoCau[[#This Row],[Material description-Xuất]]</f>
        <v>160012296 | Vảy PET B1_A2.2 MN</v>
      </c>
    </row>
    <row r="8" spans="1:9" hidden="1" x14ac:dyDescent="0.35">
      <c r="A8">
        <v>2024</v>
      </c>
      <c r="B8" s="55" t="s">
        <v>156</v>
      </c>
      <c r="C8" t="s">
        <v>157</v>
      </c>
      <c r="D8" s="2" t="s">
        <v>142</v>
      </c>
      <c r="E8" t="s">
        <v>143</v>
      </c>
      <c r="F8" s="2">
        <v>60500</v>
      </c>
      <c r="G8" s="2" t="str">
        <f>_xlfn.XLOOKUP(Data_CoCau[[#This Row],[Material-Xuất]],MD_NVL[Material-Xuất],MD_NVL[SKU name_gom])</f>
        <v>B1_DT</v>
      </c>
      <c r="H8" t="str">
        <f>Data_CoCau[[#This Row],[Main SKU]]&amp;" | "&amp;Data_CoCau[[#This Row],[Main SKU name]]</f>
        <v>160012428 | Vảy PET B1-B7.1</v>
      </c>
      <c r="I8" t="str">
        <f>Data_CoCau[[#This Row],[Material-Xuất]]&amp;" | "&amp;Data_CoCau[[#This Row],[Material description-Xuất]]</f>
        <v>160012659 | Vảy PET B1_A2.1 DT</v>
      </c>
    </row>
    <row r="9" spans="1:9" hidden="1" x14ac:dyDescent="0.35">
      <c r="A9">
        <v>2024</v>
      </c>
      <c r="B9" s="55" t="s">
        <v>156</v>
      </c>
      <c r="C9" t="s">
        <v>157</v>
      </c>
      <c r="D9" s="2" t="s">
        <v>172</v>
      </c>
      <c r="E9" t="s">
        <v>173</v>
      </c>
      <c r="F9" s="2">
        <v>36715</v>
      </c>
      <c r="G9" s="2" t="str">
        <f>_xlfn.XLOOKUP(Data_CoCau[[#This Row],[Material-Xuất]],MD_NVL[Material-Xuất],MD_NVL[SKU name_gom])</f>
        <v>B1_DT</v>
      </c>
      <c r="H9" t="str">
        <f>Data_CoCau[[#This Row],[Main SKU]]&amp;" | "&amp;Data_CoCau[[#This Row],[Main SKU name]]</f>
        <v>160012428 | Vảy PET B1-B7.1</v>
      </c>
      <c r="I9" t="str">
        <f>Data_CoCau[[#This Row],[Material-Xuất]]&amp;" | "&amp;Data_CoCau[[#This Row],[Material description-Xuất]]</f>
        <v>160012293 | Vảy PET B1_A2.2 DT</v>
      </c>
    </row>
    <row r="10" spans="1:9" hidden="1" x14ac:dyDescent="0.35">
      <c r="A10">
        <v>2024</v>
      </c>
      <c r="B10" s="55" t="s">
        <v>156</v>
      </c>
      <c r="C10" t="s">
        <v>157</v>
      </c>
      <c r="D10" s="2" t="s">
        <v>170</v>
      </c>
      <c r="E10" t="s">
        <v>171</v>
      </c>
      <c r="F10" s="2">
        <v>22000</v>
      </c>
      <c r="G10" s="2" t="str">
        <f>_xlfn.XLOOKUP(Data_CoCau[[#This Row],[Material-Xuất]],MD_NVL[Material-Xuất],MD_NVL[SKU name_gom])</f>
        <v>B1_MN</v>
      </c>
      <c r="H10" t="str">
        <f>Data_CoCau[[#This Row],[Main SKU]]&amp;" | "&amp;Data_CoCau[[#This Row],[Main SKU name]]</f>
        <v>160012428 | Vảy PET B1-B7.1</v>
      </c>
      <c r="I10" t="str">
        <f>Data_CoCau[[#This Row],[Material-Xuất]]&amp;" | "&amp;Data_CoCau[[#This Row],[Material description-Xuất]]</f>
        <v>160012660 | Vảy PET B1_A2.1 MN</v>
      </c>
    </row>
    <row r="11" spans="1:9" hidden="1" x14ac:dyDescent="0.35">
      <c r="A11">
        <v>2025</v>
      </c>
      <c r="B11" s="55" t="s">
        <v>156</v>
      </c>
      <c r="C11" t="s">
        <v>157</v>
      </c>
      <c r="D11" s="2" t="s">
        <v>246</v>
      </c>
      <c r="E11" t="s">
        <v>247</v>
      </c>
      <c r="F11" s="2">
        <v>1702615</v>
      </c>
      <c r="G11" s="2" t="str">
        <f>_xlfn.XLOOKUP(Data_CoCau[[#This Row],[Material-Xuất]],MD_NVL[Material-Xuất],MD_NVL[SKU name_gom])</f>
        <v>B1_DT</v>
      </c>
      <c r="H11" t="str">
        <f>Data_CoCau[[#This Row],[Main SKU]]&amp;" | "&amp;Data_CoCau[[#This Row],[Main SKU name]]</f>
        <v>160012428 | Vảy PET B1-B7.1</v>
      </c>
      <c r="I11" t="str">
        <f>Data_CoCau[[#This Row],[Material-Xuất]]&amp;" | "&amp;Data_CoCau[[#This Row],[Material description-Xuất]]</f>
        <v>160012830 | Vảy PET B1_A1 DT-L</v>
      </c>
    </row>
    <row r="12" spans="1:9" hidden="1" x14ac:dyDescent="0.35">
      <c r="A12">
        <v>2025</v>
      </c>
      <c r="B12" s="55" t="s">
        <v>156</v>
      </c>
      <c r="C12" t="s">
        <v>157</v>
      </c>
      <c r="D12" s="2" t="s">
        <v>214</v>
      </c>
      <c r="E12" t="s">
        <v>215</v>
      </c>
      <c r="F12" s="2">
        <v>172214</v>
      </c>
      <c r="G12" s="2" t="str">
        <f>_xlfn.XLOOKUP(Data_CoCau[[#This Row],[Material-Xuất]],MD_NVL[Material-Xuất],MD_NVL[SKU name_gom])</f>
        <v>B7_DT</v>
      </c>
      <c r="H12" t="str">
        <f>Data_CoCau[[#This Row],[Main SKU]]&amp;" | "&amp;Data_CoCau[[#This Row],[Main SKU name]]</f>
        <v>160012428 | Vảy PET B1-B7.1</v>
      </c>
      <c r="I12" t="str">
        <f>Data_CoCau[[#This Row],[Material-Xuất]]&amp;" | "&amp;Data_CoCau[[#This Row],[Material description-Xuất]]</f>
        <v>160011808 | Vảy PET B7_A1</v>
      </c>
    </row>
    <row r="13" spans="1:9" hidden="1" x14ac:dyDescent="0.35">
      <c r="A13">
        <v>2025</v>
      </c>
      <c r="B13" s="55" t="s">
        <v>156</v>
      </c>
      <c r="C13" t="s">
        <v>157</v>
      </c>
      <c r="D13" s="2" t="s">
        <v>278</v>
      </c>
      <c r="E13" t="s">
        <v>279</v>
      </c>
      <c r="F13" s="2">
        <v>15000</v>
      </c>
      <c r="G13" s="2" t="str">
        <f>_xlfn.XLOOKUP(Data_CoCau[[#This Row],[Material-Xuất]],MD_NVL[Material-Xuất],MD_NVL[SKU name_gom])</f>
        <v>B5_DT</v>
      </c>
      <c r="H13" t="str">
        <f>Data_CoCau[[#This Row],[Main SKU]]&amp;" | "&amp;Data_CoCau[[#This Row],[Main SKU name]]</f>
        <v>160012428 | Vảy PET B1-B7.1</v>
      </c>
      <c r="I13" t="str">
        <f>Data_CoCau[[#This Row],[Material-Xuất]]&amp;" | "&amp;Data_CoCau[[#This Row],[Material description-Xuất]]</f>
        <v>160012305 | Vảy PET B5_A2</v>
      </c>
    </row>
    <row r="14" spans="1:9" hidden="1" x14ac:dyDescent="0.35">
      <c r="A14">
        <v>2025</v>
      </c>
      <c r="B14" s="55" t="s">
        <v>156</v>
      </c>
      <c r="C14" t="s">
        <v>157</v>
      </c>
      <c r="D14" s="2" t="s">
        <v>164</v>
      </c>
      <c r="E14" t="s">
        <v>165</v>
      </c>
      <c r="F14" s="2">
        <v>7000</v>
      </c>
      <c r="G14" s="2" t="str">
        <f>_xlfn.XLOOKUP(Data_CoCau[[#This Row],[Material-Xuất]],MD_NVL[Material-Xuất],MD_NVL[SKU name_gom])</f>
        <v>B1_MN</v>
      </c>
      <c r="H14" t="str">
        <f>Data_CoCau[[#This Row],[Main SKU]]&amp;" | "&amp;Data_CoCau[[#This Row],[Main SKU name]]</f>
        <v>160012428 | Vảy PET B1-B7.1</v>
      </c>
      <c r="I14" t="str">
        <f>Data_CoCau[[#This Row],[Material-Xuất]]&amp;" | "&amp;Data_CoCau[[#This Row],[Material description-Xuất]]</f>
        <v>160012296 | Vảy PET B1_A2.2 MN</v>
      </c>
    </row>
    <row r="15" spans="1:9" hidden="1" x14ac:dyDescent="0.35">
      <c r="A15">
        <v>2025</v>
      </c>
      <c r="B15" s="55" t="s">
        <v>156</v>
      </c>
      <c r="C15" t="s">
        <v>157</v>
      </c>
      <c r="D15" s="2" t="s">
        <v>288</v>
      </c>
      <c r="E15" t="s">
        <v>289</v>
      </c>
      <c r="F15" s="2">
        <v>4671</v>
      </c>
      <c r="G15" s="2" t="str">
        <f>_xlfn.XLOOKUP(Data_CoCau[[#This Row],[Material-Xuất]],MD_NVL[Material-Xuất],MD_NVL[SKU name_gom])</f>
        <v>B5_DT</v>
      </c>
      <c r="H15" t="str">
        <f>Data_CoCau[[#This Row],[Main SKU]]&amp;" | "&amp;Data_CoCau[[#This Row],[Main SKU name]]</f>
        <v>160012428 | Vảy PET B1-B7.1</v>
      </c>
      <c r="I15" t="str">
        <f>Data_CoCau[[#This Row],[Material-Xuất]]&amp;" | "&amp;Data_CoCau[[#This Row],[Material description-Xuất]]</f>
        <v>160009898 | Vảy PET B5_A1</v>
      </c>
    </row>
    <row r="16" spans="1:9" hidden="1" x14ac:dyDescent="0.35">
      <c r="A16">
        <v>2025</v>
      </c>
      <c r="B16" s="55" t="s">
        <v>156</v>
      </c>
      <c r="C16" t="s">
        <v>157</v>
      </c>
      <c r="D16" s="2" t="s">
        <v>192</v>
      </c>
      <c r="E16" t="s">
        <v>193</v>
      </c>
      <c r="F16" s="2">
        <v>4145</v>
      </c>
      <c r="G16" s="2" t="str">
        <f>_xlfn.XLOOKUP(Data_CoCau[[#This Row],[Material-Xuất]],MD_NVL[Material-Xuất],MD_NVL[SKU name_gom])</f>
        <v>Vảy trộn</v>
      </c>
      <c r="H16" t="str">
        <f>Data_CoCau[[#This Row],[Main SKU]]&amp;" | "&amp;Data_CoCau[[#This Row],[Main SKU name]]</f>
        <v>160012428 | Vảy PET B1-B7.1</v>
      </c>
      <c r="I16" t="str">
        <f>Data_CoCau[[#This Row],[Material-Xuất]]&amp;" | "&amp;Data_CoCau[[#This Row],[Material description-Xuất]]</f>
        <v>160012694 | Vảy PET B1_A3-B6.1_A1A2-B5_A1A2</v>
      </c>
    </row>
    <row r="17" spans="1:9" x14ac:dyDescent="0.35">
      <c r="A17">
        <v>2025</v>
      </c>
      <c r="B17" s="55" t="s">
        <v>156</v>
      </c>
      <c r="C17" t="s">
        <v>157</v>
      </c>
      <c r="D17" s="2" t="s">
        <v>330</v>
      </c>
      <c r="E17" t="s">
        <v>331</v>
      </c>
      <c r="F17" s="2">
        <v>3500</v>
      </c>
      <c r="G17" s="2" t="str">
        <f>_xlfn.XLOOKUP(Data_CoCau[[#This Row],[Material-Xuất]],MD_NVL[Material-Xuất],MD_NVL[SKU name_gom])</f>
        <v>B7_DT</v>
      </c>
      <c r="H17" t="str">
        <f>Data_CoCau[[#This Row],[Main SKU]]&amp;" | "&amp;Data_CoCau[[#This Row],[Main SKU name]]</f>
        <v>160012428 | Vảy PET B1-B7.1</v>
      </c>
      <c r="I17" t="str">
        <f>Data_CoCau[[#This Row],[Material-Xuất]]&amp;" | "&amp;Data_CoCau[[#This Row],[Material description-Xuất]]</f>
        <v>160012380 | Vảy PET B7.1_A3</v>
      </c>
    </row>
    <row r="18" spans="1:9" hidden="1" x14ac:dyDescent="0.35">
      <c r="A18">
        <v>2025</v>
      </c>
      <c r="B18" s="55" t="s">
        <v>156</v>
      </c>
      <c r="C18" t="s">
        <v>157</v>
      </c>
      <c r="D18" s="2" t="s">
        <v>198</v>
      </c>
      <c r="E18" t="s">
        <v>199</v>
      </c>
      <c r="F18" s="2">
        <v>3000</v>
      </c>
      <c r="G18" s="2" t="str">
        <f>_xlfn.XLOOKUP(Data_CoCau[[#This Row],[Material-Xuất]],MD_NVL[Material-Xuất],MD_NVL[SKU name_gom])</f>
        <v>Vảy trộn</v>
      </c>
      <c r="H18" t="str">
        <f>Data_CoCau[[#This Row],[Main SKU]]&amp;" | "&amp;Data_CoCau[[#This Row],[Main SKU name]]</f>
        <v>160012428 | Vảy PET B1-B7.1</v>
      </c>
      <c r="I18" t="str">
        <f>Data_CoCau[[#This Row],[Material-Xuất]]&amp;" | "&amp;Data_CoCau[[#This Row],[Material description-Xuất]]</f>
        <v>160012691 | Vảy PET B1_A3-B8_A3</v>
      </c>
    </row>
    <row r="19" spans="1:9" hidden="1" x14ac:dyDescent="0.35">
      <c r="A19">
        <v>2025</v>
      </c>
      <c r="B19" s="55" t="s">
        <v>156</v>
      </c>
      <c r="C19" t="s">
        <v>157</v>
      </c>
      <c r="D19" s="2" t="s">
        <v>230</v>
      </c>
      <c r="E19" t="s">
        <v>231</v>
      </c>
      <c r="F19" s="2">
        <v>2500</v>
      </c>
      <c r="G19" s="2" t="str">
        <f>_xlfn.XLOOKUP(Data_CoCau[[#This Row],[Material-Xuất]],MD_NVL[Material-Xuất],MD_NVL[SKU name_gom])</f>
        <v>Vảy trộn</v>
      </c>
      <c r="H19" t="str">
        <f>Data_CoCau[[#This Row],[Main SKU]]&amp;" | "&amp;Data_CoCau[[#This Row],[Main SKU name]]</f>
        <v>160012428 | Vảy PET B1-B7.1</v>
      </c>
      <c r="I19" t="str">
        <f>Data_CoCau[[#This Row],[Material-Xuất]]&amp;" | "&amp;Data_CoCau[[#This Row],[Material description-Xuất]]</f>
        <v>160012248 | Vảy PET Mixed</v>
      </c>
    </row>
    <row r="20" spans="1:9" hidden="1" x14ac:dyDescent="0.35">
      <c r="A20">
        <v>2025</v>
      </c>
      <c r="B20" s="55" t="s">
        <v>156</v>
      </c>
      <c r="C20" t="s">
        <v>157</v>
      </c>
      <c r="D20" s="2" t="s">
        <v>196</v>
      </c>
      <c r="E20" t="s">
        <v>197</v>
      </c>
      <c r="F20" s="2">
        <v>2000</v>
      </c>
      <c r="G20" s="2" t="str">
        <f>_xlfn.XLOOKUP(Data_CoCau[[#This Row],[Material-Xuất]],MD_NVL[Material-Xuất],MD_NVL[SKU name_gom])</f>
        <v>B1_MN</v>
      </c>
      <c r="H20" t="str">
        <f>Data_CoCau[[#This Row],[Main SKU]]&amp;" | "&amp;Data_CoCau[[#This Row],[Main SKU name]]</f>
        <v>160012428 | Vảy PET B1-B7.1</v>
      </c>
      <c r="I20" t="str">
        <f>Data_CoCau[[#This Row],[Material-Xuất]]&amp;" | "&amp;Data_CoCau[[#This Row],[Material description-Xuất]]</f>
        <v>160012297 | Vảy PET B1_A3 MN</v>
      </c>
    </row>
    <row r="21" spans="1:9" hidden="1" x14ac:dyDescent="0.35">
      <c r="A21">
        <v>2025</v>
      </c>
      <c r="B21" s="55" t="s">
        <v>156</v>
      </c>
      <c r="C21" t="s">
        <v>157</v>
      </c>
      <c r="D21" s="2" t="s">
        <v>62</v>
      </c>
      <c r="E21" t="s">
        <v>63</v>
      </c>
      <c r="F21" s="2">
        <v>355</v>
      </c>
      <c r="G21" s="2" t="str">
        <f>_xlfn.XLOOKUP(Data_CoCau[[#This Row],[Material-Xuất]],MD_NVL[Material-Xuất],MD_NVL[SKU name_gom])</f>
        <v>Vảy trộn</v>
      </c>
      <c r="H21" t="str">
        <f>Data_CoCau[[#This Row],[Main SKU]]&amp;" | "&amp;Data_CoCau[[#This Row],[Main SKU name]]</f>
        <v>160012428 | Vảy PET B1-B7.1</v>
      </c>
      <c r="I21" t="str">
        <f>Data_CoCau[[#This Row],[Material-Xuất]]&amp;" | "&amp;Data_CoCau[[#This Row],[Material description-Xuất]]</f>
        <v>160012869 | Vảy PET WSS03G Mixed</v>
      </c>
    </row>
    <row r="22" spans="1:9" hidden="1" x14ac:dyDescent="0.35">
      <c r="A22">
        <v>2026</v>
      </c>
      <c r="B22" s="55" t="s">
        <v>156</v>
      </c>
      <c r="C22" t="s">
        <v>157</v>
      </c>
      <c r="D22" s="2" t="s">
        <v>246</v>
      </c>
      <c r="E22" t="s">
        <v>247</v>
      </c>
      <c r="F22" s="2">
        <v>175000</v>
      </c>
      <c r="G22" s="2" t="str">
        <f>_xlfn.XLOOKUP(Data_CoCau[[#This Row],[Material-Xuất]],MD_NVL[Material-Xuất],MD_NVL[SKU name_gom])</f>
        <v>B1_DT</v>
      </c>
      <c r="H22" t="str">
        <f>Data_CoCau[[#This Row],[Main SKU]]&amp;" | "&amp;Data_CoCau[[#This Row],[Main SKU name]]</f>
        <v>160012428 | Vảy PET B1-B7.1</v>
      </c>
      <c r="I22" t="str">
        <f>Data_CoCau[[#This Row],[Material-Xuất]]&amp;" | "&amp;Data_CoCau[[#This Row],[Material description-Xuất]]</f>
        <v>160012830 | Vảy PET B1_A1 DT-L</v>
      </c>
    </row>
    <row r="23" spans="1:9" hidden="1" x14ac:dyDescent="0.35">
      <c r="A23">
        <v>2026</v>
      </c>
      <c r="B23" s="55" t="s">
        <v>156</v>
      </c>
      <c r="C23" t="s">
        <v>157</v>
      </c>
      <c r="D23" s="2" t="s">
        <v>214</v>
      </c>
      <c r="E23" t="s">
        <v>215</v>
      </c>
      <c r="F23" s="2">
        <v>18500</v>
      </c>
      <c r="G23" s="2" t="str">
        <f>_xlfn.XLOOKUP(Data_CoCau[[#This Row],[Material-Xuất]],MD_NVL[Material-Xuất],MD_NVL[SKU name_gom])</f>
        <v>B7_DT</v>
      </c>
      <c r="H23" t="str">
        <f>Data_CoCau[[#This Row],[Main SKU]]&amp;" | "&amp;Data_CoCau[[#This Row],[Main SKU name]]</f>
        <v>160012428 | Vảy PET B1-B7.1</v>
      </c>
      <c r="I23" t="str">
        <f>Data_CoCau[[#This Row],[Material-Xuất]]&amp;" | "&amp;Data_CoCau[[#This Row],[Material description-Xuất]]</f>
        <v>160011808 | Vảy PET B7_A1</v>
      </c>
    </row>
    <row r="24" spans="1:9" hidden="1" x14ac:dyDescent="0.35">
      <c r="A24">
        <v>2024</v>
      </c>
      <c r="B24" s="55" t="s">
        <v>62</v>
      </c>
      <c r="C24" t="s">
        <v>63</v>
      </c>
      <c r="D24" s="2" t="s">
        <v>212</v>
      </c>
      <c r="E24" t="s">
        <v>213</v>
      </c>
      <c r="F24" s="2">
        <v>64400</v>
      </c>
      <c r="G24" s="2" t="str">
        <f>_xlfn.XLOOKUP(Data_CoCau[[#This Row],[Material-Xuất]],MD_NVL[Material-Xuất],MD_NVL[SKU name_gom])</f>
        <v>B6_DT</v>
      </c>
      <c r="H24" t="str">
        <f>Data_CoCau[[#This Row],[Main SKU]]&amp;" | "&amp;Data_CoCau[[#This Row],[Main SKU name]]</f>
        <v>160012869 | Vảy PET WSS03G Mixed</v>
      </c>
      <c r="I24" t="str">
        <f>Data_CoCau[[#This Row],[Material-Xuất]]&amp;" | "&amp;Data_CoCau[[#This Row],[Material description-Xuất]]</f>
        <v>160012689 | Vảy PET B6.2_A3.2</v>
      </c>
    </row>
    <row r="25" spans="1:9" x14ac:dyDescent="0.35">
      <c r="A25">
        <v>2024</v>
      </c>
      <c r="B25" s="55" t="s">
        <v>62</v>
      </c>
      <c r="C25" t="s">
        <v>63</v>
      </c>
      <c r="D25" s="2" t="s">
        <v>332</v>
      </c>
      <c r="E25" t="s">
        <v>333</v>
      </c>
      <c r="F25" s="2">
        <v>40475</v>
      </c>
      <c r="G25" s="2" t="str">
        <f>_xlfn.XLOOKUP(Data_CoCau[[#This Row],[Material-Xuất]],MD_NVL[Material-Xuất],MD_NVL[SKU name_gom])</f>
        <v>B6_DT</v>
      </c>
      <c r="H25" t="str">
        <f>Data_CoCau[[#This Row],[Main SKU]]&amp;" | "&amp;Data_CoCau[[#This Row],[Main SKU name]]</f>
        <v>160012869 | Vảy PET WSS03G Mixed</v>
      </c>
      <c r="I25" t="str">
        <f>Data_CoCau[[#This Row],[Material-Xuất]]&amp;" | "&amp;Data_CoCau[[#This Row],[Material description-Xuất]]</f>
        <v>160012383 | Vảy PET B6.1_A2</v>
      </c>
    </row>
    <row r="26" spans="1:9" hidden="1" x14ac:dyDescent="0.35">
      <c r="A26">
        <v>2024</v>
      </c>
      <c r="B26" s="55" t="s">
        <v>62</v>
      </c>
      <c r="C26" t="s">
        <v>63</v>
      </c>
      <c r="D26" s="2" t="s">
        <v>224</v>
      </c>
      <c r="E26" t="s">
        <v>225</v>
      </c>
      <c r="F26" s="2">
        <v>18175</v>
      </c>
      <c r="G26" s="2" t="str">
        <f>_xlfn.XLOOKUP(Data_CoCau[[#This Row],[Material-Xuất]],MD_NVL[Material-Xuất],MD_NVL[SKU name_gom])</f>
        <v>B2_DT</v>
      </c>
      <c r="H26" t="str">
        <f>Data_CoCau[[#This Row],[Main SKU]]&amp;" | "&amp;Data_CoCau[[#This Row],[Main SKU name]]</f>
        <v>160012869 | Vảy PET WSS03G Mixed</v>
      </c>
      <c r="I26" t="str">
        <f>Data_CoCau[[#This Row],[Material-Xuất]]&amp;" | "&amp;Data_CoCau[[#This Row],[Material description-Xuất]]</f>
        <v>160012684 | Vảy PET B2.2_A2</v>
      </c>
    </row>
    <row r="27" spans="1:9" hidden="1" x14ac:dyDescent="0.35">
      <c r="A27">
        <v>2024</v>
      </c>
      <c r="B27" s="55" t="s">
        <v>62</v>
      </c>
      <c r="C27" t="s">
        <v>63</v>
      </c>
      <c r="D27" s="2" t="s">
        <v>222</v>
      </c>
      <c r="E27" t="s">
        <v>223</v>
      </c>
      <c r="F27" s="2">
        <v>13700</v>
      </c>
      <c r="G27" s="2" t="str">
        <f>_xlfn.XLOOKUP(Data_CoCau[[#This Row],[Material-Xuất]],MD_NVL[Material-Xuất],MD_NVL[SKU name_gom])</f>
        <v>B2_DT</v>
      </c>
      <c r="H27" t="str">
        <f>Data_CoCau[[#This Row],[Main SKU]]&amp;" | "&amp;Data_CoCau[[#This Row],[Main SKU name]]</f>
        <v>160012869 | Vảy PET WSS03G Mixed</v>
      </c>
      <c r="I27" t="str">
        <f>Data_CoCau[[#This Row],[Material-Xuất]]&amp;" | "&amp;Data_CoCau[[#This Row],[Material description-Xuất]]</f>
        <v>160012683 | Vảy PET B2.2_A1</v>
      </c>
    </row>
    <row r="28" spans="1:9" hidden="1" x14ac:dyDescent="0.35">
      <c r="A28">
        <v>2024</v>
      </c>
      <c r="B28" s="55" t="s">
        <v>62</v>
      </c>
      <c r="C28" t="s">
        <v>63</v>
      </c>
      <c r="D28" s="2" t="s">
        <v>196</v>
      </c>
      <c r="E28" t="s">
        <v>197</v>
      </c>
      <c r="F28" s="2">
        <v>8850</v>
      </c>
      <c r="G28" s="2" t="str">
        <f>_xlfn.XLOOKUP(Data_CoCau[[#This Row],[Material-Xuất]],MD_NVL[Material-Xuất],MD_NVL[SKU name_gom])</f>
        <v>B1_MN</v>
      </c>
      <c r="H28" t="str">
        <f>Data_CoCau[[#This Row],[Main SKU]]&amp;" | "&amp;Data_CoCau[[#This Row],[Main SKU name]]</f>
        <v>160012869 | Vảy PET WSS03G Mixed</v>
      </c>
      <c r="I28" t="str">
        <f>Data_CoCau[[#This Row],[Material-Xuất]]&amp;" | "&amp;Data_CoCau[[#This Row],[Material description-Xuất]]</f>
        <v>160012297 | Vảy PET B1_A3 MN</v>
      </c>
    </row>
    <row r="29" spans="1:9" hidden="1" x14ac:dyDescent="0.35">
      <c r="A29">
        <v>2024</v>
      </c>
      <c r="B29" s="55" t="s">
        <v>62</v>
      </c>
      <c r="C29" t="s">
        <v>63</v>
      </c>
      <c r="D29" s="2" t="s">
        <v>164</v>
      </c>
      <c r="E29" t="s">
        <v>165</v>
      </c>
      <c r="F29" s="2">
        <v>5000</v>
      </c>
      <c r="G29" s="2" t="str">
        <f>_xlfn.XLOOKUP(Data_CoCau[[#This Row],[Material-Xuất]],MD_NVL[Material-Xuất],MD_NVL[SKU name_gom])</f>
        <v>B1_MN</v>
      </c>
      <c r="H29" t="str">
        <f>Data_CoCau[[#This Row],[Main SKU]]&amp;" | "&amp;Data_CoCau[[#This Row],[Main SKU name]]</f>
        <v>160012869 | Vảy PET WSS03G Mixed</v>
      </c>
      <c r="I29" t="str">
        <f>Data_CoCau[[#This Row],[Material-Xuất]]&amp;" | "&amp;Data_CoCau[[#This Row],[Material description-Xuất]]</f>
        <v>160012296 | Vảy PET B1_A2.2 MN</v>
      </c>
    </row>
    <row r="30" spans="1:9" hidden="1" x14ac:dyDescent="0.35">
      <c r="A30">
        <v>2024</v>
      </c>
      <c r="B30" s="55" t="s">
        <v>62</v>
      </c>
      <c r="C30" t="s">
        <v>63</v>
      </c>
      <c r="D30" s="2" t="s">
        <v>252</v>
      </c>
      <c r="E30" t="s">
        <v>253</v>
      </c>
      <c r="F30" s="2">
        <v>3900</v>
      </c>
      <c r="G30" s="2" t="str">
        <f>_xlfn.XLOOKUP(Data_CoCau[[#This Row],[Material-Xuất]],MD_NVL[Material-Xuất],MD_NVL[SKU name_gom])</f>
        <v>B2_DT</v>
      </c>
      <c r="H30" t="str">
        <f>Data_CoCau[[#This Row],[Main SKU]]&amp;" | "&amp;Data_CoCau[[#This Row],[Main SKU name]]</f>
        <v>160012869 | Vảy PET WSS03G Mixed</v>
      </c>
      <c r="I30" t="str">
        <f>Data_CoCau[[#This Row],[Material-Xuất]]&amp;" | "&amp;Data_CoCau[[#This Row],[Material description-Xuất]]</f>
        <v>160012685 | Vảy PET B2.2_A3</v>
      </c>
    </row>
    <row r="31" spans="1:9" hidden="1" x14ac:dyDescent="0.35">
      <c r="A31">
        <v>2025</v>
      </c>
      <c r="B31" s="55" t="s">
        <v>62</v>
      </c>
      <c r="C31" t="s">
        <v>63</v>
      </c>
      <c r="D31" s="2" t="s">
        <v>266</v>
      </c>
      <c r="E31" t="s">
        <v>267</v>
      </c>
      <c r="F31" s="2">
        <v>393045</v>
      </c>
      <c r="G31" s="2" t="str">
        <f>_xlfn.XLOOKUP(Data_CoCau[[#This Row],[Material-Xuất]],MD_NVL[Material-Xuất],MD_NVL[SKU name_gom])</f>
        <v>B6_DT</v>
      </c>
      <c r="H31" t="str">
        <f>Data_CoCau[[#This Row],[Main SKU]]&amp;" | "&amp;Data_CoCau[[#This Row],[Main SKU name]]</f>
        <v>160012869 | Vảy PET WSS03G Mixed</v>
      </c>
      <c r="I31" t="str">
        <f>Data_CoCau[[#This Row],[Material-Xuất]]&amp;" | "&amp;Data_CoCau[[#This Row],[Material description-Xuất]]</f>
        <v>160012917 | Vảy PET B6.2_A3.1</v>
      </c>
    </row>
    <row r="32" spans="1:9" hidden="1" x14ac:dyDescent="0.35">
      <c r="A32">
        <v>2025</v>
      </c>
      <c r="B32" s="55" t="s">
        <v>62</v>
      </c>
      <c r="C32" t="s">
        <v>63</v>
      </c>
      <c r="D32" s="2" t="s">
        <v>226</v>
      </c>
      <c r="E32" t="s">
        <v>227</v>
      </c>
      <c r="F32" s="2">
        <v>206100</v>
      </c>
      <c r="G32" s="2" t="str">
        <f>_xlfn.XLOOKUP(Data_CoCau[[#This Row],[Material-Xuất]],MD_NVL[Material-Xuất],MD_NVL[SKU name_gom])</f>
        <v>B6_DT</v>
      </c>
      <c r="H32" t="str">
        <f>Data_CoCau[[#This Row],[Main SKU]]&amp;" | "&amp;Data_CoCau[[#This Row],[Main SKU name]]</f>
        <v>160012869 | Vảy PET WSS03G Mixed</v>
      </c>
      <c r="I32" t="str">
        <f>Data_CoCau[[#This Row],[Material-Xuất]]&amp;" | "&amp;Data_CoCau[[#This Row],[Material description-Xuất]]</f>
        <v>160012688 | Vảy PET B6.2_A2</v>
      </c>
    </row>
    <row r="33" spans="1:9" hidden="1" x14ac:dyDescent="0.35">
      <c r="A33">
        <v>2025</v>
      </c>
      <c r="B33" s="55" t="s">
        <v>62</v>
      </c>
      <c r="C33" t="s">
        <v>63</v>
      </c>
      <c r="D33" s="2" t="s">
        <v>164</v>
      </c>
      <c r="E33" t="s">
        <v>165</v>
      </c>
      <c r="F33" s="2">
        <v>177150</v>
      </c>
      <c r="G33" s="2" t="str">
        <f>_xlfn.XLOOKUP(Data_CoCau[[#This Row],[Material-Xuất]],MD_NVL[Material-Xuất],MD_NVL[SKU name_gom])</f>
        <v>B1_MN</v>
      </c>
      <c r="H33" t="str">
        <f>Data_CoCau[[#This Row],[Main SKU]]&amp;" | "&amp;Data_CoCau[[#This Row],[Main SKU name]]</f>
        <v>160012869 | Vảy PET WSS03G Mixed</v>
      </c>
      <c r="I33" t="str">
        <f>Data_CoCau[[#This Row],[Material-Xuất]]&amp;" | "&amp;Data_CoCau[[#This Row],[Material description-Xuất]]</f>
        <v>160012296 | Vảy PET B1_A2.2 MN</v>
      </c>
    </row>
    <row r="34" spans="1:9" hidden="1" x14ac:dyDescent="0.35">
      <c r="A34">
        <v>2025</v>
      </c>
      <c r="B34" s="55" t="s">
        <v>62</v>
      </c>
      <c r="C34" t="s">
        <v>63</v>
      </c>
      <c r="D34" s="2" t="s">
        <v>196</v>
      </c>
      <c r="E34" t="s">
        <v>197</v>
      </c>
      <c r="F34" s="2">
        <v>149230</v>
      </c>
      <c r="G34" s="2" t="str">
        <f>_xlfn.XLOOKUP(Data_CoCau[[#This Row],[Material-Xuất]],MD_NVL[Material-Xuất],MD_NVL[SKU name_gom])</f>
        <v>B1_MN</v>
      </c>
      <c r="H34" t="str">
        <f>Data_CoCau[[#This Row],[Main SKU]]&amp;" | "&amp;Data_CoCau[[#This Row],[Main SKU name]]</f>
        <v>160012869 | Vảy PET WSS03G Mixed</v>
      </c>
      <c r="I34" t="str">
        <f>Data_CoCau[[#This Row],[Material-Xuất]]&amp;" | "&amp;Data_CoCau[[#This Row],[Material description-Xuất]]</f>
        <v>160012297 | Vảy PET B1_A3 MN</v>
      </c>
    </row>
    <row r="35" spans="1:9" hidden="1" x14ac:dyDescent="0.35">
      <c r="A35">
        <v>2025</v>
      </c>
      <c r="B35" s="55" t="s">
        <v>62</v>
      </c>
      <c r="C35" t="s">
        <v>63</v>
      </c>
      <c r="D35" s="2" t="s">
        <v>224</v>
      </c>
      <c r="E35" t="s">
        <v>225</v>
      </c>
      <c r="F35" s="2">
        <v>76500</v>
      </c>
      <c r="G35" s="2" t="str">
        <f>_xlfn.XLOOKUP(Data_CoCau[[#This Row],[Material-Xuất]],MD_NVL[Material-Xuất],MD_NVL[SKU name_gom])</f>
        <v>B2_DT</v>
      </c>
      <c r="H35" t="str">
        <f>Data_CoCau[[#This Row],[Main SKU]]&amp;" | "&amp;Data_CoCau[[#This Row],[Main SKU name]]</f>
        <v>160012869 | Vảy PET WSS03G Mixed</v>
      </c>
      <c r="I35" t="str">
        <f>Data_CoCau[[#This Row],[Material-Xuất]]&amp;" | "&amp;Data_CoCau[[#This Row],[Material description-Xuất]]</f>
        <v>160012684 | Vảy PET B2.2_A2</v>
      </c>
    </row>
    <row r="36" spans="1:9" hidden="1" x14ac:dyDescent="0.35">
      <c r="A36">
        <v>2025</v>
      </c>
      <c r="B36" s="55" t="s">
        <v>62</v>
      </c>
      <c r="C36" t="s">
        <v>63</v>
      </c>
      <c r="D36" s="2" t="s">
        <v>222</v>
      </c>
      <c r="E36" t="s">
        <v>223</v>
      </c>
      <c r="F36" s="2">
        <v>61471.857000000004</v>
      </c>
      <c r="G36" s="2" t="str">
        <f>_xlfn.XLOOKUP(Data_CoCau[[#This Row],[Material-Xuất]],MD_NVL[Material-Xuất],MD_NVL[SKU name_gom])</f>
        <v>B2_DT</v>
      </c>
      <c r="H36" t="str">
        <f>Data_CoCau[[#This Row],[Main SKU]]&amp;" | "&amp;Data_CoCau[[#This Row],[Main SKU name]]</f>
        <v>160012869 | Vảy PET WSS03G Mixed</v>
      </c>
      <c r="I36" t="str">
        <f>Data_CoCau[[#This Row],[Material-Xuất]]&amp;" | "&amp;Data_CoCau[[#This Row],[Material description-Xuất]]</f>
        <v>160012683 | Vảy PET B2.2_A1</v>
      </c>
    </row>
    <row r="37" spans="1:9" hidden="1" x14ac:dyDescent="0.35">
      <c r="A37">
        <v>2025</v>
      </c>
      <c r="B37" s="55" t="s">
        <v>62</v>
      </c>
      <c r="C37" t="s">
        <v>63</v>
      </c>
      <c r="D37" s="2" t="s">
        <v>252</v>
      </c>
      <c r="E37" t="s">
        <v>253</v>
      </c>
      <c r="F37" s="2">
        <v>48045</v>
      </c>
      <c r="G37" s="2" t="str">
        <f>_xlfn.XLOOKUP(Data_CoCau[[#This Row],[Material-Xuất]],MD_NVL[Material-Xuất],MD_NVL[SKU name_gom])</f>
        <v>B2_DT</v>
      </c>
      <c r="H37" t="str">
        <f>Data_CoCau[[#This Row],[Main SKU]]&amp;" | "&amp;Data_CoCau[[#This Row],[Main SKU name]]</f>
        <v>160012869 | Vảy PET WSS03G Mixed</v>
      </c>
      <c r="I37" t="str">
        <f>Data_CoCau[[#This Row],[Material-Xuất]]&amp;" | "&amp;Data_CoCau[[#This Row],[Material description-Xuất]]</f>
        <v>160012685 | Vảy PET B2.2_A3</v>
      </c>
    </row>
    <row r="38" spans="1:9" hidden="1" x14ac:dyDescent="0.35">
      <c r="A38">
        <v>2025</v>
      </c>
      <c r="B38" s="55" t="s">
        <v>62</v>
      </c>
      <c r="C38" t="s">
        <v>63</v>
      </c>
      <c r="D38" s="2" t="s">
        <v>194</v>
      </c>
      <c r="E38" t="s">
        <v>195</v>
      </c>
      <c r="F38" s="2">
        <v>42133.142999999996</v>
      </c>
      <c r="G38" s="2" t="str">
        <f>_xlfn.XLOOKUP(Data_CoCau[[#This Row],[Material-Xuất]],MD_NVL[Material-Xuất],MD_NVL[SKU name_gom])</f>
        <v>B1_DT</v>
      </c>
      <c r="H38" t="str">
        <f>Data_CoCau[[#This Row],[Main SKU]]&amp;" | "&amp;Data_CoCau[[#This Row],[Main SKU name]]</f>
        <v>160012869 | Vảy PET WSS03G Mixed</v>
      </c>
      <c r="I38" t="str">
        <f>Data_CoCau[[#This Row],[Material-Xuất]]&amp;" | "&amp;Data_CoCau[[#This Row],[Material description-Xuất]]</f>
        <v>160012294 | Vảy PET B1_A3 DT</v>
      </c>
    </row>
    <row r="39" spans="1:9" hidden="1" x14ac:dyDescent="0.35">
      <c r="A39">
        <v>2025</v>
      </c>
      <c r="B39" s="55" t="s">
        <v>62</v>
      </c>
      <c r="C39" t="s">
        <v>63</v>
      </c>
      <c r="D39" s="2" t="s">
        <v>270</v>
      </c>
      <c r="E39" t="s">
        <v>271</v>
      </c>
      <c r="F39" s="2">
        <v>40300</v>
      </c>
      <c r="G39" s="2" t="str">
        <f>_xlfn.XLOOKUP(Data_CoCau[[#This Row],[Material-Xuất]],MD_NVL[Material-Xuất],MD_NVL[SKU name_gom])</f>
        <v>B6_DT</v>
      </c>
      <c r="H39" t="str">
        <f>Data_CoCau[[#This Row],[Main SKU]]&amp;" | "&amp;Data_CoCau[[#This Row],[Main SKU name]]</f>
        <v>160012869 | Vảy PET WSS03G Mixed</v>
      </c>
      <c r="I39" t="str">
        <f>Data_CoCau[[#This Row],[Material-Xuất]]&amp;" | "&amp;Data_CoCau[[#This Row],[Material description-Xuất]]</f>
        <v>160012687 | Vảy PET B6.2_A1</v>
      </c>
    </row>
    <row r="40" spans="1:9" hidden="1" x14ac:dyDescent="0.35">
      <c r="A40">
        <v>2025</v>
      </c>
      <c r="B40" s="55" t="s">
        <v>62</v>
      </c>
      <c r="C40" t="s">
        <v>63</v>
      </c>
      <c r="D40" s="2" t="s">
        <v>212</v>
      </c>
      <c r="E40" t="s">
        <v>213</v>
      </c>
      <c r="F40" s="2">
        <v>15400</v>
      </c>
      <c r="G40" s="2" t="str">
        <f>_xlfn.XLOOKUP(Data_CoCau[[#This Row],[Material-Xuất]],MD_NVL[Material-Xuất],MD_NVL[SKU name_gom])</f>
        <v>B6_DT</v>
      </c>
      <c r="H40" t="str">
        <f>Data_CoCau[[#This Row],[Main SKU]]&amp;" | "&amp;Data_CoCau[[#This Row],[Main SKU name]]</f>
        <v>160012869 | Vảy PET WSS03G Mixed</v>
      </c>
      <c r="I40" t="str">
        <f>Data_CoCau[[#This Row],[Material-Xuất]]&amp;" | "&amp;Data_CoCau[[#This Row],[Material description-Xuất]]</f>
        <v>160012689 | Vảy PET B6.2_A3.2</v>
      </c>
    </row>
    <row r="41" spans="1:9" hidden="1" x14ac:dyDescent="0.35">
      <c r="A41">
        <v>2025</v>
      </c>
      <c r="B41" s="55" t="s">
        <v>62</v>
      </c>
      <c r="C41" t="s">
        <v>63</v>
      </c>
      <c r="D41" s="2" t="s">
        <v>170</v>
      </c>
      <c r="E41" t="s">
        <v>171</v>
      </c>
      <c r="F41" s="2">
        <v>12000</v>
      </c>
      <c r="G41" s="2" t="str">
        <f>_xlfn.XLOOKUP(Data_CoCau[[#This Row],[Material-Xuất]],MD_NVL[Material-Xuất],MD_NVL[SKU name_gom])</f>
        <v>B1_MN</v>
      </c>
      <c r="H41" t="str">
        <f>Data_CoCau[[#This Row],[Main SKU]]&amp;" | "&amp;Data_CoCau[[#This Row],[Main SKU name]]</f>
        <v>160012869 | Vảy PET WSS03G Mixed</v>
      </c>
      <c r="I41" t="str">
        <f>Data_CoCau[[#This Row],[Material-Xuất]]&amp;" | "&amp;Data_CoCau[[#This Row],[Material description-Xuất]]</f>
        <v>160012660 | Vảy PET B1_A2.1 MN</v>
      </c>
    </row>
    <row r="42" spans="1:9" hidden="1" x14ac:dyDescent="0.35">
      <c r="A42">
        <v>2025</v>
      </c>
      <c r="B42" s="55" t="s">
        <v>62</v>
      </c>
      <c r="C42" t="s">
        <v>63</v>
      </c>
      <c r="D42" s="2" t="s">
        <v>162</v>
      </c>
      <c r="E42" t="s">
        <v>163</v>
      </c>
      <c r="F42" s="2">
        <v>10050</v>
      </c>
      <c r="G42" s="2" t="str">
        <f>_xlfn.XLOOKUP(Data_CoCau[[#This Row],[Material-Xuất]],MD_NVL[Material-Xuất],MD_NVL[SKU name_gom])</f>
        <v>B1_MN</v>
      </c>
      <c r="H42" t="str">
        <f>Data_CoCau[[#This Row],[Main SKU]]&amp;" | "&amp;Data_CoCau[[#This Row],[Main SKU name]]</f>
        <v>160012869 | Vảy PET WSS03G Mixed</v>
      </c>
      <c r="I42" t="str">
        <f>Data_CoCau[[#This Row],[Material-Xuất]]&amp;" | "&amp;Data_CoCau[[#This Row],[Material description-Xuất]]</f>
        <v>160011761 | Vảy PET B1_A1 MN</v>
      </c>
    </row>
    <row r="43" spans="1:9" x14ac:dyDescent="0.35">
      <c r="A43">
        <v>2025</v>
      </c>
      <c r="B43" s="55" t="s">
        <v>62</v>
      </c>
      <c r="C43" t="s">
        <v>63</v>
      </c>
      <c r="D43" s="2" t="s">
        <v>332</v>
      </c>
      <c r="E43" t="s">
        <v>333</v>
      </c>
      <c r="F43" s="2">
        <v>3000</v>
      </c>
      <c r="G43" s="2" t="str">
        <f>_xlfn.XLOOKUP(Data_CoCau[[#This Row],[Material-Xuất]],MD_NVL[Material-Xuất],MD_NVL[SKU name_gom])</f>
        <v>B6_DT</v>
      </c>
      <c r="H43" t="str">
        <f>Data_CoCau[[#This Row],[Main SKU]]&amp;" | "&amp;Data_CoCau[[#This Row],[Main SKU name]]</f>
        <v>160012869 | Vảy PET WSS03G Mixed</v>
      </c>
      <c r="I43" t="str">
        <f>Data_CoCau[[#This Row],[Material-Xuất]]&amp;" | "&amp;Data_CoCau[[#This Row],[Material description-Xuất]]</f>
        <v>160012383 | Vảy PET B6.1_A2</v>
      </c>
    </row>
    <row r="44" spans="1:9" x14ac:dyDescent="0.35">
      <c r="A44">
        <v>2025</v>
      </c>
      <c r="B44" s="55" t="s">
        <v>62</v>
      </c>
      <c r="C44" t="s">
        <v>63</v>
      </c>
      <c r="D44" s="2" t="s">
        <v>334</v>
      </c>
      <c r="E44" t="s">
        <v>335</v>
      </c>
      <c r="F44" s="2">
        <v>2000</v>
      </c>
      <c r="G44" s="2" t="str">
        <f>_xlfn.XLOOKUP(Data_CoCau[[#This Row],[Material-Xuất]],MD_NVL[Material-Xuất],MD_NVL[SKU name_gom])</f>
        <v>B6_DT</v>
      </c>
      <c r="H44" t="str">
        <f>Data_CoCau[[#This Row],[Main SKU]]&amp;" | "&amp;Data_CoCau[[#This Row],[Main SKU name]]</f>
        <v>160012869 | Vảy PET WSS03G Mixed</v>
      </c>
      <c r="I44" t="str">
        <f>Data_CoCau[[#This Row],[Material-Xuất]]&amp;" | "&amp;Data_CoCau[[#This Row],[Material description-Xuất]]</f>
        <v>160012382 | Vảy PET B6.1_A1</v>
      </c>
    </row>
    <row r="45" spans="1:9" hidden="1" x14ac:dyDescent="0.35">
      <c r="A45">
        <v>2025</v>
      </c>
      <c r="B45" s="55" t="s">
        <v>62</v>
      </c>
      <c r="C45" t="s">
        <v>63</v>
      </c>
      <c r="D45" s="2" t="s">
        <v>218</v>
      </c>
      <c r="E45" t="s">
        <v>219</v>
      </c>
      <c r="F45" s="2">
        <v>500</v>
      </c>
      <c r="G45" s="2" t="str">
        <f>_xlfn.XLOOKUP(Data_CoCau[[#This Row],[Material-Xuất]],MD_NVL[Material-Xuất],MD_NVL[SKU name_gom])</f>
        <v>B2_DT</v>
      </c>
      <c r="H45" t="str">
        <f>Data_CoCau[[#This Row],[Main SKU]]&amp;" | "&amp;Data_CoCau[[#This Row],[Main SKU name]]</f>
        <v>160012869 | Vảy PET WSS03G Mixed</v>
      </c>
      <c r="I45" t="str">
        <f>Data_CoCau[[#This Row],[Material-Xuất]]&amp;" | "&amp;Data_CoCau[[#This Row],[Material description-Xuất]]</f>
        <v>160009896 | Vảy PET B2.1_A1</v>
      </c>
    </row>
    <row r="46" spans="1:9" hidden="1" x14ac:dyDescent="0.35">
      <c r="A46">
        <v>2025</v>
      </c>
      <c r="B46" s="55" t="s">
        <v>62</v>
      </c>
      <c r="C46" t="s">
        <v>63</v>
      </c>
      <c r="D46" s="2" t="s">
        <v>220</v>
      </c>
      <c r="E46" t="s">
        <v>221</v>
      </c>
      <c r="F46" s="2">
        <v>400</v>
      </c>
      <c r="G46" s="2" t="str">
        <f>_xlfn.XLOOKUP(Data_CoCau[[#This Row],[Material-Xuất]],MD_NVL[Material-Xuất],MD_NVL[SKU name_gom])</f>
        <v>B2_DT</v>
      </c>
      <c r="H46" t="str">
        <f>Data_CoCau[[#This Row],[Main SKU]]&amp;" | "&amp;Data_CoCau[[#This Row],[Main SKU name]]</f>
        <v>160012869 | Vảy PET WSS03G Mixed</v>
      </c>
      <c r="I46" t="str">
        <f>Data_CoCau[[#This Row],[Material-Xuất]]&amp;" | "&amp;Data_CoCau[[#This Row],[Material description-Xuất]]</f>
        <v>160012299 | Vảy PET B2.1_A2</v>
      </c>
    </row>
    <row r="47" spans="1:9" hidden="1" x14ac:dyDescent="0.35">
      <c r="A47">
        <v>2026</v>
      </c>
      <c r="B47" s="55" t="s">
        <v>62</v>
      </c>
      <c r="C47" t="s">
        <v>63</v>
      </c>
      <c r="D47" s="2" t="s">
        <v>266</v>
      </c>
      <c r="E47" t="s">
        <v>267</v>
      </c>
      <c r="F47" s="2">
        <v>119000</v>
      </c>
      <c r="G47" s="2" t="str">
        <f>_xlfn.XLOOKUP(Data_CoCau[[#This Row],[Material-Xuất]],MD_NVL[Material-Xuất],MD_NVL[SKU name_gom])</f>
        <v>B6_DT</v>
      </c>
      <c r="H47" t="str">
        <f>Data_CoCau[[#This Row],[Main SKU]]&amp;" | "&amp;Data_CoCau[[#This Row],[Main SKU name]]</f>
        <v>160012869 | Vảy PET WSS03G Mixed</v>
      </c>
      <c r="I47" t="str">
        <f>Data_CoCau[[#This Row],[Material-Xuất]]&amp;" | "&amp;Data_CoCau[[#This Row],[Material description-Xuất]]</f>
        <v>160012917 | Vảy PET B6.2_A3.1</v>
      </c>
    </row>
    <row r="48" spans="1:9" hidden="1" x14ac:dyDescent="0.35">
      <c r="A48">
        <v>2026</v>
      </c>
      <c r="B48" s="55" t="s">
        <v>62</v>
      </c>
      <c r="C48" t="s">
        <v>63</v>
      </c>
      <c r="D48" s="2" t="s">
        <v>196</v>
      </c>
      <c r="E48" t="s">
        <v>197</v>
      </c>
      <c r="F48" s="2">
        <v>95200</v>
      </c>
      <c r="G48" s="2" t="str">
        <f>_xlfn.XLOOKUP(Data_CoCau[[#This Row],[Material-Xuất]],MD_NVL[Material-Xuất],MD_NVL[SKU name_gom])</f>
        <v>B1_MN</v>
      </c>
      <c r="H48" t="str">
        <f>Data_CoCau[[#This Row],[Main SKU]]&amp;" | "&amp;Data_CoCau[[#This Row],[Main SKU name]]</f>
        <v>160012869 | Vảy PET WSS03G Mixed</v>
      </c>
      <c r="I48" t="str">
        <f>Data_CoCau[[#This Row],[Material-Xuất]]&amp;" | "&amp;Data_CoCau[[#This Row],[Material description-Xuất]]</f>
        <v>160012297 | Vảy PET B1_A3 MN</v>
      </c>
    </row>
    <row r="49" spans="1:9" hidden="1" x14ac:dyDescent="0.35">
      <c r="A49">
        <v>2026</v>
      </c>
      <c r="B49" s="55" t="s">
        <v>62</v>
      </c>
      <c r="C49" t="s">
        <v>63</v>
      </c>
      <c r="D49" s="2" t="s">
        <v>226</v>
      </c>
      <c r="E49" t="s">
        <v>227</v>
      </c>
      <c r="F49" s="2">
        <v>90220</v>
      </c>
      <c r="G49" s="2" t="str">
        <f>_xlfn.XLOOKUP(Data_CoCau[[#This Row],[Material-Xuất]],MD_NVL[Material-Xuất],MD_NVL[SKU name_gom])</f>
        <v>B6_DT</v>
      </c>
      <c r="H49" t="str">
        <f>Data_CoCau[[#This Row],[Main SKU]]&amp;" | "&amp;Data_CoCau[[#This Row],[Main SKU name]]</f>
        <v>160012869 | Vảy PET WSS03G Mixed</v>
      </c>
      <c r="I49" t="str">
        <f>Data_CoCau[[#This Row],[Material-Xuất]]&amp;" | "&amp;Data_CoCau[[#This Row],[Material description-Xuất]]</f>
        <v>160012688 | Vảy PET B6.2_A2</v>
      </c>
    </row>
    <row r="50" spans="1:9" hidden="1" x14ac:dyDescent="0.35">
      <c r="A50">
        <v>2026</v>
      </c>
      <c r="B50" s="55" t="s">
        <v>62</v>
      </c>
      <c r="C50" t="s">
        <v>63</v>
      </c>
      <c r="D50" s="2" t="s">
        <v>224</v>
      </c>
      <c r="E50" t="s">
        <v>225</v>
      </c>
      <c r="F50" s="2">
        <v>39650</v>
      </c>
      <c r="G50" s="2" t="str">
        <f>_xlfn.XLOOKUP(Data_CoCau[[#This Row],[Material-Xuất]],MD_NVL[Material-Xuất],MD_NVL[SKU name_gom])</f>
        <v>B2_DT</v>
      </c>
      <c r="H50" t="str">
        <f>Data_CoCau[[#This Row],[Main SKU]]&amp;" | "&amp;Data_CoCau[[#This Row],[Main SKU name]]</f>
        <v>160012869 | Vảy PET WSS03G Mixed</v>
      </c>
      <c r="I50" t="str">
        <f>Data_CoCau[[#This Row],[Material-Xuất]]&amp;" | "&amp;Data_CoCau[[#This Row],[Material description-Xuất]]</f>
        <v>160012684 | Vảy PET B2.2_A2</v>
      </c>
    </row>
    <row r="51" spans="1:9" hidden="1" x14ac:dyDescent="0.35">
      <c r="A51">
        <v>2026</v>
      </c>
      <c r="B51" s="55" t="s">
        <v>62</v>
      </c>
      <c r="C51" t="s">
        <v>63</v>
      </c>
      <c r="D51" s="2" t="s">
        <v>164</v>
      </c>
      <c r="E51" t="s">
        <v>165</v>
      </c>
      <c r="F51" s="2">
        <v>18150</v>
      </c>
      <c r="G51" s="2" t="str">
        <f>_xlfn.XLOOKUP(Data_CoCau[[#This Row],[Material-Xuất]],MD_NVL[Material-Xuất],MD_NVL[SKU name_gom])</f>
        <v>B1_MN</v>
      </c>
      <c r="H51" t="str">
        <f>Data_CoCau[[#This Row],[Main SKU]]&amp;" | "&amp;Data_CoCau[[#This Row],[Main SKU name]]</f>
        <v>160012869 | Vảy PET WSS03G Mixed</v>
      </c>
      <c r="I51" t="str">
        <f>Data_CoCau[[#This Row],[Material-Xuất]]&amp;" | "&amp;Data_CoCau[[#This Row],[Material description-Xuất]]</f>
        <v>160012296 | Vảy PET B1_A2.2 MN</v>
      </c>
    </row>
    <row r="52" spans="1:9" hidden="1" x14ac:dyDescent="0.35">
      <c r="A52">
        <v>2026</v>
      </c>
      <c r="B52" s="55" t="s">
        <v>62</v>
      </c>
      <c r="C52" t="s">
        <v>63</v>
      </c>
      <c r="D52" s="2" t="s">
        <v>252</v>
      </c>
      <c r="E52" t="s">
        <v>253</v>
      </c>
      <c r="F52" s="2">
        <v>16200</v>
      </c>
      <c r="G52" s="2" t="str">
        <f>_xlfn.XLOOKUP(Data_CoCau[[#This Row],[Material-Xuất]],MD_NVL[Material-Xuất],MD_NVL[SKU name_gom])</f>
        <v>B2_DT</v>
      </c>
      <c r="H52" t="str">
        <f>Data_CoCau[[#This Row],[Main SKU]]&amp;" | "&amp;Data_CoCau[[#This Row],[Main SKU name]]</f>
        <v>160012869 | Vảy PET WSS03G Mixed</v>
      </c>
      <c r="I52" t="str">
        <f>Data_CoCau[[#This Row],[Material-Xuất]]&amp;" | "&amp;Data_CoCau[[#This Row],[Material description-Xuất]]</f>
        <v>160012685 | Vảy PET B2.2_A3</v>
      </c>
    </row>
    <row r="53" spans="1:9" hidden="1" x14ac:dyDescent="0.35">
      <c r="A53">
        <v>2026</v>
      </c>
      <c r="B53" s="55" t="s">
        <v>62</v>
      </c>
      <c r="C53" t="s">
        <v>63</v>
      </c>
      <c r="D53" s="2" t="s">
        <v>222</v>
      </c>
      <c r="E53" t="s">
        <v>223</v>
      </c>
      <c r="F53" s="2">
        <v>5480</v>
      </c>
      <c r="G53" s="2" t="str">
        <f>_xlfn.XLOOKUP(Data_CoCau[[#This Row],[Material-Xuất]],MD_NVL[Material-Xuất],MD_NVL[SKU name_gom])</f>
        <v>B2_DT</v>
      </c>
      <c r="H53" t="str">
        <f>Data_CoCau[[#This Row],[Main SKU]]&amp;" | "&amp;Data_CoCau[[#This Row],[Main SKU name]]</f>
        <v>160012869 | Vảy PET WSS03G Mixed</v>
      </c>
      <c r="I53" t="str">
        <f>Data_CoCau[[#This Row],[Material-Xuất]]&amp;" | "&amp;Data_CoCau[[#This Row],[Material description-Xuất]]</f>
        <v>160012683 | Vảy PET B2.2_A1</v>
      </c>
    </row>
    <row r="54" spans="1:9" hidden="1" x14ac:dyDescent="0.35">
      <c r="A54">
        <v>2026</v>
      </c>
      <c r="B54" s="55" t="s">
        <v>62</v>
      </c>
      <c r="C54" t="s">
        <v>63</v>
      </c>
      <c r="D54" s="2" t="s">
        <v>142</v>
      </c>
      <c r="E54" t="s">
        <v>143</v>
      </c>
      <c r="F54" s="2">
        <v>2200</v>
      </c>
      <c r="G54" s="2" t="str">
        <f>_xlfn.XLOOKUP(Data_CoCau[[#This Row],[Material-Xuất]],MD_NVL[Material-Xuất],MD_NVL[SKU name_gom])</f>
        <v>B1_DT</v>
      </c>
      <c r="H54" t="str">
        <f>Data_CoCau[[#This Row],[Main SKU]]&amp;" | "&amp;Data_CoCau[[#This Row],[Main SKU name]]</f>
        <v>160012869 | Vảy PET WSS03G Mixed</v>
      </c>
      <c r="I54" t="str">
        <f>Data_CoCau[[#This Row],[Material-Xuất]]&amp;" | "&amp;Data_CoCau[[#This Row],[Material description-Xuất]]</f>
        <v>160012659 | Vảy PET B1_A2.1 DT</v>
      </c>
    </row>
    <row r="55" spans="1:9" hidden="1" x14ac:dyDescent="0.35">
      <c r="A55">
        <v>2026</v>
      </c>
      <c r="B55" s="55" t="s">
        <v>62</v>
      </c>
      <c r="C55" t="s">
        <v>63</v>
      </c>
      <c r="D55" s="2" t="s">
        <v>172</v>
      </c>
      <c r="E55" t="s">
        <v>173</v>
      </c>
      <c r="F55" s="2">
        <v>1600</v>
      </c>
      <c r="G55" s="2" t="str">
        <f>_xlfn.XLOOKUP(Data_CoCau[[#This Row],[Material-Xuất]],MD_NVL[Material-Xuất],MD_NVL[SKU name_gom])</f>
        <v>B1_DT</v>
      </c>
      <c r="H55" t="str">
        <f>Data_CoCau[[#This Row],[Main SKU]]&amp;" | "&amp;Data_CoCau[[#This Row],[Main SKU name]]</f>
        <v>160012869 | Vảy PET WSS03G Mixed</v>
      </c>
      <c r="I55" t="str">
        <f>Data_CoCau[[#This Row],[Material-Xuất]]&amp;" | "&amp;Data_CoCau[[#This Row],[Material description-Xuất]]</f>
        <v>160012293 | Vảy PET B1_A2.2 DT</v>
      </c>
    </row>
    <row r="56" spans="1:9" hidden="1" x14ac:dyDescent="0.35">
      <c r="A56">
        <v>2026</v>
      </c>
      <c r="B56" s="55" t="s">
        <v>62</v>
      </c>
      <c r="C56" t="s">
        <v>63</v>
      </c>
      <c r="D56" s="2" t="s">
        <v>170</v>
      </c>
      <c r="E56" t="s">
        <v>171</v>
      </c>
      <c r="F56" s="2">
        <v>800</v>
      </c>
      <c r="G56" s="2" t="str">
        <f>_xlfn.XLOOKUP(Data_CoCau[[#This Row],[Material-Xuất]],MD_NVL[Material-Xuất],MD_NVL[SKU name_gom])</f>
        <v>B1_MN</v>
      </c>
      <c r="H56" t="str">
        <f>Data_CoCau[[#This Row],[Main SKU]]&amp;" | "&amp;Data_CoCau[[#This Row],[Main SKU name]]</f>
        <v>160012869 | Vảy PET WSS03G Mixed</v>
      </c>
      <c r="I56" t="str">
        <f>Data_CoCau[[#This Row],[Material-Xuất]]&amp;" | "&amp;Data_CoCau[[#This Row],[Material description-Xuất]]</f>
        <v>160012660 | Vảy PET B1_A2.1 MN</v>
      </c>
    </row>
    <row r="57" spans="1:9" hidden="1" x14ac:dyDescent="0.35">
      <c r="A57">
        <v>2024</v>
      </c>
      <c r="B57" s="55" t="s">
        <v>182</v>
      </c>
      <c r="C57" t="s">
        <v>183</v>
      </c>
      <c r="D57" s="2" t="s">
        <v>212</v>
      </c>
      <c r="E57" t="s">
        <v>213</v>
      </c>
      <c r="F57" s="2">
        <v>176315</v>
      </c>
      <c r="G57" s="2" t="str">
        <f>_xlfn.XLOOKUP(Data_CoCau[[#This Row],[Material-Xuất]],MD_NVL[Material-Xuất],MD_NVL[SKU name_gom])</f>
        <v>B6_DT</v>
      </c>
      <c r="H57" t="str">
        <f>Data_CoCau[[#This Row],[Main SKU]]&amp;" | "&amp;Data_CoCau[[#This Row],[Main SKU name]]</f>
        <v>160012456 | Vảy Xơ Sợi Mixed Thử Nghiệm</v>
      </c>
      <c r="I57" t="str">
        <f>Data_CoCau[[#This Row],[Material-Xuất]]&amp;" | "&amp;Data_CoCau[[#This Row],[Material description-Xuất]]</f>
        <v>160012689 | Vảy PET B6.2_A3.2</v>
      </c>
    </row>
    <row r="58" spans="1:9" hidden="1" x14ac:dyDescent="0.35">
      <c r="A58">
        <v>2024</v>
      </c>
      <c r="B58" s="55" t="s">
        <v>182</v>
      </c>
      <c r="C58" t="s">
        <v>183</v>
      </c>
      <c r="D58" s="2" t="s">
        <v>236</v>
      </c>
      <c r="E58" t="s">
        <v>237</v>
      </c>
      <c r="F58" s="2">
        <v>134324</v>
      </c>
      <c r="G58" s="2" t="str">
        <f>_xlfn.XLOOKUP(Data_CoCau[[#This Row],[Material-Xuất]],MD_NVL[Material-Xuất],MD_NVL[SKU name_gom])</f>
        <v>Phó sản</v>
      </c>
      <c r="H58" t="str">
        <f>Data_CoCau[[#This Row],[Main SKU]]&amp;" | "&amp;Data_CoCau[[#This Row],[Main SKU name]]</f>
        <v>160012456 | Vảy Xơ Sợi Mixed Thử Nghiệm</v>
      </c>
      <c r="I58" t="str">
        <f>Data_CoCau[[#This Row],[Material-Xuất]]&amp;" | "&amp;Data_CoCau[[#This Row],[Material description-Xuất]]</f>
        <v>160012719 | Vảy PET HAD_A3</v>
      </c>
    </row>
    <row r="59" spans="1:9" hidden="1" x14ac:dyDescent="0.35">
      <c r="A59">
        <v>2024</v>
      </c>
      <c r="B59" s="55" t="s">
        <v>182</v>
      </c>
      <c r="C59" t="s">
        <v>183</v>
      </c>
      <c r="D59" s="2" t="s">
        <v>244</v>
      </c>
      <c r="E59" t="s">
        <v>245</v>
      </c>
      <c r="F59" s="2">
        <v>92448</v>
      </c>
      <c r="G59" s="2" t="str">
        <f>_xlfn.XLOOKUP(Data_CoCau[[#This Row],[Material-Xuất]],MD_NVL[Material-Xuất],MD_NVL[SKU name_gom])</f>
        <v>Phó sản</v>
      </c>
      <c r="H59" t="str">
        <f>Data_CoCau[[#This Row],[Main SKU]]&amp;" | "&amp;Data_CoCau[[#This Row],[Main SKU name]]</f>
        <v>160012456 | Vảy Xơ Sợi Mixed Thử Nghiệm</v>
      </c>
      <c r="I59" t="str">
        <f>Data_CoCau[[#This Row],[Material-Xuất]]&amp;" | "&amp;Data_CoCau[[#This Row],[Material description-Xuất]]</f>
        <v>160012439 | Vảy PET Tomra_A3</v>
      </c>
    </row>
    <row r="60" spans="1:9" hidden="1" x14ac:dyDescent="0.35">
      <c r="A60">
        <v>2024</v>
      </c>
      <c r="B60" s="55" t="s">
        <v>182</v>
      </c>
      <c r="C60" t="s">
        <v>183</v>
      </c>
      <c r="D60" s="2" t="s">
        <v>252</v>
      </c>
      <c r="E60" t="s">
        <v>253</v>
      </c>
      <c r="F60" s="2">
        <v>91767</v>
      </c>
      <c r="G60" s="2" t="str">
        <f>_xlfn.XLOOKUP(Data_CoCau[[#This Row],[Material-Xuất]],MD_NVL[Material-Xuất],MD_NVL[SKU name_gom])</f>
        <v>B2_DT</v>
      </c>
      <c r="H60" t="str">
        <f>Data_CoCau[[#This Row],[Main SKU]]&amp;" | "&amp;Data_CoCau[[#This Row],[Main SKU name]]</f>
        <v>160012456 | Vảy Xơ Sợi Mixed Thử Nghiệm</v>
      </c>
      <c r="I60" t="str">
        <f>Data_CoCau[[#This Row],[Material-Xuất]]&amp;" | "&amp;Data_CoCau[[#This Row],[Material description-Xuất]]</f>
        <v>160012685 | Vảy PET B2.2_A3</v>
      </c>
    </row>
    <row r="61" spans="1:9" x14ac:dyDescent="0.35">
      <c r="A61">
        <v>2024</v>
      </c>
      <c r="B61" s="55" t="s">
        <v>182</v>
      </c>
      <c r="C61" t="s">
        <v>183</v>
      </c>
      <c r="D61" s="2" t="s">
        <v>336</v>
      </c>
      <c r="E61" t="s">
        <v>337</v>
      </c>
      <c r="F61" s="2">
        <v>61800</v>
      </c>
      <c r="G61" s="2" t="str">
        <f>_xlfn.XLOOKUP(Data_CoCau[[#This Row],[Material-Xuất]],MD_NVL[Material-Xuất],MD_NVL[SKU name_gom])</f>
        <v>Phó sản</v>
      </c>
      <c r="H61" t="str">
        <f>Data_CoCau[[#This Row],[Main SKU]]&amp;" | "&amp;Data_CoCau[[#This Row],[Main SKU name]]</f>
        <v>160012456 | Vảy Xơ Sợi Mixed Thử Nghiệm</v>
      </c>
      <c r="I61" t="str">
        <f>Data_CoCau[[#This Row],[Material-Xuất]]&amp;" | "&amp;Data_CoCau[[#This Row],[Material description-Xuất]]</f>
        <v>160012858 | Phôi WSS01G Xám Sau Rửa</v>
      </c>
    </row>
    <row r="62" spans="1:9" hidden="1" x14ac:dyDescent="0.35">
      <c r="A62">
        <v>2024</v>
      </c>
      <c r="B62" s="55" t="s">
        <v>182</v>
      </c>
      <c r="C62" t="s">
        <v>183</v>
      </c>
      <c r="D62" s="2" t="s">
        <v>184</v>
      </c>
      <c r="E62" t="s">
        <v>185</v>
      </c>
      <c r="F62" s="2">
        <v>48850</v>
      </c>
      <c r="G62" s="2" t="str">
        <f>_xlfn.XLOOKUP(Data_CoCau[[#This Row],[Material-Xuất]],MD_NVL[Material-Xuất],MD_NVL[SKU name_gom])</f>
        <v>Phó sản</v>
      </c>
      <c r="H62" t="str">
        <f>Data_CoCau[[#This Row],[Main SKU]]&amp;" | "&amp;Data_CoCau[[#This Row],[Main SKU name]]</f>
        <v>160012456 | Vảy Xơ Sợi Mixed Thử Nghiệm</v>
      </c>
      <c r="I62" t="str">
        <f>Data_CoCau[[#This Row],[Material-Xuất]]&amp;" | "&amp;Data_CoCau[[#This Row],[Material description-Xuất]]</f>
        <v>160012438 | Vảy PET Tomra_A1</v>
      </c>
    </row>
    <row r="63" spans="1:9" hidden="1" x14ac:dyDescent="0.35">
      <c r="A63">
        <v>2024</v>
      </c>
      <c r="B63" s="55" t="s">
        <v>182</v>
      </c>
      <c r="C63" t="s">
        <v>183</v>
      </c>
      <c r="D63" s="2" t="s">
        <v>232</v>
      </c>
      <c r="E63" t="s">
        <v>233</v>
      </c>
      <c r="F63" s="2">
        <v>47860</v>
      </c>
      <c r="G63" s="2" t="str">
        <f>_xlfn.XLOOKUP(Data_CoCau[[#This Row],[Material-Xuất]],MD_NVL[Material-Xuất],MD_NVL[SKU name_gom])</f>
        <v>Phó sản</v>
      </c>
      <c r="H63" t="str">
        <f>Data_CoCau[[#This Row],[Main SKU]]&amp;" | "&amp;Data_CoCau[[#This Row],[Main SKU name]]</f>
        <v>160012456 | Vảy Xơ Sợi Mixed Thử Nghiệm</v>
      </c>
      <c r="I63" t="str">
        <f>Data_CoCau[[#This Row],[Material-Xuất]]&amp;" | "&amp;Data_CoCau[[#This Row],[Material description-Xuất]]</f>
        <v>160012717 | Vảy PET HAD_A1</v>
      </c>
    </row>
    <row r="64" spans="1:9" hidden="1" x14ac:dyDescent="0.35">
      <c r="A64">
        <v>2024</v>
      </c>
      <c r="B64" s="55" t="s">
        <v>182</v>
      </c>
      <c r="C64" t="s">
        <v>183</v>
      </c>
      <c r="D64" s="2" t="s">
        <v>16</v>
      </c>
      <c r="E64" t="s">
        <v>17</v>
      </c>
      <c r="F64" s="2">
        <v>45880</v>
      </c>
      <c r="G64" s="2" t="str">
        <f>_xlfn.XLOOKUP(Data_CoCau[[#This Row],[Material-Xuất]],MD_NVL[Material-Xuất],MD_NVL[SKU name_gom])</f>
        <v>Hạt</v>
      </c>
      <c r="H64" t="str">
        <f>Data_CoCau[[#This Row],[Main SKU]]&amp;" | "&amp;Data_CoCau[[#This Row],[Main SKU name]]</f>
        <v>160012456 | Vảy Xơ Sợi Mixed Thử Nghiệm</v>
      </c>
      <c r="I64" t="str">
        <f>Data_CoCau[[#This Row],[Material-Xuất]]&amp;" | "&amp;Data_CoCau[[#This Row],[Material description-Xuất]]</f>
        <v>110000354 | Hạt nhựa rPET WSS01G 1</v>
      </c>
    </row>
    <row r="65" spans="1:9" hidden="1" x14ac:dyDescent="0.35">
      <c r="A65">
        <v>2024</v>
      </c>
      <c r="B65" s="55" t="s">
        <v>182</v>
      </c>
      <c r="C65" t="s">
        <v>183</v>
      </c>
      <c r="D65" s="2" t="s">
        <v>234</v>
      </c>
      <c r="E65" t="s">
        <v>235</v>
      </c>
      <c r="F65" s="2">
        <v>40034.400000000001</v>
      </c>
      <c r="G65" s="2" t="str">
        <f>_xlfn.XLOOKUP(Data_CoCau[[#This Row],[Material-Xuất]],MD_NVL[Material-Xuất],MD_NVL[SKU name_gom])</f>
        <v>Phó sản</v>
      </c>
      <c r="H65" t="str">
        <f>Data_CoCau[[#This Row],[Main SKU]]&amp;" | "&amp;Data_CoCau[[#This Row],[Main SKU name]]</f>
        <v>160012456 | Vảy Xơ Sợi Mixed Thử Nghiệm</v>
      </c>
      <c r="I65" t="str">
        <f>Data_CoCau[[#This Row],[Material-Xuất]]&amp;" | "&amp;Data_CoCau[[#This Row],[Material description-Xuất]]</f>
        <v>160012718 | Vảy PET HAD_A2</v>
      </c>
    </row>
    <row r="66" spans="1:9" hidden="1" x14ac:dyDescent="0.35">
      <c r="A66">
        <v>2024</v>
      </c>
      <c r="B66" s="55" t="s">
        <v>182</v>
      </c>
      <c r="C66" t="s">
        <v>183</v>
      </c>
      <c r="D66" s="2" t="s">
        <v>214</v>
      </c>
      <c r="E66" t="s">
        <v>215</v>
      </c>
      <c r="F66" s="2">
        <v>30675</v>
      </c>
      <c r="G66" s="2" t="str">
        <f>_xlfn.XLOOKUP(Data_CoCau[[#This Row],[Material-Xuất]],MD_NVL[Material-Xuất],MD_NVL[SKU name_gom])</f>
        <v>B7_DT</v>
      </c>
      <c r="H66" t="str">
        <f>Data_CoCau[[#This Row],[Main SKU]]&amp;" | "&amp;Data_CoCau[[#This Row],[Main SKU name]]</f>
        <v>160012456 | Vảy Xơ Sợi Mixed Thử Nghiệm</v>
      </c>
      <c r="I66" t="str">
        <f>Data_CoCau[[#This Row],[Material-Xuất]]&amp;" | "&amp;Data_CoCau[[#This Row],[Material description-Xuất]]</f>
        <v>160011808 | Vảy PET B7_A1</v>
      </c>
    </row>
    <row r="67" spans="1:9" hidden="1" x14ac:dyDescent="0.35">
      <c r="A67">
        <v>2024</v>
      </c>
      <c r="B67" s="55" t="s">
        <v>182</v>
      </c>
      <c r="C67" t="s">
        <v>183</v>
      </c>
      <c r="D67" s="2" t="s">
        <v>222</v>
      </c>
      <c r="E67" t="s">
        <v>223</v>
      </c>
      <c r="F67" s="2">
        <v>30230.6</v>
      </c>
      <c r="G67" s="2" t="str">
        <f>_xlfn.XLOOKUP(Data_CoCau[[#This Row],[Material-Xuất]],MD_NVL[Material-Xuất],MD_NVL[SKU name_gom])</f>
        <v>B2_DT</v>
      </c>
      <c r="H67" t="str">
        <f>Data_CoCau[[#This Row],[Main SKU]]&amp;" | "&amp;Data_CoCau[[#This Row],[Main SKU name]]</f>
        <v>160012456 | Vảy Xơ Sợi Mixed Thử Nghiệm</v>
      </c>
      <c r="I67" t="str">
        <f>Data_CoCau[[#This Row],[Material-Xuất]]&amp;" | "&amp;Data_CoCau[[#This Row],[Material description-Xuất]]</f>
        <v>160012683 | Vảy PET B2.2_A1</v>
      </c>
    </row>
    <row r="68" spans="1:9" hidden="1" x14ac:dyDescent="0.35">
      <c r="A68">
        <v>2024</v>
      </c>
      <c r="B68" s="55" t="s">
        <v>182</v>
      </c>
      <c r="C68" t="s">
        <v>183</v>
      </c>
      <c r="D68" s="2" t="s">
        <v>238</v>
      </c>
      <c r="E68" t="s">
        <v>239</v>
      </c>
      <c r="F68" s="2">
        <v>19089</v>
      </c>
      <c r="G68" s="2" t="str">
        <f>_xlfn.XLOOKUP(Data_CoCau[[#This Row],[Material-Xuất]],MD_NVL[Material-Xuất],MD_NVL[SKU name_gom])</f>
        <v>Phó sản</v>
      </c>
      <c r="H68" t="str">
        <f>Data_CoCau[[#This Row],[Main SKU]]&amp;" | "&amp;Data_CoCau[[#This Row],[Main SKU name]]</f>
        <v>160012456 | Vảy Xơ Sợi Mixed Thử Nghiệm</v>
      </c>
      <c r="I68" t="str">
        <f>Data_CoCau[[#This Row],[Material-Xuất]]&amp;" | "&amp;Data_CoCau[[#This Row],[Material description-Xuất]]</f>
        <v>160012734 | Phó Sản PET Bụi Tank C, D Sau Vắt</v>
      </c>
    </row>
    <row r="69" spans="1:9" hidden="1" x14ac:dyDescent="0.35">
      <c r="A69">
        <v>2024</v>
      </c>
      <c r="B69" s="55" t="s">
        <v>182</v>
      </c>
      <c r="C69" t="s">
        <v>183</v>
      </c>
      <c r="D69" s="2" t="s">
        <v>250</v>
      </c>
      <c r="E69" t="s">
        <v>251</v>
      </c>
      <c r="F69" s="2">
        <v>14851</v>
      </c>
      <c r="G69" s="2" t="str">
        <f>_xlfn.XLOOKUP(Data_CoCau[[#This Row],[Material-Xuất]],MD_NVL[Material-Xuất],MD_NVL[SKU name_gom])</f>
        <v>Phó sản</v>
      </c>
      <c r="H69" t="str">
        <f>Data_CoCau[[#This Row],[Main SKU]]&amp;" | "&amp;Data_CoCau[[#This Row],[Main SKU name]]</f>
        <v>160012456 | Vảy Xơ Sợi Mixed Thử Nghiệm</v>
      </c>
      <c r="I69" t="str">
        <f>Data_CoCau[[#This Row],[Material-Xuất]]&amp;" | "&amp;Data_CoCau[[#This Row],[Material description-Xuất]]</f>
        <v>160012390 | Vảy PET Zigzag_A3</v>
      </c>
    </row>
    <row r="70" spans="1:9" hidden="1" x14ac:dyDescent="0.35">
      <c r="A70">
        <v>2024</v>
      </c>
      <c r="B70" s="55" t="s">
        <v>182</v>
      </c>
      <c r="C70" t="s">
        <v>183</v>
      </c>
      <c r="D70" s="2" t="s">
        <v>224</v>
      </c>
      <c r="E70" t="s">
        <v>225</v>
      </c>
      <c r="F70" s="2">
        <v>11050</v>
      </c>
      <c r="G70" s="2" t="str">
        <f>_xlfn.XLOOKUP(Data_CoCau[[#This Row],[Material-Xuất]],MD_NVL[Material-Xuất],MD_NVL[SKU name_gom])</f>
        <v>B2_DT</v>
      </c>
      <c r="H70" t="str">
        <f>Data_CoCau[[#This Row],[Main SKU]]&amp;" | "&amp;Data_CoCau[[#This Row],[Main SKU name]]</f>
        <v>160012456 | Vảy Xơ Sợi Mixed Thử Nghiệm</v>
      </c>
      <c r="I70" t="str">
        <f>Data_CoCau[[#This Row],[Material-Xuất]]&amp;" | "&amp;Data_CoCau[[#This Row],[Material description-Xuất]]</f>
        <v>160012684 | Vảy PET B2.2_A2</v>
      </c>
    </row>
    <row r="71" spans="1:9" hidden="1" x14ac:dyDescent="0.35">
      <c r="A71">
        <v>2024</v>
      </c>
      <c r="B71" s="55" t="s">
        <v>182</v>
      </c>
      <c r="C71" t="s">
        <v>183</v>
      </c>
      <c r="D71" s="2" t="s">
        <v>248</v>
      </c>
      <c r="E71" t="s">
        <v>249</v>
      </c>
      <c r="F71" s="2">
        <v>10274</v>
      </c>
      <c r="G71" s="2" t="str">
        <f>_xlfn.XLOOKUP(Data_CoCau[[#This Row],[Material-Xuất]],MD_NVL[Material-Xuất],MD_NVL[SKU name_gom])</f>
        <v>Phó sản</v>
      </c>
      <c r="H71" t="str">
        <f>Data_CoCau[[#This Row],[Main SKU]]&amp;" | "&amp;Data_CoCau[[#This Row],[Main SKU name]]</f>
        <v>160012456 | Vảy Xơ Sợi Mixed Thử Nghiệm</v>
      </c>
      <c r="I71" t="str">
        <f>Data_CoCau[[#This Row],[Material-Xuất]]&amp;" | "&amp;Data_CoCau[[#This Row],[Material description-Xuất]]</f>
        <v>160012310 | Vảy PET Zigzag_A1</v>
      </c>
    </row>
    <row r="72" spans="1:9" hidden="1" x14ac:dyDescent="0.35">
      <c r="A72">
        <v>2024</v>
      </c>
      <c r="B72" s="55" t="s">
        <v>182</v>
      </c>
      <c r="C72" t="s">
        <v>183</v>
      </c>
      <c r="D72" s="2" t="s">
        <v>284</v>
      </c>
      <c r="E72" t="s">
        <v>285</v>
      </c>
      <c r="F72" s="2">
        <v>7200</v>
      </c>
      <c r="G72" s="2" t="str">
        <f>_xlfn.XLOOKUP(Data_CoCau[[#This Row],[Material-Xuất]],MD_NVL[Material-Xuất],MD_NVL[SKU name_gom])</f>
        <v>Phó sản</v>
      </c>
      <c r="H72" t="str">
        <f>Data_CoCau[[#This Row],[Main SKU]]&amp;" | "&amp;Data_CoCau[[#This Row],[Main SKU name]]</f>
        <v>160012456 | Vảy Xơ Sợi Mixed Thử Nghiệm</v>
      </c>
      <c r="I72" t="str">
        <f>Data_CoCau[[#This Row],[Material-Xuất]]&amp;" | "&amp;Data_CoCau[[#This Row],[Material description-Xuất]]</f>
        <v>160012859 | Phôi WSS01G Xanh Ngọc Sau Rửa</v>
      </c>
    </row>
    <row r="73" spans="1:9" hidden="1" x14ac:dyDescent="0.35">
      <c r="A73">
        <v>2024</v>
      </c>
      <c r="B73" s="55" t="s">
        <v>182</v>
      </c>
      <c r="C73" t="s">
        <v>183</v>
      </c>
      <c r="D73" s="2" t="s">
        <v>196</v>
      </c>
      <c r="E73" t="s">
        <v>197</v>
      </c>
      <c r="F73" s="2">
        <v>6625</v>
      </c>
      <c r="G73" s="2" t="str">
        <f>_xlfn.XLOOKUP(Data_CoCau[[#This Row],[Material-Xuất]],MD_NVL[Material-Xuất],MD_NVL[SKU name_gom])</f>
        <v>B1_MN</v>
      </c>
      <c r="H73" t="str">
        <f>Data_CoCau[[#This Row],[Main SKU]]&amp;" | "&amp;Data_CoCau[[#This Row],[Main SKU name]]</f>
        <v>160012456 | Vảy Xơ Sợi Mixed Thử Nghiệm</v>
      </c>
      <c r="I73" t="str">
        <f>Data_CoCau[[#This Row],[Material-Xuất]]&amp;" | "&amp;Data_CoCau[[#This Row],[Material description-Xuất]]</f>
        <v>160012297 | Vảy PET B1_A3 MN</v>
      </c>
    </row>
    <row r="74" spans="1:9" x14ac:dyDescent="0.35">
      <c r="A74">
        <v>2024</v>
      </c>
      <c r="B74" s="55" t="s">
        <v>182</v>
      </c>
      <c r="C74" t="s">
        <v>183</v>
      </c>
      <c r="D74" s="2" t="s">
        <v>338</v>
      </c>
      <c r="E74" t="s">
        <v>339</v>
      </c>
      <c r="F74" s="2">
        <v>6200</v>
      </c>
      <c r="G74" s="2" t="str">
        <f>_xlfn.XLOOKUP(Data_CoCau[[#This Row],[Material-Xuất]],MD_NVL[Material-Xuất],MD_NVL[SKU name_gom])</f>
        <v>B2_DT</v>
      </c>
      <c r="H74" t="str">
        <f>Data_CoCau[[#This Row],[Main SKU]]&amp;" | "&amp;Data_CoCau[[#This Row],[Main SKU name]]</f>
        <v>160012456 | Vảy Xơ Sợi Mixed Thử Nghiệm</v>
      </c>
      <c r="I74" t="str">
        <f>Data_CoCau[[#This Row],[Material-Xuất]]&amp;" | "&amp;Data_CoCau[[#This Row],[Material description-Xuất]]</f>
        <v>160012300 | Vảy PET B2.1_A3</v>
      </c>
    </row>
    <row r="75" spans="1:9" hidden="1" x14ac:dyDescent="0.35">
      <c r="A75">
        <v>2024</v>
      </c>
      <c r="B75" s="55" t="s">
        <v>182</v>
      </c>
      <c r="C75" t="s">
        <v>183</v>
      </c>
      <c r="D75" s="2" t="s">
        <v>270</v>
      </c>
      <c r="E75" t="s">
        <v>271</v>
      </c>
      <c r="F75" s="2">
        <v>5200</v>
      </c>
      <c r="G75" s="2" t="str">
        <f>_xlfn.XLOOKUP(Data_CoCau[[#This Row],[Material-Xuất]],MD_NVL[Material-Xuất],MD_NVL[SKU name_gom])</f>
        <v>B6_DT</v>
      </c>
      <c r="H75" t="str">
        <f>Data_CoCau[[#This Row],[Main SKU]]&amp;" | "&amp;Data_CoCau[[#This Row],[Main SKU name]]</f>
        <v>160012456 | Vảy Xơ Sợi Mixed Thử Nghiệm</v>
      </c>
      <c r="I75" t="str">
        <f>Data_CoCau[[#This Row],[Material-Xuất]]&amp;" | "&amp;Data_CoCau[[#This Row],[Material description-Xuất]]</f>
        <v>160012687 | Vảy PET B6.2_A1</v>
      </c>
    </row>
    <row r="76" spans="1:9" x14ac:dyDescent="0.35">
      <c r="A76">
        <v>2024</v>
      </c>
      <c r="B76" s="55" t="s">
        <v>182</v>
      </c>
      <c r="C76" t="s">
        <v>183</v>
      </c>
      <c r="D76" s="2" t="s">
        <v>330</v>
      </c>
      <c r="E76" t="s">
        <v>331</v>
      </c>
      <c r="F76" s="2">
        <v>5000</v>
      </c>
      <c r="G76" s="2" t="str">
        <f>_xlfn.XLOOKUP(Data_CoCau[[#This Row],[Material-Xuất]],MD_NVL[Material-Xuất],MD_NVL[SKU name_gom])</f>
        <v>B7_DT</v>
      </c>
      <c r="H76" t="str">
        <f>Data_CoCau[[#This Row],[Main SKU]]&amp;" | "&amp;Data_CoCau[[#This Row],[Main SKU name]]</f>
        <v>160012456 | Vảy Xơ Sợi Mixed Thử Nghiệm</v>
      </c>
      <c r="I76" t="str">
        <f>Data_CoCau[[#This Row],[Material-Xuất]]&amp;" | "&amp;Data_CoCau[[#This Row],[Material description-Xuất]]</f>
        <v>160012380 | Vảy PET B7.1_A3</v>
      </c>
    </row>
    <row r="77" spans="1:9" x14ac:dyDescent="0.35">
      <c r="A77">
        <v>2024</v>
      </c>
      <c r="B77" s="55" t="s">
        <v>182</v>
      </c>
      <c r="C77" t="s">
        <v>183</v>
      </c>
      <c r="D77" s="2" t="s">
        <v>332</v>
      </c>
      <c r="E77" t="s">
        <v>333</v>
      </c>
      <c r="F77" s="2">
        <v>4400</v>
      </c>
      <c r="G77" s="2" t="str">
        <f>_xlfn.XLOOKUP(Data_CoCau[[#This Row],[Material-Xuất]],MD_NVL[Material-Xuất],MD_NVL[SKU name_gom])</f>
        <v>B6_DT</v>
      </c>
      <c r="H77" t="str">
        <f>Data_CoCau[[#This Row],[Main SKU]]&amp;" | "&amp;Data_CoCau[[#This Row],[Main SKU name]]</f>
        <v>160012456 | Vảy Xơ Sợi Mixed Thử Nghiệm</v>
      </c>
      <c r="I77" t="str">
        <f>Data_CoCau[[#This Row],[Material-Xuất]]&amp;" | "&amp;Data_CoCau[[#This Row],[Material description-Xuất]]</f>
        <v>160012383 | Vảy PET B6.1_A2</v>
      </c>
    </row>
    <row r="78" spans="1:9" hidden="1" x14ac:dyDescent="0.35">
      <c r="A78">
        <v>2024</v>
      </c>
      <c r="B78" s="55" t="s">
        <v>182</v>
      </c>
      <c r="C78" t="s">
        <v>183</v>
      </c>
      <c r="D78" s="2" t="s">
        <v>226</v>
      </c>
      <c r="E78" t="s">
        <v>227</v>
      </c>
      <c r="F78" s="2">
        <v>3200</v>
      </c>
      <c r="G78" s="2" t="str">
        <f>_xlfn.XLOOKUP(Data_CoCau[[#This Row],[Material-Xuất]],MD_NVL[Material-Xuất],MD_NVL[SKU name_gom])</f>
        <v>B6_DT</v>
      </c>
      <c r="H78" t="str">
        <f>Data_CoCau[[#This Row],[Main SKU]]&amp;" | "&amp;Data_CoCau[[#This Row],[Main SKU name]]</f>
        <v>160012456 | Vảy Xơ Sợi Mixed Thử Nghiệm</v>
      </c>
      <c r="I78" t="str">
        <f>Data_CoCau[[#This Row],[Material-Xuất]]&amp;" | "&amp;Data_CoCau[[#This Row],[Material description-Xuất]]</f>
        <v>160012688 | Vảy PET B6.2_A2</v>
      </c>
    </row>
    <row r="79" spans="1:9" hidden="1" x14ac:dyDescent="0.35">
      <c r="A79">
        <v>2024</v>
      </c>
      <c r="B79" s="55" t="s">
        <v>182</v>
      </c>
      <c r="C79" t="s">
        <v>183</v>
      </c>
      <c r="D79" s="2" t="s">
        <v>218</v>
      </c>
      <c r="E79" t="s">
        <v>219</v>
      </c>
      <c r="F79" s="2">
        <v>2000</v>
      </c>
      <c r="G79" s="2" t="str">
        <f>_xlfn.XLOOKUP(Data_CoCau[[#This Row],[Material-Xuất]],MD_NVL[Material-Xuất],MD_NVL[SKU name_gom])</f>
        <v>B2_DT</v>
      </c>
      <c r="H79" t="str">
        <f>Data_CoCau[[#This Row],[Main SKU]]&amp;" | "&amp;Data_CoCau[[#This Row],[Main SKU name]]</f>
        <v>160012456 | Vảy Xơ Sợi Mixed Thử Nghiệm</v>
      </c>
      <c r="I79" t="str">
        <f>Data_CoCau[[#This Row],[Material-Xuất]]&amp;" | "&amp;Data_CoCau[[#This Row],[Material description-Xuất]]</f>
        <v>160009896 | Vảy PET B2.1_A1</v>
      </c>
    </row>
    <row r="80" spans="1:9" x14ac:dyDescent="0.35">
      <c r="A80">
        <v>2024</v>
      </c>
      <c r="B80" s="55" t="s">
        <v>182</v>
      </c>
      <c r="C80" t="s">
        <v>183</v>
      </c>
      <c r="D80" s="2" t="s">
        <v>340</v>
      </c>
      <c r="E80" t="s">
        <v>341</v>
      </c>
      <c r="F80" s="2">
        <v>1100</v>
      </c>
      <c r="G80" s="2" t="str">
        <f>_xlfn.XLOOKUP(Data_CoCau[[#This Row],[Material-Xuất]],MD_NVL[Material-Xuất],MD_NVL[SKU name_gom])</f>
        <v>Phó sản</v>
      </c>
      <c r="H80" t="str">
        <f>Data_CoCau[[#This Row],[Main SKU]]&amp;" | "&amp;Data_CoCau[[#This Row],[Main SKU name]]</f>
        <v>160012456 | Vảy Xơ Sợi Mixed Thử Nghiệm</v>
      </c>
      <c r="I80" t="str">
        <f>Data_CoCau[[#This Row],[Material-Xuất]]&amp;" | "&amp;Data_CoCau[[#This Row],[Material description-Xuất]]</f>
        <v>160012678 | Phó Sản PET Bụi Cám Sau Vắt</v>
      </c>
    </row>
    <row r="81" spans="1:9" x14ac:dyDescent="0.35">
      <c r="A81">
        <v>2024</v>
      </c>
      <c r="B81" s="55" t="s">
        <v>182</v>
      </c>
      <c r="C81" t="s">
        <v>183</v>
      </c>
      <c r="D81" s="2" t="s">
        <v>342</v>
      </c>
      <c r="E81" t="s">
        <v>343</v>
      </c>
      <c r="F81" s="2">
        <v>750</v>
      </c>
      <c r="G81" s="2" t="str">
        <f>_xlfn.XLOOKUP(Data_CoCau[[#This Row],[Material-Xuất]],MD_NVL[Material-Xuất],MD_NVL[SKU name_gom])</f>
        <v>Phó sản</v>
      </c>
      <c r="H81" t="str">
        <f>Data_CoCau[[#This Row],[Main SKU]]&amp;" | "&amp;Data_CoCau[[#This Row],[Main SKU name]]</f>
        <v>160012456 | Vảy Xơ Sợi Mixed Thử Nghiệm</v>
      </c>
      <c r="I81" t="str">
        <f>Data_CoCau[[#This Row],[Material-Xuất]]&amp;" | "&amp;Data_CoCau[[#This Row],[Material description-Xuất]]</f>
        <v>160012429 | Đầu Keo PET Sau Băm</v>
      </c>
    </row>
    <row r="82" spans="1:9" hidden="1" x14ac:dyDescent="0.35">
      <c r="A82">
        <v>2024</v>
      </c>
      <c r="B82" s="55" t="s">
        <v>182</v>
      </c>
      <c r="C82" t="s">
        <v>183</v>
      </c>
      <c r="D82" s="2" t="s">
        <v>206</v>
      </c>
      <c r="E82" t="s">
        <v>207</v>
      </c>
      <c r="F82" s="2">
        <v>50</v>
      </c>
      <c r="G82" s="2" t="str">
        <f>_xlfn.XLOOKUP(Data_CoCau[[#This Row],[Material-Xuất]],MD_NVL[Material-Xuất],MD_NVL[SKU name_gom])</f>
        <v>Phó sản</v>
      </c>
      <c r="H82" t="str">
        <f>Data_CoCau[[#This Row],[Main SKU]]&amp;" | "&amp;Data_CoCau[[#This Row],[Main SKU name]]</f>
        <v>160012456 | Vảy Xơ Sợi Mixed Thử Nghiệm</v>
      </c>
      <c r="I82" t="str">
        <f>Data_CoCau[[#This Row],[Material-Xuất]]&amp;" | "&amp;Data_CoCau[[#This Row],[Material description-Xuất]]</f>
        <v>160012311 | Phó Sản PET Zigzag</v>
      </c>
    </row>
    <row r="83" spans="1:9" hidden="1" x14ac:dyDescent="0.35">
      <c r="A83">
        <v>2025</v>
      </c>
      <c r="B83" s="55" t="s">
        <v>182</v>
      </c>
      <c r="C83" t="s">
        <v>183</v>
      </c>
      <c r="D83" s="2" t="s">
        <v>212</v>
      </c>
      <c r="E83" t="s">
        <v>213</v>
      </c>
      <c r="F83" s="2">
        <v>180170</v>
      </c>
      <c r="G83" s="2" t="str">
        <f>_xlfn.XLOOKUP(Data_CoCau[[#This Row],[Material-Xuất]],MD_NVL[Material-Xuất],MD_NVL[SKU name_gom])</f>
        <v>B6_DT</v>
      </c>
      <c r="H83" t="str">
        <f>Data_CoCau[[#This Row],[Main SKU]]&amp;" | "&amp;Data_CoCau[[#This Row],[Main SKU name]]</f>
        <v>160012456 | Vảy Xơ Sợi Mixed Thử Nghiệm</v>
      </c>
      <c r="I83" t="str">
        <f>Data_CoCau[[#This Row],[Material-Xuất]]&amp;" | "&amp;Data_CoCau[[#This Row],[Material description-Xuất]]</f>
        <v>160012689 | Vảy PET B6.2_A3.2</v>
      </c>
    </row>
    <row r="84" spans="1:9" hidden="1" x14ac:dyDescent="0.35">
      <c r="A84">
        <v>2025</v>
      </c>
      <c r="B84" s="55" t="s">
        <v>182</v>
      </c>
      <c r="C84" t="s">
        <v>183</v>
      </c>
      <c r="D84" s="2" t="s">
        <v>236</v>
      </c>
      <c r="E84" t="s">
        <v>237</v>
      </c>
      <c r="F84" s="2">
        <v>140809</v>
      </c>
      <c r="G84" s="2" t="str">
        <f>_xlfn.XLOOKUP(Data_CoCau[[#This Row],[Material-Xuất]],MD_NVL[Material-Xuất],MD_NVL[SKU name_gom])</f>
        <v>Phó sản</v>
      </c>
      <c r="H84" t="str">
        <f>Data_CoCau[[#This Row],[Main SKU]]&amp;" | "&amp;Data_CoCau[[#This Row],[Main SKU name]]</f>
        <v>160012456 | Vảy Xơ Sợi Mixed Thử Nghiệm</v>
      </c>
      <c r="I84" t="str">
        <f>Data_CoCau[[#This Row],[Material-Xuất]]&amp;" | "&amp;Data_CoCau[[#This Row],[Material description-Xuất]]</f>
        <v>160012719 | Vảy PET HAD_A3</v>
      </c>
    </row>
    <row r="85" spans="1:9" hidden="1" x14ac:dyDescent="0.35">
      <c r="A85">
        <v>2025</v>
      </c>
      <c r="B85" s="55" t="s">
        <v>182</v>
      </c>
      <c r="C85" t="s">
        <v>183</v>
      </c>
      <c r="D85" s="2" t="s">
        <v>244</v>
      </c>
      <c r="E85" t="s">
        <v>245</v>
      </c>
      <c r="F85" s="2">
        <v>89693</v>
      </c>
      <c r="G85" s="2" t="str">
        <f>_xlfn.XLOOKUP(Data_CoCau[[#This Row],[Material-Xuất]],MD_NVL[Material-Xuất],MD_NVL[SKU name_gom])</f>
        <v>Phó sản</v>
      </c>
      <c r="H85" t="str">
        <f>Data_CoCau[[#This Row],[Main SKU]]&amp;" | "&amp;Data_CoCau[[#This Row],[Main SKU name]]</f>
        <v>160012456 | Vảy Xơ Sợi Mixed Thử Nghiệm</v>
      </c>
      <c r="I85" t="str">
        <f>Data_CoCau[[#This Row],[Material-Xuất]]&amp;" | "&amp;Data_CoCau[[#This Row],[Material description-Xuất]]</f>
        <v>160012439 | Vảy PET Tomra_A3</v>
      </c>
    </row>
    <row r="86" spans="1:9" hidden="1" x14ac:dyDescent="0.35">
      <c r="A86">
        <v>2025</v>
      </c>
      <c r="B86" s="55" t="s">
        <v>182</v>
      </c>
      <c r="C86" t="s">
        <v>183</v>
      </c>
      <c r="D86" s="2" t="s">
        <v>252</v>
      </c>
      <c r="E86" t="s">
        <v>253</v>
      </c>
      <c r="F86" s="2">
        <v>31755</v>
      </c>
      <c r="G86" s="2" t="str">
        <f>_xlfn.XLOOKUP(Data_CoCau[[#This Row],[Material-Xuất]],MD_NVL[Material-Xuất],MD_NVL[SKU name_gom])</f>
        <v>B2_DT</v>
      </c>
      <c r="H86" t="str">
        <f>Data_CoCau[[#This Row],[Main SKU]]&amp;" | "&amp;Data_CoCau[[#This Row],[Main SKU name]]</f>
        <v>160012456 | Vảy Xơ Sợi Mixed Thử Nghiệm</v>
      </c>
      <c r="I86" t="str">
        <f>Data_CoCau[[#This Row],[Material-Xuất]]&amp;" | "&amp;Data_CoCau[[#This Row],[Material description-Xuất]]</f>
        <v>160012685 | Vảy PET B2.2_A3</v>
      </c>
    </row>
    <row r="87" spans="1:9" hidden="1" x14ac:dyDescent="0.35">
      <c r="A87">
        <v>2025</v>
      </c>
      <c r="B87" s="55" t="s">
        <v>182</v>
      </c>
      <c r="C87" t="s">
        <v>183</v>
      </c>
      <c r="D87" s="2" t="s">
        <v>238</v>
      </c>
      <c r="E87" t="s">
        <v>239</v>
      </c>
      <c r="F87" s="2">
        <v>27349</v>
      </c>
      <c r="G87" s="2" t="str">
        <f>_xlfn.XLOOKUP(Data_CoCau[[#This Row],[Material-Xuất]],MD_NVL[Material-Xuất],MD_NVL[SKU name_gom])</f>
        <v>Phó sản</v>
      </c>
      <c r="H87" t="str">
        <f>Data_CoCau[[#This Row],[Main SKU]]&amp;" | "&amp;Data_CoCau[[#This Row],[Main SKU name]]</f>
        <v>160012456 | Vảy Xơ Sợi Mixed Thử Nghiệm</v>
      </c>
      <c r="I87" t="str">
        <f>Data_CoCau[[#This Row],[Material-Xuất]]&amp;" | "&amp;Data_CoCau[[#This Row],[Material description-Xuất]]</f>
        <v>160012734 | Phó Sản PET Bụi Tank C, D Sau Vắt</v>
      </c>
    </row>
    <row r="88" spans="1:9" hidden="1" x14ac:dyDescent="0.35">
      <c r="A88">
        <v>2025</v>
      </c>
      <c r="B88" s="55" t="s">
        <v>182</v>
      </c>
      <c r="C88" t="s">
        <v>183</v>
      </c>
      <c r="D88" s="2" t="s">
        <v>222</v>
      </c>
      <c r="E88" t="s">
        <v>223</v>
      </c>
      <c r="F88" s="2">
        <v>21000</v>
      </c>
      <c r="G88" s="2" t="str">
        <f>_xlfn.XLOOKUP(Data_CoCau[[#This Row],[Material-Xuất]],MD_NVL[Material-Xuất],MD_NVL[SKU name_gom])</f>
        <v>B2_DT</v>
      </c>
      <c r="H88" t="str">
        <f>Data_CoCau[[#This Row],[Main SKU]]&amp;" | "&amp;Data_CoCau[[#This Row],[Main SKU name]]</f>
        <v>160012456 | Vảy Xơ Sợi Mixed Thử Nghiệm</v>
      </c>
      <c r="I88" t="str">
        <f>Data_CoCau[[#This Row],[Material-Xuất]]&amp;" | "&amp;Data_CoCau[[#This Row],[Material description-Xuất]]</f>
        <v>160012683 | Vảy PET B2.2_A1</v>
      </c>
    </row>
    <row r="89" spans="1:9" hidden="1" x14ac:dyDescent="0.35">
      <c r="A89">
        <v>2025</v>
      </c>
      <c r="B89" s="55" t="s">
        <v>182</v>
      </c>
      <c r="C89" t="s">
        <v>183</v>
      </c>
      <c r="D89" s="2" t="s">
        <v>224</v>
      </c>
      <c r="E89" t="s">
        <v>225</v>
      </c>
      <c r="F89" s="2">
        <v>16150</v>
      </c>
      <c r="G89" s="2" t="str">
        <f>_xlfn.XLOOKUP(Data_CoCau[[#This Row],[Material-Xuất]],MD_NVL[Material-Xuất],MD_NVL[SKU name_gom])</f>
        <v>B2_DT</v>
      </c>
      <c r="H89" t="str">
        <f>Data_CoCau[[#This Row],[Main SKU]]&amp;" | "&amp;Data_CoCau[[#This Row],[Main SKU name]]</f>
        <v>160012456 | Vảy Xơ Sợi Mixed Thử Nghiệm</v>
      </c>
      <c r="I89" t="str">
        <f>Data_CoCau[[#This Row],[Material-Xuất]]&amp;" | "&amp;Data_CoCau[[#This Row],[Material description-Xuất]]</f>
        <v>160012684 | Vảy PET B2.2_A2</v>
      </c>
    </row>
    <row r="90" spans="1:9" hidden="1" x14ac:dyDescent="0.35">
      <c r="A90">
        <v>2025</v>
      </c>
      <c r="B90" s="55" t="s">
        <v>182</v>
      </c>
      <c r="C90" t="s">
        <v>183</v>
      </c>
      <c r="D90" s="2" t="s">
        <v>272</v>
      </c>
      <c r="E90" t="s">
        <v>273</v>
      </c>
      <c r="F90" s="2">
        <v>16000</v>
      </c>
      <c r="G90" s="2" t="str">
        <f>_xlfn.XLOOKUP(Data_CoCau[[#This Row],[Material-Xuất]],MD_NVL[Material-Xuất],MD_NVL[SKU name_gom])</f>
        <v>Vảy trộn</v>
      </c>
      <c r="H90" t="str">
        <f>Data_CoCau[[#This Row],[Main SKU]]&amp;" | "&amp;Data_CoCau[[#This Row],[Main SKU name]]</f>
        <v>160012456 | Vảy Xơ Sợi Mixed Thử Nghiệm</v>
      </c>
      <c r="I90" t="str">
        <f>Data_CoCau[[#This Row],[Material-Xuất]]&amp;" | "&amp;Data_CoCau[[#This Row],[Material description-Xuất]]</f>
        <v>160012791 | Vảy PET Xơ Sợi B6.2_A3-B5_A3</v>
      </c>
    </row>
    <row r="91" spans="1:9" hidden="1" x14ac:dyDescent="0.35">
      <c r="A91">
        <v>2025</v>
      </c>
      <c r="B91" s="55" t="s">
        <v>182</v>
      </c>
      <c r="C91" t="s">
        <v>183</v>
      </c>
      <c r="D91" s="2" t="s">
        <v>240</v>
      </c>
      <c r="E91" t="s">
        <v>241</v>
      </c>
      <c r="F91" s="2">
        <v>15000</v>
      </c>
      <c r="G91" s="2" t="str">
        <f>_xlfn.XLOOKUP(Data_CoCau[[#This Row],[Material-Xuất]],MD_NVL[Material-Xuất],MD_NVL[SKU name_gom])</f>
        <v>Vảy trộn</v>
      </c>
      <c r="H91" t="str">
        <f>Data_CoCau[[#This Row],[Main SKU]]&amp;" | "&amp;Data_CoCau[[#This Row],[Main SKU name]]</f>
        <v>160012456 | Vảy Xơ Sợi Mixed Thử Nghiệm</v>
      </c>
      <c r="I91" t="str">
        <f>Data_CoCau[[#This Row],[Material-Xuất]]&amp;" | "&amp;Data_CoCau[[#This Row],[Material description-Xuất]]</f>
        <v>160012790 | Vảy PET Xơ Sợi B6.2_A3-B7.1_A3</v>
      </c>
    </row>
    <row r="92" spans="1:9" hidden="1" x14ac:dyDescent="0.35">
      <c r="A92">
        <v>2025</v>
      </c>
      <c r="B92" s="55" t="s">
        <v>182</v>
      </c>
      <c r="C92" t="s">
        <v>183</v>
      </c>
      <c r="D92" s="2" t="s">
        <v>184</v>
      </c>
      <c r="E92" t="s">
        <v>185</v>
      </c>
      <c r="F92" s="2">
        <v>9400</v>
      </c>
      <c r="G92" s="2" t="str">
        <f>_xlfn.XLOOKUP(Data_CoCau[[#This Row],[Material-Xuất]],MD_NVL[Material-Xuất],MD_NVL[SKU name_gom])</f>
        <v>Phó sản</v>
      </c>
      <c r="H92" t="str">
        <f>Data_CoCau[[#This Row],[Main SKU]]&amp;" | "&amp;Data_CoCau[[#This Row],[Main SKU name]]</f>
        <v>160012456 | Vảy Xơ Sợi Mixed Thử Nghiệm</v>
      </c>
      <c r="I92" t="str">
        <f>Data_CoCau[[#This Row],[Material-Xuất]]&amp;" | "&amp;Data_CoCau[[#This Row],[Material description-Xuất]]</f>
        <v>160012438 | Vảy PET Tomra_A1</v>
      </c>
    </row>
    <row r="93" spans="1:9" x14ac:dyDescent="0.35">
      <c r="A93">
        <v>2025</v>
      </c>
      <c r="B93" s="55" t="s">
        <v>182</v>
      </c>
      <c r="C93" t="s">
        <v>183</v>
      </c>
      <c r="D93" s="2" t="s">
        <v>344</v>
      </c>
      <c r="E93" t="s">
        <v>345</v>
      </c>
      <c r="F93" s="2">
        <v>8800</v>
      </c>
      <c r="G93" s="2" t="str">
        <f>_xlfn.XLOOKUP(Data_CoCau[[#This Row],[Material-Xuất]],MD_NVL[Material-Xuất],MD_NVL[SKU name_gom])</f>
        <v>Phó sản</v>
      </c>
      <c r="H93" t="str">
        <f>Data_CoCau[[#This Row],[Main SKU]]&amp;" | "&amp;Data_CoCau[[#This Row],[Main SKU name]]</f>
        <v>160012456 | Vảy Xơ Sợi Mixed Thử Nghiệm</v>
      </c>
      <c r="I93" t="str">
        <f>Data_CoCau[[#This Row],[Material-Xuất]]&amp;" | "&amp;Data_CoCau[[#This Row],[Material description-Xuất]]</f>
        <v>160012860 | Phôi iSS01084G Xám Sau Rửa</v>
      </c>
    </row>
    <row r="94" spans="1:9" hidden="1" x14ac:dyDescent="0.35">
      <c r="A94">
        <v>2025</v>
      </c>
      <c r="B94" s="55" t="s">
        <v>182</v>
      </c>
      <c r="C94" t="s">
        <v>183</v>
      </c>
      <c r="D94" s="2" t="s">
        <v>226</v>
      </c>
      <c r="E94" t="s">
        <v>227</v>
      </c>
      <c r="F94" s="2">
        <v>7700</v>
      </c>
      <c r="G94" s="2" t="str">
        <f>_xlfn.XLOOKUP(Data_CoCau[[#This Row],[Material-Xuất]],MD_NVL[Material-Xuất],MD_NVL[SKU name_gom])</f>
        <v>B6_DT</v>
      </c>
      <c r="H94" t="str">
        <f>Data_CoCau[[#This Row],[Main SKU]]&amp;" | "&amp;Data_CoCau[[#This Row],[Main SKU name]]</f>
        <v>160012456 | Vảy Xơ Sợi Mixed Thử Nghiệm</v>
      </c>
      <c r="I94" t="str">
        <f>Data_CoCau[[#This Row],[Material-Xuất]]&amp;" | "&amp;Data_CoCau[[#This Row],[Material description-Xuất]]</f>
        <v>160012688 | Vảy PET B6.2_A2</v>
      </c>
    </row>
    <row r="95" spans="1:9" hidden="1" x14ac:dyDescent="0.35">
      <c r="A95">
        <v>2025</v>
      </c>
      <c r="B95" s="55" t="s">
        <v>182</v>
      </c>
      <c r="C95" t="s">
        <v>183</v>
      </c>
      <c r="D95" s="2" t="s">
        <v>250</v>
      </c>
      <c r="E95" t="s">
        <v>251</v>
      </c>
      <c r="F95" s="2">
        <v>7632</v>
      </c>
      <c r="G95" s="2" t="str">
        <f>_xlfn.XLOOKUP(Data_CoCau[[#This Row],[Material-Xuất]],MD_NVL[Material-Xuất],MD_NVL[SKU name_gom])</f>
        <v>Phó sản</v>
      </c>
      <c r="H95" t="str">
        <f>Data_CoCau[[#This Row],[Main SKU]]&amp;" | "&amp;Data_CoCau[[#This Row],[Main SKU name]]</f>
        <v>160012456 | Vảy Xơ Sợi Mixed Thử Nghiệm</v>
      </c>
      <c r="I95" t="str">
        <f>Data_CoCau[[#This Row],[Material-Xuất]]&amp;" | "&amp;Data_CoCau[[#This Row],[Material description-Xuất]]</f>
        <v>160012390 | Vảy PET Zigzag_A3</v>
      </c>
    </row>
    <row r="96" spans="1:9" hidden="1" x14ac:dyDescent="0.35">
      <c r="A96">
        <v>2025</v>
      </c>
      <c r="B96" s="55" t="s">
        <v>182</v>
      </c>
      <c r="C96" t="s">
        <v>183</v>
      </c>
      <c r="D96" s="2" t="s">
        <v>284</v>
      </c>
      <c r="E96" t="s">
        <v>285</v>
      </c>
      <c r="F96" s="2">
        <v>5200</v>
      </c>
      <c r="G96" s="2" t="str">
        <f>_xlfn.XLOOKUP(Data_CoCau[[#This Row],[Material-Xuất]],MD_NVL[Material-Xuất],MD_NVL[SKU name_gom])</f>
        <v>Phó sản</v>
      </c>
      <c r="H96" t="str">
        <f>Data_CoCau[[#This Row],[Main SKU]]&amp;" | "&amp;Data_CoCau[[#This Row],[Main SKU name]]</f>
        <v>160012456 | Vảy Xơ Sợi Mixed Thử Nghiệm</v>
      </c>
      <c r="I96" t="str">
        <f>Data_CoCau[[#This Row],[Material-Xuất]]&amp;" | "&amp;Data_CoCau[[#This Row],[Material description-Xuất]]</f>
        <v>160012859 | Phôi WSS01G Xanh Ngọc Sau Rửa</v>
      </c>
    </row>
    <row r="97" spans="1:9" hidden="1" x14ac:dyDescent="0.35">
      <c r="A97">
        <v>2025</v>
      </c>
      <c r="B97" s="55" t="s">
        <v>182</v>
      </c>
      <c r="C97" t="s">
        <v>183</v>
      </c>
      <c r="D97" s="2" t="s">
        <v>232</v>
      </c>
      <c r="E97" t="s">
        <v>233</v>
      </c>
      <c r="F97" s="2">
        <v>5000</v>
      </c>
      <c r="G97" s="2" t="str">
        <f>_xlfn.XLOOKUP(Data_CoCau[[#This Row],[Material-Xuất]],MD_NVL[Material-Xuất],MD_NVL[SKU name_gom])</f>
        <v>Phó sản</v>
      </c>
      <c r="H97" t="str">
        <f>Data_CoCau[[#This Row],[Main SKU]]&amp;" | "&amp;Data_CoCau[[#This Row],[Main SKU name]]</f>
        <v>160012456 | Vảy Xơ Sợi Mixed Thử Nghiệm</v>
      </c>
      <c r="I97" t="str">
        <f>Data_CoCau[[#This Row],[Material-Xuất]]&amp;" | "&amp;Data_CoCau[[#This Row],[Material description-Xuất]]</f>
        <v>160012717 | Vảy PET HAD_A1</v>
      </c>
    </row>
    <row r="98" spans="1:9" x14ac:dyDescent="0.35">
      <c r="A98">
        <v>2025</v>
      </c>
      <c r="B98" s="55" t="s">
        <v>182</v>
      </c>
      <c r="C98" t="s">
        <v>183</v>
      </c>
      <c r="D98" s="2" t="s">
        <v>346</v>
      </c>
      <c r="E98" t="s">
        <v>347</v>
      </c>
      <c r="F98" s="2">
        <v>4750</v>
      </c>
      <c r="G98" s="2" t="str">
        <f>_xlfn.XLOOKUP(Data_CoCau[[#This Row],[Material-Xuất]],MD_NVL[Material-Xuất],MD_NVL[SKU name_gom])</f>
        <v>B1_MN</v>
      </c>
      <c r="H98" t="str">
        <f>Data_CoCau[[#This Row],[Main SKU]]&amp;" | "&amp;Data_CoCau[[#This Row],[Main SKU name]]</f>
        <v>160012456 | Vảy Xơ Sợi Mixed Thử Nghiệm</v>
      </c>
      <c r="I98" t="str">
        <f>Data_CoCau[[#This Row],[Material-Xuất]]&amp;" | "&amp;Data_CoCau[[#This Row],[Material description-Xuất]]</f>
        <v>150000051 | Vảy PET B1_A5.1</v>
      </c>
    </row>
    <row r="99" spans="1:9" x14ac:dyDescent="0.35">
      <c r="A99">
        <v>2025</v>
      </c>
      <c r="B99" s="55" t="s">
        <v>182</v>
      </c>
      <c r="C99" t="s">
        <v>183</v>
      </c>
      <c r="D99" s="2" t="s">
        <v>348</v>
      </c>
      <c r="E99" t="s">
        <v>349</v>
      </c>
      <c r="F99" s="2">
        <v>4400</v>
      </c>
      <c r="G99" s="2" t="str">
        <f>_xlfn.XLOOKUP(Data_CoCau[[#This Row],[Material-Xuất]],MD_NVL[Material-Xuất],MD_NVL[SKU name_gom])</f>
        <v>Phó sản</v>
      </c>
      <c r="H99" t="str">
        <f>Data_CoCau[[#This Row],[Main SKU]]&amp;" | "&amp;Data_CoCau[[#This Row],[Main SKU name]]</f>
        <v>160012456 | Vảy Xơ Sợi Mixed Thử Nghiệm</v>
      </c>
      <c r="I99" t="str">
        <f>Data_CoCau[[#This Row],[Material-Xuất]]&amp;" | "&amp;Data_CoCau[[#This Row],[Material description-Xuất]]</f>
        <v>160012891 | Vảy PET Sau Tách Olefin_A3</v>
      </c>
    </row>
    <row r="100" spans="1:9" hidden="1" x14ac:dyDescent="0.35">
      <c r="A100">
        <v>2025</v>
      </c>
      <c r="B100" s="55" t="s">
        <v>182</v>
      </c>
      <c r="C100" t="s">
        <v>183</v>
      </c>
      <c r="D100" s="2" t="s">
        <v>254</v>
      </c>
      <c r="E100" t="s">
        <v>255</v>
      </c>
      <c r="F100" s="2">
        <v>4290</v>
      </c>
      <c r="G100" s="2" t="str">
        <f>_xlfn.XLOOKUP(Data_CoCau[[#This Row],[Material-Xuất]],MD_NVL[Material-Xuất],MD_NVL[SKU name_gom])</f>
        <v>Phó sản</v>
      </c>
      <c r="H100" t="str">
        <f>Data_CoCau[[#This Row],[Main SKU]]&amp;" | "&amp;Data_CoCau[[#This Row],[Main SKU name]]</f>
        <v>160012456 | Vảy Xơ Sợi Mixed Thử Nghiệm</v>
      </c>
      <c r="I100" t="str">
        <f>Data_CoCau[[#This Row],[Material-Xuất]]&amp;" | "&amp;Data_CoCau[[#This Row],[Material description-Xuất]]</f>
        <v>160012801 | Vảy PET GC Dây Đai</v>
      </c>
    </row>
    <row r="101" spans="1:9" hidden="1" x14ac:dyDescent="0.35">
      <c r="A101">
        <v>2025</v>
      </c>
      <c r="B101" s="55" t="s">
        <v>182</v>
      </c>
      <c r="C101" t="s">
        <v>183</v>
      </c>
      <c r="D101" s="2" t="s">
        <v>234</v>
      </c>
      <c r="E101" t="s">
        <v>235</v>
      </c>
      <c r="F101" s="2">
        <v>4000</v>
      </c>
      <c r="G101" s="2" t="str">
        <f>_xlfn.XLOOKUP(Data_CoCau[[#This Row],[Material-Xuất]],MD_NVL[Material-Xuất],MD_NVL[SKU name_gom])</f>
        <v>Phó sản</v>
      </c>
      <c r="H101" t="str">
        <f>Data_CoCau[[#This Row],[Main SKU]]&amp;" | "&amp;Data_CoCau[[#This Row],[Main SKU name]]</f>
        <v>160012456 | Vảy Xơ Sợi Mixed Thử Nghiệm</v>
      </c>
      <c r="I101" t="str">
        <f>Data_CoCau[[#This Row],[Material-Xuất]]&amp;" | "&amp;Data_CoCau[[#This Row],[Material description-Xuất]]</f>
        <v>160012718 | Vảy PET HAD_A2</v>
      </c>
    </row>
    <row r="102" spans="1:9" x14ac:dyDescent="0.35">
      <c r="A102">
        <v>2025</v>
      </c>
      <c r="B102" s="55" t="s">
        <v>182</v>
      </c>
      <c r="C102" t="s">
        <v>183</v>
      </c>
      <c r="D102" s="2" t="s">
        <v>338</v>
      </c>
      <c r="E102" t="s">
        <v>339</v>
      </c>
      <c r="F102" s="2">
        <v>3300</v>
      </c>
      <c r="G102" s="2" t="str">
        <f>_xlfn.XLOOKUP(Data_CoCau[[#This Row],[Material-Xuất]],MD_NVL[Material-Xuất],MD_NVL[SKU name_gom])</f>
        <v>B2_DT</v>
      </c>
      <c r="H102" t="str">
        <f>Data_CoCau[[#This Row],[Main SKU]]&amp;" | "&amp;Data_CoCau[[#This Row],[Main SKU name]]</f>
        <v>160012456 | Vảy Xơ Sợi Mixed Thử Nghiệm</v>
      </c>
      <c r="I102" t="str">
        <f>Data_CoCau[[#This Row],[Material-Xuất]]&amp;" | "&amp;Data_CoCau[[#This Row],[Material description-Xuất]]</f>
        <v>160012300 | Vảy PET B2.1_A3</v>
      </c>
    </row>
    <row r="103" spans="1:9" hidden="1" x14ac:dyDescent="0.35">
      <c r="A103">
        <v>2025</v>
      </c>
      <c r="B103" s="55" t="s">
        <v>182</v>
      </c>
      <c r="C103" t="s">
        <v>183</v>
      </c>
      <c r="D103" s="2" t="s">
        <v>248</v>
      </c>
      <c r="E103" t="s">
        <v>249</v>
      </c>
      <c r="F103" s="2">
        <v>2615</v>
      </c>
      <c r="G103" s="2" t="str">
        <f>_xlfn.XLOOKUP(Data_CoCau[[#This Row],[Material-Xuất]],MD_NVL[Material-Xuất],MD_NVL[SKU name_gom])</f>
        <v>Phó sản</v>
      </c>
      <c r="H103" t="str">
        <f>Data_CoCau[[#This Row],[Main SKU]]&amp;" | "&amp;Data_CoCau[[#This Row],[Main SKU name]]</f>
        <v>160012456 | Vảy Xơ Sợi Mixed Thử Nghiệm</v>
      </c>
      <c r="I103" t="str">
        <f>Data_CoCau[[#This Row],[Material-Xuất]]&amp;" | "&amp;Data_CoCau[[#This Row],[Material description-Xuất]]</f>
        <v>160012310 | Vảy PET Zigzag_A1</v>
      </c>
    </row>
    <row r="104" spans="1:9" x14ac:dyDescent="0.35">
      <c r="A104">
        <v>2025</v>
      </c>
      <c r="B104" s="55" t="s">
        <v>182</v>
      </c>
      <c r="C104" t="s">
        <v>183</v>
      </c>
      <c r="D104" s="2" t="s">
        <v>342</v>
      </c>
      <c r="E104" t="s">
        <v>343</v>
      </c>
      <c r="F104" s="2">
        <v>2537</v>
      </c>
      <c r="G104" s="2" t="str">
        <f>_xlfn.XLOOKUP(Data_CoCau[[#This Row],[Material-Xuất]],MD_NVL[Material-Xuất],MD_NVL[SKU name_gom])</f>
        <v>Phó sản</v>
      </c>
      <c r="H104" t="str">
        <f>Data_CoCau[[#This Row],[Main SKU]]&amp;" | "&amp;Data_CoCau[[#This Row],[Main SKU name]]</f>
        <v>160012456 | Vảy Xơ Sợi Mixed Thử Nghiệm</v>
      </c>
      <c r="I104" t="str">
        <f>Data_CoCau[[#This Row],[Material-Xuất]]&amp;" | "&amp;Data_CoCau[[#This Row],[Material description-Xuất]]</f>
        <v>160012429 | Đầu Keo PET Sau Băm</v>
      </c>
    </row>
    <row r="105" spans="1:9" x14ac:dyDescent="0.35">
      <c r="A105">
        <v>2025</v>
      </c>
      <c r="B105" s="55" t="s">
        <v>182</v>
      </c>
      <c r="C105" t="s">
        <v>183</v>
      </c>
      <c r="D105" s="2" t="s">
        <v>336</v>
      </c>
      <c r="E105" t="s">
        <v>337</v>
      </c>
      <c r="F105" s="2">
        <v>2400</v>
      </c>
      <c r="G105" s="2" t="str">
        <f>_xlfn.XLOOKUP(Data_CoCau[[#This Row],[Material-Xuất]],MD_NVL[Material-Xuất],MD_NVL[SKU name_gom])</f>
        <v>Phó sản</v>
      </c>
      <c r="H105" t="str">
        <f>Data_CoCau[[#This Row],[Main SKU]]&amp;" | "&amp;Data_CoCau[[#This Row],[Main SKU name]]</f>
        <v>160012456 | Vảy Xơ Sợi Mixed Thử Nghiệm</v>
      </c>
      <c r="I105" t="str">
        <f>Data_CoCau[[#This Row],[Material-Xuất]]&amp;" | "&amp;Data_CoCau[[#This Row],[Material description-Xuất]]</f>
        <v>160012858 | Phôi WSS01G Xám Sau Rửa</v>
      </c>
    </row>
    <row r="106" spans="1:9" hidden="1" x14ac:dyDescent="0.35">
      <c r="A106">
        <v>2025</v>
      </c>
      <c r="B106" s="55" t="s">
        <v>182</v>
      </c>
      <c r="C106" t="s">
        <v>183</v>
      </c>
      <c r="D106" s="2" t="s">
        <v>196</v>
      </c>
      <c r="E106" t="s">
        <v>197</v>
      </c>
      <c r="F106" s="2">
        <v>2000</v>
      </c>
      <c r="G106" s="2" t="str">
        <f>_xlfn.XLOOKUP(Data_CoCau[[#This Row],[Material-Xuất]],MD_NVL[Material-Xuất],MD_NVL[SKU name_gom])</f>
        <v>B1_MN</v>
      </c>
      <c r="H106" t="str">
        <f>Data_CoCau[[#This Row],[Main SKU]]&amp;" | "&amp;Data_CoCau[[#This Row],[Main SKU name]]</f>
        <v>160012456 | Vảy Xơ Sợi Mixed Thử Nghiệm</v>
      </c>
      <c r="I106" t="str">
        <f>Data_CoCau[[#This Row],[Material-Xuất]]&amp;" | "&amp;Data_CoCau[[#This Row],[Material description-Xuất]]</f>
        <v>160012297 | Vảy PET B1_A3 MN</v>
      </c>
    </row>
    <row r="107" spans="1:9" hidden="1" x14ac:dyDescent="0.35">
      <c r="A107">
        <v>2025</v>
      </c>
      <c r="B107" s="55" t="s">
        <v>182</v>
      </c>
      <c r="C107" t="s">
        <v>183</v>
      </c>
      <c r="D107" s="2" t="s">
        <v>218</v>
      </c>
      <c r="E107" t="s">
        <v>219</v>
      </c>
      <c r="F107" s="2">
        <v>800</v>
      </c>
      <c r="G107" s="2" t="str">
        <f>_xlfn.XLOOKUP(Data_CoCau[[#This Row],[Material-Xuất]],MD_NVL[Material-Xuất],MD_NVL[SKU name_gom])</f>
        <v>B2_DT</v>
      </c>
      <c r="H107" t="str">
        <f>Data_CoCau[[#This Row],[Main SKU]]&amp;" | "&amp;Data_CoCau[[#This Row],[Main SKU name]]</f>
        <v>160012456 | Vảy Xơ Sợi Mixed Thử Nghiệm</v>
      </c>
      <c r="I107" t="str">
        <f>Data_CoCau[[#This Row],[Material-Xuất]]&amp;" | "&amp;Data_CoCau[[#This Row],[Material description-Xuất]]</f>
        <v>160009896 | Vảy PET B2.1_A1</v>
      </c>
    </row>
    <row r="108" spans="1:9" hidden="1" x14ac:dyDescent="0.35">
      <c r="A108">
        <v>2025</v>
      </c>
      <c r="B108" s="55" t="s">
        <v>182</v>
      </c>
      <c r="C108" t="s">
        <v>183</v>
      </c>
      <c r="D108" s="2" t="s">
        <v>278</v>
      </c>
      <c r="E108" t="s">
        <v>279</v>
      </c>
      <c r="F108" s="2">
        <v>250</v>
      </c>
      <c r="G108" s="2" t="str">
        <f>_xlfn.XLOOKUP(Data_CoCau[[#This Row],[Material-Xuất]],MD_NVL[Material-Xuất],MD_NVL[SKU name_gom])</f>
        <v>B5_DT</v>
      </c>
      <c r="H108" t="str">
        <f>Data_CoCau[[#This Row],[Main SKU]]&amp;" | "&amp;Data_CoCau[[#This Row],[Main SKU name]]</f>
        <v>160012456 | Vảy Xơ Sợi Mixed Thử Nghiệm</v>
      </c>
      <c r="I108" t="str">
        <f>Data_CoCau[[#This Row],[Material-Xuất]]&amp;" | "&amp;Data_CoCau[[#This Row],[Material description-Xuất]]</f>
        <v>160012305 | Vảy PET B5_A2</v>
      </c>
    </row>
    <row r="109" spans="1:9" hidden="1" x14ac:dyDescent="0.35">
      <c r="A109">
        <v>2026</v>
      </c>
      <c r="B109" s="55" t="s">
        <v>182</v>
      </c>
      <c r="C109" t="s">
        <v>183</v>
      </c>
      <c r="D109" s="2" t="s">
        <v>236</v>
      </c>
      <c r="E109" t="s">
        <v>237</v>
      </c>
      <c r="F109" s="2">
        <v>37700</v>
      </c>
      <c r="G109" s="2" t="str">
        <f>_xlfn.XLOOKUP(Data_CoCau[[#This Row],[Material-Xuất]],MD_NVL[Material-Xuất],MD_NVL[SKU name_gom])</f>
        <v>Phó sản</v>
      </c>
      <c r="H109" t="str">
        <f>Data_CoCau[[#This Row],[Main SKU]]&amp;" | "&amp;Data_CoCau[[#This Row],[Main SKU name]]</f>
        <v>160012456 | Vảy Xơ Sợi Mixed Thử Nghiệm</v>
      </c>
      <c r="I109" t="str">
        <f>Data_CoCau[[#This Row],[Material-Xuất]]&amp;" | "&amp;Data_CoCau[[#This Row],[Material description-Xuất]]</f>
        <v>160012719 | Vảy PET HAD_A3</v>
      </c>
    </row>
    <row r="110" spans="1:9" hidden="1" x14ac:dyDescent="0.35">
      <c r="A110">
        <v>2026</v>
      </c>
      <c r="B110" s="55" t="s">
        <v>182</v>
      </c>
      <c r="C110" t="s">
        <v>183</v>
      </c>
      <c r="D110" s="2" t="s">
        <v>234</v>
      </c>
      <c r="E110" t="s">
        <v>235</v>
      </c>
      <c r="F110" s="2">
        <v>19266</v>
      </c>
      <c r="G110" s="2" t="str">
        <f>_xlfn.XLOOKUP(Data_CoCau[[#This Row],[Material-Xuất]],MD_NVL[Material-Xuất],MD_NVL[SKU name_gom])</f>
        <v>Phó sản</v>
      </c>
      <c r="H110" t="str">
        <f>Data_CoCau[[#This Row],[Main SKU]]&amp;" | "&amp;Data_CoCau[[#This Row],[Main SKU name]]</f>
        <v>160012456 | Vảy Xơ Sợi Mixed Thử Nghiệm</v>
      </c>
      <c r="I110" t="str">
        <f>Data_CoCau[[#This Row],[Material-Xuất]]&amp;" | "&amp;Data_CoCau[[#This Row],[Material description-Xuất]]</f>
        <v>160012718 | Vảy PET HAD_A2</v>
      </c>
    </row>
    <row r="111" spans="1:9" hidden="1" x14ac:dyDescent="0.35">
      <c r="A111">
        <v>2026</v>
      </c>
      <c r="B111" s="55" t="s">
        <v>182</v>
      </c>
      <c r="C111" t="s">
        <v>183</v>
      </c>
      <c r="D111" s="2" t="s">
        <v>240</v>
      </c>
      <c r="E111" t="s">
        <v>241</v>
      </c>
      <c r="F111" s="2">
        <v>10000</v>
      </c>
      <c r="G111" s="2" t="str">
        <f>_xlfn.XLOOKUP(Data_CoCau[[#This Row],[Material-Xuất]],MD_NVL[Material-Xuất],MD_NVL[SKU name_gom])</f>
        <v>Vảy trộn</v>
      </c>
      <c r="H111" t="str">
        <f>Data_CoCau[[#This Row],[Main SKU]]&amp;" | "&amp;Data_CoCau[[#This Row],[Main SKU name]]</f>
        <v>160012456 | Vảy Xơ Sợi Mixed Thử Nghiệm</v>
      </c>
      <c r="I111" t="str">
        <f>Data_CoCau[[#This Row],[Material-Xuất]]&amp;" | "&amp;Data_CoCau[[#This Row],[Material description-Xuất]]</f>
        <v>160012790 | Vảy PET Xơ Sợi B6.2_A3-B7.1_A3</v>
      </c>
    </row>
    <row r="112" spans="1:9" hidden="1" x14ac:dyDescent="0.35">
      <c r="A112">
        <v>2026</v>
      </c>
      <c r="B112" s="55" t="s">
        <v>182</v>
      </c>
      <c r="C112" t="s">
        <v>183</v>
      </c>
      <c r="D112" s="2" t="s">
        <v>244</v>
      </c>
      <c r="E112" t="s">
        <v>245</v>
      </c>
      <c r="F112" s="2">
        <v>8400</v>
      </c>
      <c r="G112" s="2" t="str">
        <f>_xlfn.XLOOKUP(Data_CoCau[[#This Row],[Material-Xuất]],MD_NVL[Material-Xuất],MD_NVL[SKU name_gom])</f>
        <v>Phó sản</v>
      </c>
      <c r="H112" t="str">
        <f>Data_CoCau[[#This Row],[Main SKU]]&amp;" | "&amp;Data_CoCau[[#This Row],[Main SKU name]]</f>
        <v>160012456 | Vảy Xơ Sợi Mixed Thử Nghiệm</v>
      </c>
      <c r="I112" t="str">
        <f>Data_CoCau[[#This Row],[Material-Xuất]]&amp;" | "&amp;Data_CoCau[[#This Row],[Material description-Xuất]]</f>
        <v>160012439 | Vảy PET Tomra_A3</v>
      </c>
    </row>
    <row r="113" spans="1:9" x14ac:dyDescent="0.35">
      <c r="A113">
        <v>2026</v>
      </c>
      <c r="B113" s="55" t="s">
        <v>182</v>
      </c>
      <c r="C113" t="s">
        <v>183</v>
      </c>
      <c r="D113" s="2" t="s">
        <v>348</v>
      </c>
      <c r="E113" t="s">
        <v>349</v>
      </c>
      <c r="F113" s="2">
        <v>8150</v>
      </c>
      <c r="G113" s="2" t="str">
        <f>_xlfn.XLOOKUP(Data_CoCau[[#This Row],[Material-Xuất]],MD_NVL[Material-Xuất],MD_NVL[SKU name_gom])</f>
        <v>Phó sản</v>
      </c>
      <c r="H113" t="str">
        <f>Data_CoCau[[#This Row],[Main SKU]]&amp;" | "&amp;Data_CoCau[[#This Row],[Main SKU name]]</f>
        <v>160012456 | Vảy Xơ Sợi Mixed Thử Nghiệm</v>
      </c>
      <c r="I113" t="str">
        <f>Data_CoCau[[#This Row],[Material-Xuất]]&amp;" | "&amp;Data_CoCau[[#This Row],[Material description-Xuất]]</f>
        <v>160012891 | Vảy PET Sau Tách Olefin_A3</v>
      </c>
    </row>
    <row r="114" spans="1:9" x14ac:dyDescent="0.35">
      <c r="A114">
        <v>2026</v>
      </c>
      <c r="B114" s="55" t="s">
        <v>182</v>
      </c>
      <c r="C114" t="s">
        <v>183</v>
      </c>
      <c r="D114" s="2" t="s">
        <v>350</v>
      </c>
      <c r="E114" t="s">
        <v>351</v>
      </c>
      <c r="F114" s="2">
        <v>1800</v>
      </c>
      <c r="G114" s="2" t="str">
        <f>_xlfn.XLOOKUP(Data_CoCau[[#This Row],[Material-Xuất]],MD_NVL[Material-Xuất],MD_NVL[SKU name_gom])</f>
        <v>Phó sản</v>
      </c>
      <c r="H114" t="str">
        <f>Data_CoCau[[#This Row],[Main SKU]]&amp;" | "&amp;Data_CoCau[[#This Row],[Main SKU name]]</f>
        <v>160012456 | Vảy Xơ Sợi Mixed Thử Nghiệm</v>
      </c>
      <c r="I114" t="str">
        <f>Data_CoCau[[#This Row],[Material-Xuất]]&amp;" | "&amp;Data_CoCau[[#This Row],[Material description-Xuất]]</f>
        <v>160012672 | Vảy PET Tuyển Nổi 2_A3</v>
      </c>
    </row>
    <row r="115" spans="1:9" hidden="1" x14ac:dyDescent="0.35">
      <c r="A115">
        <v>2026</v>
      </c>
      <c r="B115" s="55" t="s">
        <v>182</v>
      </c>
      <c r="C115" t="s">
        <v>183</v>
      </c>
      <c r="D115" s="2" t="s">
        <v>218</v>
      </c>
      <c r="E115" t="s">
        <v>219</v>
      </c>
      <c r="F115" s="2">
        <v>1200</v>
      </c>
      <c r="G115" s="2" t="str">
        <f>_xlfn.XLOOKUP(Data_CoCau[[#This Row],[Material-Xuất]],MD_NVL[Material-Xuất],MD_NVL[SKU name_gom])</f>
        <v>B2_DT</v>
      </c>
      <c r="H115" t="str">
        <f>Data_CoCau[[#This Row],[Main SKU]]&amp;" | "&amp;Data_CoCau[[#This Row],[Main SKU name]]</f>
        <v>160012456 | Vảy Xơ Sợi Mixed Thử Nghiệm</v>
      </c>
      <c r="I115" t="str">
        <f>Data_CoCau[[#This Row],[Material-Xuất]]&amp;" | "&amp;Data_CoCau[[#This Row],[Material description-Xuất]]</f>
        <v>160009896 | Vảy PET B2.1_A1</v>
      </c>
    </row>
    <row r="116" spans="1:9" hidden="1" x14ac:dyDescent="0.35">
      <c r="A116">
        <v>2026</v>
      </c>
      <c r="B116" s="55" t="s">
        <v>182</v>
      </c>
      <c r="C116" t="s">
        <v>183</v>
      </c>
      <c r="D116" s="2" t="s">
        <v>250</v>
      </c>
      <c r="E116" t="s">
        <v>251</v>
      </c>
      <c r="F116" s="2">
        <v>450</v>
      </c>
      <c r="G116" s="2" t="str">
        <f>_xlfn.XLOOKUP(Data_CoCau[[#This Row],[Material-Xuất]],MD_NVL[Material-Xuất],MD_NVL[SKU name_gom])</f>
        <v>Phó sản</v>
      </c>
      <c r="H116" t="str">
        <f>Data_CoCau[[#This Row],[Main SKU]]&amp;" | "&amp;Data_CoCau[[#This Row],[Main SKU name]]</f>
        <v>160012456 | Vảy Xơ Sợi Mixed Thử Nghiệm</v>
      </c>
      <c r="I116" t="str">
        <f>Data_CoCau[[#This Row],[Material-Xuất]]&amp;" | "&amp;Data_CoCau[[#This Row],[Material description-Xuất]]</f>
        <v>160012390 | Vảy PET Zigzag_A3</v>
      </c>
    </row>
    <row r="117" spans="1:9" hidden="1" x14ac:dyDescent="0.35">
      <c r="A117">
        <v>2024</v>
      </c>
      <c r="B117" s="55" t="s">
        <v>202</v>
      </c>
      <c r="C117" t="s">
        <v>203</v>
      </c>
      <c r="D117" s="2" t="s">
        <v>212</v>
      </c>
      <c r="E117" t="s">
        <v>213</v>
      </c>
      <c r="F117" s="2">
        <v>165388</v>
      </c>
      <c r="G117" s="2" t="str">
        <f>_xlfn.XLOOKUP(Data_CoCau[[#This Row],[Material-Xuất]],MD_NVL[Material-Xuất],MD_NVL[SKU name_gom])</f>
        <v>B6_DT</v>
      </c>
      <c r="H117" t="str">
        <f>Data_CoCau[[#This Row],[Main SKU]]&amp;" | "&amp;Data_CoCau[[#This Row],[Main SKU name]]</f>
        <v>160012654 | Vảy PET B1-Hạt PL ADD</v>
      </c>
      <c r="I117" t="str">
        <f>Data_CoCau[[#This Row],[Material-Xuất]]&amp;" | "&amp;Data_CoCau[[#This Row],[Material description-Xuất]]</f>
        <v>160012689 | Vảy PET B6.2_A3.2</v>
      </c>
    </row>
    <row r="118" spans="1:9" hidden="1" x14ac:dyDescent="0.35">
      <c r="A118">
        <v>2024</v>
      </c>
      <c r="B118" s="55" t="s">
        <v>202</v>
      </c>
      <c r="C118" t="s">
        <v>203</v>
      </c>
      <c r="D118" s="2" t="s">
        <v>164</v>
      </c>
      <c r="E118" t="s">
        <v>165</v>
      </c>
      <c r="F118" s="2">
        <v>111214</v>
      </c>
      <c r="G118" s="2" t="str">
        <f>_xlfn.XLOOKUP(Data_CoCau[[#This Row],[Material-Xuất]],MD_NVL[Material-Xuất],MD_NVL[SKU name_gom])</f>
        <v>B1_MN</v>
      </c>
      <c r="H118" t="str">
        <f>Data_CoCau[[#This Row],[Main SKU]]&amp;" | "&amp;Data_CoCau[[#This Row],[Main SKU name]]</f>
        <v>160012654 | Vảy PET B1-Hạt PL ADD</v>
      </c>
      <c r="I118" t="str">
        <f>Data_CoCau[[#This Row],[Material-Xuất]]&amp;" | "&amp;Data_CoCau[[#This Row],[Material description-Xuất]]</f>
        <v>160012296 | Vảy PET B1_A2.2 MN</v>
      </c>
    </row>
    <row r="119" spans="1:9" hidden="1" x14ac:dyDescent="0.35">
      <c r="A119">
        <v>2024</v>
      </c>
      <c r="B119" s="55" t="s">
        <v>202</v>
      </c>
      <c r="C119" t="s">
        <v>203</v>
      </c>
      <c r="D119" s="2" t="s">
        <v>288</v>
      </c>
      <c r="E119" t="s">
        <v>289</v>
      </c>
      <c r="F119" s="2">
        <v>96250</v>
      </c>
      <c r="G119" s="2" t="str">
        <f>_xlfn.XLOOKUP(Data_CoCau[[#This Row],[Material-Xuất]],MD_NVL[Material-Xuất],MD_NVL[SKU name_gom])</f>
        <v>B5_DT</v>
      </c>
      <c r="H119" t="str">
        <f>Data_CoCau[[#This Row],[Main SKU]]&amp;" | "&amp;Data_CoCau[[#This Row],[Main SKU name]]</f>
        <v>160012654 | Vảy PET B1-Hạt PL ADD</v>
      </c>
      <c r="I119" t="str">
        <f>Data_CoCau[[#This Row],[Material-Xuất]]&amp;" | "&amp;Data_CoCau[[#This Row],[Material description-Xuất]]</f>
        <v>160009898 | Vảy PET B5_A1</v>
      </c>
    </row>
    <row r="120" spans="1:9" hidden="1" x14ac:dyDescent="0.35">
      <c r="A120">
        <v>2024</v>
      </c>
      <c r="B120" s="55" t="s">
        <v>202</v>
      </c>
      <c r="C120" t="s">
        <v>203</v>
      </c>
      <c r="D120" s="2" t="s">
        <v>196</v>
      </c>
      <c r="E120" t="s">
        <v>197</v>
      </c>
      <c r="F120" s="2">
        <v>93200</v>
      </c>
      <c r="G120" s="2" t="str">
        <f>_xlfn.XLOOKUP(Data_CoCau[[#This Row],[Material-Xuất]],MD_NVL[Material-Xuất],MD_NVL[SKU name_gom])</f>
        <v>B1_MN</v>
      </c>
      <c r="H120" t="str">
        <f>Data_CoCau[[#This Row],[Main SKU]]&amp;" | "&amp;Data_CoCau[[#This Row],[Main SKU name]]</f>
        <v>160012654 | Vảy PET B1-Hạt PL ADD</v>
      </c>
      <c r="I120" t="str">
        <f>Data_CoCau[[#This Row],[Material-Xuất]]&amp;" | "&amp;Data_CoCau[[#This Row],[Material description-Xuất]]</f>
        <v>160012297 | Vảy PET B1_A3 MN</v>
      </c>
    </row>
    <row r="121" spans="1:9" hidden="1" x14ac:dyDescent="0.35">
      <c r="A121">
        <v>2024</v>
      </c>
      <c r="B121" s="55" t="s">
        <v>202</v>
      </c>
      <c r="C121" t="s">
        <v>203</v>
      </c>
      <c r="D121" s="2" t="s">
        <v>236</v>
      </c>
      <c r="E121" t="s">
        <v>237</v>
      </c>
      <c r="F121" s="2">
        <v>49166</v>
      </c>
      <c r="G121" s="2" t="str">
        <f>_xlfn.XLOOKUP(Data_CoCau[[#This Row],[Material-Xuất]],MD_NVL[Material-Xuất],MD_NVL[SKU name_gom])</f>
        <v>Phó sản</v>
      </c>
      <c r="H121" t="str">
        <f>Data_CoCau[[#This Row],[Main SKU]]&amp;" | "&amp;Data_CoCau[[#This Row],[Main SKU name]]</f>
        <v>160012654 | Vảy PET B1-Hạt PL ADD</v>
      </c>
      <c r="I121" t="str">
        <f>Data_CoCau[[#This Row],[Material-Xuất]]&amp;" | "&amp;Data_CoCau[[#This Row],[Material description-Xuất]]</f>
        <v>160012719 | Vảy PET HAD_A3</v>
      </c>
    </row>
    <row r="122" spans="1:9" hidden="1" x14ac:dyDescent="0.35">
      <c r="A122">
        <v>2024</v>
      </c>
      <c r="B122" s="55" t="s">
        <v>202</v>
      </c>
      <c r="C122" t="s">
        <v>203</v>
      </c>
      <c r="D122" s="2" t="s">
        <v>170</v>
      </c>
      <c r="E122" t="s">
        <v>171</v>
      </c>
      <c r="F122" s="2">
        <v>49000</v>
      </c>
      <c r="G122" s="2" t="str">
        <f>_xlfn.XLOOKUP(Data_CoCau[[#This Row],[Material-Xuất]],MD_NVL[Material-Xuất],MD_NVL[SKU name_gom])</f>
        <v>B1_MN</v>
      </c>
      <c r="H122" t="str">
        <f>Data_CoCau[[#This Row],[Main SKU]]&amp;" | "&amp;Data_CoCau[[#This Row],[Main SKU name]]</f>
        <v>160012654 | Vảy PET B1-Hạt PL ADD</v>
      </c>
      <c r="I122" t="str">
        <f>Data_CoCau[[#This Row],[Material-Xuất]]&amp;" | "&amp;Data_CoCau[[#This Row],[Material description-Xuất]]</f>
        <v>160012660 | Vảy PET B1_A2.1 MN</v>
      </c>
    </row>
    <row r="123" spans="1:9" hidden="1" x14ac:dyDescent="0.35">
      <c r="A123">
        <v>2024</v>
      </c>
      <c r="B123" s="55" t="s">
        <v>202</v>
      </c>
      <c r="C123" t="s">
        <v>203</v>
      </c>
      <c r="D123" s="2" t="s">
        <v>232</v>
      </c>
      <c r="E123" t="s">
        <v>233</v>
      </c>
      <c r="F123" s="2">
        <v>32216</v>
      </c>
      <c r="G123" s="2" t="str">
        <f>_xlfn.XLOOKUP(Data_CoCau[[#This Row],[Material-Xuất]],MD_NVL[Material-Xuất],MD_NVL[SKU name_gom])</f>
        <v>Phó sản</v>
      </c>
      <c r="H123" t="str">
        <f>Data_CoCau[[#This Row],[Main SKU]]&amp;" | "&amp;Data_CoCau[[#This Row],[Main SKU name]]</f>
        <v>160012654 | Vảy PET B1-Hạt PL ADD</v>
      </c>
      <c r="I123" t="str">
        <f>Data_CoCau[[#This Row],[Material-Xuất]]&amp;" | "&amp;Data_CoCau[[#This Row],[Material description-Xuất]]</f>
        <v>160012717 | Vảy PET HAD_A1</v>
      </c>
    </row>
    <row r="124" spans="1:9" hidden="1" x14ac:dyDescent="0.35">
      <c r="A124">
        <v>2024</v>
      </c>
      <c r="B124" s="55" t="s">
        <v>202</v>
      </c>
      <c r="C124" t="s">
        <v>203</v>
      </c>
      <c r="D124" s="2" t="s">
        <v>226</v>
      </c>
      <c r="E124" t="s">
        <v>227</v>
      </c>
      <c r="F124" s="2">
        <v>32200</v>
      </c>
      <c r="G124" s="2" t="str">
        <f>_xlfn.XLOOKUP(Data_CoCau[[#This Row],[Material-Xuất]],MD_NVL[Material-Xuất],MD_NVL[SKU name_gom])</f>
        <v>B6_DT</v>
      </c>
      <c r="H124" t="str">
        <f>Data_CoCau[[#This Row],[Main SKU]]&amp;" | "&amp;Data_CoCau[[#This Row],[Main SKU name]]</f>
        <v>160012654 | Vảy PET B1-Hạt PL ADD</v>
      </c>
      <c r="I124" t="str">
        <f>Data_CoCau[[#This Row],[Material-Xuất]]&amp;" | "&amp;Data_CoCau[[#This Row],[Material description-Xuất]]</f>
        <v>160012688 | Vảy PET B6.2_A2</v>
      </c>
    </row>
    <row r="125" spans="1:9" hidden="1" x14ac:dyDescent="0.35">
      <c r="A125">
        <v>2024</v>
      </c>
      <c r="B125" s="55" t="s">
        <v>202</v>
      </c>
      <c r="C125" t="s">
        <v>203</v>
      </c>
      <c r="D125" s="2" t="s">
        <v>172</v>
      </c>
      <c r="E125" t="s">
        <v>173</v>
      </c>
      <c r="F125" s="2">
        <v>27000</v>
      </c>
      <c r="G125" s="2" t="str">
        <f>_xlfn.XLOOKUP(Data_CoCau[[#This Row],[Material-Xuất]],MD_NVL[Material-Xuất],MD_NVL[SKU name_gom])</f>
        <v>B1_DT</v>
      </c>
      <c r="H125" t="str">
        <f>Data_CoCau[[#This Row],[Main SKU]]&amp;" | "&amp;Data_CoCau[[#This Row],[Main SKU name]]</f>
        <v>160012654 | Vảy PET B1-Hạt PL ADD</v>
      </c>
      <c r="I125" t="str">
        <f>Data_CoCau[[#This Row],[Material-Xuất]]&amp;" | "&amp;Data_CoCau[[#This Row],[Material description-Xuất]]</f>
        <v>160012293 | Vảy PET B1_A2.2 DT</v>
      </c>
    </row>
    <row r="126" spans="1:9" hidden="1" x14ac:dyDescent="0.35">
      <c r="A126">
        <v>2024</v>
      </c>
      <c r="B126" s="55" t="s">
        <v>202</v>
      </c>
      <c r="C126" t="s">
        <v>203</v>
      </c>
      <c r="D126" s="2" t="s">
        <v>14</v>
      </c>
      <c r="E126" t="s">
        <v>15</v>
      </c>
      <c r="F126" s="2">
        <v>18012</v>
      </c>
      <c r="G126" s="2" t="str">
        <f>_xlfn.XLOOKUP(Data_CoCau[[#This Row],[Material-Xuất]],MD_NVL[Material-Xuất],MD_NVL[SKU name_gom])</f>
        <v>Hạt</v>
      </c>
      <c r="H126" t="str">
        <f>Data_CoCau[[#This Row],[Main SKU]]&amp;" | "&amp;Data_CoCau[[#This Row],[Main SKU name]]</f>
        <v>160012654 | Vảy PET B1-Hạt PL ADD</v>
      </c>
      <c r="I126" t="str">
        <f>Data_CoCau[[#This Row],[Material-Xuất]]&amp;" | "&amp;Data_CoCau[[#This Row],[Material description-Xuất]]</f>
        <v>110000332 | Hạt nhựa rPET iSS01084G</v>
      </c>
    </row>
    <row r="127" spans="1:9" hidden="1" x14ac:dyDescent="0.35">
      <c r="A127">
        <v>2024</v>
      </c>
      <c r="B127" s="55" t="s">
        <v>202</v>
      </c>
      <c r="C127" t="s">
        <v>203</v>
      </c>
      <c r="D127" s="2" t="s">
        <v>234</v>
      </c>
      <c r="E127" t="s">
        <v>235</v>
      </c>
      <c r="F127" s="2">
        <v>14000</v>
      </c>
      <c r="G127" s="2" t="str">
        <f>_xlfn.XLOOKUP(Data_CoCau[[#This Row],[Material-Xuất]],MD_NVL[Material-Xuất],MD_NVL[SKU name_gom])</f>
        <v>Phó sản</v>
      </c>
      <c r="H127" t="str">
        <f>Data_CoCau[[#This Row],[Main SKU]]&amp;" | "&amp;Data_CoCau[[#This Row],[Main SKU name]]</f>
        <v>160012654 | Vảy PET B1-Hạt PL ADD</v>
      </c>
      <c r="I127" t="str">
        <f>Data_CoCau[[#This Row],[Material-Xuất]]&amp;" | "&amp;Data_CoCau[[#This Row],[Material description-Xuất]]</f>
        <v>160012718 | Vảy PET HAD_A2</v>
      </c>
    </row>
    <row r="128" spans="1:9" hidden="1" x14ac:dyDescent="0.35">
      <c r="A128">
        <v>2024</v>
      </c>
      <c r="B128" s="55" t="s">
        <v>202</v>
      </c>
      <c r="C128" t="s">
        <v>203</v>
      </c>
      <c r="D128" s="2" t="s">
        <v>248</v>
      </c>
      <c r="E128" t="s">
        <v>249</v>
      </c>
      <c r="F128" s="2">
        <v>9600</v>
      </c>
      <c r="G128" s="2" t="str">
        <f>_xlfn.XLOOKUP(Data_CoCau[[#This Row],[Material-Xuất]],MD_NVL[Material-Xuất],MD_NVL[SKU name_gom])</f>
        <v>Phó sản</v>
      </c>
      <c r="H128" t="str">
        <f>Data_CoCau[[#This Row],[Main SKU]]&amp;" | "&amp;Data_CoCau[[#This Row],[Main SKU name]]</f>
        <v>160012654 | Vảy PET B1-Hạt PL ADD</v>
      </c>
      <c r="I128" t="str">
        <f>Data_CoCau[[#This Row],[Material-Xuất]]&amp;" | "&amp;Data_CoCau[[#This Row],[Material description-Xuất]]</f>
        <v>160012310 | Vảy PET Zigzag_A1</v>
      </c>
    </row>
    <row r="129" spans="1:9" hidden="1" x14ac:dyDescent="0.35">
      <c r="A129">
        <v>2024</v>
      </c>
      <c r="B129" s="55" t="s">
        <v>202</v>
      </c>
      <c r="C129" t="s">
        <v>203</v>
      </c>
      <c r="D129" s="2" t="s">
        <v>18</v>
      </c>
      <c r="E129" t="s">
        <v>19</v>
      </c>
      <c r="F129" s="2">
        <v>6118</v>
      </c>
      <c r="G129" s="2" t="str">
        <f>_xlfn.XLOOKUP(Data_CoCau[[#This Row],[Material-Xuất]],MD_NVL[Material-Xuất],MD_NVL[SKU name_gom])</f>
        <v>Hạt</v>
      </c>
      <c r="H129" t="str">
        <f>Data_CoCau[[#This Row],[Main SKU]]&amp;" | "&amp;Data_CoCau[[#This Row],[Main SKU name]]</f>
        <v>160012654 | Vảy PET B1-Hạt PL ADD</v>
      </c>
      <c r="I129" t="str">
        <f>Data_CoCau[[#This Row],[Material-Xuất]]&amp;" | "&amp;Data_CoCau[[#This Row],[Material description-Xuất]]</f>
        <v>110000355 | Hạt nhựa rPET iSS01G 1</v>
      </c>
    </row>
    <row r="130" spans="1:9" hidden="1" x14ac:dyDescent="0.35">
      <c r="A130">
        <v>2024</v>
      </c>
      <c r="B130" s="55" t="s">
        <v>202</v>
      </c>
      <c r="C130" t="s">
        <v>203</v>
      </c>
      <c r="D130" s="2" t="s">
        <v>222</v>
      </c>
      <c r="E130" t="s">
        <v>223</v>
      </c>
      <c r="F130" s="2">
        <v>4300</v>
      </c>
      <c r="G130" s="2" t="str">
        <f>_xlfn.XLOOKUP(Data_CoCau[[#This Row],[Material-Xuất]],MD_NVL[Material-Xuất],MD_NVL[SKU name_gom])</f>
        <v>B2_DT</v>
      </c>
      <c r="H130" t="str">
        <f>Data_CoCau[[#This Row],[Main SKU]]&amp;" | "&amp;Data_CoCau[[#This Row],[Main SKU name]]</f>
        <v>160012654 | Vảy PET B1-Hạt PL ADD</v>
      </c>
      <c r="I130" t="str">
        <f>Data_CoCau[[#This Row],[Material-Xuất]]&amp;" | "&amp;Data_CoCau[[#This Row],[Material description-Xuất]]</f>
        <v>160012683 | Vảy PET B2.2_A1</v>
      </c>
    </row>
    <row r="131" spans="1:9" hidden="1" x14ac:dyDescent="0.35">
      <c r="A131">
        <v>2024</v>
      </c>
      <c r="B131" s="55" t="s">
        <v>202</v>
      </c>
      <c r="C131" t="s">
        <v>203</v>
      </c>
      <c r="D131" s="2" t="s">
        <v>282</v>
      </c>
      <c r="E131" t="s">
        <v>283</v>
      </c>
      <c r="F131" s="2">
        <v>3300</v>
      </c>
      <c r="G131" s="2" t="str">
        <f>_xlfn.XLOOKUP(Data_CoCau[[#This Row],[Material-Xuất]],MD_NVL[Material-Xuất],MD_NVL[SKU name_gom])</f>
        <v>B5_DT</v>
      </c>
      <c r="H131" t="str">
        <f>Data_CoCau[[#This Row],[Main SKU]]&amp;" | "&amp;Data_CoCau[[#This Row],[Main SKU name]]</f>
        <v>160012654 | Vảy PET B1-Hạt PL ADD</v>
      </c>
      <c r="I131" t="str">
        <f>Data_CoCau[[#This Row],[Material-Xuất]]&amp;" | "&amp;Data_CoCau[[#This Row],[Material description-Xuất]]</f>
        <v>160012306 | Vảy PET B5_A3</v>
      </c>
    </row>
    <row r="132" spans="1:9" hidden="1" x14ac:dyDescent="0.35">
      <c r="A132">
        <v>2024</v>
      </c>
      <c r="B132" s="55" t="s">
        <v>202</v>
      </c>
      <c r="C132" t="s">
        <v>203</v>
      </c>
      <c r="D132" s="2" t="s">
        <v>270</v>
      </c>
      <c r="E132" t="s">
        <v>271</v>
      </c>
      <c r="F132" s="2">
        <v>3200</v>
      </c>
      <c r="G132" s="2" t="str">
        <f>_xlfn.XLOOKUP(Data_CoCau[[#This Row],[Material-Xuất]],MD_NVL[Material-Xuất],MD_NVL[SKU name_gom])</f>
        <v>B6_DT</v>
      </c>
      <c r="H132" t="str">
        <f>Data_CoCau[[#This Row],[Main SKU]]&amp;" | "&amp;Data_CoCau[[#This Row],[Main SKU name]]</f>
        <v>160012654 | Vảy PET B1-Hạt PL ADD</v>
      </c>
      <c r="I132" t="str">
        <f>Data_CoCau[[#This Row],[Material-Xuất]]&amp;" | "&amp;Data_CoCau[[#This Row],[Material description-Xuất]]</f>
        <v>160012687 | Vảy PET B6.2_A1</v>
      </c>
    </row>
    <row r="133" spans="1:9" hidden="1" x14ac:dyDescent="0.35">
      <c r="A133">
        <v>2024</v>
      </c>
      <c r="B133" s="55" t="s">
        <v>202</v>
      </c>
      <c r="C133" t="s">
        <v>203</v>
      </c>
      <c r="D133" s="2" t="s">
        <v>252</v>
      </c>
      <c r="E133" t="s">
        <v>253</v>
      </c>
      <c r="F133" s="2">
        <v>2800</v>
      </c>
      <c r="G133" s="2" t="str">
        <f>_xlfn.XLOOKUP(Data_CoCau[[#This Row],[Material-Xuất]],MD_NVL[Material-Xuất],MD_NVL[SKU name_gom])</f>
        <v>B2_DT</v>
      </c>
      <c r="H133" t="str">
        <f>Data_CoCau[[#This Row],[Main SKU]]&amp;" | "&amp;Data_CoCau[[#This Row],[Main SKU name]]</f>
        <v>160012654 | Vảy PET B1-Hạt PL ADD</v>
      </c>
      <c r="I133" t="str">
        <f>Data_CoCau[[#This Row],[Material-Xuất]]&amp;" | "&amp;Data_CoCau[[#This Row],[Material description-Xuất]]</f>
        <v>160012685 | Vảy PET B2.2_A3</v>
      </c>
    </row>
    <row r="134" spans="1:9" x14ac:dyDescent="0.35">
      <c r="A134">
        <v>2024</v>
      </c>
      <c r="B134" s="55" t="s">
        <v>202</v>
      </c>
      <c r="C134" t="s">
        <v>203</v>
      </c>
      <c r="D134" s="2" t="s">
        <v>352</v>
      </c>
      <c r="E134" t="s">
        <v>353</v>
      </c>
      <c r="F134" s="2">
        <v>2250</v>
      </c>
      <c r="G134" s="2" t="str">
        <f>_xlfn.XLOOKUP(Data_CoCau[[#This Row],[Material-Xuất]],MD_NVL[Material-Xuất],MD_NVL[SKU name_gom])</f>
        <v>B6_DT</v>
      </c>
      <c r="H134" t="str">
        <f>Data_CoCau[[#This Row],[Main SKU]]&amp;" | "&amp;Data_CoCau[[#This Row],[Main SKU name]]</f>
        <v>160012654 | Vảy PET B1-Hạt PL ADD</v>
      </c>
      <c r="I134" t="str">
        <f>Data_CoCau[[#This Row],[Material-Xuất]]&amp;" | "&amp;Data_CoCau[[#This Row],[Material description-Xuất]]</f>
        <v>160012384 | Vảy PET B6.1_A3</v>
      </c>
    </row>
    <row r="135" spans="1:9" hidden="1" x14ac:dyDescent="0.35">
      <c r="A135">
        <v>2024</v>
      </c>
      <c r="B135" s="55" t="s">
        <v>202</v>
      </c>
      <c r="C135" t="s">
        <v>203</v>
      </c>
      <c r="D135" s="2" t="s">
        <v>214</v>
      </c>
      <c r="E135" t="s">
        <v>215</v>
      </c>
      <c r="F135" s="2">
        <v>1100</v>
      </c>
      <c r="G135" s="2" t="str">
        <f>_xlfn.XLOOKUP(Data_CoCau[[#This Row],[Material-Xuất]],MD_NVL[Material-Xuất],MD_NVL[SKU name_gom])</f>
        <v>B7_DT</v>
      </c>
      <c r="H135" t="str">
        <f>Data_CoCau[[#This Row],[Main SKU]]&amp;" | "&amp;Data_CoCau[[#This Row],[Main SKU name]]</f>
        <v>160012654 | Vảy PET B1-Hạt PL ADD</v>
      </c>
      <c r="I135" t="str">
        <f>Data_CoCau[[#This Row],[Material-Xuất]]&amp;" | "&amp;Data_CoCau[[#This Row],[Material description-Xuất]]</f>
        <v>160011808 | Vảy PET B7_A1</v>
      </c>
    </row>
    <row r="136" spans="1:9" hidden="1" x14ac:dyDescent="0.35">
      <c r="A136">
        <v>2024</v>
      </c>
      <c r="B136" s="55" t="s">
        <v>202</v>
      </c>
      <c r="C136" t="s">
        <v>203</v>
      </c>
      <c r="D136" s="2" t="s">
        <v>16</v>
      </c>
      <c r="E136" t="s">
        <v>17</v>
      </c>
      <c r="F136" s="2">
        <v>1097</v>
      </c>
      <c r="G136" s="2" t="str">
        <f>_xlfn.XLOOKUP(Data_CoCau[[#This Row],[Material-Xuất]],MD_NVL[Material-Xuất],MD_NVL[SKU name_gom])</f>
        <v>Hạt</v>
      </c>
      <c r="H136" t="str">
        <f>Data_CoCau[[#This Row],[Main SKU]]&amp;" | "&amp;Data_CoCau[[#This Row],[Main SKU name]]</f>
        <v>160012654 | Vảy PET B1-Hạt PL ADD</v>
      </c>
      <c r="I136" t="str">
        <f>Data_CoCau[[#This Row],[Material-Xuất]]&amp;" | "&amp;Data_CoCau[[#This Row],[Material description-Xuất]]</f>
        <v>110000354 | Hạt nhựa rPET WSS01G 1</v>
      </c>
    </row>
    <row r="137" spans="1:9" hidden="1" x14ac:dyDescent="0.35">
      <c r="A137">
        <v>2024</v>
      </c>
      <c r="B137" s="55" t="s">
        <v>202</v>
      </c>
      <c r="C137" t="s">
        <v>203</v>
      </c>
      <c r="D137" s="2" t="s">
        <v>91</v>
      </c>
      <c r="E137" t="s">
        <v>92</v>
      </c>
      <c r="F137" s="2">
        <v>89</v>
      </c>
      <c r="G137" s="2" t="str">
        <f>_xlfn.XLOOKUP(Data_CoCau[[#This Row],[Material-Xuất]],MD_NVL[Material-Xuất],MD_NVL[SKU name_gom])</f>
        <v>Phó sản</v>
      </c>
      <c r="H137" t="str">
        <f>Data_CoCau[[#This Row],[Main SKU]]&amp;" | "&amp;Data_CoCau[[#This Row],[Main SKU name]]</f>
        <v>160012654 | Vảy PET B1-Hạt PL ADD</v>
      </c>
      <c r="I137" t="str">
        <f>Data_CoCau[[#This Row],[Material-Xuất]]&amp;" | "&amp;Data_CoCau[[#This Row],[Material description-Xuất]]</f>
        <v>160012421 | Phó Sản PET Hạt Chưa Kết Tinh</v>
      </c>
    </row>
    <row r="138" spans="1:9" hidden="1" x14ac:dyDescent="0.35">
      <c r="A138">
        <v>2025</v>
      </c>
      <c r="B138" s="55" t="s">
        <v>202</v>
      </c>
      <c r="C138" t="s">
        <v>203</v>
      </c>
      <c r="D138" s="2" t="s">
        <v>164</v>
      </c>
      <c r="E138" t="s">
        <v>165</v>
      </c>
      <c r="F138" s="2">
        <v>476225.25</v>
      </c>
      <c r="G138" s="2" t="str">
        <f>_xlfn.XLOOKUP(Data_CoCau[[#This Row],[Material-Xuất]],MD_NVL[Material-Xuất],MD_NVL[SKU name_gom])</f>
        <v>B1_MN</v>
      </c>
      <c r="H138" t="str">
        <f>Data_CoCau[[#This Row],[Main SKU]]&amp;" | "&amp;Data_CoCau[[#This Row],[Main SKU name]]</f>
        <v>160012654 | Vảy PET B1-Hạt PL ADD</v>
      </c>
      <c r="I138" t="str">
        <f>Data_CoCau[[#This Row],[Material-Xuất]]&amp;" | "&amp;Data_CoCau[[#This Row],[Material description-Xuất]]</f>
        <v>160012296 | Vảy PET B1_A2.2 MN</v>
      </c>
    </row>
    <row r="139" spans="1:9" hidden="1" x14ac:dyDescent="0.35">
      <c r="A139">
        <v>2025</v>
      </c>
      <c r="B139" s="55" t="s">
        <v>202</v>
      </c>
      <c r="C139" t="s">
        <v>203</v>
      </c>
      <c r="D139" s="2" t="s">
        <v>266</v>
      </c>
      <c r="E139" t="s">
        <v>267</v>
      </c>
      <c r="F139" s="2">
        <v>118495.25</v>
      </c>
      <c r="G139" s="2" t="str">
        <f>_xlfn.XLOOKUP(Data_CoCau[[#This Row],[Material-Xuất]],MD_NVL[Material-Xuất],MD_NVL[SKU name_gom])</f>
        <v>B6_DT</v>
      </c>
      <c r="H139" t="str">
        <f>Data_CoCau[[#This Row],[Main SKU]]&amp;" | "&amp;Data_CoCau[[#This Row],[Main SKU name]]</f>
        <v>160012654 | Vảy PET B1-Hạt PL ADD</v>
      </c>
      <c r="I139" t="str">
        <f>Data_CoCau[[#This Row],[Material-Xuất]]&amp;" | "&amp;Data_CoCau[[#This Row],[Material description-Xuất]]</f>
        <v>160012917 | Vảy PET B6.2_A3.1</v>
      </c>
    </row>
    <row r="140" spans="1:9" hidden="1" x14ac:dyDescent="0.35">
      <c r="A140">
        <v>2025</v>
      </c>
      <c r="B140" s="55" t="s">
        <v>202</v>
      </c>
      <c r="C140" t="s">
        <v>203</v>
      </c>
      <c r="D140" s="2" t="s">
        <v>172</v>
      </c>
      <c r="E140" t="s">
        <v>173</v>
      </c>
      <c r="F140" s="2">
        <v>45117.5</v>
      </c>
      <c r="G140" s="2" t="str">
        <f>_xlfn.XLOOKUP(Data_CoCau[[#This Row],[Material-Xuất]],MD_NVL[Material-Xuất],MD_NVL[SKU name_gom])</f>
        <v>B1_DT</v>
      </c>
      <c r="H140" t="str">
        <f>Data_CoCau[[#This Row],[Main SKU]]&amp;" | "&amp;Data_CoCau[[#This Row],[Main SKU name]]</f>
        <v>160012654 | Vảy PET B1-Hạt PL ADD</v>
      </c>
      <c r="I140" t="str">
        <f>Data_CoCau[[#This Row],[Material-Xuất]]&amp;" | "&amp;Data_CoCau[[#This Row],[Material description-Xuất]]</f>
        <v>160012293 | Vảy PET B1_A2.2 DT</v>
      </c>
    </row>
    <row r="141" spans="1:9" hidden="1" x14ac:dyDescent="0.35">
      <c r="A141">
        <v>2025</v>
      </c>
      <c r="B141" s="55" t="s">
        <v>202</v>
      </c>
      <c r="C141" t="s">
        <v>203</v>
      </c>
      <c r="D141" s="2" t="s">
        <v>196</v>
      </c>
      <c r="E141" t="s">
        <v>197</v>
      </c>
      <c r="F141" s="2">
        <v>43035.5</v>
      </c>
      <c r="G141" s="2" t="str">
        <f>_xlfn.XLOOKUP(Data_CoCau[[#This Row],[Material-Xuất]],MD_NVL[Material-Xuất],MD_NVL[SKU name_gom])</f>
        <v>B1_MN</v>
      </c>
      <c r="H141" t="str">
        <f>Data_CoCau[[#This Row],[Main SKU]]&amp;" | "&amp;Data_CoCau[[#This Row],[Main SKU name]]</f>
        <v>160012654 | Vảy PET B1-Hạt PL ADD</v>
      </c>
      <c r="I141" t="str">
        <f>Data_CoCau[[#This Row],[Material-Xuất]]&amp;" | "&amp;Data_CoCau[[#This Row],[Material description-Xuất]]</f>
        <v>160012297 | Vảy PET B1_A3 MN</v>
      </c>
    </row>
    <row r="142" spans="1:9" hidden="1" x14ac:dyDescent="0.35">
      <c r="A142">
        <v>2025</v>
      </c>
      <c r="B142" s="55" t="s">
        <v>202</v>
      </c>
      <c r="C142" t="s">
        <v>203</v>
      </c>
      <c r="D142" s="2" t="s">
        <v>170</v>
      </c>
      <c r="E142" t="s">
        <v>171</v>
      </c>
      <c r="F142" s="2">
        <v>33502</v>
      </c>
      <c r="G142" s="2" t="str">
        <f>_xlfn.XLOOKUP(Data_CoCau[[#This Row],[Material-Xuất]],MD_NVL[Material-Xuất],MD_NVL[SKU name_gom])</f>
        <v>B1_MN</v>
      </c>
      <c r="H142" t="str">
        <f>Data_CoCau[[#This Row],[Main SKU]]&amp;" | "&amp;Data_CoCau[[#This Row],[Main SKU name]]</f>
        <v>160012654 | Vảy PET B1-Hạt PL ADD</v>
      </c>
      <c r="I142" t="str">
        <f>Data_CoCau[[#This Row],[Material-Xuất]]&amp;" | "&amp;Data_CoCau[[#This Row],[Material description-Xuất]]</f>
        <v>160012660 | Vảy PET B1_A2.1 MN</v>
      </c>
    </row>
    <row r="143" spans="1:9" hidden="1" x14ac:dyDescent="0.35">
      <c r="A143">
        <v>2025</v>
      </c>
      <c r="B143" s="55" t="s">
        <v>202</v>
      </c>
      <c r="C143" t="s">
        <v>203</v>
      </c>
      <c r="D143" s="2" t="s">
        <v>234</v>
      </c>
      <c r="E143" t="s">
        <v>235</v>
      </c>
      <c r="F143" s="2">
        <v>20000</v>
      </c>
      <c r="G143" s="2" t="str">
        <f>_xlfn.XLOOKUP(Data_CoCau[[#This Row],[Material-Xuất]],MD_NVL[Material-Xuất],MD_NVL[SKU name_gom])</f>
        <v>Phó sản</v>
      </c>
      <c r="H143" t="str">
        <f>Data_CoCau[[#This Row],[Main SKU]]&amp;" | "&amp;Data_CoCau[[#This Row],[Main SKU name]]</f>
        <v>160012654 | Vảy PET B1-Hạt PL ADD</v>
      </c>
      <c r="I143" t="str">
        <f>Data_CoCau[[#This Row],[Material-Xuất]]&amp;" | "&amp;Data_CoCau[[#This Row],[Material description-Xuất]]</f>
        <v>160012718 | Vảy PET HAD_A2</v>
      </c>
    </row>
    <row r="144" spans="1:9" hidden="1" x14ac:dyDescent="0.35">
      <c r="A144">
        <v>2025</v>
      </c>
      <c r="B144" s="55" t="s">
        <v>202</v>
      </c>
      <c r="C144" t="s">
        <v>203</v>
      </c>
      <c r="D144" s="2" t="s">
        <v>232</v>
      </c>
      <c r="E144" t="s">
        <v>233</v>
      </c>
      <c r="F144" s="2">
        <v>17620</v>
      </c>
      <c r="G144" s="2" t="str">
        <f>_xlfn.XLOOKUP(Data_CoCau[[#This Row],[Material-Xuất]],MD_NVL[Material-Xuất],MD_NVL[SKU name_gom])</f>
        <v>Phó sản</v>
      </c>
      <c r="H144" t="str">
        <f>Data_CoCau[[#This Row],[Main SKU]]&amp;" | "&amp;Data_CoCau[[#This Row],[Main SKU name]]</f>
        <v>160012654 | Vảy PET B1-Hạt PL ADD</v>
      </c>
      <c r="I144" t="str">
        <f>Data_CoCau[[#This Row],[Material-Xuất]]&amp;" | "&amp;Data_CoCau[[#This Row],[Material description-Xuất]]</f>
        <v>160012717 | Vảy PET HAD_A1</v>
      </c>
    </row>
    <row r="145" spans="1:9" hidden="1" x14ac:dyDescent="0.35">
      <c r="A145">
        <v>2025</v>
      </c>
      <c r="B145" s="55" t="s">
        <v>202</v>
      </c>
      <c r="C145" t="s">
        <v>203</v>
      </c>
      <c r="D145" s="2" t="s">
        <v>160</v>
      </c>
      <c r="E145" t="s">
        <v>161</v>
      </c>
      <c r="F145" s="2">
        <v>17554</v>
      </c>
      <c r="G145" s="2" t="str">
        <f>_xlfn.XLOOKUP(Data_CoCau[[#This Row],[Material-Xuất]],MD_NVL[Material-Xuất],MD_NVL[SKU name_gom])</f>
        <v>B1_DT</v>
      </c>
      <c r="H145" t="str">
        <f>Data_CoCau[[#This Row],[Main SKU]]&amp;" | "&amp;Data_CoCau[[#This Row],[Main SKU name]]</f>
        <v>160012654 | Vảy PET B1-Hạt PL ADD</v>
      </c>
      <c r="I145" t="str">
        <f>Data_CoCau[[#This Row],[Material-Xuất]]&amp;" | "&amp;Data_CoCau[[#This Row],[Material description-Xuất]]</f>
        <v>160009895 | Vảy PET B1_A1 DT</v>
      </c>
    </row>
    <row r="146" spans="1:9" hidden="1" x14ac:dyDescent="0.35">
      <c r="A146">
        <v>2025</v>
      </c>
      <c r="B146" s="55" t="s">
        <v>202</v>
      </c>
      <c r="C146" t="s">
        <v>203</v>
      </c>
      <c r="D146" s="2" t="s">
        <v>26</v>
      </c>
      <c r="E146" t="s">
        <v>27</v>
      </c>
      <c r="F146" s="2">
        <v>13025</v>
      </c>
      <c r="G146" s="2" t="str">
        <f>_xlfn.XLOOKUP(Data_CoCau[[#This Row],[Material-Xuất]],MD_NVL[Material-Xuất],MD_NVL[SKU name_gom])</f>
        <v>Hạt</v>
      </c>
      <c r="H146" t="str">
        <f>Data_CoCau[[#This Row],[Main SKU]]&amp;" | "&amp;Data_CoCau[[#This Row],[Main SKU name]]</f>
        <v>160012654 | Vảy PET B1-Hạt PL ADD</v>
      </c>
      <c r="I146" t="str">
        <f>Data_CoCau[[#This Row],[Material-Xuất]]&amp;" | "&amp;Data_CoCau[[#This Row],[Material description-Xuất]]</f>
        <v>110000378 | Hạt nhựa rPET iSS01G 2</v>
      </c>
    </row>
    <row r="147" spans="1:9" hidden="1" x14ac:dyDescent="0.35">
      <c r="A147">
        <v>2025</v>
      </c>
      <c r="B147" s="55" t="s">
        <v>202</v>
      </c>
      <c r="C147" t="s">
        <v>203</v>
      </c>
      <c r="D147" s="2" t="s">
        <v>24</v>
      </c>
      <c r="E147" t="s">
        <v>25</v>
      </c>
      <c r="F147" s="2">
        <v>11360</v>
      </c>
      <c r="G147" s="2" t="str">
        <f>_xlfn.XLOOKUP(Data_CoCau[[#This Row],[Material-Xuất]],MD_NVL[Material-Xuất],MD_NVL[SKU name_gom])</f>
        <v>Hạt</v>
      </c>
      <c r="H147" t="str">
        <f>Data_CoCau[[#This Row],[Main SKU]]&amp;" | "&amp;Data_CoCau[[#This Row],[Main SKU name]]</f>
        <v>160012654 | Vảy PET B1-Hạt PL ADD</v>
      </c>
      <c r="I147" t="str">
        <f>Data_CoCau[[#This Row],[Material-Xuất]]&amp;" | "&amp;Data_CoCau[[#This Row],[Material description-Xuất]]</f>
        <v>110000377 | Hạt nhựa rPET WSS01G 2</v>
      </c>
    </row>
    <row r="148" spans="1:9" hidden="1" x14ac:dyDescent="0.35">
      <c r="A148">
        <v>2025</v>
      </c>
      <c r="B148" s="55" t="s">
        <v>202</v>
      </c>
      <c r="C148" t="s">
        <v>203</v>
      </c>
      <c r="D148" s="2" t="s">
        <v>34</v>
      </c>
      <c r="E148" t="s">
        <v>35</v>
      </c>
      <c r="F148" s="2">
        <v>10655</v>
      </c>
      <c r="G148" s="2" t="str">
        <f>_xlfn.XLOOKUP(Data_CoCau[[#This Row],[Material-Xuất]],MD_NVL[Material-Xuất],MD_NVL[SKU name_gom])</f>
        <v>Hạt</v>
      </c>
      <c r="H148" t="str">
        <f>Data_CoCau[[#This Row],[Main SKU]]&amp;" | "&amp;Data_CoCau[[#This Row],[Main SKU name]]</f>
        <v>160012654 | Vảy PET B1-Hạt PL ADD</v>
      </c>
      <c r="I148" t="str">
        <f>Data_CoCau[[#This Row],[Material-Xuất]]&amp;" | "&amp;Data_CoCau[[#This Row],[Material description-Xuất]]</f>
        <v>110000492 | Hạt Nhựa rPET WSS03G PL</v>
      </c>
    </row>
    <row r="149" spans="1:9" hidden="1" x14ac:dyDescent="0.35">
      <c r="A149">
        <v>2025</v>
      </c>
      <c r="B149" s="55" t="s">
        <v>202</v>
      </c>
      <c r="C149" t="s">
        <v>203</v>
      </c>
      <c r="D149" s="2" t="s">
        <v>162</v>
      </c>
      <c r="E149" t="s">
        <v>163</v>
      </c>
      <c r="F149" s="2">
        <v>9690</v>
      </c>
      <c r="G149" s="2" t="str">
        <f>_xlfn.XLOOKUP(Data_CoCau[[#This Row],[Material-Xuất]],MD_NVL[Material-Xuất],MD_NVL[SKU name_gom])</f>
        <v>B1_MN</v>
      </c>
      <c r="H149" t="str">
        <f>Data_CoCau[[#This Row],[Main SKU]]&amp;" | "&amp;Data_CoCau[[#This Row],[Main SKU name]]</f>
        <v>160012654 | Vảy PET B1-Hạt PL ADD</v>
      </c>
      <c r="I149" t="str">
        <f>Data_CoCau[[#This Row],[Material-Xuất]]&amp;" | "&amp;Data_CoCau[[#This Row],[Material description-Xuất]]</f>
        <v>160011761 | Vảy PET B1_A1 MN</v>
      </c>
    </row>
    <row r="150" spans="1:9" hidden="1" x14ac:dyDescent="0.35">
      <c r="A150">
        <v>2025</v>
      </c>
      <c r="B150" s="55" t="s">
        <v>202</v>
      </c>
      <c r="C150" t="s">
        <v>203</v>
      </c>
      <c r="D150" s="2" t="s">
        <v>194</v>
      </c>
      <c r="E150" t="s">
        <v>195</v>
      </c>
      <c r="F150" s="2">
        <v>6550</v>
      </c>
      <c r="G150" s="2" t="str">
        <f>_xlfn.XLOOKUP(Data_CoCau[[#This Row],[Material-Xuất]],MD_NVL[Material-Xuất],MD_NVL[SKU name_gom])</f>
        <v>B1_DT</v>
      </c>
      <c r="H150" t="str">
        <f>Data_CoCau[[#This Row],[Main SKU]]&amp;" | "&amp;Data_CoCau[[#This Row],[Main SKU name]]</f>
        <v>160012654 | Vảy PET B1-Hạt PL ADD</v>
      </c>
      <c r="I150" t="str">
        <f>Data_CoCau[[#This Row],[Material-Xuất]]&amp;" | "&amp;Data_CoCau[[#This Row],[Material description-Xuất]]</f>
        <v>160012294 | Vảy PET B1_A3 DT</v>
      </c>
    </row>
    <row r="151" spans="1:9" hidden="1" x14ac:dyDescent="0.35">
      <c r="A151">
        <v>2025</v>
      </c>
      <c r="B151" s="55" t="s">
        <v>202</v>
      </c>
      <c r="C151" t="s">
        <v>203</v>
      </c>
      <c r="D151" s="2" t="s">
        <v>18</v>
      </c>
      <c r="E151" t="s">
        <v>19</v>
      </c>
      <c r="F151" s="2">
        <v>4720.5</v>
      </c>
      <c r="G151" s="2" t="str">
        <f>_xlfn.XLOOKUP(Data_CoCau[[#This Row],[Material-Xuất]],MD_NVL[Material-Xuất],MD_NVL[SKU name_gom])</f>
        <v>Hạt</v>
      </c>
      <c r="H151" t="str">
        <f>Data_CoCau[[#This Row],[Main SKU]]&amp;" | "&amp;Data_CoCau[[#This Row],[Main SKU name]]</f>
        <v>160012654 | Vảy PET B1-Hạt PL ADD</v>
      </c>
      <c r="I151" t="str">
        <f>Data_CoCau[[#This Row],[Material-Xuất]]&amp;" | "&amp;Data_CoCau[[#This Row],[Material description-Xuất]]</f>
        <v>110000355 | Hạt nhựa rPET iSS01G 1</v>
      </c>
    </row>
    <row r="152" spans="1:9" hidden="1" x14ac:dyDescent="0.35">
      <c r="A152">
        <v>2025</v>
      </c>
      <c r="B152" s="55" t="s">
        <v>202</v>
      </c>
      <c r="C152" t="s">
        <v>203</v>
      </c>
      <c r="D152" s="2" t="s">
        <v>22</v>
      </c>
      <c r="E152" t="s">
        <v>23</v>
      </c>
      <c r="F152" s="2">
        <v>2250</v>
      </c>
      <c r="G152" s="2" t="str">
        <f>_xlfn.XLOOKUP(Data_CoCau[[#This Row],[Material-Xuất]],MD_NVL[Material-Xuất],MD_NVL[SKU name_gom])</f>
        <v>Hạt</v>
      </c>
      <c r="H152" t="str">
        <f>Data_CoCau[[#This Row],[Main SKU]]&amp;" | "&amp;Data_CoCau[[#This Row],[Main SKU name]]</f>
        <v>160012654 | Vảy PET B1-Hạt PL ADD</v>
      </c>
      <c r="I152" t="str">
        <f>Data_CoCau[[#This Row],[Material-Xuất]]&amp;" | "&amp;Data_CoCau[[#This Row],[Material description-Xuất]]</f>
        <v>110000359 | Hạt nhựa rPET WSS03G</v>
      </c>
    </row>
    <row r="153" spans="1:9" hidden="1" x14ac:dyDescent="0.35">
      <c r="A153">
        <v>2025</v>
      </c>
      <c r="B153" s="55" t="s">
        <v>202</v>
      </c>
      <c r="C153" t="s">
        <v>203</v>
      </c>
      <c r="D153" s="2" t="s">
        <v>36</v>
      </c>
      <c r="E153" t="s">
        <v>37</v>
      </c>
      <c r="F153" s="2">
        <v>1100</v>
      </c>
      <c r="G153" s="2" t="str">
        <f>_xlfn.XLOOKUP(Data_CoCau[[#This Row],[Material-Xuất]],MD_NVL[Material-Xuất],MD_NVL[SKU name_gom])</f>
        <v>Hạt</v>
      </c>
      <c r="H153" t="str">
        <f>Data_CoCau[[#This Row],[Main SKU]]&amp;" | "&amp;Data_CoCau[[#This Row],[Main SKU name]]</f>
        <v>160012654 | Vảy PET B1-Hạt PL ADD</v>
      </c>
      <c r="I153" t="str">
        <f>Data_CoCau[[#This Row],[Material-Xuất]]&amp;" | "&amp;Data_CoCau[[#This Row],[Material description-Xuất]]</f>
        <v>110000493 | Hạt Nhựa rPET WSS01 PL</v>
      </c>
    </row>
    <row r="154" spans="1:9" hidden="1" x14ac:dyDescent="0.35">
      <c r="A154">
        <v>2025</v>
      </c>
      <c r="B154" s="55" t="s">
        <v>202</v>
      </c>
      <c r="C154" t="s">
        <v>203</v>
      </c>
      <c r="D154" s="2" t="s">
        <v>40</v>
      </c>
      <c r="E154" t="s">
        <v>41</v>
      </c>
      <c r="F154" s="2">
        <v>1100</v>
      </c>
      <c r="G154" s="2" t="str">
        <f>_xlfn.XLOOKUP(Data_CoCau[[#This Row],[Material-Xuất]],MD_NVL[Material-Xuất],MD_NVL[SKU name_gom])</f>
        <v>Hạt</v>
      </c>
      <c r="H154" t="str">
        <f>Data_CoCau[[#This Row],[Main SKU]]&amp;" | "&amp;Data_CoCau[[#This Row],[Main SKU name]]</f>
        <v>160012654 | Vảy PET B1-Hạt PL ADD</v>
      </c>
      <c r="I154" t="str">
        <f>Data_CoCau[[#This Row],[Material-Xuất]]&amp;" | "&amp;Data_CoCau[[#This Row],[Material description-Xuất]]</f>
        <v>110000484 | Hạt Nhựa rPET WSS01G 1 PL</v>
      </c>
    </row>
    <row r="155" spans="1:9" hidden="1" x14ac:dyDescent="0.35">
      <c r="A155">
        <v>2024</v>
      </c>
      <c r="B155" s="55" t="s">
        <v>188</v>
      </c>
      <c r="C155" t="s">
        <v>189</v>
      </c>
      <c r="D155" s="2" t="s">
        <v>164</v>
      </c>
      <c r="E155" t="s">
        <v>165</v>
      </c>
      <c r="F155" s="2">
        <v>624215.9</v>
      </c>
      <c r="G155" s="2" t="str">
        <f>_xlfn.XLOOKUP(Data_CoCau[[#This Row],[Material-Xuất]],MD_NVL[Material-Xuất],MD_NVL[SKU name_gom])</f>
        <v>B1_MN</v>
      </c>
      <c r="H155" t="str">
        <f>Data_CoCau[[#This Row],[Main SKU]]&amp;" | "&amp;Data_CoCau[[#This Row],[Main SKU name]]</f>
        <v>160012273 | Vảy PET B1 Mix B2</v>
      </c>
      <c r="I155" t="str">
        <f>Data_CoCau[[#This Row],[Material-Xuất]]&amp;" | "&amp;Data_CoCau[[#This Row],[Material description-Xuất]]</f>
        <v>160012296 | Vảy PET B1_A2.2 MN</v>
      </c>
    </row>
    <row r="156" spans="1:9" hidden="1" x14ac:dyDescent="0.35">
      <c r="A156">
        <v>2024</v>
      </c>
      <c r="B156" s="55" t="s">
        <v>188</v>
      </c>
      <c r="C156" t="s">
        <v>189</v>
      </c>
      <c r="D156" s="2" t="s">
        <v>170</v>
      </c>
      <c r="E156" t="s">
        <v>171</v>
      </c>
      <c r="F156" s="2">
        <v>137836.5</v>
      </c>
      <c r="G156" s="2" t="str">
        <f>_xlfn.XLOOKUP(Data_CoCau[[#This Row],[Material-Xuất]],MD_NVL[Material-Xuất],MD_NVL[SKU name_gom])</f>
        <v>B1_MN</v>
      </c>
      <c r="H156" t="str">
        <f>Data_CoCau[[#This Row],[Main SKU]]&amp;" | "&amp;Data_CoCau[[#This Row],[Main SKU name]]</f>
        <v>160012273 | Vảy PET B1 Mix B2</v>
      </c>
      <c r="I156" t="str">
        <f>Data_CoCau[[#This Row],[Material-Xuất]]&amp;" | "&amp;Data_CoCau[[#This Row],[Material description-Xuất]]</f>
        <v>160012660 | Vảy PET B1_A2.1 MN</v>
      </c>
    </row>
    <row r="157" spans="1:9" hidden="1" x14ac:dyDescent="0.35">
      <c r="A157">
        <v>2024</v>
      </c>
      <c r="B157" s="55" t="s">
        <v>188</v>
      </c>
      <c r="C157" t="s">
        <v>189</v>
      </c>
      <c r="D157" s="2" t="s">
        <v>196</v>
      </c>
      <c r="E157" t="s">
        <v>197</v>
      </c>
      <c r="F157" s="2">
        <v>113200</v>
      </c>
      <c r="G157" s="2" t="str">
        <f>_xlfn.XLOOKUP(Data_CoCau[[#This Row],[Material-Xuất]],MD_NVL[Material-Xuất],MD_NVL[SKU name_gom])</f>
        <v>B1_MN</v>
      </c>
      <c r="H157" t="str">
        <f>Data_CoCau[[#This Row],[Main SKU]]&amp;" | "&amp;Data_CoCau[[#This Row],[Main SKU name]]</f>
        <v>160012273 | Vảy PET B1 Mix B2</v>
      </c>
      <c r="I157" t="str">
        <f>Data_CoCau[[#This Row],[Material-Xuất]]&amp;" | "&amp;Data_CoCau[[#This Row],[Material description-Xuất]]</f>
        <v>160012297 | Vảy PET B1_A3 MN</v>
      </c>
    </row>
    <row r="158" spans="1:9" hidden="1" x14ac:dyDescent="0.35">
      <c r="A158">
        <v>2024</v>
      </c>
      <c r="B158" s="55" t="s">
        <v>188</v>
      </c>
      <c r="C158" t="s">
        <v>189</v>
      </c>
      <c r="D158" s="2" t="s">
        <v>222</v>
      </c>
      <c r="E158" t="s">
        <v>223</v>
      </c>
      <c r="F158" s="2">
        <v>70637.5</v>
      </c>
      <c r="G158" s="2" t="str">
        <f>_xlfn.XLOOKUP(Data_CoCau[[#This Row],[Material-Xuất]],MD_NVL[Material-Xuất],MD_NVL[SKU name_gom])</f>
        <v>B2_DT</v>
      </c>
      <c r="H158" t="str">
        <f>Data_CoCau[[#This Row],[Main SKU]]&amp;" | "&amp;Data_CoCau[[#This Row],[Main SKU name]]</f>
        <v>160012273 | Vảy PET B1 Mix B2</v>
      </c>
      <c r="I158" t="str">
        <f>Data_CoCau[[#This Row],[Material-Xuất]]&amp;" | "&amp;Data_CoCau[[#This Row],[Material description-Xuất]]</f>
        <v>160012683 | Vảy PET B2.2_A1</v>
      </c>
    </row>
    <row r="159" spans="1:9" hidden="1" x14ac:dyDescent="0.35">
      <c r="A159">
        <v>2024</v>
      </c>
      <c r="B159" s="55" t="s">
        <v>188</v>
      </c>
      <c r="C159" t="s">
        <v>189</v>
      </c>
      <c r="D159" s="2" t="s">
        <v>224</v>
      </c>
      <c r="E159" t="s">
        <v>225</v>
      </c>
      <c r="F159" s="2">
        <v>55547</v>
      </c>
      <c r="G159" s="2" t="str">
        <f>_xlfn.XLOOKUP(Data_CoCau[[#This Row],[Material-Xuất]],MD_NVL[Material-Xuất],MD_NVL[SKU name_gom])</f>
        <v>B2_DT</v>
      </c>
      <c r="H159" t="str">
        <f>Data_CoCau[[#This Row],[Main SKU]]&amp;" | "&amp;Data_CoCau[[#This Row],[Main SKU name]]</f>
        <v>160012273 | Vảy PET B1 Mix B2</v>
      </c>
      <c r="I159" t="str">
        <f>Data_CoCau[[#This Row],[Material-Xuất]]&amp;" | "&amp;Data_CoCau[[#This Row],[Material description-Xuất]]</f>
        <v>160012684 | Vảy PET B2.2_A2</v>
      </c>
    </row>
    <row r="160" spans="1:9" hidden="1" x14ac:dyDescent="0.35">
      <c r="A160">
        <v>2024</v>
      </c>
      <c r="B160" s="55" t="s">
        <v>188</v>
      </c>
      <c r="C160" t="s">
        <v>189</v>
      </c>
      <c r="D160" s="2" t="s">
        <v>162</v>
      </c>
      <c r="E160" t="s">
        <v>163</v>
      </c>
      <c r="F160" s="2">
        <v>54368</v>
      </c>
      <c r="G160" s="2" t="str">
        <f>_xlfn.XLOOKUP(Data_CoCau[[#This Row],[Material-Xuất]],MD_NVL[Material-Xuất],MD_NVL[SKU name_gom])</f>
        <v>B1_MN</v>
      </c>
      <c r="H160" t="str">
        <f>Data_CoCau[[#This Row],[Main SKU]]&amp;" | "&amp;Data_CoCau[[#This Row],[Main SKU name]]</f>
        <v>160012273 | Vảy PET B1 Mix B2</v>
      </c>
      <c r="I160" t="str">
        <f>Data_CoCau[[#This Row],[Material-Xuất]]&amp;" | "&amp;Data_CoCau[[#This Row],[Material description-Xuất]]</f>
        <v>160011761 | Vảy PET B1_A1 MN</v>
      </c>
    </row>
    <row r="161" spans="1:9" hidden="1" x14ac:dyDescent="0.35">
      <c r="A161">
        <v>2024</v>
      </c>
      <c r="B161" s="55" t="s">
        <v>188</v>
      </c>
      <c r="C161" t="s">
        <v>189</v>
      </c>
      <c r="D161" s="2" t="s">
        <v>218</v>
      </c>
      <c r="E161" t="s">
        <v>219</v>
      </c>
      <c r="F161" s="2">
        <v>23600</v>
      </c>
      <c r="G161" s="2" t="str">
        <f>_xlfn.XLOOKUP(Data_CoCau[[#This Row],[Material-Xuất]],MD_NVL[Material-Xuất],MD_NVL[SKU name_gom])</f>
        <v>B2_DT</v>
      </c>
      <c r="H161" t="str">
        <f>Data_CoCau[[#This Row],[Main SKU]]&amp;" | "&amp;Data_CoCau[[#This Row],[Main SKU name]]</f>
        <v>160012273 | Vảy PET B1 Mix B2</v>
      </c>
      <c r="I161" t="str">
        <f>Data_CoCau[[#This Row],[Material-Xuất]]&amp;" | "&amp;Data_CoCau[[#This Row],[Material description-Xuất]]</f>
        <v>160009896 | Vảy PET B2.1_A1</v>
      </c>
    </row>
    <row r="162" spans="1:9" hidden="1" x14ac:dyDescent="0.35">
      <c r="A162">
        <v>2024</v>
      </c>
      <c r="B162" s="55" t="s">
        <v>188</v>
      </c>
      <c r="C162" t="s">
        <v>189</v>
      </c>
      <c r="D162" s="2" t="s">
        <v>232</v>
      </c>
      <c r="E162" t="s">
        <v>233</v>
      </c>
      <c r="F162" s="2">
        <v>23500</v>
      </c>
      <c r="G162" s="2" t="str">
        <f>_xlfn.XLOOKUP(Data_CoCau[[#This Row],[Material-Xuất]],MD_NVL[Material-Xuất],MD_NVL[SKU name_gom])</f>
        <v>Phó sản</v>
      </c>
      <c r="H162" t="str">
        <f>Data_CoCau[[#This Row],[Main SKU]]&amp;" | "&amp;Data_CoCau[[#This Row],[Main SKU name]]</f>
        <v>160012273 | Vảy PET B1 Mix B2</v>
      </c>
      <c r="I162" t="str">
        <f>Data_CoCau[[#This Row],[Material-Xuất]]&amp;" | "&amp;Data_CoCau[[#This Row],[Material description-Xuất]]</f>
        <v>160012717 | Vảy PET HAD_A1</v>
      </c>
    </row>
    <row r="163" spans="1:9" hidden="1" x14ac:dyDescent="0.35">
      <c r="A163">
        <v>2024</v>
      </c>
      <c r="B163" s="55" t="s">
        <v>188</v>
      </c>
      <c r="C163" t="s">
        <v>189</v>
      </c>
      <c r="D163" s="2" t="s">
        <v>142</v>
      </c>
      <c r="E163" t="s">
        <v>143</v>
      </c>
      <c r="F163" s="2">
        <v>17000</v>
      </c>
      <c r="G163" s="2" t="str">
        <f>_xlfn.XLOOKUP(Data_CoCau[[#This Row],[Material-Xuất]],MD_NVL[Material-Xuất],MD_NVL[SKU name_gom])</f>
        <v>B1_DT</v>
      </c>
      <c r="H163" t="str">
        <f>Data_CoCau[[#This Row],[Main SKU]]&amp;" | "&amp;Data_CoCau[[#This Row],[Main SKU name]]</f>
        <v>160012273 | Vảy PET B1 Mix B2</v>
      </c>
      <c r="I163" t="str">
        <f>Data_CoCau[[#This Row],[Material-Xuất]]&amp;" | "&amp;Data_CoCau[[#This Row],[Material description-Xuất]]</f>
        <v>160012659 | Vảy PET B1_A2.1 DT</v>
      </c>
    </row>
    <row r="164" spans="1:9" hidden="1" x14ac:dyDescent="0.35">
      <c r="A164">
        <v>2024</v>
      </c>
      <c r="B164" s="55" t="s">
        <v>188</v>
      </c>
      <c r="C164" t="s">
        <v>189</v>
      </c>
      <c r="D164" s="2" t="s">
        <v>234</v>
      </c>
      <c r="E164" t="s">
        <v>235</v>
      </c>
      <c r="F164" s="2">
        <v>15029.6</v>
      </c>
      <c r="G164" s="2" t="str">
        <f>_xlfn.XLOOKUP(Data_CoCau[[#This Row],[Material-Xuất]],MD_NVL[Material-Xuất],MD_NVL[SKU name_gom])</f>
        <v>Phó sản</v>
      </c>
      <c r="H164" t="str">
        <f>Data_CoCau[[#This Row],[Main SKU]]&amp;" | "&amp;Data_CoCau[[#This Row],[Main SKU name]]</f>
        <v>160012273 | Vảy PET B1 Mix B2</v>
      </c>
      <c r="I164" t="str">
        <f>Data_CoCau[[#This Row],[Material-Xuất]]&amp;" | "&amp;Data_CoCau[[#This Row],[Material description-Xuất]]</f>
        <v>160012718 | Vảy PET HAD_A2</v>
      </c>
    </row>
    <row r="165" spans="1:9" hidden="1" x14ac:dyDescent="0.35">
      <c r="A165">
        <v>2024</v>
      </c>
      <c r="B165" s="55" t="s">
        <v>188</v>
      </c>
      <c r="C165" t="s">
        <v>189</v>
      </c>
      <c r="D165" s="2" t="s">
        <v>220</v>
      </c>
      <c r="E165" t="s">
        <v>221</v>
      </c>
      <c r="F165" s="2">
        <v>12800</v>
      </c>
      <c r="G165" s="2" t="str">
        <f>_xlfn.XLOOKUP(Data_CoCau[[#This Row],[Material-Xuất]],MD_NVL[Material-Xuất],MD_NVL[SKU name_gom])</f>
        <v>B2_DT</v>
      </c>
      <c r="H165" t="str">
        <f>Data_CoCau[[#This Row],[Main SKU]]&amp;" | "&amp;Data_CoCau[[#This Row],[Main SKU name]]</f>
        <v>160012273 | Vảy PET B1 Mix B2</v>
      </c>
      <c r="I165" t="str">
        <f>Data_CoCau[[#This Row],[Material-Xuất]]&amp;" | "&amp;Data_CoCau[[#This Row],[Material description-Xuất]]</f>
        <v>160012299 | Vảy PET B2.1_A2</v>
      </c>
    </row>
    <row r="166" spans="1:9" hidden="1" x14ac:dyDescent="0.35">
      <c r="A166">
        <v>2024</v>
      </c>
      <c r="B166" s="55" t="s">
        <v>188</v>
      </c>
      <c r="C166" t="s">
        <v>189</v>
      </c>
      <c r="D166" s="2" t="s">
        <v>18</v>
      </c>
      <c r="E166" t="s">
        <v>19</v>
      </c>
      <c r="F166" s="2">
        <v>10175</v>
      </c>
      <c r="G166" s="2" t="str">
        <f>_xlfn.XLOOKUP(Data_CoCau[[#This Row],[Material-Xuất]],MD_NVL[Material-Xuất],MD_NVL[SKU name_gom])</f>
        <v>Hạt</v>
      </c>
      <c r="H166" t="str">
        <f>Data_CoCau[[#This Row],[Main SKU]]&amp;" | "&amp;Data_CoCau[[#This Row],[Main SKU name]]</f>
        <v>160012273 | Vảy PET B1 Mix B2</v>
      </c>
      <c r="I166" t="str">
        <f>Data_CoCau[[#This Row],[Material-Xuất]]&amp;" | "&amp;Data_CoCau[[#This Row],[Material description-Xuất]]</f>
        <v>110000355 | Hạt nhựa rPET iSS01G 1</v>
      </c>
    </row>
    <row r="167" spans="1:9" hidden="1" x14ac:dyDescent="0.35">
      <c r="A167">
        <v>2024</v>
      </c>
      <c r="B167" s="55" t="s">
        <v>188</v>
      </c>
      <c r="C167" t="s">
        <v>189</v>
      </c>
      <c r="D167" s="2" t="s">
        <v>160</v>
      </c>
      <c r="E167" t="s">
        <v>161</v>
      </c>
      <c r="F167" s="2">
        <v>9500</v>
      </c>
      <c r="G167" s="2" t="str">
        <f>_xlfn.XLOOKUP(Data_CoCau[[#This Row],[Material-Xuất]],MD_NVL[Material-Xuất],MD_NVL[SKU name_gom])</f>
        <v>B1_DT</v>
      </c>
      <c r="H167" t="str">
        <f>Data_CoCau[[#This Row],[Main SKU]]&amp;" | "&amp;Data_CoCau[[#This Row],[Main SKU name]]</f>
        <v>160012273 | Vảy PET B1 Mix B2</v>
      </c>
      <c r="I167" t="str">
        <f>Data_CoCau[[#This Row],[Material-Xuất]]&amp;" | "&amp;Data_CoCau[[#This Row],[Material description-Xuất]]</f>
        <v>160009895 | Vảy PET B1_A1 DT</v>
      </c>
    </row>
    <row r="168" spans="1:9" hidden="1" x14ac:dyDescent="0.35">
      <c r="A168">
        <v>2024</v>
      </c>
      <c r="B168" s="55" t="s">
        <v>188</v>
      </c>
      <c r="C168" t="s">
        <v>189</v>
      </c>
      <c r="D168" s="2" t="s">
        <v>91</v>
      </c>
      <c r="E168" t="s">
        <v>92</v>
      </c>
      <c r="F168" s="2">
        <v>6360</v>
      </c>
      <c r="G168" s="2" t="str">
        <f>_xlfn.XLOOKUP(Data_CoCau[[#This Row],[Material-Xuất]],MD_NVL[Material-Xuất],MD_NVL[SKU name_gom])</f>
        <v>Phó sản</v>
      </c>
      <c r="H168" t="str">
        <f>Data_CoCau[[#This Row],[Main SKU]]&amp;" | "&amp;Data_CoCau[[#This Row],[Main SKU name]]</f>
        <v>160012273 | Vảy PET B1 Mix B2</v>
      </c>
      <c r="I168" t="str">
        <f>Data_CoCau[[#This Row],[Material-Xuất]]&amp;" | "&amp;Data_CoCau[[#This Row],[Material description-Xuất]]</f>
        <v>160012421 | Phó Sản PET Hạt Chưa Kết Tinh</v>
      </c>
    </row>
    <row r="169" spans="1:9" hidden="1" x14ac:dyDescent="0.35">
      <c r="A169">
        <v>2024</v>
      </c>
      <c r="B169" s="55" t="s">
        <v>188</v>
      </c>
      <c r="C169" t="s">
        <v>189</v>
      </c>
      <c r="D169" s="2" t="s">
        <v>194</v>
      </c>
      <c r="E169" t="s">
        <v>195</v>
      </c>
      <c r="F169" s="2">
        <v>3000</v>
      </c>
      <c r="G169" s="2" t="str">
        <f>_xlfn.XLOOKUP(Data_CoCau[[#This Row],[Material-Xuất]],MD_NVL[Material-Xuất],MD_NVL[SKU name_gom])</f>
        <v>B1_DT</v>
      </c>
      <c r="H169" t="str">
        <f>Data_CoCau[[#This Row],[Main SKU]]&amp;" | "&amp;Data_CoCau[[#This Row],[Main SKU name]]</f>
        <v>160012273 | Vảy PET B1 Mix B2</v>
      </c>
      <c r="I169" t="str">
        <f>Data_CoCau[[#This Row],[Material-Xuất]]&amp;" | "&amp;Data_CoCau[[#This Row],[Material description-Xuất]]</f>
        <v>160012294 | Vảy PET B1_A3 DT</v>
      </c>
    </row>
    <row r="170" spans="1:9" hidden="1" x14ac:dyDescent="0.35">
      <c r="A170">
        <v>2024</v>
      </c>
      <c r="B170" s="55" t="s">
        <v>188</v>
      </c>
      <c r="C170" t="s">
        <v>189</v>
      </c>
      <c r="D170" s="2" t="s">
        <v>16</v>
      </c>
      <c r="E170" t="s">
        <v>17</v>
      </c>
      <c r="F170" s="2">
        <v>1952.5</v>
      </c>
      <c r="G170" s="2" t="str">
        <f>_xlfn.XLOOKUP(Data_CoCau[[#This Row],[Material-Xuất]],MD_NVL[Material-Xuất],MD_NVL[SKU name_gom])</f>
        <v>Hạt</v>
      </c>
      <c r="H170" t="str">
        <f>Data_CoCau[[#This Row],[Main SKU]]&amp;" | "&amp;Data_CoCau[[#This Row],[Main SKU name]]</f>
        <v>160012273 | Vảy PET B1 Mix B2</v>
      </c>
      <c r="I170" t="str">
        <f>Data_CoCau[[#This Row],[Material-Xuất]]&amp;" | "&amp;Data_CoCau[[#This Row],[Material description-Xuất]]</f>
        <v>110000354 | Hạt nhựa rPET WSS01G 1</v>
      </c>
    </row>
    <row r="171" spans="1:9" x14ac:dyDescent="0.35">
      <c r="A171">
        <v>2024</v>
      </c>
      <c r="B171" s="55" t="s">
        <v>188</v>
      </c>
      <c r="C171" t="s">
        <v>189</v>
      </c>
      <c r="D171" s="2" t="s">
        <v>89</v>
      </c>
      <c r="E171" t="s">
        <v>90</v>
      </c>
      <c r="F171" s="2">
        <v>1278</v>
      </c>
      <c r="G171" s="2" t="str">
        <f>_xlfn.XLOOKUP(Data_CoCau[[#This Row],[Material-Xuất]],MD_NVL[Material-Xuất],MD_NVL[SKU name_gom])</f>
        <v>Phó sản</v>
      </c>
      <c r="H171" t="str">
        <f>Data_CoCau[[#This Row],[Main SKU]]&amp;" | "&amp;Data_CoCau[[#This Row],[Main SKU name]]</f>
        <v>160012273 | Vảy PET B1 Mix B2</v>
      </c>
      <c r="I171" t="str">
        <f>Data_CoCau[[#This Row],[Material-Xuất]]&amp;" | "&amp;Data_CoCau[[#This Row],[Material description-Xuất]]</f>
        <v>160012418 | Phó Sản PET Hạt Lẫn Kim Loại</v>
      </c>
    </row>
    <row r="172" spans="1:9" hidden="1" x14ac:dyDescent="0.35">
      <c r="A172">
        <v>2025</v>
      </c>
      <c r="B172" s="55" t="s">
        <v>188</v>
      </c>
      <c r="C172" t="s">
        <v>189</v>
      </c>
      <c r="D172" s="2" t="s">
        <v>164</v>
      </c>
      <c r="E172" t="s">
        <v>165</v>
      </c>
      <c r="F172" s="2">
        <v>202478</v>
      </c>
      <c r="G172" s="2" t="str">
        <f>_xlfn.XLOOKUP(Data_CoCau[[#This Row],[Material-Xuất]],MD_NVL[Material-Xuất],MD_NVL[SKU name_gom])</f>
        <v>B1_MN</v>
      </c>
      <c r="H172" t="str">
        <f>Data_CoCau[[#This Row],[Main SKU]]&amp;" | "&amp;Data_CoCau[[#This Row],[Main SKU name]]</f>
        <v>160012273 | Vảy PET B1 Mix B2</v>
      </c>
      <c r="I172" t="str">
        <f>Data_CoCau[[#This Row],[Material-Xuất]]&amp;" | "&amp;Data_CoCau[[#This Row],[Material description-Xuất]]</f>
        <v>160012296 | Vảy PET B1_A2.2 MN</v>
      </c>
    </row>
    <row r="173" spans="1:9" hidden="1" x14ac:dyDescent="0.35">
      <c r="A173">
        <v>2025</v>
      </c>
      <c r="B173" s="55" t="s">
        <v>188</v>
      </c>
      <c r="C173" t="s">
        <v>189</v>
      </c>
      <c r="D173" s="2" t="s">
        <v>162</v>
      </c>
      <c r="E173" t="s">
        <v>163</v>
      </c>
      <c r="F173" s="2">
        <v>83165</v>
      </c>
      <c r="G173" s="2" t="str">
        <f>_xlfn.XLOOKUP(Data_CoCau[[#This Row],[Material-Xuất]],MD_NVL[Material-Xuất],MD_NVL[SKU name_gom])</f>
        <v>B1_MN</v>
      </c>
      <c r="H173" t="str">
        <f>Data_CoCau[[#This Row],[Main SKU]]&amp;" | "&amp;Data_CoCau[[#This Row],[Main SKU name]]</f>
        <v>160012273 | Vảy PET B1 Mix B2</v>
      </c>
      <c r="I173" t="str">
        <f>Data_CoCau[[#This Row],[Material-Xuất]]&amp;" | "&amp;Data_CoCau[[#This Row],[Material description-Xuất]]</f>
        <v>160011761 | Vảy PET B1_A1 MN</v>
      </c>
    </row>
    <row r="174" spans="1:9" hidden="1" x14ac:dyDescent="0.35">
      <c r="A174">
        <v>2025</v>
      </c>
      <c r="B174" s="55" t="s">
        <v>188</v>
      </c>
      <c r="C174" t="s">
        <v>189</v>
      </c>
      <c r="D174" s="2" t="s">
        <v>222</v>
      </c>
      <c r="E174" t="s">
        <v>223</v>
      </c>
      <c r="F174" s="2">
        <v>12499</v>
      </c>
      <c r="G174" s="2" t="str">
        <f>_xlfn.XLOOKUP(Data_CoCau[[#This Row],[Material-Xuất]],MD_NVL[Material-Xuất],MD_NVL[SKU name_gom])</f>
        <v>B2_DT</v>
      </c>
      <c r="H174" t="str">
        <f>Data_CoCau[[#This Row],[Main SKU]]&amp;" | "&amp;Data_CoCau[[#This Row],[Main SKU name]]</f>
        <v>160012273 | Vảy PET B1 Mix B2</v>
      </c>
      <c r="I174" t="str">
        <f>Data_CoCau[[#This Row],[Material-Xuất]]&amp;" | "&amp;Data_CoCau[[#This Row],[Material description-Xuất]]</f>
        <v>160012683 | Vảy PET B2.2_A1</v>
      </c>
    </row>
    <row r="175" spans="1:9" hidden="1" x14ac:dyDescent="0.35">
      <c r="A175">
        <v>2025</v>
      </c>
      <c r="B175" s="55" t="s">
        <v>188</v>
      </c>
      <c r="C175" t="s">
        <v>189</v>
      </c>
      <c r="D175" s="2" t="s">
        <v>224</v>
      </c>
      <c r="E175" t="s">
        <v>225</v>
      </c>
      <c r="F175" s="2">
        <v>11136</v>
      </c>
      <c r="G175" s="2" t="str">
        <f>_xlfn.XLOOKUP(Data_CoCau[[#This Row],[Material-Xuất]],MD_NVL[Material-Xuất],MD_NVL[SKU name_gom])</f>
        <v>B2_DT</v>
      </c>
      <c r="H175" t="str">
        <f>Data_CoCau[[#This Row],[Main SKU]]&amp;" | "&amp;Data_CoCau[[#This Row],[Main SKU name]]</f>
        <v>160012273 | Vảy PET B1 Mix B2</v>
      </c>
      <c r="I175" t="str">
        <f>Data_CoCau[[#This Row],[Material-Xuất]]&amp;" | "&amp;Data_CoCau[[#This Row],[Material description-Xuất]]</f>
        <v>160012684 | Vảy PET B2.2_A2</v>
      </c>
    </row>
    <row r="176" spans="1:9" hidden="1" x14ac:dyDescent="0.35">
      <c r="A176">
        <v>2025</v>
      </c>
      <c r="B176" s="55" t="s">
        <v>188</v>
      </c>
      <c r="C176" t="s">
        <v>189</v>
      </c>
      <c r="D176" s="2" t="s">
        <v>91</v>
      </c>
      <c r="E176" t="s">
        <v>92</v>
      </c>
      <c r="F176" s="2">
        <v>10022</v>
      </c>
      <c r="G176" s="2" t="str">
        <f>_xlfn.XLOOKUP(Data_CoCau[[#This Row],[Material-Xuất]],MD_NVL[Material-Xuất],MD_NVL[SKU name_gom])</f>
        <v>Phó sản</v>
      </c>
      <c r="H176" t="str">
        <f>Data_CoCau[[#This Row],[Main SKU]]&amp;" | "&amp;Data_CoCau[[#This Row],[Main SKU name]]</f>
        <v>160012273 | Vảy PET B1 Mix B2</v>
      </c>
      <c r="I176" t="str">
        <f>Data_CoCau[[#This Row],[Material-Xuất]]&amp;" | "&amp;Data_CoCau[[#This Row],[Material description-Xuất]]</f>
        <v>160012421 | Phó Sản PET Hạt Chưa Kết Tinh</v>
      </c>
    </row>
    <row r="177" spans="1:9" hidden="1" x14ac:dyDescent="0.35">
      <c r="A177">
        <v>2025</v>
      </c>
      <c r="B177" s="55" t="s">
        <v>188</v>
      </c>
      <c r="C177" t="s">
        <v>189</v>
      </c>
      <c r="D177" s="2" t="s">
        <v>258</v>
      </c>
      <c r="E177" t="s">
        <v>259</v>
      </c>
      <c r="F177" s="2">
        <v>7000</v>
      </c>
      <c r="G177" s="2" t="str">
        <f>_xlfn.XLOOKUP(Data_CoCau[[#This Row],[Material-Xuất]],MD_NVL[Material-Xuất],MD_NVL[SKU name_gom])</f>
        <v>B1_DT</v>
      </c>
      <c r="H177" t="str">
        <f>Data_CoCau[[#This Row],[Main SKU]]&amp;" | "&amp;Data_CoCau[[#This Row],[Main SKU name]]</f>
        <v>160012273 | Vảy PET B1 Mix B2</v>
      </c>
      <c r="I177" t="str">
        <f>Data_CoCau[[#This Row],[Material-Xuất]]&amp;" | "&amp;Data_CoCau[[#This Row],[Material description-Xuất]]</f>
        <v>160012907 | Vảy PET B1.3_A1 DT</v>
      </c>
    </row>
    <row r="178" spans="1:9" hidden="1" x14ac:dyDescent="0.35">
      <c r="A178">
        <v>2025</v>
      </c>
      <c r="B178" s="55" t="s">
        <v>188</v>
      </c>
      <c r="C178" t="s">
        <v>189</v>
      </c>
      <c r="D178" s="2" t="s">
        <v>170</v>
      </c>
      <c r="E178" t="s">
        <v>171</v>
      </c>
      <c r="F178" s="2">
        <v>6400</v>
      </c>
      <c r="G178" s="2" t="str">
        <f>_xlfn.XLOOKUP(Data_CoCau[[#This Row],[Material-Xuất]],MD_NVL[Material-Xuất],MD_NVL[SKU name_gom])</f>
        <v>B1_MN</v>
      </c>
      <c r="H178" t="str">
        <f>Data_CoCau[[#This Row],[Main SKU]]&amp;" | "&amp;Data_CoCau[[#This Row],[Main SKU name]]</f>
        <v>160012273 | Vảy PET B1 Mix B2</v>
      </c>
      <c r="I178" t="str">
        <f>Data_CoCau[[#This Row],[Material-Xuất]]&amp;" | "&amp;Data_CoCau[[#This Row],[Material description-Xuất]]</f>
        <v>160012660 | Vảy PET B1_A2.1 MN</v>
      </c>
    </row>
    <row r="179" spans="1:9" hidden="1" x14ac:dyDescent="0.35">
      <c r="A179">
        <v>2025</v>
      </c>
      <c r="B179" s="55" t="s">
        <v>188</v>
      </c>
      <c r="C179" t="s">
        <v>189</v>
      </c>
      <c r="D179" s="2" t="s">
        <v>266</v>
      </c>
      <c r="E179" t="s">
        <v>267</v>
      </c>
      <c r="F179" s="2">
        <v>4500</v>
      </c>
      <c r="G179" s="2" t="str">
        <f>_xlfn.XLOOKUP(Data_CoCau[[#This Row],[Material-Xuất]],MD_NVL[Material-Xuất],MD_NVL[SKU name_gom])</f>
        <v>B6_DT</v>
      </c>
      <c r="H179" t="str">
        <f>Data_CoCau[[#This Row],[Main SKU]]&amp;" | "&amp;Data_CoCau[[#This Row],[Main SKU name]]</f>
        <v>160012273 | Vảy PET B1 Mix B2</v>
      </c>
      <c r="I179" t="str">
        <f>Data_CoCau[[#This Row],[Material-Xuất]]&amp;" | "&amp;Data_CoCau[[#This Row],[Material description-Xuất]]</f>
        <v>160012917 | Vảy PET B6.2_A3.1</v>
      </c>
    </row>
    <row r="180" spans="1:9" hidden="1" x14ac:dyDescent="0.35">
      <c r="A180">
        <v>2025</v>
      </c>
      <c r="B180" s="55" t="s">
        <v>188</v>
      </c>
      <c r="C180" t="s">
        <v>189</v>
      </c>
      <c r="D180" s="2" t="s">
        <v>172</v>
      </c>
      <c r="E180" t="s">
        <v>173</v>
      </c>
      <c r="F180" s="2">
        <v>2650</v>
      </c>
      <c r="G180" s="2" t="str">
        <f>_xlfn.XLOOKUP(Data_CoCau[[#This Row],[Material-Xuất]],MD_NVL[Material-Xuất],MD_NVL[SKU name_gom])</f>
        <v>B1_DT</v>
      </c>
      <c r="H180" t="str">
        <f>Data_CoCau[[#This Row],[Main SKU]]&amp;" | "&amp;Data_CoCau[[#This Row],[Main SKU name]]</f>
        <v>160012273 | Vảy PET B1 Mix B2</v>
      </c>
      <c r="I180" t="str">
        <f>Data_CoCau[[#This Row],[Material-Xuất]]&amp;" | "&amp;Data_CoCau[[#This Row],[Material description-Xuất]]</f>
        <v>160012293 | Vảy PET B1_A2.2 DT</v>
      </c>
    </row>
    <row r="181" spans="1:9" hidden="1" x14ac:dyDescent="0.35">
      <c r="A181">
        <v>2025</v>
      </c>
      <c r="B181" s="55" t="s">
        <v>188</v>
      </c>
      <c r="C181" t="s">
        <v>189</v>
      </c>
      <c r="D181" s="2" t="s">
        <v>16</v>
      </c>
      <c r="E181" t="s">
        <v>17</v>
      </c>
      <c r="F181" s="2">
        <v>2450</v>
      </c>
      <c r="G181" s="2" t="str">
        <f>_xlfn.XLOOKUP(Data_CoCau[[#This Row],[Material-Xuất]],MD_NVL[Material-Xuất],MD_NVL[SKU name_gom])</f>
        <v>Hạt</v>
      </c>
      <c r="H181" t="str">
        <f>Data_CoCau[[#This Row],[Main SKU]]&amp;" | "&amp;Data_CoCau[[#This Row],[Main SKU name]]</f>
        <v>160012273 | Vảy PET B1 Mix B2</v>
      </c>
      <c r="I181" t="str">
        <f>Data_CoCau[[#This Row],[Material-Xuất]]&amp;" | "&amp;Data_CoCau[[#This Row],[Material description-Xuất]]</f>
        <v>110000354 | Hạt nhựa rPET WSS01G 1</v>
      </c>
    </row>
    <row r="182" spans="1:9" hidden="1" x14ac:dyDescent="0.35">
      <c r="A182">
        <v>2025</v>
      </c>
      <c r="B182" s="55" t="s">
        <v>188</v>
      </c>
      <c r="C182" t="s">
        <v>189</v>
      </c>
      <c r="D182" s="2" t="s">
        <v>252</v>
      </c>
      <c r="E182" t="s">
        <v>253</v>
      </c>
      <c r="F182" s="2">
        <v>1700</v>
      </c>
      <c r="G182" s="2" t="str">
        <f>_xlfn.XLOOKUP(Data_CoCau[[#This Row],[Material-Xuất]],MD_NVL[Material-Xuất],MD_NVL[SKU name_gom])</f>
        <v>B2_DT</v>
      </c>
      <c r="H182" t="str">
        <f>Data_CoCau[[#This Row],[Main SKU]]&amp;" | "&amp;Data_CoCau[[#This Row],[Main SKU name]]</f>
        <v>160012273 | Vảy PET B1 Mix B2</v>
      </c>
      <c r="I182" t="str">
        <f>Data_CoCau[[#This Row],[Material-Xuất]]&amp;" | "&amp;Data_CoCau[[#This Row],[Material description-Xuất]]</f>
        <v>160012685 | Vảy PET B2.2_A3</v>
      </c>
    </row>
    <row r="183" spans="1:9" hidden="1" x14ac:dyDescent="0.35">
      <c r="A183">
        <v>2026</v>
      </c>
      <c r="B183" s="55" t="s">
        <v>188</v>
      </c>
      <c r="C183" t="s">
        <v>189</v>
      </c>
      <c r="D183" s="2" t="s">
        <v>162</v>
      </c>
      <c r="E183" t="s">
        <v>163</v>
      </c>
      <c r="F183" s="2">
        <v>24200</v>
      </c>
      <c r="G183" s="2" t="str">
        <f>_xlfn.XLOOKUP(Data_CoCau[[#This Row],[Material-Xuất]],MD_NVL[Material-Xuất],MD_NVL[SKU name_gom])</f>
        <v>B1_MN</v>
      </c>
      <c r="H183" t="str">
        <f>Data_CoCau[[#This Row],[Main SKU]]&amp;" | "&amp;Data_CoCau[[#This Row],[Main SKU name]]</f>
        <v>160012273 | Vảy PET B1 Mix B2</v>
      </c>
      <c r="I183" t="str">
        <f>Data_CoCau[[#This Row],[Material-Xuất]]&amp;" | "&amp;Data_CoCau[[#This Row],[Material description-Xuất]]</f>
        <v>160011761 | Vảy PET B1_A1 MN</v>
      </c>
    </row>
    <row r="184" spans="1:9" hidden="1" x14ac:dyDescent="0.35">
      <c r="A184">
        <v>2026</v>
      </c>
      <c r="B184" s="55" t="s">
        <v>188</v>
      </c>
      <c r="C184" t="s">
        <v>189</v>
      </c>
      <c r="D184" s="2" t="s">
        <v>170</v>
      </c>
      <c r="E184" t="s">
        <v>171</v>
      </c>
      <c r="F184" s="2">
        <v>3000</v>
      </c>
      <c r="G184" s="2" t="str">
        <f>_xlfn.XLOOKUP(Data_CoCau[[#This Row],[Material-Xuất]],MD_NVL[Material-Xuất],MD_NVL[SKU name_gom])</f>
        <v>B1_MN</v>
      </c>
      <c r="H184" t="str">
        <f>Data_CoCau[[#This Row],[Main SKU]]&amp;" | "&amp;Data_CoCau[[#This Row],[Main SKU name]]</f>
        <v>160012273 | Vảy PET B1 Mix B2</v>
      </c>
      <c r="I184" t="str">
        <f>Data_CoCau[[#This Row],[Material-Xuất]]&amp;" | "&amp;Data_CoCau[[#This Row],[Material description-Xuất]]</f>
        <v>160012660 | Vảy PET B1_A2.1 MN</v>
      </c>
    </row>
    <row r="185" spans="1:9" hidden="1" x14ac:dyDescent="0.35">
      <c r="A185">
        <v>2026</v>
      </c>
      <c r="B185" s="55" t="s">
        <v>188</v>
      </c>
      <c r="C185" t="s">
        <v>189</v>
      </c>
      <c r="D185" s="2" t="s">
        <v>214</v>
      </c>
      <c r="E185" t="s">
        <v>215</v>
      </c>
      <c r="F185" s="2">
        <v>2800</v>
      </c>
      <c r="G185" s="2" t="str">
        <f>_xlfn.XLOOKUP(Data_CoCau[[#This Row],[Material-Xuất]],MD_NVL[Material-Xuất],MD_NVL[SKU name_gom])</f>
        <v>B7_DT</v>
      </c>
      <c r="H185" t="str">
        <f>Data_CoCau[[#This Row],[Main SKU]]&amp;" | "&amp;Data_CoCau[[#This Row],[Main SKU name]]</f>
        <v>160012273 | Vảy PET B1 Mix B2</v>
      </c>
      <c r="I185" t="str">
        <f>Data_CoCau[[#This Row],[Material-Xuất]]&amp;" | "&amp;Data_CoCau[[#This Row],[Material description-Xuất]]</f>
        <v>160011808 | Vảy PET B7_A1</v>
      </c>
    </row>
    <row r="186" spans="1:9" hidden="1" x14ac:dyDescent="0.35">
      <c r="A186">
        <v>2024</v>
      </c>
      <c r="B186" s="55" t="s">
        <v>178</v>
      </c>
      <c r="C186" t="s">
        <v>179</v>
      </c>
      <c r="D186" s="2" t="s">
        <v>164</v>
      </c>
      <c r="E186" t="s">
        <v>165</v>
      </c>
      <c r="F186" s="2">
        <v>239088</v>
      </c>
      <c r="G186" s="2" t="str">
        <f>_xlfn.XLOOKUP(Data_CoCau[[#This Row],[Material-Xuất]],MD_NVL[Material-Xuất],MD_NVL[SKU name_gom])</f>
        <v>B1_MN</v>
      </c>
      <c r="H186" t="str">
        <f>Data_CoCau[[#This Row],[Main SKU]]&amp;" | "&amp;Data_CoCau[[#This Row],[Main SKU name]]</f>
        <v>160012653 | Vảy PET B1-Hạt PL SSP</v>
      </c>
      <c r="I186" t="str">
        <f>Data_CoCau[[#This Row],[Material-Xuất]]&amp;" | "&amp;Data_CoCau[[#This Row],[Material description-Xuất]]</f>
        <v>160012296 | Vảy PET B1_A2.2 MN</v>
      </c>
    </row>
    <row r="187" spans="1:9" hidden="1" x14ac:dyDescent="0.35">
      <c r="A187">
        <v>2024</v>
      </c>
      <c r="B187" s="55" t="s">
        <v>178</v>
      </c>
      <c r="C187" t="s">
        <v>179</v>
      </c>
      <c r="D187" s="2" t="s">
        <v>170</v>
      </c>
      <c r="E187" t="s">
        <v>171</v>
      </c>
      <c r="F187" s="2">
        <v>65575</v>
      </c>
      <c r="G187" s="2" t="str">
        <f>_xlfn.XLOOKUP(Data_CoCau[[#This Row],[Material-Xuất]],MD_NVL[Material-Xuất],MD_NVL[SKU name_gom])</f>
        <v>B1_MN</v>
      </c>
      <c r="H187" t="str">
        <f>Data_CoCau[[#This Row],[Main SKU]]&amp;" | "&amp;Data_CoCau[[#This Row],[Main SKU name]]</f>
        <v>160012653 | Vảy PET B1-Hạt PL SSP</v>
      </c>
      <c r="I187" t="str">
        <f>Data_CoCau[[#This Row],[Material-Xuất]]&amp;" | "&amp;Data_CoCau[[#This Row],[Material description-Xuất]]</f>
        <v>160012660 | Vảy PET B1_A2.1 MN</v>
      </c>
    </row>
    <row r="188" spans="1:9" hidden="1" x14ac:dyDescent="0.35">
      <c r="A188">
        <v>2024</v>
      </c>
      <c r="B188" s="55" t="s">
        <v>178</v>
      </c>
      <c r="C188" t="s">
        <v>179</v>
      </c>
      <c r="D188" s="2" t="s">
        <v>196</v>
      </c>
      <c r="E188" t="s">
        <v>197</v>
      </c>
      <c r="F188" s="2">
        <v>56095</v>
      </c>
      <c r="G188" s="2" t="str">
        <f>_xlfn.XLOOKUP(Data_CoCau[[#This Row],[Material-Xuất]],MD_NVL[Material-Xuất],MD_NVL[SKU name_gom])</f>
        <v>B1_MN</v>
      </c>
      <c r="H188" t="str">
        <f>Data_CoCau[[#This Row],[Main SKU]]&amp;" | "&amp;Data_CoCau[[#This Row],[Main SKU name]]</f>
        <v>160012653 | Vảy PET B1-Hạt PL SSP</v>
      </c>
      <c r="I188" t="str">
        <f>Data_CoCau[[#This Row],[Material-Xuất]]&amp;" | "&amp;Data_CoCau[[#This Row],[Material description-Xuất]]</f>
        <v>160012297 | Vảy PET B1_A3 MN</v>
      </c>
    </row>
    <row r="189" spans="1:9" hidden="1" x14ac:dyDescent="0.35">
      <c r="A189">
        <v>2024</v>
      </c>
      <c r="B189" s="55" t="s">
        <v>178</v>
      </c>
      <c r="C189" t="s">
        <v>179</v>
      </c>
      <c r="D189" s="2" t="s">
        <v>212</v>
      </c>
      <c r="E189" t="s">
        <v>213</v>
      </c>
      <c r="F189" s="2">
        <v>38855</v>
      </c>
      <c r="G189" s="2" t="str">
        <f>_xlfn.XLOOKUP(Data_CoCau[[#This Row],[Material-Xuất]],MD_NVL[Material-Xuất],MD_NVL[SKU name_gom])</f>
        <v>B6_DT</v>
      </c>
      <c r="H189" t="str">
        <f>Data_CoCau[[#This Row],[Main SKU]]&amp;" | "&amp;Data_CoCau[[#This Row],[Main SKU name]]</f>
        <v>160012653 | Vảy PET B1-Hạt PL SSP</v>
      </c>
      <c r="I189" t="str">
        <f>Data_CoCau[[#This Row],[Material-Xuất]]&amp;" | "&amp;Data_CoCau[[#This Row],[Material description-Xuất]]</f>
        <v>160012689 | Vảy PET B6.2_A3.2</v>
      </c>
    </row>
    <row r="190" spans="1:9" hidden="1" x14ac:dyDescent="0.35">
      <c r="A190">
        <v>2024</v>
      </c>
      <c r="B190" s="55" t="s">
        <v>178</v>
      </c>
      <c r="C190" t="s">
        <v>179</v>
      </c>
      <c r="D190" s="2" t="s">
        <v>172</v>
      </c>
      <c r="E190" t="s">
        <v>173</v>
      </c>
      <c r="F190" s="2">
        <v>27000</v>
      </c>
      <c r="G190" s="2" t="str">
        <f>_xlfn.XLOOKUP(Data_CoCau[[#This Row],[Material-Xuất]],MD_NVL[Material-Xuất],MD_NVL[SKU name_gom])</f>
        <v>B1_DT</v>
      </c>
      <c r="H190" t="str">
        <f>Data_CoCau[[#This Row],[Main SKU]]&amp;" | "&amp;Data_CoCau[[#This Row],[Main SKU name]]</f>
        <v>160012653 | Vảy PET B1-Hạt PL SSP</v>
      </c>
      <c r="I190" t="str">
        <f>Data_CoCau[[#This Row],[Material-Xuất]]&amp;" | "&amp;Data_CoCau[[#This Row],[Material description-Xuất]]</f>
        <v>160012293 | Vảy PET B1_A2.2 DT</v>
      </c>
    </row>
    <row r="191" spans="1:9" hidden="1" x14ac:dyDescent="0.35">
      <c r="A191">
        <v>2024</v>
      </c>
      <c r="B191" s="55" t="s">
        <v>178</v>
      </c>
      <c r="C191" t="s">
        <v>179</v>
      </c>
      <c r="D191" s="2" t="s">
        <v>242</v>
      </c>
      <c r="E191" t="s">
        <v>243</v>
      </c>
      <c r="F191" s="2">
        <v>21400</v>
      </c>
      <c r="G191" s="2" t="str">
        <f>_xlfn.XLOOKUP(Data_CoCau[[#This Row],[Material-Xuất]],MD_NVL[Material-Xuất],MD_NVL[SKU name_gom])</f>
        <v>B8_DT</v>
      </c>
      <c r="H191" t="str">
        <f>Data_CoCau[[#This Row],[Main SKU]]&amp;" | "&amp;Data_CoCau[[#This Row],[Main SKU name]]</f>
        <v>160012653 | Vảy PET B1-Hạt PL SSP</v>
      </c>
      <c r="I191" t="str">
        <f>Data_CoCau[[#This Row],[Material-Xuất]]&amp;" | "&amp;Data_CoCau[[#This Row],[Material description-Xuất]]</f>
        <v>160012388 | Vảy PET B8_A3</v>
      </c>
    </row>
    <row r="192" spans="1:9" hidden="1" x14ac:dyDescent="0.35">
      <c r="A192">
        <v>2024</v>
      </c>
      <c r="B192" s="55" t="s">
        <v>178</v>
      </c>
      <c r="C192" t="s">
        <v>179</v>
      </c>
      <c r="D192" s="2" t="s">
        <v>222</v>
      </c>
      <c r="E192" t="s">
        <v>223</v>
      </c>
      <c r="F192" s="2">
        <v>11200</v>
      </c>
      <c r="G192" s="2" t="str">
        <f>_xlfn.XLOOKUP(Data_CoCau[[#This Row],[Material-Xuất]],MD_NVL[Material-Xuất],MD_NVL[SKU name_gom])</f>
        <v>B2_DT</v>
      </c>
      <c r="H192" t="str">
        <f>Data_CoCau[[#This Row],[Main SKU]]&amp;" | "&amp;Data_CoCau[[#This Row],[Main SKU name]]</f>
        <v>160012653 | Vảy PET B1-Hạt PL SSP</v>
      </c>
      <c r="I192" t="str">
        <f>Data_CoCau[[#This Row],[Material-Xuất]]&amp;" | "&amp;Data_CoCau[[#This Row],[Material description-Xuất]]</f>
        <v>160012683 | Vảy PET B2.2_A1</v>
      </c>
    </row>
    <row r="193" spans="1:9" hidden="1" x14ac:dyDescent="0.35">
      <c r="A193">
        <v>2024</v>
      </c>
      <c r="B193" s="55" t="s">
        <v>178</v>
      </c>
      <c r="C193" t="s">
        <v>179</v>
      </c>
      <c r="D193" s="2" t="s">
        <v>160</v>
      </c>
      <c r="E193" t="s">
        <v>161</v>
      </c>
      <c r="F193" s="2">
        <v>10925</v>
      </c>
      <c r="G193" s="2" t="str">
        <f>_xlfn.XLOOKUP(Data_CoCau[[#This Row],[Material-Xuất]],MD_NVL[Material-Xuất],MD_NVL[SKU name_gom])</f>
        <v>B1_DT</v>
      </c>
      <c r="H193" t="str">
        <f>Data_CoCau[[#This Row],[Main SKU]]&amp;" | "&amp;Data_CoCau[[#This Row],[Main SKU name]]</f>
        <v>160012653 | Vảy PET B1-Hạt PL SSP</v>
      </c>
      <c r="I193" t="str">
        <f>Data_CoCau[[#This Row],[Material-Xuất]]&amp;" | "&amp;Data_CoCau[[#This Row],[Material description-Xuất]]</f>
        <v>160009895 | Vảy PET B1_A1 DT</v>
      </c>
    </row>
    <row r="194" spans="1:9" hidden="1" x14ac:dyDescent="0.35">
      <c r="A194">
        <v>2024</v>
      </c>
      <c r="B194" s="55" t="s">
        <v>178</v>
      </c>
      <c r="C194" t="s">
        <v>179</v>
      </c>
      <c r="D194" s="2" t="s">
        <v>194</v>
      </c>
      <c r="E194" t="s">
        <v>195</v>
      </c>
      <c r="F194" s="2">
        <v>9450</v>
      </c>
      <c r="G194" s="2" t="str">
        <f>_xlfn.XLOOKUP(Data_CoCau[[#This Row],[Material-Xuất]],MD_NVL[Material-Xuất],MD_NVL[SKU name_gom])</f>
        <v>B1_DT</v>
      </c>
      <c r="H194" t="str">
        <f>Data_CoCau[[#This Row],[Main SKU]]&amp;" | "&amp;Data_CoCau[[#This Row],[Main SKU name]]</f>
        <v>160012653 | Vảy PET B1-Hạt PL SSP</v>
      </c>
      <c r="I194" t="str">
        <f>Data_CoCau[[#This Row],[Material-Xuất]]&amp;" | "&amp;Data_CoCau[[#This Row],[Material description-Xuất]]</f>
        <v>160012294 | Vảy PET B1_A3 DT</v>
      </c>
    </row>
    <row r="195" spans="1:9" hidden="1" x14ac:dyDescent="0.35">
      <c r="A195">
        <v>2024</v>
      </c>
      <c r="B195" s="55" t="s">
        <v>178</v>
      </c>
      <c r="C195" t="s">
        <v>179</v>
      </c>
      <c r="D195" s="2" t="s">
        <v>224</v>
      </c>
      <c r="E195" t="s">
        <v>225</v>
      </c>
      <c r="F195" s="2">
        <v>7200</v>
      </c>
      <c r="G195" s="2" t="str">
        <f>_xlfn.XLOOKUP(Data_CoCau[[#This Row],[Material-Xuất]],MD_NVL[Material-Xuất],MD_NVL[SKU name_gom])</f>
        <v>B2_DT</v>
      </c>
      <c r="H195" t="str">
        <f>Data_CoCau[[#This Row],[Main SKU]]&amp;" | "&amp;Data_CoCau[[#This Row],[Main SKU name]]</f>
        <v>160012653 | Vảy PET B1-Hạt PL SSP</v>
      </c>
      <c r="I195" t="str">
        <f>Data_CoCau[[#This Row],[Material-Xuất]]&amp;" | "&amp;Data_CoCau[[#This Row],[Material description-Xuất]]</f>
        <v>160012684 | Vảy PET B2.2_A2</v>
      </c>
    </row>
    <row r="196" spans="1:9" hidden="1" x14ac:dyDescent="0.35">
      <c r="A196">
        <v>2024</v>
      </c>
      <c r="B196" s="55" t="s">
        <v>178</v>
      </c>
      <c r="C196" t="s">
        <v>179</v>
      </c>
      <c r="D196" s="2" t="s">
        <v>18</v>
      </c>
      <c r="E196" t="s">
        <v>19</v>
      </c>
      <c r="F196" s="2">
        <v>5000</v>
      </c>
      <c r="G196" s="2" t="str">
        <f>_xlfn.XLOOKUP(Data_CoCau[[#This Row],[Material-Xuất]],MD_NVL[Material-Xuất],MD_NVL[SKU name_gom])</f>
        <v>Hạt</v>
      </c>
      <c r="H196" t="str">
        <f>Data_CoCau[[#This Row],[Main SKU]]&amp;" | "&amp;Data_CoCau[[#This Row],[Main SKU name]]</f>
        <v>160012653 | Vảy PET B1-Hạt PL SSP</v>
      </c>
      <c r="I196" t="str">
        <f>Data_CoCau[[#This Row],[Material-Xuất]]&amp;" | "&amp;Data_CoCau[[#This Row],[Material description-Xuất]]</f>
        <v>110000355 | Hạt nhựa rPET iSS01G 1</v>
      </c>
    </row>
    <row r="197" spans="1:9" hidden="1" x14ac:dyDescent="0.35">
      <c r="A197">
        <v>2024</v>
      </c>
      <c r="B197" s="55" t="s">
        <v>178</v>
      </c>
      <c r="C197" t="s">
        <v>179</v>
      </c>
      <c r="D197" s="2" t="s">
        <v>22</v>
      </c>
      <c r="E197" t="s">
        <v>23</v>
      </c>
      <c r="F197" s="2">
        <v>4500</v>
      </c>
      <c r="G197" s="2" t="str">
        <f>_xlfn.XLOOKUP(Data_CoCau[[#This Row],[Material-Xuất]],MD_NVL[Material-Xuất],MD_NVL[SKU name_gom])</f>
        <v>Hạt</v>
      </c>
      <c r="H197" t="str">
        <f>Data_CoCau[[#This Row],[Main SKU]]&amp;" | "&amp;Data_CoCau[[#This Row],[Main SKU name]]</f>
        <v>160012653 | Vảy PET B1-Hạt PL SSP</v>
      </c>
      <c r="I197" t="str">
        <f>Data_CoCau[[#This Row],[Material-Xuất]]&amp;" | "&amp;Data_CoCau[[#This Row],[Material description-Xuất]]</f>
        <v>110000359 | Hạt nhựa rPET WSS03G</v>
      </c>
    </row>
    <row r="198" spans="1:9" x14ac:dyDescent="0.35">
      <c r="A198">
        <v>2024</v>
      </c>
      <c r="B198" s="55" t="s">
        <v>178</v>
      </c>
      <c r="C198" t="s">
        <v>179</v>
      </c>
      <c r="D198" s="2" t="s">
        <v>89</v>
      </c>
      <c r="E198" t="s">
        <v>90</v>
      </c>
      <c r="F198" s="2">
        <v>3712</v>
      </c>
      <c r="G198" s="2" t="str">
        <f>_xlfn.XLOOKUP(Data_CoCau[[#This Row],[Material-Xuất]],MD_NVL[Material-Xuất],MD_NVL[SKU name_gom])</f>
        <v>Phó sản</v>
      </c>
      <c r="H198" t="str">
        <f>Data_CoCau[[#This Row],[Main SKU]]&amp;" | "&amp;Data_CoCau[[#This Row],[Main SKU name]]</f>
        <v>160012653 | Vảy PET B1-Hạt PL SSP</v>
      </c>
      <c r="I198" t="str">
        <f>Data_CoCau[[#This Row],[Material-Xuất]]&amp;" | "&amp;Data_CoCau[[#This Row],[Material description-Xuất]]</f>
        <v>160012418 | Phó Sản PET Hạt Lẫn Kim Loại</v>
      </c>
    </row>
    <row r="199" spans="1:9" hidden="1" x14ac:dyDescent="0.35">
      <c r="A199">
        <v>2025</v>
      </c>
      <c r="B199" s="55" t="s">
        <v>178</v>
      </c>
      <c r="C199" t="s">
        <v>179</v>
      </c>
      <c r="D199" s="2" t="s">
        <v>162</v>
      </c>
      <c r="E199" t="s">
        <v>163</v>
      </c>
      <c r="F199" s="2">
        <v>433837</v>
      </c>
      <c r="G199" s="2" t="str">
        <f>_xlfn.XLOOKUP(Data_CoCau[[#This Row],[Material-Xuất]],MD_NVL[Material-Xuất],MD_NVL[SKU name_gom])</f>
        <v>B1_MN</v>
      </c>
      <c r="H199" t="str">
        <f>Data_CoCau[[#This Row],[Main SKU]]&amp;" | "&amp;Data_CoCau[[#This Row],[Main SKU name]]</f>
        <v>160012653 | Vảy PET B1-Hạt PL SSP</v>
      </c>
      <c r="I199" t="str">
        <f>Data_CoCau[[#This Row],[Material-Xuất]]&amp;" | "&amp;Data_CoCau[[#This Row],[Material description-Xuất]]</f>
        <v>160011761 | Vảy PET B1_A1 MN</v>
      </c>
    </row>
    <row r="200" spans="1:9" hidden="1" x14ac:dyDescent="0.35">
      <c r="A200">
        <v>2025</v>
      </c>
      <c r="B200" s="55" t="s">
        <v>178</v>
      </c>
      <c r="C200" t="s">
        <v>179</v>
      </c>
      <c r="D200" s="2" t="s">
        <v>164</v>
      </c>
      <c r="E200" t="s">
        <v>165</v>
      </c>
      <c r="F200" s="2">
        <v>148045.5</v>
      </c>
      <c r="G200" s="2" t="str">
        <f>_xlfn.XLOOKUP(Data_CoCau[[#This Row],[Material-Xuất]],MD_NVL[Material-Xuất],MD_NVL[SKU name_gom])</f>
        <v>B1_MN</v>
      </c>
      <c r="H200" t="str">
        <f>Data_CoCau[[#This Row],[Main SKU]]&amp;" | "&amp;Data_CoCau[[#This Row],[Main SKU name]]</f>
        <v>160012653 | Vảy PET B1-Hạt PL SSP</v>
      </c>
      <c r="I200" t="str">
        <f>Data_CoCau[[#This Row],[Material-Xuất]]&amp;" | "&amp;Data_CoCau[[#This Row],[Material description-Xuất]]</f>
        <v>160012296 | Vảy PET B1_A2.2 MN</v>
      </c>
    </row>
    <row r="201" spans="1:9" hidden="1" x14ac:dyDescent="0.35">
      <c r="A201">
        <v>2025</v>
      </c>
      <c r="B201" s="55" t="s">
        <v>178</v>
      </c>
      <c r="C201" t="s">
        <v>179</v>
      </c>
      <c r="D201" s="2" t="s">
        <v>160</v>
      </c>
      <c r="E201" t="s">
        <v>161</v>
      </c>
      <c r="F201" s="2">
        <v>74181</v>
      </c>
      <c r="G201" s="2" t="str">
        <f>_xlfn.XLOOKUP(Data_CoCau[[#This Row],[Material-Xuất]],MD_NVL[Material-Xuất],MD_NVL[SKU name_gom])</f>
        <v>B1_DT</v>
      </c>
      <c r="H201" t="str">
        <f>Data_CoCau[[#This Row],[Main SKU]]&amp;" | "&amp;Data_CoCau[[#This Row],[Main SKU name]]</f>
        <v>160012653 | Vảy PET B1-Hạt PL SSP</v>
      </c>
      <c r="I201" t="str">
        <f>Data_CoCau[[#This Row],[Material-Xuất]]&amp;" | "&amp;Data_CoCau[[#This Row],[Material description-Xuất]]</f>
        <v>160009895 | Vảy PET B1_A1 DT</v>
      </c>
    </row>
    <row r="202" spans="1:9" hidden="1" x14ac:dyDescent="0.35">
      <c r="A202">
        <v>2025</v>
      </c>
      <c r="B202" s="55" t="s">
        <v>178</v>
      </c>
      <c r="C202" t="s">
        <v>179</v>
      </c>
      <c r="D202" s="2" t="s">
        <v>172</v>
      </c>
      <c r="E202" t="s">
        <v>173</v>
      </c>
      <c r="F202" s="2">
        <v>54576</v>
      </c>
      <c r="G202" s="2" t="str">
        <f>_xlfn.XLOOKUP(Data_CoCau[[#This Row],[Material-Xuất]],MD_NVL[Material-Xuất],MD_NVL[SKU name_gom])</f>
        <v>B1_DT</v>
      </c>
      <c r="H202" t="str">
        <f>Data_CoCau[[#This Row],[Main SKU]]&amp;" | "&amp;Data_CoCau[[#This Row],[Main SKU name]]</f>
        <v>160012653 | Vảy PET B1-Hạt PL SSP</v>
      </c>
      <c r="I202" t="str">
        <f>Data_CoCau[[#This Row],[Material-Xuất]]&amp;" | "&amp;Data_CoCau[[#This Row],[Material description-Xuất]]</f>
        <v>160012293 | Vảy PET B1_A2.2 DT</v>
      </c>
    </row>
    <row r="203" spans="1:9" hidden="1" x14ac:dyDescent="0.35">
      <c r="A203">
        <v>2025</v>
      </c>
      <c r="B203" s="55" t="s">
        <v>178</v>
      </c>
      <c r="C203" t="s">
        <v>179</v>
      </c>
      <c r="D203" s="2" t="s">
        <v>224</v>
      </c>
      <c r="E203" t="s">
        <v>225</v>
      </c>
      <c r="F203" s="2">
        <v>37569</v>
      </c>
      <c r="G203" s="2" t="str">
        <f>_xlfn.XLOOKUP(Data_CoCau[[#This Row],[Material-Xuất]],MD_NVL[Material-Xuất],MD_NVL[SKU name_gom])</f>
        <v>B2_DT</v>
      </c>
      <c r="H203" t="str">
        <f>Data_CoCau[[#This Row],[Main SKU]]&amp;" | "&amp;Data_CoCau[[#This Row],[Main SKU name]]</f>
        <v>160012653 | Vảy PET B1-Hạt PL SSP</v>
      </c>
      <c r="I203" t="str">
        <f>Data_CoCau[[#This Row],[Material-Xuất]]&amp;" | "&amp;Data_CoCau[[#This Row],[Material description-Xuất]]</f>
        <v>160012684 | Vảy PET B2.2_A2</v>
      </c>
    </row>
    <row r="204" spans="1:9" hidden="1" x14ac:dyDescent="0.35">
      <c r="A204">
        <v>2025</v>
      </c>
      <c r="B204" s="55" t="s">
        <v>178</v>
      </c>
      <c r="C204" t="s">
        <v>179</v>
      </c>
      <c r="D204" s="2" t="s">
        <v>34</v>
      </c>
      <c r="E204" t="s">
        <v>35</v>
      </c>
      <c r="F204" s="2">
        <v>13080</v>
      </c>
      <c r="G204" s="2" t="str">
        <f>_xlfn.XLOOKUP(Data_CoCau[[#This Row],[Material-Xuất]],MD_NVL[Material-Xuất],MD_NVL[SKU name_gom])</f>
        <v>Hạt</v>
      </c>
      <c r="H204" t="str">
        <f>Data_CoCau[[#This Row],[Main SKU]]&amp;" | "&amp;Data_CoCau[[#This Row],[Main SKU name]]</f>
        <v>160012653 | Vảy PET B1-Hạt PL SSP</v>
      </c>
      <c r="I204" t="str">
        <f>Data_CoCau[[#This Row],[Material-Xuất]]&amp;" | "&amp;Data_CoCau[[#This Row],[Material description-Xuất]]</f>
        <v>110000492 | Hạt Nhựa rPET WSS03G PL</v>
      </c>
    </row>
    <row r="205" spans="1:9" hidden="1" x14ac:dyDescent="0.35">
      <c r="A205">
        <v>2025</v>
      </c>
      <c r="B205" s="55" t="s">
        <v>178</v>
      </c>
      <c r="C205" t="s">
        <v>179</v>
      </c>
      <c r="D205" s="2" t="s">
        <v>14</v>
      </c>
      <c r="E205" t="s">
        <v>15</v>
      </c>
      <c r="F205" s="2">
        <v>11158</v>
      </c>
      <c r="G205" s="2" t="str">
        <f>_xlfn.XLOOKUP(Data_CoCau[[#This Row],[Material-Xuất]],MD_NVL[Material-Xuất],MD_NVL[SKU name_gom])</f>
        <v>Hạt</v>
      </c>
      <c r="H205" t="str">
        <f>Data_CoCau[[#This Row],[Main SKU]]&amp;" | "&amp;Data_CoCau[[#This Row],[Main SKU name]]</f>
        <v>160012653 | Vảy PET B1-Hạt PL SSP</v>
      </c>
      <c r="I205" t="str">
        <f>Data_CoCau[[#This Row],[Material-Xuất]]&amp;" | "&amp;Data_CoCau[[#This Row],[Material description-Xuất]]</f>
        <v>110000332 | Hạt nhựa rPET iSS01084G</v>
      </c>
    </row>
    <row r="206" spans="1:9" hidden="1" x14ac:dyDescent="0.35">
      <c r="A206">
        <v>2025</v>
      </c>
      <c r="B206" s="55" t="s">
        <v>178</v>
      </c>
      <c r="C206" t="s">
        <v>179</v>
      </c>
      <c r="D206" s="2" t="s">
        <v>16</v>
      </c>
      <c r="E206" t="s">
        <v>17</v>
      </c>
      <c r="F206" s="2">
        <v>10045</v>
      </c>
      <c r="G206" s="2" t="str">
        <f>_xlfn.XLOOKUP(Data_CoCau[[#This Row],[Material-Xuất]],MD_NVL[Material-Xuất],MD_NVL[SKU name_gom])</f>
        <v>Hạt</v>
      </c>
      <c r="H206" t="str">
        <f>Data_CoCau[[#This Row],[Main SKU]]&amp;" | "&amp;Data_CoCau[[#This Row],[Main SKU name]]</f>
        <v>160012653 | Vảy PET B1-Hạt PL SSP</v>
      </c>
      <c r="I206" t="str">
        <f>Data_CoCau[[#This Row],[Material-Xuất]]&amp;" | "&amp;Data_CoCau[[#This Row],[Material description-Xuất]]</f>
        <v>110000354 | Hạt nhựa rPET WSS01G 1</v>
      </c>
    </row>
    <row r="207" spans="1:9" hidden="1" x14ac:dyDescent="0.35">
      <c r="A207">
        <v>2025</v>
      </c>
      <c r="B207" s="55" t="s">
        <v>178</v>
      </c>
      <c r="C207" t="s">
        <v>179</v>
      </c>
      <c r="D207" s="2" t="s">
        <v>214</v>
      </c>
      <c r="E207" t="s">
        <v>215</v>
      </c>
      <c r="F207" s="2">
        <v>8479</v>
      </c>
      <c r="G207" s="2" t="str">
        <f>_xlfn.XLOOKUP(Data_CoCau[[#This Row],[Material-Xuất]],MD_NVL[Material-Xuất],MD_NVL[SKU name_gom])</f>
        <v>B7_DT</v>
      </c>
      <c r="H207" t="str">
        <f>Data_CoCau[[#This Row],[Main SKU]]&amp;" | "&amp;Data_CoCau[[#This Row],[Main SKU name]]</f>
        <v>160012653 | Vảy PET B1-Hạt PL SSP</v>
      </c>
      <c r="I207" t="str">
        <f>Data_CoCau[[#This Row],[Material-Xuất]]&amp;" | "&amp;Data_CoCau[[#This Row],[Material description-Xuất]]</f>
        <v>160011808 | Vảy PET B7_A1</v>
      </c>
    </row>
    <row r="208" spans="1:9" hidden="1" x14ac:dyDescent="0.35">
      <c r="A208">
        <v>2025</v>
      </c>
      <c r="B208" s="55" t="s">
        <v>178</v>
      </c>
      <c r="C208" t="s">
        <v>179</v>
      </c>
      <c r="D208" s="2" t="s">
        <v>18</v>
      </c>
      <c r="E208" t="s">
        <v>19</v>
      </c>
      <c r="F208" s="2">
        <v>2825</v>
      </c>
      <c r="G208" s="2" t="str">
        <f>_xlfn.XLOOKUP(Data_CoCau[[#This Row],[Material-Xuất]],MD_NVL[Material-Xuất],MD_NVL[SKU name_gom])</f>
        <v>Hạt</v>
      </c>
      <c r="H208" t="str">
        <f>Data_CoCau[[#This Row],[Main SKU]]&amp;" | "&amp;Data_CoCau[[#This Row],[Main SKU name]]</f>
        <v>160012653 | Vảy PET B1-Hạt PL SSP</v>
      </c>
      <c r="I208" t="str">
        <f>Data_CoCau[[#This Row],[Material-Xuất]]&amp;" | "&amp;Data_CoCau[[#This Row],[Material description-Xuất]]</f>
        <v>110000355 | Hạt nhựa rPET iSS01G 1</v>
      </c>
    </row>
    <row r="209" spans="1:9" hidden="1" x14ac:dyDescent="0.35">
      <c r="A209">
        <v>2025</v>
      </c>
      <c r="B209" s="55" t="s">
        <v>178</v>
      </c>
      <c r="C209" t="s">
        <v>179</v>
      </c>
      <c r="D209" s="2" t="s">
        <v>8</v>
      </c>
      <c r="E209" t="s">
        <v>9</v>
      </c>
      <c r="F209" s="2">
        <v>1642</v>
      </c>
      <c r="G209" s="2" t="str">
        <f>_xlfn.XLOOKUP(Data_CoCau[[#This Row],[Material-Xuất]],MD_NVL[Material-Xuất],MD_NVL[SKU name_gom])</f>
        <v>Hạt</v>
      </c>
      <c r="H209" t="str">
        <f>Data_CoCau[[#This Row],[Main SKU]]&amp;" | "&amp;Data_CoCau[[#This Row],[Main SKU name]]</f>
        <v>160012653 | Vảy PET B1-Hạt PL SSP</v>
      </c>
      <c r="I209" t="str">
        <f>Data_CoCau[[#This Row],[Material-Xuất]]&amp;" | "&amp;Data_CoCau[[#This Row],[Material description-Xuất]]</f>
        <v>110000329 | Hạt nhựa rPET WSS01</v>
      </c>
    </row>
    <row r="210" spans="1:9" hidden="1" x14ac:dyDescent="0.35">
      <c r="A210">
        <v>2025</v>
      </c>
      <c r="B210" s="55" t="s">
        <v>178</v>
      </c>
      <c r="C210" t="s">
        <v>179</v>
      </c>
      <c r="D210" s="2" t="s">
        <v>222</v>
      </c>
      <c r="E210" t="s">
        <v>223</v>
      </c>
      <c r="F210" s="2">
        <v>1123</v>
      </c>
      <c r="G210" s="2" t="str">
        <f>_xlfn.XLOOKUP(Data_CoCau[[#This Row],[Material-Xuất]],MD_NVL[Material-Xuất],MD_NVL[SKU name_gom])</f>
        <v>B2_DT</v>
      </c>
      <c r="H210" t="str">
        <f>Data_CoCau[[#This Row],[Main SKU]]&amp;" | "&amp;Data_CoCau[[#This Row],[Main SKU name]]</f>
        <v>160012653 | Vảy PET B1-Hạt PL SSP</v>
      </c>
      <c r="I210" t="str">
        <f>Data_CoCau[[#This Row],[Material-Xuất]]&amp;" | "&amp;Data_CoCau[[#This Row],[Material description-Xuất]]</f>
        <v>160012683 | Vảy PET B2.2_A1</v>
      </c>
    </row>
    <row r="211" spans="1:9" hidden="1" x14ac:dyDescent="0.35">
      <c r="A211">
        <v>2025</v>
      </c>
      <c r="B211" s="55" t="s">
        <v>178</v>
      </c>
      <c r="C211" t="s">
        <v>179</v>
      </c>
      <c r="D211" s="2" t="s">
        <v>38</v>
      </c>
      <c r="E211" t="s">
        <v>39</v>
      </c>
      <c r="F211" s="2">
        <v>1100</v>
      </c>
      <c r="G211" s="2" t="str">
        <f>_xlfn.XLOOKUP(Data_CoCau[[#This Row],[Material-Xuất]],MD_NVL[Material-Xuất],MD_NVL[SKU name_gom])</f>
        <v>Hạt</v>
      </c>
      <c r="H211" t="str">
        <f>Data_CoCau[[#This Row],[Main SKU]]&amp;" | "&amp;Data_CoCau[[#This Row],[Main SKU name]]</f>
        <v>160012653 | Vảy PET B1-Hạt PL SSP</v>
      </c>
      <c r="I211" t="str">
        <f>Data_CoCau[[#This Row],[Material-Xuất]]&amp;" | "&amp;Data_CoCau[[#This Row],[Material description-Xuất]]</f>
        <v>110000488 | Hạt Nhựa rPET iSS01084G PL</v>
      </c>
    </row>
    <row r="212" spans="1:9" x14ac:dyDescent="0.35">
      <c r="A212">
        <v>2025</v>
      </c>
      <c r="B212" s="55" t="s">
        <v>178</v>
      </c>
      <c r="C212" t="s">
        <v>179</v>
      </c>
      <c r="D212" s="2" t="s">
        <v>354</v>
      </c>
      <c r="E212" t="s">
        <v>355</v>
      </c>
      <c r="F212" s="2">
        <v>824</v>
      </c>
      <c r="G212" s="2" t="str">
        <f>_xlfn.XLOOKUP(Data_CoCau[[#This Row],[Material-Xuất]],MD_NVL[Material-Xuất],MD_NVL[SKU name_gom])</f>
        <v>Hạt</v>
      </c>
      <c r="H212" t="str">
        <f>Data_CoCau[[#This Row],[Main SKU]]&amp;" | "&amp;Data_CoCau[[#This Row],[Main SKU name]]</f>
        <v>160012653 | Vảy PET B1-Hạt PL SSP</v>
      </c>
      <c r="I212" t="str">
        <f>Data_CoCau[[#This Row],[Material-Xuất]]&amp;" | "&amp;Data_CoCau[[#This Row],[Material description-Xuất]]</f>
        <v>110000330 | Hạt nhựa rPET iSS01</v>
      </c>
    </row>
    <row r="213" spans="1:9" hidden="1" x14ac:dyDescent="0.35">
      <c r="A213">
        <v>2025</v>
      </c>
      <c r="B213" s="55" t="s">
        <v>178</v>
      </c>
      <c r="C213" t="s">
        <v>179</v>
      </c>
      <c r="D213" s="2" t="s">
        <v>22</v>
      </c>
      <c r="E213" t="s">
        <v>23</v>
      </c>
      <c r="F213" s="2">
        <v>515</v>
      </c>
      <c r="G213" s="2" t="str">
        <f>_xlfn.XLOOKUP(Data_CoCau[[#This Row],[Material-Xuất]],MD_NVL[Material-Xuất],MD_NVL[SKU name_gom])</f>
        <v>Hạt</v>
      </c>
      <c r="H213" t="str">
        <f>Data_CoCau[[#This Row],[Main SKU]]&amp;" | "&amp;Data_CoCau[[#This Row],[Main SKU name]]</f>
        <v>160012653 | Vảy PET B1-Hạt PL SSP</v>
      </c>
      <c r="I213" t="str">
        <f>Data_CoCau[[#This Row],[Material-Xuất]]&amp;" | "&amp;Data_CoCau[[#This Row],[Material description-Xuất]]</f>
        <v>110000359 | Hạt nhựa rPET WSS03G</v>
      </c>
    </row>
    <row r="214" spans="1:9" hidden="1" x14ac:dyDescent="0.35">
      <c r="A214">
        <v>2025</v>
      </c>
      <c r="B214" s="55" t="s">
        <v>178</v>
      </c>
      <c r="C214" t="s">
        <v>179</v>
      </c>
      <c r="D214" s="2" t="s">
        <v>26</v>
      </c>
      <c r="E214" t="s">
        <v>27</v>
      </c>
      <c r="F214" s="2">
        <v>0.5</v>
      </c>
      <c r="G214" s="2" t="str">
        <f>_xlfn.XLOOKUP(Data_CoCau[[#This Row],[Material-Xuất]],MD_NVL[Material-Xuất],MD_NVL[SKU name_gom])</f>
        <v>Hạt</v>
      </c>
      <c r="H214" t="str">
        <f>Data_CoCau[[#This Row],[Main SKU]]&amp;" | "&amp;Data_CoCau[[#This Row],[Main SKU name]]</f>
        <v>160012653 | Vảy PET B1-Hạt PL SSP</v>
      </c>
      <c r="I214" t="str">
        <f>Data_CoCau[[#This Row],[Material-Xuất]]&amp;" | "&amp;Data_CoCau[[#This Row],[Material description-Xuất]]</f>
        <v>110000378 | Hạt nhựa rPET iSS01G 2</v>
      </c>
    </row>
    <row r="215" spans="1:9" hidden="1" x14ac:dyDescent="0.35">
      <c r="A215">
        <v>2024</v>
      </c>
      <c r="B215" s="55" t="s">
        <v>200</v>
      </c>
      <c r="C215" t="s">
        <v>201</v>
      </c>
      <c r="D215" s="2" t="s">
        <v>164</v>
      </c>
      <c r="E215" t="s">
        <v>165</v>
      </c>
      <c r="F215" s="2">
        <v>695384</v>
      </c>
      <c r="G215" s="2" t="str">
        <f>_xlfn.XLOOKUP(Data_CoCau[[#This Row],[Material-Xuất]],MD_NVL[Material-Xuất],MD_NVL[SKU name_gom])</f>
        <v>B1_MN</v>
      </c>
      <c r="H215" t="str">
        <f>Data_CoCau[[#This Row],[Main SKU]]&amp;" | "&amp;Data_CoCau[[#This Row],[Main SKU name]]</f>
        <v>160012695 | Vảy PET B1_A3-B7.1_A1</v>
      </c>
      <c r="I215" t="str">
        <f>Data_CoCau[[#This Row],[Material-Xuất]]&amp;" | "&amp;Data_CoCau[[#This Row],[Material description-Xuất]]</f>
        <v>160012296 | Vảy PET B1_A2.2 MN</v>
      </c>
    </row>
    <row r="216" spans="1:9" hidden="1" x14ac:dyDescent="0.35">
      <c r="A216">
        <v>2024</v>
      </c>
      <c r="B216" s="55" t="s">
        <v>200</v>
      </c>
      <c r="C216" t="s">
        <v>201</v>
      </c>
      <c r="D216" s="2" t="s">
        <v>196</v>
      </c>
      <c r="E216" t="s">
        <v>197</v>
      </c>
      <c r="F216" s="2">
        <v>332053</v>
      </c>
      <c r="G216" s="2" t="str">
        <f>_xlfn.XLOOKUP(Data_CoCau[[#This Row],[Material-Xuất]],MD_NVL[Material-Xuất],MD_NVL[SKU name_gom])</f>
        <v>B1_MN</v>
      </c>
      <c r="H216" t="str">
        <f>Data_CoCau[[#This Row],[Main SKU]]&amp;" | "&amp;Data_CoCau[[#This Row],[Main SKU name]]</f>
        <v>160012695 | Vảy PET B1_A3-B7.1_A1</v>
      </c>
      <c r="I216" t="str">
        <f>Data_CoCau[[#This Row],[Material-Xuất]]&amp;" | "&amp;Data_CoCau[[#This Row],[Material description-Xuất]]</f>
        <v>160012297 | Vảy PET B1_A3 MN</v>
      </c>
    </row>
    <row r="217" spans="1:9" hidden="1" x14ac:dyDescent="0.35">
      <c r="A217">
        <v>2024</v>
      </c>
      <c r="B217" s="55" t="s">
        <v>200</v>
      </c>
      <c r="C217" t="s">
        <v>201</v>
      </c>
      <c r="D217" s="2" t="s">
        <v>214</v>
      </c>
      <c r="E217" t="s">
        <v>215</v>
      </c>
      <c r="F217" s="2">
        <v>117465</v>
      </c>
      <c r="G217" s="2" t="str">
        <f>_xlfn.XLOOKUP(Data_CoCau[[#This Row],[Material-Xuất]],MD_NVL[Material-Xuất],MD_NVL[SKU name_gom])</f>
        <v>B7_DT</v>
      </c>
      <c r="H217" t="str">
        <f>Data_CoCau[[#This Row],[Main SKU]]&amp;" | "&amp;Data_CoCau[[#This Row],[Main SKU name]]</f>
        <v>160012695 | Vảy PET B1_A3-B7.1_A1</v>
      </c>
      <c r="I217" t="str">
        <f>Data_CoCau[[#This Row],[Material-Xuất]]&amp;" | "&amp;Data_CoCau[[#This Row],[Material description-Xuất]]</f>
        <v>160011808 | Vảy PET B7_A1</v>
      </c>
    </row>
    <row r="218" spans="1:9" hidden="1" x14ac:dyDescent="0.35">
      <c r="A218">
        <v>2024</v>
      </c>
      <c r="B218" s="55" t="s">
        <v>200</v>
      </c>
      <c r="C218" t="s">
        <v>201</v>
      </c>
      <c r="D218" s="2" t="s">
        <v>194</v>
      </c>
      <c r="E218" t="s">
        <v>195</v>
      </c>
      <c r="F218" s="2">
        <v>38965</v>
      </c>
      <c r="G218" s="2" t="str">
        <f>_xlfn.XLOOKUP(Data_CoCau[[#This Row],[Material-Xuất]],MD_NVL[Material-Xuất],MD_NVL[SKU name_gom])</f>
        <v>B1_DT</v>
      </c>
      <c r="H218" t="str">
        <f>Data_CoCau[[#This Row],[Main SKU]]&amp;" | "&amp;Data_CoCau[[#This Row],[Main SKU name]]</f>
        <v>160012695 | Vảy PET B1_A3-B7.1_A1</v>
      </c>
      <c r="I218" t="str">
        <f>Data_CoCau[[#This Row],[Material-Xuất]]&amp;" | "&amp;Data_CoCau[[#This Row],[Material description-Xuất]]</f>
        <v>160012294 | Vảy PET B1_A3 DT</v>
      </c>
    </row>
    <row r="219" spans="1:9" hidden="1" x14ac:dyDescent="0.35">
      <c r="A219">
        <v>2024</v>
      </c>
      <c r="B219" s="55" t="s">
        <v>200</v>
      </c>
      <c r="C219" t="s">
        <v>201</v>
      </c>
      <c r="D219" s="2" t="s">
        <v>91</v>
      </c>
      <c r="E219" t="s">
        <v>92</v>
      </c>
      <c r="F219" s="2">
        <v>29626</v>
      </c>
      <c r="G219" s="2" t="str">
        <f>_xlfn.XLOOKUP(Data_CoCau[[#This Row],[Material-Xuất]],MD_NVL[Material-Xuất],MD_NVL[SKU name_gom])</f>
        <v>Phó sản</v>
      </c>
      <c r="H219" t="str">
        <f>Data_CoCau[[#This Row],[Main SKU]]&amp;" | "&amp;Data_CoCau[[#This Row],[Main SKU name]]</f>
        <v>160012695 | Vảy PET B1_A3-B7.1_A1</v>
      </c>
      <c r="I219" t="str">
        <f>Data_CoCau[[#This Row],[Material-Xuất]]&amp;" | "&amp;Data_CoCau[[#This Row],[Material description-Xuất]]</f>
        <v>160012421 | Phó Sản PET Hạt Chưa Kết Tinh</v>
      </c>
    </row>
    <row r="220" spans="1:9" hidden="1" x14ac:dyDescent="0.35">
      <c r="A220">
        <v>2024</v>
      </c>
      <c r="B220" s="55" t="s">
        <v>200</v>
      </c>
      <c r="C220" t="s">
        <v>201</v>
      </c>
      <c r="D220" s="2" t="s">
        <v>162</v>
      </c>
      <c r="E220" t="s">
        <v>163</v>
      </c>
      <c r="F220" s="2">
        <v>12670</v>
      </c>
      <c r="G220" s="2" t="str">
        <f>_xlfn.XLOOKUP(Data_CoCau[[#This Row],[Material-Xuất]],MD_NVL[Material-Xuất],MD_NVL[SKU name_gom])</f>
        <v>B1_MN</v>
      </c>
      <c r="H220" t="str">
        <f>Data_CoCau[[#This Row],[Main SKU]]&amp;" | "&amp;Data_CoCau[[#This Row],[Main SKU name]]</f>
        <v>160012695 | Vảy PET B1_A3-B7.1_A1</v>
      </c>
      <c r="I220" t="str">
        <f>Data_CoCau[[#This Row],[Material-Xuất]]&amp;" | "&amp;Data_CoCau[[#This Row],[Material description-Xuất]]</f>
        <v>160011761 | Vảy PET B1_A1 MN</v>
      </c>
    </row>
    <row r="221" spans="1:9" hidden="1" x14ac:dyDescent="0.35">
      <c r="A221">
        <v>2024</v>
      </c>
      <c r="B221" s="55" t="s">
        <v>200</v>
      </c>
      <c r="C221" t="s">
        <v>201</v>
      </c>
      <c r="D221" s="2" t="s">
        <v>170</v>
      </c>
      <c r="E221" t="s">
        <v>171</v>
      </c>
      <c r="F221" s="2">
        <v>10000</v>
      </c>
      <c r="G221" s="2" t="str">
        <f>_xlfn.XLOOKUP(Data_CoCau[[#This Row],[Material-Xuất]],MD_NVL[Material-Xuất],MD_NVL[SKU name_gom])</f>
        <v>B1_MN</v>
      </c>
      <c r="H221" t="str">
        <f>Data_CoCau[[#This Row],[Main SKU]]&amp;" | "&amp;Data_CoCau[[#This Row],[Main SKU name]]</f>
        <v>160012695 | Vảy PET B1_A3-B7.1_A1</v>
      </c>
      <c r="I221" t="str">
        <f>Data_CoCau[[#This Row],[Material-Xuất]]&amp;" | "&amp;Data_CoCau[[#This Row],[Material description-Xuất]]</f>
        <v>160012660 | Vảy PET B1_A2.1 MN</v>
      </c>
    </row>
    <row r="222" spans="1:9" hidden="1" x14ac:dyDescent="0.35">
      <c r="A222">
        <v>2024</v>
      </c>
      <c r="B222" s="55" t="s">
        <v>200</v>
      </c>
      <c r="C222" t="s">
        <v>201</v>
      </c>
      <c r="D222" s="2" t="s">
        <v>172</v>
      </c>
      <c r="E222" t="s">
        <v>173</v>
      </c>
      <c r="F222" s="2">
        <v>6000</v>
      </c>
      <c r="G222" s="2" t="str">
        <f>_xlfn.XLOOKUP(Data_CoCau[[#This Row],[Material-Xuất]],MD_NVL[Material-Xuất],MD_NVL[SKU name_gom])</f>
        <v>B1_DT</v>
      </c>
      <c r="H222" t="str">
        <f>Data_CoCau[[#This Row],[Main SKU]]&amp;" | "&amp;Data_CoCau[[#This Row],[Main SKU name]]</f>
        <v>160012695 | Vảy PET B1_A3-B7.1_A1</v>
      </c>
      <c r="I222" t="str">
        <f>Data_CoCau[[#This Row],[Material-Xuất]]&amp;" | "&amp;Data_CoCau[[#This Row],[Material description-Xuất]]</f>
        <v>160012293 | Vảy PET B1_A2.2 DT</v>
      </c>
    </row>
    <row r="223" spans="1:9" hidden="1" x14ac:dyDescent="0.35">
      <c r="A223">
        <v>2024</v>
      </c>
      <c r="B223" s="55" t="s">
        <v>200</v>
      </c>
      <c r="C223" t="s">
        <v>201</v>
      </c>
      <c r="D223" s="2" t="s">
        <v>22</v>
      </c>
      <c r="E223" t="s">
        <v>23</v>
      </c>
      <c r="F223" s="2">
        <v>3300</v>
      </c>
      <c r="G223" s="2" t="str">
        <f>_xlfn.XLOOKUP(Data_CoCau[[#This Row],[Material-Xuất]],MD_NVL[Material-Xuất],MD_NVL[SKU name_gom])</f>
        <v>Hạt</v>
      </c>
      <c r="H223" t="str">
        <f>Data_CoCau[[#This Row],[Main SKU]]&amp;" | "&amp;Data_CoCau[[#This Row],[Main SKU name]]</f>
        <v>160012695 | Vảy PET B1_A3-B7.1_A1</v>
      </c>
      <c r="I223" t="str">
        <f>Data_CoCau[[#This Row],[Material-Xuất]]&amp;" | "&amp;Data_CoCau[[#This Row],[Material description-Xuất]]</f>
        <v>110000359 | Hạt nhựa rPET WSS03G</v>
      </c>
    </row>
    <row r="224" spans="1:9" x14ac:dyDescent="0.35">
      <c r="A224">
        <v>2024</v>
      </c>
      <c r="B224" s="55" t="s">
        <v>200</v>
      </c>
      <c r="C224" t="s">
        <v>201</v>
      </c>
      <c r="D224" s="2" t="s">
        <v>89</v>
      </c>
      <c r="E224" t="s">
        <v>90</v>
      </c>
      <c r="F224" s="2">
        <v>2300</v>
      </c>
      <c r="G224" s="2" t="str">
        <f>_xlfn.XLOOKUP(Data_CoCau[[#This Row],[Material-Xuất]],MD_NVL[Material-Xuất],MD_NVL[SKU name_gom])</f>
        <v>Phó sản</v>
      </c>
      <c r="H224" t="str">
        <f>Data_CoCau[[#This Row],[Main SKU]]&amp;" | "&amp;Data_CoCau[[#This Row],[Main SKU name]]</f>
        <v>160012695 | Vảy PET B1_A3-B7.1_A1</v>
      </c>
      <c r="I224" t="str">
        <f>Data_CoCau[[#This Row],[Material-Xuất]]&amp;" | "&amp;Data_CoCau[[#This Row],[Material description-Xuất]]</f>
        <v>160012418 | Phó Sản PET Hạt Lẫn Kim Loại</v>
      </c>
    </row>
    <row r="225" spans="1:9" hidden="1" x14ac:dyDescent="0.35">
      <c r="A225">
        <v>2024</v>
      </c>
      <c r="B225" s="55" t="s">
        <v>200</v>
      </c>
      <c r="C225" t="s">
        <v>201</v>
      </c>
      <c r="D225" s="2" t="s">
        <v>14</v>
      </c>
      <c r="E225" t="s">
        <v>15</v>
      </c>
      <c r="F225" s="2">
        <v>1100</v>
      </c>
      <c r="G225" s="2" t="str">
        <f>_xlfn.XLOOKUP(Data_CoCau[[#This Row],[Material-Xuất]],MD_NVL[Material-Xuất],MD_NVL[SKU name_gom])</f>
        <v>Hạt</v>
      </c>
      <c r="H225" t="str">
        <f>Data_CoCau[[#This Row],[Main SKU]]&amp;" | "&amp;Data_CoCau[[#This Row],[Main SKU name]]</f>
        <v>160012695 | Vảy PET B1_A3-B7.1_A1</v>
      </c>
      <c r="I225" t="str">
        <f>Data_CoCau[[#This Row],[Material-Xuất]]&amp;" | "&amp;Data_CoCau[[#This Row],[Material description-Xuất]]</f>
        <v>110000332 | Hạt nhựa rPET iSS01084G</v>
      </c>
    </row>
    <row r="226" spans="1:9" hidden="1" x14ac:dyDescent="0.35">
      <c r="A226">
        <v>2025</v>
      </c>
      <c r="B226" s="55" t="s">
        <v>200</v>
      </c>
      <c r="C226" t="s">
        <v>201</v>
      </c>
      <c r="D226" s="2" t="s">
        <v>164</v>
      </c>
      <c r="E226" t="s">
        <v>165</v>
      </c>
      <c r="F226" s="2">
        <v>33157.142999999996</v>
      </c>
      <c r="G226" s="2" t="str">
        <f>_xlfn.XLOOKUP(Data_CoCau[[#This Row],[Material-Xuất]],MD_NVL[Material-Xuất],MD_NVL[SKU name_gom])</f>
        <v>B1_MN</v>
      </c>
      <c r="H226" t="str">
        <f>Data_CoCau[[#This Row],[Main SKU]]&amp;" | "&amp;Data_CoCau[[#This Row],[Main SKU name]]</f>
        <v>160012695 | Vảy PET B1_A3-B7.1_A1</v>
      </c>
      <c r="I226" t="str">
        <f>Data_CoCau[[#This Row],[Material-Xuất]]&amp;" | "&amp;Data_CoCau[[#This Row],[Material description-Xuất]]</f>
        <v>160012296 | Vảy PET B1_A2.2 MN</v>
      </c>
    </row>
    <row r="227" spans="1:9" hidden="1" x14ac:dyDescent="0.35">
      <c r="A227">
        <v>2025</v>
      </c>
      <c r="B227" s="55" t="s">
        <v>200</v>
      </c>
      <c r="C227" t="s">
        <v>201</v>
      </c>
      <c r="D227" s="2" t="s">
        <v>196</v>
      </c>
      <c r="E227" t="s">
        <v>197</v>
      </c>
      <c r="F227" s="2">
        <v>7850</v>
      </c>
      <c r="G227" s="2" t="str">
        <f>_xlfn.XLOOKUP(Data_CoCau[[#This Row],[Material-Xuất]],MD_NVL[Material-Xuất],MD_NVL[SKU name_gom])</f>
        <v>B1_MN</v>
      </c>
      <c r="H227" t="str">
        <f>Data_CoCau[[#This Row],[Main SKU]]&amp;" | "&amp;Data_CoCau[[#This Row],[Main SKU name]]</f>
        <v>160012695 | Vảy PET B1_A3-B7.1_A1</v>
      </c>
      <c r="I227" t="str">
        <f>Data_CoCau[[#This Row],[Material-Xuất]]&amp;" | "&amp;Data_CoCau[[#This Row],[Material description-Xuất]]</f>
        <v>160012297 | Vảy PET B1_A3 MN</v>
      </c>
    </row>
    <row r="228" spans="1:9" hidden="1" x14ac:dyDescent="0.35">
      <c r="A228">
        <v>2025</v>
      </c>
      <c r="B228" s="55" t="s">
        <v>200</v>
      </c>
      <c r="C228" t="s">
        <v>201</v>
      </c>
      <c r="D228" s="2" t="s">
        <v>172</v>
      </c>
      <c r="E228" t="s">
        <v>173</v>
      </c>
      <c r="F228" s="2">
        <v>4000</v>
      </c>
      <c r="G228" s="2" t="str">
        <f>_xlfn.XLOOKUP(Data_CoCau[[#This Row],[Material-Xuất]],MD_NVL[Material-Xuất],MD_NVL[SKU name_gom])</f>
        <v>B1_DT</v>
      </c>
      <c r="H228" t="str">
        <f>Data_CoCau[[#This Row],[Main SKU]]&amp;" | "&amp;Data_CoCau[[#This Row],[Main SKU name]]</f>
        <v>160012695 | Vảy PET B1_A3-B7.1_A1</v>
      </c>
      <c r="I228" t="str">
        <f>Data_CoCau[[#This Row],[Material-Xuất]]&amp;" | "&amp;Data_CoCau[[#This Row],[Material description-Xuất]]</f>
        <v>160012293 | Vảy PET B1_A2.2 DT</v>
      </c>
    </row>
    <row r="229" spans="1:9" hidden="1" x14ac:dyDescent="0.35">
      <c r="A229">
        <v>2025</v>
      </c>
      <c r="B229" s="55" t="s">
        <v>200</v>
      </c>
      <c r="C229" t="s">
        <v>201</v>
      </c>
      <c r="D229" s="2" t="s">
        <v>266</v>
      </c>
      <c r="E229" t="s">
        <v>267</v>
      </c>
      <c r="F229" s="2">
        <v>2500</v>
      </c>
      <c r="G229" s="2" t="str">
        <f>_xlfn.XLOOKUP(Data_CoCau[[#This Row],[Material-Xuất]],MD_NVL[Material-Xuất],MD_NVL[SKU name_gom])</f>
        <v>B6_DT</v>
      </c>
      <c r="H229" t="str">
        <f>Data_CoCau[[#This Row],[Main SKU]]&amp;" | "&amp;Data_CoCau[[#This Row],[Main SKU name]]</f>
        <v>160012695 | Vảy PET B1_A3-B7.1_A1</v>
      </c>
      <c r="I229" t="str">
        <f>Data_CoCau[[#This Row],[Material-Xuất]]&amp;" | "&amp;Data_CoCau[[#This Row],[Material description-Xuất]]</f>
        <v>160012917 | Vảy PET B6.2_A3.1</v>
      </c>
    </row>
    <row r="230" spans="1:9" hidden="1" x14ac:dyDescent="0.35">
      <c r="A230">
        <v>2025</v>
      </c>
      <c r="B230" s="55" t="s">
        <v>200</v>
      </c>
      <c r="C230" t="s">
        <v>201</v>
      </c>
      <c r="D230" s="2" t="s">
        <v>194</v>
      </c>
      <c r="E230" t="s">
        <v>195</v>
      </c>
      <c r="F230" s="2">
        <v>1492.857</v>
      </c>
      <c r="G230" s="2" t="str">
        <f>_xlfn.XLOOKUP(Data_CoCau[[#This Row],[Material-Xuất]],MD_NVL[Material-Xuất],MD_NVL[SKU name_gom])</f>
        <v>B1_DT</v>
      </c>
      <c r="H230" t="str">
        <f>Data_CoCau[[#This Row],[Main SKU]]&amp;" | "&amp;Data_CoCau[[#This Row],[Main SKU name]]</f>
        <v>160012695 | Vảy PET B1_A3-B7.1_A1</v>
      </c>
      <c r="I230" t="str">
        <f>Data_CoCau[[#This Row],[Material-Xuất]]&amp;" | "&amp;Data_CoCau[[#This Row],[Material description-Xuất]]</f>
        <v>160012294 | Vảy PET B1_A3 DT</v>
      </c>
    </row>
    <row r="231" spans="1:9" hidden="1" x14ac:dyDescent="0.35">
      <c r="A231">
        <v>2025</v>
      </c>
      <c r="B231" s="55" t="s">
        <v>200</v>
      </c>
      <c r="C231" t="s">
        <v>201</v>
      </c>
      <c r="D231" s="2" t="s">
        <v>270</v>
      </c>
      <c r="E231" t="s">
        <v>271</v>
      </c>
      <c r="F231" s="2">
        <v>1000</v>
      </c>
      <c r="G231" s="2" t="str">
        <f>_xlfn.XLOOKUP(Data_CoCau[[#This Row],[Material-Xuất]],MD_NVL[Material-Xuất],MD_NVL[SKU name_gom])</f>
        <v>B6_DT</v>
      </c>
      <c r="H231" t="str">
        <f>Data_CoCau[[#This Row],[Main SKU]]&amp;" | "&amp;Data_CoCau[[#This Row],[Main SKU name]]</f>
        <v>160012695 | Vảy PET B1_A3-B7.1_A1</v>
      </c>
      <c r="I231" t="str">
        <f>Data_CoCau[[#This Row],[Material-Xuất]]&amp;" | "&amp;Data_CoCau[[#This Row],[Material description-Xuất]]</f>
        <v>160012687 | Vảy PET B6.2_A1</v>
      </c>
    </row>
    <row r="232" spans="1:9" hidden="1" x14ac:dyDescent="0.35">
      <c r="A232">
        <v>2024</v>
      </c>
      <c r="B232" s="55" t="s">
        <v>176</v>
      </c>
      <c r="C232" t="s">
        <v>177</v>
      </c>
      <c r="D232" s="2" t="s">
        <v>196</v>
      </c>
      <c r="E232" t="s">
        <v>197</v>
      </c>
      <c r="F232" s="2">
        <v>158325</v>
      </c>
      <c r="G232" s="2" t="str">
        <f>_xlfn.XLOOKUP(Data_CoCau[[#This Row],[Material-Xuất]],MD_NVL[Material-Xuất],MD_NVL[SKU name_gom])</f>
        <v>B1_MN</v>
      </c>
      <c r="H232" t="str">
        <f>Data_CoCau[[#This Row],[Main SKU]]&amp;" | "&amp;Data_CoCau[[#This Row],[Main SKU name]]</f>
        <v>160012652 | Vảy PET B1-B8</v>
      </c>
      <c r="I232" t="str">
        <f>Data_CoCau[[#This Row],[Material-Xuất]]&amp;" | "&amp;Data_CoCau[[#This Row],[Material description-Xuất]]</f>
        <v>160012297 | Vảy PET B1_A3 MN</v>
      </c>
    </row>
    <row r="233" spans="1:9" hidden="1" x14ac:dyDescent="0.35">
      <c r="A233">
        <v>2024</v>
      </c>
      <c r="B233" s="55" t="s">
        <v>176</v>
      </c>
      <c r="C233" t="s">
        <v>177</v>
      </c>
      <c r="D233" s="2" t="s">
        <v>242</v>
      </c>
      <c r="E233" t="s">
        <v>243</v>
      </c>
      <c r="F233" s="2">
        <v>128600</v>
      </c>
      <c r="G233" s="2" t="str">
        <f>_xlfn.XLOOKUP(Data_CoCau[[#This Row],[Material-Xuất]],MD_NVL[Material-Xuất],MD_NVL[SKU name_gom])</f>
        <v>B8_DT</v>
      </c>
      <c r="H233" t="str">
        <f>Data_CoCau[[#This Row],[Main SKU]]&amp;" | "&amp;Data_CoCau[[#This Row],[Main SKU name]]</f>
        <v>160012652 | Vảy PET B1-B8</v>
      </c>
      <c r="I233" t="str">
        <f>Data_CoCau[[#This Row],[Material-Xuất]]&amp;" | "&amp;Data_CoCau[[#This Row],[Material description-Xuất]]</f>
        <v>160012388 | Vảy PET B8_A3</v>
      </c>
    </row>
    <row r="234" spans="1:9" x14ac:dyDescent="0.35">
      <c r="A234">
        <v>2024</v>
      </c>
      <c r="B234" s="55" t="s">
        <v>176</v>
      </c>
      <c r="C234" t="s">
        <v>177</v>
      </c>
      <c r="D234" s="2" t="s">
        <v>356</v>
      </c>
      <c r="E234" t="s">
        <v>357</v>
      </c>
      <c r="F234" s="2">
        <v>123736</v>
      </c>
      <c r="G234" s="2" t="str">
        <f>_xlfn.XLOOKUP(Data_CoCau[[#This Row],[Material-Xuất]],MD_NVL[Material-Xuất],MD_NVL[SKU name_gom])</f>
        <v>B8_DT</v>
      </c>
      <c r="H234" t="str">
        <f>Data_CoCau[[#This Row],[Main SKU]]&amp;" | "&amp;Data_CoCau[[#This Row],[Main SKU name]]</f>
        <v>160012652 | Vảy PET B1-B8</v>
      </c>
      <c r="I234" t="str">
        <f>Data_CoCau[[#This Row],[Material-Xuất]]&amp;" | "&amp;Data_CoCau[[#This Row],[Material description-Xuất]]</f>
        <v>160012387 | Vảy PET B8_A2</v>
      </c>
    </row>
    <row r="235" spans="1:9" hidden="1" x14ac:dyDescent="0.35">
      <c r="A235">
        <v>2024</v>
      </c>
      <c r="B235" s="55" t="s">
        <v>176</v>
      </c>
      <c r="C235" t="s">
        <v>177</v>
      </c>
      <c r="D235" s="2" t="s">
        <v>170</v>
      </c>
      <c r="E235" t="s">
        <v>171</v>
      </c>
      <c r="F235" s="2">
        <v>77125</v>
      </c>
      <c r="G235" s="2" t="str">
        <f>_xlfn.XLOOKUP(Data_CoCau[[#This Row],[Material-Xuất]],MD_NVL[Material-Xuất],MD_NVL[SKU name_gom])</f>
        <v>B1_MN</v>
      </c>
      <c r="H235" t="str">
        <f>Data_CoCau[[#This Row],[Main SKU]]&amp;" | "&amp;Data_CoCau[[#This Row],[Main SKU name]]</f>
        <v>160012652 | Vảy PET B1-B8</v>
      </c>
      <c r="I235" t="str">
        <f>Data_CoCau[[#This Row],[Material-Xuất]]&amp;" | "&amp;Data_CoCau[[#This Row],[Material description-Xuất]]</f>
        <v>160012660 | Vảy PET B1_A2.1 MN</v>
      </c>
    </row>
    <row r="236" spans="1:9" hidden="1" x14ac:dyDescent="0.35">
      <c r="A236">
        <v>2024</v>
      </c>
      <c r="B236" s="55" t="s">
        <v>176</v>
      </c>
      <c r="C236" t="s">
        <v>177</v>
      </c>
      <c r="D236" s="2" t="s">
        <v>162</v>
      </c>
      <c r="E236" t="s">
        <v>163</v>
      </c>
      <c r="F236" s="2">
        <v>74120</v>
      </c>
      <c r="G236" s="2" t="str">
        <f>_xlfn.XLOOKUP(Data_CoCau[[#This Row],[Material-Xuất]],MD_NVL[Material-Xuất],MD_NVL[SKU name_gom])</f>
        <v>B1_MN</v>
      </c>
      <c r="H236" t="str">
        <f>Data_CoCau[[#This Row],[Main SKU]]&amp;" | "&amp;Data_CoCau[[#This Row],[Main SKU name]]</f>
        <v>160012652 | Vảy PET B1-B8</v>
      </c>
      <c r="I236" t="str">
        <f>Data_CoCau[[#This Row],[Material-Xuất]]&amp;" | "&amp;Data_CoCau[[#This Row],[Material description-Xuất]]</f>
        <v>160011761 | Vảy PET B1_A1 MN</v>
      </c>
    </row>
    <row r="237" spans="1:9" hidden="1" x14ac:dyDescent="0.35">
      <c r="A237">
        <v>2024</v>
      </c>
      <c r="B237" s="55" t="s">
        <v>176</v>
      </c>
      <c r="C237" t="s">
        <v>177</v>
      </c>
      <c r="D237" s="2" t="s">
        <v>164</v>
      </c>
      <c r="E237" t="s">
        <v>165</v>
      </c>
      <c r="F237" s="2">
        <v>38444</v>
      </c>
      <c r="G237" s="2" t="str">
        <f>_xlfn.XLOOKUP(Data_CoCau[[#This Row],[Material-Xuất]],MD_NVL[Material-Xuất],MD_NVL[SKU name_gom])</f>
        <v>B1_MN</v>
      </c>
      <c r="H237" t="str">
        <f>Data_CoCau[[#This Row],[Main SKU]]&amp;" | "&amp;Data_CoCau[[#This Row],[Main SKU name]]</f>
        <v>160012652 | Vảy PET B1-B8</v>
      </c>
      <c r="I237" t="str">
        <f>Data_CoCau[[#This Row],[Material-Xuất]]&amp;" | "&amp;Data_CoCau[[#This Row],[Material description-Xuất]]</f>
        <v>160012296 | Vảy PET B1_A2.2 MN</v>
      </c>
    </row>
    <row r="238" spans="1:9" hidden="1" x14ac:dyDescent="0.35">
      <c r="A238">
        <v>2024</v>
      </c>
      <c r="B238" s="55" t="s">
        <v>176</v>
      </c>
      <c r="C238" t="s">
        <v>177</v>
      </c>
      <c r="D238" s="2" t="s">
        <v>168</v>
      </c>
      <c r="E238" t="s">
        <v>169</v>
      </c>
      <c r="F238" s="2">
        <v>37500</v>
      </c>
      <c r="G238" s="2" t="str">
        <f>_xlfn.XLOOKUP(Data_CoCau[[#This Row],[Material-Xuất]],MD_NVL[Material-Xuất],MD_NVL[SKU name_gom])</f>
        <v>B3_MN</v>
      </c>
      <c r="H238" t="str">
        <f>Data_CoCau[[#This Row],[Main SKU]]&amp;" | "&amp;Data_CoCau[[#This Row],[Main SKU name]]</f>
        <v>160012652 | Vảy PET B1-B8</v>
      </c>
      <c r="I238" t="str">
        <f>Data_CoCau[[#This Row],[Material-Xuất]]&amp;" | "&amp;Data_CoCau[[#This Row],[Material description-Xuất]]</f>
        <v>160012414 | Vảy PET B3_A6_A2</v>
      </c>
    </row>
    <row r="239" spans="1:9" hidden="1" x14ac:dyDescent="0.35">
      <c r="A239">
        <v>2024</v>
      </c>
      <c r="B239" s="55" t="s">
        <v>176</v>
      </c>
      <c r="C239" t="s">
        <v>177</v>
      </c>
      <c r="D239" s="2" t="s">
        <v>160</v>
      </c>
      <c r="E239" t="s">
        <v>161</v>
      </c>
      <c r="F239" s="2">
        <v>29625</v>
      </c>
      <c r="G239" s="2" t="str">
        <f>_xlfn.XLOOKUP(Data_CoCau[[#This Row],[Material-Xuất]],MD_NVL[Material-Xuất],MD_NVL[SKU name_gom])</f>
        <v>B1_DT</v>
      </c>
      <c r="H239" t="str">
        <f>Data_CoCau[[#This Row],[Main SKU]]&amp;" | "&amp;Data_CoCau[[#This Row],[Main SKU name]]</f>
        <v>160012652 | Vảy PET B1-B8</v>
      </c>
      <c r="I239" t="str">
        <f>Data_CoCau[[#This Row],[Material-Xuất]]&amp;" | "&amp;Data_CoCau[[#This Row],[Material description-Xuất]]</f>
        <v>160009895 | Vảy PET B1_A1 DT</v>
      </c>
    </row>
    <row r="240" spans="1:9" hidden="1" x14ac:dyDescent="0.35">
      <c r="A240">
        <v>2024</v>
      </c>
      <c r="B240" s="55" t="s">
        <v>176</v>
      </c>
      <c r="C240" t="s">
        <v>177</v>
      </c>
      <c r="D240" s="2" t="s">
        <v>142</v>
      </c>
      <c r="E240" t="s">
        <v>143</v>
      </c>
      <c r="F240" s="2">
        <v>17625</v>
      </c>
      <c r="G240" s="2" t="str">
        <f>_xlfn.XLOOKUP(Data_CoCau[[#This Row],[Material-Xuất]],MD_NVL[Material-Xuất],MD_NVL[SKU name_gom])</f>
        <v>B1_DT</v>
      </c>
      <c r="H240" t="str">
        <f>Data_CoCau[[#This Row],[Main SKU]]&amp;" | "&amp;Data_CoCau[[#This Row],[Main SKU name]]</f>
        <v>160012652 | Vảy PET B1-B8</v>
      </c>
      <c r="I240" t="str">
        <f>Data_CoCau[[#This Row],[Material-Xuất]]&amp;" | "&amp;Data_CoCau[[#This Row],[Material description-Xuất]]</f>
        <v>160012659 | Vảy PET B1_A2.1 DT</v>
      </c>
    </row>
    <row r="241" spans="1:9" x14ac:dyDescent="0.35">
      <c r="A241">
        <v>2024</v>
      </c>
      <c r="B241" s="55" t="s">
        <v>176</v>
      </c>
      <c r="C241" t="s">
        <v>177</v>
      </c>
      <c r="D241" s="2" t="s">
        <v>332</v>
      </c>
      <c r="E241" t="s">
        <v>333</v>
      </c>
      <c r="F241" s="2">
        <v>14600</v>
      </c>
      <c r="G241" s="2" t="str">
        <f>_xlfn.XLOOKUP(Data_CoCau[[#This Row],[Material-Xuất]],MD_NVL[Material-Xuất],MD_NVL[SKU name_gom])</f>
        <v>B6_DT</v>
      </c>
      <c r="H241" t="str">
        <f>Data_CoCau[[#This Row],[Main SKU]]&amp;" | "&amp;Data_CoCau[[#This Row],[Main SKU name]]</f>
        <v>160012652 | Vảy PET B1-B8</v>
      </c>
      <c r="I241" t="str">
        <f>Data_CoCau[[#This Row],[Material-Xuất]]&amp;" | "&amp;Data_CoCau[[#This Row],[Material description-Xuất]]</f>
        <v>160012383 | Vảy PET B6.1_A2</v>
      </c>
    </row>
    <row r="242" spans="1:9" hidden="1" x14ac:dyDescent="0.35">
      <c r="A242">
        <v>2024</v>
      </c>
      <c r="B242" s="55" t="s">
        <v>176</v>
      </c>
      <c r="C242" t="s">
        <v>177</v>
      </c>
      <c r="D242" s="2" t="s">
        <v>194</v>
      </c>
      <c r="E242" t="s">
        <v>195</v>
      </c>
      <c r="F242" s="2">
        <v>14000</v>
      </c>
      <c r="G242" s="2" t="str">
        <f>_xlfn.XLOOKUP(Data_CoCau[[#This Row],[Material-Xuất]],MD_NVL[Material-Xuất],MD_NVL[SKU name_gom])</f>
        <v>B1_DT</v>
      </c>
      <c r="H242" t="str">
        <f>Data_CoCau[[#This Row],[Main SKU]]&amp;" | "&amp;Data_CoCau[[#This Row],[Main SKU name]]</f>
        <v>160012652 | Vảy PET B1-B8</v>
      </c>
      <c r="I242" t="str">
        <f>Data_CoCau[[#This Row],[Material-Xuất]]&amp;" | "&amp;Data_CoCau[[#This Row],[Material description-Xuất]]</f>
        <v>160012294 | Vảy PET B1_A3 DT</v>
      </c>
    </row>
    <row r="243" spans="1:9" hidden="1" x14ac:dyDescent="0.35">
      <c r="A243">
        <v>2024</v>
      </c>
      <c r="B243" s="55" t="s">
        <v>176</v>
      </c>
      <c r="C243" t="s">
        <v>177</v>
      </c>
      <c r="D243" s="2" t="s">
        <v>172</v>
      </c>
      <c r="E243" t="s">
        <v>173</v>
      </c>
      <c r="F243" s="2">
        <v>12300</v>
      </c>
      <c r="G243" s="2" t="str">
        <f>_xlfn.XLOOKUP(Data_CoCau[[#This Row],[Material-Xuất]],MD_NVL[Material-Xuất],MD_NVL[SKU name_gom])</f>
        <v>B1_DT</v>
      </c>
      <c r="H243" t="str">
        <f>Data_CoCau[[#This Row],[Main SKU]]&amp;" | "&amp;Data_CoCau[[#This Row],[Main SKU name]]</f>
        <v>160012652 | Vảy PET B1-B8</v>
      </c>
      <c r="I243" t="str">
        <f>Data_CoCau[[#This Row],[Material-Xuất]]&amp;" | "&amp;Data_CoCau[[#This Row],[Material description-Xuất]]</f>
        <v>160012293 | Vảy PET B1_A2.2 DT</v>
      </c>
    </row>
    <row r="244" spans="1:9" hidden="1" x14ac:dyDescent="0.35">
      <c r="A244">
        <v>2024</v>
      </c>
      <c r="B244" s="55" t="s">
        <v>176</v>
      </c>
      <c r="C244" t="s">
        <v>177</v>
      </c>
      <c r="D244" s="2" t="s">
        <v>214</v>
      </c>
      <c r="E244" t="s">
        <v>215</v>
      </c>
      <c r="F244" s="2">
        <v>10100</v>
      </c>
      <c r="G244" s="2" t="str">
        <f>_xlfn.XLOOKUP(Data_CoCau[[#This Row],[Material-Xuất]],MD_NVL[Material-Xuất],MD_NVL[SKU name_gom])</f>
        <v>B7_DT</v>
      </c>
      <c r="H244" t="str">
        <f>Data_CoCau[[#This Row],[Main SKU]]&amp;" | "&amp;Data_CoCau[[#This Row],[Main SKU name]]</f>
        <v>160012652 | Vảy PET B1-B8</v>
      </c>
      <c r="I244" t="str">
        <f>Data_CoCau[[#This Row],[Material-Xuất]]&amp;" | "&amp;Data_CoCau[[#This Row],[Material description-Xuất]]</f>
        <v>160011808 | Vảy PET B7_A1</v>
      </c>
    </row>
    <row r="245" spans="1:9" hidden="1" x14ac:dyDescent="0.35">
      <c r="A245">
        <v>2024</v>
      </c>
      <c r="B245" s="55" t="s">
        <v>176</v>
      </c>
      <c r="C245" t="s">
        <v>177</v>
      </c>
      <c r="D245" s="2" t="s">
        <v>288</v>
      </c>
      <c r="E245" t="s">
        <v>289</v>
      </c>
      <c r="F245" s="2">
        <v>2500</v>
      </c>
      <c r="G245" s="2" t="str">
        <f>_xlfn.XLOOKUP(Data_CoCau[[#This Row],[Material-Xuất]],MD_NVL[Material-Xuất],MD_NVL[SKU name_gom])</f>
        <v>B5_DT</v>
      </c>
      <c r="H245" t="str">
        <f>Data_CoCau[[#This Row],[Main SKU]]&amp;" | "&amp;Data_CoCau[[#This Row],[Main SKU name]]</f>
        <v>160012652 | Vảy PET B1-B8</v>
      </c>
      <c r="I245" t="str">
        <f>Data_CoCau[[#This Row],[Material-Xuất]]&amp;" | "&amp;Data_CoCau[[#This Row],[Material description-Xuất]]</f>
        <v>160009898 | Vảy PET B5_A1</v>
      </c>
    </row>
    <row r="246" spans="1:9" x14ac:dyDescent="0.35">
      <c r="A246">
        <v>2024</v>
      </c>
      <c r="B246" s="55" t="s">
        <v>176</v>
      </c>
      <c r="C246" t="s">
        <v>177</v>
      </c>
      <c r="D246" s="2" t="s">
        <v>358</v>
      </c>
      <c r="E246" t="s">
        <v>359</v>
      </c>
      <c r="F246" s="2">
        <v>1900</v>
      </c>
      <c r="G246" s="2" t="str">
        <f>_xlfn.XLOOKUP(Data_CoCau[[#This Row],[Material-Xuất]],MD_NVL[Material-Xuất],MD_NVL[SKU name_gom])</f>
        <v>B8_DT</v>
      </c>
      <c r="H246" t="str">
        <f>Data_CoCau[[#This Row],[Main SKU]]&amp;" | "&amp;Data_CoCau[[#This Row],[Main SKU name]]</f>
        <v>160012652 | Vảy PET B1-B8</v>
      </c>
      <c r="I246" t="str">
        <f>Data_CoCau[[#This Row],[Material-Xuất]]&amp;" | "&amp;Data_CoCau[[#This Row],[Material description-Xuất]]</f>
        <v>160012386 | Vảy PET B8_A1</v>
      </c>
    </row>
    <row r="247" spans="1:9" hidden="1" x14ac:dyDescent="0.35">
      <c r="A247">
        <v>2025</v>
      </c>
      <c r="B247" s="55" t="s">
        <v>176</v>
      </c>
      <c r="C247" t="s">
        <v>177</v>
      </c>
      <c r="D247" s="2" t="s">
        <v>164</v>
      </c>
      <c r="E247" t="s">
        <v>165</v>
      </c>
      <c r="F247" s="2">
        <v>65882</v>
      </c>
      <c r="G247" s="2" t="str">
        <f>_xlfn.XLOOKUP(Data_CoCau[[#This Row],[Material-Xuất]],MD_NVL[Material-Xuất],MD_NVL[SKU name_gom])</f>
        <v>B1_MN</v>
      </c>
      <c r="H247" t="str">
        <f>Data_CoCau[[#This Row],[Main SKU]]&amp;" | "&amp;Data_CoCau[[#This Row],[Main SKU name]]</f>
        <v>160012652 | Vảy PET B1-B8</v>
      </c>
      <c r="I247" t="str">
        <f>Data_CoCau[[#This Row],[Material-Xuất]]&amp;" | "&amp;Data_CoCau[[#This Row],[Material description-Xuất]]</f>
        <v>160012296 | Vảy PET B1_A2.2 MN</v>
      </c>
    </row>
    <row r="248" spans="1:9" hidden="1" x14ac:dyDescent="0.35">
      <c r="A248">
        <v>2025</v>
      </c>
      <c r="B248" s="55" t="s">
        <v>176</v>
      </c>
      <c r="C248" t="s">
        <v>177</v>
      </c>
      <c r="D248" s="2" t="s">
        <v>234</v>
      </c>
      <c r="E248" t="s">
        <v>235</v>
      </c>
      <c r="F248" s="2">
        <v>23370</v>
      </c>
      <c r="G248" s="2" t="str">
        <f>_xlfn.XLOOKUP(Data_CoCau[[#This Row],[Material-Xuất]],MD_NVL[Material-Xuất],MD_NVL[SKU name_gom])</f>
        <v>Phó sản</v>
      </c>
      <c r="H248" t="str">
        <f>Data_CoCau[[#This Row],[Main SKU]]&amp;" | "&amp;Data_CoCau[[#This Row],[Main SKU name]]</f>
        <v>160012652 | Vảy PET B1-B8</v>
      </c>
      <c r="I248" t="str">
        <f>Data_CoCau[[#This Row],[Material-Xuất]]&amp;" | "&amp;Data_CoCau[[#This Row],[Material description-Xuất]]</f>
        <v>160012718 | Vảy PET HAD_A2</v>
      </c>
    </row>
    <row r="249" spans="1:9" hidden="1" x14ac:dyDescent="0.35">
      <c r="A249">
        <v>2025</v>
      </c>
      <c r="B249" s="55" t="s">
        <v>176</v>
      </c>
      <c r="C249" t="s">
        <v>177</v>
      </c>
      <c r="D249" s="2" t="s">
        <v>170</v>
      </c>
      <c r="E249" t="s">
        <v>171</v>
      </c>
      <c r="F249" s="2">
        <v>20350.5</v>
      </c>
      <c r="G249" s="2" t="str">
        <f>_xlfn.XLOOKUP(Data_CoCau[[#This Row],[Material-Xuất]],MD_NVL[Material-Xuất],MD_NVL[SKU name_gom])</f>
        <v>B1_MN</v>
      </c>
      <c r="H249" t="str">
        <f>Data_CoCau[[#This Row],[Main SKU]]&amp;" | "&amp;Data_CoCau[[#This Row],[Main SKU name]]</f>
        <v>160012652 | Vảy PET B1-B8</v>
      </c>
      <c r="I249" t="str">
        <f>Data_CoCau[[#This Row],[Material-Xuất]]&amp;" | "&amp;Data_CoCau[[#This Row],[Material description-Xuất]]</f>
        <v>160012660 | Vảy PET B1_A2.1 MN</v>
      </c>
    </row>
    <row r="250" spans="1:9" hidden="1" x14ac:dyDescent="0.35">
      <c r="A250">
        <v>2025</v>
      </c>
      <c r="B250" s="55" t="s">
        <v>176</v>
      </c>
      <c r="C250" t="s">
        <v>177</v>
      </c>
      <c r="D250" s="2" t="s">
        <v>172</v>
      </c>
      <c r="E250" t="s">
        <v>173</v>
      </c>
      <c r="F250" s="2">
        <v>19474</v>
      </c>
      <c r="G250" s="2" t="str">
        <f>_xlfn.XLOOKUP(Data_CoCau[[#This Row],[Material-Xuất]],MD_NVL[Material-Xuất],MD_NVL[SKU name_gom])</f>
        <v>B1_DT</v>
      </c>
      <c r="H250" t="str">
        <f>Data_CoCau[[#This Row],[Main SKU]]&amp;" | "&amp;Data_CoCau[[#This Row],[Main SKU name]]</f>
        <v>160012652 | Vảy PET B1-B8</v>
      </c>
      <c r="I250" t="str">
        <f>Data_CoCau[[#This Row],[Material-Xuất]]&amp;" | "&amp;Data_CoCau[[#This Row],[Material description-Xuất]]</f>
        <v>160012293 | Vảy PET B1_A2.2 DT</v>
      </c>
    </row>
    <row r="251" spans="1:9" hidden="1" x14ac:dyDescent="0.35">
      <c r="A251">
        <v>2025</v>
      </c>
      <c r="B251" s="55" t="s">
        <v>176</v>
      </c>
      <c r="C251" t="s">
        <v>177</v>
      </c>
      <c r="D251" s="2" t="s">
        <v>266</v>
      </c>
      <c r="E251" t="s">
        <v>267</v>
      </c>
      <c r="F251" s="2">
        <v>10300</v>
      </c>
      <c r="G251" s="2" t="str">
        <f>_xlfn.XLOOKUP(Data_CoCau[[#This Row],[Material-Xuất]],MD_NVL[Material-Xuất],MD_NVL[SKU name_gom])</f>
        <v>B6_DT</v>
      </c>
      <c r="H251" t="str">
        <f>Data_CoCau[[#This Row],[Main SKU]]&amp;" | "&amp;Data_CoCau[[#This Row],[Main SKU name]]</f>
        <v>160012652 | Vảy PET B1-B8</v>
      </c>
      <c r="I251" t="str">
        <f>Data_CoCau[[#This Row],[Material-Xuất]]&amp;" | "&amp;Data_CoCau[[#This Row],[Material description-Xuất]]</f>
        <v>160012917 | Vảy PET B6.2_A3.1</v>
      </c>
    </row>
    <row r="252" spans="1:9" hidden="1" x14ac:dyDescent="0.35">
      <c r="A252">
        <v>2025</v>
      </c>
      <c r="B252" s="55" t="s">
        <v>176</v>
      </c>
      <c r="C252" t="s">
        <v>177</v>
      </c>
      <c r="D252" s="2" t="s">
        <v>212</v>
      </c>
      <c r="E252" t="s">
        <v>213</v>
      </c>
      <c r="F252" s="2">
        <v>9500</v>
      </c>
      <c r="G252" s="2" t="str">
        <f>_xlfn.XLOOKUP(Data_CoCau[[#This Row],[Material-Xuất]],MD_NVL[Material-Xuất],MD_NVL[SKU name_gom])</f>
        <v>B6_DT</v>
      </c>
      <c r="H252" t="str">
        <f>Data_CoCau[[#This Row],[Main SKU]]&amp;" | "&amp;Data_CoCau[[#This Row],[Main SKU name]]</f>
        <v>160012652 | Vảy PET B1-B8</v>
      </c>
      <c r="I252" t="str">
        <f>Data_CoCau[[#This Row],[Material-Xuất]]&amp;" | "&amp;Data_CoCau[[#This Row],[Material description-Xuất]]</f>
        <v>160012689 | Vảy PET B6.2_A3.2</v>
      </c>
    </row>
    <row r="253" spans="1:9" x14ac:dyDescent="0.35">
      <c r="A253">
        <v>2025</v>
      </c>
      <c r="B253" s="55" t="s">
        <v>176</v>
      </c>
      <c r="C253" t="s">
        <v>177</v>
      </c>
      <c r="D253" s="2" t="s">
        <v>360</v>
      </c>
      <c r="E253" t="s">
        <v>361</v>
      </c>
      <c r="F253" s="2">
        <v>8550</v>
      </c>
      <c r="G253" s="2" t="str">
        <f>_xlfn.XLOOKUP(Data_CoCau[[#This Row],[Material-Xuất]],MD_NVL[Material-Xuất],MD_NVL[SKU name_gom])</f>
        <v>B3_MN</v>
      </c>
      <c r="H253" t="str">
        <f>Data_CoCau[[#This Row],[Main SKU]]&amp;" | "&amp;Data_CoCau[[#This Row],[Main SKU name]]</f>
        <v>160012652 | Vảy PET B1-B8</v>
      </c>
      <c r="I253" t="str">
        <f>Data_CoCau[[#This Row],[Material-Xuất]]&amp;" | "&amp;Data_CoCau[[#This Row],[Material description-Xuất]]</f>
        <v>160012411 | Vảy PET B3_A5.2_A3</v>
      </c>
    </row>
    <row r="254" spans="1:9" hidden="1" x14ac:dyDescent="0.35">
      <c r="A254">
        <v>2025</v>
      </c>
      <c r="B254" s="55" t="s">
        <v>176</v>
      </c>
      <c r="C254" t="s">
        <v>177</v>
      </c>
      <c r="D254" s="2" t="s">
        <v>196</v>
      </c>
      <c r="E254" t="s">
        <v>197</v>
      </c>
      <c r="F254" s="2">
        <v>8521</v>
      </c>
      <c r="G254" s="2" t="str">
        <f>_xlfn.XLOOKUP(Data_CoCau[[#This Row],[Material-Xuất]],MD_NVL[Material-Xuất],MD_NVL[SKU name_gom])</f>
        <v>B1_MN</v>
      </c>
      <c r="H254" t="str">
        <f>Data_CoCau[[#This Row],[Main SKU]]&amp;" | "&amp;Data_CoCau[[#This Row],[Main SKU name]]</f>
        <v>160012652 | Vảy PET B1-B8</v>
      </c>
      <c r="I254" t="str">
        <f>Data_CoCau[[#This Row],[Material-Xuất]]&amp;" | "&amp;Data_CoCau[[#This Row],[Material description-Xuất]]</f>
        <v>160012297 | Vảy PET B1_A3 MN</v>
      </c>
    </row>
    <row r="255" spans="1:9" hidden="1" x14ac:dyDescent="0.35">
      <c r="A255">
        <v>2025</v>
      </c>
      <c r="B255" s="55" t="s">
        <v>176</v>
      </c>
      <c r="C255" t="s">
        <v>177</v>
      </c>
      <c r="D255" s="2" t="s">
        <v>226</v>
      </c>
      <c r="E255" t="s">
        <v>227</v>
      </c>
      <c r="F255" s="2">
        <v>7650</v>
      </c>
      <c r="G255" s="2" t="str">
        <f>_xlfn.XLOOKUP(Data_CoCau[[#This Row],[Material-Xuất]],MD_NVL[Material-Xuất],MD_NVL[SKU name_gom])</f>
        <v>B6_DT</v>
      </c>
      <c r="H255" t="str">
        <f>Data_CoCau[[#This Row],[Main SKU]]&amp;" | "&amp;Data_CoCau[[#This Row],[Main SKU name]]</f>
        <v>160012652 | Vảy PET B1-B8</v>
      </c>
      <c r="I255" t="str">
        <f>Data_CoCau[[#This Row],[Material-Xuất]]&amp;" | "&amp;Data_CoCau[[#This Row],[Material description-Xuất]]</f>
        <v>160012688 | Vảy PET B6.2_A2</v>
      </c>
    </row>
    <row r="256" spans="1:9" hidden="1" x14ac:dyDescent="0.35">
      <c r="A256">
        <v>2025</v>
      </c>
      <c r="B256" s="55" t="s">
        <v>176</v>
      </c>
      <c r="C256" t="s">
        <v>177</v>
      </c>
      <c r="D256" s="2" t="s">
        <v>270</v>
      </c>
      <c r="E256" t="s">
        <v>271</v>
      </c>
      <c r="F256" s="2">
        <v>7500</v>
      </c>
      <c r="G256" s="2" t="str">
        <f>_xlfn.XLOOKUP(Data_CoCau[[#This Row],[Material-Xuất]],MD_NVL[Material-Xuất],MD_NVL[SKU name_gom])</f>
        <v>B6_DT</v>
      </c>
      <c r="H256" t="str">
        <f>Data_CoCau[[#This Row],[Main SKU]]&amp;" | "&amp;Data_CoCau[[#This Row],[Main SKU name]]</f>
        <v>160012652 | Vảy PET B1-B8</v>
      </c>
      <c r="I256" t="str">
        <f>Data_CoCau[[#This Row],[Material-Xuất]]&amp;" | "&amp;Data_CoCau[[#This Row],[Material description-Xuất]]</f>
        <v>160012687 | Vảy PET B6.2_A1</v>
      </c>
    </row>
    <row r="257" spans="1:9" x14ac:dyDescent="0.35">
      <c r="A257">
        <v>2025</v>
      </c>
      <c r="B257" s="55" t="s">
        <v>176</v>
      </c>
      <c r="C257" t="s">
        <v>177</v>
      </c>
      <c r="D257" s="2" t="s">
        <v>362</v>
      </c>
      <c r="E257" t="s">
        <v>363</v>
      </c>
      <c r="F257" s="2">
        <v>4800</v>
      </c>
      <c r="G257" s="2" t="str">
        <f>_xlfn.XLOOKUP(Data_CoCau[[#This Row],[Material-Xuất]],MD_NVL[Material-Xuất],MD_NVL[SKU name_gom])</f>
        <v>B3_MN</v>
      </c>
      <c r="H257" t="str">
        <f>Data_CoCau[[#This Row],[Main SKU]]&amp;" | "&amp;Data_CoCau[[#This Row],[Main SKU name]]</f>
        <v>160012652 | Vảy PET B1-B8</v>
      </c>
      <c r="I257" t="str">
        <f>Data_CoCau[[#This Row],[Material-Xuất]]&amp;" | "&amp;Data_CoCau[[#This Row],[Material description-Xuất]]</f>
        <v>160012410 | Vảy PET B3_A5.2_A2</v>
      </c>
    </row>
    <row r="258" spans="1:9" hidden="1" x14ac:dyDescent="0.35">
      <c r="A258">
        <v>2025</v>
      </c>
      <c r="B258" s="55" t="s">
        <v>176</v>
      </c>
      <c r="C258" t="s">
        <v>177</v>
      </c>
      <c r="D258" s="2" t="s">
        <v>26</v>
      </c>
      <c r="E258" t="s">
        <v>27</v>
      </c>
      <c r="F258" s="2">
        <v>4175.5</v>
      </c>
      <c r="G258" s="2" t="str">
        <f>_xlfn.XLOOKUP(Data_CoCau[[#This Row],[Material-Xuất]],MD_NVL[Material-Xuất],MD_NVL[SKU name_gom])</f>
        <v>Hạt</v>
      </c>
      <c r="H258" t="str">
        <f>Data_CoCau[[#This Row],[Main SKU]]&amp;" | "&amp;Data_CoCau[[#This Row],[Main SKU name]]</f>
        <v>160012652 | Vảy PET B1-B8</v>
      </c>
      <c r="I258" t="str">
        <f>Data_CoCau[[#This Row],[Material-Xuất]]&amp;" | "&amp;Data_CoCau[[#This Row],[Material description-Xuất]]</f>
        <v>110000378 | Hạt nhựa rPET iSS01G 2</v>
      </c>
    </row>
    <row r="259" spans="1:9" x14ac:dyDescent="0.35">
      <c r="A259">
        <v>2025</v>
      </c>
      <c r="B259" s="55" t="s">
        <v>176</v>
      </c>
      <c r="C259" t="s">
        <v>177</v>
      </c>
      <c r="D259" s="2" t="s">
        <v>364</v>
      </c>
      <c r="E259" t="s">
        <v>365</v>
      </c>
      <c r="F259" s="2">
        <v>3198</v>
      </c>
      <c r="G259" s="2" t="str">
        <f>_xlfn.XLOOKUP(Data_CoCau[[#This Row],[Material-Xuất]],MD_NVL[Material-Xuất],MD_NVL[SKU name_gom])</f>
        <v>B3_MN</v>
      </c>
      <c r="H259" t="str">
        <f>Data_CoCau[[#This Row],[Main SKU]]&amp;" | "&amp;Data_CoCau[[#This Row],[Main SKU name]]</f>
        <v>160012652 | Vảy PET B1-B8</v>
      </c>
      <c r="I259" t="str">
        <f>Data_CoCau[[#This Row],[Material-Xuất]]&amp;" | "&amp;Data_CoCau[[#This Row],[Material description-Xuất]]</f>
        <v>160012409 | Vảy PET B3_A5.2_A1</v>
      </c>
    </row>
    <row r="260" spans="1:9" hidden="1" x14ac:dyDescent="0.35">
      <c r="A260">
        <v>2025</v>
      </c>
      <c r="B260" s="55" t="s">
        <v>176</v>
      </c>
      <c r="C260" t="s">
        <v>177</v>
      </c>
      <c r="D260" s="2" t="s">
        <v>194</v>
      </c>
      <c r="E260" t="s">
        <v>195</v>
      </c>
      <c r="F260" s="2">
        <v>3000</v>
      </c>
      <c r="G260" s="2" t="str">
        <f>_xlfn.XLOOKUP(Data_CoCau[[#This Row],[Material-Xuất]],MD_NVL[Material-Xuất],MD_NVL[SKU name_gom])</f>
        <v>B1_DT</v>
      </c>
      <c r="H260" t="str">
        <f>Data_CoCau[[#This Row],[Main SKU]]&amp;" | "&amp;Data_CoCau[[#This Row],[Main SKU name]]</f>
        <v>160012652 | Vảy PET B1-B8</v>
      </c>
      <c r="I260" t="str">
        <f>Data_CoCau[[#This Row],[Material-Xuất]]&amp;" | "&amp;Data_CoCau[[#This Row],[Material description-Xuất]]</f>
        <v>160012294 | Vảy PET B1_A3 DT</v>
      </c>
    </row>
    <row r="261" spans="1:9" hidden="1" x14ac:dyDescent="0.35">
      <c r="A261">
        <v>2025</v>
      </c>
      <c r="B261" s="55" t="s">
        <v>176</v>
      </c>
      <c r="C261" t="s">
        <v>177</v>
      </c>
      <c r="D261" s="2" t="s">
        <v>288</v>
      </c>
      <c r="E261" t="s">
        <v>289</v>
      </c>
      <c r="F261" s="2">
        <v>2829</v>
      </c>
      <c r="G261" s="2" t="str">
        <f>_xlfn.XLOOKUP(Data_CoCau[[#This Row],[Material-Xuất]],MD_NVL[Material-Xuất],MD_NVL[SKU name_gom])</f>
        <v>B5_DT</v>
      </c>
      <c r="H261" t="str">
        <f>Data_CoCau[[#This Row],[Main SKU]]&amp;" | "&amp;Data_CoCau[[#This Row],[Main SKU name]]</f>
        <v>160012652 | Vảy PET B1-B8</v>
      </c>
      <c r="I261" t="str">
        <f>Data_CoCau[[#This Row],[Material-Xuất]]&amp;" | "&amp;Data_CoCau[[#This Row],[Material description-Xuất]]</f>
        <v>160009898 | Vảy PET B5_A1</v>
      </c>
    </row>
    <row r="262" spans="1:9" x14ac:dyDescent="0.35">
      <c r="A262">
        <v>2025</v>
      </c>
      <c r="B262" s="55" t="s">
        <v>176</v>
      </c>
      <c r="C262" t="s">
        <v>177</v>
      </c>
      <c r="D262" s="2" t="s">
        <v>330</v>
      </c>
      <c r="E262" t="s">
        <v>331</v>
      </c>
      <c r="F262" s="2">
        <v>1900</v>
      </c>
      <c r="G262" s="2" t="str">
        <f>_xlfn.XLOOKUP(Data_CoCau[[#This Row],[Material-Xuất]],MD_NVL[Material-Xuất],MD_NVL[SKU name_gom])</f>
        <v>B7_DT</v>
      </c>
      <c r="H262" t="str">
        <f>Data_CoCau[[#This Row],[Main SKU]]&amp;" | "&amp;Data_CoCau[[#This Row],[Main SKU name]]</f>
        <v>160012652 | Vảy PET B1-B8</v>
      </c>
      <c r="I262" t="str">
        <f>Data_CoCau[[#This Row],[Material-Xuất]]&amp;" | "&amp;Data_CoCau[[#This Row],[Material description-Xuất]]</f>
        <v>160012380 | Vảy PET B7.1_A3</v>
      </c>
    </row>
    <row r="263" spans="1:9" hidden="1" x14ac:dyDescent="0.35">
      <c r="A263">
        <v>2025</v>
      </c>
      <c r="B263" s="55" t="s">
        <v>176</v>
      </c>
      <c r="C263" t="s">
        <v>177</v>
      </c>
      <c r="D263" s="2" t="s">
        <v>284</v>
      </c>
      <c r="E263" t="s">
        <v>285</v>
      </c>
      <c r="F263" s="2">
        <v>500</v>
      </c>
      <c r="G263" s="2" t="str">
        <f>_xlfn.XLOOKUP(Data_CoCau[[#This Row],[Material-Xuất]],MD_NVL[Material-Xuất],MD_NVL[SKU name_gom])</f>
        <v>Phó sản</v>
      </c>
      <c r="H263" t="str">
        <f>Data_CoCau[[#This Row],[Main SKU]]&amp;" | "&amp;Data_CoCau[[#This Row],[Main SKU name]]</f>
        <v>160012652 | Vảy PET B1-B8</v>
      </c>
      <c r="I263" t="str">
        <f>Data_CoCau[[#This Row],[Material-Xuất]]&amp;" | "&amp;Data_CoCau[[#This Row],[Material description-Xuất]]</f>
        <v>160012859 | Phôi WSS01G Xanh Ngọc Sau Rửa</v>
      </c>
    </row>
    <row r="264" spans="1:9" x14ac:dyDescent="0.35">
      <c r="A264">
        <v>2025</v>
      </c>
      <c r="B264" s="55" t="s">
        <v>176</v>
      </c>
      <c r="C264" t="s">
        <v>177</v>
      </c>
      <c r="D264" s="2" t="s">
        <v>334</v>
      </c>
      <c r="E264" t="s">
        <v>335</v>
      </c>
      <c r="F264" s="2">
        <v>500</v>
      </c>
      <c r="G264" s="2" t="str">
        <f>_xlfn.XLOOKUP(Data_CoCau[[#This Row],[Material-Xuất]],MD_NVL[Material-Xuất],MD_NVL[SKU name_gom])</f>
        <v>B6_DT</v>
      </c>
      <c r="H264" t="str">
        <f>Data_CoCau[[#This Row],[Main SKU]]&amp;" | "&amp;Data_CoCau[[#This Row],[Main SKU name]]</f>
        <v>160012652 | Vảy PET B1-B8</v>
      </c>
      <c r="I264" t="str">
        <f>Data_CoCau[[#This Row],[Material-Xuất]]&amp;" | "&amp;Data_CoCau[[#This Row],[Material description-Xuất]]</f>
        <v>160012382 | Vảy PET B6.1_A1</v>
      </c>
    </row>
    <row r="265" spans="1:9" hidden="1" x14ac:dyDescent="0.35">
      <c r="A265">
        <v>2024</v>
      </c>
      <c r="B265" s="55" t="s">
        <v>174</v>
      </c>
      <c r="C265" t="s">
        <v>175</v>
      </c>
      <c r="D265" s="2" t="s">
        <v>288</v>
      </c>
      <c r="E265" t="s">
        <v>289</v>
      </c>
      <c r="F265" s="2">
        <v>243400</v>
      </c>
      <c r="G265" s="2" t="str">
        <f>_xlfn.XLOOKUP(Data_CoCau[[#This Row],[Material-Xuất]],MD_NVL[Material-Xuất],MD_NVL[SKU name_gom])</f>
        <v>B5_DT</v>
      </c>
      <c r="H265" t="str">
        <f>Data_CoCau[[#This Row],[Main SKU]]&amp;" | "&amp;Data_CoCau[[#This Row],[Main SKU name]]</f>
        <v>160012282 | Vảy PET Mix  B2-B3-B7</v>
      </c>
      <c r="I265" t="str">
        <f>Data_CoCau[[#This Row],[Material-Xuất]]&amp;" | "&amp;Data_CoCau[[#This Row],[Material description-Xuất]]</f>
        <v>160009898 | Vảy PET B5_A1</v>
      </c>
    </row>
    <row r="266" spans="1:9" hidden="1" x14ac:dyDescent="0.35">
      <c r="A266">
        <v>2024</v>
      </c>
      <c r="B266" s="55" t="s">
        <v>174</v>
      </c>
      <c r="C266" t="s">
        <v>175</v>
      </c>
      <c r="D266" s="2" t="s">
        <v>196</v>
      </c>
      <c r="E266" t="s">
        <v>197</v>
      </c>
      <c r="F266" s="2">
        <v>204825</v>
      </c>
      <c r="G266" s="2" t="str">
        <f>_xlfn.XLOOKUP(Data_CoCau[[#This Row],[Material-Xuất]],MD_NVL[Material-Xuất],MD_NVL[SKU name_gom])</f>
        <v>B1_MN</v>
      </c>
      <c r="H266" t="str">
        <f>Data_CoCau[[#This Row],[Main SKU]]&amp;" | "&amp;Data_CoCau[[#This Row],[Main SKU name]]</f>
        <v>160012282 | Vảy PET Mix  B2-B3-B7</v>
      </c>
      <c r="I266" t="str">
        <f>Data_CoCau[[#This Row],[Material-Xuất]]&amp;" | "&amp;Data_CoCau[[#This Row],[Material description-Xuất]]</f>
        <v>160012297 | Vảy PET B1_A3 MN</v>
      </c>
    </row>
    <row r="267" spans="1:9" hidden="1" x14ac:dyDescent="0.35">
      <c r="A267">
        <v>2024</v>
      </c>
      <c r="B267" s="55" t="s">
        <v>174</v>
      </c>
      <c r="C267" t="s">
        <v>175</v>
      </c>
      <c r="D267" s="2" t="s">
        <v>214</v>
      </c>
      <c r="E267" t="s">
        <v>215</v>
      </c>
      <c r="F267" s="2">
        <v>191125</v>
      </c>
      <c r="G267" s="2" t="str">
        <f>_xlfn.XLOOKUP(Data_CoCau[[#This Row],[Material-Xuất]],MD_NVL[Material-Xuất],MD_NVL[SKU name_gom])</f>
        <v>B7_DT</v>
      </c>
      <c r="H267" t="str">
        <f>Data_CoCau[[#This Row],[Main SKU]]&amp;" | "&amp;Data_CoCau[[#This Row],[Main SKU name]]</f>
        <v>160012282 | Vảy PET Mix  B2-B3-B7</v>
      </c>
      <c r="I267" t="str">
        <f>Data_CoCau[[#This Row],[Material-Xuất]]&amp;" | "&amp;Data_CoCau[[#This Row],[Material description-Xuất]]</f>
        <v>160011808 | Vảy PET B7_A1</v>
      </c>
    </row>
    <row r="268" spans="1:9" hidden="1" x14ac:dyDescent="0.35">
      <c r="A268">
        <v>2024</v>
      </c>
      <c r="B268" s="55" t="s">
        <v>174</v>
      </c>
      <c r="C268" t="s">
        <v>175</v>
      </c>
      <c r="D268" s="2" t="s">
        <v>278</v>
      </c>
      <c r="E268" t="s">
        <v>279</v>
      </c>
      <c r="F268" s="2">
        <v>55000</v>
      </c>
      <c r="G268" s="2" t="str">
        <f>_xlfn.XLOOKUP(Data_CoCau[[#This Row],[Material-Xuất]],MD_NVL[Material-Xuất],MD_NVL[SKU name_gom])</f>
        <v>B5_DT</v>
      </c>
      <c r="H268" t="str">
        <f>Data_CoCau[[#This Row],[Main SKU]]&amp;" | "&amp;Data_CoCau[[#This Row],[Main SKU name]]</f>
        <v>160012282 | Vảy PET Mix  B2-B3-B7</v>
      </c>
      <c r="I268" t="str">
        <f>Data_CoCau[[#This Row],[Material-Xuất]]&amp;" | "&amp;Data_CoCau[[#This Row],[Material description-Xuất]]</f>
        <v>160012305 | Vảy PET B5_A2</v>
      </c>
    </row>
    <row r="269" spans="1:9" x14ac:dyDescent="0.35">
      <c r="A269">
        <v>2024</v>
      </c>
      <c r="B269" s="55" t="s">
        <v>174</v>
      </c>
      <c r="C269" t="s">
        <v>175</v>
      </c>
      <c r="D269" s="2" t="s">
        <v>330</v>
      </c>
      <c r="E269" t="s">
        <v>331</v>
      </c>
      <c r="F269" s="2">
        <v>40950</v>
      </c>
      <c r="G269" s="2" t="str">
        <f>_xlfn.XLOOKUP(Data_CoCau[[#This Row],[Material-Xuất]],MD_NVL[Material-Xuất],MD_NVL[SKU name_gom])</f>
        <v>B7_DT</v>
      </c>
      <c r="H269" t="str">
        <f>Data_CoCau[[#This Row],[Main SKU]]&amp;" | "&amp;Data_CoCau[[#This Row],[Main SKU name]]</f>
        <v>160012282 | Vảy PET Mix  B2-B3-B7</v>
      </c>
      <c r="I269" t="str">
        <f>Data_CoCau[[#This Row],[Material-Xuất]]&amp;" | "&amp;Data_CoCau[[#This Row],[Material description-Xuất]]</f>
        <v>160012380 | Vảy PET B7.1_A3</v>
      </c>
    </row>
    <row r="270" spans="1:9" hidden="1" x14ac:dyDescent="0.35">
      <c r="A270">
        <v>2024</v>
      </c>
      <c r="B270" s="55" t="s">
        <v>174</v>
      </c>
      <c r="C270" t="s">
        <v>175</v>
      </c>
      <c r="D270" s="2" t="s">
        <v>212</v>
      </c>
      <c r="E270" t="s">
        <v>213</v>
      </c>
      <c r="F270" s="2">
        <v>35300</v>
      </c>
      <c r="G270" s="2" t="str">
        <f>_xlfn.XLOOKUP(Data_CoCau[[#This Row],[Material-Xuất]],MD_NVL[Material-Xuất],MD_NVL[SKU name_gom])</f>
        <v>B6_DT</v>
      </c>
      <c r="H270" t="str">
        <f>Data_CoCau[[#This Row],[Main SKU]]&amp;" | "&amp;Data_CoCau[[#This Row],[Main SKU name]]</f>
        <v>160012282 | Vảy PET Mix  B2-B3-B7</v>
      </c>
      <c r="I270" t="str">
        <f>Data_CoCau[[#This Row],[Material-Xuất]]&amp;" | "&amp;Data_CoCau[[#This Row],[Material description-Xuất]]</f>
        <v>160012689 | Vảy PET B6.2_A3.2</v>
      </c>
    </row>
    <row r="271" spans="1:9" hidden="1" x14ac:dyDescent="0.35">
      <c r="A271">
        <v>2024</v>
      </c>
      <c r="B271" s="55" t="s">
        <v>174</v>
      </c>
      <c r="C271" t="s">
        <v>175</v>
      </c>
      <c r="D271" s="2" t="s">
        <v>222</v>
      </c>
      <c r="E271" t="s">
        <v>223</v>
      </c>
      <c r="F271" s="2">
        <v>20000</v>
      </c>
      <c r="G271" s="2" t="str">
        <f>_xlfn.XLOOKUP(Data_CoCau[[#This Row],[Material-Xuất]],MD_NVL[Material-Xuất],MD_NVL[SKU name_gom])</f>
        <v>B2_DT</v>
      </c>
      <c r="H271" t="str">
        <f>Data_CoCau[[#This Row],[Main SKU]]&amp;" | "&amp;Data_CoCau[[#This Row],[Main SKU name]]</f>
        <v>160012282 | Vảy PET Mix  B2-B3-B7</v>
      </c>
      <c r="I271" t="str">
        <f>Data_CoCau[[#This Row],[Material-Xuất]]&amp;" | "&amp;Data_CoCau[[#This Row],[Material description-Xuất]]</f>
        <v>160012683 | Vảy PET B2.2_A1</v>
      </c>
    </row>
    <row r="272" spans="1:9" hidden="1" x14ac:dyDescent="0.35">
      <c r="A272">
        <v>2024</v>
      </c>
      <c r="B272" s="55" t="s">
        <v>174</v>
      </c>
      <c r="C272" t="s">
        <v>175</v>
      </c>
      <c r="D272" s="2" t="s">
        <v>282</v>
      </c>
      <c r="E272" t="s">
        <v>283</v>
      </c>
      <c r="F272" s="2">
        <v>11200</v>
      </c>
      <c r="G272" s="2" t="str">
        <f>_xlfn.XLOOKUP(Data_CoCau[[#This Row],[Material-Xuất]],MD_NVL[Material-Xuất],MD_NVL[SKU name_gom])</f>
        <v>B5_DT</v>
      </c>
      <c r="H272" t="str">
        <f>Data_CoCau[[#This Row],[Main SKU]]&amp;" | "&amp;Data_CoCau[[#This Row],[Main SKU name]]</f>
        <v>160012282 | Vảy PET Mix  B2-B3-B7</v>
      </c>
      <c r="I272" t="str">
        <f>Data_CoCau[[#This Row],[Material-Xuất]]&amp;" | "&amp;Data_CoCau[[#This Row],[Material description-Xuất]]</f>
        <v>160012306 | Vảy PET B5_A3</v>
      </c>
    </row>
    <row r="273" spans="1:9" hidden="1" x14ac:dyDescent="0.35">
      <c r="A273">
        <v>2024</v>
      </c>
      <c r="B273" s="55" t="s">
        <v>174</v>
      </c>
      <c r="C273" t="s">
        <v>175</v>
      </c>
      <c r="D273" s="2" t="s">
        <v>224</v>
      </c>
      <c r="E273" t="s">
        <v>225</v>
      </c>
      <c r="F273" s="2">
        <v>8000</v>
      </c>
      <c r="G273" s="2" t="str">
        <f>_xlfn.XLOOKUP(Data_CoCau[[#This Row],[Material-Xuất]],MD_NVL[Material-Xuất],MD_NVL[SKU name_gom])</f>
        <v>B2_DT</v>
      </c>
      <c r="H273" t="str">
        <f>Data_CoCau[[#This Row],[Main SKU]]&amp;" | "&amp;Data_CoCau[[#This Row],[Main SKU name]]</f>
        <v>160012282 | Vảy PET Mix  B2-B3-B7</v>
      </c>
      <c r="I273" t="str">
        <f>Data_CoCau[[#This Row],[Material-Xuất]]&amp;" | "&amp;Data_CoCau[[#This Row],[Material description-Xuất]]</f>
        <v>160012684 | Vảy PET B2.2_A2</v>
      </c>
    </row>
    <row r="274" spans="1:9" hidden="1" x14ac:dyDescent="0.35">
      <c r="A274">
        <v>2024</v>
      </c>
      <c r="B274" s="55" t="s">
        <v>174</v>
      </c>
      <c r="C274" t="s">
        <v>175</v>
      </c>
      <c r="D274" s="2" t="s">
        <v>252</v>
      </c>
      <c r="E274" t="s">
        <v>253</v>
      </c>
      <c r="F274" s="2">
        <v>6400</v>
      </c>
      <c r="G274" s="2" t="str">
        <f>_xlfn.XLOOKUP(Data_CoCau[[#This Row],[Material-Xuất]],MD_NVL[Material-Xuất],MD_NVL[SKU name_gom])</f>
        <v>B2_DT</v>
      </c>
      <c r="H274" t="str">
        <f>Data_CoCau[[#This Row],[Main SKU]]&amp;" | "&amp;Data_CoCau[[#This Row],[Main SKU name]]</f>
        <v>160012282 | Vảy PET Mix  B2-B3-B7</v>
      </c>
      <c r="I274" t="str">
        <f>Data_CoCau[[#This Row],[Material-Xuất]]&amp;" | "&amp;Data_CoCau[[#This Row],[Material description-Xuất]]</f>
        <v>160012685 | Vảy PET B2.2_A3</v>
      </c>
    </row>
    <row r="275" spans="1:9" hidden="1" x14ac:dyDescent="0.35">
      <c r="A275">
        <v>2024</v>
      </c>
      <c r="B275" s="55" t="s">
        <v>174</v>
      </c>
      <c r="C275" t="s">
        <v>175</v>
      </c>
      <c r="D275" s="2" t="s">
        <v>226</v>
      </c>
      <c r="E275" t="s">
        <v>227</v>
      </c>
      <c r="F275" s="2">
        <v>4800</v>
      </c>
      <c r="G275" s="2" t="str">
        <f>_xlfn.XLOOKUP(Data_CoCau[[#This Row],[Material-Xuất]],MD_NVL[Material-Xuất],MD_NVL[SKU name_gom])</f>
        <v>B6_DT</v>
      </c>
      <c r="H275" t="str">
        <f>Data_CoCau[[#This Row],[Main SKU]]&amp;" | "&amp;Data_CoCau[[#This Row],[Main SKU name]]</f>
        <v>160012282 | Vảy PET Mix  B2-B3-B7</v>
      </c>
      <c r="I275" t="str">
        <f>Data_CoCau[[#This Row],[Material-Xuất]]&amp;" | "&amp;Data_CoCau[[#This Row],[Material description-Xuất]]</f>
        <v>160012688 | Vảy PET B6.2_A2</v>
      </c>
    </row>
    <row r="276" spans="1:9" hidden="1" x14ac:dyDescent="0.35">
      <c r="A276">
        <v>2024</v>
      </c>
      <c r="B276" s="55" t="s">
        <v>192</v>
      </c>
      <c r="C276" t="s">
        <v>193</v>
      </c>
      <c r="D276" s="2" t="s">
        <v>196</v>
      </c>
      <c r="E276" t="s">
        <v>197</v>
      </c>
      <c r="F276" s="2">
        <v>420930</v>
      </c>
      <c r="G276" s="2" t="str">
        <f>_xlfn.XLOOKUP(Data_CoCau[[#This Row],[Material-Xuất]],MD_NVL[Material-Xuất],MD_NVL[SKU name_gom])</f>
        <v>B1_MN</v>
      </c>
      <c r="H276" t="str">
        <f>Data_CoCau[[#This Row],[Main SKU]]&amp;" | "&amp;Data_CoCau[[#This Row],[Main SKU name]]</f>
        <v>160012694 | Vảy PET B1_A3-B6.1_A1A2-B5_A1A2</v>
      </c>
      <c r="I276" t="str">
        <f>Data_CoCau[[#This Row],[Material-Xuất]]&amp;" | "&amp;Data_CoCau[[#This Row],[Material description-Xuất]]</f>
        <v>160012297 | Vảy PET B1_A3 MN</v>
      </c>
    </row>
    <row r="277" spans="1:9" hidden="1" x14ac:dyDescent="0.35">
      <c r="A277">
        <v>2024</v>
      </c>
      <c r="B277" s="55" t="s">
        <v>192</v>
      </c>
      <c r="C277" t="s">
        <v>193</v>
      </c>
      <c r="D277" s="2" t="s">
        <v>212</v>
      </c>
      <c r="E277" t="s">
        <v>213</v>
      </c>
      <c r="F277" s="2">
        <v>87845</v>
      </c>
      <c r="G277" s="2" t="str">
        <f>_xlfn.XLOOKUP(Data_CoCau[[#This Row],[Material-Xuất]],MD_NVL[Material-Xuất],MD_NVL[SKU name_gom])</f>
        <v>B6_DT</v>
      </c>
      <c r="H277" t="str">
        <f>Data_CoCau[[#This Row],[Main SKU]]&amp;" | "&amp;Data_CoCau[[#This Row],[Main SKU name]]</f>
        <v>160012694 | Vảy PET B1_A3-B6.1_A1A2-B5_A1A2</v>
      </c>
      <c r="I277" t="str">
        <f>Data_CoCau[[#This Row],[Material-Xuất]]&amp;" | "&amp;Data_CoCau[[#This Row],[Material description-Xuất]]</f>
        <v>160012689 | Vảy PET B6.2_A3.2</v>
      </c>
    </row>
    <row r="278" spans="1:9" hidden="1" x14ac:dyDescent="0.35">
      <c r="A278">
        <v>2024</v>
      </c>
      <c r="B278" s="55" t="s">
        <v>192</v>
      </c>
      <c r="C278" t="s">
        <v>193</v>
      </c>
      <c r="D278" s="2" t="s">
        <v>194</v>
      </c>
      <c r="E278" t="s">
        <v>195</v>
      </c>
      <c r="F278" s="2">
        <v>81075</v>
      </c>
      <c r="G278" s="2" t="str">
        <f>_xlfn.XLOOKUP(Data_CoCau[[#This Row],[Material-Xuất]],MD_NVL[Material-Xuất],MD_NVL[SKU name_gom])</f>
        <v>B1_DT</v>
      </c>
      <c r="H278" t="str">
        <f>Data_CoCau[[#This Row],[Main SKU]]&amp;" | "&amp;Data_CoCau[[#This Row],[Main SKU name]]</f>
        <v>160012694 | Vảy PET B1_A3-B6.1_A1A2-B5_A1A2</v>
      </c>
      <c r="I278" t="str">
        <f>Data_CoCau[[#This Row],[Material-Xuất]]&amp;" | "&amp;Data_CoCau[[#This Row],[Material description-Xuất]]</f>
        <v>160012294 | Vảy PET B1_A3 DT</v>
      </c>
    </row>
    <row r="279" spans="1:9" x14ac:dyDescent="0.35">
      <c r="A279">
        <v>2024</v>
      </c>
      <c r="B279" s="55" t="s">
        <v>192</v>
      </c>
      <c r="C279" t="s">
        <v>193</v>
      </c>
      <c r="D279" s="2" t="s">
        <v>332</v>
      </c>
      <c r="E279" t="s">
        <v>333</v>
      </c>
      <c r="F279" s="2">
        <v>76125</v>
      </c>
      <c r="G279" s="2" t="str">
        <f>_xlfn.XLOOKUP(Data_CoCau[[#This Row],[Material-Xuất]],MD_NVL[Material-Xuất],MD_NVL[SKU name_gom])</f>
        <v>B6_DT</v>
      </c>
      <c r="H279" t="str">
        <f>Data_CoCau[[#This Row],[Main SKU]]&amp;" | "&amp;Data_CoCau[[#This Row],[Main SKU name]]</f>
        <v>160012694 | Vảy PET B1_A3-B6.1_A1A2-B5_A1A2</v>
      </c>
      <c r="I279" t="str">
        <f>Data_CoCau[[#This Row],[Material-Xuất]]&amp;" | "&amp;Data_CoCau[[#This Row],[Material description-Xuất]]</f>
        <v>160012383 | Vảy PET B6.1_A2</v>
      </c>
    </row>
    <row r="280" spans="1:9" hidden="1" x14ac:dyDescent="0.35">
      <c r="A280">
        <v>2024</v>
      </c>
      <c r="B280" s="55" t="s">
        <v>192</v>
      </c>
      <c r="C280" t="s">
        <v>193</v>
      </c>
      <c r="D280" s="2" t="s">
        <v>288</v>
      </c>
      <c r="E280" t="s">
        <v>289</v>
      </c>
      <c r="F280" s="2">
        <v>36525</v>
      </c>
      <c r="G280" s="2" t="str">
        <f>_xlfn.XLOOKUP(Data_CoCau[[#This Row],[Material-Xuất]],MD_NVL[Material-Xuất],MD_NVL[SKU name_gom])</f>
        <v>B5_DT</v>
      </c>
      <c r="H280" t="str">
        <f>Data_CoCau[[#This Row],[Main SKU]]&amp;" | "&amp;Data_CoCau[[#This Row],[Main SKU name]]</f>
        <v>160012694 | Vảy PET B1_A3-B6.1_A1A2-B5_A1A2</v>
      </c>
      <c r="I280" t="str">
        <f>Data_CoCau[[#This Row],[Material-Xuất]]&amp;" | "&amp;Data_CoCau[[#This Row],[Material description-Xuất]]</f>
        <v>160009898 | Vảy PET B5_A1</v>
      </c>
    </row>
    <row r="281" spans="1:9" hidden="1" x14ac:dyDescent="0.35">
      <c r="A281">
        <v>2024</v>
      </c>
      <c r="B281" s="55" t="s">
        <v>216</v>
      </c>
      <c r="C281" t="s">
        <v>217</v>
      </c>
      <c r="D281" s="2" t="s">
        <v>164</v>
      </c>
      <c r="E281" t="s">
        <v>165</v>
      </c>
      <c r="F281" s="2">
        <v>206711</v>
      </c>
      <c r="G281" s="2" t="str">
        <f>_xlfn.XLOOKUP(Data_CoCau[[#This Row],[Material-Xuất]],MD_NVL[Material-Xuất],MD_NVL[SKU name_gom])</f>
        <v>B1_MN</v>
      </c>
      <c r="H281" t="str">
        <f>Data_CoCau[[#This Row],[Main SKU]]&amp;" | "&amp;Data_CoCau[[#This Row],[Main SKU name]]</f>
        <v>160012358 | Vảy PET B1 Mix Zigzag</v>
      </c>
      <c r="I281" t="str">
        <f>Data_CoCau[[#This Row],[Material-Xuất]]&amp;" | "&amp;Data_CoCau[[#This Row],[Material description-Xuất]]</f>
        <v>160012296 | Vảy PET B1_A2.2 MN</v>
      </c>
    </row>
    <row r="282" spans="1:9" hidden="1" x14ac:dyDescent="0.35">
      <c r="A282">
        <v>2024</v>
      </c>
      <c r="B282" s="55" t="s">
        <v>216</v>
      </c>
      <c r="C282" t="s">
        <v>217</v>
      </c>
      <c r="D282" s="2" t="s">
        <v>196</v>
      </c>
      <c r="E282" t="s">
        <v>197</v>
      </c>
      <c r="F282" s="2">
        <v>117950</v>
      </c>
      <c r="G282" s="2" t="str">
        <f>_xlfn.XLOOKUP(Data_CoCau[[#This Row],[Material-Xuất]],MD_NVL[Material-Xuất],MD_NVL[SKU name_gom])</f>
        <v>B1_MN</v>
      </c>
      <c r="H282" t="str">
        <f>Data_CoCau[[#This Row],[Main SKU]]&amp;" | "&amp;Data_CoCau[[#This Row],[Main SKU name]]</f>
        <v>160012358 | Vảy PET B1 Mix Zigzag</v>
      </c>
      <c r="I282" t="str">
        <f>Data_CoCau[[#This Row],[Material-Xuất]]&amp;" | "&amp;Data_CoCau[[#This Row],[Material description-Xuất]]</f>
        <v>160012297 | Vảy PET B1_A3 MN</v>
      </c>
    </row>
    <row r="283" spans="1:9" hidden="1" x14ac:dyDescent="0.35">
      <c r="A283">
        <v>2024</v>
      </c>
      <c r="B283" s="55" t="s">
        <v>216</v>
      </c>
      <c r="C283" t="s">
        <v>217</v>
      </c>
      <c r="D283" s="2" t="s">
        <v>232</v>
      </c>
      <c r="E283" t="s">
        <v>233</v>
      </c>
      <c r="F283" s="2">
        <v>55700</v>
      </c>
      <c r="G283" s="2" t="str">
        <f>_xlfn.XLOOKUP(Data_CoCau[[#This Row],[Material-Xuất]],MD_NVL[Material-Xuất],MD_NVL[SKU name_gom])</f>
        <v>Phó sản</v>
      </c>
      <c r="H283" t="str">
        <f>Data_CoCau[[#This Row],[Main SKU]]&amp;" | "&amp;Data_CoCau[[#This Row],[Main SKU name]]</f>
        <v>160012358 | Vảy PET B1 Mix Zigzag</v>
      </c>
      <c r="I283" t="str">
        <f>Data_CoCau[[#This Row],[Material-Xuất]]&amp;" | "&amp;Data_CoCau[[#This Row],[Material description-Xuất]]</f>
        <v>160012717 | Vảy PET HAD_A1</v>
      </c>
    </row>
    <row r="284" spans="1:9" hidden="1" x14ac:dyDescent="0.35">
      <c r="A284">
        <v>2024</v>
      </c>
      <c r="B284" s="55" t="s">
        <v>216</v>
      </c>
      <c r="C284" t="s">
        <v>217</v>
      </c>
      <c r="D284" s="2" t="s">
        <v>234</v>
      </c>
      <c r="E284" t="s">
        <v>235</v>
      </c>
      <c r="F284" s="2">
        <v>55000</v>
      </c>
      <c r="G284" s="2" t="str">
        <f>_xlfn.XLOOKUP(Data_CoCau[[#This Row],[Material-Xuất]],MD_NVL[Material-Xuất],MD_NVL[SKU name_gom])</f>
        <v>Phó sản</v>
      </c>
      <c r="H284" t="str">
        <f>Data_CoCau[[#This Row],[Main SKU]]&amp;" | "&amp;Data_CoCau[[#This Row],[Main SKU name]]</f>
        <v>160012358 | Vảy PET B1 Mix Zigzag</v>
      </c>
      <c r="I284" t="str">
        <f>Data_CoCau[[#This Row],[Material-Xuất]]&amp;" | "&amp;Data_CoCau[[#This Row],[Material description-Xuất]]</f>
        <v>160012718 | Vảy PET HAD_A2</v>
      </c>
    </row>
    <row r="285" spans="1:9" hidden="1" x14ac:dyDescent="0.35">
      <c r="A285">
        <v>2024</v>
      </c>
      <c r="B285" s="55" t="s">
        <v>216</v>
      </c>
      <c r="C285" t="s">
        <v>217</v>
      </c>
      <c r="D285" s="2" t="s">
        <v>248</v>
      </c>
      <c r="E285" t="s">
        <v>249</v>
      </c>
      <c r="F285" s="2">
        <v>42589</v>
      </c>
      <c r="G285" s="2" t="str">
        <f>_xlfn.XLOOKUP(Data_CoCau[[#This Row],[Material-Xuất]],MD_NVL[Material-Xuất],MD_NVL[SKU name_gom])</f>
        <v>Phó sản</v>
      </c>
      <c r="H285" t="str">
        <f>Data_CoCau[[#This Row],[Main SKU]]&amp;" | "&amp;Data_CoCau[[#This Row],[Main SKU name]]</f>
        <v>160012358 | Vảy PET B1 Mix Zigzag</v>
      </c>
      <c r="I285" t="str">
        <f>Data_CoCau[[#This Row],[Material-Xuất]]&amp;" | "&amp;Data_CoCau[[#This Row],[Material description-Xuất]]</f>
        <v>160012310 | Vảy PET Zigzag_A1</v>
      </c>
    </row>
    <row r="286" spans="1:9" hidden="1" x14ac:dyDescent="0.35">
      <c r="A286">
        <v>2024</v>
      </c>
      <c r="B286" s="55" t="s">
        <v>216</v>
      </c>
      <c r="C286" t="s">
        <v>217</v>
      </c>
      <c r="D286" s="2" t="s">
        <v>224</v>
      </c>
      <c r="E286" t="s">
        <v>225</v>
      </c>
      <c r="F286" s="2">
        <v>37500</v>
      </c>
      <c r="G286" s="2" t="str">
        <f>_xlfn.XLOOKUP(Data_CoCau[[#This Row],[Material-Xuất]],MD_NVL[Material-Xuất],MD_NVL[SKU name_gom])</f>
        <v>B2_DT</v>
      </c>
      <c r="H286" t="str">
        <f>Data_CoCau[[#This Row],[Main SKU]]&amp;" | "&amp;Data_CoCau[[#This Row],[Main SKU name]]</f>
        <v>160012358 | Vảy PET B1 Mix Zigzag</v>
      </c>
      <c r="I286" t="str">
        <f>Data_CoCau[[#This Row],[Material-Xuất]]&amp;" | "&amp;Data_CoCau[[#This Row],[Material description-Xuất]]</f>
        <v>160012684 | Vảy PET B2.2_A2</v>
      </c>
    </row>
    <row r="287" spans="1:9" hidden="1" x14ac:dyDescent="0.35">
      <c r="A287">
        <v>2024</v>
      </c>
      <c r="B287" s="55" t="s">
        <v>216</v>
      </c>
      <c r="C287" t="s">
        <v>217</v>
      </c>
      <c r="D287" s="2" t="s">
        <v>194</v>
      </c>
      <c r="E287" t="s">
        <v>195</v>
      </c>
      <c r="F287" s="2">
        <v>28000</v>
      </c>
      <c r="G287" s="2" t="str">
        <f>_xlfn.XLOOKUP(Data_CoCau[[#This Row],[Material-Xuất]],MD_NVL[Material-Xuất],MD_NVL[SKU name_gom])</f>
        <v>B1_DT</v>
      </c>
      <c r="H287" t="str">
        <f>Data_CoCau[[#This Row],[Main SKU]]&amp;" | "&amp;Data_CoCau[[#This Row],[Main SKU name]]</f>
        <v>160012358 | Vảy PET B1 Mix Zigzag</v>
      </c>
      <c r="I287" t="str">
        <f>Data_CoCau[[#This Row],[Material-Xuất]]&amp;" | "&amp;Data_CoCau[[#This Row],[Material description-Xuất]]</f>
        <v>160012294 | Vảy PET B1_A3 DT</v>
      </c>
    </row>
    <row r="288" spans="1:9" hidden="1" x14ac:dyDescent="0.35">
      <c r="A288">
        <v>2024</v>
      </c>
      <c r="B288" s="55" t="s">
        <v>216</v>
      </c>
      <c r="C288" t="s">
        <v>217</v>
      </c>
      <c r="D288" s="2" t="s">
        <v>172</v>
      </c>
      <c r="E288" t="s">
        <v>173</v>
      </c>
      <c r="F288" s="2">
        <v>21600</v>
      </c>
      <c r="G288" s="2" t="str">
        <f>_xlfn.XLOOKUP(Data_CoCau[[#This Row],[Material-Xuất]],MD_NVL[Material-Xuất],MD_NVL[SKU name_gom])</f>
        <v>B1_DT</v>
      </c>
      <c r="H288" t="str">
        <f>Data_CoCau[[#This Row],[Main SKU]]&amp;" | "&amp;Data_CoCau[[#This Row],[Main SKU name]]</f>
        <v>160012358 | Vảy PET B1 Mix Zigzag</v>
      </c>
      <c r="I288" t="str">
        <f>Data_CoCau[[#This Row],[Material-Xuất]]&amp;" | "&amp;Data_CoCau[[#This Row],[Material description-Xuất]]</f>
        <v>160012293 | Vảy PET B1_A2.2 DT</v>
      </c>
    </row>
    <row r="289" spans="1:9" hidden="1" x14ac:dyDescent="0.35">
      <c r="A289">
        <v>2024</v>
      </c>
      <c r="B289" s="55" t="s">
        <v>216</v>
      </c>
      <c r="C289" t="s">
        <v>217</v>
      </c>
      <c r="D289" s="2" t="s">
        <v>170</v>
      </c>
      <c r="E289" t="s">
        <v>171</v>
      </c>
      <c r="F289" s="2">
        <v>8700</v>
      </c>
      <c r="G289" s="2" t="str">
        <f>_xlfn.XLOOKUP(Data_CoCau[[#This Row],[Material-Xuất]],MD_NVL[Material-Xuất],MD_NVL[SKU name_gom])</f>
        <v>B1_MN</v>
      </c>
      <c r="H289" t="str">
        <f>Data_CoCau[[#This Row],[Main SKU]]&amp;" | "&amp;Data_CoCau[[#This Row],[Main SKU name]]</f>
        <v>160012358 | Vảy PET B1 Mix Zigzag</v>
      </c>
      <c r="I289" t="str">
        <f>Data_CoCau[[#This Row],[Material-Xuất]]&amp;" | "&amp;Data_CoCau[[#This Row],[Material description-Xuất]]</f>
        <v>160012660 | Vảy PET B1_A2.1 MN</v>
      </c>
    </row>
    <row r="290" spans="1:9" hidden="1" x14ac:dyDescent="0.35">
      <c r="A290">
        <v>2024</v>
      </c>
      <c r="B290" s="55" t="s">
        <v>216</v>
      </c>
      <c r="C290" t="s">
        <v>217</v>
      </c>
      <c r="D290" s="2" t="s">
        <v>184</v>
      </c>
      <c r="E290" t="s">
        <v>185</v>
      </c>
      <c r="F290" s="2">
        <v>3850</v>
      </c>
      <c r="G290" s="2" t="str">
        <f>_xlfn.XLOOKUP(Data_CoCau[[#This Row],[Material-Xuất]],MD_NVL[Material-Xuất],MD_NVL[SKU name_gom])</f>
        <v>Phó sản</v>
      </c>
      <c r="H290" t="str">
        <f>Data_CoCau[[#This Row],[Main SKU]]&amp;" | "&amp;Data_CoCau[[#This Row],[Main SKU name]]</f>
        <v>160012358 | Vảy PET B1 Mix Zigzag</v>
      </c>
      <c r="I290" t="str">
        <f>Data_CoCau[[#This Row],[Material-Xuất]]&amp;" | "&amp;Data_CoCau[[#This Row],[Material description-Xuất]]</f>
        <v>160012438 | Vảy PET Tomra_A1</v>
      </c>
    </row>
    <row r="291" spans="1:9" hidden="1" x14ac:dyDescent="0.35">
      <c r="A291">
        <v>2024</v>
      </c>
      <c r="B291" s="55" t="s">
        <v>216</v>
      </c>
      <c r="C291" t="s">
        <v>217</v>
      </c>
      <c r="D291" s="2" t="s">
        <v>222</v>
      </c>
      <c r="E291" t="s">
        <v>223</v>
      </c>
      <c r="F291" s="2">
        <v>2400</v>
      </c>
      <c r="G291" s="2" t="str">
        <f>_xlfn.XLOOKUP(Data_CoCau[[#This Row],[Material-Xuất]],MD_NVL[Material-Xuất],MD_NVL[SKU name_gom])</f>
        <v>B2_DT</v>
      </c>
      <c r="H291" t="str">
        <f>Data_CoCau[[#This Row],[Main SKU]]&amp;" | "&amp;Data_CoCau[[#This Row],[Main SKU name]]</f>
        <v>160012358 | Vảy PET B1 Mix Zigzag</v>
      </c>
      <c r="I291" t="str">
        <f>Data_CoCau[[#This Row],[Material-Xuất]]&amp;" | "&amp;Data_CoCau[[#This Row],[Material description-Xuất]]</f>
        <v>160012683 | Vảy PET B2.2_A1</v>
      </c>
    </row>
    <row r="292" spans="1:9" hidden="1" x14ac:dyDescent="0.35">
      <c r="A292">
        <v>2024</v>
      </c>
      <c r="B292" s="55" t="s">
        <v>216</v>
      </c>
      <c r="C292" t="s">
        <v>217</v>
      </c>
      <c r="D292" s="2" t="s">
        <v>91</v>
      </c>
      <c r="E292" t="s">
        <v>92</v>
      </c>
      <c r="F292" s="2">
        <v>1500</v>
      </c>
      <c r="G292" s="2" t="str">
        <f>_xlfn.XLOOKUP(Data_CoCau[[#This Row],[Material-Xuất]],MD_NVL[Material-Xuất],MD_NVL[SKU name_gom])</f>
        <v>Phó sản</v>
      </c>
      <c r="H292" t="str">
        <f>Data_CoCau[[#This Row],[Main SKU]]&amp;" | "&amp;Data_CoCau[[#This Row],[Main SKU name]]</f>
        <v>160012358 | Vảy PET B1 Mix Zigzag</v>
      </c>
      <c r="I292" t="str">
        <f>Data_CoCau[[#This Row],[Material-Xuất]]&amp;" | "&amp;Data_CoCau[[#This Row],[Material description-Xuất]]</f>
        <v>160012421 | Phó Sản PET Hạt Chưa Kết Tinh</v>
      </c>
    </row>
    <row r="293" spans="1:9" hidden="1" x14ac:dyDescent="0.35">
      <c r="A293">
        <v>2025</v>
      </c>
      <c r="B293" s="55" t="s">
        <v>216</v>
      </c>
      <c r="C293" t="s">
        <v>217</v>
      </c>
      <c r="D293" s="2" t="s">
        <v>164</v>
      </c>
      <c r="E293" t="s">
        <v>165</v>
      </c>
      <c r="F293" s="2">
        <v>48300</v>
      </c>
      <c r="G293" s="2" t="str">
        <f>_xlfn.XLOOKUP(Data_CoCau[[#This Row],[Material-Xuất]],MD_NVL[Material-Xuất],MD_NVL[SKU name_gom])</f>
        <v>B1_MN</v>
      </c>
      <c r="H293" t="str">
        <f>Data_CoCau[[#This Row],[Main SKU]]&amp;" | "&amp;Data_CoCau[[#This Row],[Main SKU name]]</f>
        <v>160012358 | Vảy PET B1 Mix Zigzag</v>
      </c>
      <c r="I293" t="str">
        <f>Data_CoCau[[#This Row],[Material-Xuất]]&amp;" | "&amp;Data_CoCau[[#This Row],[Material description-Xuất]]</f>
        <v>160012296 | Vảy PET B1_A2.2 MN</v>
      </c>
    </row>
    <row r="294" spans="1:9" hidden="1" x14ac:dyDescent="0.35">
      <c r="A294">
        <v>2025</v>
      </c>
      <c r="B294" s="55" t="s">
        <v>216</v>
      </c>
      <c r="C294" t="s">
        <v>217</v>
      </c>
      <c r="D294" s="2" t="s">
        <v>196</v>
      </c>
      <c r="E294" t="s">
        <v>197</v>
      </c>
      <c r="F294" s="2">
        <v>18985</v>
      </c>
      <c r="G294" s="2" t="str">
        <f>_xlfn.XLOOKUP(Data_CoCau[[#This Row],[Material-Xuất]],MD_NVL[Material-Xuất],MD_NVL[SKU name_gom])</f>
        <v>B1_MN</v>
      </c>
      <c r="H294" t="str">
        <f>Data_CoCau[[#This Row],[Main SKU]]&amp;" | "&amp;Data_CoCau[[#This Row],[Main SKU name]]</f>
        <v>160012358 | Vảy PET B1 Mix Zigzag</v>
      </c>
      <c r="I294" t="str">
        <f>Data_CoCau[[#This Row],[Material-Xuất]]&amp;" | "&amp;Data_CoCau[[#This Row],[Material description-Xuất]]</f>
        <v>160012297 | Vảy PET B1_A3 MN</v>
      </c>
    </row>
    <row r="295" spans="1:9" hidden="1" x14ac:dyDescent="0.35">
      <c r="A295">
        <v>2025</v>
      </c>
      <c r="B295" s="55" t="s">
        <v>216</v>
      </c>
      <c r="C295" t="s">
        <v>217</v>
      </c>
      <c r="D295" s="2" t="s">
        <v>264</v>
      </c>
      <c r="E295" t="s">
        <v>265</v>
      </c>
      <c r="F295" s="2">
        <v>13000</v>
      </c>
      <c r="G295" s="2" t="str">
        <f>_xlfn.XLOOKUP(Data_CoCau[[#This Row],[Material-Xuất]],MD_NVL[Material-Xuất],MD_NVL[SKU name_gom])</f>
        <v>B1_DT</v>
      </c>
      <c r="H295" t="str">
        <f>Data_CoCau[[#This Row],[Main SKU]]&amp;" | "&amp;Data_CoCau[[#This Row],[Main SKU name]]</f>
        <v>160012358 | Vảy PET B1 Mix Zigzag</v>
      </c>
      <c r="I295" t="str">
        <f>Data_CoCau[[#This Row],[Material-Xuất]]&amp;" | "&amp;Data_CoCau[[#This Row],[Material description-Xuất]]</f>
        <v>160012910 | Vảy PET B1.3_A3 DT</v>
      </c>
    </row>
    <row r="296" spans="1:9" hidden="1" x14ac:dyDescent="0.35">
      <c r="A296">
        <v>2025</v>
      </c>
      <c r="B296" s="55" t="s">
        <v>216</v>
      </c>
      <c r="C296" t="s">
        <v>217</v>
      </c>
      <c r="D296" s="2" t="s">
        <v>170</v>
      </c>
      <c r="E296" t="s">
        <v>171</v>
      </c>
      <c r="F296" s="2">
        <v>6300</v>
      </c>
      <c r="G296" s="2" t="str">
        <f>_xlfn.XLOOKUP(Data_CoCau[[#This Row],[Material-Xuất]],MD_NVL[Material-Xuất],MD_NVL[SKU name_gom])</f>
        <v>B1_MN</v>
      </c>
      <c r="H296" t="str">
        <f>Data_CoCau[[#This Row],[Main SKU]]&amp;" | "&amp;Data_CoCau[[#This Row],[Main SKU name]]</f>
        <v>160012358 | Vảy PET B1 Mix Zigzag</v>
      </c>
      <c r="I296" t="str">
        <f>Data_CoCau[[#This Row],[Material-Xuất]]&amp;" | "&amp;Data_CoCau[[#This Row],[Material description-Xuất]]</f>
        <v>160012660 | Vảy PET B1_A2.1 MN</v>
      </c>
    </row>
    <row r="297" spans="1:9" hidden="1" x14ac:dyDescent="0.35">
      <c r="A297">
        <v>2025</v>
      </c>
      <c r="B297" s="55" t="s">
        <v>216</v>
      </c>
      <c r="C297" t="s">
        <v>217</v>
      </c>
      <c r="D297" s="2" t="s">
        <v>250</v>
      </c>
      <c r="E297" t="s">
        <v>251</v>
      </c>
      <c r="F297" s="2">
        <v>6299</v>
      </c>
      <c r="G297" s="2" t="str">
        <f>_xlfn.XLOOKUP(Data_CoCau[[#This Row],[Material-Xuất]],MD_NVL[Material-Xuất],MD_NVL[SKU name_gom])</f>
        <v>Phó sản</v>
      </c>
      <c r="H297" t="str">
        <f>Data_CoCau[[#This Row],[Main SKU]]&amp;" | "&amp;Data_CoCau[[#This Row],[Main SKU name]]</f>
        <v>160012358 | Vảy PET B1 Mix Zigzag</v>
      </c>
      <c r="I297" t="str">
        <f>Data_CoCau[[#This Row],[Material-Xuất]]&amp;" | "&amp;Data_CoCau[[#This Row],[Material description-Xuất]]</f>
        <v>160012390 | Vảy PET Zigzag_A3</v>
      </c>
    </row>
    <row r="298" spans="1:9" hidden="1" x14ac:dyDescent="0.35">
      <c r="A298">
        <v>2025</v>
      </c>
      <c r="B298" s="55" t="s">
        <v>216</v>
      </c>
      <c r="C298" t="s">
        <v>217</v>
      </c>
      <c r="D298" s="2" t="s">
        <v>232</v>
      </c>
      <c r="E298" t="s">
        <v>233</v>
      </c>
      <c r="F298" s="2">
        <v>5500</v>
      </c>
      <c r="G298" s="2" t="str">
        <f>_xlfn.XLOOKUP(Data_CoCau[[#This Row],[Material-Xuất]],MD_NVL[Material-Xuất],MD_NVL[SKU name_gom])</f>
        <v>Phó sản</v>
      </c>
      <c r="H298" t="str">
        <f>Data_CoCau[[#This Row],[Main SKU]]&amp;" | "&amp;Data_CoCau[[#This Row],[Main SKU name]]</f>
        <v>160012358 | Vảy PET B1 Mix Zigzag</v>
      </c>
      <c r="I298" t="str">
        <f>Data_CoCau[[#This Row],[Material-Xuất]]&amp;" | "&amp;Data_CoCau[[#This Row],[Material description-Xuất]]</f>
        <v>160012717 | Vảy PET HAD_A1</v>
      </c>
    </row>
    <row r="299" spans="1:9" hidden="1" x14ac:dyDescent="0.35">
      <c r="A299">
        <v>2025</v>
      </c>
      <c r="B299" s="55" t="s">
        <v>216</v>
      </c>
      <c r="C299" t="s">
        <v>217</v>
      </c>
      <c r="D299" s="2" t="s">
        <v>234</v>
      </c>
      <c r="E299" t="s">
        <v>235</v>
      </c>
      <c r="F299" s="2">
        <v>5000</v>
      </c>
      <c r="G299" s="2" t="str">
        <f>_xlfn.XLOOKUP(Data_CoCau[[#This Row],[Material-Xuất]],MD_NVL[Material-Xuất],MD_NVL[SKU name_gom])</f>
        <v>Phó sản</v>
      </c>
      <c r="H299" t="str">
        <f>Data_CoCau[[#This Row],[Main SKU]]&amp;" | "&amp;Data_CoCau[[#This Row],[Main SKU name]]</f>
        <v>160012358 | Vảy PET B1 Mix Zigzag</v>
      </c>
      <c r="I299" t="str">
        <f>Data_CoCau[[#This Row],[Material-Xuất]]&amp;" | "&amp;Data_CoCau[[#This Row],[Material description-Xuất]]</f>
        <v>160012718 | Vảy PET HAD_A2</v>
      </c>
    </row>
    <row r="300" spans="1:9" hidden="1" x14ac:dyDescent="0.35">
      <c r="A300">
        <v>2025</v>
      </c>
      <c r="B300" s="55" t="s">
        <v>216</v>
      </c>
      <c r="C300" t="s">
        <v>217</v>
      </c>
      <c r="D300" s="2" t="s">
        <v>248</v>
      </c>
      <c r="E300" t="s">
        <v>249</v>
      </c>
      <c r="F300" s="2">
        <v>2456</v>
      </c>
      <c r="G300" s="2" t="str">
        <f>_xlfn.XLOOKUP(Data_CoCau[[#This Row],[Material-Xuất]],MD_NVL[Material-Xuất],MD_NVL[SKU name_gom])</f>
        <v>Phó sản</v>
      </c>
      <c r="H300" t="str">
        <f>Data_CoCau[[#This Row],[Main SKU]]&amp;" | "&amp;Data_CoCau[[#This Row],[Main SKU name]]</f>
        <v>160012358 | Vảy PET B1 Mix Zigzag</v>
      </c>
      <c r="I300" t="str">
        <f>Data_CoCau[[#This Row],[Material-Xuất]]&amp;" | "&amp;Data_CoCau[[#This Row],[Material description-Xuất]]</f>
        <v>160012310 | Vảy PET Zigzag_A1</v>
      </c>
    </row>
    <row r="301" spans="1:9" hidden="1" x14ac:dyDescent="0.35">
      <c r="A301">
        <v>2025</v>
      </c>
      <c r="B301" s="55" t="s">
        <v>216</v>
      </c>
      <c r="C301" t="s">
        <v>217</v>
      </c>
      <c r="D301" s="2" t="s">
        <v>194</v>
      </c>
      <c r="E301" t="s">
        <v>195</v>
      </c>
      <c r="F301" s="2">
        <v>1660</v>
      </c>
      <c r="G301" s="2" t="str">
        <f>_xlfn.XLOOKUP(Data_CoCau[[#This Row],[Material-Xuất]],MD_NVL[Material-Xuất],MD_NVL[SKU name_gom])</f>
        <v>B1_DT</v>
      </c>
      <c r="H301" t="str">
        <f>Data_CoCau[[#This Row],[Main SKU]]&amp;" | "&amp;Data_CoCau[[#This Row],[Main SKU name]]</f>
        <v>160012358 | Vảy PET B1 Mix Zigzag</v>
      </c>
      <c r="I301" t="str">
        <f>Data_CoCau[[#This Row],[Material-Xuất]]&amp;" | "&amp;Data_CoCau[[#This Row],[Material description-Xuất]]</f>
        <v>160012294 | Vảy PET B1_A3 DT</v>
      </c>
    </row>
    <row r="302" spans="1:9" hidden="1" x14ac:dyDescent="0.35">
      <c r="A302">
        <v>2025</v>
      </c>
      <c r="B302" s="55" t="s">
        <v>216</v>
      </c>
      <c r="C302" t="s">
        <v>217</v>
      </c>
      <c r="D302" s="2" t="s">
        <v>236</v>
      </c>
      <c r="E302" t="s">
        <v>237</v>
      </c>
      <c r="F302" s="2">
        <v>1500</v>
      </c>
      <c r="G302" s="2" t="str">
        <f>_xlfn.XLOOKUP(Data_CoCau[[#This Row],[Material-Xuất]],MD_NVL[Material-Xuất],MD_NVL[SKU name_gom])</f>
        <v>Phó sản</v>
      </c>
      <c r="H302" t="str">
        <f>Data_CoCau[[#This Row],[Main SKU]]&amp;" | "&amp;Data_CoCau[[#This Row],[Main SKU name]]</f>
        <v>160012358 | Vảy PET B1 Mix Zigzag</v>
      </c>
      <c r="I302" t="str">
        <f>Data_CoCau[[#This Row],[Material-Xuất]]&amp;" | "&amp;Data_CoCau[[#This Row],[Material description-Xuất]]</f>
        <v>160012719 | Vảy PET HAD_A3</v>
      </c>
    </row>
    <row r="303" spans="1:9" hidden="1" x14ac:dyDescent="0.35">
      <c r="A303">
        <v>2025</v>
      </c>
      <c r="B303" s="55" t="s">
        <v>216</v>
      </c>
      <c r="C303" t="s">
        <v>217</v>
      </c>
      <c r="D303" s="2" t="s">
        <v>172</v>
      </c>
      <c r="E303" t="s">
        <v>173</v>
      </c>
      <c r="F303" s="2">
        <v>1000</v>
      </c>
      <c r="G303" s="2" t="str">
        <f>_xlfn.XLOOKUP(Data_CoCau[[#This Row],[Material-Xuất]],MD_NVL[Material-Xuất],MD_NVL[SKU name_gom])</f>
        <v>B1_DT</v>
      </c>
      <c r="H303" t="str">
        <f>Data_CoCau[[#This Row],[Main SKU]]&amp;" | "&amp;Data_CoCau[[#This Row],[Main SKU name]]</f>
        <v>160012358 | Vảy PET B1 Mix Zigzag</v>
      </c>
      <c r="I303" t="str">
        <f>Data_CoCau[[#This Row],[Material-Xuất]]&amp;" | "&amp;Data_CoCau[[#This Row],[Material description-Xuất]]</f>
        <v>160012293 | Vảy PET B1_A2.2 DT</v>
      </c>
    </row>
    <row r="304" spans="1:9" hidden="1" x14ac:dyDescent="0.35">
      <c r="A304">
        <v>2025</v>
      </c>
      <c r="B304" s="55" t="s">
        <v>216</v>
      </c>
      <c r="C304" t="s">
        <v>217</v>
      </c>
      <c r="D304" s="2" t="s">
        <v>266</v>
      </c>
      <c r="E304" t="s">
        <v>267</v>
      </c>
      <c r="F304" s="2">
        <v>500</v>
      </c>
      <c r="G304" s="2" t="str">
        <f>_xlfn.XLOOKUP(Data_CoCau[[#This Row],[Material-Xuất]],MD_NVL[Material-Xuất],MD_NVL[SKU name_gom])</f>
        <v>B6_DT</v>
      </c>
      <c r="H304" t="str">
        <f>Data_CoCau[[#This Row],[Main SKU]]&amp;" | "&amp;Data_CoCau[[#This Row],[Main SKU name]]</f>
        <v>160012358 | Vảy PET B1 Mix Zigzag</v>
      </c>
      <c r="I304" t="str">
        <f>Data_CoCau[[#This Row],[Material-Xuất]]&amp;" | "&amp;Data_CoCau[[#This Row],[Material description-Xuất]]</f>
        <v>160012917 | Vảy PET B6.2_A3.1</v>
      </c>
    </row>
    <row r="305" spans="1:9" hidden="1" x14ac:dyDescent="0.35">
      <c r="A305">
        <v>2025</v>
      </c>
      <c r="B305" s="55" t="s">
        <v>272</v>
      </c>
      <c r="C305" t="s">
        <v>273</v>
      </c>
      <c r="D305" s="2" t="s">
        <v>212</v>
      </c>
      <c r="E305" t="s">
        <v>213</v>
      </c>
      <c r="F305" s="2">
        <v>459605</v>
      </c>
      <c r="G305" s="2" t="str">
        <f>_xlfn.XLOOKUP(Data_CoCau[[#This Row],[Material-Xuất]],MD_NVL[Material-Xuất],MD_NVL[SKU name_gom])</f>
        <v>B6_DT</v>
      </c>
      <c r="H305" t="str">
        <f>Data_CoCau[[#This Row],[Main SKU]]&amp;" | "&amp;Data_CoCau[[#This Row],[Main SKU name]]</f>
        <v>160012791 | Vảy PET Xơ Sợi B6.2_A3-B5_A3</v>
      </c>
      <c r="I305" t="str">
        <f>Data_CoCau[[#This Row],[Material-Xuất]]&amp;" | "&amp;Data_CoCau[[#This Row],[Material description-Xuất]]</f>
        <v>160012689 | Vảy PET B6.2_A3.2</v>
      </c>
    </row>
    <row r="306" spans="1:9" hidden="1" x14ac:dyDescent="0.35">
      <c r="A306">
        <v>2025</v>
      </c>
      <c r="B306" s="55" t="s">
        <v>272</v>
      </c>
      <c r="C306" t="s">
        <v>273</v>
      </c>
      <c r="D306" s="2" t="s">
        <v>226</v>
      </c>
      <c r="E306" t="s">
        <v>227</v>
      </c>
      <c r="F306" s="2">
        <v>91750</v>
      </c>
      <c r="G306" s="2" t="str">
        <f>_xlfn.XLOOKUP(Data_CoCau[[#This Row],[Material-Xuất]],MD_NVL[Material-Xuất],MD_NVL[SKU name_gom])</f>
        <v>B6_DT</v>
      </c>
      <c r="H306" t="str">
        <f>Data_CoCau[[#This Row],[Main SKU]]&amp;" | "&amp;Data_CoCau[[#This Row],[Main SKU name]]</f>
        <v>160012791 | Vảy PET Xơ Sợi B6.2_A3-B5_A3</v>
      </c>
      <c r="I306" t="str">
        <f>Data_CoCau[[#This Row],[Material-Xuất]]&amp;" | "&amp;Data_CoCau[[#This Row],[Material description-Xuất]]</f>
        <v>160012688 | Vảy PET B6.2_A2</v>
      </c>
    </row>
    <row r="307" spans="1:9" hidden="1" x14ac:dyDescent="0.35">
      <c r="A307">
        <v>2025</v>
      </c>
      <c r="B307" s="55" t="s">
        <v>272</v>
      </c>
      <c r="C307" t="s">
        <v>273</v>
      </c>
      <c r="D307" s="2" t="s">
        <v>266</v>
      </c>
      <c r="E307" t="s">
        <v>267</v>
      </c>
      <c r="F307" s="2">
        <v>73875</v>
      </c>
      <c r="G307" s="2" t="str">
        <f>_xlfn.XLOOKUP(Data_CoCau[[#This Row],[Material-Xuất]],MD_NVL[Material-Xuất],MD_NVL[SKU name_gom])</f>
        <v>B6_DT</v>
      </c>
      <c r="H307" t="str">
        <f>Data_CoCau[[#This Row],[Main SKU]]&amp;" | "&amp;Data_CoCau[[#This Row],[Main SKU name]]</f>
        <v>160012791 | Vảy PET Xơ Sợi B6.2_A3-B5_A3</v>
      </c>
      <c r="I307" t="str">
        <f>Data_CoCau[[#This Row],[Material-Xuất]]&amp;" | "&amp;Data_CoCau[[#This Row],[Material description-Xuất]]</f>
        <v>160012917 | Vảy PET B6.2_A3.1</v>
      </c>
    </row>
    <row r="308" spans="1:9" hidden="1" x14ac:dyDescent="0.35">
      <c r="A308">
        <v>2025</v>
      </c>
      <c r="B308" s="55" t="s">
        <v>272</v>
      </c>
      <c r="C308" t="s">
        <v>273</v>
      </c>
      <c r="D308" s="2" t="s">
        <v>278</v>
      </c>
      <c r="E308" t="s">
        <v>279</v>
      </c>
      <c r="F308" s="2">
        <v>43070</v>
      </c>
      <c r="G308" s="2" t="str">
        <f>_xlfn.XLOOKUP(Data_CoCau[[#This Row],[Material-Xuất]],MD_NVL[Material-Xuất],MD_NVL[SKU name_gom])</f>
        <v>B5_DT</v>
      </c>
      <c r="H308" t="str">
        <f>Data_CoCau[[#This Row],[Main SKU]]&amp;" | "&amp;Data_CoCau[[#This Row],[Main SKU name]]</f>
        <v>160012791 | Vảy PET Xơ Sợi B6.2_A3-B5_A3</v>
      </c>
      <c r="I308" t="str">
        <f>Data_CoCau[[#This Row],[Material-Xuất]]&amp;" | "&amp;Data_CoCau[[#This Row],[Material description-Xuất]]</f>
        <v>160012305 | Vảy PET B5_A2</v>
      </c>
    </row>
    <row r="309" spans="1:9" hidden="1" x14ac:dyDescent="0.35">
      <c r="A309">
        <v>2025</v>
      </c>
      <c r="B309" s="55" t="s">
        <v>272</v>
      </c>
      <c r="C309" t="s">
        <v>273</v>
      </c>
      <c r="D309" s="2" t="s">
        <v>282</v>
      </c>
      <c r="E309" t="s">
        <v>283</v>
      </c>
      <c r="F309" s="2">
        <v>7500</v>
      </c>
      <c r="G309" s="2" t="str">
        <f>_xlfn.XLOOKUP(Data_CoCau[[#This Row],[Material-Xuất]],MD_NVL[Material-Xuất],MD_NVL[SKU name_gom])</f>
        <v>B5_DT</v>
      </c>
      <c r="H309" t="str">
        <f>Data_CoCau[[#This Row],[Main SKU]]&amp;" | "&amp;Data_CoCau[[#This Row],[Main SKU name]]</f>
        <v>160012791 | Vảy PET Xơ Sợi B6.2_A3-B5_A3</v>
      </c>
      <c r="I309" t="str">
        <f>Data_CoCau[[#This Row],[Material-Xuất]]&amp;" | "&amp;Data_CoCau[[#This Row],[Material description-Xuất]]</f>
        <v>160012306 | Vảy PET B5_A3</v>
      </c>
    </row>
    <row r="310" spans="1:9" x14ac:dyDescent="0.35">
      <c r="A310">
        <v>2025</v>
      </c>
      <c r="B310" s="55" t="s">
        <v>272</v>
      </c>
      <c r="C310" t="s">
        <v>273</v>
      </c>
      <c r="D310" s="2" t="s">
        <v>366</v>
      </c>
      <c r="E310" t="s">
        <v>367</v>
      </c>
      <c r="F310" s="2">
        <v>3200</v>
      </c>
      <c r="G310" s="2" t="str">
        <f>_xlfn.XLOOKUP(Data_CoCau[[#This Row],[Material-Xuất]],MD_NVL[Material-Xuất],MD_NVL[SKU name_gom])</f>
        <v>B5_DT</v>
      </c>
      <c r="H310" t="str">
        <f>Data_CoCau[[#This Row],[Main SKU]]&amp;" | "&amp;Data_CoCau[[#This Row],[Main SKU name]]</f>
        <v>160012791 | Vảy PET Xơ Sợi B6.2_A3-B5_A3</v>
      </c>
      <c r="I310" t="str">
        <f>Data_CoCau[[#This Row],[Material-Xuất]]&amp;" | "&amp;Data_CoCau[[#This Row],[Material description-Xuất]]</f>
        <v>160012307 | Vảy PET B5_A3.RN</v>
      </c>
    </row>
    <row r="311" spans="1:9" hidden="1" x14ac:dyDescent="0.35">
      <c r="A311">
        <v>2025</v>
      </c>
      <c r="B311" s="55" t="s">
        <v>256</v>
      </c>
      <c r="C311" t="s">
        <v>257</v>
      </c>
      <c r="D311" s="2" t="s">
        <v>246</v>
      </c>
      <c r="E311" t="s">
        <v>247</v>
      </c>
      <c r="F311" s="2">
        <v>433475</v>
      </c>
      <c r="G311" s="2" t="str">
        <f>_xlfn.XLOOKUP(Data_CoCau[[#This Row],[Material-Xuất]],MD_NVL[Material-Xuất],MD_NVL[SKU name_gom])</f>
        <v>B1_DT</v>
      </c>
      <c r="H311" t="str">
        <f>Data_CoCau[[#This Row],[Main SKU]]&amp;" | "&amp;Data_CoCau[[#This Row],[Main SKU name]]</f>
        <v>160012914 | Vảy PET WSS01G-L Mixed</v>
      </c>
      <c r="I311" t="str">
        <f>Data_CoCau[[#This Row],[Material-Xuất]]&amp;" | "&amp;Data_CoCau[[#This Row],[Material description-Xuất]]</f>
        <v>160012830 | Vảy PET B1_A1 DT-L</v>
      </c>
    </row>
    <row r="312" spans="1:9" hidden="1" x14ac:dyDescent="0.35">
      <c r="A312">
        <v>2025</v>
      </c>
      <c r="B312" s="55" t="s">
        <v>256</v>
      </c>
      <c r="C312" t="s">
        <v>257</v>
      </c>
      <c r="D312" s="2" t="s">
        <v>214</v>
      </c>
      <c r="E312" t="s">
        <v>215</v>
      </c>
      <c r="F312" s="2">
        <v>149525</v>
      </c>
      <c r="G312" s="2" t="str">
        <f>_xlfn.XLOOKUP(Data_CoCau[[#This Row],[Material-Xuất]],MD_NVL[Material-Xuất],MD_NVL[SKU name_gom])</f>
        <v>B7_DT</v>
      </c>
      <c r="H312" t="str">
        <f>Data_CoCau[[#This Row],[Main SKU]]&amp;" | "&amp;Data_CoCau[[#This Row],[Main SKU name]]</f>
        <v>160012914 | Vảy PET WSS01G-L Mixed</v>
      </c>
      <c r="I312" t="str">
        <f>Data_CoCau[[#This Row],[Material-Xuất]]&amp;" | "&amp;Data_CoCau[[#This Row],[Material description-Xuất]]</f>
        <v>160011808 | Vảy PET B7_A1</v>
      </c>
    </row>
    <row r="313" spans="1:9" hidden="1" x14ac:dyDescent="0.35">
      <c r="A313">
        <v>2026</v>
      </c>
      <c r="B313" s="55" t="s">
        <v>256</v>
      </c>
      <c r="C313" t="s">
        <v>257</v>
      </c>
      <c r="D313" s="2" t="s">
        <v>156</v>
      </c>
      <c r="E313" t="s">
        <v>157</v>
      </c>
      <c r="F313" s="2">
        <v>12300</v>
      </c>
      <c r="G313" s="2" t="str">
        <f>_xlfn.XLOOKUP(Data_CoCau[[#This Row],[Material-Xuất]],MD_NVL[Material-Xuất],MD_NVL[SKU name_gom])</f>
        <v>Vảy trộn</v>
      </c>
      <c r="H313" t="str">
        <f>Data_CoCau[[#This Row],[Main SKU]]&amp;" | "&amp;Data_CoCau[[#This Row],[Main SKU name]]</f>
        <v>160012914 | Vảy PET WSS01G-L Mixed</v>
      </c>
      <c r="I313" t="str">
        <f>Data_CoCau[[#This Row],[Material-Xuất]]&amp;" | "&amp;Data_CoCau[[#This Row],[Material description-Xuất]]</f>
        <v>160012428 | Vảy PET B1-B7.1</v>
      </c>
    </row>
    <row r="314" spans="1:9" hidden="1" x14ac:dyDescent="0.35">
      <c r="A314">
        <v>2026</v>
      </c>
      <c r="B314" s="55" t="s">
        <v>256</v>
      </c>
      <c r="C314" t="s">
        <v>257</v>
      </c>
      <c r="D314" s="2" t="s">
        <v>214</v>
      </c>
      <c r="E314" t="s">
        <v>215</v>
      </c>
      <c r="F314" s="2">
        <v>2700</v>
      </c>
      <c r="G314" s="2" t="str">
        <f>_xlfn.XLOOKUP(Data_CoCau[[#This Row],[Material-Xuất]],MD_NVL[Material-Xuất],MD_NVL[SKU name_gom])</f>
        <v>B7_DT</v>
      </c>
      <c r="H314" t="str">
        <f>Data_CoCau[[#This Row],[Main SKU]]&amp;" | "&amp;Data_CoCau[[#This Row],[Main SKU name]]</f>
        <v>160012914 | Vảy PET WSS01G-L Mixed</v>
      </c>
      <c r="I314" t="str">
        <f>Data_CoCau[[#This Row],[Material-Xuất]]&amp;" | "&amp;Data_CoCau[[#This Row],[Material description-Xuất]]</f>
        <v>160011808 | Vảy PET B7_A1</v>
      </c>
    </row>
    <row r="315" spans="1:9" hidden="1" x14ac:dyDescent="0.35">
      <c r="A315">
        <v>2024</v>
      </c>
      <c r="B315" s="55" t="s">
        <v>190</v>
      </c>
      <c r="C315" t="s">
        <v>191</v>
      </c>
      <c r="D315" s="2" t="s">
        <v>242</v>
      </c>
      <c r="E315" t="s">
        <v>243</v>
      </c>
      <c r="F315" s="2">
        <v>294550</v>
      </c>
      <c r="G315" s="2" t="str">
        <f>_xlfn.XLOOKUP(Data_CoCau[[#This Row],[Material-Xuất]],MD_NVL[Material-Xuất],MD_NVL[SKU name_gom])</f>
        <v>B8_DT</v>
      </c>
      <c r="H315" t="str">
        <f>Data_CoCau[[#This Row],[Main SKU]]&amp;" | "&amp;Data_CoCau[[#This Row],[Main SKU name]]</f>
        <v>160012692 | Vảy PET B8_A3-B7.1_A1</v>
      </c>
      <c r="I315" t="str">
        <f>Data_CoCau[[#This Row],[Material-Xuất]]&amp;" | "&amp;Data_CoCau[[#This Row],[Material description-Xuất]]</f>
        <v>160012388 | Vảy PET B8_A3</v>
      </c>
    </row>
    <row r="316" spans="1:9" hidden="1" x14ac:dyDescent="0.35">
      <c r="A316">
        <v>2024</v>
      </c>
      <c r="B316" s="55" t="s">
        <v>190</v>
      </c>
      <c r="C316" t="s">
        <v>191</v>
      </c>
      <c r="D316" s="2" t="s">
        <v>214</v>
      </c>
      <c r="E316" t="s">
        <v>215</v>
      </c>
      <c r="F316" s="2">
        <v>37800</v>
      </c>
      <c r="G316" s="2" t="str">
        <f>_xlfn.XLOOKUP(Data_CoCau[[#This Row],[Material-Xuất]],MD_NVL[Material-Xuất],MD_NVL[SKU name_gom])</f>
        <v>B7_DT</v>
      </c>
      <c r="H316" t="str">
        <f>Data_CoCau[[#This Row],[Main SKU]]&amp;" | "&amp;Data_CoCau[[#This Row],[Main SKU name]]</f>
        <v>160012692 | Vảy PET B8_A3-B7.1_A1</v>
      </c>
      <c r="I316" t="str">
        <f>Data_CoCau[[#This Row],[Material-Xuất]]&amp;" | "&amp;Data_CoCau[[#This Row],[Material description-Xuất]]</f>
        <v>160011808 | Vảy PET B7_A1</v>
      </c>
    </row>
    <row r="317" spans="1:9" x14ac:dyDescent="0.35">
      <c r="A317">
        <v>2024</v>
      </c>
      <c r="B317" s="55" t="s">
        <v>190</v>
      </c>
      <c r="C317" t="s">
        <v>191</v>
      </c>
      <c r="D317" s="2" t="s">
        <v>356</v>
      </c>
      <c r="E317" t="s">
        <v>357</v>
      </c>
      <c r="F317" s="2">
        <v>4700</v>
      </c>
      <c r="G317" s="2" t="str">
        <f>_xlfn.XLOOKUP(Data_CoCau[[#This Row],[Material-Xuất]],MD_NVL[Material-Xuất],MD_NVL[SKU name_gom])</f>
        <v>B8_DT</v>
      </c>
      <c r="H317" t="str">
        <f>Data_CoCau[[#This Row],[Main SKU]]&amp;" | "&amp;Data_CoCau[[#This Row],[Main SKU name]]</f>
        <v>160012692 | Vảy PET B8_A3-B7.1_A1</v>
      </c>
      <c r="I317" t="str">
        <f>Data_CoCau[[#This Row],[Material-Xuất]]&amp;" | "&amp;Data_CoCau[[#This Row],[Material description-Xuất]]</f>
        <v>160012387 | Vảy PET B8_A2</v>
      </c>
    </row>
    <row r="318" spans="1:9" hidden="1" x14ac:dyDescent="0.35">
      <c r="A318">
        <v>2024</v>
      </c>
      <c r="B318" s="55" t="s">
        <v>190</v>
      </c>
      <c r="C318" t="s">
        <v>191</v>
      </c>
      <c r="D318" s="2" t="s">
        <v>190</v>
      </c>
      <c r="E318" t="s">
        <v>191</v>
      </c>
      <c r="F318" s="2">
        <v>4000</v>
      </c>
      <c r="G318" s="2" t="str">
        <f>_xlfn.XLOOKUP(Data_CoCau[[#This Row],[Material-Xuất]],MD_NVL[Material-Xuất],MD_NVL[SKU name_gom])</f>
        <v>Vảy trộn</v>
      </c>
      <c r="H318" t="str">
        <f>Data_CoCau[[#This Row],[Main SKU]]&amp;" | "&amp;Data_CoCau[[#This Row],[Main SKU name]]</f>
        <v>160012692 | Vảy PET B8_A3-B7.1_A1</v>
      </c>
      <c r="I318" t="str">
        <f>Data_CoCau[[#This Row],[Material-Xuất]]&amp;" | "&amp;Data_CoCau[[#This Row],[Material description-Xuất]]</f>
        <v>160012692 | Vảy PET B8_A3-B7.1_A1</v>
      </c>
    </row>
    <row r="319" spans="1:9" hidden="1" x14ac:dyDescent="0.35">
      <c r="A319">
        <v>2024</v>
      </c>
      <c r="B319" s="55" t="s">
        <v>190</v>
      </c>
      <c r="C319" t="s">
        <v>191</v>
      </c>
      <c r="D319" s="2" t="s">
        <v>91</v>
      </c>
      <c r="E319" t="s">
        <v>92</v>
      </c>
      <c r="F319" s="2">
        <v>2450</v>
      </c>
      <c r="G319" s="2" t="str">
        <f>_xlfn.XLOOKUP(Data_CoCau[[#This Row],[Material-Xuất]],MD_NVL[Material-Xuất],MD_NVL[SKU name_gom])</f>
        <v>Phó sản</v>
      </c>
      <c r="H319" t="str">
        <f>Data_CoCau[[#This Row],[Main SKU]]&amp;" | "&amp;Data_CoCau[[#This Row],[Main SKU name]]</f>
        <v>160012692 | Vảy PET B8_A3-B7.1_A1</v>
      </c>
      <c r="I319" t="str">
        <f>Data_CoCau[[#This Row],[Material-Xuất]]&amp;" | "&amp;Data_CoCau[[#This Row],[Material description-Xuất]]</f>
        <v>160012421 | Phó Sản PET Hạt Chưa Kết Tinh</v>
      </c>
    </row>
    <row r="320" spans="1:9" hidden="1" x14ac:dyDescent="0.35">
      <c r="A320">
        <v>2024</v>
      </c>
      <c r="B320" s="55" t="s">
        <v>190</v>
      </c>
      <c r="C320" t="s">
        <v>191</v>
      </c>
      <c r="D320" s="2" t="s">
        <v>162</v>
      </c>
      <c r="E320" t="s">
        <v>163</v>
      </c>
      <c r="F320" s="2">
        <v>1500</v>
      </c>
      <c r="G320" s="2" t="str">
        <f>_xlfn.XLOOKUP(Data_CoCau[[#This Row],[Material-Xuất]],MD_NVL[Material-Xuất],MD_NVL[SKU name_gom])</f>
        <v>B1_MN</v>
      </c>
      <c r="H320" t="str">
        <f>Data_CoCau[[#This Row],[Main SKU]]&amp;" | "&amp;Data_CoCau[[#This Row],[Main SKU name]]</f>
        <v>160012692 | Vảy PET B8_A3-B7.1_A1</v>
      </c>
      <c r="I320" t="str">
        <f>Data_CoCau[[#This Row],[Material-Xuất]]&amp;" | "&amp;Data_CoCau[[#This Row],[Material description-Xuất]]</f>
        <v>160011761 | Vảy PET B1_A1 MN</v>
      </c>
    </row>
    <row r="321" spans="1:9" hidden="1" x14ac:dyDescent="0.35">
      <c r="A321">
        <v>2025</v>
      </c>
      <c r="B321" s="55" t="s">
        <v>190</v>
      </c>
      <c r="C321" t="s">
        <v>191</v>
      </c>
      <c r="D321" s="2" t="s">
        <v>196</v>
      </c>
      <c r="E321" t="s">
        <v>197</v>
      </c>
      <c r="F321" s="2">
        <v>2799</v>
      </c>
      <c r="G321" s="2" t="str">
        <f>_xlfn.XLOOKUP(Data_CoCau[[#This Row],[Material-Xuất]],MD_NVL[Material-Xuất],MD_NVL[SKU name_gom])</f>
        <v>B1_MN</v>
      </c>
      <c r="H321" t="str">
        <f>Data_CoCau[[#This Row],[Main SKU]]&amp;" | "&amp;Data_CoCau[[#This Row],[Main SKU name]]</f>
        <v>160012692 | Vảy PET B8_A3-B7.1_A1</v>
      </c>
      <c r="I321" t="str">
        <f>Data_CoCau[[#This Row],[Material-Xuất]]&amp;" | "&amp;Data_CoCau[[#This Row],[Material description-Xuất]]</f>
        <v>160012297 | Vảy PET B1_A3 MN</v>
      </c>
    </row>
    <row r="322" spans="1:9" hidden="1" x14ac:dyDescent="0.35">
      <c r="A322">
        <v>2025</v>
      </c>
      <c r="B322" s="55" t="s">
        <v>190</v>
      </c>
      <c r="C322" t="s">
        <v>191</v>
      </c>
      <c r="D322" s="2" t="s">
        <v>212</v>
      </c>
      <c r="E322" t="s">
        <v>213</v>
      </c>
      <c r="F322" s="2">
        <v>2695</v>
      </c>
      <c r="G322" s="2" t="str">
        <f>_xlfn.XLOOKUP(Data_CoCau[[#This Row],[Material-Xuất]],MD_NVL[Material-Xuất],MD_NVL[SKU name_gom])</f>
        <v>B6_DT</v>
      </c>
      <c r="H322" t="str">
        <f>Data_CoCau[[#This Row],[Main SKU]]&amp;" | "&amp;Data_CoCau[[#This Row],[Main SKU name]]</f>
        <v>160012692 | Vảy PET B8_A3-B7.1_A1</v>
      </c>
      <c r="I322" t="str">
        <f>Data_CoCau[[#This Row],[Material-Xuất]]&amp;" | "&amp;Data_CoCau[[#This Row],[Material description-Xuất]]</f>
        <v>160012689 | Vảy PET B6.2_A3.2</v>
      </c>
    </row>
    <row r="323" spans="1:9" hidden="1" x14ac:dyDescent="0.35">
      <c r="A323">
        <v>2025</v>
      </c>
      <c r="B323" s="55" t="s">
        <v>190</v>
      </c>
      <c r="C323" t="s">
        <v>191</v>
      </c>
      <c r="D323" s="2" t="s">
        <v>214</v>
      </c>
      <c r="E323" t="s">
        <v>215</v>
      </c>
      <c r="F323" s="2">
        <v>1500</v>
      </c>
      <c r="G323" s="2" t="str">
        <f>_xlfn.XLOOKUP(Data_CoCau[[#This Row],[Material-Xuất]],MD_NVL[Material-Xuất],MD_NVL[SKU name_gom])</f>
        <v>B7_DT</v>
      </c>
      <c r="H323" t="str">
        <f>Data_CoCau[[#This Row],[Main SKU]]&amp;" | "&amp;Data_CoCau[[#This Row],[Main SKU name]]</f>
        <v>160012692 | Vảy PET B8_A3-B7.1_A1</v>
      </c>
      <c r="I323" t="str">
        <f>Data_CoCau[[#This Row],[Material-Xuất]]&amp;" | "&amp;Data_CoCau[[#This Row],[Material description-Xuất]]</f>
        <v>160011808 | Vảy PET B7_A1</v>
      </c>
    </row>
    <row r="324" spans="1:9" x14ac:dyDescent="0.35">
      <c r="A324">
        <v>2025</v>
      </c>
      <c r="B324" s="55" t="s">
        <v>190</v>
      </c>
      <c r="C324" t="s">
        <v>191</v>
      </c>
      <c r="D324" s="2" t="s">
        <v>330</v>
      </c>
      <c r="E324" t="s">
        <v>331</v>
      </c>
      <c r="F324" s="2">
        <v>700</v>
      </c>
      <c r="G324" s="2" t="str">
        <f>_xlfn.XLOOKUP(Data_CoCau[[#This Row],[Material-Xuất]],MD_NVL[Material-Xuất],MD_NVL[SKU name_gom])</f>
        <v>B7_DT</v>
      </c>
      <c r="H324" t="str">
        <f>Data_CoCau[[#This Row],[Main SKU]]&amp;" | "&amp;Data_CoCau[[#This Row],[Main SKU name]]</f>
        <v>160012692 | Vảy PET B8_A3-B7.1_A1</v>
      </c>
      <c r="I324" t="str">
        <f>Data_CoCau[[#This Row],[Material-Xuất]]&amp;" | "&amp;Data_CoCau[[#This Row],[Material description-Xuất]]</f>
        <v>160012380 | Vảy PET B7.1_A3</v>
      </c>
    </row>
    <row r="325" spans="1:9" x14ac:dyDescent="0.35">
      <c r="A325">
        <v>2025</v>
      </c>
      <c r="B325" s="55" t="s">
        <v>190</v>
      </c>
      <c r="C325" t="s">
        <v>191</v>
      </c>
      <c r="D325" s="2" t="s">
        <v>346</v>
      </c>
      <c r="E325" t="s">
        <v>347</v>
      </c>
      <c r="F325" s="2">
        <v>525</v>
      </c>
      <c r="G325" s="2" t="str">
        <f>_xlfn.XLOOKUP(Data_CoCau[[#This Row],[Material-Xuất]],MD_NVL[Material-Xuất],MD_NVL[SKU name_gom])</f>
        <v>B1_MN</v>
      </c>
      <c r="H325" t="str">
        <f>Data_CoCau[[#This Row],[Main SKU]]&amp;" | "&amp;Data_CoCau[[#This Row],[Main SKU name]]</f>
        <v>160012692 | Vảy PET B8_A3-B7.1_A1</v>
      </c>
      <c r="I325" t="str">
        <f>Data_CoCau[[#This Row],[Material-Xuất]]&amp;" | "&amp;Data_CoCau[[#This Row],[Material description-Xuất]]</f>
        <v>150000051 | Vảy PET B1_A5.1</v>
      </c>
    </row>
    <row r="326" spans="1:9" hidden="1" x14ac:dyDescent="0.35">
      <c r="A326">
        <v>2025</v>
      </c>
      <c r="B326" s="55" t="s">
        <v>190</v>
      </c>
      <c r="C326" t="s">
        <v>191</v>
      </c>
      <c r="D326" s="2" t="s">
        <v>278</v>
      </c>
      <c r="E326" t="s">
        <v>279</v>
      </c>
      <c r="F326" s="2">
        <v>281</v>
      </c>
      <c r="G326" s="2" t="str">
        <f>_xlfn.XLOOKUP(Data_CoCau[[#This Row],[Material-Xuất]],MD_NVL[Material-Xuất],MD_NVL[SKU name_gom])</f>
        <v>B5_DT</v>
      </c>
      <c r="H326" t="str">
        <f>Data_CoCau[[#This Row],[Main SKU]]&amp;" | "&amp;Data_CoCau[[#This Row],[Main SKU name]]</f>
        <v>160012692 | Vảy PET B8_A3-B7.1_A1</v>
      </c>
      <c r="I326" t="str">
        <f>Data_CoCau[[#This Row],[Material-Xuất]]&amp;" | "&amp;Data_CoCau[[#This Row],[Material description-Xuất]]</f>
        <v>160012305 | Vảy PET B5_A2</v>
      </c>
    </row>
    <row r="327" spans="1:9" hidden="1" x14ac:dyDescent="0.35">
      <c r="A327">
        <v>2024</v>
      </c>
      <c r="B327" s="55" t="s">
        <v>198</v>
      </c>
      <c r="C327" t="s">
        <v>199</v>
      </c>
      <c r="D327" s="2" t="s">
        <v>196</v>
      </c>
      <c r="E327" t="s">
        <v>197</v>
      </c>
      <c r="F327" s="2">
        <v>159640</v>
      </c>
      <c r="G327" s="2" t="str">
        <f>_xlfn.XLOOKUP(Data_CoCau[[#This Row],[Material-Xuất]],MD_NVL[Material-Xuất],MD_NVL[SKU name_gom])</f>
        <v>B1_MN</v>
      </c>
      <c r="H327" t="str">
        <f>Data_CoCau[[#This Row],[Main SKU]]&amp;" | "&amp;Data_CoCau[[#This Row],[Main SKU name]]</f>
        <v>160012691 | Vảy PET B1_A3-B8_A3</v>
      </c>
      <c r="I327" t="str">
        <f>Data_CoCau[[#This Row],[Material-Xuất]]&amp;" | "&amp;Data_CoCau[[#This Row],[Material description-Xuất]]</f>
        <v>160012297 | Vảy PET B1_A3 MN</v>
      </c>
    </row>
    <row r="328" spans="1:9" hidden="1" x14ac:dyDescent="0.35">
      <c r="A328">
        <v>2024</v>
      </c>
      <c r="B328" s="55" t="s">
        <v>198</v>
      </c>
      <c r="C328" t="s">
        <v>199</v>
      </c>
      <c r="D328" s="2" t="s">
        <v>242</v>
      </c>
      <c r="E328" t="s">
        <v>243</v>
      </c>
      <c r="F328" s="2">
        <v>87550</v>
      </c>
      <c r="G328" s="2" t="str">
        <f>_xlfn.XLOOKUP(Data_CoCau[[#This Row],[Material-Xuất]],MD_NVL[Material-Xuất],MD_NVL[SKU name_gom])</f>
        <v>B8_DT</v>
      </c>
      <c r="H328" t="str">
        <f>Data_CoCau[[#This Row],[Main SKU]]&amp;" | "&amp;Data_CoCau[[#This Row],[Main SKU name]]</f>
        <v>160012691 | Vảy PET B1_A3-B8_A3</v>
      </c>
      <c r="I328" t="str">
        <f>Data_CoCau[[#This Row],[Material-Xuất]]&amp;" | "&amp;Data_CoCau[[#This Row],[Material description-Xuất]]</f>
        <v>160012388 | Vảy PET B8_A3</v>
      </c>
    </row>
    <row r="329" spans="1:9" hidden="1" x14ac:dyDescent="0.35">
      <c r="A329">
        <v>2024</v>
      </c>
      <c r="B329" s="55" t="s">
        <v>198</v>
      </c>
      <c r="C329" t="s">
        <v>199</v>
      </c>
      <c r="D329" s="2" t="s">
        <v>194</v>
      </c>
      <c r="E329" t="s">
        <v>195</v>
      </c>
      <c r="F329" s="2">
        <v>40535</v>
      </c>
      <c r="G329" s="2" t="str">
        <f>_xlfn.XLOOKUP(Data_CoCau[[#This Row],[Material-Xuất]],MD_NVL[Material-Xuất],MD_NVL[SKU name_gom])</f>
        <v>B1_DT</v>
      </c>
      <c r="H329" t="str">
        <f>Data_CoCau[[#This Row],[Main SKU]]&amp;" | "&amp;Data_CoCau[[#This Row],[Main SKU name]]</f>
        <v>160012691 | Vảy PET B1_A3-B8_A3</v>
      </c>
      <c r="I329" t="str">
        <f>Data_CoCau[[#This Row],[Material-Xuất]]&amp;" | "&amp;Data_CoCau[[#This Row],[Material description-Xuất]]</f>
        <v>160012294 | Vảy PET B1_A3 DT</v>
      </c>
    </row>
    <row r="330" spans="1:9" hidden="1" x14ac:dyDescent="0.35">
      <c r="A330">
        <v>2024</v>
      </c>
      <c r="B330" s="55" t="s">
        <v>198</v>
      </c>
      <c r="C330" t="s">
        <v>199</v>
      </c>
      <c r="D330" s="2" t="s">
        <v>164</v>
      </c>
      <c r="E330" t="s">
        <v>165</v>
      </c>
      <c r="F330" s="2">
        <v>12460</v>
      </c>
      <c r="G330" s="2" t="str">
        <f>_xlfn.XLOOKUP(Data_CoCau[[#This Row],[Material-Xuất]],MD_NVL[Material-Xuất],MD_NVL[SKU name_gom])</f>
        <v>B1_MN</v>
      </c>
      <c r="H330" t="str">
        <f>Data_CoCau[[#This Row],[Main SKU]]&amp;" | "&amp;Data_CoCau[[#This Row],[Main SKU name]]</f>
        <v>160012691 | Vảy PET B1_A3-B8_A3</v>
      </c>
      <c r="I330" t="str">
        <f>Data_CoCau[[#This Row],[Material-Xuất]]&amp;" | "&amp;Data_CoCau[[#This Row],[Material description-Xuất]]</f>
        <v>160012296 | Vảy PET B1_A2.2 MN</v>
      </c>
    </row>
    <row r="331" spans="1:9" hidden="1" x14ac:dyDescent="0.35">
      <c r="A331">
        <v>2024</v>
      </c>
      <c r="B331" s="55" t="s">
        <v>198</v>
      </c>
      <c r="C331" t="s">
        <v>199</v>
      </c>
      <c r="D331" s="2" t="s">
        <v>91</v>
      </c>
      <c r="E331" t="s">
        <v>92</v>
      </c>
      <c r="F331" s="2">
        <v>4215</v>
      </c>
      <c r="G331" s="2" t="str">
        <f>_xlfn.XLOOKUP(Data_CoCau[[#This Row],[Material-Xuất]],MD_NVL[Material-Xuất],MD_NVL[SKU name_gom])</f>
        <v>Phó sản</v>
      </c>
      <c r="H331" t="str">
        <f>Data_CoCau[[#This Row],[Main SKU]]&amp;" | "&amp;Data_CoCau[[#This Row],[Main SKU name]]</f>
        <v>160012691 | Vảy PET B1_A3-B8_A3</v>
      </c>
      <c r="I331" t="str">
        <f>Data_CoCau[[#This Row],[Material-Xuất]]&amp;" | "&amp;Data_CoCau[[#This Row],[Material description-Xuất]]</f>
        <v>160012421 | Phó Sản PET Hạt Chưa Kết Tinh</v>
      </c>
    </row>
    <row r="332" spans="1:9" x14ac:dyDescent="0.35">
      <c r="A332">
        <v>2024</v>
      </c>
      <c r="B332" s="55" t="s">
        <v>198</v>
      </c>
      <c r="C332" t="s">
        <v>199</v>
      </c>
      <c r="D332" s="2" t="s">
        <v>358</v>
      </c>
      <c r="E332" t="s">
        <v>359</v>
      </c>
      <c r="F332" s="2">
        <v>100</v>
      </c>
      <c r="G332" s="2" t="str">
        <f>_xlfn.XLOOKUP(Data_CoCau[[#This Row],[Material-Xuất]],MD_NVL[Material-Xuất],MD_NVL[SKU name_gom])</f>
        <v>B8_DT</v>
      </c>
      <c r="H332" t="str">
        <f>Data_CoCau[[#This Row],[Main SKU]]&amp;" | "&amp;Data_CoCau[[#This Row],[Main SKU name]]</f>
        <v>160012691 | Vảy PET B1_A3-B8_A3</v>
      </c>
      <c r="I332" t="str">
        <f>Data_CoCau[[#This Row],[Material-Xuất]]&amp;" | "&amp;Data_CoCau[[#This Row],[Material description-Xuất]]</f>
        <v>160012386 | Vảy PET B8_A1</v>
      </c>
    </row>
    <row r="333" spans="1:9" hidden="1" x14ac:dyDescent="0.35">
      <c r="A333">
        <v>2024</v>
      </c>
      <c r="B333" s="55" t="s">
        <v>240</v>
      </c>
      <c r="C333" t="s">
        <v>241</v>
      </c>
      <c r="D333" t="s">
        <v>212</v>
      </c>
      <c r="E333" t="s">
        <v>213</v>
      </c>
      <c r="F333" s="37">
        <v>14100</v>
      </c>
      <c r="G333" s="2" t="str">
        <f>_xlfn.XLOOKUP(Data_CoCau[[#This Row],[Material-Xuất]],MD_NVL[Material-Xuất],MD_NVL[SKU name_gom])</f>
        <v>B6_DT</v>
      </c>
      <c r="H333" t="str">
        <f>Data_CoCau[[#This Row],[Main SKU]]&amp;" | "&amp;Data_CoCau[[#This Row],[Main SKU name]]</f>
        <v>160012790 | Vảy PET Xơ Sợi B6.2_A3-B7.1_A3</v>
      </c>
      <c r="I333" t="str">
        <f>Data_CoCau[[#This Row],[Material-Xuất]]&amp;" | "&amp;Data_CoCau[[#This Row],[Material description-Xuất]]</f>
        <v>160012689 | Vảy PET B6.2_A3.2</v>
      </c>
    </row>
    <row r="334" spans="1:9" hidden="1" x14ac:dyDescent="0.35">
      <c r="A334">
        <v>2024</v>
      </c>
      <c r="B334" s="55" t="s">
        <v>240</v>
      </c>
      <c r="C334" t="s">
        <v>241</v>
      </c>
      <c r="D334" t="s">
        <v>214</v>
      </c>
      <c r="E334" t="s">
        <v>215</v>
      </c>
      <c r="F334" s="37">
        <v>13500</v>
      </c>
      <c r="G334" s="2" t="str">
        <f>_xlfn.XLOOKUP(Data_CoCau[[#This Row],[Material-Xuất]],MD_NVL[Material-Xuất],MD_NVL[SKU name_gom])</f>
        <v>B7_DT</v>
      </c>
      <c r="H334" t="str">
        <f>Data_CoCau[[#This Row],[Main SKU]]&amp;" | "&amp;Data_CoCau[[#This Row],[Main SKU name]]</f>
        <v>160012790 | Vảy PET Xơ Sợi B6.2_A3-B7.1_A3</v>
      </c>
      <c r="I334" t="str">
        <f>Data_CoCau[[#This Row],[Material-Xuất]]&amp;" | "&amp;Data_CoCau[[#This Row],[Material description-Xuất]]</f>
        <v>160011808 | Vảy PET B7_A1</v>
      </c>
    </row>
    <row r="335" spans="1:9" x14ac:dyDescent="0.35">
      <c r="A335">
        <v>2024</v>
      </c>
      <c r="B335" s="55" t="s">
        <v>240</v>
      </c>
      <c r="C335" t="s">
        <v>241</v>
      </c>
      <c r="D335" t="s">
        <v>330</v>
      </c>
      <c r="E335" t="s">
        <v>331</v>
      </c>
      <c r="F335" s="37">
        <v>4000</v>
      </c>
      <c r="G335" s="2" t="str">
        <f>_xlfn.XLOOKUP(Data_CoCau[[#This Row],[Material-Xuất]],MD_NVL[Material-Xuất],MD_NVL[SKU name_gom])</f>
        <v>B7_DT</v>
      </c>
      <c r="H335" t="str">
        <f>Data_CoCau[[#This Row],[Main SKU]]&amp;" | "&amp;Data_CoCau[[#This Row],[Main SKU name]]</f>
        <v>160012790 | Vảy PET Xơ Sợi B6.2_A3-B7.1_A3</v>
      </c>
      <c r="I335" t="str">
        <f>Data_CoCau[[#This Row],[Material-Xuất]]&amp;" | "&amp;Data_CoCau[[#This Row],[Material description-Xuất]]</f>
        <v>160012380 | Vảy PET B7.1_A3</v>
      </c>
    </row>
    <row r="336" spans="1:9" x14ac:dyDescent="0.35">
      <c r="A336">
        <v>2024</v>
      </c>
      <c r="B336" s="55" t="s">
        <v>240</v>
      </c>
      <c r="C336" t="s">
        <v>241</v>
      </c>
      <c r="D336" t="s">
        <v>352</v>
      </c>
      <c r="E336" t="s">
        <v>353</v>
      </c>
      <c r="F336" s="37">
        <v>400</v>
      </c>
      <c r="G336" s="2" t="str">
        <f>_xlfn.XLOOKUP(Data_CoCau[[#This Row],[Material-Xuất]],MD_NVL[Material-Xuất],MD_NVL[SKU name_gom])</f>
        <v>B6_DT</v>
      </c>
      <c r="H336" t="str">
        <f>Data_CoCau[[#This Row],[Main SKU]]&amp;" | "&amp;Data_CoCau[[#This Row],[Main SKU name]]</f>
        <v>160012790 | Vảy PET Xơ Sợi B6.2_A3-B7.1_A3</v>
      </c>
      <c r="I336" t="str">
        <f>Data_CoCau[[#This Row],[Material-Xuất]]&amp;" | "&amp;Data_CoCau[[#This Row],[Material description-Xuất]]</f>
        <v>160012384 | Vảy PET B6.1_A3</v>
      </c>
    </row>
    <row r="337" spans="1:9" hidden="1" x14ac:dyDescent="0.35">
      <c r="A337">
        <v>2025</v>
      </c>
      <c r="B337" s="55" t="s">
        <v>240</v>
      </c>
      <c r="C337" t="s">
        <v>241</v>
      </c>
      <c r="D337" t="s">
        <v>212</v>
      </c>
      <c r="E337" t="s">
        <v>213</v>
      </c>
      <c r="F337" s="37">
        <v>170725</v>
      </c>
      <c r="G337" s="2" t="str">
        <f>_xlfn.XLOOKUP(Data_CoCau[[#This Row],[Material-Xuất]],MD_NVL[Material-Xuất],MD_NVL[SKU name_gom])</f>
        <v>B6_DT</v>
      </c>
      <c r="H337" t="str">
        <f>Data_CoCau[[#This Row],[Main SKU]]&amp;" | "&amp;Data_CoCau[[#This Row],[Main SKU name]]</f>
        <v>160012790 | Vảy PET Xơ Sợi B6.2_A3-B7.1_A3</v>
      </c>
      <c r="I337" t="str">
        <f>Data_CoCau[[#This Row],[Material-Xuất]]&amp;" | "&amp;Data_CoCau[[#This Row],[Material description-Xuất]]</f>
        <v>160012689 | Vảy PET B6.2_A3.2</v>
      </c>
    </row>
    <row r="338" spans="1:9" hidden="1" x14ac:dyDescent="0.35">
      <c r="A338">
        <v>2025</v>
      </c>
      <c r="B338" s="55" t="s">
        <v>240</v>
      </c>
      <c r="C338" t="s">
        <v>241</v>
      </c>
      <c r="D338" t="s">
        <v>236</v>
      </c>
      <c r="E338" t="s">
        <v>237</v>
      </c>
      <c r="F338" s="37">
        <v>31020</v>
      </c>
      <c r="G338" s="2" t="str">
        <f>_xlfn.XLOOKUP(Data_CoCau[[#This Row],[Material-Xuất]],MD_NVL[Material-Xuất],MD_NVL[SKU name_gom])</f>
        <v>Phó sản</v>
      </c>
      <c r="H338" t="str">
        <f>Data_CoCau[[#This Row],[Main SKU]]&amp;" | "&amp;Data_CoCau[[#This Row],[Main SKU name]]</f>
        <v>160012790 | Vảy PET Xơ Sợi B6.2_A3-B7.1_A3</v>
      </c>
      <c r="I338" t="str">
        <f>Data_CoCau[[#This Row],[Material-Xuất]]&amp;" | "&amp;Data_CoCau[[#This Row],[Material description-Xuất]]</f>
        <v>160012719 | Vảy PET HAD_A3</v>
      </c>
    </row>
    <row r="339" spans="1:9" hidden="1" x14ac:dyDescent="0.35">
      <c r="A339">
        <v>2025</v>
      </c>
      <c r="B339" s="55" t="s">
        <v>240</v>
      </c>
      <c r="C339" t="s">
        <v>241</v>
      </c>
      <c r="D339" t="s">
        <v>232</v>
      </c>
      <c r="E339" t="s">
        <v>233</v>
      </c>
      <c r="F339" s="37">
        <v>19500</v>
      </c>
      <c r="G339" s="2" t="str">
        <f>_xlfn.XLOOKUP(Data_CoCau[[#This Row],[Material-Xuất]],MD_NVL[Material-Xuất],MD_NVL[SKU name_gom])</f>
        <v>Phó sản</v>
      </c>
      <c r="H339" t="str">
        <f>Data_CoCau[[#This Row],[Main SKU]]&amp;" | "&amp;Data_CoCau[[#This Row],[Main SKU name]]</f>
        <v>160012790 | Vảy PET Xơ Sợi B6.2_A3-B7.1_A3</v>
      </c>
      <c r="I339" t="str">
        <f>Data_CoCau[[#This Row],[Material-Xuất]]&amp;" | "&amp;Data_CoCau[[#This Row],[Material description-Xuất]]</f>
        <v>160012717 | Vảy PET HAD_A1</v>
      </c>
    </row>
    <row r="340" spans="1:9" hidden="1" x14ac:dyDescent="0.35">
      <c r="A340">
        <v>2025</v>
      </c>
      <c r="B340" s="55" t="s">
        <v>240</v>
      </c>
      <c r="C340" t="s">
        <v>241</v>
      </c>
      <c r="D340" t="s">
        <v>284</v>
      </c>
      <c r="E340" t="s">
        <v>285</v>
      </c>
      <c r="F340" s="37">
        <v>12275</v>
      </c>
      <c r="G340" s="2" t="str">
        <f>_xlfn.XLOOKUP(Data_CoCau[[#This Row],[Material-Xuất]],MD_NVL[Material-Xuất],MD_NVL[SKU name_gom])</f>
        <v>Phó sản</v>
      </c>
      <c r="H340" t="str">
        <f>Data_CoCau[[#This Row],[Main SKU]]&amp;" | "&amp;Data_CoCau[[#This Row],[Main SKU name]]</f>
        <v>160012790 | Vảy PET Xơ Sợi B6.2_A3-B7.1_A3</v>
      </c>
      <c r="I340" t="str">
        <f>Data_CoCau[[#This Row],[Material-Xuất]]&amp;" | "&amp;Data_CoCau[[#This Row],[Material description-Xuất]]</f>
        <v>160012859 | Phôi WSS01G Xanh Ngọc Sau Rửa</v>
      </c>
    </row>
    <row r="341" spans="1:9" hidden="1" x14ac:dyDescent="0.35">
      <c r="A341">
        <v>2025</v>
      </c>
      <c r="B341" s="55" t="s">
        <v>240</v>
      </c>
      <c r="C341" t="s">
        <v>241</v>
      </c>
      <c r="D341" t="s">
        <v>234</v>
      </c>
      <c r="E341" t="s">
        <v>235</v>
      </c>
      <c r="F341" s="37">
        <v>9000</v>
      </c>
      <c r="G341" s="2" t="str">
        <f>_xlfn.XLOOKUP(Data_CoCau[[#This Row],[Material-Xuất]],MD_NVL[Material-Xuất],MD_NVL[SKU name_gom])</f>
        <v>Phó sản</v>
      </c>
      <c r="H341" t="str">
        <f>Data_CoCau[[#This Row],[Main SKU]]&amp;" | "&amp;Data_CoCau[[#This Row],[Main SKU name]]</f>
        <v>160012790 | Vảy PET Xơ Sợi B6.2_A3-B7.1_A3</v>
      </c>
      <c r="I341" t="str">
        <f>Data_CoCau[[#This Row],[Material-Xuất]]&amp;" | "&amp;Data_CoCau[[#This Row],[Material description-Xuất]]</f>
        <v>160012718 | Vảy PET HAD_A2</v>
      </c>
    </row>
    <row r="342" spans="1:9" x14ac:dyDescent="0.35">
      <c r="A342">
        <v>2025</v>
      </c>
      <c r="B342" s="55" t="s">
        <v>240</v>
      </c>
      <c r="C342" t="s">
        <v>241</v>
      </c>
      <c r="D342" t="s">
        <v>342</v>
      </c>
      <c r="E342" t="s">
        <v>343</v>
      </c>
      <c r="F342" s="37">
        <v>4850</v>
      </c>
      <c r="G342" s="2" t="str">
        <f>_xlfn.XLOOKUP(Data_CoCau[[#This Row],[Material-Xuất]],MD_NVL[Material-Xuất],MD_NVL[SKU name_gom])</f>
        <v>Phó sản</v>
      </c>
      <c r="H342" t="str">
        <f>Data_CoCau[[#This Row],[Main SKU]]&amp;" | "&amp;Data_CoCau[[#This Row],[Main SKU name]]</f>
        <v>160012790 | Vảy PET Xơ Sợi B6.2_A3-B7.1_A3</v>
      </c>
      <c r="I342" t="str">
        <f>Data_CoCau[[#This Row],[Material-Xuất]]&amp;" | "&amp;Data_CoCau[[#This Row],[Material description-Xuất]]</f>
        <v>160012429 | Đầu Keo PET Sau Băm</v>
      </c>
    </row>
    <row r="343" spans="1:9" hidden="1" x14ac:dyDescent="0.35">
      <c r="A343">
        <v>2025</v>
      </c>
      <c r="B343" s="55" t="s">
        <v>240</v>
      </c>
      <c r="C343" t="s">
        <v>241</v>
      </c>
      <c r="D343" t="s">
        <v>222</v>
      </c>
      <c r="E343" t="s">
        <v>223</v>
      </c>
      <c r="F343" s="37">
        <v>4236</v>
      </c>
      <c r="G343" s="2" t="str">
        <f>_xlfn.XLOOKUP(Data_CoCau[[#This Row],[Material-Xuất]],MD_NVL[Material-Xuất],MD_NVL[SKU name_gom])</f>
        <v>B2_DT</v>
      </c>
      <c r="H343" t="str">
        <f>Data_CoCau[[#This Row],[Main SKU]]&amp;" | "&amp;Data_CoCau[[#This Row],[Main SKU name]]</f>
        <v>160012790 | Vảy PET Xơ Sợi B6.2_A3-B7.1_A3</v>
      </c>
      <c r="I343" t="str">
        <f>Data_CoCau[[#This Row],[Material-Xuất]]&amp;" | "&amp;Data_CoCau[[#This Row],[Material description-Xuất]]</f>
        <v>160012683 | Vảy PET B2.2_A1</v>
      </c>
    </row>
    <row r="344" spans="1:9" hidden="1" x14ac:dyDescent="0.35">
      <c r="A344">
        <v>2025</v>
      </c>
      <c r="B344" s="55" t="s">
        <v>240</v>
      </c>
      <c r="C344" t="s">
        <v>241</v>
      </c>
      <c r="D344" t="s">
        <v>224</v>
      </c>
      <c r="E344" t="s">
        <v>225</v>
      </c>
      <c r="F344" s="37">
        <v>4000</v>
      </c>
      <c r="G344" s="2" t="str">
        <f>_xlfn.XLOOKUP(Data_CoCau[[#This Row],[Material-Xuất]],MD_NVL[Material-Xuất],MD_NVL[SKU name_gom])</f>
        <v>B2_DT</v>
      </c>
      <c r="H344" t="str">
        <f>Data_CoCau[[#This Row],[Main SKU]]&amp;" | "&amp;Data_CoCau[[#This Row],[Main SKU name]]</f>
        <v>160012790 | Vảy PET Xơ Sợi B6.2_A3-B7.1_A3</v>
      </c>
      <c r="I344" t="str">
        <f>Data_CoCau[[#This Row],[Material-Xuất]]&amp;" | "&amp;Data_CoCau[[#This Row],[Material description-Xuất]]</f>
        <v>160012684 | Vảy PET B2.2_A2</v>
      </c>
    </row>
    <row r="345" spans="1:9" hidden="1" x14ac:dyDescent="0.35">
      <c r="A345">
        <v>2025</v>
      </c>
      <c r="B345" s="55" t="s">
        <v>240</v>
      </c>
      <c r="C345" t="s">
        <v>241</v>
      </c>
      <c r="D345" t="s">
        <v>288</v>
      </c>
      <c r="E345" t="s">
        <v>289</v>
      </c>
      <c r="F345" s="37">
        <v>4000</v>
      </c>
      <c r="G345" s="2" t="str">
        <f>_xlfn.XLOOKUP(Data_CoCau[[#This Row],[Material-Xuất]],MD_NVL[Material-Xuất],MD_NVL[SKU name_gom])</f>
        <v>B5_DT</v>
      </c>
      <c r="H345" t="str">
        <f>Data_CoCau[[#This Row],[Main SKU]]&amp;" | "&amp;Data_CoCau[[#This Row],[Main SKU name]]</f>
        <v>160012790 | Vảy PET Xơ Sợi B6.2_A3-B7.1_A3</v>
      </c>
      <c r="I345" t="str">
        <f>Data_CoCau[[#This Row],[Material-Xuất]]&amp;" | "&amp;Data_CoCau[[#This Row],[Material description-Xuất]]</f>
        <v>160009898 | Vảy PET B5_A1</v>
      </c>
    </row>
    <row r="346" spans="1:9" hidden="1" x14ac:dyDescent="0.35">
      <c r="A346">
        <v>2025</v>
      </c>
      <c r="B346" s="55" t="s">
        <v>240</v>
      </c>
      <c r="C346" t="s">
        <v>241</v>
      </c>
      <c r="D346" t="s">
        <v>282</v>
      </c>
      <c r="E346" t="s">
        <v>283</v>
      </c>
      <c r="F346" s="37">
        <v>4000</v>
      </c>
      <c r="G346" s="2" t="str">
        <f>_xlfn.XLOOKUP(Data_CoCau[[#This Row],[Material-Xuất]],MD_NVL[Material-Xuất],MD_NVL[SKU name_gom])</f>
        <v>B5_DT</v>
      </c>
      <c r="H346" t="str">
        <f>Data_CoCau[[#This Row],[Main SKU]]&amp;" | "&amp;Data_CoCau[[#This Row],[Main SKU name]]</f>
        <v>160012790 | Vảy PET Xơ Sợi B6.2_A3-B7.1_A3</v>
      </c>
      <c r="I346" t="str">
        <f>Data_CoCau[[#This Row],[Material-Xuất]]&amp;" | "&amp;Data_CoCau[[#This Row],[Material description-Xuất]]</f>
        <v>160012306 | Vảy PET B5_A3</v>
      </c>
    </row>
    <row r="347" spans="1:9" x14ac:dyDescent="0.35">
      <c r="A347">
        <v>2025</v>
      </c>
      <c r="B347" s="55" t="s">
        <v>240</v>
      </c>
      <c r="C347" t="s">
        <v>241</v>
      </c>
      <c r="D347" t="s">
        <v>368</v>
      </c>
      <c r="E347" t="s">
        <v>369</v>
      </c>
      <c r="F347" s="37">
        <v>3194</v>
      </c>
      <c r="G347" s="2" t="str">
        <f>_xlfn.XLOOKUP(Data_CoCau[[#This Row],[Material-Xuất]],MD_NVL[Material-Xuất],MD_NVL[SKU name_gom])</f>
        <v>Hạt</v>
      </c>
      <c r="H347" t="str">
        <f>Data_CoCau[[#This Row],[Main SKU]]&amp;" | "&amp;Data_CoCau[[#This Row],[Main SKU name]]</f>
        <v>160012790 | Vảy PET Xơ Sợi B6.2_A3-B7.1_A3</v>
      </c>
      <c r="I347" t="str">
        <f>Data_CoCau[[#This Row],[Material-Xuất]]&amp;" | "&amp;Data_CoCau[[#This Row],[Material description-Xuất]]</f>
        <v>110000444 | Hạt trụ</v>
      </c>
    </row>
    <row r="348" spans="1:9" hidden="1" x14ac:dyDescent="0.35">
      <c r="A348">
        <v>2025</v>
      </c>
      <c r="B348" s="55" t="s">
        <v>240</v>
      </c>
      <c r="C348" t="s">
        <v>241</v>
      </c>
      <c r="D348" t="s">
        <v>278</v>
      </c>
      <c r="E348" t="s">
        <v>279</v>
      </c>
      <c r="F348" s="37">
        <v>2999</v>
      </c>
      <c r="G348" s="2" t="str">
        <f>_xlfn.XLOOKUP(Data_CoCau[[#This Row],[Material-Xuất]],MD_NVL[Material-Xuất],MD_NVL[SKU name_gom])</f>
        <v>B5_DT</v>
      </c>
      <c r="H348" t="str">
        <f>Data_CoCau[[#This Row],[Main SKU]]&amp;" | "&amp;Data_CoCau[[#This Row],[Main SKU name]]</f>
        <v>160012790 | Vảy PET Xơ Sợi B6.2_A3-B7.1_A3</v>
      </c>
      <c r="I348" t="str">
        <f>Data_CoCau[[#This Row],[Material-Xuất]]&amp;" | "&amp;Data_CoCau[[#This Row],[Material description-Xuất]]</f>
        <v>160012305 | Vảy PET B5_A2</v>
      </c>
    </row>
    <row r="349" spans="1:9" x14ac:dyDescent="0.35">
      <c r="A349">
        <v>2025</v>
      </c>
      <c r="B349" s="55" t="s">
        <v>240</v>
      </c>
      <c r="C349" t="s">
        <v>241</v>
      </c>
      <c r="D349" t="s">
        <v>356</v>
      </c>
      <c r="E349" t="s">
        <v>357</v>
      </c>
      <c r="F349" s="37">
        <v>2500</v>
      </c>
      <c r="G349" s="2" t="str">
        <f>_xlfn.XLOOKUP(Data_CoCau[[#This Row],[Material-Xuất]],MD_NVL[Material-Xuất],MD_NVL[SKU name_gom])</f>
        <v>B8_DT</v>
      </c>
      <c r="H349" t="str">
        <f>Data_CoCau[[#This Row],[Main SKU]]&amp;" | "&amp;Data_CoCau[[#This Row],[Main SKU name]]</f>
        <v>160012790 | Vảy PET Xơ Sợi B6.2_A3-B7.1_A3</v>
      </c>
      <c r="I349" t="str">
        <f>Data_CoCau[[#This Row],[Material-Xuất]]&amp;" | "&amp;Data_CoCau[[#This Row],[Material description-Xuất]]</f>
        <v>160012387 | Vảy PET B8_A2</v>
      </c>
    </row>
    <row r="350" spans="1:9" hidden="1" x14ac:dyDescent="0.35">
      <c r="A350">
        <v>2025</v>
      </c>
      <c r="B350" s="55" t="s">
        <v>240</v>
      </c>
      <c r="C350" t="s">
        <v>241</v>
      </c>
      <c r="D350" t="s">
        <v>254</v>
      </c>
      <c r="E350" t="s">
        <v>255</v>
      </c>
      <c r="F350" s="37">
        <v>2000</v>
      </c>
      <c r="G350" s="2" t="str">
        <f>_xlfn.XLOOKUP(Data_CoCau[[#This Row],[Material-Xuất]],MD_NVL[Material-Xuất],MD_NVL[SKU name_gom])</f>
        <v>Phó sản</v>
      </c>
      <c r="H350" t="str">
        <f>Data_CoCau[[#This Row],[Main SKU]]&amp;" | "&amp;Data_CoCau[[#This Row],[Main SKU name]]</f>
        <v>160012790 | Vảy PET Xơ Sợi B6.2_A3-B7.1_A3</v>
      </c>
      <c r="I350" t="str">
        <f>Data_CoCau[[#This Row],[Material-Xuất]]&amp;" | "&amp;Data_CoCau[[#This Row],[Material description-Xuất]]</f>
        <v>160012801 | Vảy PET GC Dây Đai</v>
      </c>
    </row>
    <row r="351" spans="1:9" hidden="1" x14ac:dyDescent="0.35">
      <c r="A351">
        <v>2025</v>
      </c>
      <c r="B351" s="55" t="s">
        <v>240</v>
      </c>
      <c r="C351" t="s">
        <v>241</v>
      </c>
      <c r="D351" t="s">
        <v>244</v>
      </c>
      <c r="E351" t="s">
        <v>245</v>
      </c>
      <c r="F351" s="37">
        <v>1501</v>
      </c>
      <c r="G351" s="2" t="str">
        <f>_xlfn.XLOOKUP(Data_CoCau[[#This Row],[Material-Xuất]],MD_NVL[Material-Xuất],MD_NVL[SKU name_gom])</f>
        <v>Phó sản</v>
      </c>
      <c r="H351" t="str">
        <f>Data_CoCau[[#This Row],[Main SKU]]&amp;" | "&amp;Data_CoCau[[#This Row],[Main SKU name]]</f>
        <v>160012790 | Vảy PET Xơ Sợi B6.2_A3-B7.1_A3</v>
      </c>
      <c r="I351" t="str">
        <f>Data_CoCau[[#This Row],[Material-Xuất]]&amp;" | "&amp;Data_CoCau[[#This Row],[Material description-Xuất]]</f>
        <v>160012439 | Vảy PET Tomra_A3</v>
      </c>
    </row>
    <row r="352" spans="1:9" hidden="1" x14ac:dyDescent="0.35">
      <c r="A352">
        <v>2025</v>
      </c>
      <c r="B352" s="55" t="s">
        <v>240</v>
      </c>
      <c r="C352" t="s">
        <v>241</v>
      </c>
      <c r="D352" t="s">
        <v>252</v>
      </c>
      <c r="E352" t="s">
        <v>253</v>
      </c>
      <c r="F352" s="37">
        <v>1000</v>
      </c>
      <c r="G352" s="2" t="str">
        <f>_xlfn.XLOOKUP(Data_CoCau[[#This Row],[Material-Xuất]],MD_NVL[Material-Xuất],MD_NVL[SKU name_gom])</f>
        <v>B2_DT</v>
      </c>
      <c r="H352" t="str">
        <f>Data_CoCau[[#This Row],[Main SKU]]&amp;" | "&amp;Data_CoCau[[#This Row],[Main SKU name]]</f>
        <v>160012790 | Vảy PET Xơ Sợi B6.2_A3-B7.1_A3</v>
      </c>
      <c r="I352" t="str">
        <f>Data_CoCau[[#This Row],[Material-Xuất]]&amp;" | "&amp;Data_CoCau[[#This Row],[Material description-Xuất]]</f>
        <v>160012685 | Vảy PET B2.2_A3</v>
      </c>
    </row>
    <row r="353" spans="1:9" x14ac:dyDescent="0.35">
      <c r="A353">
        <v>2025</v>
      </c>
      <c r="B353" s="55" t="s">
        <v>240</v>
      </c>
      <c r="C353" t="s">
        <v>241</v>
      </c>
      <c r="D353" t="s">
        <v>336</v>
      </c>
      <c r="E353" t="s">
        <v>337</v>
      </c>
      <c r="F353" s="37">
        <v>800</v>
      </c>
      <c r="G353" s="2" t="str">
        <f>_xlfn.XLOOKUP(Data_CoCau[[#This Row],[Material-Xuất]],MD_NVL[Material-Xuất],MD_NVL[SKU name_gom])</f>
        <v>Phó sản</v>
      </c>
      <c r="H353" t="str">
        <f>Data_CoCau[[#This Row],[Main SKU]]&amp;" | "&amp;Data_CoCau[[#This Row],[Main SKU name]]</f>
        <v>160012790 | Vảy PET Xơ Sợi B6.2_A3-B7.1_A3</v>
      </c>
      <c r="I353" t="str">
        <f>Data_CoCau[[#This Row],[Material-Xuất]]&amp;" | "&amp;Data_CoCau[[#This Row],[Material description-Xuất]]</f>
        <v>160012858 | Phôi WSS01G Xám Sau Rửa</v>
      </c>
    </row>
    <row r="354" spans="1:9" x14ac:dyDescent="0.35">
      <c r="A354">
        <v>2025</v>
      </c>
      <c r="B354" s="55" t="s">
        <v>240</v>
      </c>
      <c r="C354" t="s">
        <v>241</v>
      </c>
      <c r="D354" t="s">
        <v>358</v>
      </c>
      <c r="E354" t="s">
        <v>359</v>
      </c>
      <c r="F354" s="37">
        <v>400</v>
      </c>
      <c r="G354" s="2" t="str">
        <f>_xlfn.XLOOKUP(Data_CoCau[[#This Row],[Material-Xuất]],MD_NVL[Material-Xuất],MD_NVL[SKU name_gom])</f>
        <v>B8_DT</v>
      </c>
      <c r="H354" t="str">
        <f>Data_CoCau[[#This Row],[Main SKU]]&amp;" | "&amp;Data_CoCau[[#This Row],[Main SKU name]]</f>
        <v>160012790 | Vảy PET Xơ Sợi B6.2_A3-B7.1_A3</v>
      </c>
      <c r="I354" t="str">
        <f>Data_CoCau[[#This Row],[Material-Xuất]]&amp;" | "&amp;Data_CoCau[[#This Row],[Material description-Xuất]]</f>
        <v>160012386 | Vảy PET B8_A1</v>
      </c>
    </row>
    <row r="355" spans="1:9" hidden="1" x14ac:dyDescent="0.35">
      <c r="A355">
        <v>2024</v>
      </c>
      <c r="B355" s="55" t="s">
        <v>180</v>
      </c>
      <c r="C355" t="s">
        <v>181</v>
      </c>
      <c r="D355" s="2" t="s">
        <v>164</v>
      </c>
      <c r="E355" t="s">
        <v>165</v>
      </c>
      <c r="F355" s="2">
        <v>9000</v>
      </c>
      <c r="G355" s="2" t="str">
        <f>_xlfn.XLOOKUP(Data_CoCau[[#This Row],[Material-Xuất]],MD_NVL[Material-Xuất],MD_NVL[SKU name_gom])</f>
        <v>B1_MN</v>
      </c>
      <c r="H355" t="str">
        <f>Data_CoCau[[#This Row],[Main SKU]]&amp;" | "&amp;Data_CoCau[[#This Row],[Main SKU name]]</f>
        <v>160012400 | Vảy PET B3-B5</v>
      </c>
      <c r="I355" t="str">
        <f>Data_CoCau[[#This Row],[Material-Xuất]]&amp;" | "&amp;Data_CoCau[[#This Row],[Material description-Xuất]]</f>
        <v>160012296 | Vảy PET B1_A2.2 MN</v>
      </c>
    </row>
    <row r="356" spans="1:9" hidden="1" x14ac:dyDescent="0.35">
      <c r="A356">
        <v>2024</v>
      </c>
      <c r="B356" s="55" t="s">
        <v>180</v>
      </c>
      <c r="C356" t="s">
        <v>181</v>
      </c>
      <c r="D356" s="2" t="s">
        <v>194</v>
      </c>
      <c r="E356" t="s">
        <v>195</v>
      </c>
      <c r="F356" s="2">
        <v>2775</v>
      </c>
      <c r="G356" s="2" t="str">
        <f>_xlfn.XLOOKUP(Data_CoCau[[#This Row],[Material-Xuất]],MD_NVL[Material-Xuất],MD_NVL[SKU name_gom])</f>
        <v>B1_DT</v>
      </c>
      <c r="H356" t="str">
        <f>Data_CoCau[[#This Row],[Main SKU]]&amp;" | "&amp;Data_CoCau[[#This Row],[Main SKU name]]</f>
        <v>160012400 | Vảy PET B3-B5</v>
      </c>
      <c r="I356" t="str">
        <f>Data_CoCau[[#This Row],[Material-Xuất]]&amp;" | "&amp;Data_CoCau[[#This Row],[Material description-Xuất]]</f>
        <v>160012294 | Vảy PET B1_A3 DT</v>
      </c>
    </row>
    <row r="357" spans="1:9" hidden="1" x14ac:dyDescent="0.35">
      <c r="A357">
        <v>2024</v>
      </c>
      <c r="B357" s="55" t="s">
        <v>180</v>
      </c>
      <c r="C357" t="s">
        <v>181</v>
      </c>
      <c r="D357" s="2" t="s">
        <v>288</v>
      </c>
      <c r="E357" t="s">
        <v>289</v>
      </c>
      <c r="F357" s="2">
        <v>2725</v>
      </c>
      <c r="G357" s="2" t="str">
        <f>_xlfn.XLOOKUP(Data_CoCau[[#This Row],[Material-Xuất]],MD_NVL[Material-Xuất],MD_NVL[SKU name_gom])</f>
        <v>B5_DT</v>
      </c>
      <c r="H357" t="str">
        <f>Data_CoCau[[#This Row],[Main SKU]]&amp;" | "&amp;Data_CoCau[[#This Row],[Main SKU name]]</f>
        <v>160012400 | Vảy PET B3-B5</v>
      </c>
      <c r="I357" t="str">
        <f>Data_CoCau[[#This Row],[Material-Xuất]]&amp;" | "&amp;Data_CoCau[[#This Row],[Material description-Xuất]]</f>
        <v>160009898 | Vảy PET B5_A1</v>
      </c>
    </row>
    <row r="358" spans="1:9" hidden="1" x14ac:dyDescent="0.35">
      <c r="A358">
        <v>2024</v>
      </c>
      <c r="B358" s="55" t="s">
        <v>180</v>
      </c>
      <c r="C358" t="s">
        <v>181</v>
      </c>
      <c r="D358" s="2" t="s">
        <v>218</v>
      </c>
      <c r="E358" t="s">
        <v>219</v>
      </c>
      <c r="F358" s="2">
        <v>2000</v>
      </c>
      <c r="G358" s="2" t="str">
        <f>_xlfn.XLOOKUP(Data_CoCau[[#This Row],[Material-Xuất]],MD_NVL[Material-Xuất],MD_NVL[SKU name_gom])</f>
        <v>B2_DT</v>
      </c>
      <c r="H358" t="str">
        <f>Data_CoCau[[#This Row],[Main SKU]]&amp;" | "&amp;Data_CoCau[[#This Row],[Main SKU name]]</f>
        <v>160012400 | Vảy PET B3-B5</v>
      </c>
      <c r="I358" t="str">
        <f>Data_CoCau[[#This Row],[Material-Xuất]]&amp;" | "&amp;Data_CoCau[[#This Row],[Material description-Xuất]]</f>
        <v>160009896 | Vảy PET B2.1_A1</v>
      </c>
    </row>
    <row r="359" spans="1:9" hidden="1" x14ac:dyDescent="0.35">
      <c r="A359">
        <v>2026</v>
      </c>
      <c r="B359" s="55" t="s">
        <v>180</v>
      </c>
      <c r="C359" t="s">
        <v>181</v>
      </c>
      <c r="D359" s="2" t="s">
        <v>196</v>
      </c>
      <c r="E359" t="s">
        <v>197</v>
      </c>
      <c r="F359" s="2">
        <v>92650</v>
      </c>
      <c r="G359" s="2" t="str">
        <f>_xlfn.XLOOKUP(Data_CoCau[[#This Row],[Material-Xuất]],MD_NVL[Material-Xuất],MD_NVL[SKU name_gom])</f>
        <v>B1_MN</v>
      </c>
      <c r="H359" t="str">
        <f>Data_CoCau[[#This Row],[Main SKU]]&amp;" | "&amp;Data_CoCau[[#This Row],[Main SKU name]]</f>
        <v>160012400 | Vảy PET B3-B5</v>
      </c>
      <c r="I359" t="str">
        <f>Data_CoCau[[#This Row],[Material-Xuất]]&amp;" | "&amp;Data_CoCau[[#This Row],[Material description-Xuất]]</f>
        <v>160012297 | Vảy PET B1_A3 MN</v>
      </c>
    </row>
    <row r="360" spans="1:9" hidden="1" x14ac:dyDescent="0.35">
      <c r="A360">
        <v>2026</v>
      </c>
      <c r="B360" s="55" t="s">
        <v>180</v>
      </c>
      <c r="C360" t="s">
        <v>181</v>
      </c>
      <c r="D360" s="2" t="s">
        <v>266</v>
      </c>
      <c r="E360" t="s">
        <v>267</v>
      </c>
      <c r="F360" s="2">
        <v>37200</v>
      </c>
      <c r="G360" s="2" t="str">
        <f>_xlfn.XLOOKUP(Data_CoCau[[#This Row],[Material-Xuất]],MD_NVL[Material-Xuất],MD_NVL[SKU name_gom])</f>
        <v>B6_DT</v>
      </c>
      <c r="H360" t="str">
        <f>Data_CoCau[[#This Row],[Main SKU]]&amp;" | "&amp;Data_CoCau[[#This Row],[Main SKU name]]</f>
        <v>160012400 | Vảy PET B3-B5</v>
      </c>
      <c r="I360" t="str">
        <f>Data_CoCau[[#This Row],[Material-Xuất]]&amp;" | "&amp;Data_CoCau[[#This Row],[Material description-Xuất]]</f>
        <v>160012917 | Vảy PET B6.2_A3.1</v>
      </c>
    </row>
    <row r="361" spans="1:9" hidden="1" x14ac:dyDescent="0.35">
      <c r="A361">
        <v>2026</v>
      </c>
      <c r="B361" s="55" t="s">
        <v>180</v>
      </c>
      <c r="C361" t="s">
        <v>181</v>
      </c>
      <c r="D361" s="2" t="s">
        <v>172</v>
      </c>
      <c r="E361" t="s">
        <v>173</v>
      </c>
      <c r="F361" s="2">
        <v>27000</v>
      </c>
      <c r="G361" s="2" t="str">
        <f>_xlfn.XLOOKUP(Data_CoCau[[#This Row],[Material-Xuất]],MD_NVL[Material-Xuất],MD_NVL[SKU name_gom])</f>
        <v>B1_DT</v>
      </c>
      <c r="H361" t="str">
        <f>Data_CoCau[[#This Row],[Main SKU]]&amp;" | "&amp;Data_CoCau[[#This Row],[Main SKU name]]</f>
        <v>160012400 | Vảy PET B3-B5</v>
      </c>
      <c r="I361" t="str">
        <f>Data_CoCau[[#This Row],[Material-Xuất]]&amp;" | "&amp;Data_CoCau[[#This Row],[Material description-Xuất]]</f>
        <v>160012293 | Vảy PET B1_A2.2 DT</v>
      </c>
    </row>
    <row r="362" spans="1:9" x14ac:dyDescent="0.35">
      <c r="A362">
        <v>2026</v>
      </c>
      <c r="B362" s="55" t="s">
        <v>180</v>
      </c>
      <c r="C362" t="s">
        <v>181</v>
      </c>
      <c r="D362" s="2" t="s">
        <v>360</v>
      </c>
      <c r="E362" t="s">
        <v>361</v>
      </c>
      <c r="F362" s="2">
        <v>18250</v>
      </c>
      <c r="G362" s="2" t="str">
        <f>_xlfn.XLOOKUP(Data_CoCau[[#This Row],[Material-Xuất]],MD_NVL[Material-Xuất],MD_NVL[SKU name_gom])</f>
        <v>B3_MN</v>
      </c>
      <c r="H362" t="str">
        <f>Data_CoCau[[#This Row],[Main SKU]]&amp;" | "&amp;Data_CoCau[[#This Row],[Main SKU name]]</f>
        <v>160012400 | Vảy PET B3-B5</v>
      </c>
      <c r="I362" t="str">
        <f>Data_CoCau[[#This Row],[Material-Xuất]]&amp;" | "&amp;Data_CoCau[[#This Row],[Material description-Xuất]]</f>
        <v>160012411 | Vảy PET B3_A5.2_A3</v>
      </c>
    </row>
    <row r="363" spans="1:9" hidden="1" x14ac:dyDescent="0.35">
      <c r="A363">
        <v>2026</v>
      </c>
      <c r="B363" s="55" t="s">
        <v>180</v>
      </c>
      <c r="C363" t="s">
        <v>181</v>
      </c>
      <c r="D363" s="2" t="s">
        <v>194</v>
      </c>
      <c r="E363" t="s">
        <v>195</v>
      </c>
      <c r="F363" s="2">
        <v>14400</v>
      </c>
      <c r="G363" s="2" t="str">
        <f>_xlfn.XLOOKUP(Data_CoCau[[#This Row],[Material-Xuất]],MD_NVL[Material-Xuất],MD_NVL[SKU name_gom])</f>
        <v>B1_DT</v>
      </c>
      <c r="H363" t="str">
        <f>Data_CoCau[[#This Row],[Main SKU]]&amp;" | "&amp;Data_CoCau[[#This Row],[Main SKU name]]</f>
        <v>160012400 | Vảy PET B3-B5</v>
      </c>
      <c r="I363" t="str">
        <f>Data_CoCau[[#This Row],[Material-Xuất]]&amp;" | "&amp;Data_CoCau[[#This Row],[Material description-Xuất]]</f>
        <v>160012294 | Vảy PET B1_A3 DT</v>
      </c>
    </row>
    <row r="364" spans="1:9" hidden="1" x14ac:dyDescent="0.35">
      <c r="A364">
        <v>2026</v>
      </c>
      <c r="B364" s="55" t="s">
        <v>180</v>
      </c>
      <c r="C364" t="s">
        <v>181</v>
      </c>
      <c r="D364" s="2" t="s">
        <v>226</v>
      </c>
      <c r="E364" t="s">
        <v>227</v>
      </c>
      <c r="F364" s="2">
        <v>11300</v>
      </c>
      <c r="G364" s="2" t="str">
        <f>_xlfn.XLOOKUP(Data_CoCau[[#This Row],[Material-Xuất]],MD_NVL[Material-Xuất],MD_NVL[SKU name_gom])</f>
        <v>B6_DT</v>
      </c>
      <c r="H364" t="str">
        <f>Data_CoCau[[#This Row],[Main SKU]]&amp;" | "&amp;Data_CoCau[[#This Row],[Main SKU name]]</f>
        <v>160012400 | Vảy PET B3-B5</v>
      </c>
      <c r="I364" t="str">
        <f>Data_CoCau[[#This Row],[Material-Xuất]]&amp;" | "&amp;Data_CoCau[[#This Row],[Material description-Xuất]]</f>
        <v>160012688 | Vảy PET B6.2_A2</v>
      </c>
    </row>
    <row r="365" spans="1:9" x14ac:dyDescent="0.35">
      <c r="A365">
        <v>2026</v>
      </c>
      <c r="B365" s="55" t="s">
        <v>180</v>
      </c>
      <c r="C365" t="s">
        <v>181</v>
      </c>
      <c r="D365" s="2" t="s">
        <v>362</v>
      </c>
      <c r="E365" t="s">
        <v>363</v>
      </c>
      <c r="F365" s="2">
        <v>9200</v>
      </c>
      <c r="G365" s="2" t="str">
        <f>_xlfn.XLOOKUP(Data_CoCau[[#This Row],[Material-Xuất]],MD_NVL[Material-Xuất],MD_NVL[SKU name_gom])</f>
        <v>B3_MN</v>
      </c>
      <c r="H365" t="str">
        <f>Data_CoCau[[#This Row],[Main SKU]]&amp;" | "&amp;Data_CoCau[[#This Row],[Main SKU name]]</f>
        <v>160012400 | Vảy PET B3-B5</v>
      </c>
      <c r="I365" t="str">
        <f>Data_CoCau[[#This Row],[Material-Xuất]]&amp;" | "&amp;Data_CoCau[[#This Row],[Material description-Xuất]]</f>
        <v>160012410 | Vảy PET B3_A5.2_A2</v>
      </c>
    </row>
    <row r="366" spans="1:9" hidden="1" x14ac:dyDescent="0.35">
      <c r="A366">
        <v>2026</v>
      </c>
      <c r="B366" s="55" t="s">
        <v>180</v>
      </c>
      <c r="C366" t="s">
        <v>181</v>
      </c>
      <c r="D366" s="2" t="s">
        <v>164</v>
      </c>
      <c r="E366" t="s">
        <v>165</v>
      </c>
      <c r="F366" s="2">
        <v>2000</v>
      </c>
      <c r="G366" s="2" t="str">
        <f>_xlfn.XLOOKUP(Data_CoCau[[#This Row],[Material-Xuất]],MD_NVL[Material-Xuất],MD_NVL[SKU name_gom])</f>
        <v>B1_MN</v>
      </c>
      <c r="H366" t="str">
        <f>Data_CoCau[[#This Row],[Main SKU]]&amp;" | "&amp;Data_CoCau[[#This Row],[Main SKU name]]</f>
        <v>160012400 | Vảy PET B3-B5</v>
      </c>
      <c r="I366" t="str">
        <f>Data_CoCau[[#This Row],[Material-Xuất]]&amp;" | "&amp;Data_CoCau[[#This Row],[Material description-Xuất]]</f>
        <v>160012296 | Vảy PET B1_A2.2 MN</v>
      </c>
    </row>
    <row r="367" spans="1:9" hidden="1" x14ac:dyDescent="0.35">
      <c r="A367">
        <v>2024</v>
      </c>
      <c r="B367" s="55" t="s">
        <v>230</v>
      </c>
      <c r="C367" t="s">
        <v>231</v>
      </c>
      <c r="D367" s="2" t="s">
        <v>246</v>
      </c>
      <c r="E367" t="s">
        <v>247</v>
      </c>
      <c r="F367" s="2">
        <v>46410</v>
      </c>
      <c r="G367" s="2" t="str">
        <f>_xlfn.XLOOKUP(Data_CoCau[[#This Row],[Material-Xuất]],MD_NVL[Material-Xuất],MD_NVL[SKU name_gom])</f>
        <v>B1_DT</v>
      </c>
      <c r="H367" t="str">
        <f>Data_CoCau[[#This Row],[Main SKU]]&amp;" | "&amp;Data_CoCau[[#This Row],[Main SKU name]]</f>
        <v>160012248 | Vảy PET Mixed</v>
      </c>
      <c r="I367" t="str">
        <f>Data_CoCau[[#This Row],[Material-Xuất]]&amp;" | "&amp;Data_CoCau[[#This Row],[Material description-Xuất]]</f>
        <v>160012830 | Vảy PET B1_A1 DT-L</v>
      </c>
    </row>
    <row r="368" spans="1:9" hidden="1" x14ac:dyDescent="0.35">
      <c r="A368">
        <v>2024</v>
      </c>
      <c r="B368" s="55" t="s">
        <v>230</v>
      </c>
      <c r="C368" t="s">
        <v>231</v>
      </c>
      <c r="D368" s="2" t="s">
        <v>212</v>
      </c>
      <c r="E368" t="s">
        <v>213</v>
      </c>
      <c r="F368" s="2">
        <v>5000</v>
      </c>
      <c r="G368" s="2" t="str">
        <f>_xlfn.XLOOKUP(Data_CoCau[[#This Row],[Material-Xuất]],MD_NVL[Material-Xuất],MD_NVL[SKU name_gom])</f>
        <v>B6_DT</v>
      </c>
      <c r="H368" t="str">
        <f>Data_CoCau[[#This Row],[Main SKU]]&amp;" | "&amp;Data_CoCau[[#This Row],[Main SKU name]]</f>
        <v>160012248 | Vảy PET Mixed</v>
      </c>
      <c r="I368" t="str">
        <f>Data_CoCau[[#This Row],[Material-Xuất]]&amp;" | "&amp;Data_CoCau[[#This Row],[Material description-Xuất]]</f>
        <v>160012689 | Vảy PET B6.2_A3.2</v>
      </c>
    </row>
    <row r="369" spans="1:9" hidden="1" x14ac:dyDescent="0.35">
      <c r="A369">
        <v>2024</v>
      </c>
      <c r="B369" s="55" t="s">
        <v>230</v>
      </c>
      <c r="C369" t="s">
        <v>231</v>
      </c>
      <c r="D369" s="2" t="s">
        <v>288</v>
      </c>
      <c r="E369" t="s">
        <v>289</v>
      </c>
      <c r="F369" s="2">
        <v>5000</v>
      </c>
      <c r="G369" s="2" t="str">
        <f>_xlfn.XLOOKUP(Data_CoCau[[#This Row],[Material-Xuất]],MD_NVL[Material-Xuất],MD_NVL[SKU name_gom])</f>
        <v>B5_DT</v>
      </c>
      <c r="H369" t="str">
        <f>Data_CoCau[[#This Row],[Main SKU]]&amp;" | "&amp;Data_CoCau[[#This Row],[Main SKU name]]</f>
        <v>160012248 | Vảy PET Mixed</v>
      </c>
      <c r="I369" t="str">
        <f>Data_CoCau[[#This Row],[Material-Xuất]]&amp;" | "&amp;Data_CoCau[[#This Row],[Material description-Xuất]]</f>
        <v>160009898 | Vảy PET B5_A1</v>
      </c>
    </row>
    <row r="370" spans="1:9" hidden="1" x14ac:dyDescent="0.35">
      <c r="A370">
        <v>2024</v>
      </c>
      <c r="B370" s="55" t="s">
        <v>230</v>
      </c>
      <c r="C370" t="s">
        <v>231</v>
      </c>
      <c r="D370" s="2" t="s">
        <v>214</v>
      </c>
      <c r="E370" t="s">
        <v>215</v>
      </c>
      <c r="F370" s="2">
        <v>4590</v>
      </c>
      <c r="G370" s="2" t="str">
        <f>_xlfn.XLOOKUP(Data_CoCau[[#This Row],[Material-Xuất]],MD_NVL[Material-Xuất],MD_NVL[SKU name_gom])</f>
        <v>B7_DT</v>
      </c>
      <c r="H370" t="str">
        <f>Data_CoCau[[#This Row],[Main SKU]]&amp;" | "&amp;Data_CoCau[[#This Row],[Main SKU name]]</f>
        <v>160012248 | Vảy PET Mixed</v>
      </c>
      <c r="I370" t="str">
        <f>Data_CoCau[[#This Row],[Material-Xuất]]&amp;" | "&amp;Data_CoCau[[#This Row],[Material description-Xuất]]</f>
        <v>160011808 | Vảy PET B7_A1</v>
      </c>
    </row>
    <row r="371" spans="1:9" hidden="1" x14ac:dyDescent="0.35">
      <c r="A371">
        <v>2025</v>
      </c>
      <c r="B371" s="55" t="s">
        <v>230</v>
      </c>
      <c r="C371" t="s">
        <v>231</v>
      </c>
      <c r="D371" s="2" t="s">
        <v>164</v>
      </c>
      <c r="E371" t="s">
        <v>165</v>
      </c>
      <c r="F371" s="2">
        <v>20700</v>
      </c>
      <c r="G371" s="2" t="str">
        <f>_xlfn.XLOOKUP(Data_CoCau[[#This Row],[Material-Xuất]],MD_NVL[Material-Xuất],MD_NVL[SKU name_gom])</f>
        <v>B1_MN</v>
      </c>
      <c r="H371" t="str">
        <f>Data_CoCau[[#This Row],[Main SKU]]&amp;" | "&amp;Data_CoCau[[#This Row],[Main SKU name]]</f>
        <v>160012248 | Vảy PET Mixed</v>
      </c>
      <c r="I371" t="str">
        <f>Data_CoCau[[#This Row],[Material-Xuất]]&amp;" | "&amp;Data_CoCau[[#This Row],[Material description-Xuất]]</f>
        <v>160012296 | Vảy PET B1_A2.2 MN</v>
      </c>
    </row>
    <row r="372" spans="1:9" hidden="1" x14ac:dyDescent="0.35">
      <c r="A372">
        <v>2025</v>
      </c>
      <c r="B372" s="55" t="s">
        <v>230</v>
      </c>
      <c r="C372" t="s">
        <v>231</v>
      </c>
      <c r="D372" s="2" t="s">
        <v>160</v>
      </c>
      <c r="E372" t="s">
        <v>161</v>
      </c>
      <c r="F372" s="2">
        <v>4050</v>
      </c>
      <c r="G372" s="2" t="str">
        <f>_xlfn.XLOOKUP(Data_CoCau[[#This Row],[Material-Xuất]],MD_NVL[Material-Xuất],MD_NVL[SKU name_gom])</f>
        <v>B1_DT</v>
      </c>
      <c r="H372" t="str">
        <f>Data_CoCau[[#This Row],[Main SKU]]&amp;" | "&amp;Data_CoCau[[#This Row],[Main SKU name]]</f>
        <v>160012248 | Vảy PET Mixed</v>
      </c>
      <c r="I372" t="str">
        <f>Data_CoCau[[#This Row],[Material-Xuất]]&amp;" | "&amp;Data_CoCau[[#This Row],[Material description-Xuất]]</f>
        <v>160009895 | Vảy PET B1_A1 DT</v>
      </c>
    </row>
    <row r="373" spans="1:9" hidden="1" x14ac:dyDescent="0.35">
      <c r="A373">
        <v>2025</v>
      </c>
      <c r="B373" s="55" t="s">
        <v>230</v>
      </c>
      <c r="C373" t="s">
        <v>231</v>
      </c>
      <c r="D373" s="2" t="s">
        <v>214</v>
      </c>
      <c r="E373" t="s">
        <v>215</v>
      </c>
      <c r="F373" s="2">
        <v>2520</v>
      </c>
      <c r="G373" s="2" t="str">
        <f>_xlfn.XLOOKUP(Data_CoCau[[#This Row],[Material-Xuất]],MD_NVL[Material-Xuất],MD_NVL[SKU name_gom])</f>
        <v>B7_DT</v>
      </c>
      <c r="H373" t="str">
        <f>Data_CoCau[[#This Row],[Main SKU]]&amp;" | "&amp;Data_CoCau[[#This Row],[Main SKU name]]</f>
        <v>160012248 | Vảy PET Mixed</v>
      </c>
      <c r="I373" t="str">
        <f>Data_CoCau[[#This Row],[Material-Xuất]]&amp;" | "&amp;Data_CoCau[[#This Row],[Material description-Xuất]]</f>
        <v>160011808 | Vảy PET B7_A1</v>
      </c>
    </row>
    <row r="374" spans="1:9" hidden="1" x14ac:dyDescent="0.35">
      <c r="A374">
        <v>2025</v>
      </c>
      <c r="B374" s="55" t="s">
        <v>230</v>
      </c>
      <c r="C374" t="s">
        <v>231</v>
      </c>
      <c r="D374" s="2" t="s">
        <v>170</v>
      </c>
      <c r="E374" t="s">
        <v>171</v>
      </c>
      <c r="F374" s="2">
        <v>230</v>
      </c>
      <c r="G374" s="2" t="str">
        <f>_xlfn.XLOOKUP(Data_CoCau[[#This Row],[Material-Xuất]],MD_NVL[Material-Xuất],MD_NVL[SKU name_gom])</f>
        <v>B1_MN</v>
      </c>
      <c r="H374" t="str">
        <f>Data_CoCau[[#This Row],[Main SKU]]&amp;" | "&amp;Data_CoCau[[#This Row],[Main SKU name]]</f>
        <v>160012248 | Vảy PET Mixed</v>
      </c>
      <c r="I374" t="str">
        <f>Data_CoCau[[#This Row],[Material-Xuất]]&amp;" | "&amp;Data_CoCau[[#This Row],[Material description-Xuất]]</f>
        <v>160012660 | Vảy PET B1_A2.1 MN</v>
      </c>
    </row>
    <row r="375" spans="1:9" hidden="1" x14ac:dyDescent="0.35">
      <c r="A375">
        <v>2026</v>
      </c>
      <c r="B375" s="55" t="s">
        <v>230</v>
      </c>
      <c r="C375" t="s">
        <v>231</v>
      </c>
      <c r="D375" s="2" t="s">
        <v>164</v>
      </c>
      <c r="E375" t="s">
        <v>165</v>
      </c>
      <c r="F375" s="2">
        <v>37800</v>
      </c>
      <c r="G375" s="2" t="str">
        <f>_xlfn.XLOOKUP(Data_CoCau[[#This Row],[Material-Xuất]],MD_NVL[Material-Xuất],MD_NVL[SKU name_gom])</f>
        <v>B1_MN</v>
      </c>
      <c r="H375" t="str">
        <f>Data_CoCau[[#This Row],[Main SKU]]&amp;" | "&amp;Data_CoCau[[#This Row],[Main SKU name]]</f>
        <v>160012248 | Vảy PET Mixed</v>
      </c>
      <c r="I375" t="str">
        <f>Data_CoCau[[#This Row],[Material-Xuất]]&amp;" | "&amp;Data_CoCau[[#This Row],[Material description-Xuất]]</f>
        <v>160012296 | Vảy PET B1_A2.2 MN</v>
      </c>
    </row>
    <row r="376" spans="1:9" hidden="1" x14ac:dyDescent="0.35">
      <c r="A376">
        <v>2026</v>
      </c>
      <c r="B376" s="55" t="s">
        <v>230</v>
      </c>
      <c r="C376" t="s">
        <v>231</v>
      </c>
      <c r="D376" s="2" t="s">
        <v>172</v>
      </c>
      <c r="E376" t="s">
        <v>173</v>
      </c>
      <c r="F376" s="2">
        <v>9800</v>
      </c>
      <c r="G376" s="2" t="str">
        <f>_xlfn.XLOOKUP(Data_CoCau[[#This Row],[Material-Xuất]],MD_NVL[Material-Xuất],MD_NVL[SKU name_gom])</f>
        <v>B1_DT</v>
      </c>
      <c r="H376" t="str">
        <f>Data_CoCau[[#This Row],[Main SKU]]&amp;" | "&amp;Data_CoCau[[#This Row],[Main SKU name]]</f>
        <v>160012248 | Vảy PET Mixed</v>
      </c>
      <c r="I376" t="str">
        <f>Data_CoCau[[#This Row],[Material-Xuất]]&amp;" | "&amp;Data_CoCau[[#This Row],[Material description-Xuất]]</f>
        <v>160012293 | Vảy PET B1_A2.2 DT</v>
      </c>
    </row>
    <row r="377" spans="1:9" hidden="1" x14ac:dyDescent="0.35">
      <c r="A377">
        <v>2026</v>
      </c>
      <c r="B377" s="55" t="s">
        <v>230</v>
      </c>
      <c r="C377" t="s">
        <v>231</v>
      </c>
      <c r="D377" s="2" t="s">
        <v>270</v>
      </c>
      <c r="E377" t="s">
        <v>271</v>
      </c>
      <c r="F377" s="2">
        <v>3980</v>
      </c>
      <c r="G377" s="2" t="str">
        <f>_xlfn.XLOOKUP(Data_CoCau[[#This Row],[Material-Xuất]],MD_NVL[Material-Xuất],MD_NVL[SKU name_gom])</f>
        <v>B6_DT</v>
      </c>
      <c r="H377" t="str">
        <f>Data_CoCau[[#This Row],[Main SKU]]&amp;" | "&amp;Data_CoCau[[#This Row],[Main SKU name]]</f>
        <v>160012248 | Vảy PET Mixed</v>
      </c>
      <c r="I377" t="str">
        <f>Data_CoCau[[#This Row],[Material-Xuất]]&amp;" | "&amp;Data_CoCau[[#This Row],[Material description-Xuất]]</f>
        <v>160012687 | Vảy PET B6.2_A1</v>
      </c>
    </row>
    <row r="378" spans="1:9" hidden="1" x14ac:dyDescent="0.35">
      <c r="A378">
        <v>2026</v>
      </c>
      <c r="B378" s="55" t="s">
        <v>230</v>
      </c>
      <c r="C378" t="s">
        <v>231</v>
      </c>
      <c r="D378" s="2" t="s">
        <v>226</v>
      </c>
      <c r="E378" t="s">
        <v>227</v>
      </c>
      <c r="F378" s="2">
        <v>1720</v>
      </c>
      <c r="G378" s="2" t="str">
        <f>_xlfn.XLOOKUP(Data_CoCau[[#This Row],[Material-Xuất]],MD_NVL[Material-Xuất],MD_NVL[SKU name_gom])</f>
        <v>B6_DT</v>
      </c>
      <c r="H378" t="str">
        <f>Data_CoCau[[#This Row],[Main SKU]]&amp;" | "&amp;Data_CoCau[[#This Row],[Main SKU name]]</f>
        <v>160012248 | Vảy PET Mixed</v>
      </c>
      <c r="I378" t="str">
        <f>Data_CoCau[[#This Row],[Material-Xuất]]&amp;" | "&amp;Data_CoCau[[#This Row],[Material description-Xuất]]</f>
        <v>160012688 | Vảy PET B6.2_A2</v>
      </c>
    </row>
    <row r="379" spans="1:9" hidden="1" x14ac:dyDescent="0.35">
      <c r="A379">
        <v>2026</v>
      </c>
      <c r="B379" s="55" t="s">
        <v>230</v>
      </c>
      <c r="C379" t="s">
        <v>231</v>
      </c>
      <c r="D379" s="2" t="s">
        <v>170</v>
      </c>
      <c r="E379" t="s">
        <v>171</v>
      </c>
      <c r="F379" s="2">
        <v>1500</v>
      </c>
      <c r="G379" s="2" t="str">
        <f>_xlfn.XLOOKUP(Data_CoCau[[#This Row],[Material-Xuất]],MD_NVL[Material-Xuất],MD_NVL[SKU name_gom])</f>
        <v>B1_MN</v>
      </c>
      <c r="H379" t="str">
        <f>Data_CoCau[[#This Row],[Main SKU]]&amp;" | "&amp;Data_CoCau[[#This Row],[Main SKU name]]</f>
        <v>160012248 | Vảy PET Mixed</v>
      </c>
      <c r="I379" t="str">
        <f>Data_CoCau[[#This Row],[Material-Xuất]]&amp;" | "&amp;Data_CoCau[[#This Row],[Material description-Xuất]]</f>
        <v>160012660 | Vảy PET B1_A2.1 MN</v>
      </c>
    </row>
    <row r="380" spans="1:9" hidden="1" x14ac:dyDescent="0.35">
      <c r="A380">
        <v>2025</v>
      </c>
      <c r="B380" s="55" t="s">
        <v>268</v>
      </c>
      <c r="C380" t="s">
        <v>269</v>
      </c>
      <c r="D380" s="2" t="s">
        <v>212</v>
      </c>
      <c r="E380" t="s">
        <v>213</v>
      </c>
      <c r="F380" s="2">
        <v>86750</v>
      </c>
      <c r="G380" s="2" t="str">
        <f>_xlfn.XLOOKUP(Data_CoCau[[#This Row],[Material-Xuất]],MD_NVL[Material-Xuất],MD_NVL[SKU name_gom])</f>
        <v>B6_DT</v>
      </c>
      <c r="H380" t="str">
        <f>Data_CoCau[[#This Row],[Main SKU]]&amp;" | "&amp;Data_CoCau[[#This Row],[Main SKU name]]</f>
        <v>160012693 | Vảy PET B8_A1A2-B7.1_A1</v>
      </c>
      <c r="I380" t="str">
        <f>Data_CoCau[[#This Row],[Material-Xuất]]&amp;" | "&amp;Data_CoCau[[#This Row],[Material description-Xuất]]</f>
        <v>160012689 | Vảy PET B6.2_A3.2</v>
      </c>
    </row>
    <row r="381" spans="1:9" hidden="1" x14ac:dyDescent="0.35">
      <c r="A381">
        <v>2025</v>
      </c>
      <c r="B381" s="55" t="s">
        <v>268</v>
      </c>
      <c r="C381" t="s">
        <v>269</v>
      </c>
      <c r="D381" s="2" t="s">
        <v>164</v>
      </c>
      <c r="E381" t="s">
        <v>165</v>
      </c>
      <c r="F381" s="2">
        <v>25500</v>
      </c>
      <c r="G381" s="2" t="str">
        <f>_xlfn.XLOOKUP(Data_CoCau[[#This Row],[Material-Xuất]],MD_NVL[Material-Xuất],MD_NVL[SKU name_gom])</f>
        <v>B1_MN</v>
      </c>
      <c r="H381" t="str">
        <f>Data_CoCau[[#This Row],[Main SKU]]&amp;" | "&amp;Data_CoCau[[#This Row],[Main SKU name]]</f>
        <v>160012693 | Vảy PET B8_A1A2-B7.1_A1</v>
      </c>
      <c r="I381" t="str">
        <f>Data_CoCau[[#This Row],[Material-Xuất]]&amp;" | "&amp;Data_CoCau[[#This Row],[Material description-Xuất]]</f>
        <v>160012296 | Vảy PET B1_A2.2 MN</v>
      </c>
    </row>
    <row r="382" spans="1:9" x14ac:dyDescent="0.35">
      <c r="A382">
        <v>2025</v>
      </c>
      <c r="B382" s="55" t="s">
        <v>268</v>
      </c>
      <c r="C382" t="s">
        <v>269</v>
      </c>
      <c r="D382" s="2" t="s">
        <v>342</v>
      </c>
      <c r="E382" t="s">
        <v>343</v>
      </c>
      <c r="F382" s="2">
        <v>5000</v>
      </c>
      <c r="G382" s="2" t="str">
        <f>_xlfn.XLOOKUP(Data_CoCau[[#This Row],[Material-Xuất]],MD_NVL[Material-Xuất],MD_NVL[SKU name_gom])</f>
        <v>Phó sản</v>
      </c>
      <c r="H382" t="str">
        <f>Data_CoCau[[#This Row],[Main SKU]]&amp;" | "&amp;Data_CoCau[[#This Row],[Main SKU name]]</f>
        <v>160012693 | Vảy PET B8_A1A2-B7.1_A1</v>
      </c>
      <c r="I382" t="str">
        <f>Data_CoCau[[#This Row],[Material-Xuất]]&amp;" | "&amp;Data_CoCau[[#This Row],[Material description-Xuất]]</f>
        <v>160012429 | Đầu Keo PET Sau Băm</v>
      </c>
    </row>
    <row r="383" spans="1:9" hidden="1" x14ac:dyDescent="0.35">
      <c r="A383">
        <v>2025</v>
      </c>
      <c r="B383" s="55" t="s">
        <v>268</v>
      </c>
      <c r="C383" t="s">
        <v>269</v>
      </c>
      <c r="D383" s="2" t="s">
        <v>266</v>
      </c>
      <c r="E383" t="s">
        <v>267</v>
      </c>
      <c r="F383" s="2">
        <v>4500</v>
      </c>
      <c r="G383" s="2" t="str">
        <f>_xlfn.XLOOKUP(Data_CoCau[[#This Row],[Material-Xuất]],MD_NVL[Material-Xuất],MD_NVL[SKU name_gom])</f>
        <v>B6_DT</v>
      </c>
      <c r="H383" t="str">
        <f>Data_CoCau[[#This Row],[Main SKU]]&amp;" | "&amp;Data_CoCau[[#This Row],[Main SKU name]]</f>
        <v>160012693 | Vảy PET B8_A1A2-B7.1_A1</v>
      </c>
      <c r="I383" t="str">
        <f>Data_CoCau[[#This Row],[Material-Xuất]]&amp;" | "&amp;Data_CoCau[[#This Row],[Material description-Xuất]]</f>
        <v>160012917 | Vảy PET B6.2_A3.1</v>
      </c>
    </row>
    <row r="384" spans="1:9" hidden="1" x14ac:dyDescent="0.35">
      <c r="A384">
        <v>2025</v>
      </c>
      <c r="B384" s="55" t="s">
        <v>268</v>
      </c>
      <c r="C384" t="s">
        <v>269</v>
      </c>
      <c r="D384" s="2" t="s">
        <v>284</v>
      </c>
      <c r="E384" t="s">
        <v>285</v>
      </c>
      <c r="F384" s="2">
        <v>1750</v>
      </c>
      <c r="G384" s="2" t="str">
        <f>_xlfn.XLOOKUP(Data_CoCau[[#This Row],[Material-Xuất]],MD_NVL[Material-Xuất],MD_NVL[SKU name_gom])</f>
        <v>Phó sản</v>
      </c>
      <c r="H384" t="str">
        <f>Data_CoCau[[#This Row],[Main SKU]]&amp;" | "&amp;Data_CoCau[[#This Row],[Main SKU name]]</f>
        <v>160012693 | Vảy PET B8_A1A2-B7.1_A1</v>
      </c>
      <c r="I384" t="str">
        <f>Data_CoCau[[#This Row],[Material-Xuất]]&amp;" | "&amp;Data_CoCau[[#This Row],[Material description-Xuất]]</f>
        <v>160012859 | Phôi WSS01G Xanh Ngọc Sau Rửa</v>
      </c>
    </row>
    <row r="385" spans="1:12" hidden="1" x14ac:dyDescent="0.35">
      <c r="A385">
        <v>2025</v>
      </c>
      <c r="B385" s="55" t="s">
        <v>268</v>
      </c>
      <c r="C385" t="s">
        <v>269</v>
      </c>
      <c r="D385" s="2" t="s">
        <v>238</v>
      </c>
      <c r="E385" t="s">
        <v>239</v>
      </c>
      <c r="F385" s="2">
        <v>1500</v>
      </c>
      <c r="G385" s="2" t="str">
        <f>_xlfn.XLOOKUP(Data_CoCau[[#This Row],[Material-Xuất]],MD_NVL[Material-Xuất],MD_NVL[SKU name_gom])</f>
        <v>Phó sản</v>
      </c>
      <c r="H385" t="str">
        <f>Data_CoCau[[#This Row],[Main SKU]]&amp;" | "&amp;Data_CoCau[[#This Row],[Main SKU name]]</f>
        <v>160012693 | Vảy PET B8_A1A2-B7.1_A1</v>
      </c>
      <c r="I385" t="str">
        <f>Data_CoCau[[#This Row],[Material-Xuất]]&amp;" | "&amp;Data_CoCau[[#This Row],[Material description-Xuất]]</f>
        <v>160012734 | Phó Sản PET Bụi Tank C, D Sau Vắt</v>
      </c>
    </row>
    <row r="386" spans="1:12" hidden="1" x14ac:dyDescent="0.35">
      <c r="A386">
        <v>2024</v>
      </c>
      <c r="B386" s="55" t="s">
        <v>228</v>
      </c>
      <c r="C386" t="s">
        <v>229</v>
      </c>
      <c r="D386" s="2" t="s">
        <v>196</v>
      </c>
      <c r="E386" t="s">
        <v>197</v>
      </c>
      <c r="F386" s="2">
        <v>46496</v>
      </c>
      <c r="G386" s="2" t="str">
        <f>_xlfn.XLOOKUP(Data_CoCau[[#This Row],[Material-Xuất]],MD_NVL[Material-Xuất],MD_NVL[SKU name_gom])</f>
        <v>B1_MN</v>
      </c>
      <c r="H386" t="str">
        <f>Data_CoCau[[#This Row],[Main SKU]]&amp;" | "&amp;Data_CoCau[[#This Row],[Main SKU name]]</f>
        <v>160012690 | Vảy PET B1_A3-B8_A1A2</v>
      </c>
      <c r="I386" t="str">
        <f>Data_CoCau[[#This Row],[Material-Xuất]]&amp;" | "&amp;Data_CoCau[[#This Row],[Material description-Xuất]]</f>
        <v>160012297 | Vảy PET B1_A3 MN</v>
      </c>
    </row>
    <row r="387" spans="1:12" hidden="1" x14ac:dyDescent="0.35">
      <c r="A387">
        <v>2024</v>
      </c>
      <c r="B387" s="55" t="s">
        <v>228</v>
      </c>
      <c r="C387" t="s">
        <v>229</v>
      </c>
      <c r="D387" s="2" t="s">
        <v>222</v>
      </c>
      <c r="E387" t="s">
        <v>223</v>
      </c>
      <c r="F387" s="2">
        <v>3504</v>
      </c>
      <c r="G387" s="2" t="str">
        <f>_xlfn.XLOOKUP(Data_CoCau[[#This Row],[Material-Xuất]],MD_NVL[Material-Xuất],MD_NVL[SKU name_gom])</f>
        <v>B2_DT</v>
      </c>
      <c r="H387" t="str">
        <f>Data_CoCau[[#This Row],[Main SKU]]&amp;" | "&amp;Data_CoCau[[#This Row],[Main SKU name]]</f>
        <v>160012690 | Vảy PET B1_A3-B8_A1A2</v>
      </c>
      <c r="I387" t="str">
        <f>Data_CoCau[[#This Row],[Material-Xuất]]&amp;" | "&amp;Data_CoCau[[#This Row],[Material description-Xuất]]</f>
        <v>160012683 | Vảy PET B2.2_A1</v>
      </c>
    </row>
    <row r="388" spans="1:12" hidden="1" x14ac:dyDescent="0.35">
      <c r="A388">
        <v>2025</v>
      </c>
      <c r="B388" s="55" t="s">
        <v>228</v>
      </c>
      <c r="C388" t="s">
        <v>229</v>
      </c>
      <c r="D388" s="2" t="s">
        <v>170</v>
      </c>
      <c r="E388" t="s">
        <v>171</v>
      </c>
      <c r="F388" s="2">
        <v>5200</v>
      </c>
      <c r="G388" s="2" t="str">
        <f>_xlfn.XLOOKUP(Data_CoCau[[#This Row],[Material-Xuất]],MD_NVL[Material-Xuất],MD_NVL[SKU name_gom])</f>
        <v>B1_MN</v>
      </c>
      <c r="H388" t="str">
        <f>Data_CoCau[[#This Row],[Main SKU]]&amp;" | "&amp;Data_CoCau[[#This Row],[Main SKU name]]</f>
        <v>160012690 | Vảy PET B1_A3-B8_A1A2</v>
      </c>
      <c r="I388" t="str">
        <f>Data_CoCau[[#This Row],[Material-Xuất]]&amp;" | "&amp;Data_CoCau[[#This Row],[Material description-Xuất]]</f>
        <v>160012660 | Vảy PET B1_A2.1 MN</v>
      </c>
    </row>
    <row r="389" spans="1:12" hidden="1" x14ac:dyDescent="0.35">
      <c r="A389">
        <v>2025</v>
      </c>
      <c r="B389" s="55" t="s">
        <v>228</v>
      </c>
      <c r="C389" t="s">
        <v>229</v>
      </c>
      <c r="D389" s="2" t="s">
        <v>194</v>
      </c>
      <c r="E389" t="s">
        <v>195</v>
      </c>
      <c r="F389" s="2">
        <v>3750</v>
      </c>
      <c r="G389" s="2" t="str">
        <f>_xlfn.XLOOKUP(Data_CoCau[[#This Row],[Material-Xuất]],MD_NVL[Material-Xuất],MD_NVL[SKU name_gom])</f>
        <v>B1_DT</v>
      </c>
      <c r="H389" t="str">
        <f>Data_CoCau[[#This Row],[Main SKU]]&amp;" | "&amp;Data_CoCau[[#This Row],[Main SKU name]]</f>
        <v>160012690 | Vảy PET B1_A3-B8_A1A2</v>
      </c>
      <c r="I389" t="str">
        <f>Data_CoCau[[#This Row],[Material-Xuất]]&amp;" | "&amp;Data_CoCau[[#This Row],[Material description-Xuất]]</f>
        <v>160012294 | Vảy PET B1_A3 DT</v>
      </c>
    </row>
    <row r="390" spans="1:12" hidden="1" x14ac:dyDescent="0.35">
      <c r="A390">
        <v>2025</v>
      </c>
      <c r="B390" s="55" t="s">
        <v>228</v>
      </c>
      <c r="C390" t="s">
        <v>229</v>
      </c>
      <c r="D390" s="2" t="s">
        <v>266</v>
      </c>
      <c r="E390" t="s">
        <v>267</v>
      </c>
      <c r="F390" s="2">
        <v>1250</v>
      </c>
      <c r="G390" s="2" t="str">
        <f>_xlfn.XLOOKUP(Data_CoCau[[#This Row],[Material-Xuất]],MD_NVL[Material-Xuất],MD_NVL[SKU name_gom])</f>
        <v>B6_DT</v>
      </c>
      <c r="H390" t="str">
        <f>Data_CoCau[[#This Row],[Main SKU]]&amp;" | "&amp;Data_CoCau[[#This Row],[Main SKU name]]</f>
        <v>160012690 | Vảy PET B1_A3-B8_A1A2</v>
      </c>
      <c r="I390" t="str">
        <f>Data_CoCau[[#This Row],[Material-Xuất]]&amp;" | "&amp;Data_CoCau[[#This Row],[Material description-Xuất]]</f>
        <v>160012917 | Vảy PET B6.2_A3.1</v>
      </c>
    </row>
    <row r="391" spans="1:12" hidden="1" x14ac:dyDescent="0.35">
      <c r="A391">
        <v>2025</v>
      </c>
      <c r="B391" s="55" t="s">
        <v>228</v>
      </c>
      <c r="C391" t="s">
        <v>229</v>
      </c>
      <c r="D391" s="2" t="s">
        <v>284</v>
      </c>
      <c r="E391" t="s">
        <v>285</v>
      </c>
      <c r="F391" s="2">
        <v>800</v>
      </c>
      <c r="G391" s="2" t="str">
        <f>_xlfn.XLOOKUP(Data_CoCau[[#This Row],[Material-Xuất]],MD_NVL[Material-Xuất],MD_NVL[SKU name_gom])</f>
        <v>Phó sản</v>
      </c>
      <c r="H391" t="str">
        <f>Data_CoCau[[#This Row],[Main SKU]]&amp;" | "&amp;Data_CoCau[[#This Row],[Main SKU name]]</f>
        <v>160012690 | Vảy PET B1_A3-B8_A1A2</v>
      </c>
      <c r="I391" t="str">
        <f>Data_CoCau[[#This Row],[Material-Xuất]]&amp;" | "&amp;Data_CoCau[[#This Row],[Material description-Xuất]]</f>
        <v>160012859 | Phôi WSS01G Xanh Ngọc Sau Rửa</v>
      </c>
    </row>
    <row r="392" spans="1:12" x14ac:dyDescent="0.35">
      <c r="L392" s="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C99A-7F2E-4499-B50F-B536AD5B86AA}">
  <dimension ref="A3:G144"/>
  <sheetViews>
    <sheetView showGridLines="0" zoomScale="85" zoomScaleNormal="85" workbookViewId="0">
      <pane xSplit="3" ySplit="4" topLeftCell="N121" activePane="bottomRight" state="frozen"/>
      <selection pane="topRight" activeCell="D1" sqref="D1"/>
      <selection pane="bottomLeft" activeCell="A5" sqref="A5"/>
      <selection pane="bottomRight" activeCell="V152" sqref="V152"/>
    </sheetView>
  </sheetViews>
  <sheetFormatPr defaultRowHeight="14.5" x14ac:dyDescent="0.35"/>
  <cols>
    <col min="1" max="1" width="42.25" bestFit="1" customWidth="1"/>
    <col min="2" max="2" width="15.33203125" bestFit="1" customWidth="1"/>
    <col min="3" max="3" width="40.58203125" bestFit="1" customWidth="1"/>
    <col min="4" max="7" width="11.08203125" bestFit="1" customWidth="1"/>
  </cols>
  <sheetData>
    <row r="3" spans="1:7" x14ac:dyDescent="0.35">
      <c r="A3" s="35" t="s">
        <v>371</v>
      </c>
      <c r="D3" s="35" t="s">
        <v>0</v>
      </c>
    </row>
    <row r="4" spans="1:7" x14ac:dyDescent="0.35">
      <c r="A4" s="35" t="s">
        <v>370</v>
      </c>
      <c r="B4" s="35" t="s">
        <v>300</v>
      </c>
      <c r="C4" s="35" t="s">
        <v>308</v>
      </c>
      <c r="D4">
        <v>2024</v>
      </c>
      <c r="E4">
        <v>2025</v>
      </c>
      <c r="F4">
        <v>2026</v>
      </c>
      <c r="G4" t="s">
        <v>302</v>
      </c>
    </row>
    <row r="5" spans="1:7" x14ac:dyDescent="0.35">
      <c r="A5" t="s">
        <v>326</v>
      </c>
      <c r="D5" s="37">
        <v>61000</v>
      </c>
      <c r="E5" s="37">
        <v>27500</v>
      </c>
      <c r="F5" s="37">
        <v>54800</v>
      </c>
      <c r="G5" s="37">
        <v>143300</v>
      </c>
    </row>
    <row r="6" spans="1:7" x14ac:dyDescent="0.35">
      <c r="B6" t="s">
        <v>292</v>
      </c>
      <c r="D6" s="37">
        <v>46410</v>
      </c>
      <c r="E6" s="37">
        <v>4050</v>
      </c>
      <c r="F6" s="37">
        <v>9800</v>
      </c>
      <c r="G6" s="37">
        <v>60260</v>
      </c>
    </row>
    <row r="7" spans="1:7" x14ac:dyDescent="0.35">
      <c r="B7" t="s">
        <v>293</v>
      </c>
      <c r="D7" s="37"/>
      <c r="E7" s="37">
        <v>20930</v>
      </c>
      <c r="F7" s="37">
        <v>39300</v>
      </c>
      <c r="G7" s="37">
        <v>60230</v>
      </c>
    </row>
    <row r="8" spans="1:7" x14ac:dyDescent="0.35">
      <c r="B8" t="s">
        <v>295</v>
      </c>
      <c r="D8" s="37">
        <v>5000</v>
      </c>
      <c r="E8" s="37"/>
      <c r="F8" s="37"/>
      <c r="G8" s="37">
        <v>5000</v>
      </c>
    </row>
    <row r="9" spans="1:7" x14ac:dyDescent="0.35">
      <c r="B9" t="s">
        <v>373</v>
      </c>
      <c r="D9" s="37">
        <v>5000</v>
      </c>
      <c r="E9" s="37"/>
      <c r="F9" s="37">
        <v>5700</v>
      </c>
      <c r="G9" s="37">
        <v>10700</v>
      </c>
    </row>
    <row r="10" spans="1:7" x14ac:dyDescent="0.35">
      <c r="B10" t="s">
        <v>372</v>
      </c>
      <c r="D10" s="37">
        <v>4590</v>
      </c>
      <c r="E10" s="37">
        <v>2520</v>
      </c>
      <c r="F10" s="37"/>
      <c r="G10" s="37">
        <v>7110</v>
      </c>
    </row>
    <row r="11" spans="1:7" x14ac:dyDescent="0.35">
      <c r="A11" t="s">
        <v>313</v>
      </c>
      <c r="D11" s="37">
        <v>1180000</v>
      </c>
      <c r="E11" s="37">
        <v>344000</v>
      </c>
      <c r="F11" s="37">
        <v>30000</v>
      </c>
      <c r="G11" s="37">
        <v>1554000</v>
      </c>
    </row>
    <row r="12" spans="1:7" x14ac:dyDescent="0.35">
      <c r="B12" t="s">
        <v>292</v>
      </c>
      <c r="D12" s="37">
        <v>29500</v>
      </c>
      <c r="E12" s="37">
        <v>9650</v>
      </c>
      <c r="F12" s="37"/>
      <c r="G12" s="37">
        <v>39150</v>
      </c>
    </row>
    <row r="13" spans="1:7" x14ac:dyDescent="0.35">
      <c r="B13" t="s">
        <v>293</v>
      </c>
      <c r="D13" s="37">
        <v>929620.4</v>
      </c>
      <c r="E13" s="37">
        <v>292043</v>
      </c>
      <c r="F13" s="37">
        <v>27200</v>
      </c>
      <c r="G13" s="37">
        <v>1248863.3999999999</v>
      </c>
    </row>
    <row r="14" spans="1:7" x14ac:dyDescent="0.35">
      <c r="B14" t="s">
        <v>305</v>
      </c>
      <c r="D14" s="37">
        <v>162584.5</v>
      </c>
      <c r="E14" s="37">
        <v>25335</v>
      </c>
      <c r="F14" s="37"/>
      <c r="G14" s="37">
        <v>187919.5</v>
      </c>
    </row>
    <row r="15" spans="1:7" x14ac:dyDescent="0.35">
      <c r="B15" t="s">
        <v>373</v>
      </c>
      <c r="D15" s="37"/>
      <c r="E15" s="37">
        <v>4500</v>
      </c>
      <c r="F15" s="37"/>
      <c r="G15" s="37">
        <v>4500</v>
      </c>
    </row>
    <row r="16" spans="1:7" x14ac:dyDescent="0.35">
      <c r="B16" t="s">
        <v>372</v>
      </c>
      <c r="D16" s="37"/>
      <c r="E16" s="37"/>
      <c r="F16" s="37">
        <v>2800</v>
      </c>
      <c r="G16" s="37">
        <v>2800</v>
      </c>
    </row>
    <row r="17" spans="1:7" x14ac:dyDescent="0.35">
      <c r="B17" t="s">
        <v>290</v>
      </c>
      <c r="D17" s="37">
        <v>12127.5</v>
      </c>
      <c r="E17" s="37">
        <v>2450</v>
      </c>
      <c r="F17" s="37"/>
      <c r="G17" s="37">
        <v>14577.5</v>
      </c>
    </row>
    <row r="18" spans="1:7" x14ac:dyDescent="0.35">
      <c r="B18" t="s">
        <v>146</v>
      </c>
      <c r="D18" s="37">
        <v>46167.6</v>
      </c>
      <c r="E18" s="37">
        <v>10022</v>
      </c>
      <c r="F18" s="37"/>
      <c r="G18" s="37">
        <v>56189.599999999999</v>
      </c>
    </row>
    <row r="19" spans="1:7" x14ac:dyDescent="0.35">
      <c r="A19" t="s">
        <v>317</v>
      </c>
      <c r="D19" s="37">
        <v>821000</v>
      </c>
      <c r="E19" s="37"/>
      <c r="F19" s="37"/>
      <c r="G19" s="37">
        <v>821000</v>
      </c>
    </row>
    <row r="20" spans="1:7" x14ac:dyDescent="0.35">
      <c r="B20" t="s">
        <v>293</v>
      </c>
      <c r="D20" s="37">
        <v>204825</v>
      </c>
      <c r="E20" s="37"/>
      <c r="F20" s="37"/>
      <c r="G20" s="37">
        <v>204825</v>
      </c>
    </row>
    <row r="21" spans="1:7" x14ac:dyDescent="0.35">
      <c r="B21" t="s">
        <v>305</v>
      </c>
      <c r="D21" s="37">
        <v>34400</v>
      </c>
      <c r="E21" s="37"/>
      <c r="F21" s="37"/>
      <c r="G21" s="37">
        <v>34400</v>
      </c>
    </row>
    <row r="22" spans="1:7" x14ac:dyDescent="0.35">
      <c r="B22" t="s">
        <v>295</v>
      </c>
      <c r="D22" s="37">
        <v>309600</v>
      </c>
      <c r="E22" s="37"/>
      <c r="F22" s="37"/>
      <c r="G22" s="37">
        <v>309600</v>
      </c>
    </row>
    <row r="23" spans="1:7" x14ac:dyDescent="0.35">
      <c r="B23" t="s">
        <v>373</v>
      </c>
      <c r="D23" s="37">
        <v>40100</v>
      </c>
      <c r="E23" s="37"/>
      <c r="F23" s="37"/>
      <c r="G23" s="37">
        <v>40100</v>
      </c>
    </row>
    <row r="24" spans="1:7" x14ac:dyDescent="0.35">
      <c r="B24" t="s">
        <v>372</v>
      </c>
      <c r="D24" s="37">
        <v>232075</v>
      </c>
      <c r="E24" s="37"/>
      <c r="F24" s="37"/>
      <c r="G24" s="37">
        <v>232075</v>
      </c>
    </row>
    <row r="25" spans="1:7" x14ac:dyDescent="0.35">
      <c r="A25" t="s">
        <v>319</v>
      </c>
      <c r="D25" s="37">
        <v>581500</v>
      </c>
      <c r="E25" s="37">
        <v>110500</v>
      </c>
      <c r="F25" s="37"/>
      <c r="G25" s="37">
        <v>692000</v>
      </c>
    </row>
    <row r="26" spans="1:7" x14ac:dyDescent="0.35">
      <c r="B26" t="s">
        <v>292</v>
      </c>
      <c r="D26" s="37">
        <v>49600</v>
      </c>
      <c r="E26" s="37">
        <v>15660</v>
      </c>
      <c r="F26" s="37"/>
      <c r="G26" s="37">
        <v>65260</v>
      </c>
    </row>
    <row r="27" spans="1:7" x14ac:dyDescent="0.35">
      <c r="B27" t="s">
        <v>293</v>
      </c>
      <c r="D27" s="37">
        <v>333361</v>
      </c>
      <c r="E27" s="37">
        <v>73585</v>
      </c>
      <c r="F27" s="37"/>
      <c r="G27" s="37">
        <v>406946</v>
      </c>
    </row>
    <row r="28" spans="1:7" x14ac:dyDescent="0.35">
      <c r="B28" t="s">
        <v>305</v>
      </c>
      <c r="D28" s="37">
        <v>39900</v>
      </c>
      <c r="E28" s="37"/>
      <c r="F28" s="37"/>
      <c r="G28" s="37">
        <v>39900</v>
      </c>
    </row>
    <row r="29" spans="1:7" x14ac:dyDescent="0.35">
      <c r="B29" t="s">
        <v>373</v>
      </c>
      <c r="D29" s="37"/>
      <c r="E29" s="37">
        <v>500</v>
      </c>
      <c r="F29" s="37"/>
      <c r="G29" s="37">
        <v>500</v>
      </c>
    </row>
    <row r="30" spans="1:7" x14ac:dyDescent="0.35">
      <c r="B30" t="s">
        <v>146</v>
      </c>
      <c r="D30" s="37">
        <v>158639</v>
      </c>
      <c r="E30" s="37">
        <v>20755</v>
      </c>
      <c r="F30" s="37"/>
      <c r="G30" s="37">
        <v>179394</v>
      </c>
    </row>
    <row r="31" spans="1:7" x14ac:dyDescent="0.35">
      <c r="A31" t="s">
        <v>325</v>
      </c>
      <c r="D31" s="37">
        <v>16500</v>
      </c>
      <c r="E31" s="37"/>
      <c r="F31" s="37">
        <v>212000</v>
      </c>
      <c r="G31" s="37">
        <v>228500</v>
      </c>
    </row>
    <row r="32" spans="1:7" x14ac:dyDescent="0.35">
      <c r="B32" t="s">
        <v>292</v>
      </c>
      <c r="D32" s="37">
        <v>2775</v>
      </c>
      <c r="E32" s="37"/>
      <c r="F32" s="37">
        <v>41400</v>
      </c>
      <c r="G32" s="37">
        <v>44175</v>
      </c>
    </row>
    <row r="33" spans="1:7" x14ac:dyDescent="0.35">
      <c r="B33" t="s">
        <v>293</v>
      </c>
      <c r="D33" s="37">
        <v>9000</v>
      </c>
      <c r="E33" s="37"/>
      <c r="F33" s="37">
        <v>94650</v>
      </c>
      <c r="G33" s="37">
        <v>103650</v>
      </c>
    </row>
    <row r="34" spans="1:7" x14ac:dyDescent="0.35">
      <c r="B34" t="s">
        <v>305</v>
      </c>
      <c r="D34" s="37">
        <v>2000</v>
      </c>
      <c r="E34" s="37"/>
      <c r="F34" s="37"/>
      <c r="G34" s="37">
        <v>2000</v>
      </c>
    </row>
    <row r="35" spans="1:7" x14ac:dyDescent="0.35">
      <c r="B35" t="s">
        <v>297</v>
      </c>
      <c r="D35" s="37"/>
      <c r="E35" s="37"/>
      <c r="F35" s="37">
        <v>27450</v>
      </c>
      <c r="G35" s="37">
        <v>27450</v>
      </c>
    </row>
    <row r="36" spans="1:7" x14ac:dyDescent="0.35">
      <c r="B36" t="s">
        <v>295</v>
      </c>
      <c r="D36" s="37">
        <v>2725</v>
      </c>
      <c r="E36" s="37"/>
      <c r="F36" s="37"/>
      <c r="G36" s="37">
        <v>2725</v>
      </c>
    </row>
    <row r="37" spans="1:7" x14ac:dyDescent="0.35">
      <c r="B37" t="s">
        <v>373</v>
      </c>
      <c r="D37" s="37"/>
      <c r="E37" s="37"/>
      <c r="F37" s="37">
        <v>48500</v>
      </c>
      <c r="G37" s="37">
        <v>48500</v>
      </c>
    </row>
    <row r="38" spans="1:7" x14ac:dyDescent="0.35">
      <c r="A38" t="s">
        <v>309</v>
      </c>
      <c r="D38" s="37">
        <v>3898600</v>
      </c>
      <c r="E38" s="37">
        <v>1917000</v>
      </c>
      <c r="F38" s="37">
        <v>193500</v>
      </c>
      <c r="G38" s="37">
        <v>6009100</v>
      </c>
    </row>
    <row r="39" spans="1:7" x14ac:dyDescent="0.35">
      <c r="B39" t="s">
        <v>292</v>
      </c>
      <c r="D39" s="37">
        <v>2734770</v>
      </c>
      <c r="E39" s="37">
        <v>1702615</v>
      </c>
      <c r="F39" s="37">
        <v>175000</v>
      </c>
      <c r="G39" s="37">
        <v>4612385</v>
      </c>
    </row>
    <row r="40" spans="1:7" x14ac:dyDescent="0.35">
      <c r="B40" t="s">
        <v>293</v>
      </c>
      <c r="D40" s="37">
        <v>781590</v>
      </c>
      <c r="E40" s="37">
        <v>9000</v>
      </c>
      <c r="F40" s="37"/>
      <c r="G40" s="37">
        <v>790590</v>
      </c>
    </row>
    <row r="41" spans="1:7" x14ac:dyDescent="0.35">
      <c r="B41" t="s">
        <v>295</v>
      </c>
      <c r="D41" s="37"/>
      <c r="E41" s="37">
        <v>19671</v>
      </c>
      <c r="F41" s="37"/>
      <c r="G41" s="37">
        <v>19671</v>
      </c>
    </row>
    <row r="42" spans="1:7" x14ac:dyDescent="0.35">
      <c r="B42" t="s">
        <v>372</v>
      </c>
      <c r="D42" s="37">
        <v>382240</v>
      </c>
      <c r="E42" s="37">
        <v>175714</v>
      </c>
      <c r="F42" s="37">
        <v>18500</v>
      </c>
      <c r="G42" s="37">
        <v>576454</v>
      </c>
    </row>
    <row r="43" spans="1:7" x14ac:dyDescent="0.35">
      <c r="B43" t="s">
        <v>294</v>
      </c>
      <c r="D43" s="37"/>
      <c r="E43" s="37">
        <v>10000</v>
      </c>
      <c r="F43" s="37"/>
      <c r="G43" s="37">
        <v>10000</v>
      </c>
    </row>
    <row r="44" spans="1:7" x14ac:dyDescent="0.35">
      <c r="C44" t="s">
        <v>326</v>
      </c>
      <c r="D44" s="37"/>
      <c r="E44" s="37">
        <v>2500</v>
      </c>
      <c r="F44" s="37"/>
      <c r="G44" s="37">
        <v>2500</v>
      </c>
    </row>
    <row r="45" spans="1:7" x14ac:dyDescent="0.35">
      <c r="C45" t="s">
        <v>323</v>
      </c>
      <c r="D45" s="37"/>
      <c r="E45" s="37">
        <v>3000</v>
      </c>
      <c r="F45" s="37"/>
      <c r="G45" s="37">
        <v>3000</v>
      </c>
    </row>
    <row r="46" spans="1:7" x14ac:dyDescent="0.35">
      <c r="C46" t="s">
        <v>318</v>
      </c>
      <c r="D46" s="37"/>
      <c r="E46" s="37">
        <v>4145</v>
      </c>
      <c r="F46" s="37"/>
      <c r="G46" s="37">
        <v>4145</v>
      </c>
    </row>
    <row r="47" spans="1:7" x14ac:dyDescent="0.35">
      <c r="C47" t="s">
        <v>310</v>
      </c>
      <c r="D47" s="37"/>
      <c r="E47" s="37">
        <v>355</v>
      </c>
      <c r="F47" s="37"/>
      <c r="G47" s="37">
        <v>355</v>
      </c>
    </row>
    <row r="48" spans="1:7" x14ac:dyDescent="0.35">
      <c r="A48" t="s">
        <v>311</v>
      </c>
      <c r="D48" s="37">
        <v>897173</v>
      </c>
      <c r="E48" s="37">
        <v>613000</v>
      </c>
      <c r="F48" s="37">
        <v>86966</v>
      </c>
      <c r="G48" s="37">
        <v>1597139</v>
      </c>
    </row>
    <row r="49" spans="1:7" x14ac:dyDescent="0.35">
      <c r="B49" t="s">
        <v>293</v>
      </c>
      <c r="D49" s="37">
        <v>6625</v>
      </c>
      <c r="E49" s="37">
        <v>6750</v>
      </c>
      <c r="F49" s="37"/>
      <c r="G49" s="37">
        <v>13375</v>
      </c>
    </row>
    <row r="50" spans="1:7" x14ac:dyDescent="0.35">
      <c r="B50" t="s">
        <v>305</v>
      </c>
      <c r="D50" s="37">
        <v>141247.6</v>
      </c>
      <c r="E50" s="37">
        <v>73005</v>
      </c>
      <c r="F50" s="37">
        <v>1200</v>
      </c>
      <c r="G50" s="37">
        <v>215452.6</v>
      </c>
    </row>
    <row r="51" spans="1:7" x14ac:dyDescent="0.35">
      <c r="B51" t="s">
        <v>295</v>
      </c>
      <c r="D51" s="37"/>
      <c r="E51" s="37">
        <v>250</v>
      </c>
      <c r="F51" s="37"/>
      <c r="G51" s="37">
        <v>250</v>
      </c>
    </row>
    <row r="52" spans="1:7" x14ac:dyDescent="0.35">
      <c r="B52" t="s">
        <v>373</v>
      </c>
      <c r="D52" s="37">
        <v>189115</v>
      </c>
      <c r="E52" s="37">
        <v>187870</v>
      </c>
      <c r="F52" s="37"/>
      <c r="G52" s="37">
        <v>376985</v>
      </c>
    </row>
    <row r="53" spans="1:7" x14ac:dyDescent="0.35">
      <c r="B53" t="s">
        <v>372</v>
      </c>
      <c r="D53" s="37">
        <v>35675</v>
      </c>
      <c r="E53" s="37"/>
      <c r="F53" s="37"/>
      <c r="G53" s="37">
        <v>35675</v>
      </c>
    </row>
    <row r="54" spans="1:7" x14ac:dyDescent="0.35">
      <c r="B54" t="s">
        <v>290</v>
      </c>
      <c r="D54" s="37">
        <v>45880</v>
      </c>
      <c r="E54" s="37"/>
      <c r="F54" s="37"/>
      <c r="G54" s="37">
        <v>45880</v>
      </c>
    </row>
    <row r="55" spans="1:7" x14ac:dyDescent="0.35">
      <c r="B55" t="s">
        <v>146</v>
      </c>
      <c r="D55" s="37">
        <v>478630.40000000002</v>
      </c>
      <c r="E55" s="37">
        <v>314125</v>
      </c>
      <c r="F55" s="37">
        <v>75766</v>
      </c>
      <c r="G55" s="37">
        <v>868521.4</v>
      </c>
    </row>
    <row r="56" spans="1:7" x14ac:dyDescent="0.35">
      <c r="B56" t="s">
        <v>294</v>
      </c>
      <c r="D56" s="37"/>
      <c r="E56" s="37">
        <v>31000</v>
      </c>
      <c r="F56" s="37">
        <v>10000</v>
      </c>
      <c r="G56" s="37">
        <v>41000</v>
      </c>
    </row>
    <row r="57" spans="1:7" x14ac:dyDescent="0.35">
      <c r="C57" t="s">
        <v>324</v>
      </c>
      <c r="D57" s="37"/>
      <c r="E57" s="37">
        <v>15000</v>
      </c>
      <c r="F57" s="37">
        <v>10000</v>
      </c>
      <c r="G57" s="37">
        <v>25000</v>
      </c>
    </row>
    <row r="58" spans="1:7" x14ac:dyDescent="0.35">
      <c r="C58" t="s">
        <v>320</v>
      </c>
      <c r="D58" s="37"/>
      <c r="E58" s="37">
        <v>16000</v>
      </c>
      <c r="F58" s="37"/>
      <c r="G58" s="37">
        <v>16000</v>
      </c>
    </row>
    <row r="59" spans="1:7" x14ac:dyDescent="0.35">
      <c r="A59" t="s">
        <v>316</v>
      </c>
      <c r="D59" s="37">
        <v>740500</v>
      </c>
      <c r="E59" s="37">
        <v>202000</v>
      </c>
      <c r="F59" s="37"/>
      <c r="G59" s="37">
        <v>942500</v>
      </c>
    </row>
    <row r="60" spans="1:7" x14ac:dyDescent="0.35">
      <c r="B60" t="s">
        <v>292</v>
      </c>
      <c r="D60" s="37">
        <v>73550</v>
      </c>
      <c r="E60" s="37">
        <v>22474</v>
      </c>
      <c r="F60" s="37"/>
      <c r="G60" s="37">
        <v>96024</v>
      </c>
    </row>
    <row r="61" spans="1:7" x14ac:dyDescent="0.35">
      <c r="B61" t="s">
        <v>293</v>
      </c>
      <c r="D61" s="37">
        <v>348014</v>
      </c>
      <c r="E61" s="37">
        <v>94753.5</v>
      </c>
      <c r="F61" s="37"/>
      <c r="G61" s="37">
        <v>442767.5</v>
      </c>
    </row>
    <row r="62" spans="1:7" x14ac:dyDescent="0.35">
      <c r="B62" t="s">
        <v>297</v>
      </c>
      <c r="D62" s="37">
        <v>37500</v>
      </c>
      <c r="E62" s="37">
        <v>16548</v>
      </c>
      <c r="F62" s="37"/>
      <c r="G62" s="37">
        <v>54048</v>
      </c>
    </row>
    <row r="63" spans="1:7" x14ac:dyDescent="0.35">
      <c r="B63" t="s">
        <v>295</v>
      </c>
      <c r="D63" s="37">
        <v>2500</v>
      </c>
      <c r="E63" s="37">
        <v>2829</v>
      </c>
      <c r="F63" s="37"/>
      <c r="G63" s="37">
        <v>5329</v>
      </c>
    </row>
    <row r="64" spans="1:7" x14ac:dyDescent="0.35">
      <c r="B64" t="s">
        <v>373</v>
      </c>
      <c r="D64" s="37">
        <v>14600</v>
      </c>
      <c r="E64" s="37">
        <v>35450</v>
      </c>
      <c r="F64" s="37"/>
      <c r="G64" s="37">
        <v>50050</v>
      </c>
    </row>
    <row r="65" spans="1:7" x14ac:dyDescent="0.35">
      <c r="B65" t="s">
        <v>372</v>
      </c>
      <c r="D65" s="37">
        <v>10100</v>
      </c>
      <c r="E65" s="37">
        <v>1900</v>
      </c>
      <c r="F65" s="37"/>
      <c r="G65" s="37">
        <v>12000</v>
      </c>
    </row>
    <row r="66" spans="1:7" x14ac:dyDescent="0.35">
      <c r="B66" t="s">
        <v>374</v>
      </c>
      <c r="D66" s="37">
        <v>254236</v>
      </c>
      <c r="E66" s="37"/>
      <c r="F66" s="37"/>
      <c r="G66" s="37">
        <v>254236</v>
      </c>
    </row>
    <row r="67" spans="1:7" x14ac:dyDescent="0.35">
      <c r="B67" t="s">
        <v>290</v>
      </c>
      <c r="D67" s="37"/>
      <c r="E67" s="37">
        <v>4175.5</v>
      </c>
      <c r="F67" s="37"/>
      <c r="G67" s="37">
        <v>4175.5</v>
      </c>
    </row>
    <row r="68" spans="1:7" x14ac:dyDescent="0.35">
      <c r="B68" t="s">
        <v>146</v>
      </c>
      <c r="D68" s="37"/>
      <c r="E68" s="37">
        <v>23870</v>
      </c>
      <c r="F68" s="37"/>
      <c r="G68" s="37">
        <v>23870</v>
      </c>
    </row>
    <row r="69" spans="1:7" x14ac:dyDescent="0.35">
      <c r="A69" t="s">
        <v>314</v>
      </c>
      <c r="D69" s="37">
        <v>500000</v>
      </c>
      <c r="E69" s="37">
        <v>799000</v>
      </c>
      <c r="F69" s="37"/>
      <c r="G69" s="37">
        <v>1299000</v>
      </c>
    </row>
    <row r="70" spans="1:7" x14ac:dyDescent="0.35">
      <c r="B70" t="s">
        <v>292</v>
      </c>
      <c r="D70" s="37">
        <v>47375</v>
      </c>
      <c r="E70" s="37">
        <v>128757</v>
      </c>
      <c r="F70" s="37"/>
      <c r="G70" s="37">
        <v>176132</v>
      </c>
    </row>
    <row r="71" spans="1:7" x14ac:dyDescent="0.35">
      <c r="B71" t="s">
        <v>293</v>
      </c>
      <c r="D71" s="37">
        <v>360758</v>
      </c>
      <c r="E71" s="37">
        <v>581882.5</v>
      </c>
      <c r="F71" s="37"/>
      <c r="G71" s="37">
        <v>942640.5</v>
      </c>
    </row>
    <row r="72" spans="1:7" x14ac:dyDescent="0.35">
      <c r="B72" t="s">
        <v>305</v>
      </c>
      <c r="D72" s="37">
        <v>18400</v>
      </c>
      <c r="E72" s="37">
        <v>38692</v>
      </c>
      <c r="F72" s="37"/>
      <c r="G72" s="37">
        <v>57092</v>
      </c>
    </row>
    <row r="73" spans="1:7" x14ac:dyDescent="0.35">
      <c r="B73" t="s">
        <v>373</v>
      </c>
      <c r="D73" s="37">
        <v>38855</v>
      </c>
      <c r="E73" s="37"/>
      <c r="F73" s="37"/>
      <c r="G73" s="37">
        <v>38855</v>
      </c>
    </row>
    <row r="74" spans="1:7" x14ac:dyDescent="0.35">
      <c r="B74" t="s">
        <v>372</v>
      </c>
      <c r="D74" s="37"/>
      <c r="E74" s="37">
        <v>8479</v>
      </c>
      <c r="F74" s="37"/>
      <c r="G74" s="37">
        <v>8479</v>
      </c>
    </row>
    <row r="75" spans="1:7" x14ac:dyDescent="0.35">
      <c r="B75" t="s">
        <v>374</v>
      </c>
      <c r="D75" s="37">
        <v>21400</v>
      </c>
      <c r="E75" s="37"/>
      <c r="F75" s="37"/>
      <c r="G75" s="37">
        <v>21400</v>
      </c>
    </row>
    <row r="76" spans="1:7" x14ac:dyDescent="0.35">
      <c r="B76" t="s">
        <v>290</v>
      </c>
      <c r="D76" s="37">
        <v>9500</v>
      </c>
      <c r="E76" s="37">
        <v>41189.5</v>
      </c>
      <c r="F76" s="37"/>
      <c r="G76" s="37">
        <v>50689.5</v>
      </c>
    </row>
    <row r="77" spans="1:7" x14ac:dyDescent="0.35">
      <c r="B77" t="s">
        <v>146</v>
      </c>
      <c r="D77" s="37">
        <v>3712</v>
      </c>
      <c r="E77" s="37"/>
      <c r="F77" s="37"/>
      <c r="G77" s="37">
        <v>3712</v>
      </c>
    </row>
    <row r="78" spans="1:7" x14ac:dyDescent="0.35">
      <c r="A78" t="s">
        <v>312</v>
      </c>
      <c r="D78" s="37">
        <v>721500</v>
      </c>
      <c r="E78" s="37">
        <v>832000</v>
      </c>
      <c r="F78" s="37"/>
      <c r="G78" s="37">
        <v>1553500</v>
      </c>
    </row>
    <row r="79" spans="1:7" x14ac:dyDescent="0.35">
      <c r="B79" t="s">
        <v>292</v>
      </c>
      <c r="D79" s="37">
        <v>27000</v>
      </c>
      <c r="E79" s="37">
        <v>69221.5</v>
      </c>
      <c r="F79" s="37"/>
      <c r="G79" s="37">
        <v>96221.5</v>
      </c>
    </row>
    <row r="80" spans="1:7" x14ac:dyDescent="0.35">
      <c r="B80" t="s">
        <v>293</v>
      </c>
      <c r="D80" s="37">
        <v>253414</v>
      </c>
      <c r="E80" s="37">
        <v>562452.75</v>
      </c>
      <c r="F80" s="37"/>
      <c r="G80" s="37">
        <v>815866.75</v>
      </c>
    </row>
    <row r="81" spans="1:7" x14ac:dyDescent="0.35">
      <c r="B81" t="s">
        <v>305</v>
      </c>
      <c r="D81" s="37">
        <v>7100</v>
      </c>
      <c r="E81" s="37"/>
      <c r="F81" s="37"/>
      <c r="G81" s="37">
        <v>7100</v>
      </c>
    </row>
    <row r="82" spans="1:7" x14ac:dyDescent="0.35">
      <c r="B82" t="s">
        <v>295</v>
      </c>
      <c r="D82" s="37">
        <v>99550</v>
      </c>
      <c r="E82" s="37"/>
      <c r="F82" s="37"/>
      <c r="G82" s="37">
        <v>99550</v>
      </c>
    </row>
    <row r="83" spans="1:7" x14ac:dyDescent="0.35">
      <c r="B83" t="s">
        <v>373</v>
      </c>
      <c r="D83" s="37">
        <v>203038</v>
      </c>
      <c r="E83" s="37">
        <v>118495.25</v>
      </c>
      <c r="F83" s="37"/>
      <c r="G83" s="37">
        <v>321533.25</v>
      </c>
    </row>
    <row r="84" spans="1:7" x14ac:dyDescent="0.35">
      <c r="B84" t="s">
        <v>372</v>
      </c>
      <c r="D84" s="37">
        <v>1100</v>
      </c>
      <c r="E84" s="37"/>
      <c r="F84" s="37"/>
      <c r="G84" s="37">
        <v>1100</v>
      </c>
    </row>
    <row r="85" spans="1:7" x14ac:dyDescent="0.35">
      <c r="B85" t="s">
        <v>290</v>
      </c>
      <c r="D85" s="37">
        <v>25227</v>
      </c>
      <c r="E85" s="37">
        <v>44210.5</v>
      </c>
      <c r="F85" s="37"/>
      <c r="G85" s="37">
        <v>69437.5</v>
      </c>
    </row>
    <row r="86" spans="1:7" x14ac:dyDescent="0.35">
      <c r="B86" t="s">
        <v>146</v>
      </c>
      <c r="D86" s="37">
        <v>105071</v>
      </c>
      <c r="E86" s="37">
        <v>37620</v>
      </c>
      <c r="F86" s="37"/>
      <c r="G86" s="37">
        <v>142691</v>
      </c>
    </row>
    <row r="87" spans="1:7" x14ac:dyDescent="0.35">
      <c r="A87" t="s">
        <v>328</v>
      </c>
      <c r="D87" s="37">
        <v>50000</v>
      </c>
      <c r="E87" s="37">
        <v>11000</v>
      </c>
      <c r="F87" s="37"/>
      <c r="G87" s="37">
        <v>61000</v>
      </c>
    </row>
    <row r="88" spans="1:7" x14ac:dyDescent="0.35">
      <c r="B88" t="s">
        <v>292</v>
      </c>
      <c r="D88" s="37"/>
      <c r="E88" s="37">
        <v>3750</v>
      </c>
      <c r="F88" s="37"/>
      <c r="G88" s="37">
        <v>3750</v>
      </c>
    </row>
    <row r="89" spans="1:7" x14ac:dyDescent="0.35">
      <c r="B89" t="s">
        <v>293</v>
      </c>
      <c r="D89" s="37">
        <v>46496</v>
      </c>
      <c r="E89" s="37">
        <v>5200</v>
      </c>
      <c r="F89" s="37"/>
      <c r="G89" s="37">
        <v>51696</v>
      </c>
    </row>
    <row r="90" spans="1:7" x14ac:dyDescent="0.35">
      <c r="B90" t="s">
        <v>305</v>
      </c>
      <c r="D90" s="37">
        <v>3504</v>
      </c>
      <c r="E90" s="37"/>
      <c r="F90" s="37"/>
      <c r="G90" s="37">
        <v>3504</v>
      </c>
    </row>
    <row r="91" spans="1:7" x14ac:dyDescent="0.35">
      <c r="B91" t="s">
        <v>373</v>
      </c>
      <c r="D91" s="37"/>
      <c r="E91" s="37">
        <v>1250</v>
      </c>
      <c r="F91" s="37"/>
      <c r="G91" s="37">
        <v>1250</v>
      </c>
    </row>
    <row r="92" spans="1:7" x14ac:dyDescent="0.35">
      <c r="B92" t="s">
        <v>146</v>
      </c>
      <c r="D92" s="37"/>
      <c r="E92" s="37">
        <v>800</v>
      </c>
      <c r="F92" s="37"/>
      <c r="G92" s="37">
        <v>800</v>
      </c>
    </row>
    <row r="93" spans="1:7" x14ac:dyDescent="0.35">
      <c r="A93" t="s">
        <v>323</v>
      </c>
      <c r="D93" s="37">
        <v>304500</v>
      </c>
      <c r="E93" s="37"/>
      <c r="F93" s="37"/>
      <c r="G93" s="37">
        <v>304500</v>
      </c>
    </row>
    <row r="94" spans="1:7" x14ac:dyDescent="0.35">
      <c r="B94" t="s">
        <v>292</v>
      </c>
      <c r="D94" s="37">
        <v>40535</v>
      </c>
      <c r="E94" s="37"/>
      <c r="F94" s="37"/>
      <c r="G94" s="37">
        <v>40535</v>
      </c>
    </row>
    <row r="95" spans="1:7" x14ac:dyDescent="0.35">
      <c r="B95" t="s">
        <v>293</v>
      </c>
      <c r="D95" s="37">
        <v>172100</v>
      </c>
      <c r="E95" s="37"/>
      <c r="F95" s="37"/>
      <c r="G95" s="37">
        <v>172100</v>
      </c>
    </row>
    <row r="96" spans="1:7" x14ac:dyDescent="0.35">
      <c r="B96" t="s">
        <v>374</v>
      </c>
      <c r="D96" s="37">
        <v>87650</v>
      </c>
      <c r="E96" s="37"/>
      <c r="F96" s="37"/>
      <c r="G96" s="37">
        <v>87650</v>
      </c>
    </row>
    <row r="97" spans="1:7" x14ac:dyDescent="0.35">
      <c r="B97" t="s">
        <v>146</v>
      </c>
      <c r="D97" s="37">
        <v>4215</v>
      </c>
      <c r="E97" s="37"/>
      <c r="F97" s="37"/>
      <c r="G97" s="37">
        <v>4215</v>
      </c>
    </row>
    <row r="98" spans="1:7" x14ac:dyDescent="0.35">
      <c r="A98" t="s">
        <v>322</v>
      </c>
      <c r="D98" s="37">
        <v>345000</v>
      </c>
      <c r="E98" s="37">
        <v>8500</v>
      </c>
      <c r="F98" s="37"/>
      <c r="G98" s="37">
        <v>353500</v>
      </c>
    </row>
    <row r="99" spans="1:7" x14ac:dyDescent="0.35">
      <c r="B99" t="s">
        <v>293</v>
      </c>
      <c r="D99" s="37">
        <v>1500</v>
      </c>
      <c r="E99" s="37">
        <v>3324</v>
      </c>
      <c r="F99" s="37"/>
      <c r="G99" s="37">
        <v>4824</v>
      </c>
    </row>
    <row r="100" spans="1:7" x14ac:dyDescent="0.35">
      <c r="B100" t="s">
        <v>295</v>
      </c>
      <c r="D100" s="37"/>
      <c r="E100" s="37">
        <v>281</v>
      </c>
      <c r="F100" s="37"/>
      <c r="G100" s="37">
        <v>281</v>
      </c>
    </row>
    <row r="101" spans="1:7" x14ac:dyDescent="0.35">
      <c r="B101" t="s">
        <v>373</v>
      </c>
      <c r="D101" s="37"/>
      <c r="E101" s="37">
        <v>2695</v>
      </c>
      <c r="F101" s="37"/>
      <c r="G101" s="37">
        <v>2695</v>
      </c>
    </row>
    <row r="102" spans="1:7" x14ac:dyDescent="0.35">
      <c r="B102" t="s">
        <v>372</v>
      </c>
      <c r="D102" s="37">
        <v>37800</v>
      </c>
      <c r="E102" s="37">
        <v>2200</v>
      </c>
      <c r="F102" s="37"/>
      <c r="G102" s="37">
        <v>40000</v>
      </c>
    </row>
    <row r="103" spans="1:7" x14ac:dyDescent="0.35">
      <c r="B103" t="s">
        <v>374</v>
      </c>
      <c r="D103" s="37">
        <v>299250</v>
      </c>
      <c r="E103" s="37"/>
      <c r="F103" s="37"/>
      <c r="G103" s="37">
        <v>299250</v>
      </c>
    </row>
    <row r="104" spans="1:7" x14ac:dyDescent="0.35">
      <c r="B104" t="s">
        <v>146</v>
      </c>
      <c r="D104" s="37">
        <v>2450</v>
      </c>
      <c r="E104" s="37"/>
      <c r="F104" s="37"/>
      <c r="G104" s="37">
        <v>2450</v>
      </c>
    </row>
    <row r="105" spans="1:7" x14ac:dyDescent="0.35">
      <c r="B105" t="s">
        <v>294</v>
      </c>
      <c r="D105" s="37">
        <v>4000</v>
      </c>
      <c r="E105" s="37"/>
      <c r="F105" s="37"/>
      <c r="G105" s="37">
        <v>4000</v>
      </c>
    </row>
    <row r="106" spans="1:7" x14ac:dyDescent="0.35">
      <c r="C106" t="s">
        <v>322</v>
      </c>
      <c r="D106" s="37">
        <v>4000</v>
      </c>
      <c r="E106" s="37"/>
      <c r="F106" s="37"/>
      <c r="G106" s="37">
        <v>4000</v>
      </c>
    </row>
    <row r="107" spans="1:7" x14ac:dyDescent="0.35">
      <c r="A107" t="s">
        <v>327</v>
      </c>
      <c r="D107" s="37"/>
      <c r="E107" s="37">
        <v>125000</v>
      </c>
      <c r="F107" s="37"/>
      <c r="G107" s="37">
        <v>125000</v>
      </c>
    </row>
    <row r="108" spans="1:7" x14ac:dyDescent="0.35">
      <c r="B108" t="s">
        <v>293</v>
      </c>
      <c r="D108" s="37"/>
      <c r="E108" s="37">
        <v>25500</v>
      </c>
      <c r="F108" s="37"/>
      <c r="G108" s="37">
        <v>25500</v>
      </c>
    </row>
    <row r="109" spans="1:7" x14ac:dyDescent="0.35">
      <c r="B109" t="s">
        <v>373</v>
      </c>
      <c r="D109" s="37"/>
      <c r="E109" s="37">
        <v>91250</v>
      </c>
      <c r="F109" s="37"/>
      <c r="G109" s="37">
        <v>91250</v>
      </c>
    </row>
    <row r="110" spans="1:7" x14ac:dyDescent="0.35">
      <c r="B110" t="s">
        <v>146</v>
      </c>
      <c r="D110" s="37"/>
      <c r="E110" s="37">
        <v>8250</v>
      </c>
      <c r="F110" s="37"/>
      <c r="G110" s="37">
        <v>8250</v>
      </c>
    </row>
    <row r="111" spans="1:7" x14ac:dyDescent="0.35">
      <c r="A111" t="s">
        <v>318</v>
      </c>
      <c r="D111" s="37">
        <v>702500</v>
      </c>
      <c r="E111" s="37"/>
      <c r="F111" s="37"/>
      <c r="G111" s="37">
        <v>702500</v>
      </c>
    </row>
    <row r="112" spans="1:7" x14ac:dyDescent="0.35">
      <c r="B112" t="s">
        <v>292</v>
      </c>
      <c r="D112" s="37">
        <v>81075</v>
      </c>
      <c r="E112" s="37"/>
      <c r="F112" s="37"/>
      <c r="G112" s="37">
        <v>81075</v>
      </c>
    </row>
    <row r="113" spans="1:7" x14ac:dyDescent="0.35">
      <c r="B113" t="s">
        <v>293</v>
      </c>
      <c r="D113" s="37">
        <v>420930</v>
      </c>
      <c r="E113" s="37"/>
      <c r="F113" s="37"/>
      <c r="G113" s="37">
        <v>420930</v>
      </c>
    </row>
    <row r="114" spans="1:7" x14ac:dyDescent="0.35">
      <c r="B114" t="s">
        <v>295</v>
      </c>
      <c r="D114" s="37">
        <v>36525</v>
      </c>
      <c r="E114" s="37"/>
      <c r="F114" s="37"/>
      <c r="G114" s="37">
        <v>36525</v>
      </c>
    </row>
    <row r="115" spans="1:7" x14ac:dyDescent="0.35">
      <c r="B115" t="s">
        <v>373</v>
      </c>
      <c r="D115" s="37">
        <v>163970</v>
      </c>
      <c r="E115" s="37"/>
      <c r="F115" s="37"/>
      <c r="G115" s="37">
        <v>163970</v>
      </c>
    </row>
    <row r="116" spans="1:7" x14ac:dyDescent="0.35">
      <c r="A116" t="s">
        <v>315</v>
      </c>
      <c r="D116" s="37">
        <v>1248863</v>
      </c>
      <c r="E116" s="37">
        <v>50000</v>
      </c>
      <c r="F116" s="37"/>
      <c r="G116" s="37">
        <v>1298863</v>
      </c>
    </row>
    <row r="117" spans="1:7" x14ac:dyDescent="0.35">
      <c r="B117" t="s">
        <v>292</v>
      </c>
      <c r="D117" s="37">
        <v>44965</v>
      </c>
      <c r="E117" s="37">
        <v>5492.857</v>
      </c>
      <c r="F117" s="37"/>
      <c r="G117" s="37">
        <v>50457.857000000004</v>
      </c>
    </row>
    <row r="118" spans="1:7" x14ac:dyDescent="0.35">
      <c r="B118" t="s">
        <v>293</v>
      </c>
      <c r="D118" s="37">
        <v>1050107</v>
      </c>
      <c r="E118" s="37">
        <v>41007.142999999996</v>
      </c>
      <c r="F118" s="37"/>
      <c r="G118" s="37">
        <v>1091114.1429999999</v>
      </c>
    </row>
    <row r="119" spans="1:7" x14ac:dyDescent="0.35">
      <c r="B119" t="s">
        <v>373</v>
      </c>
      <c r="D119" s="37"/>
      <c r="E119" s="37">
        <v>3500</v>
      </c>
      <c r="F119" s="37"/>
      <c r="G119" s="37">
        <v>3500</v>
      </c>
    </row>
    <row r="120" spans="1:7" x14ac:dyDescent="0.35">
      <c r="B120" t="s">
        <v>372</v>
      </c>
      <c r="D120" s="37">
        <v>117465</v>
      </c>
      <c r="E120" s="37"/>
      <c r="F120" s="37"/>
      <c r="G120" s="37">
        <v>117465</v>
      </c>
    </row>
    <row r="121" spans="1:7" x14ac:dyDescent="0.35">
      <c r="B121" t="s">
        <v>290</v>
      </c>
      <c r="D121" s="37">
        <v>4400</v>
      </c>
      <c r="E121" s="37"/>
      <c r="F121" s="37"/>
      <c r="G121" s="37">
        <v>4400</v>
      </c>
    </row>
    <row r="122" spans="1:7" x14ac:dyDescent="0.35">
      <c r="B122" t="s">
        <v>146</v>
      </c>
      <c r="D122" s="37">
        <v>31926</v>
      </c>
      <c r="E122" s="37"/>
      <c r="F122" s="37"/>
      <c r="G122" s="37">
        <v>31926</v>
      </c>
    </row>
    <row r="123" spans="1:7" x14ac:dyDescent="0.35">
      <c r="A123" t="s">
        <v>324</v>
      </c>
      <c r="D123" s="37">
        <v>32000</v>
      </c>
      <c r="E123" s="37">
        <v>278000</v>
      </c>
      <c r="F123" s="37"/>
      <c r="G123" s="37">
        <v>310000</v>
      </c>
    </row>
    <row r="124" spans="1:7" x14ac:dyDescent="0.35">
      <c r="B124" t="s">
        <v>305</v>
      </c>
      <c r="D124" s="37"/>
      <c r="E124" s="37">
        <v>9236</v>
      </c>
      <c r="F124" s="37"/>
      <c r="G124" s="37">
        <v>9236</v>
      </c>
    </row>
    <row r="125" spans="1:7" x14ac:dyDescent="0.35">
      <c r="B125" t="s">
        <v>295</v>
      </c>
      <c r="D125" s="37"/>
      <c r="E125" s="37">
        <v>10999</v>
      </c>
      <c r="F125" s="37"/>
      <c r="G125" s="37">
        <v>10999</v>
      </c>
    </row>
    <row r="126" spans="1:7" x14ac:dyDescent="0.35">
      <c r="B126" t="s">
        <v>373</v>
      </c>
      <c r="D126" s="37">
        <v>14500</v>
      </c>
      <c r="E126" s="37">
        <v>170725</v>
      </c>
      <c r="F126" s="37"/>
      <c r="G126" s="37">
        <v>185225</v>
      </c>
    </row>
    <row r="127" spans="1:7" x14ac:dyDescent="0.35">
      <c r="B127" t="s">
        <v>372</v>
      </c>
      <c r="D127" s="37">
        <v>17500</v>
      </c>
      <c r="E127" s="37"/>
      <c r="F127" s="37"/>
      <c r="G127" s="37">
        <v>17500</v>
      </c>
    </row>
    <row r="128" spans="1:7" x14ac:dyDescent="0.35">
      <c r="B128" t="s">
        <v>374</v>
      </c>
      <c r="D128" s="37"/>
      <c r="E128" s="37">
        <v>2900</v>
      </c>
      <c r="F128" s="37"/>
      <c r="G128" s="37">
        <v>2900</v>
      </c>
    </row>
    <row r="129" spans="1:7" x14ac:dyDescent="0.35">
      <c r="B129" t="s">
        <v>290</v>
      </c>
      <c r="D129" s="37"/>
      <c r="E129" s="37">
        <v>3194</v>
      </c>
      <c r="F129" s="37"/>
      <c r="G129" s="37">
        <v>3194</v>
      </c>
    </row>
    <row r="130" spans="1:7" x14ac:dyDescent="0.35">
      <c r="B130" t="s">
        <v>146</v>
      </c>
      <c r="D130" s="37"/>
      <c r="E130" s="37">
        <v>80946</v>
      </c>
      <c r="F130" s="37"/>
      <c r="G130" s="37">
        <v>80946</v>
      </c>
    </row>
    <row r="131" spans="1:7" x14ac:dyDescent="0.35">
      <c r="A131" t="s">
        <v>320</v>
      </c>
      <c r="D131" s="37"/>
      <c r="E131" s="37">
        <v>679000</v>
      </c>
      <c r="F131" s="37"/>
      <c r="G131" s="37">
        <v>679000</v>
      </c>
    </row>
    <row r="132" spans="1:7" x14ac:dyDescent="0.35">
      <c r="B132" t="s">
        <v>295</v>
      </c>
      <c r="D132" s="37"/>
      <c r="E132" s="37">
        <v>53770</v>
      </c>
      <c r="F132" s="37"/>
      <c r="G132" s="37">
        <v>53770</v>
      </c>
    </row>
    <row r="133" spans="1:7" x14ac:dyDescent="0.35">
      <c r="B133" t="s">
        <v>373</v>
      </c>
      <c r="D133" s="37"/>
      <c r="E133" s="37">
        <v>625230</v>
      </c>
      <c r="F133" s="37"/>
      <c r="G133" s="37">
        <v>625230</v>
      </c>
    </row>
    <row r="134" spans="1:7" x14ac:dyDescent="0.35">
      <c r="A134" t="s">
        <v>310</v>
      </c>
      <c r="D134" s="37">
        <v>154500</v>
      </c>
      <c r="E134" s="37">
        <v>1237325</v>
      </c>
      <c r="F134" s="37">
        <v>388500</v>
      </c>
      <c r="G134" s="37">
        <v>1780325</v>
      </c>
    </row>
    <row r="135" spans="1:7" x14ac:dyDescent="0.35">
      <c r="B135" t="s">
        <v>292</v>
      </c>
      <c r="D135" s="37"/>
      <c r="E135" s="37">
        <v>42133.142999999996</v>
      </c>
      <c r="F135" s="37">
        <v>3800</v>
      </c>
      <c r="G135" s="37">
        <v>45933.142999999996</v>
      </c>
    </row>
    <row r="136" spans="1:7" x14ac:dyDescent="0.35">
      <c r="B136" t="s">
        <v>293</v>
      </c>
      <c r="D136" s="37">
        <v>13850</v>
      </c>
      <c r="E136" s="37">
        <v>348430</v>
      </c>
      <c r="F136" s="37">
        <v>114150</v>
      </c>
      <c r="G136" s="37">
        <v>476430</v>
      </c>
    </row>
    <row r="137" spans="1:7" x14ac:dyDescent="0.35">
      <c r="B137" t="s">
        <v>305</v>
      </c>
      <c r="D137" s="37">
        <v>35775</v>
      </c>
      <c r="E137" s="37">
        <v>186916.85700000002</v>
      </c>
      <c r="F137" s="37">
        <v>61330</v>
      </c>
      <c r="G137" s="37">
        <v>284021.85700000002</v>
      </c>
    </row>
    <row r="138" spans="1:7" x14ac:dyDescent="0.35">
      <c r="B138" t="s">
        <v>373</v>
      </c>
      <c r="D138" s="37">
        <v>104875</v>
      </c>
      <c r="E138" s="37">
        <v>659845</v>
      </c>
      <c r="F138" s="37">
        <v>209220</v>
      </c>
      <c r="G138" s="37">
        <v>973940</v>
      </c>
    </row>
    <row r="139" spans="1:7" x14ac:dyDescent="0.35">
      <c r="A139" t="s">
        <v>321</v>
      </c>
      <c r="D139" s="37"/>
      <c r="E139" s="37">
        <v>583000</v>
      </c>
      <c r="F139" s="37">
        <v>15000</v>
      </c>
      <c r="G139" s="37">
        <v>598000</v>
      </c>
    </row>
    <row r="140" spans="1:7" x14ac:dyDescent="0.35">
      <c r="B140" t="s">
        <v>292</v>
      </c>
      <c r="D140" s="37"/>
      <c r="E140" s="37">
        <v>433475</v>
      </c>
      <c r="F140" s="37"/>
      <c r="G140" s="37">
        <v>433475</v>
      </c>
    </row>
    <row r="141" spans="1:7" x14ac:dyDescent="0.35">
      <c r="B141" t="s">
        <v>372</v>
      </c>
      <c r="D141" s="37"/>
      <c r="E141" s="37">
        <v>149525</v>
      </c>
      <c r="F141" s="37">
        <v>2700</v>
      </c>
      <c r="G141" s="37">
        <v>152225</v>
      </c>
    </row>
    <row r="142" spans="1:7" x14ac:dyDescent="0.35">
      <c r="B142" t="s">
        <v>294</v>
      </c>
      <c r="D142" s="37"/>
      <c r="E142" s="37"/>
      <c r="F142" s="37">
        <v>12300</v>
      </c>
      <c r="G142" s="37">
        <v>12300</v>
      </c>
    </row>
    <row r="143" spans="1:7" x14ac:dyDescent="0.35">
      <c r="C143" t="s">
        <v>309</v>
      </c>
      <c r="D143" s="37"/>
      <c r="E143" s="37"/>
      <c r="F143" s="37">
        <v>12300</v>
      </c>
      <c r="G143" s="37">
        <v>12300</v>
      </c>
    </row>
    <row r="144" spans="1:7" x14ac:dyDescent="0.35">
      <c r="A144" t="s">
        <v>302</v>
      </c>
      <c r="D144" s="37">
        <v>12255136</v>
      </c>
      <c r="E144" s="37">
        <v>7816825</v>
      </c>
      <c r="F144" s="37">
        <v>980766</v>
      </c>
      <c r="G144" s="37">
        <v>21052727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A011-A3EE-4B11-A428-3B9BCEA06F60}">
  <sheetPr>
    <tabColor theme="5" tint="0.39997558519241921"/>
  </sheetPr>
  <dimension ref="A1:T242"/>
  <sheetViews>
    <sheetView showGridLines="0" zoomScale="115" zoomScaleNormal="115" workbookViewId="0">
      <pane xSplit="3" ySplit="2" topLeftCell="D13" activePane="bottomRight" state="frozen"/>
      <selection pane="topRight" activeCell="C1" sqref="C1"/>
      <selection pane="bottomLeft" activeCell="A3" sqref="A3"/>
      <selection pane="bottomRight" activeCell="R232" sqref="R232"/>
    </sheetView>
  </sheetViews>
  <sheetFormatPr defaultRowHeight="14.5" x14ac:dyDescent="0.35"/>
  <cols>
    <col min="1" max="1" width="9" style="5"/>
    <col min="2" max="2" width="40.58203125" bestFit="1" customWidth="1"/>
    <col min="3" max="3" width="7.25" bestFit="1" customWidth="1"/>
    <col min="4" max="5" width="12.33203125" bestFit="1" customWidth="1"/>
    <col min="6" max="6" width="10.83203125" bestFit="1" customWidth="1"/>
    <col min="7" max="7" width="1.33203125" customWidth="1"/>
    <col min="11" max="11" width="1.33203125" customWidth="1"/>
    <col min="12" max="12" width="11.25" customWidth="1"/>
    <col min="13" max="14" width="10.25" customWidth="1"/>
    <col min="15" max="15" width="1.33203125" customWidth="1"/>
  </cols>
  <sheetData>
    <row r="1" spans="1:18" s="1" customFormat="1" ht="15" thickBot="1" x14ac:dyDescent="0.4">
      <c r="A1" s="6"/>
      <c r="H1" s="1" t="s">
        <v>375</v>
      </c>
      <c r="L1" s="1" t="s">
        <v>376</v>
      </c>
      <c r="P1" s="1" t="s">
        <v>377</v>
      </c>
    </row>
    <row r="2" spans="1:18" s="59" customFormat="1" ht="26.25" customHeight="1" thickBot="1" x14ac:dyDescent="0.4">
      <c r="A2" s="57"/>
      <c r="B2" s="58"/>
      <c r="C2" s="58"/>
      <c r="D2" s="58">
        <v>2024</v>
      </c>
      <c r="E2" s="58">
        <v>2025</v>
      </c>
      <c r="F2" s="58">
        <v>2026</v>
      </c>
      <c r="H2" s="60">
        <v>2024</v>
      </c>
      <c r="I2" s="60">
        <v>2025</v>
      </c>
      <c r="J2" s="60">
        <v>2026</v>
      </c>
      <c r="L2" s="65">
        <v>2024</v>
      </c>
      <c r="M2" s="65">
        <v>2025</v>
      </c>
      <c r="N2" s="65">
        <v>2026</v>
      </c>
      <c r="P2" s="60">
        <v>2024</v>
      </c>
      <c r="Q2" s="60">
        <v>2025</v>
      </c>
      <c r="R2" s="60">
        <v>2026</v>
      </c>
    </row>
    <row r="3" spans="1:18" s="1" customFormat="1" x14ac:dyDescent="0.35">
      <c r="A3" s="6" t="s">
        <v>326</v>
      </c>
      <c r="B3" s="56" t="s">
        <v>326</v>
      </c>
      <c r="C3" s="56"/>
      <c r="D3" s="61">
        <f>SUM(D4:D14)</f>
        <v>61000</v>
      </c>
      <c r="E3" s="61">
        <f t="shared" ref="E3:F3" si="0">SUM(E4:E14)</f>
        <v>27500</v>
      </c>
      <c r="F3" s="61">
        <f t="shared" si="0"/>
        <v>54800</v>
      </c>
      <c r="H3" s="62"/>
      <c r="I3" s="62"/>
      <c r="J3" s="62"/>
      <c r="L3" s="66">
        <f>SUMIFS(Data_Xuất[Xuất-NX],Data_Xuất[Year],L$2,Data_Xuất[Material-Xuất | Name],CoCau_VayTron!$A3)</f>
        <v>71500</v>
      </c>
      <c r="M3" s="66">
        <f>SUMIFS(Data_Xuất[Xuất-NX],Data_Xuất[Year],M$2,Data_Xuất[Material-Xuất | Name],CoCau_VayTron!$A3)</f>
        <v>27500</v>
      </c>
      <c r="N3" s="66">
        <f>SUMIFS(Data_Xuất[Xuất-NX],Data_Xuất[Year],N$2,Data_Xuất[Material-Xuất | Name],CoCau_VayTron!$A3)</f>
        <v>54800</v>
      </c>
      <c r="P3" s="62"/>
      <c r="Q3" s="62"/>
      <c r="R3" s="62"/>
    </row>
    <row r="4" spans="1:18" x14ac:dyDescent="0.35">
      <c r="A4" s="5" t="s">
        <v>326</v>
      </c>
      <c r="B4" s="30"/>
      <c r="C4" s="30" t="s">
        <v>292</v>
      </c>
      <c r="D4" s="41">
        <f>SUMIFS(Data_CoCau[Tổng Xuất_Order_SKU],Data_CoCau[Year],D$2,Data_CoCau[Main SKU | Name],CoCau_VayTron!$A4,Data_CoCau[SKU_Xuất_GOM],CoCau_VayTron!$C4)</f>
        <v>46410</v>
      </c>
      <c r="E4" s="41">
        <f>SUMIFS(Data_CoCau[Tổng Xuất_Order_SKU],Data_CoCau[Year],E$2,Data_CoCau[Main SKU | Name],CoCau_VayTron!$A4,Data_CoCau[SKU_Xuất_GOM],CoCau_VayTron!$C4)</f>
        <v>4050</v>
      </c>
      <c r="F4" s="41">
        <f>SUMIFS(Data_CoCau[Tổng Xuất_Order_SKU],Data_CoCau[Year],F$2,Data_CoCau[Main SKU | Name],CoCau_VayTron!$A4,Data_CoCau[SKU_Xuất_GOM],CoCau_VayTron!$C4)</f>
        <v>9800</v>
      </c>
      <c r="H4" s="63">
        <f>IFERROR(D4/D3,0)</f>
        <v>0.76081967213114754</v>
      </c>
      <c r="I4" s="63">
        <f>IFERROR(E4/E3,0)</f>
        <v>0.14727272727272728</v>
      </c>
      <c r="J4" s="63">
        <f>IFERROR(F4/F3,0)</f>
        <v>0.17883211678832117</v>
      </c>
      <c r="L4" s="41"/>
      <c r="M4" s="41"/>
      <c r="N4" s="41"/>
      <c r="P4" s="63">
        <f>H4</f>
        <v>0.76081967213114754</v>
      </c>
      <c r="Q4" s="63">
        <f t="shared" ref="Q4:Q14" si="1">I4</f>
        <v>0.14727272727272728</v>
      </c>
      <c r="R4" s="63">
        <f t="shared" ref="R4:R14" si="2">J4</f>
        <v>0.17883211678832117</v>
      </c>
    </row>
    <row r="5" spans="1:18" x14ac:dyDescent="0.35">
      <c r="A5" s="5" t="s">
        <v>326</v>
      </c>
      <c r="B5" s="24"/>
      <c r="C5" s="24" t="s">
        <v>293</v>
      </c>
      <c r="D5" s="42">
        <f>SUMIFS(Data_CoCau[Tổng Xuất_Order_SKU],Data_CoCau[Year],D$2,Data_CoCau[Main SKU | Name],CoCau_VayTron!$A5,Data_CoCau[SKU_Xuất_GOM],CoCau_VayTron!$C5)</f>
        <v>0</v>
      </c>
      <c r="E5" s="42">
        <f>SUMIFS(Data_CoCau[Tổng Xuất_Order_SKU],Data_CoCau[Year],E$2,Data_CoCau[Main SKU | Name],CoCau_VayTron!$A5,Data_CoCau[SKU_Xuất_GOM],CoCau_VayTron!$C5)</f>
        <v>20930</v>
      </c>
      <c r="F5" s="42">
        <f>SUMIFS(Data_CoCau[Tổng Xuất_Order_SKU],Data_CoCau[Year],F$2,Data_CoCau[Main SKU | Name],CoCau_VayTron!$A5,Data_CoCau[SKU_Xuất_GOM],CoCau_VayTron!$C5)</f>
        <v>39300</v>
      </c>
      <c r="H5" s="64">
        <f>IFERROR(D5/D3,0)</f>
        <v>0</v>
      </c>
      <c r="I5" s="64">
        <f>IFERROR(E5/E3,0)</f>
        <v>0.76109090909090904</v>
      </c>
      <c r="J5" s="64">
        <f>IFERROR(F5/F3,0)</f>
        <v>0.71715328467153283</v>
      </c>
      <c r="L5" s="42"/>
      <c r="M5" s="42"/>
      <c r="N5" s="42"/>
      <c r="P5" s="63">
        <f t="shared" ref="P5:P14" si="3">H5</f>
        <v>0</v>
      </c>
      <c r="Q5" s="63">
        <f t="shared" si="1"/>
        <v>0.76109090909090904</v>
      </c>
      <c r="R5" s="63">
        <f t="shared" si="2"/>
        <v>0.71715328467153283</v>
      </c>
    </row>
    <row r="6" spans="1:18" x14ac:dyDescent="0.35">
      <c r="A6" s="5" t="s">
        <v>326</v>
      </c>
      <c r="B6" s="24"/>
      <c r="C6" s="24" t="s">
        <v>295</v>
      </c>
      <c r="D6" s="42">
        <f>SUMIFS(Data_CoCau[Tổng Xuất_Order_SKU],Data_CoCau[Year],D$2,Data_CoCau[Main SKU | Name],CoCau_VayTron!$A6,Data_CoCau[SKU_Xuất_GOM],CoCau_VayTron!$C6)</f>
        <v>5000</v>
      </c>
      <c r="E6" s="42">
        <f>SUMIFS(Data_CoCau[Tổng Xuất_Order_SKU],Data_CoCau[Year],E$2,Data_CoCau[Main SKU | Name],CoCau_VayTron!$A6,Data_CoCau[SKU_Xuất_GOM],CoCau_VayTron!$C6)</f>
        <v>0</v>
      </c>
      <c r="F6" s="42">
        <f>SUMIFS(Data_CoCau[Tổng Xuất_Order_SKU],Data_CoCau[Year],F$2,Data_CoCau[Main SKU | Name],CoCau_VayTron!$A6,Data_CoCau[SKU_Xuất_GOM],CoCau_VayTron!$C6)</f>
        <v>0</v>
      </c>
      <c r="H6" s="64">
        <f>IFERROR(D6/D3,0)</f>
        <v>8.1967213114754092E-2</v>
      </c>
      <c r="I6" s="64">
        <f>IFERROR(E6/E3,0)</f>
        <v>0</v>
      </c>
      <c r="J6" s="64">
        <f>IFERROR(F6/F3,0)</f>
        <v>0</v>
      </c>
      <c r="L6" s="42"/>
      <c r="M6" s="42"/>
      <c r="N6" s="42"/>
      <c r="P6" s="63">
        <f t="shared" si="3"/>
        <v>8.1967213114754092E-2</v>
      </c>
      <c r="Q6" s="63">
        <f t="shared" si="1"/>
        <v>0</v>
      </c>
      <c r="R6" s="63">
        <f t="shared" si="2"/>
        <v>0</v>
      </c>
    </row>
    <row r="7" spans="1:18" x14ac:dyDescent="0.35">
      <c r="A7" s="5" t="s">
        <v>326</v>
      </c>
      <c r="B7" s="24"/>
      <c r="C7" s="24" t="s">
        <v>373</v>
      </c>
      <c r="D7" s="42">
        <f>SUMIFS(Data_CoCau[Tổng Xuất_Order_SKU],Data_CoCau[Year],D$2,Data_CoCau[Main SKU | Name],CoCau_VayTron!$A7,Data_CoCau[SKU_Xuất_GOM],CoCau_VayTron!$C7)</f>
        <v>5000</v>
      </c>
      <c r="E7" s="42">
        <f>SUMIFS(Data_CoCau[Tổng Xuất_Order_SKU],Data_CoCau[Year],E$2,Data_CoCau[Main SKU | Name],CoCau_VayTron!$A7,Data_CoCau[SKU_Xuất_GOM],CoCau_VayTron!$C7)</f>
        <v>0</v>
      </c>
      <c r="F7" s="42">
        <f>SUMIFS(Data_CoCau[Tổng Xuất_Order_SKU],Data_CoCau[Year],F$2,Data_CoCau[Main SKU | Name],CoCau_VayTron!$A7,Data_CoCau[SKU_Xuất_GOM],CoCau_VayTron!$C7)</f>
        <v>5700</v>
      </c>
      <c r="H7" s="64">
        <f>IFERROR(D7/D3,0)</f>
        <v>8.1967213114754092E-2</v>
      </c>
      <c r="I7" s="64">
        <f>IFERROR(E7/E3,0)</f>
        <v>0</v>
      </c>
      <c r="J7" s="64">
        <f>IFERROR(F7/F3,0)</f>
        <v>0.10401459854014598</v>
      </c>
      <c r="L7" s="42"/>
      <c r="M7" s="42"/>
      <c r="N7" s="42"/>
      <c r="P7" s="63">
        <f t="shared" si="3"/>
        <v>8.1967213114754092E-2</v>
      </c>
      <c r="Q7" s="63">
        <f t="shared" si="1"/>
        <v>0</v>
      </c>
      <c r="R7" s="63">
        <f t="shared" si="2"/>
        <v>0.10401459854014598</v>
      </c>
    </row>
    <row r="8" spans="1:18" x14ac:dyDescent="0.35">
      <c r="A8" s="5" t="s">
        <v>326</v>
      </c>
      <c r="B8" s="24"/>
      <c r="C8" s="24" t="s">
        <v>372</v>
      </c>
      <c r="D8" s="42">
        <f>SUMIFS(Data_CoCau[Tổng Xuất_Order_SKU],Data_CoCau[Year],D$2,Data_CoCau[Main SKU | Name],CoCau_VayTron!$A8,Data_CoCau[SKU_Xuất_GOM],CoCau_VayTron!$C8)</f>
        <v>4590</v>
      </c>
      <c r="E8" s="42">
        <f>SUMIFS(Data_CoCau[Tổng Xuất_Order_SKU],Data_CoCau[Year],E$2,Data_CoCau[Main SKU | Name],CoCau_VayTron!$A8,Data_CoCau[SKU_Xuất_GOM],CoCau_VayTron!$C8)</f>
        <v>2520</v>
      </c>
      <c r="F8" s="42">
        <f>SUMIFS(Data_CoCau[Tổng Xuất_Order_SKU],Data_CoCau[Year],F$2,Data_CoCau[Main SKU | Name],CoCau_VayTron!$A8,Data_CoCau[SKU_Xuất_GOM],CoCau_VayTron!$C8)</f>
        <v>0</v>
      </c>
      <c r="H8" s="64">
        <f>IFERROR(D8/D3,0)</f>
        <v>7.5245901639344262E-2</v>
      </c>
      <c r="I8" s="64">
        <f>IFERROR(E8/E3,0)</f>
        <v>9.1636363636363641E-2</v>
      </c>
      <c r="J8" s="64">
        <f>IFERROR(F8/F3,0)</f>
        <v>0</v>
      </c>
      <c r="L8" s="42"/>
      <c r="M8" s="42"/>
      <c r="N8" s="42"/>
      <c r="P8" s="63">
        <f t="shared" si="3"/>
        <v>7.5245901639344262E-2</v>
      </c>
      <c r="Q8" s="63">
        <f t="shared" si="1"/>
        <v>9.1636363636363641E-2</v>
      </c>
      <c r="R8" s="63">
        <f t="shared" si="2"/>
        <v>0</v>
      </c>
    </row>
    <row r="9" spans="1:18" x14ac:dyDescent="0.35">
      <c r="A9" s="5" t="s">
        <v>326</v>
      </c>
      <c r="B9" s="24"/>
      <c r="C9" s="24" t="s">
        <v>305</v>
      </c>
      <c r="D9" s="42">
        <f>SUMIFS(Data_CoCau[Tổng Xuất_Order_SKU],Data_CoCau[Year],D$2,Data_CoCau[Main SKU | Name],CoCau_VayTron!$A9,Data_CoCau[SKU_Xuất_GOM],CoCau_VayTron!$C9)</f>
        <v>0</v>
      </c>
      <c r="E9" s="42">
        <f>SUMIFS(Data_CoCau[Tổng Xuất_Order_SKU],Data_CoCau[Year],E$2,Data_CoCau[Main SKU | Name],CoCau_VayTron!$A9,Data_CoCau[SKU_Xuất_GOM],CoCau_VayTron!$C9)</f>
        <v>0</v>
      </c>
      <c r="F9" s="42">
        <f>SUMIFS(Data_CoCau[Tổng Xuất_Order_SKU],Data_CoCau[Year],F$2,Data_CoCau[Main SKU | Name],CoCau_VayTron!$A9,Data_CoCau[SKU_Xuất_GOM],CoCau_VayTron!$C9)</f>
        <v>0</v>
      </c>
      <c r="H9" s="64">
        <f>IFERROR(D9/D3,0)</f>
        <v>0</v>
      </c>
      <c r="I9" s="64">
        <f>IFERROR(E9/E3,0)</f>
        <v>0</v>
      </c>
      <c r="J9" s="64">
        <f>IFERROR(F9/F3,0)</f>
        <v>0</v>
      </c>
      <c r="L9" s="42"/>
      <c r="M9" s="42"/>
      <c r="N9" s="42"/>
      <c r="P9" s="63">
        <f t="shared" si="3"/>
        <v>0</v>
      </c>
      <c r="Q9" s="63">
        <f t="shared" si="1"/>
        <v>0</v>
      </c>
      <c r="R9" s="63">
        <f t="shared" si="2"/>
        <v>0</v>
      </c>
    </row>
    <row r="10" spans="1:18" x14ac:dyDescent="0.35">
      <c r="A10" s="5" t="s">
        <v>326</v>
      </c>
      <c r="B10" s="24"/>
      <c r="C10" s="24" t="s">
        <v>290</v>
      </c>
      <c r="D10" s="42">
        <f>SUMIFS(Data_CoCau[Tổng Xuất_Order_SKU],Data_CoCau[Year],D$2,Data_CoCau[Main SKU | Name],CoCau_VayTron!$A10,Data_CoCau[SKU_Xuất_GOM],CoCau_VayTron!$C10)</f>
        <v>0</v>
      </c>
      <c r="E10" s="42">
        <f>SUMIFS(Data_CoCau[Tổng Xuất_Order_SKU],Data_CoCau[Year],E$2,Data_CoCau[Main SKU | Name],CoCau_VayTron!$A10,Data_CoCau[SKU_Xuất_GOM],CoCau_VayTron!$C10)</f>
        <v>0</v>
      </c>
      <c r="F10" s="42">
        <f>SUMIFS(Data_CoCau[Tổng Xuất_Order_SKU],Data_CoCau[Year],F$2,Data_CoCau[Main SKU | Name],CoCau_VayTron!$A10,Data_CoCau[SKU_Xuất_GOM],CoCau_VayTron!$C10)</f>
        <v>0</v>
      </c>
      <c r="H10" s="64">
        <f>IFERROR(D10/D3,0)</f>
        <v>0</v>
      </c>
      <c r="I10" s="64">
        <f>IFERROR(E10/E3,0)</f>
        <v>0</v>
      </c>
      <c r="J10" s="64">
        <f>IFERROR(F10/F3,0)</f>
        <v>0</v>
      </c>
      <c r="L10" s="42"/>
      <c r="M10" s="42"/>
      <c r="N10" s="42"/>
      <c r="P10" s="63">
        <f t="shared" si="3"/>
        <v>0</v>
      </c>
      <c r="Q10" s="63">
        <f t="shared" si="1"/>
        <v>0</v>
      </c>
      <c r="R10" s="63">
        <f t="shared" si="2"/>
        <v>0</v>
      </c>
    </row>
    <row r="11" spans="1:18" x14ac:dyDescent="0.35">
      <c r="A11" s="5" t="s">
        <v>326</v>
      </c>
      <c r="B11" s="24"/>
      <c r="C11" s="24" t="s">
        <v>146</v>
      </c>
      <c r="D11" s="42">
        <f>SUMIFS(Data_CoCau[Tổng Xuất_Order_SKU],Data_CoCau[Year],D$2,Data_CoCau[Main SKU | Name],CoCau_VayTron!$A11,Data_CoCau[SKU_Xuất_GOM],CoCau_VayTron!$C11)</f>
        <v>0</v>
      </c>
      <c r="E11" s="42">
        <f>SUMIFS(Data_CoCau[Tổng Xuất_Order_SKU],Data_CoCau[Year],E$2,Data_CoCau[Main SKU | Name],CoCau_VayTron!$A11,Data_CoCau[SKU_Xuất_GOM],CoCau_VayTron!$C11)</f>
        <v>0</v>
      </c>
      <c r="F11" s="42">
        <f>SUMIFS(Data_CoCau[Tổng Xuất_Order_SKU],Data_CoCau[Year],F$2,Data_CoCau[Main SKU | Name],CoCau_VayTron!$A11,Data_CoCau[SKU_Xuất_GOM],CoCau_VayTron!$C11)</f>
        <v>0</v>
      </c>
      <c r="H11" s="64">
        <f>IFERROR(D11/D3,0)</f>
        <v>0</v>
      </c>
      <c r="I11" s="64">
        <f>IFERROR(E11/E3,0)</f>
        <v>0</v>
      </c>
      <c r="J11" s="64">
        <f>IFERROR(F11/F3,0)</f>
        <v>0</v>
      </c>
      <c r="L11" s="42"/>
      <c r="M11" s="42"/>
      <c r="N11" s="42"/>
      <c r="P11" s="63">
        <f t="shared" si="3"/>
        <v>0</v>
      </c>
      <c r="Q11" s="63">
        <f t="shared" si="1"/>
        <v>0</v>
      </c>
      <c r="R11" s="63">
        <f t="shared" si="2"/>
        <v>0</v>
      </c>
    </row>
    <row r="12" spans="1:18" x14ac:dyDescent="0.35">
      <c r="A12" s="5" t="s">
        <v>326</v>
      </c>
      <c r="B12" s="24"/>
      <c r="C12" s="24" t="s">
        <v>297</v>
      </c>
      <c r="D12" s="42">
        <f>SUMIFS(Data_CoCau[Tổng Xuất_Order_SKU],Data_CoCau[Year],D$2,Data_CoCau[Main SKU | Name],CoCau_VayTron!$A12,Data_CoCau[SKU_Xuất_GOM],CoCau_VayTron!$C12)</f>
        <v>0</v>
      </c>
      <c r="E12" s="42">
        <f>SUMIFS(Data_CoCau[Tổng Xuất_Order_SKU],Data_CoCau[Year],E$2,Data_CoCau[Main SKU | Name],CoCau_VayTron!$A12,Data_CoCau[SKU_Xuất_GOM],CoCau_VayTron!$C12)</f>
        <v>0</v>
      </c>
      <c r="F12" s="42">
        <f>SUMIFS(Data_CoCau[Tổng Xuất_Order_SKU],Data_CoCau[Year],F$2,Data_CoCau[Main SKU | Name],CoCau_VayTron!$A12,Data_CoCau[SKU_Xuất_GOM],CoCau_VayTron!$C12)</f>
        <v>0</v>
      </c>
      <c r="H12" s="64">
        <f>IFERROR(D12/D3,0)</f>
        <v>0</v>
      </c>
      <c r="I12" s="64">
        <f>IFERROR(E12/E3,0)</f>
        <v>0</v>
      </c>
      <c r="J12" s="64">
        <f>IFERROR(F12/F3,0)</f>
        <v>0</v>
      </c>
      <c r="L12" s="42"/>
      <c r="M12" s="42"/>
      <c r="N12" s="42"/>
      <c r="P12" s="63">
        <f t="shared" si="3"/>
        <v>0</v>
      </c>
      <c r="Q12" s="63">
        <f t="shared" si="1"/>
        <v>0</v>
      </c>
      <c r="R12" s="63">
        <f t="shared" si="2"/>
        <v>0</v>
      </c>
    </row>
    <row r="13" spans="1:18" x14ac:dyDescent="0.35">
      <c r="A13" s="5" t="s">
        <v>326</v>
      </c>
      <c r="B13" s="24"/>
      <c r="C13" s="24" t="s">
        <v>294</v>
      </c>
      <c r="D13" s="42">
        <f>SUMIFS(Data_CoCau[Tổng Xuất_Order_SKU],Data_CoCau[Year],D$2,Data_CoCau[Main SKU | Name],CoCau_VayTron!$A13,Data_CoCau[SKU_Xuất_GOM],CoCau_VayTron!$C13)</f>
        <v>0</v>
      </c>
      <c r="E13" s="42">
        <f>SUMIFS(Data_CoCau[Tổng Xuất_Order_SKU],Data_CoCau[Year],E$2,Data_CoCau[Main SKU | Name],CoCau_VayTron!$A13,Data_CoCau[SKU_Xuất_GOM],CoCau_VayTron!$C13)</f>
        <v>0</v>
      </c>
      <c r="F13" s="42">
        <f>SUMIFS(Data_CoCau[Tổng Xuất_Order_SKU],Data_CoCau[Year],F$2,Data_CoCau[Main SKU | Name],CoCau_VayTron!$A13,Data_CoCau[SKU_Xuất_GOM],CoCau_VayTron!$C13)</f>
        <v>0</v>
      </c>
      <c r="H13" s="64">
        <f>IFERROR(D13/D3,0)</f>
        <v>0</v>
      </c>
      <c r="I13" s="64">
        <f>IFERROR(E13/E3,0)</f>
        <v>0</v>
      </c>
      <c r="J13" s="64">
        <f>IFERROR(F13/F3,0)</f>
        <v>0</v>
      </c>
      <c r="L13" s="42"/>
      <c r="M13" s="42"/>
      <c r="N13" s="42"/>
      <c r="P13" s="63">
        <f t="shared" si="3"/>
        <v>0</v>
      </c>
      <c r="Q13" s="63">
        <f t="shared" si="1"/>
        <v>0</v>
      </c>
      <c r="R13" s="63">
        <f t="shared" si="2"/>
        <v>0</v>
      </c>
    </row>
    <row r="14" spans="1:18" x14ac:dyDescent="0.35">
      <c r="A14" s="5" t="s">
        <v>326</v>
      </c>
      <c r="B14" s="24"/>
      <c r="C14" s="24" t="s">
        <v>374</v>
      </c>
      <c r="D14" s="42">
        <f>SUMIFS(Data_CoCau[Tổng Xuất_Order_SKU],Data_CoCau[Year],D$2,Data_CoCau[Main SKU | Name],CoCau_VayTron!$A14,Data_CoCau[SKU_Xuất_GOM],CoCau_VayTron!$C14)</f>
        <v>0</v>
      </c>
      <c r="E14" s="42">
        <f>SUMIFS(Data_CoCau[Tổng Xuất_Order_SKU],Data_CoCau[Year],E$2,Data_CoCau[Main SKU | Name],CoCau_VayTron!$A14,Data_CoCau[SKU_Xuất_GOM],CoCau_VayTron!$C14)</f>
        <v>0</v>
      </c>
      <c r="F14" s="42">
        <f>SUMIFS(Data_CoCau[Tổng Xuất_Order_SKU],Data_CoCau[Year],F$2,Data_CoCau[Main SKU | Name],CoCau_VayTron!$A14,Data_CoCau[SKU_Xuất_GOM],CoCau_VayTron!$C14)</f>
        <v>0</v>
      </c>
      <c r="H14" s="64">
        <f>IFERROR(D14/D3,0)</f>
        <v>0</v>
      </c>
      <c r="I14" s="64">
        <f>IFERROR(E14/E3,0)</f>
        <v>0</v>
      </c>
      <c r="J14" s="64">
        <f>IFERROR(F14/F3,0)</f>
        <v>0</v>
      </c>
      <c r="L14" s="42"/>
      <c r="M14" s="42"/>
      <c r="N14" s="42"/>
      <c r="P14" s="63">
        <f t="shared" si="3"/>
        <v>0</v>
      </c>
      <c r="Q14" s="63">
        <f t="shared" si="1"/>
        <v>0</v>
      </c>
      <c r="R14" s="63">
        <f t="shared" si="2"/>
        <v>0</v>
      </c>
    </row>
    <row r="15" spans="1:18" s="1" customFormat="1" x14ac:dyDescent="0.35">
      <c r="A15" s="6" t="s">
        <v>313</v>
      </c>
      <c r="B15" s="56" t="s">
        <v>313</v>
      </c>
      <c r="C15" s="56"/>
      <c r="D15" s="61">
        <f>SUM(D16:D26)</f>
        <v>1180000</v>
      </c>
      <c r="E15" s="61">
        <f t="shared" ref="E15" si="4">SUM(E16:E26)</f>
        <v>344000</v>
      </c>
      <c r="F15" s="61">
        <f t="shared" ref="F15" si="5">SUM(F16:F26)</f>
        <v>30000</v>
      </c>
      <c r="H15" s="62"/>
      <c r="I15" s="62"/>
      <c r="J15" s="62"/>
      <c r="L15" s="66">
        <f>SUMIFS(Data_Xuất[Xuất-NX],Data_Xuất[Year],L$2,Data_Xuất[Material-Xuất | Name],CoCau_VayTron!$A15)</f>
        <v>666340</v>
      </c>
      <c r="M15" s="66">
        <f>SUMIFS(Data_Xuất[Xuất-NX],Data_Xuất[Year],M$2,Data_Xuất[Material-Xuất | Name],CoCau_VayTron!$A15)</f>
        <v>827924.00000000012</v>
      </c>
      <c r="N15" s="66">
        <f>SUMIFS(Data_Xuất[Xuất-NX],Data_Xuất[Year],N$2,Data_Xuất[Material-Xuất | Name],CoCau_VayTron!$A15)</f>
        <v>32000</v>
      </c>
      <c r="P15" s="62"/>
      <c r="Q15" s="62"/>
      <c r="R15" s="62"/>
    </row>
    <row r="16" spans="1:18" x14ac:dyDescent="0.35">
      <c r="A16" s="5" t="s">
        <v>313</v>
      </c>
      <c r="B16" s="30"/>
      <c r="C16" s="30" t="s">
        <v>292</v>
      </c>
      <c r="D16" s="41">
        <f>SUMIFS(Data_CoCau[Tổng Xuất_Order_SKU],Data_CoCau[Year],D$2,Data_CoCau[Main SKU | Name],CoCau_VayTron!$A16,Data_CoCau[SKU_Xuất_GOM],CoCau_VayTron!$C16)</f>
        <v>29500</v>
      </c>
      <c r="E16" s="41">
        <f>SUMIFS(Data_CoCau[Tổng Xuất_Order_SKU],Data_CoCau[Year],E$2,Data_CoCau[Main SKU | Name],CoCau_VayTron!$A16,Data_CoCau[SKU_Xuất_GOM],CoCau_VayTron!$C16)</f>
        <v>9650</v>
      </c>
      <c r="F16" s="41">
        <f>SUMIFS(Data_CoCau[Tổng Xuất_Order_SKU],Data_CoCau[Year],F$2,Data_CoCau[Main SKU | Name],CoCau_VayTron!$A16,Data_CoCau[SKU_Xuất_GOM],CoCau_VayTron!$C16)</f>
        <v>0</v>
      </c>
      <c r="H16" s="63">
        <f>IFERROR(D16/D15,0)</f>
        <v>2.5000000000000001E-2</v>
      </c>
      <c r="I16" s="63">
        <f>IFERROR(E16/E15,0)</f>
        <v>2.8052325581395348E-2</v>
      </c>
      <c r="J16" s="63">
        <f>IFERROR(F16/F15,0)</f>
        <v>0</v>
      </c>
      <c r="L16" s="41"/>
      <c r="M16" s="41"/>
      <c r="N16" s="41"/>
      <c r="P16" s="63">
        <f t="shared" ref="P16:P26" si="6">H16</f>
        <v>2.5000000000000001E-2</v>
      </c>
      <c r="Q16" s="63">
        <f t="shared" ref="Q16:Q26" si="7">I16</f>
        <v>2.8052325581395348E-2</v>
      </c>
      <c r="R16" s="63">
        <f t="shared" ref="R16:R26" si="8">J16</f>
        <v>0</v>
      </c>
    </row>
    <row r="17" spans="1:18" x14ac:dyDescent="0.35">
      <c r="A17" s="5" t="s">
        <v>313</v>
      </c>
      <c r="B17" s="24"/>
      <c r="C17" s="24" t="s">
        <v>293</v>
      </c>
      <c r="D17" s="42">
        <f>SUMIFS(Data_CoCau[Tổng Xuất_Order_SKU],Data_CoCau[Year],D$2,Data_CoCau[Main SKU | Name],CoCau_VayTron!$A17,Data_CoCau[SKU_Xuất_GOM],CoCau_VayTron!$C17)</f>
        <v>929620.4</v>
      </c>
      <c r="E17" s="42">
        <f>SUMIFS(Data_CoCau[Tổng Xuất_Order_SKU],Data_CoCau[Year],E$2,Data_CoCau[Main SKU | Name],CoCau_VayTron!$A17,Data_CoCau[SKU_Xuất_GOM],CoCau_VayTron!$C17)</f>
        <v>292043</v>
      </c>
      <c r="F17" s="42">
        <f>SUMIFS(Data_CoCau[Tổng Xuất_Order_SKU],Data_CoCau[Year],F$2,Data_CoCau[Main SKU | Name],CoCau_VayTron!$A17,Data_CoCau[SKU_Xuất_GOM],CoCau_VayTron!$C17)</f>
        <v>27200</v>
      </c>
      <c r="H17" s="64">
        <f>IFERROR(D17/D15,0)</f>
        <v>0.78781389830508475</v>
      </c>
      <c r="I17" s="64">
        <f>IFERROR(E17/E15,0)</f>
        <v>0.84896220930232558</v>
      </c>
      <c r="J17" s="64">
        <f>IFERROR(F17/F15,0)</f>
        <v>0.90666666666666662</v>
      </c>
      <c r="L17" s="42"/>
      <c r="M17" s="42"/>
      <c r="N17" s="42"/>
      <c r="P17" s="64">
        <f t="shared" si="6"/>
        <v>0.78781389830508475</v>
      </c>
      <c r="Q17" s="64">
        <f t="shared" si="7"/>
        <v>0.84896220930232558</v>
      </c>
      <c r="R17" s="64">
        <f t="shared" si="8"/>
        <v>0.90666666666666662</v>
      </c>
    </row>
    <row r="18" spans="1:18" x14ac:dyDescent="0.35">
      <c r="A18" s="5" t="s">
        <v>313</v>
      </c>
      <c r="B18" s="24"/>
      <c r="C18" s="24" t="s">
        <v>295</v>
      </c>
      <c r="D18" s="42">
        <f>SUMIFS(Data_CoCau[Tổng Xuất_Order_SKU],Data_CoCau[Year],D$2,Data_CoCau[Main SKU | Name],CoCau_VayTron!$A18,Data_CoCau[SKU_Xuất_GOM],CoCau_VayTron!$C18)</f>
        <v>0</v>
      </c>
      <c r="E18" s="42">
        <f>SUMIFS(Data_CoCau[Tổng Xuất_Order_SKU],Data_CoCau[Year],E$2,Data_CoCau[Main SKU | Name],CoCau_VayTron!$A18,Data_CoCau[SKU_Xuất_GOM],CoCau_VayTron!$C18)</f>
        <v>0</v>
      </c>
      <c r="F18" s="42">
        <f>SUMIFS(Data_CoCau[Tổng Xuất_Order_SKU],Data_CoCau[Year],F$2,Data_CoCau[Main SKU | Name],CoCau_VayTron!$A18,Data_CoCau[SKU_Xuất_GOM],CoCau_VayTron!$C18)</f>
        <v>0</v>
      </c>
      <c r="H18" s="64">
        <f>IFERROR(D18/D15,0)</f>
        <v>0</v>
      </c>
      <c r="I18" s="64">
        <f>IFERROR(E18/E15,0)</f>
        <v>0</v>
      </c>
      <c r="J18" s="64">
        <f>IFERROR(F18/F15,0)</f>
        <v>0</v>
      </c>
      <c r="L18" s="42"/>
      <c r="M18" s="42"/>
      <c r="N18" s="42"/>
      <c r="P18" s="64">
        <f t="shared" si="6"/>
        <v>0</v>
      </c>
      <c r="Q18" s="64">
        <f t="shared" si="7"/>
        <v>0</v>
      </c>
      <c r="R18" s="64">
        <f t="shared" si="8"/>
        <v>0</v>
      </c>
    </row>
    <row r="19" spans="1:18" x14ac:dyDescent="0.35">
      <c r="A19" s="5" t="s">
        <v>313</v>
      </c>
      <c r="B19" s="24"/>
      <c r="C19" s="24" t="s">
        <v>373</v>
      </c>
      <c r="D19" s="42">
        <f>SUMIFS(Data_CoCau[Tổng Xuất_Order_SKU],Data_CoCau[Year],D$2,Data_CoCau[Main SKU | Name],CoCau_VayTron!$A19,Data_CoCau[SKU_Xuất_GOM],CoCau_VayTron!$C19)</f>
        <v>0</v>
      </c>
      <c r="E19" s="42">
        <f>SUMIFS(Data_CoCau[Tổng Xuất_Order_SKU],Data_CoCau[Year],E$2,Data_CoCau[Main SKU | Name],CoCau_VayTron!$A19,Data_CoCau[SKU_Xuất_GOM],CoCau_VayTron!$C19)</f>
        <v>4500</v>
      </c>
      <c r="F19" s="42">
        <f>SUMIFS(Data_CoCau[Tổng Xuất_Order_SKU],Data_CoCau[Year],F$2,Data_CoCau[Main SKU | Name],CoCau_VayTron!$A19,Data_CoCau[SKU_Xuất_GOM],CoCau_VayTron!$C19)</f>
        <v>0</v>
      </c>
      <c r="H19" s="64">
        <f>IFERROR(D19/D15,0)</f>
        <v>0</v>
      </c>
      <c r="I19" s="64">
        <f>IFERROR(E19/E15,0)</f>
        <v>1.308139534883721E-2</v>
      </c>
      <c r="J19" s="64">
        <f>IFERROR(F19/F15,0)</f>
        <v>0</v>
      </c>
      <c r="L19" s="42"/>
      <c r="M19" s="42"/>
      <c r="N19" s="42"/>
      <c r="P19" s="64">
        <f t="shared" si="6"/>
        <v>0</v>
      </c>
      <c r="Q19" s="64">
        <f t="shared" si="7"/>
        <v>1.308139534883721E-2</v>
      </c>
      <c r="R19" s="64">
        <f t="shared" si="8"/>
        <v>0</v>
      </c>
    </row>
    <row r="20" spans="1:18" x14ac:dyDescent="0.35">
      <c r="A20" s="5" t="s">
        <v>313</v>
      </c>
      <c r="B20" s="24"/>
      <c r="C20" s="24" t="s">
        <v>372</v>
      </c>
      <c r="D20" s="42">
        <f>SUMIFS(Data_CoCau[Tổng Xuất_Order_SKU],Data_CoCau[Year],D$2,Data_CoCau[Main SKU | Name],CoCau_VayTron!$A20,Data_CoCau[SKU_Xuất_GOM],CoCau_VayTron!$C20)</f>
        <v>0</v>
      </c>
      <c r="E20" s="42">
        <f>SUMIFS(Data_CoCau[Tổng Xuất_Order_SKU],Data_CoCau[Year],E$2,Data_CoCau[Main SKU | Name],CoCau_VayTron!$A20,Data_CoCau[SKU_Xuất_GOM],CoCau_VayTron!$C20)</f>
        <v>0</v>
      </c>
      <c r="F20" s="42">
        <f>SUMIFS(Data_CoCau[Tổng Xuất_Order_SKU],Data_CoCau[Year],F$2,Data_CoCau[Main SKU | Name],CoCau_VayTron!$A20,Data_CoCau[SKU_Xuất_GOM],CoCau_VayTron!$C20)</f>
        <v>2800</v>
      </c>
      <c r="H20" s="64">
        <f>IFERROR(D20/D15,0)</f>
        <v>0</v>
      </c>
      <c r="I20" s="64">
        <f>IFERROR(E20/E15,0)</f>
        <v>0</v>
      </c>
      <c r="J20" s="64">
        <f>IFERROR(F20/F15,0)</f>
        <v>9.3333333333333338E-2</v>
      </c>
      <c r="L20" s="42"/>
      <c r="M20" s="42"/>
      <c r="N20" s="42"/>
      <c r="P20" s="64">
        <f t="shared" si="6"/>
        <v>0</v>
      </c>
      <c r="Q20" s="64">
        <f t="shared" si="7"/>
        <v>0</v>
      </c>
      <c r="R20" s="64">
        <f t="shared" si="8"/>
        <v>9.3333333333333338E-2</v>
      </c>
    </row>
    <row r="21" spans="1:18" x14ac:dyDescent="0.35">
      <c r="A21" s="5" t="s">
        <v>313</v>
      </c>
      <c r="B21" s="24"/>
      <c r="C21" s="24" t="s">
        <v>305</v>
      </c>
      <c r="D21" s="42">
        <f>SUMIFS(Data_CoCau[Tổng Xuất_Order_SKU],Data_CoCau[Year],D$2,Data_CoCau[Main SKU | Name],CoCau_VayTron!$A21,Data_CoCau[SKU_Xuất_GOM],CoCau_VayTron!$C21)</f>
        <v>162584.5</v>
      </c>
      <c r="E21" s="42">
        <f>SUMIFS(Data_CoCau[Tổng Xuất_Order_SKU],Data_CoCau[Year],E$2,Data_CoCau[Main SKU | Name],CoCau_VayTron!$A21,Data_CoCau[SKU_Xuất_GOM],CoCau_VayTron!$C21)</f>
        <v>25335</v>
      </c>
      <c r="F21" s="42">
        <f>SUMIFS(Data_CoCau[Tổng Xuất_Order_SKU],Data_CoCau[Year],F$2,Data_CoCau[Main SKU | Name],CoCau_VayTron!$A21,Data_CoCau[SKU_Xuất_GOM],CoCau_VayTron!$C21)</f>
        <v>0</v>
      </c>
      <c r="H21" s="64">
        <f>IFERROR(D21/D15,0)</f>
        <v>0.13778347457627119</v>
      </c>
      <c r="I21" s="64">
        <f>IFERROR(E21/E15,0)</f>
        <v>7.3648255813953484E-2</v>
      </c>
      <c r="J21" s="64">
        <f>IFERROR(F21/F15,0)</f>
        <v>0</v>
      </c>
      <c r="L21" s="42"/>
      <c r="M21" s="42"/>
      <c r="N21" s="42"/>
      <c r="P21" s="64">
        <f t="shared" si="6"/>
        <v>0.13778347457627119</v>
      </c>
      <c r="Q21" s="64">
        <f t="shared" si="7"/>
        <v>7.3648255813953484E-2</v>
      </c>
      <c r="R21" s="64">
        <f t="shared" si="8"/>
        <v>0</v>
      </c>
    </row>
    <row r="22" spans="1:18" x14ac:dyDescent="0.35">
      <c r="A22" s="5" t="s">
        <v>313</v>
      </c>
      <c r="B22" s="24"/>
      <c r="C22" s="24" t="s">
        <v>290</v>
      </c>
      <c r="D22" s="42">
        <f>SUMIFS(Data_CoCau[Tổng Xuất_Order_SKU],Data_CoCau[Year],D$2,Data_CoCau[Main SKU | Name],CoCau_VayTron!$A22,Data_CoCau[SKU_Xuất_GOM],CoCau_VayTron!$C22)</f>
        <v>12127.5</v>
      </c>
      <c r="E22" s="42">
        <f>SUMIFS(Data_CoCau[Tổng Xuất_Order_SKU],Data_CoCau[Year],E$2,Data_CoCau[Main SKU | Name],CoCau_VayTron!$A22,Data_CoCau[SKU_Xuất_GOM],CoCau_VayTron!$C22)</f>
        <v>2450</v>
      </c>
      <c r="F22" s="42">
        <f>SUMIFS(Data_CoCau[Tổng Xuất_Order_SKU],Data_CoCau[Year],F$2,Data_CoCau[Main SKU | Name],CoCau_VayTron!$A22,Data_CoCau[SKU_Xuất_GOM],CoCau_VayTron!$C22)</f>
        <v>0</v>
      </c>
      <c r="H22" s="64">
        <f>IFERROR(D22/D15,0)</f>
        <v>1.0277542372881357E-2</v>
      </c>
      <c r="I22" s="64">
        <f>IFERROR(E22/E15,0)</f>
        <v>7.1220930232558143E-3</v>
      </c>
      <c r="J22" s="64">
        <f>IFERROR(F22/F15,0)</f>
        <v>0</v>
      </c>
      <c r="L22" s="42"/>
      <c r="M22" s="42"/>
      <c r="N22" s="42"/>
      <c r="P22" s="64">
        <f t="shared" si="6"/>
        <v>1.0277542372881357E-2</v>
      </c>
      <c r="Q22" s="64">
        <f t="shared" si="7"/>
        <v>7.1220930232558143E-3</v>
      </c>
      <c r="R22" s="64">
        <f t="shared" si="8"/>
        <v>0</v>
      </c>
    </row>
    <row r="23" spans="1:18" x14ac:dyDescent="0.35">
      <c r="A23" s="5" t="s">
        <v>313</v>
      </c>
      <c r="B23" s="24"/>
      <c r="C23" s="24" t="s">
        <v>146</v>
      </c>
      <c r="D23" s="42">
        <f>SUMIFS(Data_CoCau[Tổng Xuất_Order_SKU],Data_CoCau[Year],D$2,Data_CoCau[Main SKU | Name],CoCau_VayTron!$A23,Data_CoCau[SKU_Xuất_GOM],CoCau_VayTron!$C23)</f>
        <v>46167.6</v>
      </c>
      <c r="E23" s="42">
        <f>SUMIFS(Data_CoCau[Tổng Xuất_Order_SKU],Data_CoCau[Year],E$2,Data_CoCau[Main SKU | Name],CoCau_VayTron!$A23,Data_CoCau[SKU_Xuất_GOM],CoCau_VayTron!$C23)</f>
        <v>10022</v>
      </c>
      <c r="F23" s="42">
        <f>SUMIFS(Data_CoCau[Tổng Xuất_Order_SKU],Data_CoCau[Year],F$2,Data_CoCau[Main SKU | Name],CoCau_VayTron!$A23,Data_CoCau[SKU_Xuất_GOM],CoCau_VayTron!$C23)</f>
        <v>0</v>
      </c>
      <c r="H23" s="64">
        <f>IFERROR(D23/D15,0)</f>
        <v>3.9125084745762713E-2</v>
      </c>
      <c r="I23" s="64">
        <f>IFERROR(E23/E15,0)</f>
        <v>2.9133720930232559E-2</v>
      </c>
      <c r="J23" s="64">
        <f>IFERROR(F23/F15,0)</f>
        <v>0</v>
      </c>
      <c r="L23" s="42"/>
      <c r="M23" s="42"/>
      <c r="N23" s="42"/>
      <c r="P23" s="64">
        <f t="shared" si="6"/>
        <v>3.9125084745762713E-2</v>
      </c>
      <c r="Q23" s="64">
        <f t="shared" si="7"/>
        <v>2.9133720930232559E-2</v>
      </c>
      <c r="R23" s="64">
        <f t="shared" si="8"/>
        <v>0</v>
      </c>
    </row>
    <row r="24" spans="1:18" x14ac:dyDescent="0.35">
      <c r="A24" s="5" t="s">
        <v>313</v>
      </c>
      <c r="B24" s="24"/>
      <c r="C24" s="24" t="s">
        <v>297</v>
      </c>
      <c r="D24" s="42">
        <f>SUMIFS(Data_CoCau[Tổng Xuất_Order_SKU],Data_CoCau[Year],D$2,Data_CoCau[Main SKU | Name],CoCau_VayTron!$A24,Data_CoCau[SKU_Xuất_GOM],CoCau_VayTron!$C24)</f>
        <v>0</v>
      </c>
      <c r="E24" s="42">
        <f>SUMIFS(Data_CoCau[Tổng Xuất_Order_SKU],Data_CoCau[Year],E$2,Data_CoCau[Main SKU | Name],CoCau_VayTron!$A24,Data_CoCau[SKU_Xuất_GOM],CoCau_VayTron!$C24)</f>
        <v>0</v>
      </c>
      <c r="F24" s="42">
        <f>SUMIFS(Data_CoCau[Tổng Xuất_Order_SKU],Data_CoCau[Year],F$2,Data_CoCau[Main SKU | Name],CoCau_VayTron!$A24,Data_CoCau[SKU_Xuất_GOM],CoCau_VayTron!$C24)</f>
        <v>0</v>
      </c>
      <c r="H24" s="64">
        <f>IFERROR(D24/D15,0)</f>
        <v>0</v>
      </c>
      <c r="I24" s="64">
        <f>IFERROR(E24/E15,0)</f>
        <v>0</v>
      </c>
      <c r="J24" s="64">
        <f>IFERROR(F24/F15,0)</f>
        <v>0</v>
      </c>
      <c r="L24" s="42"/>
      <c r="M24" s="42"/>
      <c r="N24" s="42"/>
      <c r="P24" s="64">
        <f t="shared" si="6"/>
        <v>0</v>
      </c>
      <c r="Q24" s="64">
        <f t="shared" si="7"/>
        <v>0</v>
      </c>
      <c r="R24" s="64">
        <f t="shared" si="8"/>
        <v>0</v>
      </c>
    </row>
    <row r="25" spans="1:18" x14ac:dyDescent="0.35">
      <c r="A25" s="5" t="s">
        <v>313</v>
      </c>
      <c r="B25" s="24"/>
      <c r="C25" s="24" t="s">
        <v>294</v>
      </c>
      <c r="D25" s="42">
        <f>SUMIFS(Data_CoCau[Tổng Xuất_Order_SKU],Data_CoCau[Year],D$2,Data_CoCau[Main SKU | Name],CoCau_VayTron!$A25,Data_CoCau[SKU_Xuất_GOM],CoCau_VayTron!$C25)</f>
        <v>0</v>
      </c>
      <c r="E25" s="42">
        <f>SUMIFS(Data_CoCau[Tổng Xuất_Order_SKU],Data_CoCau[Year],E$2,Data_CoCau[Main SKU | Name],CoCau_VayTron!$A25,Data_CoCau[SKU_Xuất_GOM],CoCau_VayTron!$C25)</f>
        <v>0</v>
      </c>
      <c r="F25" s="42">
        <f>SUMIFS(Data_CoCau[Tổng Xuất_Order_SKU],Data_CoCau[Year],F$2,Data_CoCau[Main SKU | Name],CoCau_VayTron!$A25,Data_CoCau[SKU_Xuất_GOM],CoCau_VayTron!$C25)</f>
        <v>0</v>
      </c>
      <c r="H25" s="64">
        <f>IFERROR(D25/D15,0)</f>
        <v>0</v>
      </c>
      <c r="I25" s="64">
        <f>IFERROR(E25/E15,0)</f>
        <v>0</v>
      </c>
      <c r="J25" s="64">
        <f>IFERROR(F25/F15,0)</f>
        <v>0</v>
      </c>
      <c r="L25" s="42"/>
      <c r="M25" s="42"/>
      <c r="N25" s="42"/>
      <c r="P25" s="64">
        <f t="shared" si="6"/>
        <v>0</v>
      </c>
      <c r="Q25" s="64">
        <f t="shared" si="7"/>
        <v>0</v>
      </c>
      <c r="R25" s="64">
        <f t="shared" si="8"/>
        <v>0</v>
      </c>
    </row>
    <row r="26" spans="1:18" x14ac:dyDescent="0.35">
      <c r="A26" s="5" t="s">
        <v>313</v>
      </c>
      <c r="B26" s="24"/>
      <c r="C26" s="24" t="s">
        <v>374</v>
      </c>
      <c r="D26" s="42">
        <f>SUMIFS(Data_CoCau[Tổng Xuất_Order_SKU],Data_CoCau[Year],D$2,Data_CoCau[Main SKU | Name],CoCau_VayTron!$A26,Data_CoCau[SKU_Xuất_GOM],CoCau_VayTron!$C26)</f>
        <v>0</v>
      </c>
      <c r="E26" s="42">
        <f>SUMIFS(Data_CoCau[Tổng Xuất_Order_SKU],Data_CoCau[Year],E$2,Data_CoCau[Main SKU | Name],CoCau_VayTron!$A26,Data_CoCau[SKU_Xuất_GOM],CoCau_VayTron!$C26)</f>
        <v>0</v>
      </c>
      <c r="F26" s="42">
        <f>SUMIFS(Data_CoCau[Tổng Xuất_Order_SKU],Data_CoCau[Year],F$2,Data_CoCau[Main SKU | Name],CoCau_VayTron!$A26,Data_CoCau[SKU_Xuất_GOM],CoCau_VayTron!$C26)</f>
        <v>0</v>
      </c>
      <c r="H26" s="64">
        <f>IFERROR(D26/D15,0)</f>
        <v>0</v>
      </c>
      <c r="I26" s="64">
        <f>IFERROR(E26/E15,0)</f>
        <v>0</v>
      </c>
      <c r="J26" s="64">
        <f>IFERROR(F26/F15,0)</f>
        <v>0</v>
      </c>
      <c r="L26" s="42"/>
      <c r="M26" s="42"/>
      <c r="N26" s="42"/>
      <c r="P26" s="64">
        <f t="shared" si="6"/>
        <v>0</v>
      </c>
      <c r="Q26" s="64">
        <f t="shared" si="7"/>
        <v>0</v>
      </c>
      <c r="R26" s="64">
        <f t="shared" si="8"/>
        <v>0</v>
      </c>
    </row>
    <row r="27" spans="1:18" s="1" customFormat="1" x14ac:dyDescent="0.35">
      <c r="A27" s="6" t="s">
        <v>317</v>
      </c>
      <c r="B27" s="56" t="s">
        <v>317</v>
      </c>
      <c r="C27" s="56"/>
      <c r="D27" s="61">
        <f>SUM(D28:D38)</f>
        <v>821000</v>
      </c>
      <c r="E27" s="61">
        <f t="shared" ref="E27" si="9">SUM(E28:E38)</f>
        <v>0</v>
      </c>
      <c r="F27" s="61">
        <f t="shared" ref="F27" si="10">SUM(F28:F38)</f>
        <v>0</v>
      </c>
      <c r="H27" s="62"/>
      <c r="I27" s="62"/>
      <c r="J27" s="62"/>
      <c r="L27" s="66">
        <f>SUMIFS(Data_Xuất[Xuất-NX],Data_Xuất[Year],L$2,Data_Xuất[Material-Xuất | Name],CoCau_VayTron!$A27)</f>
        <v>815368</v>
      </c>
      <c r="M27" s="66">
        <f>SUMIFS(Data_Xuất[Xuất-NX],Data_Xuất[Year],M$2,Data_Xuất[Material-Xuất | Name],CoCau_VayTron!$A27)</f>
        <v>0</v>
      </c>
      <c r="N27" s="66">
        <f>SUMIFS(Data_Xuất[Xuất-NX],Data_Xuất[Year],N$2,Data_Xuất[Material-Xuất | Name],CoCau_VayTron!$A27)</f>
        <v>24000</v>
      </c>
      <c r="P27" s="62"/>
      <c r="Q27" s="62"/>
      <c r="R27" s="62"/>
    </row>
    <row r="28" spans="1:18" x14ac:dyDescent="0.35">
      <c r="A28" s="5" t="s">
        <v>317</v>
      </c>
      <c r="B28" s="30"/>
      <c r="C28" s="30" t="s">
        <v>292</v>
      </c>
      <c r="D28" s="41">
        <f>SUMIFS(Data_CoCau[Tổng Xuất_Order_SKU],Data_CoCau[Year],D$2,Data_CoCau[Main SKU | Name],CoCau_VayTron!$A28,Data_CoCau[SKU_Xuất_GOM],CoCau_VayTron!$C28)</f>
        <v>0</v>
      </c>
      <c r="E28" s="41">
        <f>SUMIFS(Data_CoCau[Tổng Xuất_Order_SKU],Data_CoCau[Year],E$2,Data_CoCau[Main SKU | Name],CoCau_VayTron!$A28,Data_CoCau[SKU_Xuất_GOM],CoCau_VayTron!$C28)</f>
        <v>0</v>
      </c>
      <c r="F28" s="41">
        <f>SUMIFS(Data_CoCau[Tổng Xuất_Order_SKU],Data_CoCau[Year],F$2,Data_CoCau[Main SKU | Name],CoCau_VayTron!$A28,Data_CoCau[SKU_Xuất_GOM],CoCau_VayTron!$C28)</f>
        <v>0</v>
      </c>
      <c r="H28" s="63">
        <f>IFERROR(D28/D27,0)</f>
        <v>0</v>
      </c>
      <c r="I28" s="63">
        <f>IFERROR(E28/E27,0)</f>
        <v>0</v>
      </c>
      <c r="J28" s="63">
        <f>IFERROR(F28/F27,0)</f>
        <v>0</v>
      </c>
      <c r="L28" s="41"/>
      <c r="M28" s="41"/>
      <c r="N28" s="41"/>
      <c r="P28" s="63">
        <f t="shared" ref="P28:P38" si="11">H28</f>
        <v>0</v>
      </c>
      <c r="Q28" s="63">
        <f t="shared" ref="Q28:Q38" si="12">I28</f>
        <v>0</v>
      </c>
      <c r="R28" s="63">
        <f t="shared" ref="R28" si="13">J28</f>
        <v>0</v>
      </c>
    </row>
    <row r="29" spans="1:18" x14ac:dyDescent="0.35">
      <c r="A29" s="5" t="s">
        <v>317</v>
      </c>
      <c r="B29" s="24"/>
      <c r="C29" s="24" t="s">
        <v>293</v>
      </c>
      <c r="D29" s="42">
        <f>SUMIFS(Data_CoCau[Tổng Xuất_Order_SKU],Data_CoCau[Year],D$2,Data_CoCau[Main SKU | Name],CoCau_VayTron!$A29,Data_CoCau[SKU_Xuất_GOM],CoCau_VayTron!$C29)</f>
        <v>204825</v>
      </c>
      <c r="E29" s="42">
        <f>SUMIFS(Data_CoCau[Tổng Xuất_Order_SKU],Data_CoCau[Year],E$2,Data_CoCau[Main SKU | Name],CoCau_VayTron!$A29,Data_CoCau[SKU_Xuất_GOM],CoCau_VayTron!$C29)</f>
        <v>0</v>
      </c>
      <c r="F29" s="42">
        <f>SUMIFS(Data_CoCau[Tổng Xuất_Order_SKU],Data_CoCau[Year],F$2,Data_CoCau[Main SKU | Name],CoCau_VayTron!$A29,Data_CoCau[SKU_Xuất_GOM],CoCau_VayTron!$C29)</f>
        <v>0</v>
      </c>
      <c r="H29" s="64">
        <f>IFERROR(D29/D27,0)</f>
        <v>0.24948233861144944</v>
      </c>
      <c r="I29" s="64">
        <f>IFERROR(E29/E27,0)</f>
        <v>0</v>
      </c>
      <c r="J29" s="64">
        <f>IFERROR(F29/F27,0)</f>
        <v>0</v>
      </c>
      <c r="L29" s="42"/>
      <c r="M29" s="42"/>
      <c r="N29" s="42"/>
      <c r="P29" s="64">
        <f t="shared" si="11"/>
        <v>0.24948233861144944</v>
      </c>
      <c r="Q29" s="64">
        <f t="shared" si="12"/>
        <v>0</v>
      </c>
      <c r="R29" s="67">
        <f>P29</f>
        <v>0.24948233861144944</v>
      </c>
    </row>
    <row r="30" spans="1:18" x14ac:dyDescent="0.35">
      <c r="A30" s="5" t="s">
        <v>317</v>
      </c>
      <c r="B30" s="24"/>
      <c r="C30" s="24" t="s">
        <v>295</v>
      </c>
      <c r="D30" s="42">
        <f>SUMIFS(Data_CoCau[Tổng Xuất_Order_SKU],Data_CoCau[Year],D$2,Data_CoCau[Main SKU | Name],CoCau_VayTron!$A30,Data_CoCau[SKU_Xuất_GOM],CoCau_VayTron!$C30)</f>
        <v>309600</v>
      </c>
      <c r="E30" s="42">
        <f>SUMIFS(Data_CoCau[Tổng Xuất_Order_SKU],Data_CoCau[Year],E$2,Data_CoCau[Main SKU | Name],CoCau_VayTron!$A30,Data_CoCau[SKU_Xuất_GOM],CoCau_VayTron!$C30)</f>
        <v>0</v>
      </c>
      <c r="F30" s="42">
        <f>SUMIFS(Data_CoCau[Tổng Xuất_Order_SKU],Data_CoCau[Year],F$2,Data_CoCau[Main SKU | Name],CoCau_VayTron!$A30,Data_CoCau[SKU_Xuất_GOM],CoCau_VayTron!$C30)</f>
        <v>0</v>
      </c>
      <c r="H30" s="64">
        <f>IFERROR(D30/D27,0)</f>
        <v>0.37710109622411692</v>
      </c>
      <c r="I30" s="64">
        <f>IFERROR(E30/E27,0)</f>
        <v>0</v>
      </c>
      <c r="J30" s="64">
        <f>IFERROR(F30/F27,0)</f>
        <v>0</v>
      </c>
      <c r="L30" s="42"/>
      <c r="M30" s="42"/>
      <c r="N30" s="42"/>
      <c r="P30" s="64">
        <f t="shared" si="11"/>
        <v>0.37710109622411692</v>
      </c>
      <c r="Q30" s="64">
        <f t="shared" si="12"/>
        <v>0</v>
      </c>
      <c r="R30" s="67">
        <f t="shared" ref="R30:R38" si="14">P30</f>
        <v>0.37710109622411692</v>
      </c>
    </row>
    <row r="31" spans="1:18" x14ac:dyDescent="0.35">
      <c r="A31" s="5" t="s">
        <v>317</v>
      </c>
      <c r="B31" s="24"/>
      <c r="C31" s="24" t="s">
        <v>373</v>
      </c>
      <c r="D31" s="42">
        <f>SUMIFS(Data_CoCau[Tổng Xuất_Order_SKU],Data_CoCau[Year],D$2,Data_CoCau[Main SKU | Name],CoCau_VayTron!$A31,Data_CoCau[SKU_Xuất_GOM],CoCau_VayTron!$C31)</f>
        <v>40100</v>
      </c>
      <c r="E31" s="42">
        <f>SUMIFS(Data_CoCau[Tổng Xuất_Order_SKU],Data_CoCau[Year],E$2,Data_CoCau[Main SKU | Name],CoCau_VayTron!$A31,Data_CoCau[SKU_Xuất_GOM],CoCau_VayTron!$C31)</f>
        <v>0</v>
      </c>
      <c r="F31" s="42">
        <f>SUMIFS(Data_CoCau[Tổng Xuất_Order_SKU],Data_CoCau[Year],F$2,Data_CoCau[Main SKU | Name],CoCau_VayTron!$A31,Data_CoCau[SKU_Xuất_GOM],CoCau_VayTron!$C31)</f>
        <v>0</v>
      </c>
      <c r="H31" s="64">
        <f>IFERROR(D31/D27,0)</f>
        <v>4.8842874543239954E-2</v>
      </c>
      <c r="I31" s="64">
        <f>IFERROR(E31/E27,0)</f>
        <v>0</v>
      </c>
      <c r="J31" s="64">
        <f>IFERROR(F31/F27,0)</f>
        <v>0</v>
      </c>
      <c r="L31" s="42"/>
      <c r="M31" s="42"/>
      <c r="N31" s="42"/>
      <c r="P31" s="64">
        <f t="shared" si="11"/>
        <v>4.8842874543239954E-2</v>
      </c>
      <c r="Q31" s="64">
        <f t="shared" si="12"/>
        <v>0</v>
      </c>
      <c r="R31" s="67">
        <f t="shared" si="14"/>
        <v>4.8842874543239954E-2</v>
      </c>
    </row>
    <row r="32" spans="1:18" x14ac:dyDescent="0.35">
      <c r="A32" s="5" t="s">
        <v>317</v>
      </c>
      <c r="B32" s="24"/>
      <c r="C32" s="24" t="s">
        <v>372</v>
      </c>
      <c r="D32" s="42">
        <f>SUMIFS(Data_CoCau[Tổng Xuất_Order_SKU],Data_CoCau[Year],D$2,Data_CoCau[Main SKU | Name],CoCau_VayTron!$A32,Data_CoCau[SKU_Xuất_GOM],CoCau_VayTron!$C32)</f>
        <v>232075</v>
      </c>
      <c r="E32" s="42">
        <f>SUMIFS(Data_CoCau[Tổng Xuất_Order_SKU],Data_CoCau[Year],E$2,Data_CoCau[Main SKU | Name],CoCau_VayTron!$A32,Data_CoCau[SKU_Xuất_GOM],CoCau_VayTron!$C32)</f>
        <v>0</v>
      </c>
      <c r="F32" s="42">
        <f>SUMIFS(Data_CoCau[Tổng Xuất_Order_SKU],Data_CoCau[Year],F$2,Data_CoCau[Main SKU | Name],CoCau_VayTron!$A32,Data_CoCau[SKU_Xuất_GOM],CoCau_VayTron!$C32)</f>
        <v>0</v>
      </c>
      <c r="H32" s="64">
        <f>IFERROR(D32/D27,0)</f>
        <v>0.28267356881851402</v>
      </c>
      <c r="I32" s="64">
        <f>IFERROR(E32/E27,0)</f>
        <v>0</v>
      </c>
      <c r="J32" s="64">
        <f>IFERROR(F32/F27,0)</f>
        <v>0</v>
      </c>
      <c r="L32" s="42"/>
      <c r="M32" s="42"/>
      <c r="N32" s="42"/>
      <c r="P32" s="64">
        <f t="shared" si="11"/>
        <v>0.28267356881851402</v>
      </c>
      <c r="Q32" s="64">
        <f t="shared" si="12"/>
        <v>0</v>
      </c>
      <c r="R32" s="67">
        <f t="shared" si="14"/>
        <v>0.28267356881851402</v>
      </c>
    </row>
    <row r="33" spans="1:18" x14ac:dyDescent="0.35">
      <c r="A33" s="5" t="s">
        <v>317</v>
      </c>
      <c r="B33" s="24"/>
      <c r="C33" s="24" t="s">
        <v>305</v>
      </c>
      <c r="D33" s="42">
        <f>SUMIFS(Data_CoCau[Tổng Xuất_Order_SKU],Data_CoCau[Year],D$2,Data_CoCau[Main SKU | Name],CoCau_VayTron!$A33,Data_CoCau[SKU_Xuất_GOM],CoCau_VayTron!$C33)</f>
        <v>34400</v>
      </c>
      <c r="E33" s="42">
        <f>SUMIFS(Data_CoCau[Tổng Xuất_Order_SKU],Data_CoCau[Year],E$2,Data_CoCau[Main SKU | Name],CoCau_VayTron!$A33,Data_CoCau[SKU_Xuất_GOM],CoCau_VayTron!$C33)</f>
        <v>0</v>
      </c>
      <c r="F33" s="42">
        <f>SUMIFS(Data_CoCau[Tổng Xuất_Order_SKU],Data_CoCau[Year],F$2,Data_CoCau[Main SKU | Name],CoCau_VayTron!$A33,Data_CoCau[SKU_Xuất_GOM],CoCau_VayTron!$C33)</f>
        <v>0</v>
      </c>
      <c r="H33" s="64">
        <f>IFERROR(D33/D27,0)</f>
        <v>4.1900121802679657E-2</v>
      </c>
      <c r="I33" s="64">
        <f>IFERROR(E33/E27,0)</f>
        <v>0</v>
      </c>
      <c r="J33" s="64">
        <f>IFERROR(F33/F27,0)</f>
        <v>0</v>
      </c>
      <c r="L33" s="42"/>
      <c r="M33" s="42"/>
      <c r="N33" s="42"/>
      <c r="P33" s="64">
        <f t="shared" si="11"/>
        <v>4.1900121802679657E-2</v>
      </c>
      <c r="Q33" s="64">
        <f t="shared" si="12"/>
        <v>0</v>
      </c>
      <c r="R33" s="67">
        <f t="shared" si="14"/>
        <v>4.1900121802679657E-2</v>
      </c>
    </row>
    <row r="34" spans="1:18" x14ac:dyDescent="0.35">
      <c r="A34" s="5" t="s">
        <v>317</v>
      </c>
      <c r="B34" s="24"/>
      <c r="C34" s="24" t="s">
        <v>290</v>
      </c>
      <c r="D34" s="42">
        <f>SUMIFS(Data_CoCau[Tổng Xuất_Order_SKU],Data_CoCau[Year],D$2,Data_CoCau[Main SKU | Name],CoCau_VayTron!$A34,Data_CoCau[SKU_Xuất_GOM],CoCau_VayTron!$C34)</f>
        <v>0</v>
      </c>
      <c r="E34" s="42">
        <f>SUMIFS(Data_CoCau[Tổng Xuất_Order_SKU],Data_CoCau[Year],E$2,Data_CoCau[Main SKU | Name],CoCau_VayTron!$A34,Data_CoCau[SKU_Xuất_GOM],CoCau_VayTron!$C34)</f>
        <v>0</v>
      </c>
      <c r="F34" s="42">
        <f>SUMIFS(Data_CoCau[Tổng Xuất_Order_SKU],Data_CoCau[Year],F$2,Data_CoCau[Main SKU | Name],CoCau_VayTron!$A34,Data_CoCau[SKU_Xuất_GOM],CoCau_VayTron!$C34)</f>
        <v>0</v>
      </c>
      <c r="H34" s="64">
        <f>IFERROR(D34/D27,0)</f>
        <v>0</v>
      </c>
      <c r="I34" s="64">
        <f>IFERROR(E34/E27,0)</f>
        <v>0</v>
      </c>
      <c r="J34" s="64">
        <f>IFERROR(F34/F27,0)</f>
        <v>0</v>
      </c>
      <c r="L34" s="42"/>
      <c r="M34" s="42"/>
      <c r="N34" s="42"/>
      <c r="P34" s="64">
        <f t="shared" si="11"/>
        <v>0</v>
      </c>
      <c r="Q34" s="64">
        <f t="shared" si="12"/>
        <v>0</v>
      </c>
      <c r="R34" s="67">
        <f t="shared" si="14"/>
        <v>0</v>
      </c>
    </row>
    <row r="35" spans="1:18" x14ac:dyDescent="0.35">
      <c r="A35" s="5" t="s">
        <v>317</v>
      </c>
      <c r="B35" s="24"/>
      <c r="C35" s="24" t="s">
        <v>146</v>
      </c>
      <c r="D35" s="42">
        <f>SUMIFS(Data_CoCau[Tổng Xuất_Order_SKU],Data_CoCau[Year],D$2,Data_CoCau[Main SKU | Name],CoCau_VayTron!$A35,Data_CoCau[SKU_Xuất_GOM],CoCau_VayTron!$C35)</f>
        <v>0</v>
      </c>
      <c r="E35" s="42">
        <f>SUMIFS(Data_CoCau[Tổng Xuất_Order_SKU],Data_CoCau[Year],E$2,Data_CoCau[Main SKU | Name],CoCau_VayTron!$A35,Data_CoCau[SKU_Xuất_GOM],CoCau_VayTron!$C35)</f>
        <v>0</v>
      </c>
      <c r="F35" s="42">
        <f>SUMIFS(Data_CoCau[Tổng Xuất_Order_SKU],Data_CoCau[Year],F$2,Data_CoCau[Main SKU | Name],CoCau_VayTron!$A35,Data_CoCau[SKU_Xuất_GOM],CoCau_VayTron!$C35)</f>
        <v>0</v>
      </c>
      <c r="H35" s="64">
        <f>IFERROR(D35/D27,0)</f>
        <v>0</v>
      </c>
      <c r="I35" s="64">
        <f>IFERROR(E35/E27,0)</f>
        <v>0</v>
      </c>
      <c r="J35" s="64">
        <f>IFERROR(F35/F27,0)</f>
        <v>0</v>
      </c>
      <c r="L35" s="42"/>
      <c r="M35" s="42"/>
      <c r="N35" s="42"/>
      <c r="P35" s="64">
        <f t="shared" si="11"/>
        <v>0</v>
      </c>
      <c r="Q35" s="64">
        <f t="shared" si="12"/>
        <v>0</v>
      </c>
      <c r="R35" s="67">
        <f t="shared" si="14"/>
        <v>0</v>
      </c>
    </row>
    <row r="36" spans="1:18" x14ac:dyDescent="0.35">
      <c r="A36" s="5" t="s">
        <v>317</v>
      </c>
      <c r="B36" s="24"/>
      <c r="C36" s="24" t="s">
        <v>297</v>
      </c>
      <c r="D36" s="42">
        <f>SUMIFS(Data_CoCau[Tổng Xuất_Order_SKU],Data_CoCau[Year],D$2,Data_CoCau[Main SKU | Name],CoCau_VayTron!$A36,Data_CoCau[SKU_Xuất_GOM],CoCau_VayTron!$C36)</f>
        <v>0</v>
      </c>
      <c r="E36" s="42">
        <f>SUMIFS(Data_CoCau[Tổng Xuất_Order_SKU],Data_CoCau[Year],E$2,Data_CoCau[Main SKU | Name],CoCau_VayTron!$A36,Data_CoCau[SKU_Xuất_GOM],CoCau_VayTron!$C36)</f>
        <v>0</v>
      </c>
      <c r="F36" s="42">
        <f>SUMIFS(Data_CoCau[Tổng Xuất_Order_SKU],Data_CoCau[Year],F$2,Data_CoCau[Main SKU | Name],CoCau_VayTron!$A36,Data_CoCau[SKU_Xuất_GOM],CoCau_VayTron!$C36)</f>
        <v>0</v>
      </c>
      <c r="H36" s="64">
        <f>IFERROR(D36/D27,0)</f>
        <v>0</v>
      </c>
      <c r="I36" s="64">
        <f>IFERROR(E36/E27,0)</f>
        <v>0</v>
      </c>
      <c r="J36" s="64">
        <f>IFERROR(F36/F27,0)</f>
        <v>0</v>
      </c>
      <c r="L36" s="42"/>
      <c r="M36" s="42"/>
      <c r="N36" s="42"/>
      <c r="P36" s="64">
        <f t="shared" si="11"/>
        <v>0</v>
      </c>
      <c r="Q36" s="64">
        <f t="shared" si="12"/>
        <v>0</v>
      </c>
      <c r="R36" s="67">
        <f t="shared" si="14"/>
        <v>0</v>
      </c>
    </row>
    <row r="37" spans="1:18" x14ac:dyDescent="0.35">
      <c r="A37" s="5" t="s">
        <v>317</v>
      </c>
      <c r="B37" s="24"/>
      <c r="C37" s="24" t="s">
        <v>294</v>
      </c>
      <c r="D37" s="42">
        <f>SUMIFS(Data_CoCau[Tổng Xuất_Order_SKU],Data_CoCau[Year],D$2,Data_CoCau[Main SKU | Name],CoCau_VayTron!$A37,Data_CoCau[SKU_Xuất_GOM],CoCau_VayTron!$C37)</f>
        <v>0</v>
      </c>
      <c r="E37" s="42">
        <f>SUMIFS(Data_CoCau[Tổng Xuất_Order_SKU],Data_CoCau[Year],E$2,Data_CoCau[Main SKU | Name],CoCau_VayTron!$A37,Data_CoCau[SKU_Xuất_GOM],CoCau_VayTron!$C37)</f>
        <v>0</v>
      </c>
      <c r="F37" s="42">
        <f>SUMIFS(Data_CoCau[Tổng Xuất_Order_SKU],Data_CoCau[Year],F$2,Data_CoCau[Main SKU | Name],CoCau_VayTron!$A37,Data_CoCau[SKU_Xuất_GOM],CoCau_VayTron!$C37)</f>
        <v>0</v>
      </c>
      <c r="H37" s="64">
        <f>IFERROR(D37/D27,0)</f>
        <v>0</v>
      </c>
      <c r="I37" s="64">
        <f>IFERROR(E37/E27,0)</f>
        <v>0</v>
      </c>
      <c r="J37" s="64">
        <f>IFERROR(F37/F27,0)</f>
        <v>0</v>
      </c>
      <c r="L37" s="42"/>
      <c r="M37" s="42"/>
      <c r="N37" s="42"/>
      <c r="P37" s="64">
        <f t="shared" si="11"/>
        <v>0</v>
      </c>
      <c r="Q37" s="64">
        <f t="shared" si="12"/>
        <v>0</v>
      </c>
      <c r="R37" s="67">
        <f t="shared" si="14"/>
        <v>0</v>
      </c>
    </row>
    <row r="38" spans="1:18" x14ac:dyDescent="0.35">
      <c r="A38" s="5" t="s">
        <v>317</v>
      </c>
      <c r="B38" s="24"/>
      <c r="C38" s="24" t="s">
        <v>374</v>
      </c>
      <c r="D38" s="42">
        <f>SUMIFS(Data_CoCau[Tổng Xuất_Order_SKU],Data_CoCau[Year],D$2,Data_CoCau[Main SKU | Name],CoCau_VayTron!$A38,Data_CoCau[SKU_Xuất_GOM],CoCau_VayTron!$C38)</f>
        <v>0</v>
      </c>
      <c r="E38" s="42">
        <f>SUMIFS(Data_CoCau[Tổng Xuất_Order_SKU],Data_CoCau[Year],E$2,Data_CoCau[Main SKU | Name],CoCau_VayTron!$A38,Data_CoCau[SKU_Xuất_GOM],CoCau_VayTron!$C38)</f>
        <v>0</v>
      </c>
      <c r="F38" s="42">
        <f>SUMIFS(Data_CoCau[Tổng Xuất_Order_SKU],Data_CoCau[Year],F$2,Data_CoCau[Main SKU | Name],CoCau_VayTron!$A38,Data_CoCau[SKU_Xuất_GOM],CoCau_VayTron!$C38)</f>
        <v>0</v>
      </c>
      <c r="H38" s="64">
        <f>IFERROR(D38/D27,0)</f>
        <v>0</v>
      </c>
      <c r="I38" s="64">
        <f>IFERROR(E38/E27,0)</f>
        <v>0</v>
      </c>
      <c r="J38" s="64">
        <f>IFERROR(F38/F27,0)</f>
        <v>0</v>
      </c>
      <c r="L38" s="42"/>
      <c r="M38" s="42"/>
      <c r="N38" s="42"/>
      <c r="P38" s="64">
        <f t="shared" si="11"/>
        <v>0</v>
      </c>
      <c r="Q38" s="64">
        <f t="shared" si="12"/>
        <v>0</v>
      </c>
      <c r="R38" s="67">
        <f t="shared" si="14"/>
        <v>0</v>
      </c>
    </row>
    <row r="39" spans="1:18" s="1" customFormat="1" x14ac:dyDescent="0.35">
      <c r="A39" s="6" t="s">
        <v>319</v>
      </c>
      <c r="B39" s="56" t="s">
        <v>319</v>
      </c>
      <c r="C39" s="56"/>
      <c r="D39" s="61">
        <f>SUM(D40:D50)</f>
        <v>581500</v>
      </c>
      <c r="E39" s="61">
        <f t="shared" ref="E39" si="15">SUM(E40:E50)</f>
        <v>110500</v>
      </c>
      <c r="F39" s="61">
        <f t="shared" ref="F39" si="16">SUM(F40:F50)</f>
        <v>0</v>
      </c>
      <c r="H39" s="62"/>
      <c r="I39" s="62"/>
      <c r="J39" s="62"/>
      <c r="L39" s="66">
        <f>SUMIFS(Data_Xuất[Xuất-NX],Data_Xuất[Year],L$2,Data_Xuất[Material-Xuất | Name],CoCau_VayTron!$A39)</f>
        <v>574216</v>
      </c>
      <c r="M39" s="66">
        <f>SUMIFS(Data_Xuất[Xuất-NX],Data_Xuất[Year],M$2,Data_Xuất[Material-Xuất | Name],CoCau_VayTron!$A39)</f>
        <v>117500</v>
      </c>
      <c r="N39" s="66">
        <f>SUMIFS(Data_Xuất[Xuất-NX],Data_Xuất[Year],N$2,Data_Xuất[Material-Xuất | Name],CoCau_VayTron!$A39)</f>
        <v>0</v>
      </c>
      <c r="P39" s="62"/>
      <c r="Q39" s="62"/>
      <c r="R39" s="62"/>
    </row>
    <row r="40" spans="1:18" x14ac:dyDescent="0.35">
      <c r="A40" s="5" t="s">
        <v>319</v>
      </c>
      <c r="B40" s="30"/>
      <c r="C40" s="30" t="s">
        <v>292</v>
      </c>
      <c r="D40" s="41">
        <f>SUMIFS(Data_CoCau[Tổng Xuất_Order_SKU],Data_CoCau[Year],D$2,Data_CoCau[Main SKU | Name],CoCau_VayTron!$A40,Data_CoCau[SKU_Xuất_GOM],CoCau_VayTron!$C40)</f>
        <v>49600</v>
      </c>
      <c r="E40" s="41">
        <f>SUMIFS(Data_CoCau[Tổng Xuất_Order_SKU],Data_CoCau[Year],E$2,Data_CoCau[Main SKU | Name],CoCau_VayTron!$A40,Data_CoCau[SKU_Xuất_GOM],CoCau_VayTron!$C40)</f>
        <v>15660</v>
      </c>
      <c r="F40" s="41">
        <f>SUMIFS(Data_CoCau[Tổng Xuất_Order_SKU],Data_CoCau[Year],F$2,Data_CoCau[Main SKU | Name],CoCau_VayTron!$A40,Data_CoCau[SKU_Xuất_GOM],CoCau_VayTron!$C40)</f>
        <v>0</v>
      </c>
      <c r="H40" s="63">
        <f>IFERROR(D40/D39,0)</f>
        <v>8.5296646603611345E-2</v>
      </c>
      <c r="I40" s="63">
        <f>IFERROR(E40/E39,0)</f>
        <v>0.14171945701357466</v>
      </c>
      <c r="J40" s="63">
        <f>IFERROR(F40/F39,0)</f>
        <v>0</v>
      </c>
      <c r="L40" s="41"/>
      <c r="M40" s="41"/>
      <c r="N40" s="41"/>
      <c r="P40" s="63">
        <f t="shared" ref="P40:P50" si="17">H40</f>
        <v>8.5296646603611345E-2</v>
      </c>
      <c r="Q40" s="63">
        <f t="shared" ref="Q40:Q50" si="18">I40</f>
        <v>0.14171945701357466</v>
      </c>
      <c r="R40" s="63">
        <f t="shared" ref="R40:R50" si="19">J40</f>
        <v>0</v>
      </c>
    </row>
    <row r="41" spans="1:18" x14ac:dyDescent="0.35">
      <c r="A41" s="5" t="s">
        <v>319</v>
      </c>
      <c r="B41" s="24"/>
      <c r="C41" s="24" t="s">
        <v>293</v>
      </c>
      <c r="D41" s="42">
        <f>SUMIFS(Data_CoCau[Tổng Xuất_Order_SKU],Data_CoCau[Year],D$2,Data_CoCau[Main SKU | Name],CoCau_VayTron!$A41,Data_CoCau[SKU_Xuất_GOM],CoCau_VayTron!$C41)</f>
        <v>333361</v>
      </c>
      <c r="E41" s="42">
        <f>SUMIFS(Data_CoCau[Tổng Xuất_Order_SKU],Data_CoCau[Year],E$2,Data_CoCau[Main SKU | Name],CoCau_VayTron!$A41,Data_CoCau[SKU_Xuất_GOM],CoCau_VayTron!$C41)</f>
        <v>73585</v>
      </c>
      <c r="F41" s="42">
        <f>SUMIFS(Data_CoCau[Tổng Xuất_Order_SKU],Data_CoCau[Year],F$2,Data_CoCau[Main SKU | Name],CoCau_VayTron!$A41,Data_CoCau[SKU_Xuất_GOM],CoCau_VayTron!$C41)</f>
        <v>0</v>
      </c>
      <c r="H41" s="64">
        <f>IFERROR(D41/D39,0)</f>
        <v>0.5732777300085985</v>
      </c>
      <c r="I41" s="64">
        <f>IFERROR(E41/E39,0)</f>
        <v>0.66592760180995481</v>
      </c>
      <c r="J41" s="64">
        <f>IFERROR(F41/F39,0)</f>
        <v>0</v>
      </c>
      <c r="L41" s="42"/>
      <c r="M41" s="42"/>
      <c r="N41" s="42"/>
      <c r="P41" s="64">
        <f t="shared" si="17"/>
        <v>0.5732777300085985</v>
      </c>
      <c r="Q41" s="64">
        <f t="shared" si="18"/>
        <v>0.66592760180995481</v>
      </c>
      <c r="R41" s="64">
        <f t="shared" si="19"/>
        <v>0</v>
      </c>
    </row>
    <row r="42" spans="1:18" x14ac:dyDescent="0.35">
      <c r="A42" s="5" t="s">
        <v>319</v>
      </c>
      <c r="B42" s="24"/>
      <c r="C42" s="24" t="s">
        <v>295</v>
      </c>
      <c r="D42" s="42">
        <f>SUMIFS(Data_CoCau[Tổng Xuất_Order_SKU],Data_CoCau[Year],D$2,Data_CoCau[Main SKU | Name],CoCau_VayTron!$A42,Data_CoCau[SKU_Xuất_GOM],CoCau_VayTron!$C42)</f>
        <v>0</v>
      </c>
      <c r="E42" s="42">
        <f>SUMIFS(Data_CoCau[Tổng Xuất_Order_SKU],Data_CoCau[Year],E$2,Data_CoCau[Main SKU | Name],CoCau_VayTron!$A42,Data_CoCau[SKU_Xuất_GOM],CoCau_VayTron!$C42)</f>
        <v>0</v>
      </c>
      <c r="F42" s="42">
        <f>SUMIFS(Data_CoCau[Tổng Xuất_Order_SKU],Data_CoCau[Year],F$2,Data_CoCau[Main SKU | Name],CoCau_VayTron!$A42,Data_CoCau[SKU_Xuất_GOM],CoCau_VayTron!$C42)</f>
        <v>0</v>
      </c>
      <c r="H42" s="64">
        <f>IFERROR(D42/D39,0)</f>
        <v>0</v>
      </c>
      <c r="I42" s="64">
        <f>IFERROR(E42/E39,0)</f>
        <v>0</v>
      </c>
      <c r="J42" s="64">
        <f>IFERROR(F42/F39,0)</f>
        <v>0</v>
      </c>
      <c r="L42" s="42"/>
      <c r="M42" s="42"/>
      <c r="N42" s="42"/>
      <c r="P42" s="64">
        <f t="shared" si="17"/>
        <v>0</v>
      </c>
      <c r="Q42" s="64">
        <f t="shared" si="18"/>
        <v>0</v>
      </c>
      <c r="R42" s="64">
        <f t="shared" si="19"/>
        <v>0</v>
      </c>
    </row>
    <row r="43" spans="1:18" x14ac:dyDescent="0.35">
      <c r="A43" s="5" t="s">
        <v>319</v>
      </c>
      <c r="B43" s="24"/>
      <c r="C43" s="24" t="s">
        <v>373</v>
      </c>
      <c r="D43" s="42">
        <f>SUMIFS(Data_CoCau[Tổng Xuất_Order_SKU],Data_CoCau[Year],D$2,Data_CoCau[Main SKU | Name],CoCau_VayTron!$A43,Data_CoCau[SKU_Xuất_GOM],CoCau_VayTron!$C43)</f>
        <v>0</v>
      </c>
      <c r="E43" s="42">
        <f>SUMIFS(Data_CoCau[Tổng Xuất_Order_SKU],Data_CoCau[Year],E$2,Data_CoCau[Main SKU | Name],CoCau_VayTron!$A43,Data_CoCau[SKU_Xuất_GOM],CoCau_VayTron!$C43)</f>
        <v>500</v>
      </c>
      <c r="F43" s="42">
        <f>SUMIFS(Data_CoCau[Tổng Xuất_Order_SKU],Data_CoCau[Year],F$2,Data_CoCau[Main SKU | Name],CoCau_VayTron!$A43,Data_CoCau[SKU_Xuất_GOM],CoCau_VayTron!$C43)</f>
        <v>0</v>
      </c>
      <c r="H43" s="64">
        <f>IFERROR(D43/D39,0)</f>
        <v>0</v>
      </c>
      <c r="I43" s="64">
        <f>IFERROR(E43/E39,0)</f>
        <v>4.5248868778280547E-3</v>
      </c>
      <c r="J43" s="64">
        <f>IFERROR(F43/F39,0)</f>
        <v>0</v>
      </c>
      <c r="L43" s="42"/>
      <c r="M43" s="42"/>
      <c r="N43" s="42"/>
      <c r="P43" s="64">
        <f t="shared" si="17"/>
        <v>0</v>
      </c>
      <c r="Q43" s="64">
        <f t="shared" si="18"/>
        <v>4.5248868778280547E-3</v>
      </c>
      <c r="R43" s="64">
        <f t="shared" si="19"/>
        <v>0</v>
      </c>
    </row>
    <row r="44" spans="1:18" x14ac:dyDescent="0.35">
      <c r="A44" s="5" t="s">
        <v>319</v>
      </c>
      <c r="B44" s="24"/>
      <c r="C44" s="24" t="s">
        <v>372</v>
      </c>
      <c r="D44" s="42">
        <f>SUMIFS(Data_CoCau[Tổng Xuất_Order_SKU],Data_CoCau[Year],D$2,Data_CoCau[Main SKU | Name],CoCau_VayTron!$A44,Data_CoCau[SKU_Xuất_GOM],CoCau_VayTron!$C44)</f>
        <v>0</v>
      </c>
      <c r="E44" s="42">
        <f>SUMIFS(Data_CoCau[Tổng Xuất_Order_SKU],Data_CoCau[Year],E$2,Data_CoCau[Main SKU | Name],CoCau_VayTron!$A44,Data_CoCau[SKU_Xuất_GOM],CoCau_VayTron!$C44)</f>
        <v>0</v>
      </c>
      <c r="F44" s="42">
        <f>SUMIFS(Data_CoCau[Tổng Xuất_Order_SKU],Data_CoCau[Year],F$2,Data_CoCau[Main SKU | Name],CoCau_VayTron!$A44,Data_CoCau[SKU_Xuất_GOM],CoCau_VayTron!$C44)</f>
        <v>0</v>
      </c>
      <c r="H44" s="64">
        <f>IFERROR(D44/D39,0)</f>
        <v>0</v>
      </c>
      <c r="I44" s="64">
        <f>IFERROR(E44/E39,0)</f>
        <v>0</v>
      </c>
      <c r="J44" s="64">
        <f>IFERROR(F44/F39,0)</f>
        <v>0</v>
      </c>
      <c r="L44" s="42"/>
      <c r="M44" s="42"/>
      <c r="N44" s="42"/>
      <c r="P44" s="64">
        <f t="shared" si="17"/>
        <v>0</v>
      </c>
      <c r="Q44" s="64">
        <f t="shared" si="18"/>
        <v>0</v>
      </c>
      <c r="R44" s="64">
        <f t="shared" si="19"/>
        <v>0</v>
      </c>
    </row>
    <row r="45" spans="1:18" x14ac:dyDescent="0.35">
      <c r="A45" s="5" t="s">
        <v>319</v>
      </c>
      <c r="B45" s="24"/>
      <c r="C45" s="24" t="s">
        <v>305</v>
      </c>
      <c r="D45" s="42">
        <f>SUMIFS(Data_CoCau[Tổng Xuất_Order_SKU],Data_CoCau[Year],D$2,Data_CoCau[Main SKU | Name],CoCau_VayTron!$A45,Data_CoCau[SKU_Xuất_GOM],CoCau_VayTron!$C45)</f>
        <v>39900</v>
      </c>
      <c r="E45" s="42">
        <f>SUMIFS(Data_CoCau[Tổng Xuất_Order_SKU],Data_CoCau[Year],E$2,Data_CoCau[Main SKU | Name],CoCau_VayTron!$A45,Data_CoCau[SKU_Xuất_GOM],CoCau_VayTron!$C45)</f>
        <v>0</v>
      </c>
      <c r="F45" s="42">
        <f>SUMIFS(Data_CoCau[Tổng Xuất_Order_SKU],Data_CoCau[Year],F$2,Data_CoCau[Main SKU | Name],CoCau_VayTron!$A45,Data_CoCau[SKU_Xuất_GOM],CoCau_VayTron!$C45)</f>
        <v>0</v>
      </c>
      <c r="H45" s="64">
        <f>IFERROR(D45/D39,0)</f>
        <v>6.861564918314704E-2</v>
      </c>
      <c r="I45" s="64">
        <f>IFERROR(E45/E39,0)</f>
        <v>0</v>
      </c>
      <c r="J45" s="64">
        <f>IFERROR(F45/F39,0)</f>
        <v>0</v>
      </c>
      <c r="L45" s="42"/>
      <c r="M45" s="42"/>
      <c r="N45" s="42"/>
      <c r="P45" s="64">
        <f t="shared" si="17"/>
        <v>6.861564918314704E-2</v>
      </c>
      <c r="Q45" s="64">
        <f t="shared" si="18"/>
        <v>0</v>
      </c>
      <c r="R45" s="64">
        <f t="shared" si="19"/>
        <v>0</v>
      </c>
    </row>
    <row r="46" spans="1:18" x14ac:dyDescent="0.35">
      <c r="A46" s="5" t="s">
        <v>319</v>
      </c>
      <c r="B46" s="24"/>
      <c r="C46" s="24" t="s">
        <v>290</v>
      </c>
      <c r="D46" s="42">
        <f>SUMIFS(Data_CoCau[Tổng Xuất_Order_SKU],Data_CoCau[Year],D$2,Data_CoCau[Main SKU | Name],CoCau_VayTron!$A46,Data_CoCau[SKU_Xuất_GOM],CoCau_VayTron!$C46)</f>
        <v>0</v>
      </c>
      <c r="E46" s="42">
        <f>SUMIFS(Data_CoCau[Tổng Xuất_Order_SKU],Data_CoCau[Year],E$2,Data_CoCau[Main SKU | Name],CoCau_VayTron!$A46,Data_CoCau[SKU_Xuất_GOM],CoCau_VayTron!$C46)</f>
        <v>0</v>
      </c>
      <c r="F46" s="42">
        <f>SUMIFS(Data_CoCau[Tổng Xuất_Order_SKU],Data_CoCau[Year],F$2,Data_CoCau[Main SKU | Name],CoCau_VayTron!$A46,Data_CoCau[SKU_Xuất_GOM],CoCau_VayTron!$C46)</f>
        <v>0</v>
      </c>
      <c r="H46" s="64">
        <f>IFERROR(D46/D39,0)</f>
        <v>0</v>
      </c>
      <c r="I46" s="64">
        <f>IFERROR(E46/E39,0)</f>
        <v>0</v>
      </c>
      <c r="J46" s="64">
        <f>IFERROR(F46/F39,0)</f>
        <v>0</v>
      </c>
      <c r="L46" s="42"/>
      <c r="M46" s="42"/>
      <c r="N46" s="42"/>
      <c r="P46" s="64">
        <f t="shared" si="17"/>
        <v>0</v>
      </c>
      <c r="Q46" s="64">
        <f t="shared" si="18"/>
        <v>0</v>
      </c>
      <c r="R46" s="64">
        <f t="shared" si="19"/>
        <v>0</v>
      </c>
    </row>
    <row r="47" spans="1:18" x14ac:dyDescent="0.35">
      <c r="A47" s="5" t="s">
        <v>319</v>
      </c>
      <c r="B47" s="24"/>
      <c r="C47" s="24" t="s">
        <v>146</v>
      </c>
      <c r="D47" s="42">
        <f>SUMIFS(Data_CoCau[Tổng Xuất_Order_SKU],Data_CoCau[Year],D$2,Data_CoCau[Main SKU | Name],CoCau_VayTron!$A47,Data_CoCau[SKU_Xuất_GOM],CoCau_VayTron!$C47)</f>
        <v>158639</v>
      </c>
      <c r="E47" s="42">
        <f>SUMIFS(Data_CoCau[Tổng Xuất_Order_SKU],Data_CoCau[Year],E$2,Data_CoCau[Main SKU | Name],CoCau_VayTron!$A47,Data_CoCau[SKU_Xuất_GOM],CoCau_VayTron!$C47)</f>
        <v>20755</v>
      </c>
      <c r="F47" s="42">
        <f>SUMIFS(Data_CoCau[Tổng Xuất_Order_SKU],Data_CoCau[Year],F$2,Data_CoCau[Main SKU | Name],CoCau_VayTron!$A47,Data_CoCau[SKU_Xuất_GOM],CoCau_VayTron!$C47)</f>
        <v>0</v>
      </c>
      <c r="H47" s="64">
        <f>IFERROR(D47/D39,0)</f>
        <v>0.27280997420464315</v>
      </c>
      <c r="I47" s="64">
        <f>IFERROR(E47/E39,0)</f>
        <v>0.18782805429864252</v>
      </c>
      <c r="J47" s="64">
        <f>IFERROR(F47/F39,0)</f>
        <v>0</v>
      </c>
      <c r="L47" s="42"/>
      <c r="M47" s="42"/>
      <c r="N47" s="42"/>
      <c r="P47" s="64">
        <f t="shared" si="17"/>
        <v>0.27280997420464315</v>
      </c>
      <c r="Q47" s="64">
        <f t="shared" si="18"/>
        <v>0.18782805429864252</v>
      </c>
      <c r="R47" s="64">
        <f t="shared" si="19"/>
        <v>0</v>
      </c>
    </row>
    <row r="48" spans="1:18" x14ac:dyDescent="0.35">
      <c r="A48" s="5" t="s">
        <v>319</v>
      </c>
      <c r="B48" s="24"/>
      <c r="C48" s="24" t="s">
        <v>297</v>
      </c>
      <c r="D48" s="42">
        <f>SUMIFS(Data_CoCau[Tổng Xuất_Order_SKU],Data_CoCau[Year],D$2,Data_CoCau[Main SKU | Name],CoCau_VayTron!$A48,Data_CoCau[SKU_Xuất_GOM],CoCau_VayTron!$C48)</f>
        <v>0</v>
      </c>
      <c r="E48" s="42">
        <f>SUMIFS(Data_CoCau[Tổng Xuất_Order_SKU],Data_CoCau[Year],E$2,Data_CoCau[Main SKU | Name],CoCau_VayTron!$A48,Data_CoCau[SKU_Xuất_GOM],CoCau_VayTron!$C48)</f>
        <v>0</v>
      </c>
      <c r="F48" s="42">
        <f>SUMIFS(Data_CoCau[Tổng Xuất_Order_SKU],Data_CoCau[Year],F$2,Data_CoCau[Main SKU | Name],CoCau_VayTron!$A48,Data_CoCau[SKU_Xuất_GOM],CoCau_VayTron!$C48)</f>
        <v>0</v>
      </c>
      <c r="H48" s="64">
        <f>IFERROR(D48/D39,0)</f>
        <v>0</v>
      </c>
      <c r="I48" s="64">
        <f>IFERROR(E48/E39,0)</f>
        <v>0</v>
      </c>
      <c r="J48" s="64">
        <f>IFERROR(F48/F39,0)</f>
        <v>0</v>
      </c>
      <c r="L48" s="42"/>
      <c r="M48" s="42"/>
      <c r="N48" s="42"/>
      <c r="P48" s="64">
        <f t="shared" si="17"/>
        <v>0</v>
      </c>
      <c r="Q48" s="64">
        <f t="shared" si="18"/>
        <v>0</v>
      </c>
      <c r="R48" s="64">
        <f t="shared" si="19"/>
        <v>0</v>
      </c>
    </row>
    <row r="49" spans="1:18" x14ac:dyDescent="0.35">
      <c r="A49" s="5" t="s">
        <v>319</v>
      </c>
      <c r="B49" s="24"/>
      <c r="C49" s="24" t="s">
        <v>294</v>
      </c>
      <c r="D49" s="42">
        <f>SUMIFS(Data_CoCau[Tổng Xuất_Order_SKU],Data_CoCau[Year],D$2,Data_CoCau[Main SKU | Name],CoCau_VayTron!$A49,Data_CoCau[SKU_Xuất_GOM],CoCau_VayTron!$C49)</f>
        <v>0</v>
      </c>
      <c r="E49" s="42">
        <f>SUMIFS(Data_CoCau[Tổng Xuất_Order_SKU],Data_CoCau[Year],E$2,Data_CoCau[Main SKU | Name],CoCau_VayTron!$A49,Data_CoCau[SKU_Xuất_GOM],CoCau_VayTron!$C49)</f>
        <v>0</v>
      </c>
      <c r="F49" s="42">
        <f>SUMIFS(Data_CoCau[Tổng Xuất_Order_SKU],Data_CoCau[Year],F$2,Data_CoCau[Main SKU | Name],CoCau_VayTron!$A49,Data_CoCau[SKU_Xuất_GOM],CoCau_VayTron!$C49)</f>
        <v>0</v>
      </c>
      <c r="H49" s="64">
        <f>IFERROR(D49/D39,0)</f>
        <v>0</v>
      </c>
      <c r="I49" s="64">
        <f>IFERROR(E49/E39,0)</f>
        <v>0</v>
      </c>
      <c r="J49" s="64">
        <f>IFERROR(F49/F39,0)</f>
        <v>0</v>
      </c>
      <c r="L49" s="42"/>
      <c r="M49" s="42"/>
      <c r="N49" s="42"/>
      <c r="P49" s="64">
        <f t="shared" si="17"/>
        <v>0</v>
      </c>
      <c r="Q49" s="64">
        <f t="shared" si="18"/>
        <v>0</v>
      </c>
      <c r="R49" s="64">
        <f t="shared" si="19"/>
        <v>0</v>
      </c>
    </row>
    <row r="50" spans="1:18" x14ac:dyDescent="0.35">
      <c r="A50" s="5" t="s">
        <v>319</v>
      </c>
      <c r="B50" s="24"/>
      <c r="C50" s="24" t="s">
        <v>374</v>
      </c>
      <c r="D50" s="42">
        <f>SUMIFS(Data_CoCau[Tổng Xuất_Order_SKU],Data_CoCau[Year],D$2,Data_CoCau[Main SKU | Name],CoCau_VayTron!$A50,Data_CoCau[SKU_Xuất_GOM],CoCau_VayTron!$C50)</f>
        <v>0</v>
      </c>
      <c r="E50" s="42">
        <f>SUMIFS(Data_CoCau[Tổng Xuất_Order_SKU],Data_CoCau[Year],E$2,Data_CoCau[Main SKU | Name],CoCau_VayTron!$A50,Data_CoCau[SKU_Xuất_GOM],CoCau_VayTron!$C50)</f>
        <v>0</v>
      </c>
      <c r="F50" s="42">
        <f>SUMIFS(Data_CoCau[Tổng Xuất_Order_SKU],Data_CoCau[Year],F$2,Data_CoCau[Main SKU | Name],CoCau_VayTron!$A50,Data_CoCau[SKU_Xuất_GOM],CoCau_VayTron!$C50)</f>
        <v>0</v>
      </c>
      <c r="H50" s="64">
        <f>IFERROR(D50/D39,0)</f>
        <v>0</v>
      </c>
      <c r="I50" s="64">
        <f>IFERROR(E50/E39,0)</f>
        <v>0</v>
      </c>
      <c r="J50" s="64">
        <f>IFERROR(F50/F39,0)</f>
        <v>0</v>
      </c>
      <c r="L50" s="42"/>
      <c r="M50" s="42"/>
      <c r="N50" s="42"/>
      <c r="P50" s="64">
        <f t="shared" si="17"/>
        <v>0</v>
      </c>
      <c r="Q50" s="64">
        <f t="shared" si="18"/>
        <v>0</v>
      </c>
      <c r="R50" s="64">
        <f t="shared" si="19"/>
        <v>0</v>
      </c>
    </row>
    <row r="51" spans="1:18" s="1" customFormat="1" x14ac:dyDescent="0.35">
      <c r="A51" s="6" t="s">
        <v>325</v>
      </c>
      <c r="B51" s="56" t="s">
        <v>325</v>
      </c>
      <c r="C51" s="56"/>
      <c r="D51" s="61">
        <f>SUM(D52:D62)</f>
        <v>16500</v>
      </c>
      <c r="E51" s="61">
        <f t="shared" ref="E51" si="20">SUM(E52:E62)</f>
        <v>0</v>
      </c>
      <c r="F51" s="61">
        <f t="shared" ref="F51" si="21">SUM(F52:F62)</f>
        <v>212000</v>
      </c>
      <c r="H51" s="62"/>
      <c r="I51" s="62"/>
      <c r="J51" s="62"/>
      <c r="L51" s="66">
        <f>SUMIFS(Data_Xuất[Xuất-NX],Data_Xuất[Year],L$2,Data_Xuất[Material-Xuất | Name],CoCau_VayTron!$A51)</f>
        <v>15200</v>
      </c>
      <c r="M51" s="66">
        <f>SUMIFS(Data_Xuất[Xuất-NX],Data_Xuất[Year],M$2,Data_Xuất[Material-Xuất | Name],CoCau_VayTron!$A51)</f>
        <v>6000</v>
      </c>
      <c r="N51" s="66">
        <f>SUMIFS(Data_Xuất[Xuất-NX],Data_Xuất[Year],N$2,Data_Xuất[Material-Xuất | Name],CoCau_VayTron!$A51)</f>
        <v>211999.99999999997</v>
      </c>
      <c r="P51" s="62"/>
      <c r="Q51" s="62"/>
      <c r="R51" s="62"/>
    </row>
    <row r="52" spans="1:18" x14ac:dyDescent="0.35">
      <c r="A52" s="5" t="s">
        <v>325</v>
      </c>
      <c r="B52" s="30"/>
      <c r="C52" s="30" t="s">
        <v>292</v>
      </c>
      <c r="D52" s="41">
        <f>SUMIFS(Data_CoCau[Tổng Xuất_Order_SKU],Data_CoCau[Year],D$2,Data_CoCau[Main SKU | Name],CoCau_VayTron!$A52,Data_CoCau[SKU_Xuất_GOM],CoCau_VayTron!$C52)</f>
        <v>2775</v>
      </c>
      <c r="E52" s="41">
        <f>SUMIFS(Data_CoCau[Tổng Xuất_Order_SKU],Data_CoCau[Year],E$2,Data_CoCau[Main SKU | Name],CoCau_VayTron!$A52,Data_CoCau[SKU_Xuất_GOM],CoCau_VayTron!$C52)</f>
        <v>0</v>
      </c>
      <c r="F52" s="41">
        <f>SUMIFS(Data_CoCau[Tổng Xuất_Order_SKU],Data_CoCau[Year],F$2,Data_CoCau[Main SKU | Name],CoCau_VayTron!$A52,Data_CoCau[SKU_Xuất_GOM],CoCau_VayTron!$C52)</f>
        <v>41400</v>
      </c>
      <c r="H52" s="63">
        <f>IFERROR(D52/D51,0)</f>
        <v>0.16818181818181818</v>
      </c>
      <c r="I52" s="63">
        <f>IFERROR(E52/E51,0)</f>
        <v>0</v>
      </c>
      <c r="J52" s="63">
        <f>IFERROR(F52/F51,0)</f>
        <v>0.19528301886792454</v>
      </c>
      <c r="L52" s="41"/>
      <c r="M52" s="41"/>
      <c r="N52" s="41"/>
      <c r="P52" s="63">
        <f t="shared" ref="P52:P62" si="22">H52</f>
        <v>0.16818181818181818</v>
      </c>
      <c r="Q52" s="68">
        <f>P52</f>
        <v>0.16818181818181818</v>
      </c>
      <c r="R52" s="63">
        <f t="shared" ref="R52:R62" si="23">J52</f>
        <v>0.19528301886792454</v>
      </c>
    </row>
    <row r="53" spans="1:18" x14ac:dyDescent="0.35">
      <c r="A53" s="5" t="s">
        <v>325</v>
      </c>
      <c r="B53" s="24"/>
      <c r="C53" s="24" t="s">
        <v>293</v>
      </c>
      <c r="D53" s="42">
        <f>SUMIFS(Data_CoCau[Tổng Xuất_Order_SKU],Data_CoCau[Year],D$2,Data_CoCau[Main SKU | Name],CoCau_VayTron!$A53,Data_CoCau[SKU_Xuất_GOM],CoCau_VayTron!$C53)</f>
        <v>9000</v>
      </c>
      <c r="E53" s="42">
        <f>SUMIFS(Data_CoCau[Tổng Xuất_Order_SKU],Data_CoCau[Year],E$2,Data_CoCau[Main SKU | Name],CoCau_VayTron!$A53,Data_CoCau[SKU_Xuất_GOM],CoCau_VayTron!$C53)</f>
        <v>0</v>
      </c>
      <c r="F53" s="42">
        <f>SUMIFS(Data_CoCau[Tổng Xuất_Order_SKU],Data_CoCau[Year],F$2,Data_CoCau[Main SKU | Name],CoCau_VayTron!$A53,Data_CoCau[SKU_Xuất_GOM],CoCau_VayTron!$C53)</f>
        <v>94650</v>
      </c>
      <c r="H53" s="64">
        <f>IFERROR(D53/D51,0)</f>
        <v>0.54545454545454541</v>
      </c>
      <c r="I53" s="64">
        <f>IFERROR(E53/E51,0)</f>
        <v>0</v>
      </c>
      <c r="J53" s="64">
        <f>IFERROR(F53/F51,0)</f>
        <v>0.44646226415094342</v>
      </c>
      <c r="L53" s="42"/>
      <c r="M53" s="42"/>
      <c r="N53" s="42"/>
      <c r="P53" s="64">
        <f t="shared" si="22"/>
        <v>0.54545454545454541</v>
      </c>
      <c r="Q53" s="67">
        <f t="shared" ref="Q53:Q62" si="24">P53</f>
        <v>0.54545454545454541</v>
      </c>
      <c r="R53" s="64">
        <f t="shared" si="23"/>
        <v>0.44646226415094342</v>
      </c>
    </row>
    <row r="54" spans="1:18" x14ac:dyDescent="0.35">
      <c r="A54" s="5" t="s">
        <v>325</v>
      </c>
      <c r="B54" s="24"/>
      <c r="C54" s="24" t="s">
        <v>295</v>
      </c>
      <c r="D54" s="42">
        <f>SUMIFS(Data_CoCau[Tổng Xuất_Order_SKU],Data_CoCau[Year],D$2,Data_CoCau[Main SKU | Name],CoCau_VayTron!$A54,Data_CoCau[SKU_Xuất_GOM],CoCau_VayTron!$C54)</f>
        <v>2725</v>
      </c>
      <c r="E54" s="42">
        <f>SUMIFS(Data_CoCau[Tổng Xuất_Order_SKU],Data_CoCau[Year],E$2,Data_CoCau[Main SKU | Name],CoCau_VayTron!$A54,Data_CoCau[SKU_Xuất_GOM],CoCau_VayTron!$C54)</f>
        <v>0</v>
      </c>
      <c r="F54" s="42">
        <f>SUMIFS(Data_CoCau[Tổng Xuất_Order_SKU],Data_CoCau[Year],F$2,Data_CoCau[Main SKU | Name],CoCau_VayTron!$A54,Data_CoCau[SKU_Xuất_GOM],CoCau_VayTron!$C54)</f>
        <v>0</v>
      </c>
      <c r="H54" s="64">
        <f>IFERROR(D54/D51,0)</f>
        <v>0.16515151515151516</v>
      </c>
      <c r="I54" s="64">
        <f>IFERROR(E54/E51,0)</f>
        <v>0</v>
      </c>
      <c r="J54" s="64">
        <f>IFERROR(F54/F51,0)</f>
        <v>0</v>
      </c>
      <c r="L54" s="42"/>
      <c r="M54" s="42"/>
      <c r="N54" s="42"/>
      <c r="P54" s="64">
        <f t="shared" si="22"/>
        <v>0.16515151515151516</v>
      </c>
      <c r="Q54" s="67">
        <f t="shared" si="24"/>
        <v>0.16515151515151516</v>
      </c>
      <c r="R54" s="64">
        <f t="shared" si="23"/>
        <v>0</v>
      </c>
    </row>
    <row r="55" spans="1:18" x14ac:dyDescent="0.35">
      <c r="A55" s="5" t="s">
        <v>325</v>
      </c>
      <c r="B55" s="24"/>
      <c r="C55" s="24" t="s">
        <v>373</v>
      </c>
      <c r="D55" s="42">
        <f>SUMIFS(Data_CoCau[Tổng Xuất_Order_SKU],Data_CoCau[Year],D$2,Data_CoCau[Main SKU | Name],CoCau_VayTron!$A55,Data_CoCau[SKU_Xuất_GOM],CoCau_VayTron!$C55)</f>
        <v>0</v>
      </c>
      <c r="E55" s="42">
        <f>SUMIFS(Data_CoCau[Tổng Xuất_Order_SKU],Data_CoCau[Year],E$2,Data_CoCau[Main SKU | Name],CoCau_VayTron!$A55,Data_CoCau[SKU_Xuất_GOM],CoCau_VayTron!$C55)</f>
        <v>0</v>
      </c>
      <c r="F55" s="42">
        <f>SUMIFS(Data_CoCau[Tổng Xuất_Order_SKU],Data_CoCau[Year],F$2,Data_CoCau[Main SKU | Name],CoCau_VayTron!$A55,Data_CoCau[SKU_Xuất_GOM],CoCau_VayTron!$C55)</f>
        <v>48500</v>
      </c>
      <c r="H55" s="64">
        <f>IFERROR(D55/D51,0)</f>
        <v>0</v>
      </c>
      <c r="I55" s="64">
        <f>IFERROR(E55/E51,0)</f>
        <v>0</v>
      </c>
      <c r="J55" s="64">
        <f>IFERROR(F55/F51,0)</f>
        <v>0.22877358490566038</v>
      </c>
      <c r="L55" s="42"/>
      <c r="M55" s="42"/>
      <c r="N55" s="42"/>
      <c r="P55" s="64">
        <f t="shared" si="22"/>
        <v>0</v>
      </c>
      <c r="Q55" s="67">
        <f t="shared" si="24"/>
        <v>0</v>
      </c>
      <c r="R55" s="64">
        <f t="shared" si="23"/>
        <v>0.22877358490566038</v>
      </c>
    </row>
    <row r="56" spans="1:18" x14ac:dyDescent="0.35">
      <c r="A56" s="5" t="s">
        <v>325</v>
      </c>
      <c r="B56" s="24"/>
      <c r="C56" s="24" t="s">
        <v>372</v>
      </c>
      <c r="D56" s="42">
        <f>SUMIFS(Data_CoCau[Tổng Xuất_Order_SKU],Data_CoCau[Year],D$2,Data_CoCau[Main SKU | Name],CoCau_VayTron!$A56,Data_CoCau[SKU_Xuất_GOM],CoCau_VayTron!$C56)</f>
        <v>0</v>
      </c>
      <c r="E56" s="42">
        <f>SUMIFS(Data_CoCau[Tổng Xuất_Order_SKU],Data_CoCau[Year],E$2,Data_CoCau[Main SKU | Name],CoCau_VayTron!$A56,Data_CoCau[SKU_Xuất_GOM],CoCau_VayTron!$C56)</f>
        <v>0</v>
      </c>
      <c r="F56" s="42">
        <f>SUMIFS(Data_CoCau[Tổng Xuất_Order_SKU],Data_CoCau[Year],F$2,Data_CoCau[Main SKU | Name],CoCau_VayTron!$A56,Data_CoCau[SKU_Xuất_GOM],CoCau_VayTron!$C56)</f>
        <v>0</v>
      </c>
      <c r="H56" s="64">
        <f>IFERROR(D56/D51,0)</f>
        <v>0</v>
      </c>
      <c r="I56" s="64">
        <f>IFERROR(E56/E51,0)</f>
        <v>0</v>
      </c>
      <c r="J56" s="64">
        <f>IFERROR(F56/F51,0)</f>
        <v>0</v>
      </c>
      <c r="L56" s="42"/>
      <c r="M56" s="42"/>
      <c r="N56" s="42"/>
      <c r="P56" s="64">
        <f t="shared" si="22"/>
        <v>0</v>
      </c>
      <c r="Q56" s="67">
        <f t="shared" si="24"/>
        <v>0</v>
      </c>
      <c r="R56" s="64">
        <f t="shared" si="23"/>
        <v>0</v>
      </c>
    </row>
    <row r="57" spans="1:18" x14ac:dyDescent="0.35">
      <c r="A57" s="5" t="s">
        <v>325</v>
      </c>
      <c r="B57" s="24"/>
      <c r="C57" s="24" t="s">
        <v>305</v>
      </c>
      <c r="D57" s="42">
        <f>SUMIFS(Data_CoCau[Tổng Xuất_Order_SKU],Data_CoCau[Year],D$2,Data_CoCau[Main SKU | Name],CoCau_VayTron!$A57,Data_CoCau[SKU_Xuất_GOM],CoCau_VayTron!$C57)</f>
        <v>2000</v>
      </c>
      <c r="E57" s="42">
        <f>SUMIFS(Data_CoCau[Tổng Xuất_Order_SKU],Data_CoCau[Year],E$2,Data_CoCau[Main SKU | Name],CoCau_VayTron!$A57,Data_CoCau[SKU_Xuất_GOM],CoCau_VayTron!$C57)</f>
        <v>0</v>
      </c>
      <c r="F57" s="42">
        <f>SUMIFS(Data_CoCau[Tổng Xuất_Order_SKU],Data_CoCau[Year],F$2,Data_CoCau[Main SKU | Name],CoCau_VayTron!$A57,Data_CoCau[SKU_Xuất_GOM],CoCau_VayTron!$C57)</f>
        <v>0</v>
      </c>
      <c r="H57" s="64">
        <f>IFERROR(D57/D51,0)</f>
        <v>0.12121212121212122</v>
      </c>
      <c r="I57" s="64">
        <f>IFERROR(E57/E51,0)</f>
        <v>0</v>
      </c>
      <c r="J57" s="64">
        <f>IFERROR(F57/F51,0)</f>
        <v>0</v>
      </c>
      <c r="L57" s="42"/>
      <c r="M57" s="42"/>
      <c r="N57" s="42"/>
      <c r="P57" s="64">
        <f t="shared" si="22"/>
        <v>0.12121212121212122</v>
      </c>
      <c r="Q57" s="67">
        <f t="shared" si="24"/>
        <v>0.12121212121212122</v>
      </c>
      <c r="R57" s="64">
        <f t="shared" si="23"/>
        <v>0</v>
      </c>
    </row>
    <row r="58" spans="1:18" x14ac:dyDescent="0.35">
      <c r="A58" s="5" t="s">
        <v>325</v>
      </c>
      <c r="B58" s="24"/>
      <c r="C58" s="24" t="s">
        <v>290</v>
      </c>
      <c r="D58" s="42">
        <f>SUMIFS(Data_CoCau[Tổng Xuất_Order_SKU],Data_CoCau[Year],D$2,Data_CoCau[Main SKU | Name],CoCau_VayTron!$A58,Data_CoCau[SKU_Xuất_GOM],CoCau_VayTron!$C58)</f>
        <v>0</v>
      </c>
      <c r="E58" s="42">
        <f>SUMIFS(Data_CoCau[Tổng Xuất_Order_SKU],Data_CoCau[Year],E$2,Data_CoCau[Main SKU | Name],CoCau_VayTron!$A58,Data_CoCau[SKU_Xuất_GOM],CoCau_VayTron!$C58)</f>
        <v>0</v>
      </c>
      <c r="F58" s="42">
        <f>SUMIFS(Data_CoCau[Tổng Xuất_Order_SKU],Data_CoCau[Year],F$2,Data_CoCau[Main SKU | Name],CoCau_VayTron!$A58,Data_CoCau[SKU_Xuất_GOM],CoCau_VayTron!$C58)</f>
        <v>0</v>
      </c>
      <c r="H58" s="64">
        <f>IFERROR(D58/D51,0)</f>
        <v>0</v>
      </c>
      <c r="I58" s="64">
        <f>IFERROR(E58/E51,0)</f>
        <v>0</v>
      </c>
      <c r="J58" s="64">
        <f>IFERROR(F58/F51,0)</f>
        <v>0</v>
      </c>
      <c r="L58" s="42"/>
      <c r="M58" s="42"/>
      <c r="N58" s="42"/>
      <c r="P58" s="64">
        <f t="shared" si="22"/>
        <v>0</v>
      </c>
      <c r="Q58" s="67">
        <f t="shared" si="24"/>
        <v>0</v>
      </c>
      <c r="R58" s="64">
        <f t="shared" si="23"/>
        <v>0</v>
      </c>
    </row>
    <row r="59" spans="1:18" x14ac:dyDescent="0.35">
      <c r="A59" s="5" t="s">
        <v>325</v>
      </c>
      <c r="B59" s="24"/>
      <c r="C59" s="24" t="s">
        <v>146</v>
      </c>
      <c r="D59" s="42">
        <f>SUMIFS(Data_CoCau[Tổng Xuất_Order_SKU],Data_CoCau[Year],D$2,Data_CoCau[Main SKU | Name],CoCau_VayTron!$A59,Data_CoCau[SKU_Xuất_GOM],CoCau_VayTron!$C59)</f>
        <v>0</v>
      </c>
      <c r="E59" s="42">
        <f>SUMIFS(Data_CoCau[Tổng Xuất_Order_SKU],Data_CoCau[Year],E$2,Data_CoCau[Main SKU | Name],CoCau_VayTron!$A59,Data_CoCau[SKU_Xuất_GOM],CoCau_VayTron!$C59)</f>
        <v>0</v>
      </c>
      <c r="F59" s="42">
        <f>SUMIFS(Data_CoCau[Tổng Xuất_Order_SKU],Data_CoCau[Year],F$2,Data_CoCau[Main SKU | Name],CoCau_VayTron!$A59,Data_CoCau[SKU_Xuất_GOM],CoCau_VayTron!$C59)</f>
        <v>0</v>
      </c>
      <c r="H59" s="64">
        <f>IFERROR(D59/D51,0)</f>
        <v>0</v>
      </c>
      <c r="I59" s="64">
        <f>IFERROR(E59/E51,0)</f>
        <v>0</v>
      </c>
      <c r="J59" s="64">
        <f>IFERROR(F59/F51,0)</f>
        <v>0</v>
      </c>
      <c r="L59" s="42"/>
      <c r="M59" s="42"/>
      <c r="N59" s="42"/>
      <c r="P59" s="64">
        <f t="shared" si="22"/>
        <v>0</v>
      </c>
      <c r="Q59" s="67">
        <f t="shared" si="24"/>
        <v>0</v>
      </c>
      <c r="R59" s="64">
        <f t="shared" si="23"/>
        <v>0</v>
      </c>
    </row>
    <row r="60" spans="1:18" x14ac:dyDescent="0.35">
      <c r="A60" s="5" t="s">
        <v>325</v>
      </c>
      <c r="B60" s="24"/>
      <c r="C60" s="24" t="s">
        <v>297</v>
      </c>
      <c r="D60" s="42">
        <f>SUMIFS(Data_CoCau[Tổng Xuất_Order_SKU],Data_CoCau[Year],D$2,Data_CoCau[Main SKU | Name],CoCau_VayTron!$A60,Data_CoCau[SKU_Xuất_GOM],CoCau_VayTron!$C60)</f>
        <v>0</v>
      </c>
      <c r="E60" s="42">
        <f>SUMIFS(Data_CoCau[Tổng Xuất_Order_SKU],Data_CoCau[Year],E$2,Data_CoCau[Main SKU | Name],CoCau_VayTron!$A60,Data_CoCau[SKU_Xuất_GOM],CoCau_VayTron!$C60)</f>
        <v>0</v>
      </c>
      <c r="F60" s="42">
        <f>SUMIFS(Data_CoCau[Tổng Xuất_Order_SKU],Data_CoCau[Year],F$2,Data_CoCau[Main SKU | Name],CoCau_VayTron!$A60,Data_CoCau[SKU_Xuất_GOM],CoCau_VayTron!$C60)</f>
        <v>27450</v>
      </c>
      <c r="H60" s="64">
        <f>IFERROR(D60/D51,0)</f>
        <v>0</v>
      </c>
      <c r="I60" s="64">
        <f>IFERROR(E60/E51,0)</f>
        <v>0</v>
      </c>
      <c r="J60" s="64">
        <f>IFERROR(F60/F51,0)</f>
        <v>0.12948113207547171</v>
      </c>
      <c r="L60" s="42"/>
      <c r="M60" s="42"/>
      <c r="N60" s="42"/>
      <c r="P60" s="64">
        <f t="shared" si="22"/>
        <v>0</v>
      </c>
      <c r="Q60" s="67">
        <f t="shared" si="24"/>
        <v>0</v>
      </c>
      <c r="R60" s="64">
        <f t="shared" si="23"/>
        <v>0.12948113207547171</v>
      </c>
    </row>
    <row r="61" spans="1:18" x14ac:dyDescent="0.35">
      <c r="A61" s="5" t="s">
        <v>325</v>
      </c>
      <c r="B61" s="24"/>
      <c r="C61" s="24" t="s">
        <v>294</v>
      </c>
      <c r="D61" s="42">
        <f>SUMIFS(Data_CoCau[Tổng Xuất_Order_SKU],Data_CoCau[Year],D$2,Data_CoCau[Main SKU | Name],CoCau_VayTron!$A61,Data_CoCau[SKU_Xuất_GOM],CoCau_VayTron!$C61)</f>
        <v>0</v>
      </c>
      <c r="E61" s="42">
        <f>SUMIFS(Data_CoCau[Tổng Xuất_Order_SKU],Data_CoCau[Year],E$2,Data_CoCau[Main SKU | Name],CoCau_VayTron!$A61,Data_CoCau[SKU_Xuất_GOM],CoCau_VayTron!$C61)</f>
        <v>0</v>
      </c>
      <c r="F61" s="42">
        <f>SUMIFS(Data_CoCau[Tổng Xuất_Order_SKU],Data_CoCau[Year],F$2,Data_CoCau[Main SKU | Name],CoCau_VayTron!$A61,Data_CoCau[SKU_Xuất_GOM],CoCau_VayTron!$C61)</f>
        <v>0</v>
      </c>
      <c r="H61" s="64">
        <f>IFERROR(D61/D51,0)</f>
        <v>0</v>
      </c>
      <c r="I61" s="64">
        <f>IFERROR(E61/E51,0)</f>
        <v>0</v>
      </c>
      <c r="J61" s="64">
        <f>IFERROR(F61/F51,0)</f>
        <v>0</v>
      </c>
      <c r="L61" s="42"/>
      <c r="M61" s="42"/>
      <c r="N61" s="42"/>
      <c r="P61" s="64">
        <f t="shared" si="22"/>
        <v>0</v>
      </c>
      <c r="Q61" s="67">
        <f t="shared" si="24"/>
        <v>0</v>
      </c>
      <c r="R61" s="64">
        <f t="shared" si="23"/>
        <v>0</v>
      </c>
    </row>
    <row r="62" spans="1:18" x14ac:dyDescent="0.35">
      <c r="A62" s="5" t="s">
        <v>325</v>
      </c>
      <c r="B62" s="24"/>
      <c r="C62" s="24" t="s">
        <v>374</v>
      </c>
      <c r="D62" s="42">
        <f>SUMIFS(Data_CoCau[Tổng Xuất_Order_SKU],Data_CoCau[Year],D$2,Data_CoCau[Main SKU | Name],CoCau_VayTron!$A62,Data_CoCau[SKU_Xuất_GOM],CoCau_VayTron!$C62)</f>
        <v>0</v>
      </c>
      <c r="E62" s="42">
        <f>SUMIFS(Data_CoCau[Tổng Xuất_Order_SKU],Data_CoCau[Year],E$2,Data_CoCau[Main SKU | Name],CoCau_VayTron!$A62,Data_CoCau[SKU_Xuất_GOM],CoCau_VayTron!$C62)</f>
        <v>0</v>
      </c>
      <c r="F62" s="42">
        <f>SUMIFS(Data_CoCau[Tổng Xuất_Order_SKU],Data_CoCau[Year],F$2,Data_CoCau[Main SKU | Name],CoCau_VayTron!$A62,Data_CoCau[SKU_Xuất_GOM],CoCau_VayTron!$C62)</f>
        <v>0</v>
      </c>
      <c r="H62" s="64">
        <f>IFERROR(D62/D51,0)</f>
        <v>0</v>
      </c>
      <c r="I62" s="64">
        <f>IFERROR(E62/E51,0)</f>
        <v>0</v>
      </c>
      <c r="J62" s="64">
        <f>IFERROR(F62/F51,0)</f>
        <v>0</v>
      </c>
      <c r="L62" s="42"/>
      <c r="M62" s="42"/>
      <c r="N62" s="42"/>
      <c r="P62" s="64">
        <f t="shared" si="22"/>
        <v>0</v>
      </c>
      <c r="Q62" s="67">
        <f t="shared" si="24"/>
        <v>0</v>
      </c>
      <c r="R62" s="64">
        <f t="shared" si="23"/>
        <v>0</v>
      </c>
    </row>
    <row r="63" spans="1:18" s="1" customFormat="1" x14ac:dyDescent="0.35">
      <c r="A63" s="6" t="s">
        <v>309</v>
      </c>
      <c r="B63" s="56" t="s">
        <v>309</v>
      </c>
      <c r="C63" s="56"/>
      <c r="D63" s="61">
        <f>SUM(D64:D74)</f>
        <v>3898600</v>
      </c>
      <c r="E63" s="61">
        <f t="shared" ref="E63" si="25">SUM(E64:E74)</f>
        <v>1917000</v>
      </c>
      <c r="F63" s="61">
        <f t="shared" ref="F63" si="26">SUM(F64:F74)</f>
        <v>193500</v>
      </c>
      <c r="H63" s="62"/>
      <c r="I63" s="62"/>
      <c r="J63" s="62"/>
      <c r="L63" s="66">
        <f>SUMIFS(Data_Xuất[Xuất-NX],Data_Xuất[Year],L$2,Data_Xuất[Material-Xuất | Name],CoCau_VayTron!$A63)</f>
        <v>4038895</v>
      </c>
      <c r="M63" s="66">
        <f>SUMIFS(Data_Xuất[Xuất-NX],Data_Xuất[Year],M$2,Data_Xuất[Material-Xuất | Name],CoCau_VayTron!$A63)</f>
        <v>2027810</v>
      </c>
      <c r="N63" s="66">
        <f>SUMIFS(Data_Xuất[Xuất-NX],Data_Xuất[Year],N$2,Data_Xuất[Material-Xuất | Name],CoCau_VayTron!$A63)</f>
        <v>174700</v>
      </c>
      <c r="P63" s="62"/>
      <c r="Q63" s="62"/>
      <c r="R63" s="62"/>
    </row>
    <row r="64" spans="1:18" x14ac:dyDescent="0.35">
      <c r="A64" s="5" t="s">
        <v>309</v>
      </c>
      <c r="B64" s="30"/>
      <c r="C64" s="30" t="s">
        <v>292</v>
      </c>
      <c r="D64" s="41">
        <f>SUMIFS(Data_CoCau[Tổng Xuất_Order_SKU],Data_CoCau[Year],D$2,Data_CoCau[Main SKU | Name],CoCau_VayTron!$A64,Data_CoCau[SKU_Xuất_GOM],CoCau_VayTron!$C64)</f>
        <v>2734770</v>
      </c>
      <c r="E64" s="41">
        <f>SUMIFS(Data_CoCau[Tổng Xuất_Order_SKU],Data_CoCau[Year],E$2,Data_CoCau[Main SKU | Name],CoCau_VayTron!$A64,Data_CoCau[SKU_Xuất_GOM],CoCau_VayTron!$C64)</f>
        <v>1702615</v>
      </c>
      <c r="F64" s="41">
        <f>SUMIFS(Data_CoCau[Tổng Xuất_Order_SKU],Data_CoCau[Year],F$2,Data_CoCau[Main SKU | Name],CoCau_VayTron!$A64,Data_CoCau[SKU_Xuất_GOM],CoCau_VayTron!$C64)</f>
        <v>175000</v>
      </c>
      <c r="H64" s="63">
        <f>IFERROR(D64/D63,0)</f>
        <v>0.70147488842148464</v>
      </c>
      <c r="I64" s="63">
        <f>IFERROR(E64/E63,0)</f>
        <v>0.8881664058424622</v>
      </c>
      <c r="J64" s="63">
        <f>IFERROR(F64/F63,0)</f>
        <v>0.90439276485788112</v>
      </c>
      <c r="L64" s="41"/>
      <c r="M64" s="41"/>
      <c r="N64" s="41"/>
      <c r="P64" s="63">
        <f t="shared" ref="P64:P74" si="27">H64</f>
        <v>0.70147488842148464</v>
      </c>
      <c r="Q64" s="63">
        <f>E64/($E$63-$E$73)</f>
        <v>0.89282380702674358</v>
      </c>
      <c r="R64" s="63">
        <f t="shared" ref="R64:R74" si="28">J64</f>
        <v>0.90439276485788112</v>
      </c>
    </row>
    <row r="65" spans="1:18" x14ac:dyDescent="0.35">
      <c r="A65" s="5" t="s">
        <v>309</v>
      </c>
      <c r="B65" s="24"/>
      <c r="C65" s="24" t="s">
        <v>293</v>
      </c>
      <c r="D65" s="42">
        <f>SUMIFS(Data_CoCau[Tổng Xuất_Order_SKU],Data_CoCau[Year],D$2,Data_CoCau[Main SKU | Name],CoCau_VayTron!$A65,Data_CoCau[SKU_Xuất_GOM],CoCau_VayTron!$C65)</f>
        <v>781590</v>
      </c>
      <c r="E65" s="42">
        <f>SUMIFS(Data_CoCau[Tổng Xuất_Order_SKU],Data_CoCau[Year],E$2,Data_CoCau[Main SKU | Name],CoCau_VayTron!$A65,Data_CoCau[SKU_Xuất_GOM],CoCau_VayTron!$C65)</f>
        <v>9000</v>
      </c>
      <c r="F65" s="42">
        <f>SUMIFS(Data_CoCau[Tổng Xuất_Order_SKU],Data_CoCau[Year],F$2,Data_CoCau[Main SKU | Name],CoCau_VayTron!$A65,Data_CoCau[SKU_Xuất_GOM],CoCau_VayTron!$C65)</f>
        <v>0</v>
      </c>
      <c r="H65" s="64">
        <f>IFERROR(D65/D63,0)</f>
        <v>0.20047965936490023</v>
      </c>
      <c r="I65" s="64">
        <f>IFERROR(E65/E63,0)</f>
        <v>4.6948356807511738E-3</v>
      </c>
      <c r="J65" s="64">
        <f>IFERROR(F65/F63,0)</f>
        <v>0</v>
      </c>
      <c r="L65" s="42"/>
      <c r="M65" s="42"/>
      <c r="N65" s="42"/>
      <c r="P65" s="64">
        <f t="shared" si="27"/>
        <v>0.20047965936490023</v>
      </c>
      <c r="Q65" s="64">
        <f t="shared" ref="Q65:Q74" si="29">E65/($E$63-$E$73)</f>
        <v>4.7194546407970635E-3</v>
      </c>
      <c r="R65" s="64">
        <f t="shared" si="28"/>
        <v>0</v>
      </c>
    </row>
    <row r="66" spans="1:18" x14ac:dyDescent="0.35">
      <c r="A66" s="5" t="s">
        <v>309</v>
      </c>
      <c r="B66" s="24"/>
      <c r="C66" s="24" t="s">
        <v>295</v>
      </c>
      <c r="D66" s="42">
        <f>SUMIFS(Data_CoCau[Tổng Xuất_Order_SKU],Data_CoCau[Year],D$2,Data_CoCau[Main SKU | Name],CoCau_VayTron!$A66,Data_CoCau[SKU_Xuất_GOM],CoCau_VayTron!$C66)</f>
        <v>0</v>
      </c>
      <c r="E66" s="42">
        <f>SUMIFS(Data_CoCau[Tổng Xuất_Order_SKU],Data_CoCau[Year],E$2,Data_CoCau[Main SKU | Name],CoCau_VayTron!$A66,Data_CoCau[SKU_Xuất_GOM],CoCau_VayTron!$C66)</f>
        <v>19671</v>
      </c>
      <c r="F66" s="42">
        <f>SUMIFS(Data_CoCau[Tổng Xuất_Order_SKU],Data_CoCau[Year],F$2,Data_CoCau[Main SKU | Name],CoCau_VayTron!$A66,Data_CoCau[SKU_Xuất_GOM],CoCau_VayTron!$C66)</f>
        <v>0</v>
      </c>
      <c r="H66" s="64">
        <f>IFERROR(D66/D63,0)</f>
        <v>0</v>
      </c>
      <c r="I66" s="64">
        <f>IFERROR(E66/E63,0)</f>
        <v>1.0261345852895148E-2</v>
      </c>
      <c r="J66" s="64">
        <f>IFERROR(F66/F63,0)</f>
        <v>0</v>
      </c>
      <c r="L66" s="42"/>
      <c r="M66" s="42"/>
      <c r="N66" s="42"/>
      <c r="P66" s="64">
        <f t="shared" si="27"/>
        <v>0</v>
      </c>
      <c r="Q66" s="64">
        <f t="shared" si="29"/>
        <v>1.0315154693235448E-2</v>
      </c>
      <c r="R66" s="64">
        <f t="shared" si="28"/>
        <v>0</v>
      </c>
    </row>
    <row r="67" spans="1:18" x14ac:dyDescent="0.35">
      <c r="A67" s="5" t="s">
        <v>309</v>
      </c>
      <c r="B67" s="24"/>
      <c r="C67" s="24" t="s">
        <v>373</v>
      </c>
      <c r="D67" s="42">
        <f>SUMIFS(Data_CoCau[Tổng Xuất_Order_SKU],Data_CoCau[Year],D$2,Data_CoCau[Main SKU | Name],CoCau_VayTron!$A67,Data_CoCau[SKU_Xuất_GOM],CoCau_VayTron!$C67)</f>
        <v>0</v>
      </c>
      <c r="E67" s="42">
        <f>SUMIFS(Data_CoCau[Tổng Xuất_Order_SKU],Data_CoCau[Year],E$2,Data_CoCau[Main SKU | Name],CoCau_VayTron!$A67,Data_CoCau[SKU_Xuất_GOM],CoCau_VayTron!$C67)</f>
        <v>0</v>
      </c>
      <c r="F67" s="42">
        <f>SUMIFS(Data_CoCau[Tổng Xuất_Order_SKU],Data_CoCau[Year],F$2,Data_CoCau[Main SKU | Name],CoCau_VayTron!$A67,Data_CoCau[SKU_Xuất_GOM],CoCau_VayTron!$C67)</f>
        <v>0</v>
      </c>
      <c r="H67" s="64">
        <f>IFERROR(D67/D63,0)</f>
        <v>0</v>
      </c>
      <c r="I67" s="64">
        <f>IFERROR(E67/E63,0)</f>
        <v>0</v>
      </c>
      <c r="J67" s="64">
        <f>IFERROR(F67/F63,0)</f>
        <v>0</v>
      </c>
      <c r="L67" s="42"/>
      <c r="M67" s="42"/>
      <c r="N67" s="42"/>
      <c r="P67" s="64">
        <f t="shared" si="27"/>
        <v>0</v>
      </c>
      <c r="Q67" s="64">
        <f t="shared" si="29"/>
        <v>0</v>
      </c>
      <c r="R67" s="64">
        <f t="shared" si="28"/>
        <v>0</v>
      </c>
    </row>
    <row r="68" spans="1:18" x14ac:dyDescent="0.35">
      <c r="A68" s="5" t="s">
        <v>309</v>
      </c>
      <c r="B68" s="24"/>
      <c r="C68" s="24" t="s">
        <v>372</v>
      </c>
      <c r="D68" s="42">
        <f>SUMIFS(Data_CoCau[Tổng Xuất_Order_SKU],Data_CoCau[Year],D$2,Data_CoCau[Main SKU | Name],CoCau_VayTron!$A68,Data_CoCau[SKU_Xuất_GOM],CoCau_VayTron!$C68)</f>
        <v>382240</v>
      </c>
      <c r="E68" s="42">
        <f>SUMIFS(Data_CoCau[Tổng Xuất_Order_SKU],Data_CoCau[Year],E$2,Data_CoCau[Main SKU | Name],CoCau_VayTron!$A68,Data_CoCau[SKU_Xuất_GOM],CoCau_VayTron!$C68)</f>
        <v>175714</v>
      </c>
      <c r="F68" s="42">
        <f>SUMIFS(Data_CoCau[Tổng Xuất_Order_SKU],Data_CoCau[Year],F$2,Data_CoCau[Main SKU | Name],CoCau_VayTron!$A68,Data_CoCau[SKU_Xuất_GOM],CoCau_VayTron!$C68)</f>
        <v>18500</v>
      </c>
      <c r="H68" s="64">
        <f>IFERROR(D68/D63,0)</f>
        <v>9.8045452213615145E-2</v>
      </c>
      <c r="I68" s="64">
        <f>IFERROR(E68/E63,0)</f>
        <v>9.1660928534167976E-2</v>
      </c>
      <c r="J68" s="64">
        <f>IFERROR(F68/F63,0)</f>
        <v>9.5607235142118857E-2</v>
      </c>
      <c r="L68" s="42"/>
      <c r="M68" s="42"/>
      <c r="N68" s="42"/>
      <c r="P68" s="64">
        <f t="shared" si="27"/>
        <v>9.8045452213615145E-2</v>
      </c>
      <c r="Q68" s="64">
        <f t="shared" si="29"/>
        <v>9.2141583639223909E-2</v>
      </c>
      <c r="R68" s="64">
        <f t="shared" si="28"/>
        <v>9.5607235142118857E-2</v>
      </c>
    </row>
    <row r="69" spans="1:18" x14ac:dyDescent="0.35">
      <c r="A69" s="5" t="s">
        <v>309</v>
      </c>
      <c r="B69" s="24"/>
      <c r="C69" s="24" t="s">
        <v>305</v>
      </c>
      <c r="D69" s="42">
        <f>SUMIFS(Data_CoCau[Tổng Xuất_Order_SKU],Data_CoCau[Year],D$2,Data_CoCau[Main SKU | Name],CoCau_VayTron!$A69,Data_CoCau[SKU_Xuất_GOM],CoCau_VayTron!$C69)</f>
        <v>0</v>
      </c>
      <c r="E69" s="42">
        <f>SUMIFS(Data_CoCau[Tổng Xuất_Order_SKU],Data_CoCau[Year],E$2,Data_CoCau[Main SKU | Name],CoCau_VayTron!$A69,Data_CoCau[SKU_Xuất_GOM],CoCau_VayTron!$C69)</f>
        <v>0</v>
      </c>
      <c r="F69" s="42">
        <f>SUMIFS(Data_CoCau[Tổng Xuất_Order_SKU],Data_CoCau[Year],F$2,Data_CoCau[Main SKU | Name],CoCau_VayTron!$A69,Data_CoCau[SKU_Xuất_GOM],CoCau_VayTron!$C69)</f>
        <v>0</v>
      </c>
      <c r="H69" s="64">
        <f>IFERROR(D69/D63,0)</f>
        <v>0</v>
      </c>
      <c r="I69" s="64">
        <f>IFERROR(E69/E63,0)</f>
        <v>0</v>
      </c>
      <c r="J69" s="64">
        <f>IFERROR(F69/F63,0)</f>
        <v>0</v>
      </c>
      <c r="L69" s="42"/>
      <c r="M69" s="42"/>
      <c r="N69" s="42"/>
      <c r="P69" s="64">
        <f t="shared" si="27"/>
        <v>0</v>
      </c>
      <c r="Q69" s="64">
        <f t="shared" si="29"/>
        <v>0</v>
      </c>
      <c r="R69" s="64">
        <f t="shared" si="28"/>
        <v>0</v>
      </c>
    </row>
    <row r="70" spans="1:18" x14ac:dyDescent="0.35">
      <c r="A70" s="5" t="s">
        <v>309</v>
      </c>
      <c r="B70" s="24"/>
      <c r="C70" s="24" t="s">
        <v>290</v>
      </c>
      <c r="D70" s="42">
        <f>SUMIFS(Data_CoCau[Tổng Xuất_Order_SKU],Data_CoCau[Year],D$2,Data_CoCau[Main SKU | Name],CoCau_VayTron!$A70,Data_CoCau[SKU_Xuất_GOM],CoCau_VayTron!$C70)</f>
        <v>0</v>
      </c>
      <c r="E70" s="42">
        <f>SUMIFS(Data_CoCau[Tổng Xuất_Order_SKU],Data_CoCau[Year],E$2,Data_CoCau[Main SKU | Name],CoCau_VayTron!$A70,Data_CoCau[SKU_Xuất_GOM],CoCau_VayTron!$C70)</f>
        <v>0</v>
      </c>
      <c r="F70" s="42">
        <f>SUMIFS(Data_CoCau[Tổng Xuất_Order_SKU],Data_CoCau[Year],F$2,Data_CoCau[Main SKU | Name],CoCau_VayTron!$A70,Data_CoCau[SKU_Xuất_GOM],CoCau_VayTron!$C70)</f>
        <v>0</v>
      </c>
      <c r="H70" s="64">
        <f>IFERROR(D70/D63,0)</f>
        <v>0</v>
      </c>
      <c r="I70" s="64">
        <f>IFERROR(E70/E63,0)</f>
        <v>0</v>
      </c>
      <c r="J70" s="64">
        <f>IFERROR(F70/F63,0)</f>
        <v>0</v>
      </c>
      <c r="L70" s="42"/>
      <c r="M70" s="42"/>
      <c r="N70" s="42"/>
      <c r="P70" s="64">
        <f t="shared" si="27"/>
        <v>0</v>
      </c>
      <c r="Q70" s="64">
        <f t="shared" si="29"/>
        <v>0</v>
      </c>
      <c r="R70" s="64">
        <f t="shared" si="28"/>
        <v>0</v>
      </c>
    </row>
    <row r="71" spans="1:18" x14ac:dyDescent="0.35">
      <c r="A71" s="5" t="s">
        <v>309</v>
      </c>
      <c r="B71" s="24"/>
      <c r="C71" s="24" t="s">
        <v>146</v>
      </c>
      <c r="D71" s="42">
        <f>SUMIFS(Data_CoCau[Tổng Xuất_Order_SKU],Data_CoCau[Year],D$2,Data_CoCau[Main SKU | Name],CoCau_VayTron!$A71,Data_CoCau[SKU_Xuất_GOM],CoCau_VayTron!$C71)</f>
        <v>0</v>
      </c>
      <c r="E71" s="42">
        <f>SUMIFS(Data_CoCau[Tổng Xuất_Order_SKU],Data_CoCau[Year],E$2,Data_CoCau[Main SKU | Name],CoCau_VayTron!$A71,Data_CoCau[SKU_Xuất_GOM],CoCau_VayTron!$C71)</f>
        <v>0</v>
      </c>
      <c r="F71" s="42">
        <f>SUMIFS(Data_CoCau[Tổng Xuất_Order_SKU],Data_CoCau[Year],F$2,Data_CoCau[Main SKU | Name],CoCau_VayTron!$A71,Data_CoCau[SKU_Xuất_GOM],CoCau_VayTron!$C71)</f>
        <v>0</v>
      </c>
      <c r="H71" s="64">
        <f>IFERROR(D71/D63,0)</f>
        <v>0</v>
      </c>
      <c r="I71" s="64">
        <f>IFERROR(E71/E63,0)</f>
        <v>0</v>
      </c>
      <c r="J71" s="64">
        <f>IFERROR(F71/F63,0)</f>
        <v>0</v>
      </c>
      <c r="L71" s="42"/>
      <c r="M71" s="42"/>
      <c r="N71" s="42"/>
      <c r="P71" s="64">
        <f t="shared" si="27"/>
        <v>0</v>
      </c>
      <c r="Q71" s="64">
        <f t="shared" si="29"/>
        <v>0</v>
      </c>
      <c r="R71" s="64">
        <f t="shared" si="28"/>
        <v>0</v>
      </c>
    </row>
    <row r="72" spans="1:18" x14ac:dyDescent="0.35">
      <c r="A72" s="5" t="s">
        <v>309</v>
      </c>
      <c r="B72" s="24"/>
      <c r="C72" s="24" t="s">
        <v>297</v>
      </c>
      <c r="D72" s="42">
        <f>SUMIFS(Data_CoCau[Tổng Xuất_Order_SKU],Data_CoCau[Year],D$2,Data_CoCau[Main SKU | Name],CoCau_VayTron!$A72,Data_CoCau[SKU_Xuất_GOM],CoCau_VayTron!$C72)</f>
        <v>0</v>
      </c>
      <c r="E72" s="42">
        <f>SUMIFS(Data_CoCau[Tổng Xuất_Order_SKU],Data_CoCau[Year],E$2,Data_CoCau[Main SKU | Name],CoCau_VayTron!$A72,Data_CoCau[SKU_Xuất_GOM],CoCau_VayTron!$C72)</f>
        <v>0</v>
      </c>
      <c r="F72" s="42">
        <f>SUMIFS(Data_CoCau[Tổng Xuất_Order_SKU],Data_CoCau[Year],F$2,Data_CoCau[Main SKU | Name],CoCau_VayTron!$A72,Data_CoCau[SKU_Xuất_GOM],CoCau_VayTron!$C72)</f>
        <v>0</v>
      </c>
      <c r="H72" s="64">
        <f>IFERROR(D72/D63,0)</f>
        <v>0</v>
      </c>
      <c r="I72" s="64">
        <f>IFERROR(E72/E63,0)</f>
        <v>0</v>
      </c>
      <c r="J72" s="64">
        <f>IFERROR(F72/F63,0)</f>
        <v>0</v>
      </c>
      <c r="L72" s="42"/>
      <c r="M72" s="42"/>
      <c r="N72" s="42"/>
      <c r="P72" s="64">
        <f t="shared" si="27"/>
        <v>0</v>
      </c>
      <c r="Q72" s="64">
        <f t="shared" si="29"/>
        <v>0</v>
      </c>
      <c r="R72" s="64">
        <f t="shared" si="28"/>
        <v>0</v>
      </c>
    </row>
    <row r="73" spans="1:18" x14ac:dyDescent="0.35">
      <c r="A73" s="5" t="s">
        <v>309</v>
      </c>
      <c r="B73" s="24"/>
      <c r="C73" s="24" t="s">
        <v>294</v>
      </c>
      <c r="D73" s="42">
        <f>SUMIFS(Data_CoCau[Tổng Xuất_Order_SKU],Data_CoCau[Year],D$2,Data_CoCau[Main SKU | Name],CoCau_VayTron!$A73,Data_CoCau[SKU_Xuất_GOM],CoCau_VayTron!$C73)</f>
        <v>0</v>
      </c>
      <c r="E73" s="42">
        <f>SUMIFS(Data_CoCau[Tổng Xuất_Order_SKU],Data_CoCau[Year],E$2,Data_CoCau[Main SKU | Name],CoCau_VayTron!$A73,Data_CoCau[SKU_Xuất_GOM],CoCau_VayTron!$C73)</f>
        <v>10000</v>
      </c>
      <c r="F73" s="42">
        <f>SUMIFS(Data_CoCau[Tổng Xuất_Order_SKU],Data_CoCau[Year],F$2,Data_CoCau[Main SKU | Name],CoCau_VayTron!$A73,Data_CoCau[SKU_Xuất_GOM],CoCau_VayTron!$C73)</f>
        <v>0</v>
      </c>
      <c r="H73" s="64">
        <f>IFERROR(D73/D63,0)</f>
        <v>0</v>
      </c>
      <c r="I73" s="64">
        <f>IFERROR(E73/E63,0)</f>
        <v>5.2164840897235268E-3</v>
      </c>
      <c r="J73" s="64">
        <f>IFERROR(F73/F63,0)</f>
        <v>0</v>
      </c>
      <c r="L73" s="42"/>
      <c r="M73" s="42"/>
      <c r="N73" s="42"/>
      <c r="P73" s="64">
        <f t="shared" si="27"/>
        <v>0</v>
      </c>
      <c r="Q73" s="70"/>
      <c r="R73" s="64">
        <f t="shared" si="28"/>
        <v>0</v>
      </c>
    </row>
    <row r="74" spans="1:18" x14ac:dyDescent="0.35">
      <c r="A74" s="5" t="s">
        <v>309</v>
      </c>
      <c r="B74" s="24"/>
      <c r="C74" s="24" t="s">
        <v>374</v>
      </c>
      <c r="D74" s="42">
        <f>SUMIFS(Data_CoCau[Tổng Xuất_Order_SKU],Data_CoCau[Year],D$2,Data_CoCau[Main SKU | Name],CoCau_VayTron!$A74,Data_CoCau[SKU_Xuất_GOM],CoCau_VayTron!$C74)</f>
        <v>0</v>
      </c>
      <c r="E74" s="42">
        <f>SUMIFS(Data_CoCau[Tổng Xuất_Order_SKU],Data_CoCau[Year],E$2,Data_CoCau[Main SKU | Name],CoCau_VayTron!$A74,Data_CoCau[SKU_Xuất_GOM],CoCau_VayTron!$C74)</f>
        <v>0</v>
      </c>
      <c r="F74" s="42">
        <f>SUMIFS(Data_CoCau[Tổng Xuất_Order_SKU],Data_CoCau[Year],F$2,Data_CoCau[Main SKU | Name],CoCau_VayTron!$A74,Data_CoCau[SKU_Xuất_GOM],CoCau_VayTron!$C74)</f>
        <v>0</v>
      </c>
      <c r="H74" s="64">
        <f>IFERROR(D74/D63,0)</f>
        <v>0</v>
      </c>
      <c r="I74" s="64">
        <f>IFERROR(E74/E63,0)</f>
        <v>0</v>
      </c>
      <c r="J74" s="64">
        <f>IFERROR(F74/F63,0)</f>
        <v>0</v>
      </c>
      <c r="L74" s="42"/>
      <c r="M74" s="42"/>
      <c r="N74" s="42"/>
      <c r="P74" s="64">
        <f t="shared" si="27"/>
        <v>0</v>
      </c>
      <c r="Q74" s="64">
        <f t="shared" si="29"/>
        <v>0</v>
      </c>
      <c r="R74" s="64">
        <f t="shared" si="28"/>
        <v>0</v>
      </c>
    </row>
    <row r="75" spans="1:18" s="1" customFormat="1" x14ac:dyDescent="0.35">
      <c r="A75" s="6" t="s">
        <v>311</v>
      </c>
      <c r="B75" s="56" t="s">
        <v>311</v>
      </c>
      <c r="C75" s="56"/>
      <c r="D75" s="61">
        <f>SUM(D76:D86)</f>
        <v>897173</v>
      </c>
      <c r="E75" s="61">
        <f t="shared" ref="E75" si="30">SUM(E76:E86)</f>
        <v>613000</v>
      </c>
      <c r="F75" s="61">
        <f t="shared" ref="F75" si="31">SUM(F76:F86)</f>
        <v>86966</v>
      </c>
      <c r="H75" s="62"/>
      <c r="I75" s="62"/>
      <c r="J75" s="62"/>
      <c r="L75" s="66">
        <f>SUMIFS(Data_Xuất[Xuất-NX],Data_Xuất[Year],L$2,Data_Xuất[Material-Xuất | Name],CoCau_VayTron!$A75)</f>
        <v>782727</v>
      </c>
      <c r="M75" s="66">
        <f>SUMIFS(Data_Xuất[Xuất-NX],Data_Xuất[Year],M$2,Data_Xuất[Material-Xuất | Name],CoCau_VayTron!$A75)</f>
        <v>618033</v>
      </c>
      <c r="N75" s="66">
        <f>SUMIFS(Data_Xuất[Xuất-NX],Data_Xuất[Year],N$2,Data_Xuất[Material-Xuất | Name],CoCau_VayTron!$A75)</f>
        <v>159081</v>
      </c>
      <c r="P75" s="62"/>
      <c r="Q75" s="62"/>
      <c r="R75" s="62"/>
    </row>
    <row r="76" spans="1:18" x14ac:dyDescent="0.35">
      <c r="A76" s="5" t="s">
        <v>311</v>
      </c>
      <c r="B76" s="30"/>
      <c r="C76" s="30" t="s">
        <v>292</v>
      </c>
      <c r="D76" s="41">
        <f>SUMIFS(Data_CoCau[Tổng Xuất_Order_SKU],Data_CoCau[Year],D$2,Data_CoCau[Main SKU | Name],CoCau_VayTron!$A76,Data_CoCau[SKU_Xuất_GOM],CoCau_VayTron!$C76)</f>
        <v>0</v>
      </c>
      <c r="E76" s="41">
        <f>SUMIFS(Data_CoCau[Tổng Xuất_Order_SKU],Data_CoCau[Year],E$2,Data_CoCau[Main SKU | Name],CoCau_VayTron!$A76,Data_CoCau[SKU_Xuất_GOM],CoCau_VayTron!$C76)</f>
        <v>0</v>
      </c>
      <c r="F76" s="41">
        <f>SUMIFS(Data_CoCau[Tổng Xuất_Order_SKU],Data_CoCau[Year],F$2,Data_CoCau[Main SKU | Name],CoCau_VayTron!$A76,Data_CoCau[SKU_Xuất_GOM],CoCau_VayTron!$C76)</f>
        <v>0</v>
      </c>
      <c r="H76" s="63">
        <f>IFERROR(D76/D75,0)</f>
        <v>0</v>
      </c>
      <c r="I76" s="63">
        <f>IFERROR(E76/E75,0)</f>
        <v>0</v>
      </c>
      <c r="J76" s="63">
        <f>IFERROR(F76/F75,0)</f>
        <v>0</v>
      </c>
      <c r="L76" s="41"/>
      <c r="M76" s="41"/>
      <c r="N76" s="41"/>
      <c r="P76" s="63">
        <f t="shared" ref="P76:P86" si="32">H76</f>
        <v>0</v>
      </c>
      <c r="Q76" s="63">
        <f>E76/($E$75-$E$85)</f>
        <v>0</v>
      </c>
      <c r="R76" s="63">
        <f>F76/($F$75-$F$85)</f>
        <v>0</v>
      </c>
    </row>
    <row r="77" spans="1:18" x14ac:dyDescent="0.35">
      <c r="A77" s="5" t="s">
        <v>311</v>
      </c>
      <c r="B77" s="24"/>
      <c r="C77" s="24" t="s">
        <v>293</v>
      </c>
      <c r="D77" s="42">
        <f>SUMIFS(Data_CoCau[Tổng Xuất_Order_SKU],Data_CoCau[Year],D$2,Data_CoCau[Main SKU | Name],CoCau_VayTron!$A77,Data_CoCau[SKU_Xuất_GOM],CoCau_VayTron!$C77)</f>
        <v>6625</v>
      </c>
      <c r="E77" s="42">
        <f>SUMIFS(Data_CoCau[Tổng Xuất_Order_SKU],Data_CoCau[Year],E$2,Data_CoCau[Main SKU | Name],CoCau_VayTron!$A77,Data_CoCau[SKU_Xuất_GOM],CoCau_VayTron!$C77)</f>
        <v>6750</v>
      </c>
      <c r="F77" s="42">
        <f>SUMIFS(Data_CoCau[Tổng Xuất_Order_SKU],Data_CoCau[Year],F$2,Data_CoCau[Main SKU | Name],CoCau_VayTron!$A77,Data_CoCau[SKU_Xuất_GOM],CoCau_VayTron!$C77)</f>
        <v>0</v>
      </c>
      <c r="H77" s="64">
        <f>IFERROR(D77/D75,0)</f>
        <v>7.3843060368513095E-3</v>
      </c>
      <c r="I77" s="64">
        <f>IFERROR(E77/E75,0)</f>
        <v>1.101141924959217E-2</v>
      </c>
      <c r="J77" s="64">
        <f>IFERROR(F77/F75,0)</f>
        <v>0</v>
      </c>
      <c r="L77" s="42"/>
      <c r="M77" s="42"/>
      <c r="N77" s="42"/>
      <c r="P77" s="64">
        <f t="shared" si="32"/>
        <v>7.3843060368513095E-3</v>
      </c>
      <c r="Q77" s="64">
        <f t="shared" ref="Q77:Q86" si="33">E77/($E$75-$E$85)</f>
        <v>1.1597938144329897E-2</v>
      </c>
      <c r="R77" s="64">
        <f t="shared" ref="R77:R86" si="34">F77/($F$75-$F$85)</f>
        <v>0</v>
      </c>
    </row>
    <row r="78" spans="1:18" x14ac:dyDescent="0.35">
      <c r="A78" s="5" t="s">
        <v>311</v>
      </c>
      <c r="B78" s="24"/>
      <c r="C78" s="24" t="s">
        <v>295</v>
      </c>
      <c r="D78" s="42">
        <f>SUMIFS(Data_CoCau[Tổng Xuất_Order_SKU],Data_CoCau[Year],D$2,Data_CoCau[Main SKU | Name],CoCau_VayTron!$A78,Data_CoCau[SKU_Xuất_GOM],CoCau_VayTron!$C78)</f>
        <v>0</v>
      </c>
      <c r="E78" s="42">
        <f>SUMIFS(Data_CoCau[Tổng Xuất_Order_SKU],Data_CoCau[Year],E$2,Data_CoCau[Main SKU | Name],CoCau_VayTron!$A78,Data_CoCau[SKU_Xuất_GOM],CoCau_VayTron!$C78)</f>
        <v>250</v>
      </c>
      <c r="F78" s="42">
        <f>SUMIFS(Data_CoCau[Tổng Xuất_Order_SKU],Data_CoCau[Year],F$2,Data_CoCau[Main SKU | Name],CoCau_VayTron!$A78,Data_CoCau[SKU_Xuất_GOM],CoCau_VayTron!$C78)</f>
        <v>0</v>
      </c>
      <c r="H78" s="64">
        <f>IFERROR(D78/D75,0)</f>
        <v>0</v>
      </c>
      <c r="I78" s="64">
        <f>IFERROR(E78/E75,0)</f>
        <v>4.0783034257748778E-4</v>
      </c>
      <c r="J78" s="64">
        <f>IFERROR(F78/F75,0)</f>
        <v>0</v>
      </c>
      <c r="L78" s="42"/>
      <c r="M78" s="42"/>
      <c r="N78" s="42"/>
      <c r="P78" s="64">
        <f t="shared" si="32"/>
        <v>0</v>
      </c>
      <c r="Q78" s="64">
        <f t="shared" si="33"/>
        <v>4.2955326460481099E-4</v>
      </c>
      <c r="R78" s="64">
        <f t="shared" si="34"/>
        <v>0</v>
      </c>
    </row>
    <row r="79" spans="1:18" x14ac:dyDescent="0.35">
      <c r="A79" s="5" t="s">
        <v>311</v>
      </c>
      <c r="B79" s="24"/>
      <c r="C79" s="24" t="s">
        <v>373</v>
      </c>
      <c r="D79" s="42">
        <f>SUMIFS(Data_CoCau[Tổng Xuất_Order_SKU],Data_CoCau[Year],D$2,Data_CoCau[Main SKU | Name],CoCau_VayTron!$A79,Data_CoCau[SKU_Xuất_GOM],CoCau_VayTron!$C79)</f>
        <v>189115</v>
      </c>
      <c r="E79" s="42">
        <f>SUMIFS(Data_CoCau[Tổng Xuất_Order_SKU],Data_CoCau[Year],E$2,Data_CoCau[Main SKU | Name],CoCau_VayTron!$A79,Data_CoCau[SKU_Xuất_GOM],CoCau_VayTron!$C79)</f>
        <v>187870</v>
      </c>
      <c r="F79" s="42">
        <f>SUMIFS(Data_CoCau[Tổng Xuất_Order_SKU],Data_CoCau[Year],F$2,Data_CoCau[Main SKU | Name],CoCau_VayTron!$A79,Data_CoCau[SKU_Xuất_GOM],CoCau_VayTron!$C79)</f>
        <v>0</v>
      </c>
      <c r="H79" s="64">
        <f>IFERROR(D79/D75,0)</f>
        <v>0.21078989225043554</v>
      </c>
      <c r="I79" s="64">
        <f>IFERROR(E79/E75,0)</f>
        <v>0.3064763458401305</v>
      </c>
      <c r="J79" s="64">
        <f>IFERROR(F79/F75,0)</f>
        <v>0</v>
      </c>
      <c r="L79" s="42"/>
      <c r="M79" s="42"/>
      <c r="N79" s="42"/>
      <c r="P79" s="64">
        <f t="shared" si="32"/>
        <v>0.21078989225043554</v>
      </c>
      <c r="Q79" s="64">
        <f t="shared" si="33"/>
        <v>0.32280068728522338</v>
      </c>
      <c r="R79" s="64">
        <f t="shared" si="34"/>
        <v>0</v>
      </c>
    </row>
    <row r="80" spans="1:18" x14ac:dyDescent="0.35">
      <c r="A80" s="5" t="s">
        <v>311</v>
      </c>
      <c r="B80" s="24"/>
      <c r="C80" s="24" t="s">
        <v>372</v>
      </c>
      <c r="D80" s="42">
        <f>SUMIFS(Data_CoCau[Tổng Xuất_Order_SKU],Data_CoCau[Year],D$2,Data_CoCau[Main SKU | Name],CoCau_VayTron!$A80,Data_CoCau[SKU_Xuất_GOM],CoCau_VayTron!$C80)</f>
        <v>35675</v>
      </c>
      <c r="E80" s="42">
        <f>SUMIFS(Data_CoCau[Tổng Xuất_Order_SKU],Data_CoCau[Year],E$2,Data_CoCau[Main SKU | Name],CoCau_VayTron!$A80,Data_CoCau[SKU_Xuất_GOM],CoCau_VayTron!$C80)</f>
        <v>0</v>
      </c>
      <c r="F80" s="42">
        <f>SUMIFS(Data_CoCau[Tổng Xuất_Order_SKU],Data_CoCau[Year],F$2,Data_CoCau[Main SKU | Name],CoCau_VayTron!$A80,Data_CoCau[SKU_Xuất_GOM],CoCau_VayTron!$C80)</f>
        <v>0</v>
      </c>
      <c r="H80" s="64">
        <f>IFERROR(D80/D75,0)</f>
        <v>3.9763791375799315E-2</v>
      </c>
      <c r="I80" s="64">
        <f>IFERROR(E80/E75,0)</f>
        <v>0</v>
      </c>
      <c r="J80" s="64">
        <f>IFERROR(F80/F75,0)</f>
        <v>0</v>
      </c>
      <c r="L80" s="42"/>
      <c r="M80" s="42"/>
      <c r="N80" s="42"/>
      <c r="P80" s="64">
        <f t="shared" si="32"/>
        <v>3.9763791375799315E-2</v>
      </c>
      <c r="Q80" s="64">
        <f t="shared" si="33"/>
        <v>0</v>
      </c>
      <c r="R80" s="64">
        <f t="shared" si="34"/>
        <v>0</v>
      </c>
    </row>
    <row r="81" spans="1:18" x14ac:dyDescent="0.35">
      <c r="A81" s="5" t="s">
        <v>311</v>
      </c>
      <c r="B81" s="24"/>
      <c r="C81" s="24" t="s">
        <v>305</v>
      </c>
      <c r="D81" s="42">
        <f>SUMIFS(Data_CoCau[Tổng Xuất_Order_SKU],Data_CoCau[Year],D$2,Data_CoCau[Main SKU | Name],CoCau_VayTron!$A81,Data_CoCau[SKU_Xuất_GOM],CoCau_VayTron!$C81)</f>
        <v>141247.6</v>
      </c>
      <c r="E81" s="42">
        <f>SUMIFS(Data_CoCau[Tổng Xuất_Order_SKU],Data_CoCau[Year],E$2,Data_CoCau[Main SKU | Name],CoCau_VayTron!$A81,Data_CoCau[SKU_Xuất_GOM],CoCau_VayTron!$C81)</f>
        <v>73005</v>
      </c>
      <c r="F81" s="42">
        <f>SUMIFS(Data_CoCau[Tổng Xuất_Order_SKU],Data_CoCau[Year],F$2,Data_CoCau[Main SKU | Name],CoCau_VayTron!$A81,Data_CoCau[SKU_Xuất_GOM],CoCau_VayTron!$C81)</f>
        <v>1200</v>
      </c>
      <c r="H81" s="64">
        <f>IFERROR(D81/D75,0)</f>
        <v>0.15743630269747308</v>
      </c>
      <c r="I81" s="64">
        <f>IFERROR(E81/E75,0)</f>
        <v>0.11909461663947797</v>
      </c>
      <c r="J81" s="64">
        <f>IFERROR(F81/F75,0)</f>
        <v>1.3798495963939931E-2</v>
      </c>
      <c r="L81" s="42"/>
      <c r="M81" s="42"/>
      <c r="N81" s="42"/>
      <c r="P81" s="64">
        <f t="shared" si="32"/>
        <v>0.15743630269747308</v>
      </c>
      <c r="Q81" s="64">
        <f t="shared" si="33"/>
        <v>0.12543814432989692</v>
      </c>
      <c r="R81" s="64">
        <f t="shared" si="34"/>
        <v>1.5591300054569551E-2</v>
      </c>
    </row>
    <row r="82" spans="1:18" x14ac:dyDescent="0.35">
      <c r="A82" s="5" t="s">
        <v>311</v>
      </c>
      <c r="B82" s="24"/>
      <c r="C82" s="24" t="s">
        <v>290</v>
      </c>
      <c r="D82" s="42">
        <f>SUMIFS(Data_CoCau[Tổng Xuất_Order_SKU],Data_CoCau[Year],D$2,Data_CoCau[Main SKU | Name],CoCau_VayTron!$A82,Data_CoCau[SKU_Xuất_GOM],CoCau_VayTron!$C82)</f>
        <v>45880</v>
      </c>
      <c r="E82" s="42">
        <f>SUMIFS(Data_CoCau[Tổng Xuất_Order_SKU],Data_CoCau[Year],E$2,Data_CoCau[Main SKU | Name],CoCau_VayTron!$A82,Data_CoCau[SKU_Xuất_GOM],CoCau_VayTron!$C82)</f>
        <v>0</v>
      </c>
      <c r="F82" s="42">
        <f>SUMIFS(Data_CoCau[Tổng Xuất_Order_SKU],Data_CoCau[Year],F$2,Data_CoCau[Main SKU | Name],CoCau_VayTron!$A82,Data_CoCau[SKU_Xuất_GOM],CoCau_VayTron!$C82)</f>
        <v>0</v>
      </c>
      <c r="H82" s="64">
        <f>IFERROR(D82/D75,0)</f>
        <v>5.1138409203130279E-2</v>
      </c>
      <c r="I82" s="64">
        <f>IFERROR(E82/E75,0)</f>
        <v>0</v>
      </c>
      <c r="J82" s="64">
        <f>IFERROR(F82/F75,0)</f>
        <v>0</v>
      </c>
      <c r="L82" s="42"/>
      <c r="M82" s="42"/>
      <c r="N82" s="42"/>
      <c r="P82" s="64">
        <f t="shared" si="32"/>
        <v>5.1138409203130279E-2</v>
      </c>
      <c r="Q82" s="64">
        <f t="shared" si="33"/>
        <v>0</v>
      </c>
      <c r="R82" s="64">
        <f t="shared" si="34"/>
        <v>0</v>
      </c>
    </row>
    <row r="83" spans="1:18" x14ac:dyDescent="0.35">
      <c r="A83" s="5" t="s">
        <v>311</v>
      </c>
      <c r="B83" s="24"/>
      <c r="C83" s="24" t="s">
        <v>146</v>
      </c>
      <c r="D83" s="42">
        <f>SUMIFS(Data_CoCau[Tổng Xuất_Order_SKU],Data_CoCau[Year],D$2,Data_CoCau[Main SKU | Name],CoCau_VayTron!$A83,Data_CoCau[SKU_Xuất_GOM],CoCau_VayTron!$C83)</f>
        <v>478630.40000000002</v>
      </c>
      <c r="E83" s="42">
        <f>SUMIFS(Data_CoCau[Tổng Xuất_Order_SKU],Data_CoCau[Year],E$2,Data_CoCau[Main SKU | Name],CoCau_VayTron!$A83,Data_CoCau[SKU_Xuất_GOM],CoCau_VayTron!$C83)</f>
        <v>314125</v>
      </c>
      <c r="F83" s="42">
        <f>SUMIFS(Data_CoCau[Tổng Xuất_Order_SKU],Data_CoCau[Year],F$2,Data_CoCau[Main SKU | Name],CoCau_VayTron!$A83,Data_CoCau[SKU_Xuất_GOM],CoCau_VayTron!$C83)</f>
        <v>75766</v>
      </c>
      <c r="H83" s="64">
        <f>IFERROR(D83/D75,0)</f>
        <v>0.53348729843631049</v>
      </c>
      <c r="I83" s="64">
        <f>IFERROR(E83/E75,0)</f>
        <v>0.51243882544861341</v>
      </c>
      <c r="J83" s="64">
        <f>IFERROR(F83/F75,0)</f>
        <v>0.87121403766989403</v>
      </c>
      <c r="L83" s="42"/>
      <c r="M83" s="42"/>
      <c r="N83" s="42"/>
      <c r="P83" s="64">
        <f t="shared" si="32"/>
        <v>0.53348729843631049</v>
      </c>
      <c r="Q83" s="64">
        <f t="shared" si="33"/>
        <v>0.53973367697594499</v>
      </c>
      <c r="R83" s="64">
        <f t="shared" si="34"/>
        <v>0.98440869994543045</v>
      </c>
    </row>
    <row r="84" spans="1:18" x14ac:dyDescent="0.35">
      <c r="A84" s="5" t="s">
        <v>311</v>
      </c>
      <c r="B84" s="24"/>
      <c r="C84" s="24" t="s">
        <v>297</v>
      </c>
      <c r="D84" s="42">
        <f>SUMIFS(Data_CoCau[Tổng Xuất_Order_SKU],Data_CoCau[Year],D$2,Data_CoCau[Main SKU | Name],CoCau_VayTron!$A84,Data_CoCau[SKU_Xuất_GOM],CoCau_VayTron!$C84)</f>
        <v>0</v>
      </c>
      <c r="E84" s="42">
        <f>SUMIFS(Data_CoCau[Tổng Xuất_Order_SKU],Data_CoCau[Year],E$2,Data_CoCau[Main SKU | Name],CoCau_VayTron!$A84,Data_CoCau[SKU_Xuất_GOM],CoCau_VayTron!$C84)</f>
        <v>0</v>
      </c>
      <c r="F84" s="42">
        <f>SUMIFS(Data_CoCau[Tổng Xuất_Order_SKU],Data_CoCau[Year],F$2,Data_CoCau[Main SKU | Name],CoCau_VayTron!$A84,Data_CoCau[SKU_Xuất_GOM],CoCau_VayTron!$C84)</f>
        <v>0</v>
      </c>
      <c r="H84" s="64">
        <f>IFERROR(D84/D75,0)</f>
        <v>0</v>
      </c>
      <c r="I84" s="64">
        <f>IFERROR(E84/E75,0)</f>
        <v>0</v>
      </c>
      <c r="J84" s="64">
        <f>IFERROR(F84/F75,0)</f>
        <v>0</v>
      </c>
      <c r="L84" s="42"/>
      <c r="M84" s="42"/>
      <c r="N84" s="42"/>
      <c r="P84" s="64">
        <f t="shared" si="32"/>
        <v>0</v>
      </c>
      <c r="Q84" s="64">
        <f t="shared" si="33"/>
        <v>0</v>
      </c>
      <c r="R84" s="64">
        <f t="shared" si="34"/>
        <v>0</v>
      </c>
    </row>
    <row r="85" spans="1:18" x14ac:dyDescent="0.35">
      <c r="A85" s="5" t="s">
        <v>311</v>
      </c>
      <c r="B85" s="24"/>
      <c r="C85" s="24" t="s">
        <v>294</v>
      </c>
      <c r="D85" s="42">
        <f>SUMIFS(Data_CoCau[Tổng Xuất_Order_SKU],Data_CoCau[Year],D$2,Data_CoCau[Main SKU | Name],CoCau_VayTron!$A85,Data_CoCau[SKU_Xuất_GOM],CoCau_VayTron!$C85)</f>
        <v>0</v>
      </c>
      <c r="E85" s="42">
        <f>SUMIFS(Data_CoCau[Tổng Xuất_Order_SKU],Data_CoCau[Year],E$2,Data_CoCau[Main SKU | Name],CoCau_VayTron!$A85,Data_CoCau[SKU_Xuất_GOM],CoCau_VayTron!$C85)</f>
        <v>31000</v>
      </c>
      <c r="F85" s="42">
        <f>SUMIFS(Data_CoCau[Tổng Xuất_Order_SKU],Data_CoCau[Year],F$2,Data_CoCau[Main SKU | Name],CoCau_VayTron!$A85,Data_CoCau[SKU_Xuất_GOM],CoCau_VayTron!$C85)</f>
        <v>10000</v>
      </c>
      <c r="H85" s="64">
        <f>IFERROR(D85/D75,0)</f>
        <v>0</v>
      </c>
      <c r="I85" s="64">
        <f>IFERROR(E85/E75,0)</f>
        <v>5.0570962479608482E-2</v>
      </c>
      <c r="J85" s="64">
        <f>IFERROR(F85/F75,0)</f>
        <v>0.11498746636616609</v>
      </c>
      <c r="L85" s="42"/>
      <c r="M85" s="42"/>
      <c r="N85" s="42"/>
      <c r="P85" s="64">
        <f t="shared" si="32"/>
        <v>0</v>
      </c>
      <c r="Q85" s="70"/>
      <c r="R85" s="70"/>
    </row>
    <row r="86" spans="1:18" x14ac:dyDescent="0.35">
      <c r="A86" s="5" t="s">
        <v>311</v>
      </c>
      <c r="B86" s="24"/>
      <c r="C86" s="24" t="s">
        <v>374</v>
      </c>
      <c r="D86" s="42">
        <f>SUMIFS(Data_CoCau[Tổng Xuất_Order_SKU],Data_CoCau[Year],D$2,Data_CoCau[Main SKU | Name],CoCau_VayTron!$A86,Data_CoCau[SKU_Xuất_GOM],CoCau_VayTron!$C86)</f>
        <v>0</v>
      </c>
      <c r="E86" s="42">
        <f>SUMIFS(Data_CoCau[Tổng Xuất_Order_SKU],Data_CoCau[Year],E$2,Data_CoCau[Main SKU | Name],CoCau_VayTron!$A86,Data_CoCau[SKU_Xuất_GOM],CoCau_VayTron!$C86)</f>
        <v>0</v>
      </c>
      <c r="F86" s="42">
        <f>SUMIFS(Data_CoCau[Tổng Xuất_Order_SKU],Data_CoCau[Year],F$2,Data_CoCau[Main SKU | Name],CoCau_VayTron!$A86,Data_CoCau[SKU_Xuất_GOM],CoCau_VayTron!$C86)</f>
        <v>0</v>
      </c>
      <c r="H86" s="64">
        <f>IFERROR(D86/D75,0)</f>
        <v>0</v>
      </c>
      <c r="I86" s="64">
        <f>IFERROR(E86/E75,0)</f>
        <v>0</v>
      </c>
      <c r="J86" s="64">
        <f>IFERROR(F86/F75,0)</f>
        <v>0</v>
      </c>
      <c r="L86" s="42"/>
      <c r="M86" s="42"/>
      <c r="N86" s="42"/>
      <c r="P86" s="64">
        <f t="shared" si="32"/>
        <v>0</v>
      </c>
      <c r="Q86" s="64">
        <f t="shared" si="33"/>
        <v>0</v>
      </c>
      <c r="R86" s="64">
        <f t="shared" si="34"/>
        <v>0</v>
      </c>
    </row>
    <row r="87" spans="1:18" s="1" customFormat="1" x14ac:dyDescent="0.35">
      <c r="A87" s="6" t="s">
        <v>316</v>
      </c>
      <c r="B87" s="56" t="s">
        <v>316</v>
      </c>
      <c r="C87" s="56"/>
      <c r="D87" s="61">
        <f>SUM(D88:D98)</f>
        <v>740500</v>
      </c>
      <c r="E87" s="61">
        <f t="shared" ref="E87" si="35">SUM(E88:E98)</f>
        <v>202000</v>
      </c>
      <c r="F87" s="61">
        <f t="shared" ref="F87" si="36">SUM(F88:F98)</f>
        <v>0</v>
      </c>
      <c r="H87" s="62"/>
      <c r="I87" s="62"/>
      <c r="J87" s="62"/>
      <c r="L87" s="66">
        <f>SUMIFS(Data_Xuất[Xuất-NX],Data_Xuất[Year],L$2,Data_Xuất[Material-Xuất | Name],CoCau_VayTron!$A87)</f>
        <v>844499.99999999988</v>
      </c>
      <c r="M87" s="66">
        <f>SUMIFS(Data_Xuất[Xuất-NX],Data_Xuất[Year],M$2,Data_Xuất[Material-Xuất | Name],CoCau_VayTron!$A87)</f>
        <v>199000</v>
      </c>
      <c r="N87" s="66">
        <f>SUMIFS(Data_Xuất[Xuất-NX],Data_Xuất[Year],N$2,Data_Xuất[Material-Xuất | Name],CoCau_VayTron!$A87)</f>
        <v>0</v>
      </c>
      <c r="P87" s="62"/>
      <c r="Q87" s="62"/>
      <c r="R87" s="62"/>
    </row>
    <row r="88" spans="1:18" x14ac:dyDescent="0.35">
      <c r="A88" s="5" t="s">
        <v>316</v>
      </c>
      <c r="B88" s="30"/>
      <c r="C88" s="30" t="s">
        <v>292</v>
      </c>
      <c r="D88" s="41">
        <f>SUMIFS(Data_CoCau[Tổng Xuất_Order_SKU],Data_CoCau[Year],D$2,Data_CoCau[Main SKU | Name],CoCau_VayTron!$A88,Data_CoCau[SKU_Xuất_GOM],CoCau_VayTron!$C88)</f>
        <v>73550</v>
      </c>
      <c r="E88" s="41">
        <f>SUMIFS(Data_CoCau[Tổng Xuất_Order_SKU],Data_CoCau[Year],E$2,Data_CoCau[Main SKU | Name],CoCau_VayTron!$A88,Data_CoCau[SKU_Xuất_GOM],CoCau_VayTron!$C88)</f>
        <v>22474</v>
      </c>
      <c r="F88" s="41">
        <f>SUMIFS(Data_CoCau[Tổng Xuất_Order_SKU],Data_CoCau[Year],F$2,Data_CoCau[Main SKU | Name],CoCau_VayTron!$A88,Data_CoCau[SKU_Xuất_GOM],CoCau_VayTron!$C88)</f>
        <v>0</v>
      </c>
      <c r="H88" s="63">
        <f>IFERROR(D88/D87,0)</f>
        <v>9.9324780553679951E-2</v>
      </c>
      <c r="I88" s="63">
        <f>IFERROR(E88/E87,0)</f>
        <v>0.11125742574257426</v>
      </c>
      <c r="J88" s="63">
        <f>IFERROR(F88/F87,0)</f>
        <v>0</v>
      </c>
      <c r="L88" s="41"/>
      <c r="M88" s="41"/>
      <c r="N88" s="41"/>
      <c r="P88" s="63">
        <f t="shared" ref="P88:P98" si="37">H88</f>
        <v>9.9324780553679951E-2</v>
      </c>
      <c r="Q88" s="63">
        <f t="shared" ref="Q88:Q98" si="38">I88</f>
        <v>0.11125742574257426</v>
      </c>
      <c r="R88" s="63">
        <f t="shared" ref="R88:R98" si="39">J88</f>
        <v>0</v>
      </c>
    </row>
    <row r="89" spans="1:18" x14ac:dyDescent="0.35">
      <c r="A89" s="5" t="s">
        <v>316</v>
      </c>
      <c r="B89" s="24"/>
      <c r="C89" s="24" t="s">
        <v>293</v>
      </c>
      <c r="D89" s="42">
        <f>SUMIFS(Data_CoCau[Tổng Xuất_Order_SKU],Data_CoCau[Year],D$2,Data_CoCau[Main SKU | Name],CoCau_VayTron!$A89,Data_CoCau[SKU_Xuất_GOM],CoCau_VayTron!$C89)</f>
        <v>348014</v>
      </c>
      <c r="E89" s="42">
        <f>SUMIFS(Data_CoCau[Tổng Xuất_Order_SKU],Data_CoCau[Year],E$2,Data_CoCau[Main SKU | Name],CoCau_VayTron!$A89,Data_CoCau[SKU_Xuất_GOM],CoCau_VayTron!$C89)</f>
        <v>94753.5</v>
      </c>
      <c r="F89" s="42">
        <f>SUMIFS(Data_CoCau[Tổng Xuất_Order_SKU],Data_CoCau[Year],F$2,Data_CoCau[Main SKU | Name],CoCau_VayTron!$A89,Data_CoCau[SKU_Xuất_GOM],CoCau_VayTron!$C89)</f>
        <v>0</v>
      </c>
      <c r="H89" s="64">
        <f>IFERROR(D89/D87,0)</f>
        <v>0.46997164078325454</v>
      </c>
      <c r="I89" s="64">
        <f>IFERROR(E89/E87,0)</f>
        <v>0.46907673267326733</v>
      </c>
      <c r="J89" s="64">
        <f>IFERROR(F89/F87,0)</f>
        <v>0</v>
      </c>
      <c r="L89" s="42"/>
      <c r="M89" s="42"/>
      <c r="N89" s="42"/>
      <c r="P89" s="64">
        <f t="shared" si="37"/>
        <v>0.46997164078325454</v>
      </c>
      <c r="Q89" s="64">
        <f t="shared" si="38"/>
        <v>0.46907673267326733</v>
      </c>
      <c r="R89" s="64">
        <f t="shared" si="39"/>
        <v>0</v>
      </c>
    </row>
    <row r="90" spans="1:18" x14ac:dyDescent="0.35">
      <c r="A90" s="5" t="s">
        <v>316</v>
      </c>
      <c r="B90" s="24"/>
      <c r="C90" s="24" t="s">
        <v>295</v>
      </c>
      <c r="D90" s="42">
        <f>SUMIFS(Data_CoCau[Tổng Xuất_Order_SKU],Data_CoCau[Year],D$2,Data_CoCau[Main SKU | Name],CoCau_VayTron!$A90,Data_CoCau[SKU_Xuất_GOM],CoCau_VayTron!$C90)</f>
        <v>2500</v>
      </c>
      <c r="E90" s="42">
        <f>SUMIFS(Data_CoCau[Tổng Xuất_Order_SKU],Data_CoCau[Year],E$2,Data_CoCau[Main SKU | Name],CoCau_VayTron!$A90,Data_CoCau[SKU_Xuất_GOM],CoCau_VayTron!$C90)</f>
        <v>2829</v>
      </c>
      <c r="F90" s="42">
        <f>SUMIFS(Data_CoCau[Tổng Xuất_Order_SKU],Data_CoCau[Year],F$2,Data_CoCau[Main SKU | Name],CoCau_VayTron!$A90,Data_CoCau[SKU_Xuất_GOM],CoCau_VayTron!$C90)</f>
        <v>0</v>
      </c>
      <c r="H90" s="64">
        <f>IFERROR(D90/D87,0)</f>
        <v>3.37609723160027E-3</v>
      </c>
      <c r="I90" s="64">
        <f>IFERROR(E90/E87,0)</f>
        <v>1.4004950495049505E-2</v>
      </c>
      <c r="J90" s="64">
        <f>IFERROR(F90/F87,0)</f>
        <v>0</v>
      </c>
      <c r="L90" s="42"/>
      <c r="M90" s="42"/>
      <c r="N90" s="42"/>
      <c r="P90" s="64">
        <f t="shared" si="37"/>
        <v>3.37609723160027E-3</v>
      </c>
      <c r="Q90" s="64">
        <f t="shared" si="38"/>
        <v>1.4004950495049505E-2</v>
      </c>
      <c r="R90" s="64">
        <f t="shared" si="39"/>
        <v>0</v>
      </c>
    </row>
    <row r="91" spans="1:18" x14ac:dyDescent="0.35">
      <c r="A91" s="5" t="s">
        <v>316</v>
      </c>
      <c r="B91" s="24"/>
      <c r="C91" s="24" t="s">
        <v>373</v>
      </c>
      <c r="D91" s="42">
        <f>SUMIFS(Data_CoCau[Tổng Xuất_Order_SKU],Data_CoCau[Year],D$2,Data_CoCau[Main SKU | Name],CoCau_VayTron!$A91,Data_CoCau[SKU_Xuất_GOM],CoCau_VayTron!$C91)</f>
        <v>14600</v>
      </c>
      <c r="E91" s="42">
        <f>SUMIFS(Data_CoCau[Tổng Xuất_Order_SKU],Data_CoCau[Year],E$2,Data_CoCau[Main SKU | Name],CoCau_VayTron!$A91,Data_CoCau[SKU_Xuất_GOM],CoCau_VayTron!$C91)</f>
        <v>35450</v>
      </c>
      <c r="F91" s="42">
        <f>SUMIFS(Data_CoCau[Tổng Xuất_Order_SKU],Data_CoCau[Year],F$2,Data_CoCau[Main SKU | Name],CoCau_VayTron!$A91,Data_CoCau[SKU_Xuất_GOM],CoCau_VayTron!$C91)</f>
        <v>0</v>
      </c>
      <c r="H91" s="64">
        <f>IFERROR(D91/D87,0)</f>
        <v>1.9716407832545576E-2</v>
      </c>
      <c r="I91" s="64">
        <f>IFERROR(E91/E87,0)</f>
        <v>0.17549504950495048</v>
      </c>
      <c r="J91" s="64">
        <f>IFERROR(F91/F87,0)</f>
        <v>0</v>
      </c>
      <c r="L91" s="42"/>
      <c r="M91" s="42"/>
      <c r="N91" s="42"/>
      <c r="P91" s="64">
        <f t="shared" si="37"/>
        <v>1.9716407832545576E-2</v>
      </c>
      <c r="Q91" s="64">
        <f t="shared" si="38"/>
        <v>0.17549504950495048</v>
      </c>
      <c r="R91" s="64">
        <f t="shared" si="39"/>
        <v>0</v>
      </c>
    </row>
    <row r="92" spans="1:18" x14ac:dyDescent="0.35">
      <c r="A92" s="5" t="s">
        <v>316</v>
      </c>
      <c r="B92" s="24"/>
      <c r="C92" s="24" t="s">
        <v>372</v>
      </c>
      <c r="D92" s="42">
        <f>SUMIFS(Data_CoCau[Tổng Xuất_Order_SKU],Data_CoCau[Year],D$2,Data_CoCau[Main SKU | Name],CoCau_VayTron!$A92,Data_CoCau[SKU_Xuất_GOM],CoCau_VayTron!$C92)</f>
        <v>10100</v>
      </c>
      <c r="E92" s="42">
        <f>SUMIFS(Data_CoCau[Tổng Xuất_Order_SKU],Data_CoCau[Year],E$2,Data_CoCau[Main SKU | Name],CoCau_VayTron!$A92,Data_CoCau[SKU_Xuất_GOM],CoCau_VayTron!$C92)</f>
        <v>1900</v>
      </c>
      <c r="F92" s="42">
        <f>SUMIFS(Data_CoCau[Tổng Xuất_Order_SKU],Data_CoCau[Year],F$2,Data_CoCau[Main SKU | Name],CoCau_VayTron!$A92,Data_CoCau[SKU_Xuất_GOM],CoCau_VayTron!$C92)</f>
        <v>0</v>
      </c>
      <c r="H92" s="64">
        <f>IFERROR(D92/D87,0)</f>
        <v>1.3639432815665091E-2</v>
      </c>
      <c r="I92" s="64">
        <f>IFERROR(E92/E87,0)</f>
        <v>9.4059405940594056E-3</v>
      </c>
      <c r="J92" s="64">
        <f>IFERROR(F92/F87,0)</f>
        <v>0</v>
      </c>
      <c r="L92" s="42"/>
      <c r="M92" s="42"/>
      <c r="N92" s="42"/>
      <c r="P92" s="64">
        <f t="shared" si="37"/>
        <v>1.3639432815665091E-2</v>
      </c>
      <c r="Q92" s="64">
        <f t="shared" si="38"/>
        <v>9.4059405940594056E-3</v>
      </c>
      <c r="R92" s="64">
        <f t="shared" si="39"/>
        <v>0</v>
      </c>
    </row>
    <row r="93" spans="1:18" x14ac:dyDescent="0.35">
      <c r="A93" s="5" t="s">
        <v>316</v>
      </c>
      <c r="B93" s="24"/>
      <c r="C93" s="24" t="s">
        <v>305</v>
      </c>
      <c r="D93" s="42">
        <f>SUMIFS(Data_CoCau[Tổng Xuất_Order_SKU],Data_CoCau[Year],D$2,Data_CoCau[Main SKU | Name],CoCau_VayTron!$A93,Data_CoCau[SKU_Xuất_GOM],CoCau_VayTron!$C93)</f>
        <v>0</v>
      </c>
      <c r="E93" s="42">
        <f>SUMIFS(Data_CoCau[Tổng Xuất_Order_SKU],Data_CoCau[Year],E$2,Data_CoCau[Main SKU | Name],CoCau_VayTron!$A93,Data_CoCau[SKU_Xuất_GOM],CoCau_VayTron!$C93)</f>
        <v>0</v>
      </c>
      <c r="F93" s="42">
        <f>SUMIFS(Data_CoCau[Tổng Xuất_Order_SKU],Data_CoCau[Year],F$2,Data_CoCau[Main SKU | Name],CoCau_VayTron!$A93,Data_CoCau[SKU_Xuất_GOM],CoCau_VayTron!$C93)</f>
        <v>0</v>
      </c>
      <c r="H93" s="64">
        <f>IFERROR(D93/D87,0)</f>
        <v>0</v>
      </c>
      <c r="I93" s="64">
        <f>IFERROR(E93/E87,0)</f>
        <v>0</v>
      </c>
      <c r="J93" s="64">
        <f>IFERROR(F93/F87,0)</f>
        <v>0</v>
      </c>
      <c r="L93" s="42"/>
      <c r="M93" s="42"/>
      <c r="N93" s="42"/>
      <c r="P93" s="64">
        <f t="shared" si="37"/>
        <v>0</v>
      </c>
      <c r="Q93" s="64">
        <f t="shared" si="38"/>
        <v>0</v>
      </c>
      <c r="R93" s="64">
        <f t="shared" si="39"/>
        <v>0</v>
      </c>
    </row>
    <row r="94" spans="1:18" x14ac:dyDescent="0.35">
      <c r="A94" s="5" t="s">
        <v>316</v>
      </c>
      <c r="B94" s="24"/>
      <c r="C94" s="24" t="s">
        <v>290</v>
      </c>
      <c r="D94" s="42">
        <f>SUMIFS(Data_CoCau[Tổng Xuất_Order_SKU],Data_CoCau[Year],D$2,Data_CoCau[Main SKU | Name],CoCau_VayTron!$A94,Data_CoCau[SKU_Xuất_GOM],CoCau_VayTron!$C94)</f>
        <v>0</v>
      </c>
      <c r="E94" s="42">
        <f>SUMIFS(Data_CoCau[Tổng Xuất_Order_SKU],Data_CoCau[Year],E$2,Data_CoCau[Main SKU | Name],CoCau_VayTron!$A94,Data_CoCau[SKU_Xuất_GOM],CoCau_VayTron!$C94)</f>
        <v>4175.5</v>
      </c>
      <c r="F94" s="42">
        <f>SUMIFS(Data_CoCau[Tổng Xuất_Order_SKU],Data_CoCau[Year],F$2,Data_CoCau[Main SKU | Name],CoCau_VayTron!$A94,Data_CoCau[SKU_Xuất_GOM],CoCau_VayTron!$C94)</f>
        <v>0</v>
      </c>
      <c r="H94" s="64">
        <f>IFERROR(D94/D87,0)</f>
        <v>0</v>
      </c>
      <c r="I94" s="64">
        <f>IFERROR(E94/E87,0)</f>
        <v>2.0670792079207922E-2</v>
      </c>
      <c r="J94" s="64">
        <f>IFERROR(F94/F87,0)</f>
        <v>0</v>
      </c>
      <c r="L94" s="42"/>
      <c r="M94" s="42"/>
      <c r="N94" s="42"/>
      <c r="P94" s="64">
        <f t="shared" si="37"/>
        <v>0</v>
      </c>
      <c r="Q94" s="64">
        <f t="shared" si="38"/>
        <v>2.0670792079207922E-2</v>
      </c>
      <c r="R94" s="64">
        <f t="shared" si="39"/>
        <v>0</v>
      </c>
    </row>
    <row r="95" spans="1:18" x14ac:dyDescent="0.35">
      <c r="A95" s="5" t="s">
        <v>316</v>
      </c>
      <c r="B95" s="24"/>
      <c r="C95" s="24" t="s">
        <v>146</v>
      </c>
      <c r="D95" s="42">
        <f>SUMIFS(Data_CoCau[Tổng Xuất_Order_SKU],Data_CoCau[Year],D$2,Data_CoCau[Main SKU | Name],CoCau_VayTron!$A95,Data_CoCau[SKU_Xuất_GOM],CoCau_VayTron!$C95)</f>
        <v>0</v>
      </c>
      <c r="E95" s="42">
        <f>SUMIFS(Data_CoCau[Tổng Xuất_Order_SKU],Data_CoCau[Year],E$2,Data_CoCau[Main SKU | Name],CoCau_VayTron!$A95,Data_CoCau[SKU_Xuất_GOM],CoCau_VayTron!$C95)</f>
        <v>23870</v>
      </c>
      <c r="F95" s="42">
        <f>SUMIFS(Data_CoCau[Tổng Xuất_Order_SKU],Data_CoCau[Year],F$2,Data_CoCau[Main SKU | Name],CoCau_VayTron!$A95,Data_CoCau[SKU_Xuất_GOM],CoCau_VayTron!$C95)</f>
        <v>0</v>
      </c>
      <c r="H95" s="64">
        <f>IFERROR(D95/D87,0)</f>
        <v>0</v>
      </c>
      <c r="I95" s="64">
        <f>IFERROR(E95/E87,0)</f>
        <v>0.11816831683168316</v>
      </c>
      <c r="J95" s="64">
        <f>IFERROR(F95/F87,0)</f>
        <v>0</v>
      </c>
      <c r="L95" s="42"/>
      <c r="M95" s="42"/>
      <c r="N95" s="42"/>
      <c r="P95" s="64">
        <f t="shared" si="37"/>
        <v>0</v>
      </c>
      <c r="Q95" s="64">
        <f t="shared" si="38"/>
        <v>0.11816831683168316</v>
      </c>
      <c r="R95" s="64">
        <f t="shared" si="39"/>
        <v>0</v>
      </c>
    </row>
    <row r="96" spans="1:18" x14ac:dyDescent="0.35">
      <c r="A96" s="5" t="s">
        <v>316</v>
      </c>
      <c r="B96" s="24"/>
      <c r="C96" s="24" t="s">
        <v>297</v>
      </c>
      <c r="D96" s="42">
        <f>SUMIFS(Data_CoCau[Tổng Xuất_Order_SKU],Data_CoCau[Year],D$2,Data_CoCau[Main SKU | Name],CoCau_VayTron!$A96,Data_CoCau[SKU_Xuất_GOM],CoCau_VayTron!$C96)</f>
        <v>37500</v>
      </c>
      <c r="E96" s="42">
        <f>SUMIFS(Data_CoCau[Tổng Xuất_Order_SKU],Data_CoCau[Year],E$2,Data_CoCau[Main SKU | Name],CoCau_VayTron!$A96,Data_CoCau[SKU_Xuất_GOM],CoCau_VayTron!$C96)</f>
        <v>16548</v>
      </c>
      <c r="F96" s="42">
        <f>SUMIFS(Data_CoCau[Tổng Xuất_Order_SKU],Data_CoCau[Year],F$2,Data_CoCau[Main SKU | Name],CoCau_VayTron!$A96,Data_CoCau[SKU_Xuất_GOM],CoCau_VayTron!$C96)</f>
        <v>0</v>
      </c>
      <c r="H96" s="64">
        <f>IFERROR(D96/D87,0)</f>
        <v>5.0641458474004052E-2</v>
      </c>
      <c r="I96" s="64">
        <f>IFERROR(E96/E87,0)</f>
        <v>8.1920792079207924E-2</v>
      </c>
      <c r="J96" s="64">
        <f>IFERROR(F96/F87,0)</f>
        <v>0</v>
      </c>
      <c r="L96" s="42"/>
      <c r="M96" s="42"/>
      <c r="N96" s="42"/>
      <c r="P96" s="64">
        <f t="shared" si="37"/>
        <v>5.0641458474004052E-2</v>
      </c>
      <c r="Q96" s="64">
        <f t="shared" si="38"/>
        <v>8.1920792079207924E-2</v>
      </c>
      <c r="R96" s="64">
        <f t="shared" si="39"/>
        <v>0</v>
      </c>
    </row>
    <row r="97" spans="1:18" x14ac:dyDescent="0.35">
      <c r="A97" s="5" t="s">
        <v>316</v>
      </c>
      <c r="B97" s="24"/>
      <c r="C97" s="24" t="s">
        <v>294</v>
      </c>
      <c r="D97" s="42">
        <f>SUMIFS(Data_CoCau[Tổng Xuất_Order_SKU],Data_CoCau[Year],D$2,Data_CoCau[Main SKU | Name],CoCau_VayTron!$A97,Data_CoCau[SKU_Xuất_GOM],CoCau_VayTron!$C97)</f>
        <v>0</v>
      </c>
      <c r="E97" s="42">
        <f>SUMIFS(Data_CoCau[Tổng Xuất_Order_SKU],Data_CoCau[Year],E$2,Data_CoCau[Main SKU | Name],CoCau_VayTron!$A97,Data_CoCau[SKU_Xuất_GOM],CoCau_VayTron!$C97)</f>
        <v>0</v>
      </c>
      <c r="F97" s="42">
        <f>SUMIFS(Data_CoCau[Tổng Xuất_Order_SKU],Data_CoCau[Year],F$2,Data_CoCau[Main SKU | Name],CoCau_VayTron!$A97,Data_CoCau[SKU_Xuất_GOM],CoCau_VayTron!$C97)</f>
        <v>0</v>
      </c>
      <c r="H97" s="64">
        <f>IFERROR(D97/D87,0)</f>
        <v>0</v>
      </c>
      <c r="I97" s="64">
        <f>IFERROR(E97/E87,0)</f>
        <v>0</v>
      </c>
      <c r="J97" s="64">
        <f>IFERROR(F97/F87,0)</f>
        <v>0</v>
      </c>
      <c r="L97" s="42"/>
      <c r="M97" s="42"/>
      <c r="N97" s="42"/>
      <c r="P97" s="64">
        <f t="shared" si="37"/>
        <v>0</v>
      </c>
      <c r="Q97" s="64">
        <f t="shared" si="38"/>
        <v>0</v>
      </c>
      <c r="R97" s="64">
        <f t="shared" si="39"/>
        <v>0</v>
      </c>
    </row>
    <row r="98" spans="1:18" x14ac:dyDescent="0.35">
      <c r="A98" s="5" t="s">
        <v>316</v>
      </c>
      <c r="B98" s="24"/>
      <c r="C98" s="24" t="s">
        <v>374</v>
      </c>
      <c r="D98" s="42">
        <f>SUMIFS(Data_CoCau[Tổng Xuất_Order_SKU],Data_CoCau[Year],D$2,Data_CoCau[Main SKU | Name],CoCau_VayTron!$A98,Data_CoCau[SKU_Xuất_GOM],CoCau_VayTron!$C98)</f>
        <v>254236</v>
      </c>
      <c r="E98" s="42">
        <f>SUMIFS(Data_CoCau[Tổng Xuất_Order_SKU],Data_CoCau[Year],E$2,Data_CoCau[Main SKU | Name],CoCau_VayTron!$A98,Data_CoCau[SKU_Xuất_GOM],CoCau_VayTron!$C98)</f>
        <v>0</v>
      </c>
      <c r="F98" s="42">
        <f>SUMIFS(Data_CoCau[Tổng Xuất_Order_SKU],Data_CoCau[Year],F$2,Data_CoCau[Main SKU | Name],CoCau_VayTron!$A98,Data_CoCau[SKU_Xuất_GOM],CoCau_VayTron!$C98)</f>
        <v>0</v>
      </c>
      <c r="H98" s="64">
        <f>IFERROR(D98/D87,0)</f>
        <v>0.3433301823092505</v>
      </c>
      <c r="I98" s="64">
        <f>IFERROR(E98/E87,0)</f>
        <v>0</v>
      </c>
      <c r="J98" s="64">
        <f>IFERROR(F98/F87,0)</f>
        <v>0</v>
      </c>
      <c r="L98" s="42"/>
      <c r="M98" s="42"/>
      <c r="N98" s="42"/>
      <c r="P98" s="64">
        <f t="shared" si="37"/>
        <v>0.3433301823092505</v>
      </c>
      <c r="Q98" s="64">
        <f t="shared" si="38"/>
        <v>0</v>
      </c>
      <c r="R98" s="64">
        <f t="shared" si="39"/>
        <v>0</v>
      </c>
    </row>
    <row r="99" spans="1:18" s="1" customFormat="1" x14ac:dyDescent="0.35">
      <c r="A99" s="6" t="s">
        <v>314</v>
      </c>
      <c r="B99" s="56" t="s">
        <v>314</v>
      </c>
      <c r="C99" s="56"/>
      <c r="D99" s="61">
        <f t="shared" ref="D99" si="40">SUM(D100:D110)</f>
        <v>500000</v>
      </c>
      <c r="E99" s="61">
        <f t="shared" ref="E99" si="41">SUM(E100:E110)</f>
        <v>799000</v>
      </c>
      <c r="F99" s="61">
        <f t="shared" ref="F99" si="42">SUM(F100:F110)</f>
        <v>0</v>
      </c>
      <c r="H99" s="62"/>
      <c r="I99" s="62"/>
      <c r="J99" s="62"/>
      <c r="L99" s="66">
        <f>SUMIFS(Data_Xuất[Xuất-NX],Data_Xuất[Year],L$2,Data_Xuất[Material-Xuất | Name],CoCau_VayTron!$A99)</f>
        <v>600500</v>
      </c>
      <c r="M99" s="66">
        <f>SUMIFS(Data_Xuất[Xuất-NX],Data_Xuất[Year],M$2,Data_Xuất[Material-Xuất | Name],CoCau_VayTron!$A99)</f>
        <v>791000</v>
      </c>
      <c r="N99" s="66">
        <f>SUMIFS(Data_Xuất[Xuất-NX],Data_Xuất[Year],N$2,Data_Xuất[Material-Xuất | Name],CoCau_VayTron!$A99)</f>
        <v>8500</v>
      </c>
      <c r="P99" s="62"/>
      <c r="Q99" s="62"/>
      <c r="R99" s="62"/>
    </row>
    <row r="100" spans="1:18" x14ac:dyDescent="0.35">
      <c r="A100" s="5" t="s">
        <v>314</v>
      </c>
      <c r="B100" s="30"/>
      <c r="C100" s="30" t="s">
        <v>292</v>
      </c>
      <c r="D100" s="41">
        <f>SUMIFS(Data_CoCau[Tổng Xuất_Order_SKU],Data_CoCau[Year],D$2,Data_CoCau[Main SKU | Name],CoCau_VayTron!$A100,Data_CoCau[SKU_Xuất_GOM],CoCau_VayTron!$C100)</f>
        <v>47375</v>
      </c>
      <c r="E100" s="41">
        <f>SUMIFS(Data_CoCau[Tổng Xuất_Order_SKU],Data_CoCau[Year],E$2,Data_CoCau[Main SKU | Name],CoCau_VayTron!$A100,Data_CoCau[SKU_Xuất_GOM],CoCau_VayTron!$C100)</f>
        <v>128757</v>
      </c>
      <c r="F100" s="41">
        <f>SUMIFS(Data_CoCau[Tổng Xuất_Order_SKU],Data_CoCau[Year],F$2,Data_CoCau[Main SKU | Name],CoCau_VayTron!$A100,Data_CoCau[SKU_Xuất_GOM],CoCau_VayTron!$C100)</f>
        <v>0</v>
      </c>
      <c r="H100" s="63">
        <f t="shared" ref="H100" si="43">IFERROR(D100/D99,0)</f>
        <v>9.4750000000000001E-2</v>
      </c>
      <c r="I100" s="63">
        <f t="shared" ref="I100" si="44">IFERROR(E100/E99,0)</f>
        <v>0.16114768460575721</v>
      </c>
      <c r="J100" s="63">
        <f t="shared" ref="J100" si="45">IFERROR(F100/F99,0)</f>
        <v>0</v>
      </c>
      <c r="L100" s="41"/>
      <c r="M100" s="41"/>
      <c r="N100" s="41"/>
      <c r="P100" s="63">
        <f t="shared" ref="P100:P110" si="46">H100</f>
        <v>9.4750000000000001E-2</v>
      </c>
      <c r="Q100" s="63">
        <f t="shared" ref="Q100:Q110" si="47">I100</f>
        <v>0.16114768460575721</v>
      </c>
      <c r="R100" s="68">
        <f>Q100</f>
        <v>0.16114768460575721</v>
      </c>
    </row>
    <row r="101" spans="1:18" x14ac:dyDescent="0.35">
      <c r="A101" s="5" t="s">
        <v>314</v>
      </c>
      <c r="B101" s="24"/>
      <c r="C101" s="24" t="s">
        <v>293</v>
      </c>
      <c r="D101" s="42">
        <f>SUMIFS(Data_CoCau[Tổng Xuất_Order_SKU],Data_CoCau[Year],D$2,Data_CoCau[Main SKU | Name],CoCau_VayTron!$A101,Data_CoCau[SKU_Xuất_GOM],CoCau_VayTron!$C101)</f>
        <v>360758</v>
      </c>
      <c r="E101" s="42">
        <f>SUMIFS(Data_CoCau[Tổng Xuất_Order_SKU],Data_CoCau[Year],E$2,Data_CoCau[Main SKU | Name],CoCau_VayTron!$A101,Data_CoCau[SKU_Xuất_GOM],CoCau_VayTron!$C101)</f>
        <v>581882.5</v>
      </c>
      <c r="F101" s="42">
        <f>SUMIFS(Data_CoCau[Tổng Xuất_Order_SKU],Data_CoCau[Year],F$2,Data_CoCau[Main SKU | Name],CoCau_VayTron!$A101,Data_CoCau[SKU_Xuất_GOM],CoCau_VayTron!$C101)</f>
        <v>0</v>
      </c>
      <c r="H101" s="64">
        <f t="shared" ref="H101:J101" si="48">IFERROR(D101/D99,0)</f>
        <v>0.72151600000000005</v>
      </c>
      <c r="I101" s="64">
        <f t="shared" si="48"/>
        <v>0.72826345431789741</v>
      </c>
      <c r="J101" s="64">
        <f t="shared" si="48"/>
        <v>0</v>
      </c>
      <c r="L101" s="42"/>
      <c r="M101" s="42"/>
      <c r="N101" s="42"/>
      <c r="P101" s="64">
        <f t="shared" si="46"/>
        <v>0.72151600000000005</v>
      </c>
      <c r="Q101" s="64">
        <f t="shared" si="47"/>
        <v>0.72826345431789741</v>
      </c>
      <c r="R101" s="68">
        <f t="shared" ref="R101:R110" si="49">Q101</f>
        <v>0.72826345431789741</v>
      </c>
    </row>
    <row r="102" spans="1:18" x14ac:dyDescent="0.35">
      <c r="A102" s="5" t="s">
        <v>314</v>
      </c>
      <c r="B102" s="24"/>
      <c r="C102" s="24" t="s">
        <v>295</v>
      </c>
      <c r="D102" s="42">
        <f>SUMIFS(Data_CoCau[Tổng Xuất_Order_SKU],Data_CoCau[Year],D$2,Data_CoCau[Main SKU | Name],CoCau_VayTron!$A102,Data_CoCau[SKU_Xuất_GOM],CoCau_VayTron!$C102)</f>
        <v>0</v>
      </c>
      <c r="E102" s="42">
        <f>SUMIFS(Data_CoCau[Tổng Xuất_Order_SKU],Data_CoCau[Year],E$2,Data_CoCau[Main SKU | Name],CoCau_VayTron!$A102,Data_CoCau[SKU_Xuất_GOM],CoCau_VayTron!$C102)</f>
        <v>0</v>
      </c>
      <c r="F102" s="42">
        <f>SUMIFS(Data_CoCau[Tổng Xuất_Order_SKU],Data_CoCau[Year],F$2,Data_CoCau[Main SKU | Name],CoCau_VayTron!$A102,Data_CoCau[SKU_Xuất_GOM],CoCau_VayTron!$C102)</f>
        <v>0</v>
      </c>
      <c r="H102" s="64">
        <f t="shared" ref="H102:J102" si="50">IFERROR(D102/D99,0)</f>
        <v>0</v>
      </c>
      <c r="I102" s="64">
        <f t="shared" si="50"/>
        <v>0</v>
      </c>
      <c r="J102" s="64">
        <f t="shared" si="50"/>
        <v>0</v>
      </c>
      <c r="L102" s="42"/>
      <c r="M102" s="42"/>
      <c r="N102" s="42"/>
      <c r="P102" s="64">
        <f t="shared" si="46"/>
        <v>0</v>
      </c>
      <c r="Q102" s="64">
        <f t="shared" si="47"/>
        <v>0</v>
      </c>
      <c r="R102" s="68">
        <f t="shared" si="49"/>
        <v>0</v>
      </c>
    </row>
    <row r="103" spans="1:18" x14ac:dyDescent="0.35">
      <c r="A103" s="5" t="s">
        <v>314</v>
      </c>
      <c r="B103" s="24"/>
      <c r="C103" s="24" t="s">
        <v>373</v>
      </c>
      <c r="D103" s="42">
        <f>SUMIFS(Data_CoCau[Tổng Xuất_Order_SKU],Data_CoCau[Year],D$2,Data_CoCau[Main SKU | Name],CoCau_VayTron!$A103,Data_CoCau[SKU_Xuất_GOM],CoCau_VayTron!$C103)</f>
        <v>38855</v>
      </c>
      <c r="E103" s="42">
        <f>SUMIFS(Data_CoCau[Tổng Xuất_Order_SKU],Data_CoCau[Year],E$2,Data_CoCau[Main SKU | Name],CoCau_VayTron!$A103,Data_CoCau[SKU_Xuất_GOM],CoCau_VayTron!$C103)</f>
        <v>0</v>
      </c>
      <c r="F103" s="42">
        <f>SUMIFS(Data_CoCau[Tổng Xuất_Order_SKU],Data_CoCau[Year],F$2,Data_CoCau[Main SKU | Name],CoCau_VayTron!$A103,Data_CoCau[SKU_Xuất_GOM],CoCau_VayTron!$C103)</f>
        <v>0</v>
      </c>
      <c r="H103" s="64">
        <f t="shared" ref="H103:J103" si="51">IFERROR(D103/D99,0)</f>
        <v>7.7710000000000001E-2</v>
      </c>
      <c r="I103" s="64">
        <f t="shared" si="51"/>
        <v>0</v>
      </c>
      <c r="J103" s="64">
        <f t="shared" si="51"/>
        <v>0</v>
      </c>
      <c r="L103" s="42"/>
      <c r="M103" s="42"/>
      <c r="N103" s="42"/>
      <c r="P103" s="64">
        <f t="shared" si="46"/>
        <v>7.7710000000000001E-2</v>
      </c>
      <c r="Q103" s="64">
        <f t="shared" si="47"/>
        <v>0</v>
      </c>
      <c r="R103" s="68">
        <f t="shared" si="49"/>
        <v>0</v>
      </c>
    </row>
    <row r="104" spans="1:18" x14ac:dyDescent="0.35">
      <c r="A104" s="5" t="s">
        <v>314</v>
      </c>
      <c r="B104" s="24"/>
      <c r="C104" s="24" t="s">
        <v>372</v>
      </c>
      <c r="D104" s="42">
        <f>SUMIFS(Data_CoCau[Tổng Xuất_Order_SKU],Data_CoCau[Year],D$2,Data_CoCau[Main SKU | Name],CoCau_VayTron!$A104,Data_CoCau[SKU_Xuất_GOM],CoCau_VayTron!$C104)</f>
        <v>0</v>
      </c>
      <c r="E104" s="42">
        <f>SUMIFS(Data_CoCau[Tổng Xuất_Order_SKU],Data_CoCau[Year],E$2,Data_CoCau[Main SKU | Name],CoCau_VayTron!$A104,Data_CoCau[SKU_Xuất_GOM],CoCau_VayTron!$C104)</f>
        <v>8479</v>
      </c>
      <c r="F104" s="42">
        <f>SUMIFS(Data_CoCau[Tổng Xuất_Order_SKU],Data_CoCau[Year],F$2,Data_CoCau[Main SKU | Name],CoCau_VayTron!$A104,Data_CoCau[SKU_Xuất_GOM],CoCau_VayTron!$C104)</f>
        <v>0</v>
      </c>
      <c r="H104" s="64">
        <f t="shared" ref="H104:J104" si="52">IFERROR(D104/D99,0)</f>
        <v>0</v>
      </c>
      <c r="I104" s="64">
        <f t="shared" si="52"/>
        <v>1.0612015018773466E-2</v>
      </c>
      <c r="J104" s="64">
        <f t="shared" si="52"/>
        <v>0</v>
      </c>
      <c r="L104" s="42"/>
      <c r="M104" s="42"/>
      <c r="N104" s="42"/>
      <c r="P104" s="64">
        <f t="shared" si="46"/>
        <v>0</v>
      </c>
      <c r="Q104" s="64">
        <f t="shared" si="47"/>
        <v>1.0612015018773466E-2</v>
      </c>
      <c r="R104" s="68">
        <f t="shared" si="49"/>
        <v>1.0612015018773466E-2</v>
      </c>
    </row>
    <row r="105" spans="1:18" x14ac:dyDescent="0.35">
      <c r="A105" s="5" t="s">
        <v>314</v>
      </c>
      <c r="B105" s="24"/>
      <c r="C105" s="24" t="s">
        <v>305</v>
      </c>
      <c r="D105" s="42">
        <f>SUMIFS(Data_CoCau[Tổng Xuất_Order_SKU],Data_CoCau[Year],D$2,Data_CoCau[Main SKU | Name],CoCau_VayTron!$A105,Data_CoCau[SKU_Xuất_GOM],CoCau_VayTron!$C105)</f>
        <v>18400</v>
      </c>
      <c r="E105" s="42">
        <f>SUMIFS(Data_CoCau[Tổng Xuất_Order_SKU],Data_CoCau[Year],E$2,Data_CoCau[Main SKU | Name],CoCau_VayTron!$A105,Data_CoCau[SKU_Xuất_GOM],CoCau_VayTron!$C105)</f>
        <v>38692</v>
      </c>
      <c r="F105" s="42">
        <f>SUMIFS(Data_CoCau[Tổng Xuất_Order_SKU],Data_CoCau[Year],F$2,Data_CoCau[Main SKU | Name],CoCau_VayTron!$A105,Data_CoCau[SKU_Xuất_GOM],CoCau_VayTron!$C105)</f>
        <v>0</v>
      </c>
      <c r="H105" s="64">
        <f t="shared" ref="H105:J105" si="53">IFERROR(D105/D99,0)</f>
        <v>3.6799999999999999E-2</v>
      </c>
      <c r="I105" s="64">
        <f t="shared" si="53"/>
        <v>4.842553191489362E-2</v>
      </c>
      <c r="J105" s="64">
        <f t="shared" si="53"/>
        <v>0</v>
      </c>
      <c r="L105" s="42"/>
      <c r="M105" s="42"/>
      <c r="N105" s="42"/>
      <c r="P105" s="64">
        <f t="shared" si="46"/>
        <v>3.6799999999999999E-2</v>
      </c>
      <c r="Q105" s="64">
        <f t="shared" si="47"/>
        <v>4.842553191489362E-2</v>
      </c>
      <c r="R105" s="68">
        <f t="shared" si="49"/>
        <v>4.842553191489362E-2</v>
      </c>
    </row>
    <row r="106" spans="1:18" x14ac:dyDescent="0.35">
      <c r="A106" s="5" t="s">
        <v>314</v>
      </c>
      <c r="B106" s="24"/>
      <c r="C106" s="24" t="s">
        <v>290</v>
      </c>
      <c r="D106" s="42">
        <f>SUMIFS(Data_CoCau[Tổng Xuất_Order_SKU],Data_CoCau[Year],D$2,Data_CoCau[Main SKU | Name],CoCau_VayTron!$A106,Data_CoCau[SKU_Xuất_GOM],CoCau_VayTron!$C106)</f>
        <v>9500</v>
      </c>
      <c r="E106" s="42">
        <f>SUMIFS(Data_CoCau[Tổng Xuất_Order_SKU],Data_CoCau[Year],E$2,Data_CoCau[Main SKU | Name],CoCau_VayTron!$A106,Data_CoCau[SKU_Xuất_GOM],CoCau_VayTron!$C106)</f>
        <v>41189.5</v>
      </c>
      <c r="F106" s="42">
        <f>SUMIFS(Data_CoCau[Tổng Xuất_Order_SKU],Data_CoCau[Year],F$2,Data_CoCau[Main SKU | Name],CoCau_VayTron!$A106,Data_CoCau[SKU_Xuất_GOM],CoCau_VayTron!$C106)</f>
        <v>0</v>
      </c>
      <c r="H106" s="64">
        <f t="shared" ref="H106:J106" si="54">IFERROR(D106/D99,0)</f>
        <v>1.9E-2</v>
      </c>
      <c r="I106" s="64">
        <f t="shared" si="54"/>
        <v>5.1551314142678349E-2</v>
      </c>
      <c r="J106" s="64">
        <f t="shared" si="54"/>
        <v>0</v>
      </c>
      <c r="L106" s="42"/>
      <c r="M106" s="42"/>
      <c r="N106" s="42"/>
      <c r="P106" s="64">
        <f t="shared" si="46"/>
        <v>1.9E-2</v>
      </c>
      <c r="Q106" s="64">
        <f t="shared" si="47"/>
        <v>5.1551314142678349E-2</v>
      </c>
      <c r="R106" s="68">
        <f t="shared" si="49"/>
        <v>5.1551314142678349E-2</v>
      </c>
    </row>
    <row r="107" spans="1:18" x14ac:dyDescent="0.35">
      <c r="A107" s="5" t="s">
        <v>314</v>
      </c>
      <c r="B107" s="24"/>
      <c r="C107" s="24" t="s">
        <v>146</v>
      </c>
      <c r="D107" s="42">
        <f>SUMIFS(Data_CoCau[Tổng Xuất_Order_SKU],Data_CoCau[Year],D$2,Data_CoCau[Main SKU | Name],CoCau_VayTron!$A107,Data_CoCau[SKU_Xuất_GOM],CoCau_VayTron!$C107)</f>
        <v>3712</v>
      </c>
      <c r="E107" s="42">
        <f>SUMIFS(Data_CoCau[Tổng Xuất_Order_SKU],Data_CoCau[Year],E$2,Data_CoCau[Main SKU | Name],CoCau_VayTron!$A107,Data_CoCau[SKU_Xuất_GOM],CoCau_VayTron!$C107)</f>
        <v>0</v>
      </c>
      <c r="F107" s="42">
        <f>SUMIFS(Data_CoCau[Tổng Xuất_Order_SKU],Data_CoCau[Year],F$2,Data_CoCau[Main SKU | Name],CoCau_VayTron!$A107,Data_CoCau[SKU_Xuất_GOM],CoCau_VayTron!$C107)</f>
        <v>0</v>
      </c>
      <c r="H107" s="64">
        <f t="shared" ref="H107:J107" si="55">IFERROR(D107/D99,0)</f>
        <v>7.424E-3</v>
      </c>
      <c r="I107" s="64">
        <f t="shared" si="55"/>
        <v>0</v>
      </c>
      <c r="J107" s="64">
        <f t="shared" si="55"/>
        <v>0</v>
      </c>
      <c r="L107" s="42"/>
      <c r="M107" s="42"/>
      <c r="N107" s="42"/>
      <c r="P107" s="64">
        <f t="shared" si="46"/>
        <v>7.424E-3</v>
      </c>
      <c r="Q107" s="64">
        <f t="shared" si="47"/>
        <v>0</v>
      </c>
      <c r="R107" s="68">
        <f t="shared" si="49"/>
        <v>0</v>
      </c>
    </row>
    <row r="108" spans="1:18" x14ac:dyDescent="0.35">
      <c r="A108" s="5" t="s">
        <v>314</v>
      </c>
      <c r="B108" s="24"/>
      <c r="C108" s="24" t="s">
        <v>297</v>
      </c>
      <c r="D108" s="42">
        <f>SUMIFS(Data_CoCau[Tổng Xuất_Order_SKU],Data_CoCau[Year],D$2,Data_CoCau[Main SKU | Name],CoCau_VayTron!$A108,Data_CoCau[SKU_Xuất_GOM],CoCau_VayTron!$C108)</f>
        <v>0</v>
      </c>
      <c r="E108" s="42">
        <f>SUMIFS(Data_CoCau[Tổng Xuất_Order_SKU],Data_CoCau[Year],E$2,Data_CoCau[Main SKU | Name],CoCau_VayTron!$A108,Data_CoCau[SKU_Xuất_GOM],CoCau_VayTron!$C108)</f>
        <v>0</v>
      </c>
      <c r="F108" s="42">
        <f>SUMIFS(Data_CoCau[Tổng Xuất_Order_SKU],Data_CoCau[Year],F$2,Data_CoCau[Main SKU | Name],CoCau_VayTron!$A108,Data_CoCau[SKU_Xuất_GOM],CoCau_VayTron!$C108)</f>
        <v>0</v>
      </c>
      <c r="H108" s="64">
        <f t="shared" ref="H108:J108" si="56">IFERROR(D108/D99,0)</f>
        <v>0</v>
      </c>
      <c r="I108" s="64">
        <f t="shared" si="56"/>
        <v>0</v>
      </c>
      <c r="J108" s="64">
        <f t="shared" si="56"/>
        <v>0</v>
      </c>
      <c r="L108" s="42"/>
      <c r="M108" s="42"/>
      <c r="N108" s="42"/>
      <c r="P108" s="64">
        <f t="shared" si="46"/>
        <v>0</v>
      </c>
      <c r="Q108" s="64">
        <f t="shared" si="47"/>
        <v>0</v>
      </c>
      <c r="R108" s="68">
        <f t="shared" si="49"/>
        <v>0</v>
      </c>
    </row>
    <row r="109" spans="1:18" x14ac:dyDescent="0.35">
      <c r="A109" s="5" t="s">
        <v>314</v>
      </c>
      <c r="B109" s="24"/>
      <c r="C109" s="24" t="s">
        <v>294</v>
      </c>
      <c r="D109" s="42">
        <f>SUMIFS(Data_CoCau[Tổng Xuất_Order_SKU],Data_CoCau[Year],D$2,Data_CoCau[Main SKU | Name],CoCau_VayTron!$A109,Data_CoCau[SKU_Xuất_GOM],CoCau_VayTron!$C109)</f>
        <v>0</v>
      </c>
      <c r="E109" s="42">
        <f>SUMIFS(Data_CoCau[Tổng Xuất_Order_SKU],Data_CoCau[Year],E$2,Data_CoCau[Main SKU | Name],CoCau_VayTron!$A109,Data_CoCau[SKU_Xuất_GOM],CoCau_VayTron!$C109)</f>
        <v>0</v>
      </c>
      <c r="F109" s="42">
        <f>SUMIFS(Data_CoCau[Tổng Xuất_Order_SKU],Data_CoCau[Year],F$2,Data_CoCau[Main SKU | Name],CoCau_VayTron!$A109,Data_CoCau[SKU_Xuất_GOM],CoCau_VayTron!$C109)</f>
        <v>0</v>
      </c>
      <c r="H109" s="64">
        <f t="shared" ref="H109:J109" si="57">IFERROR(D109/D99,0)</f>
        <v>0</v>
      </c>
      <c r="I109" s="64">
        <f t="shared" si="57"/>
        <v>0</v>
      </c>
      <c r="J109" s="64">
        <f t="shared" si="57"/>
        <v>0</v>
      </c>
      <c r="L109" s="42"/>
      <c r="M109" s="42"/>
      <c r="N109" s="42"/>
      <c r="P109" s="64">
        <f t="shared" si="46"/>
        <v>0</v>
      </c>
      <c r="Q109" s="64">
        <f t="shared" si="47"/>
        <v>0</v>
      </c>
      <c r="R109" s="68">
        <f t="shared" si="49"/>
        <v>0</v>
      </c>
    </row>
    <row r="110" spans="1:18" x14ac:dyDescent="0.35">
      <c r="A110" s="5" t="s">
        <v>314</v>
      </c>
      <c r="B110" s="24"/>
      <c r="C110" s="24" t="s">
        <v>374</v>
      </c>
      <c r="D110" s="42">
        <f>SUMIFS(Data_CoCau[Tổng Xuất_Order_SKU],Data_CoCau[Year],D$2,Data_CoCau[Main SKU | Name],CoCau_VayTron!$A110,Data_CoCau[SKU_Xuất_GOM],CoCau_VayTron!$C110)</f>
        <v>21400</v>
      </c>
      <c r="E110" s="42">
        <f>SUMIFS(Data_CoCau[Tổng Xuất_Order_SKU],Data_CoCau[Year],E$2,Data_CoCau[Main SKU | Name],CoCau_VayTron!$A110,Data_CoCau[SKU_Xuất_GOM],CoCau_VayTron!$C110)</f>
        <v>0</v>
      </c>
      <c r="F110" s="42">
        <f>SUMIFS(Data_CoCau[Tổng Xuất_Order_SKU],Data_CoCau[Year],F$2,Data_CoCau[Main SKU | Name],CoCau_VayTron!$A110,Data_CoCau[SKU_Xuất_GOM],CoCau_VayTron!$C110)</f>
        <v>0</v>
      </c>
      <c r="H110" s="64">
        <f t="shared" ref="H110:J110" si="58">IFERROR(D110/D99,0)</f>
        <v>4.2799999999999998E-2</v>
      </c>
      <c r="I110" s="64">
        <f t="shared" si="58"/>
        <v>0</v>
      </c>
      <c r="J110" s="64">
        <f t="shared" si="58"/>
        <v>0</v>
      </c>
      <c r="L110" s="42"/>
      <c r="M110" s="42"/>
      <c r="N110" s="42"/>
      <c r="P110" s="64">
        <f t="shared" si="46"/>
        <v>4.2799999999999998E-2</v>
      </c>
      <c r="Q110" s="64">
        <f t="shared" si="47"/>
        <v>0</v>
      </c>
      <c r="R110" s="68">
        <f t="shared" si="49"/>
        <v>0</v>
      </c>
    </row>
    <row r="111" spans="1:18" s="1" customFormat="1" x14ac:dyDescent="0.35">
      <c r="A111" s="6" t="s">
        <v>312</v>
      </c>
      <c r="B111" s="56" t="s">
        <v>312</v>
      </c>
      <c r="C111" s="56"/>
      <c r="D111" s="61">
        <f t="shared" ref="D111" si="59">SUM(D112:D122)</f>
        <v>721500</v>
      </c>
      <c r="E111" s="61">
        <f t="shared" ref="E111" si="60">SUM(E112:E122)</f>
        <v>832000</v>
      </c>
      <c r="F111" s="61">
        <f t="shared" ref="F111" si="61">SUM(F112:F122)</f>
        <v>0</v>
      </c>
      <c r="H111" s="62"/>
      <c r="I111" s="62"/>
      <c r="J111" s="62"/>
      <c r="L111" s="66">
        <f>SUMIFS(Data_Xuất[Xuất-NX],Data_Xuất[Year],L$2,Data_Xuất[Material-Xuất | Name],CoCau_VayTron!$A111)</f>
        <v>720000</v>
      </c>
      <c r="M111" s="66">
        <f>SUMIFS(Data_Xuất[Xuất-NX],Data_Xuất[Year],M$2,Data_Xuất[Material-Xuất | Name],CoCau_VayTron!$A111)</f>
        <v>831000.00000000012</v>
      </c>
      <c r="N111" s="66">
        <f>SUMIFS(Data_Xuất[Xuất-NX],Data_Xuất[Year],N$2,Data_Xuất[Material-Xuất | Name],CoCau_VayTron!$A111)</f>
        <v>0</v>
      </c>
      <c r="P111" s="62"/>
      <c r="Q111" s="62"/>
      <c r="R111" s="62"/>
    </row>
    <row r="112" spans="1:18" x14ac:dyDescent="0.35">
      <c r="A112" s="5" t="s">
        <v>312</v>
      </c>
      <c r="B112" s="30"/>
      <c r="C112" s="30" t="s">
        <v>292</v>
      </c>
      <c r="D112" s="41">
        <f>SUMIFS(Data_CoCau[Tổng Xuất_Order_SKU],Data_CoCau[Year],D$2,Data_CoCau[Main SKU | Name],CoCau_VayTron!$A112,Data_CoCau[SKU_Xuất_GOM],CoCau_VayTron!$C112)</f>
        <v>27000</v>
      </c>
      <c r="E112" s="41">
        <f>SUMIFS(Data_CoCau[Tổng Xuất_Order_SKU],Data_CoCau[Year],E$2,Data_CoCau[Main SKU | Name],CoCau_VayTron!$A112,Data_CoCau[SKU_Xuất_GOM],CoCau_VayTron!$C112)</f>
        <v>69221.5</v>
      </c>
      <c r="F112" s="41">
        <f>SUMIFS(Data_CoCau[Tổng Xuất_Order_SKU],Data_CoCau[Year],F$2,Data_CoCau[Main SKU | Name],CoCau_VayTron!$A112,Data_CoCau[SKU_Xuất_GOM],CoCau_VayTron!$C112)</f>
        <v>0</v>
      </c>
      <c r="H112" s="63">
        <f t="shared" ref="H112" si="62">IFERROR(D112/D111,0)</f>
        <v>3.7422037422037424E-2</v>
      </c>
      <c r="I112" s="63">
        <f t="shared" ref="I112" si="63">IFERROR(E112/E111,0)</f>
        <v>8.3198918269230773E-2</v>
      </c>
      <c r="J112" s="63">
        <f t="shared" ref="J112" si="64">IFERROR(F112/F111,0)</f>
        <v>0</v>
      </c>
      <c r="L112" s="41"/>
      <c r="M112" s="41"/>
      <c r="N112" s="41"/>
      <c r="P112" s="63">
        <f t="shared" ref="P112:P122" si="65">H112</f>
        <v>3.7422037422037424E-2</v>
      </c>
      <c r="Q112" s="63">
        <f t="shared" ref="Q112:Q122" si="66">I112</f>
        <v>8.3198918269230773E-2</v>
      </c>
      <c r="R112" s="63">
        <f t="shared" ref="R112:R122" si="67">J112</f>
        <v>0</v>
      </c>
    </row>
    <row r="113" spans="1:18" x14ac:dyDescent="0.35">
      <c r="A113" s="5" t="s">
        <v>312</v>
      </c>
      <c r="B113" s="24"/>
      <c r="C113" s="24" t="s">
        <v>293</v>
      </c>
      <c r="D113" s="42">
        <f>SUMIFS(Data_CoCau[Tổng Xuất_Order_SKU],Data_CoCau[Year],D$2,Data_CoCau[Main SKU | Name],CoCau_VayTron!$A113,Data_CoCau[SKU_Xuất_GOM],CoCau_VayTron!$C113)</f>
        <v>253414</v>
      </c>
      <c r="E113" s="42">
        <f>SUMIFS(Data_CoCau[Tổng Xuất_Order_SKU],Data_CoCau[Year],E$2,Data_CoCau[Main SKU | Name],CoCau_VayTron!$A113,Data_CoCau[SKU_Xuất_GOM],CoCau_VayTron!$C113)</f>
        <v>562452.75</v>
      </c>
      <c r="F113" s="42">
        <f>SUMIFS(Data_CoCau[Tổng Xuất_Order_SKU],Data_CoCau[Year],F$2,Data_CoCau[Main SKU | Name],CoCau_VayTron!$A113,Data_CoCau[SKU_Xuất_GOM],CoCau_VayTron!$C113)</f>
        <v>0</v>
      </c>
      <c r="H113" s="64">
        <f t="shared" ref="H113:J113" si="68">IFERROR(D113/D111,0)</f>
        <v>0.35123215523215523</v>
      </c>
      <c r="I113" s="64">
        <f t="shared" si="68"/>
        <v>0.67602493990384616</v>
      </c>
      <c r="J113" s="64">
        <f t="shared" si="68"/>
        <v>0</v>
      </c>
      <c r="L113" s="42"/>
      <c r="M113" s="42"/>
      <c r="N113" s="42"/>
      <c r="P113" s="64">
        <f t="shared" si="65"/>
        <v>0.35123215523215523</v>
      </c>
      <c r="Q113" s="64">
        <f t="shared" si="66"/>
        <v>0.67602493990384616</v>
      </c>
      <c r="R113" s="64">
        <f t="shared" si="67"/>
        <v>0</v>
      </c>
    </row>
    <row r="114" spans="1:18" x14ac:dyDescent="0.35">
      <c r="A114" s="5" t="s">
        <v>312</v>
      </c>
      <c r="B114" s="24"/>
      <c r="C114" s="24" t="s">
        <v>295</v>
      </c>
      <c r="D114" s="42">
        <f>SUMIFS(Data_CoCau[Tổng Xuất_Order_SKU],Data_CoCau[Year],D$2,Data_CoCau[Main SKU | Name],CoCau_VayTron!$A114,Data_CoCau[SKU_Xuất_GOM],CoCau_VayTron!$C114)</f>
        <v>99550</v>
      </c>
      <c r="E114" s="42">
        <f>SUMIFS(Data_CoCau[Tổng Xuất_Order_SKU],Data_CoCau[Year],E$2,Data_CoCau[Main SKU | Name],CoCau_VayTron!$A114,Data_CoCau[SKU_Xuất_GOM],CoCau_VayTron!$C114)</f>
        <v>0</v>
      </c>
      <c r="F114" s="42">
        <f>SUMIFS(Data_CoCau[Tổng Xuất_Order_SKU],Data_CoCau[Year],F$2,Data_CoCau[Main SKU | Name],CoCau_VayTron!$A114,Data_CoCau[SKU_Xuất_GOM],CoCau_VayTron!$C114)</f>
        <v>0</v>
      </c>
      <c r="H114" s="64">
        <f t="shared" ref="H114:J114" si="69">IFERROR(D114/D111,0)</f>
        <v>0.13797643797643797</v>
      </c>
      <c r="I114" s="64">
        <f t="shared" si="69"/>
        <v>0</v>
      </c>
      <c r="J114" s="64">
        <f t="shared" si="69"/>
        <v>0</v>
      </c>
      <c r="L114" s="42"/>
      <c r="M114" s="42"/>
      <c r="N114" s="42"/>
      <c r="P114" s="64">
        <f t="shared" si="65"/>
        <v>0.13797643797643797</v>
      </c>
      <c r="Q114" s="64">
        <f t="shared" si="66"/>
        <v>0</v>
      </c>
      <c r="R114" s="64">
        <f t="shared" si="67"/>
        <v>0</v>
      </c>
    </row>
    <row r="115" spans="1:18" x14ac:dyDescent="0.35">
      <c r="A115" s="5" t="s">
        <v>312</v>
      </c>
      <c r="B115" s="24"/>
      <c r="C115" s="24" t="s">
        <v>373</v>
      </c>
      <c r="D115" s="42">
        <f>SUMIFS(Data_CoCau[Tổng Xuất_Order_SKU],Data_CoCau[Year],D$2,Data_CoCau[Main SKU | Name],CoCau_VayTron!$A115,Data_CoCau[SKU_Xuất_GOM],CoCau_VayTron!$C115)</f>
        <v>203038</v>
      </c>
      <c r="E115" s="42">
        <f>SUMIFS(Data_CoCau[Tổng Xuất_Order_SKU],Data_CoCau[Year],E$2,Data_CoCau[Main SKU | Name],CoCau_VayTron!$A115,Data_CoCau[SKU_Xuất_GOM],CoCau_VayTron!$C115)</f>
        <v>118495.25</v>
      </c>
      <c r="F115" s="42">
        <f>SUMIFS(Data_CoCau[Tổng Xuất_Order_SKU],Data_CoCau[Year],F$2,Data_CoCau[Main SKU | Name],CoCau_VayTron!$A115,Data_CoCau[SKU_Xuất_GOM],CoCau_VayTron!$C115)</f>
        <v>0</v>
      </c>
      <c r="H115" s="64">
        <f t="shared" ref="H115:J115" si="70">IFERROR(D115/D111,0)</f>
        <v>0.28141094941094941</v>
      </c>
      <c r="I115" s="64">
        <f t="shared" si="70"/>
        <v>0.14242217548076924</v>
      </c>
      <c r="J115" s="64">
        <f t="shared" si="70"/>
        <v>0</v>
      </c>
      <c r="L115" s="42"/>
      <c r="M115" s="42"/>
      <c r="N115" s="42"/>
      <c r="P115" s="64">
        <f t="shared" si="65"/>
        <v>0.28141094941094941</v>
      </c>
      <c r="Q115" s="64">
        <f t="shared" si="66"/>
        <v>0.14242217548076924</v>
      </c>
      <c r="R115" s="64">
        <f t="shared" si="67"/>
        <v>0</v>
      </c>
    </row>
    <row r="116" spans="1:18" x14ac:dyDescent="0.35">
      <c r="A116" s="5" t="s">
        <v>312</v>
      </c>
      <c r="B116" s="24"/>
      <c r="C116" s="24" t="s">
        <v>372</v>
      </c>
      <c r="D116" s="42">
        <f>SUMIFS(Data_CoCau[Tổng Xuất_Order_SKU],Data_CoCau[Year],D$2,Data_CoCau[Main SKU | Name],CoCau_VayTron!$A116,Data_CoCau[SKU_Xuất_GOM],CoCau_VayTron!$C116)</f>
        <v>1100</v>
      </c>
      <c r="E116" s="42">
        <f>SUMIFS(Data_CoCau[Tổng Xuất_Order_SKU],Data_CoCau[Year],E$2,Data_CoCau[Main SKU | Name],CoCau_VayTron!$A116,Data_CoCau[SKU_Xuất_GOM],CoCau_VayTron!$C116)</f>
        <v>0</v>
      </c>
      <c r="F116" s="42">
        <f>SUMIFS(Data_CoCau[Tổng Xuất_Order_SKU],Data_CoCau[Year],F$2,Data_CoCau[Main SKU | Name],CoCau_VayTron!$A116,Data_CoCau[SKU_Xuất_GOM],CoCau_VayTron!$C116)</f>
        <v>0</v>
      </c>
      <c r="H116" s="64">
        <f t="shared" ref="H116:J116" si="71">IFERROR(D116/D111,0)</f>
        <v>1.5246015246015245E-3</v>
      </c>
      <c r="I116" s="64">
        <f t="shared" si="71"/>
        <v>0</v>
      </c>
      <c r="J116" s="64">
        <f t="shared" si="71"/>
        <v>0</v>
      </c>
      <c r="L116" s="42"/>
      <c r="M116" s="42"/>
      <c r="N116" s="42"/>
      <c r="P116" s="64">
        <f t="shared" si="65"/>
        <v>1.5246015246015245E-3</v>
      </c>
      <c r="Q116" s="64">
        <f t="shared" si="66"/>
        <v>0</v>
      </c>
      <c r="R116" s="64">
        <f t="shared" si="67"/>
        <v>0</v>
      </c>
    </row>
    <row r="117" spans="1:18" x14ac:dyDescent="0.35">
      <c r="A117" s="5" t="s">
        <v>312</v>
      </c>
      <c r="B117" s="24"/>
      <c r="C117" s="24" t="s">
        <v>305</v>
      </c>
      <c r="D117" s="42">
        <f>SUMIFS(Data_CoCau[Tổng Xuất_Order_SKU],Data_CoCau[Year],D$2,Data_CoCau[Main SKU | Name],CoCau_VayTron!$A117,Data_CoCau[SKU_Xuất_GOM],CoCau_VayTron!$C117)</f>
        <v>7100</v>
      </c>
      <c r="E117" s="42">
        <f>SUMIFS(Data_CoCau[Tổng Xuất_Order_SKU],Data_CoCau[Year],E$2,Data_CoCau[Main SKU | Name],CoCau_VayTron!$A117,Data_CoCau[SKU_Xuất_GOM],CoCau_VayTron!$C117)</f>
        <v>0</v>
      </c>
      <c r="F117" s="42">
        <f>SUMIFS(Data_CoCau[Tổng Xuất_Order_SKU],Data_CoCau[Year],F$2,Data_CoCau[Main SKU | Name],CoCau_VayTron!$A117,Data_CoCau[SKU_Xuất_GOM],CoCau_VayTron!$C117)</f>
        <v>0</v>
      </c>
      <c r="H117" s="64">
        <f t="shared" ref="H117:J117" si="72">IFERROR(D117/D111,0)</f>
        <v>9.8406098406098406E-3</v>
      </c>
      <c r="I117" s="64">
        <f t="shared" si="72"/>
        <v>0</v>
      </c>
      <c r="J117" s="64">
        <f t="shared" si="72"/>
        <v>0</v>
      </c>
      <c r="L117" s="42"/>
      <c r="M117" s="42"/>
      <c r="N117" s="42"/>
      <c r="P117" s="64">
        <f t="shared" si="65"/>
        <v>9.8406098406098406E-3</v>
      </c>
      <c r="Q117" s="64">
        <f t="shared" si="66"/>
        <v>0</v>
      </c>
      <c r="R117" s="64">
        <f t="shared" si="67"/>
        <v>0</v>
      </c>
    </row>
    <row r="118" spans="1:18" x14ac:dyDescent="0.35">
      <c r="A118" s="5" t="s">
        <v>312</v>
      </c>
      <c r="B118" s="24"/>
      <c r="C118" s="24" t="s">
        <v>290</v>
      </c>
      <c r="D118" s="42">
        <f>SUMIFS(Data_CoCau[Tổng Xuất_Order_SKU],Data_CoCau[Year],D$2,Data_CoCau[Main SKU | Name],CoCau_VayTron!$A118,Data_CoCau[SKU_Xuất_GOM],CoCau_VayTron!$C118)</f>
        <v>25227</v>
      </c>
      <c r="E118" s="42">
        <f>SUMIFS(Data_CoCau[Tổng Xuất_Order_SKU],Data_CoCau[Year],E$2,Data_CoCau[Main SKU | Name],CoCau_VayTron!$A118,Data_CoCau[SKU_Xuất_GOM],CoCau_VayTron!$C118)</f>
        <v>44210.5</v>
      </c>
      <c r="F118" s="42">
        <f>SUMIFS(Data_CoCau[Tổng Xuất_Order_SKU],Data_CoCau[Year],F$2,Data_CoCau[Main SKU | Name],CoCau_VayTron!$A118,Data_CoCau[SKU_Xuất_GOM],CoCau_VayTron!$C118)</f>
        <v>0</v>
      </c>
      <c r="H118" s="64">
        <f t="shared" ref="H118:J118" si="73">IFERROR(D118/D111,0)</f>
        <v>3.4964656964656962E-2</v>
      </c>
      <c r="I118" s="64">
        <f t="shared" si="73"/>
        <v>5.3137620192307694E-2</v>
      </c>
      <c r="J118" s="64">
        <f t="shared" si="73"/>
        <v>0</v>
      </c>
      <c r="L118" s="42"/>
      <c r="M118" s="42"/>
      <c r="N118" s="42"/>
      <c r="P118" s="64">
        <f t="shared" si="65"/>
        <v>3.4964656964656962E-2</v>
      </c>
      <c r="Q118" s="64">
        <f t="shared" si="66"/>
        <v>5.3137620192307694E-2</v>
      </c>
      <c r="R118" s="64">
        <f t="shared" si="67"/>
        <v>0</v>
      </c>
    </row>
    <row r="119" spans="1:18" x14ac:dyDescent="0.35">
      <c r="A119" s="5" t="s">
        <v>312</v>
      </c>
      <c r="B119" s="24"/>
      <c r="C119" s="24" t="s">
        <v>146</v>
      </c>
      <c r="D119" s="42">
        <f>SUMIFS(Data_CoCau[Tổng Xuất_Order_SKU],Data_CoCau[Year],D$2,Data_CoCau[Main SKU | Name],CoCau_VayTron!$A119,Data_CoCau[SKU_Xuất_GOM],CoCau_VayTron!$C119)</f>
        <v>105071</v>
      </c>
      <c r="E119" s="42">
        <f>SUMIFS(Data_CoCau[Tổng Xuất_Order_SKU],Data_CoCau[Year],E$2,Data_CoCau[Main SKU | Name],CoCau_VayTron!$A119,Data_CoCau[SKU_Xuất_GOM],CoCau_VayTron!$C119)</f>
        <v>37620</v>
      </c>
      <c r="F119" s="42">
        <f>SUMIFS(Data_CoCau[Tổng Xuất_Order_SKU],Data_CoCau[Year],F$2,Data_CoCau[Main SKU | Name],CoCau_VayTron!$A119,Data_CoCau[SKU_Xuất_GOM],CoCau_VayTron!$C119)</f>
        <v>0</v>
      </c>
      <c r="H119" s="64">
        <f t="shared" ref="H119:J119" si="74">IFERROR(D119/D111,0)</f>
        <v>0.14562855162855162</v>
      </c>
      <c r="I119" s="64">
        <f t="shared" si="74"/>
        <v>4.5216346153846156E-2</v>
      </c>
      <c r="J119" s="64">
        <f t="shared" si="74"/>
        <v>0</v>
      </c>
      <c r="L119" s="42"/>
      <c r="M119" s="42"/>
      <c r="N119" s="42"/>
      <c r="P119" s="64">
        <f t="shared" si="65"/>
        <v>0.14562855162855162</v>
      </c>
      <c r="Q119" s="64">
        <f t="shared" si="66"/>
        <v>4.5216346153846156E-2</v>
      </c>
      <c r="R119" s="64">
        <f t="shared" si="67"/>
        <v>0</v>
      </c>
    </row>
    <row r="120" spans="1:18" x14ac:dyDescent="0.35">
      <c r="A120" s="5" t="s">
        <v>312</v>
      </c>
      <c r="B120" s="24"/>
      <c r="C120" s="24" t="s">
        <v>297</v>
      </c>
      <c r="D120" s="42">
        <f>SUMIFS(Data_CoCau[Tổng Xuất_Order_SKU],Data_CoCau[Year],D$2,Data_CoCau[Main SKU | Name],CoCau_VayTron!$A120,Data_CoCau[SKU_Xuất_GOM],CoCau_VayTron!$C120)</f>
        <v>0</v>
      </c>
      <c r="E120" s="42">
        <f>SUMIFS(Data_CoCau[Tổng Xuất_Order_SKU],Data_CoCau[Year],E$2,Data_CoCau[Main SKU | Name],CoCau_VayTron!$A120,Data_CoCau[SKU_Xuất_GOM],CoCau_VayTron!$C120)</f>
        <v>0</v>
      </c>
      <c r="F120" s="42">
        <f>SUMIFS(Data_CoCau[Tổng Xuất_Order_SKU],Data_CoCau[Year],F$2,Data_CoCau[Main SKU | Name],CoCau_VayTron!$A120,Data_CoCau[SKU_Xuất_GOM],CoCau_VayTron!$C120)</f>
        <v>0</v>
      </c>
      <c r="H120" s="64">
        <f t="shared" ref="H120:J120" si="75">IFERROR(D120/D111,0)</f>
        <v>0</v>
      </c>
      <c r="I120" s="64">
        <f t="shared" si="75"/>
        <v>0</v>
      </c>
      <c r="J120" s="64">
        <f t="shared" si="75"/>
        <v>0</v>
      </c>
      <c r="L120" s="42"/>
      <c r="M120" s="42"/>
      <c r="N120" s="42"/>
      <c r="P120" s="64">
        <f t="shared" si="65"/>
        <v>0</v>
      </c>
      <c r="Q120" s="64">
        <f t="shared" si="66"/>
        <v>0</v>
      </c>
      <c r="R120" s="64">
        <f t="shared" si="67"/>
        <v>0</v>
      </c>
    </row>
    <row r="121" spans="1:18" x14ac:dyDescent="0.35">
      <c r="A121" s="5" t="s">
        <v>312</v>
      </c>
      <c r="B121" s="24"/>
      <c r="C121" s="24" t="s">
        <v>294</v>
      </c>
      <c r="D121" s="42">
        <f>SUMIFS(Data_CoCau[Tổng Xuất_Order_SKU],Data_CoCau[Year],D$2,Data_CoCau[Main SKU | Name],CoCau_VayTron!$A121,Data_CoCau[SKU_Xuất_GOM],CoCau_VayTron!$C121)</f>
        <v>0</v>
      </c>
      <c r="E121" s="42">
        <f>SUMIFS(Data_CoCau[Tổng Xuất_Order_SKU],Data_CoCau[Year],E$2,Data_CoCau[Main SKU | Name],CoCau_VayTron!$A121,Data_CoCau[SKU_Xuất_GOM],CoCau_VayTron!$C121)</f>
        <v>0</v>
      </c>
      <c r="F121" s="42">
        <f>SUMIFS(Data_CoCau[Tổng Xuất_Order_SKU],Data_CoCau[Year],F$2,Data_CoCau[Main SKU | Name],CoCau_VayTron!$A121,Data_CoCau[SKU_Xuất_GOM],CoCau_VayTron!$C121)</f>
        <v>0</v>
      </c>
      <c r="H121" s="64">
        <f t="shared" ref="H121:J121" si="76">IFERROR(D121/D111,0)</f>
        <v>0</v>
      </c>
      <c r="I121" s="64">
        <f t="shared" si="76"/>
        <v>0</v>
      </c>
      <c r="J121" s="64">
        <f t="shared" si="76"/>
        <v>0</v>
      </c>
      <c r="L121" s="42"/>
      <c r="M121" s="42"/>
      <c r="N121" s="42"/>
      <c r="P121" s="64">
        <f t="shared" si="65"/>
        <v>0</v>
      </c>
      <c r="Q121" s="64">
        <f t="shared" si="66"/>
        <v>0</v>
      </c>
      <c r="R121" s="64">
        <f t="shared" si="67"/>
        <v>0</v>
      </c>
    </row>
    <row r="122" spans="1:18" x14ac:dyDescent="0.35">
      <c r="A122" s="5" t="s">
        <v>312</v>
      </c>
      <c r="B122" s="24"/>
      <c r="C122" s="24" t="s">
        <v>374</v>
      </c>
      <c r="D122" s="42">
        <f>SUMIFS(Data_CoCau[Tổng Xuất_Order_SKU],Data_CoCau[Year],D$2,Data_CoCau[Main SKU | Name],CoCau_VayTron!$A122,Data_CoCau[SKU_Xuất_GOM],CoCau_VayTron!$C122)</f>
        <v>0</v>
      </c>
      <c r="E122" s="42">
        <f>SUMIFS(Data_CoCau[Tổng Xuất_Order_SKU],Data_CoCau[Year],E$2,Data_CoCau[Main SKU | Name],CoCau_VayTron!$A122,Data_CoCau[SKU_Xuất_GOM],CoCau_VayTron!$C122)</f>
        <v>0</v>
      </c>
      <c r="F122" s="42">
        <f>SUMIFS(Data_CoCau[Tổng Xuất_Order_SKU],Data_CoCau[Year],F$2,Data_CoCau[Main SKU | Name],CoCau_VayTron!$A122,Data_CoCau[SKU_Xuất_GOM],CoCau_VayTron!$C122)</f>
        <v>0</v>
      </c>
      <c r="H122" s="64">
        <f t="shared" ref="H122:J122" si="77">IFERROR(D122/D111,0)</f>
        <v>0</v>
      </c>
      <c r="I122" s="64">
        <f t="shared" si="77"/>
        <v>0</v>
      </c>
      <c r="J122" s="64">
        <f t="shared" si="77"/>
        <v>0</v>
      </c>
      <c r="L122" s="42"/>
      <c r="M122" s="42"/>
      <c r="N122" s="42"/>
      <c r="P122" s="64">
        <f t="shared" si="65"/>
        <v>0</v>
      </c>
      <c r="Q122" s="64">
        <f t="shared" si="66"/>
        <v>0</v>
      </c>
      <c r="R122" s="64">
        <f t="shared" si="67"/>
        <v>0</v>
      </c>
    </row>
    <row r="123" spans="1:18" s="1" customFormat="1" x14ac:dyDescent="0.35">
      <c r="A123" s="6" t="s">
        <v>328</v>
      </c>
      <c r="B123" s="56" t="s">
        <v>328</v>
      </c>
      <c r="C123" s="56"/>
      <c r="D123" s="61">
        <f t="shared" ref="D123" si="78">SUM(D124:D134)</f>
        <v>50000</v>
      </c>
      <c r="E123" s="61">
        <f t="shared" ref="E123" si="79">SUM(E124:E134)</f>
        <v>11000</v>
      </c>
      <c r="F123" s="61">
        <f t="shared" ref="F123" si="80">SUM(F124:F134)</f>
        <v>0</v>
      </c>
      <c r="H123" s="62"/>
      <c r="I123" s="62"/>
      <c r="J123" s="62"/>
      <c r="L123" s="66">
        <f>SUMIFS(Data_Xuất[Xuất-NX],Data_Xuất[Year],L$2,Data_Xuất[Material-Xuất | Name],CoCau_VayTron!$A123)</f>
        <v>49499.999999999993</v>
      </c>
      <c r="M123" s="66">
        <f>SUMIFS(Data_Xuất[Xuất-NX],Data_Xuất[Year],M$2,Data_Xuất[Material-Xuất | Name],CoCau_VayTron!$A123)</f>
        <v>11000</v>
      </c>
      <c r="N123" s="66">
        <f>SUMIFS(Data_Xuất[Xuất-NX],Data_Xuất[Year],N$2,Data_Xuất[Material-Xuất | Name],CoCau_VayTron!$A123)</f>
        <v>0</v>
      </c>
      <c r="P123" s="62"/>
      <c r="Q123" s="62"/>
      <c r="R123" s="62"/>
    </row>
    <row r="124" spans="1:18" x14ac:dyDescent="0.35">
      <c r="A124" s="5" t="s">
        <v>328</v>
      </c>
      <c r="B124" s="30"/>
      <c r="C124" s="30" t="s">
        <v>292</v>
      </c>
      <c r="D124" s="41">
        <f>SUMIFS(Data_CoCau[Tổng Xuất_Order_SKU],Data_CoCau[Year],D$2,Data_CoCau[Main SKU | Name],CoCau_VayTron!$A124,Data_CoCau[SKU_Xuất_GOM],CoCau_VayTron!$C124)</f>
        <v>0</v>
      </c>
      <c r="E124" s="41">
        <f>SUMIFS(Data_CoCau[Tổng Xuất_Order_SKU],Data_CoCau[Year],E$2,Data_CoCau[Main SKU | Name],CoCau_VayTron!$A124,Data_CoCau[SKU_Xuất_GOM],CoCau_VayTron!$C124)</f>
        <v>3750</v>
      </c>
      <c r="F124" s="41">
        <f>SUMIFS(Data_CoCau[Tổng Xuất_Order_SKU],Data_CoCau[Year],F$2,Data_CoCau[Main SKU | Name],CoCau_VayTron!$A124,Data_CoCau[SKU_Xuất_GOM],CoCau_VayTron!$C124)</f>
        <v>0</v>
      </c>
      <c r="H124" s="63">
        <f t="shared" ref="H124" si="81">IFERROR(D124/D123,0)</f>
        <v>0</v>
      </c>
      <c r="I124" s="63">
        <f t="shared" ref="I124" si="82">IFERROR(E124/E123,0)</f>
        <v>0.34090909090909088</v>
      </c>
      <c r="J124" s="63">
        <f t="shared" ref="J124" si="83">IFERROR(F124/F123,0)</f>
        <v>0</v>
      </c>
      <c r="L124" s="41"/>
      <c r="M124" s="41"/>
      <c r="N124" s="41"/>
      <c r="P124" s="63">
        <f t="shared" ref="P124:P134" si="84">H124</f>
        <v>0</v>
      </c>
      <c r="Q124" s="63">
        <f t="shared" ref="Q124:Q134" si="85">I124</f>
        <v>0.34090909090909088</v>
      </c>
      <c r="R124" s="63">
        <f t="shared" ref="R124:R134" si="86">J124</f>
        <v>0</v>
      </c>
    </row>
    <row r="125" spans="1:18" x14ac:dyDescent="0.35">
      <c r="A125" s="5" t="s">
        <v>328</v>
      </c>
      <c r="B125" s="24"/>
      <c r="C125" s="24" t="s">
        <v>293</v>
      </c>
      <c r="D125" s="42">
        <f>SUMIFS(Data_CoCau[Tổng Xuất_Order_SKU],Data_CoCau[Year],D$2,Data_CoCau[Main SKU | Name],CoCau_VayTron!$A125,Data_CoCau[SKU_Xuất_GOM],CoCau_VayTron!$C125)</f>
        <v>46496</v>
      </c>
      <c r="E125" s="42">
        <f>SUMIFS(Data_CoCau[Tổng Xuất_Order_SKU],Data_CoCau[Year],E$2,Data_CoCau[Main SKU | Name],CoCau_VayTron!$A125,Data_CoCau[SKU_Xuất_GOM],CoCau_VayTron!$C125)</f>
        <v>5200</v>
      </c>
      <c r="F125" s="42">
        <f>SUMIFS(Data_CoCau[Tổng Xuất_Order_SKU],Data_CoCau[Year],F$2,Data_CoCau[Main SKU | Name],CoCau_VayTron!$A125,Data_CoCau[SKU_Xuất_GOM],CoCau_VayTron!$C125)</f>
        <v>0</v>
      </c>
      <c r="H125" s="64">
        <f t="shared" ref="H125:J125" si="87">IFERROR(D125/D123,0)</f>
        <v>0.92991999999999997</v>
      </c>
      <c r="I125" s="64">
        <f t="shared" si="87"/>
        <v>0.47272727272727272</v>
      </c>
      <c r="J125" s="64">
        <f t="shared" si="87"/>
        <v>0</v>
      </c>
      <c r="L125" s="42"/>
      <c r="M125" s="42"/>
      <c r="N125" s="42"/>
      <c r="P125" s="64">
        <f t="shared" si="84"/>
        <v>0.92991999999999997</v>
      </c>
      <c r="Q125" s="64">
        <f t="shared" si="85"/>
        <v>0.47272727272727272</v>
      </c>
      <c r="R125" s="64">
        <f t="shared" si="86"/>
        <v>0</v>
      </c>
    </row>
    <row r="126" spans="1:18" x14ac:dyDescent="0.35">
      <c r="A126" s="5" t="s">
        <v>328</v>
      </c>
      <c r="B126" s="24"/>
      <c r="C126" s="24" t="s">
        <v>295</v>
      </c>
      <c r="D126" s="42">
        <f>SUMIFS(Data_CoCau[Tổng Xuất_Order_SKU],Data_CoCau[Year],D$2,Data_CoCau[Main SKU | Name],CoCau_VayTron!$A126,Data_CoCau[SKU_Xuất_GOM],CoCau_VayTron!$C126)</f>
        <v>0</v>
      </c>
      <c r="E126" s="42">
        <f>SUMIFS(Data_CoCau[Tổng Xuất_Order_SKU],Data_CoCau[Year],E$2,Data_CoCau[Main SKU | Name],CoCau_VayTron!$A126,Data_CoCau[SKU_Xuất_GOM],CoCau_VayTron!$C126)</f>
        <v>0</v>
      </c>
      <c r="F126" s="42">
        <f>SUMIFS(Data_CoCau[Tổng Xuất_Order_SKU],Data_CoCau[Year],F$2,Data_CoCau[Main SKU | Name],CoCau_VayTron!$A126,Data_CoCau[SKU_Xuất_GOM],CoCau_VayTron!$C126)</f>
        <v>0</v>
      </c>
      <c r="H126" s="64">
        <f t="shared" ref="H126:J126" si="88">IFERROR(D126/D123,0)</f>
        <v>0</v>
      </c>
      <c r="I126" s="64">
        <f t="shared" si="88"/>
        <v>0</v>
      </c>
      <c r="J126" s="64">
        <f t="shared" si="88"/>
        <v>0</v>
      </c>
      <c r="L126" s="42"/>
      <c r="M126" s="42"/>
      <c r="N126" s="42"/>
      <c r="P126" s="64">
        <f t="shared" si="84"/>
        <v>0</v>
      </c>
      <c r="Q126" s="64">
        <f t="shared" si="85"/>
        <v>0</v>
      </c>
      <c r="R126" s="64">
        <f t="shared" si="86"/>
        <v>0</v>
      </c>
    </row>
    <row r="127" spans="1:18" x14ac:dyDescent="0.35">
      <c r="A127" s="5" t="s">
        <v>328</v>
      </c>
      <c r="B127" s="24"/>
      <c r="C127" s="24" t="s">
        <v>373</v>
      </c>
      <c r="D127" s="42">
        <f>SUMIFS(Data_CoCau[Tổng Xuất_Order_SKU],Data_CoCau[Year],D$2,Data_CoCau[Main SKU | Name],CoCau_VayTron!$A127,Data_CoCau[SKU_Xuất_GOM],CoCau_VayTron!$C127)</f>
        <v>0</v>
      </c>
      <c r="E127" s="42">
        <f>SUMIFS(Data_CoCau[Tổng Xuất_Order_SKU],Data_CoCau[Year],E$2,Data_CoCau[Main SKU | Name],CoCau_VayTron!$A127,Data_CoCau[SKU_Xuất_GOM],CoCau_VayTron!$C127)</f>
        <v>1250</v>
      </c>
      <c r="F127" s="42">
        <f>SUMIFS(Data_CoCau[Tổng Xuất_Order_SKU],Data_CoCau[Year],F$2,Data_CoCau[Main SKU | Name],CoCau_VayTron!$A127,Data_CoCau[SKU_Xuất_GOM],CoCau_VayTron!$C127)</f>
        <v>0</v>
      </c>
      <c r="H127" s="64">
        <f t="shared" ref="H127:J127" si="89">IFERROR(D127/D123,0)</f>
        <v>0</v>
      </c>
      <c r="I127" s="64">
        <f t="shared" si="89"/>
        <v>0.11363636363636363</v>
      </c>
      <c r="J127" s="64">
        <f t="shared" si="89"/>
        <v>0</v>
      </c>
      <c r="L127" s="42"/>
      <c r="M127" s="42"/>
      <c r="N127" s="42"/>
      <c r="P127" s="64">
        <f t="shared" si="84"/>
        <v>0</v>
      </c>
      <c r="Q127" s="64">
        <f t="shared" si="85"/>
        <v>0.11363636363636363</v>
      </c>
      <c r="R127" s="64">
        <f t="shared" si="86"/>
        <v>0</v>
      </c>
    </row>
    <row r="128" spans="1:18" x14ac:dyDescent="0.35">
      <c r="A128" s="5" t="s">
        <v>328</v>
      </c>
      <c r="B128" s="24"/>
      <c r="C128" s="24" t="s">
        <v>372</v>
      </c>
      <c r="D128" s="42">
        <f>SUMIFS(Data_CoCau[Tổng Xuất_Order_SKU],Data_CoCau[Year],D$2,Data_CoCau[Main SKU | Name],CoCau_VayTron!$A128,Data_CoCau[SKU_Xuất_GOM],CoCau_VayTron!$C128)</f>
        <v>0</v>
      </c>
      <c r="E128" s="42">
        <f>SUMIFS(Data_CoCau[Tổng Xuất_Order_SKU],Data_CoCau[Year],E$2,Data_CoCau[Main SKU | Name],CoCau_VayTron!$A128,Data_CoCau[SKU_Xuất_GOM],CoCau_VayTron!$C128)</f>
        <v>0</v>
      </c>
      <c r="F128" s="42">
        <f>SUMIFS(Data_CoCau[Tổng Xuất_Order_SKU],Data_CoCau[Year],F$2,Data_CoCau[Main SKU | Name],CoCau_VayTron!$A128,Data_CoCau[SKU_Xuất_GOM],CoCau_VayTron!$C128)</f>
        <v>0</v>
      </c>
      <c r="H128" s="64">
        <f t="shared" ref="H128:J128" si="90">IFERROR(D128/D123,0)</f>
        <v>0</v>
      </c>
      <c r="I128" s="64">
        <f t="shared" si="90"/>
        <v>0</v>
      </c>
      <c r="J128" s="64">
        <f t="shared" si="90"/>
        <v>0</v>
      </c>
      <c r="L128" s="42"/>
      <c r="M128" s="42"/>
      <c r="N128" s="42"/>
      <c r="P128" s="64">
        <f t="shared" si="84"/>
        <v>0</v>
      </c>
      <c r="Q128" s="64">
        <f t="shared" si="85"/>
        <v>0</v>
      </c>
      <c r="R128" s="64">
        <f t="shared" si="86"/>
        <v>0</v>
      </c>
    </row>
    <row r="129" spans="1:18" x14ac:dyDescent="0.35">
      <c r="A129" s="5" t="s">
        <v>328</v>
      </c>
      <c r="B129" s="24"/>
      <c r="C129" s="24" t="s">
        <v>305</v>
      </c>
      <c r="D129" s="42">
        <f>SUMIFS(Data_CoCau[Tổng Xuất_Order_SKU],Data_CoCau[Year],D$2,Data_CoCau[Main SKU | Name],CoCau_VayTron!$A129,Data_CoCau[SKU_Xuất_GOM],CoCau_VayTron!$C129)</f>
        <v>3504</v>
      </c>
      <c r="E129" s="42">
        <f>SUMIFS(Data_CoCau[Tổng Xuất_Order_SKU],Data_CoCau[Year],E$2,Data_CoCau[Main SKU | Name],CoCau_VayTron!$A129,Data_CoCau[SKU_Xuất_GOM],CoCau_VayTron!$C129)</f>
        <v>0</v>
      </c>
      <c r="F129" s="42">
        <f>SUMIFS(Data_CoCau[Tổng Xuất_Order_SKU],Data_CoCau[Year],F$2,Data_CoCau[Main SKU | Name],CoCau_VayTron!$A129,Data_CoCau[SKU_Xuất_GOM],CoCau_VayTron!$C129)</f>
        <v>0</v>
      </c>
      <c r="H129" s="64">
        <f t="shared" ref="H129:J129" si="91">IFERROR(D129/D123,0)</f>
        <v>7.0080000000000003E-2</v>
      </c>
      <c r="I129" s="64">
        <f t="shared" si="91"/>
        <v>0</v>
      </c>
      <c r="J129" s="64">
        <f t="shared" si="91"/>
        <v>0</v>
      </c>
      <c r="L129" s="42"/>
      <c r="M129" s="42"/>
      <c r="N129" s="42"/>
      <c r="P129" s="64">
        <f t="shared" si="84"/>
        <v>7.0080000000000003E-2</v>
      </c>
      <c r="Q129" s="64">
        <f t="shared" si="85"/>
        <v>0</v>
      </c>
      <c r="R129" s="64">
        <f t="shared" si="86"/>
        <v>0</v>
      </c>
    </row>
    <row r="130" spans="1:18" x14ac:dyDescent="0.35">
      <c r="A130" s="5" t="s">
        <v>328</v>
      </c>
      <c r="B130" s="24"/>
      <c r="C130" s="24" t="s">
        <v>290</v>
      </c>
      <c r="D130" s="42">
        <f>SUMIFS(Data_CoCau[Tổng Xuất_Order_SKU],Data_CoCau[Year],D$2,Data_CoCau[Main SKU | Name],CoCau_VayTron!$A130,Data_CoCau[SKU_Xuất_GOM],CoCau_VayTron!$C130)</f>
        <v>0</v>
      </c>
      <c r="E130" s="42">
        <f>SUMIFS(Data_CoCau[Tổng Xuất_Order_SKU],Data_CoCau[Year],E$2,Data_CoCau[Main SKU | Name],CoCau_VayTron!$A130,Data_CoCau[SKU_Xuất_GOM],CoCau_VayTron!$C130)</f>
        <v>0</v>
      </c>
      <c r="F130" s="42">
        <f>SUMIFS(Data_CoCau[Tổng Xuất_Order_SKU],Data_CoCau[Year],F$2,Data_CoCau[Main SKU | Name],CoCau_VayTron!$A130,Data_CoCau[SKU_Xuất_GOM],CoCau_VayTron!$C130)</f>
        <v>0</v>
      </c>
      <c r="H130" s="64">
        <f t="shared" ref="H130:J130" si="92">IFERROR(D130/D123,0)</f>
        <v>0</v>
      </c>
      <c r="I130" s="64">
        <f t="shared" si="92"/>
        <v>0</v>
      </c>
      <c r="J130" s="64">
        <f t="shared" si="92"/>
        <v>0</v>
      </c>
      <c r="L130" s="42"/>
      <c r="M130" s="42"/>
      <c r="N130" s="42"/>
      <c r="P130" s="64">
        <f t="shared" si="84"/>
        <v>0</v>
      </c>
      <c r="Q130" s="64">
        <f t="shared" si="85"/>
        <v>0</v>
      </c>
      <c r="R130" s="64">
        <f t="shared" si="86"/>
        <v>0</v>
      </c>
    </row>
    <row r="131" spans="1:18" x14ac:dyDescent="0.35">
      <c r="A131" s="5" t="s">
        <v>328</v>
      </c>
      <c r="B131" s="24"/>
      <c r="C131" s="24" t="s">
        <v>146</v>
      </c>
      <c r="D131" s="42">
        <f>SUMIFS(Data_CoCau[Tổng Xuất_Order_SKU],Data_CoCau[Year],D$2,Data_CoCau[Main SKU | Name],CoCau_VayTron!$A131,Data_CoCau[SKU_Xuất_GOM],CoCau_VayTron!$C131)</f>
        <v>0</v>
      </c>
      <c r="E131" s="42">
        <f>SUMIFS(Data_CoCau[Tổng Xuất_Order_SKU],Data_CoCau[Year],E$2,Data_CoCau[Main SKU | Name],CoCau_VayTron!$A131,Data_CoCau[SKU_Xuất_GOM],CoCau_VayTron!$C131)</f>
        <v>800</v>
      </c>
      <c r="F131" s="42">
        <f>SUMIFS(Data_CoCau[Tổng Xuất_Order_SKU],Data_CoCau[Year],F$2,Data_CoCau[Main SKU | Name],CoCau_VayTron!$A131,Data_CoCau[SKU_Xuất_GOM],CoCau_VayTron!$C131)</f>
        <v>0</v>
      </c>
      <c r="H131" s="64">
        <f t="shared" ref="H131:J131" si="93">IFERROR(D131/D123,0)</f>
        <v>0</v>
      </c>
      <c r="I131" s="64">
        <f t="shared" si="93"/>
        <v>7.2727272727272724E-2</v>
      </c>
      <c r="J131" s="64">
        <f t="shared" si="93"/>
        <v>0</v>
      </c>
      <c r="L131" s="42"/>
      <c r="M131" s="42"/>
      <c r="N131" s="42"/>
      <c r="P131" s="64">
        <f t="shared" si="84"/>
        <v>0</v>
      </c>
      <c r="Q131" s="64">
        <f t="shared" si="85"/>
        <v>7.2727272727272724E-2</v>
      </c>
      <c r="R131" s="64">
        <f t="shared" si="86"/>
        <v>0</v>
      </c>
    </row>
    <row r="132" spans="1:18" x14ac:dyDescent="0.35">
      <c r="A132" s="5" t="s">
        <v>328</v>
      </c>
      <c r="B132" s="24"/>
      <c r="C132" s="24" t="s">
        <v>297</v>
      </c>
      <c r="D132" s="42">
        <f>SUMIFS(Data_CoCau[Tổng Xuất_Order_SKU],Data_CoCau[Year],D$2,Data_CoCau[Main SKU | Name],CoCau_VayTron!$A132,Data_CoCau[SKU_Xuất_GOM],CoCau_VayTron!$C132)</f>
        <v>0</v>
      </c>
      <c r="E132" s="42">
        <f>SUMIFS(Data_CoCau[Tổng Xuất_Order_SKU],Data_CoCau[Year],E$2,Data_CoCau[Main SKU | Name],CoCau_VayTron!$A132,Data_CoCau[SKU_Xuất_GOM],CoCau_VayTron!$C132)</f>
        <v>0</v>
      </c>
      <c r="F132" s="42">
        <f>SUMIFS(Data_CoCau[Tổng Xuất_Order_SKU],Data_CoCau[Year],F$2,Data_CoCau[Main SKU | Name],CoCau_VayTron!$A132,Data_CoCau[SKU_Xuất_GOM],CoCau_VayTron!$C132)</f>
        <v>0</v>
      </c>
      <c r="H132" s="64">
        <f t="shared" ref="H132:J132" si="94">IFERROR(D132/D123,0)</f>
        <v>0</v>
      </c>
      <c r="I132" s="64">
        <f t="shared" si="94"/>
        <v>0</v>
      </c>
      <c r="J132" s="64">
        <f t="shared" si="94"/>
        <v>0</v>
      </c>
      <c r="L132" s="42"/>
      <c r="M132" s="42"/>
      <c r="N132" s="42"/>
      <c r="P132" s="64">
        <f t="shared" si="84"/>
        <v>0</v>
      </c>
      <c r="Q132" s="64">
        <f t="shared" si="85"/>
        <v>0</v>
      </c>
      <c r="R132" s="64">
        <f t="shared" si="86"/>
        <v>0</v>
      </c>
    </row>
    <row r="133" spans="1:18" x14ac:dyDescent="0.35">
      <c r="A133" s="5" t="s">
        <v>328</v>
      </c>
      <c r="B133" s="24"/>
      <c r="C133" s="24" t="s">
        <v>294</v>
      </c>
      <c r="D133" s="42">
        <f>SUMIFS(Data_CoCau[Tổng Xuất_Order_SKU],Data_CoCau[Year],D$2,Data_CoCau[Main SKU | Name],CoCau_VayTron!$A133,Data_CoCau[SKU_Xuất_GOM],CoCau_VayTron!$C133)</f>
        <v>0</v>
      </c>
      <c r="E133" s="42">
        <f>SUMIFS(Data_CoCau[Tổng Xuất_Order_SKU],Data_CoCau[Year],E$2,Data_CoCau[Main SKU | Name],CoCau_VayTron!$A133,Data_CoCau[SKU_Xuất_GOM],CoCau_VayTron!$C133)</f>
        <v>0</v>
      </c>
      <c r="F133" s="42">
        <f>SUMIFS(Data_CoCau[Tổng Xuất_Order_SKU],Data_CoCau[Year],F$2,Data_CoCau[Main SKU | Name],CoCau_VayTron!$A133,Data_CoCau[SKU_Xuất_GOM],CoCau_VayTron!$C133)</f>
        <v>0</v>
      </c>
      <c r="H133" s="64">
        <f t="shared" ref="H133:J133" si="95">IFERROR(D133/D123,0)</f>
        <v>0</v>
      </c>
      <c r="I133" s="64">
        <f t="shared" si="95"/>
        <v>0</v>
      </c>
      <c r="J133" s="64">
        <f t="shared" si="95"/>
        <v>0</v>
      </c>
      <c r="L133" s="42"/>
      <c r="M133" s="42"/>
      <c r="N133" s="42"/>
      <c r="P133" s="64">
        <f t="shared" si="84"/>
        <v>0</v>
      </c>
      <c r="Q133" s="64">
        <f t="shared" si="85"/>
        <v>0</v>
      </c>
      <c r="R133" s="64">
        <f t="shared" si="86"/>
        <v>0</v>
      </c>
    </row>
    <row r="134" spans="1:18" x14ac:dyDescent="0.35">
      <c r="A134" s="5" t="s">
        <v>328</v>
      </c>
      <c r="B134" s="24"/>
      <c r="C134" s="24" t="s">
        <v>374</v>
      </c>
      <c r="D134" s="42">
        <f>SUMIFS(Data_CoCau[Tổng Xuất_Order_SKU],Data_CoCau[Year],D$2,Data_CoCau[Main SKU | Name],CoCau_VayTron!$A134,Data_CoCau[SKU_Xuất_GOM],CoCau_VayTron!$C134)</f>
        <v>0</v>
      </c>
      <c r="E134" s="42">
        <f>SUMIFS(Data_CoCau[Tổng Xuất_Order_SKU],Data_CoCau[Year],E$2,Data_CoCau[Main SKU | Name],CoCau_VayTron!$A134,Data_CoCau[SKU_Xuất_GOM],CoCau_VayTron!$C134)</f>
        <v>0</v>
      </c>
      <c r="F134" s="42">
        <f>SUMIFS(Data_CoCau[Tổng Xuất_Order_SKU],Data_CoCau[Year],F$2,Data_CoCau[Main SKU | Name],CoCau_VayTron!$A134,Data_CoCau[SKU_Xuất_GOM],CoCau_VayTron!$C134)</f>
        <v>0</v>
      </c>
      <c r="H134" s="64">
        <f t="shared" ref="H134:J134" si="96">IFERROR(D134/D123,0)</f>
        <v>0</v>
      </c>
      <c r="I134" s="64">
        <f t="shared" si="96"/>
        <v>0</v>
      </c>
      <c r="J134" s="64">
        <f t="shared" si="96"/>
        <v>0</v>
      </c>
      <c r="L134" s="42"/>
      <c r="M134" s="42"/>
      <c r="N134" s="42"/>
      <c r="P134" s="64">
        <f t="shared" si="84"/>
        <v>0</v>
      </c>
      <c r="Q134" s="64">
        <f t="shared" si="85"/>
        <v>0</v>
      </c>
      <c r="R134" s="64">
        <f t="shared" si="86"/>
        <v>0</v>
      </c>
    </row>
    <row r="135" spans="1:18" s="1" customFormat="1" x14ac:dyDescent="0.35">
      <c r="A135" s="6" t="s">
        <v>323</v>
      </c>
      <c r="B135" s="56" t="s">
        <v>323</v>
      </c>
      <c r="C135" s="56"/>
      <c r="D135" s="61">
        <f t="shared" ref="D135" si="97">SUM(D136:D146)</f>
        <v>304500</v>
      </c>
      <c r="E135" s="61">
        <f t="shared" ref="E135" si="98">SUM(E136:E146)</f>
        <v>0</v>
      </c>
      <c r="F135" s="61">
        <f t="shared" ref="F135" si="99">SUM(F136:F146)</f>
        <v>0</v>
      </c>
      <c r="H135" s="62"/>
      <c r="I135" s="62"/>
      <c r="J135" s="62"/>
      <c r="L135" s="66">
        <f>SUMIFS(Data_Xuất[Xuất-NX],Data_Xuất[Year],L$2,Data_Xuất[Material-Xuất | Name],CoCau_VayTron!$A135)</f>
        <v>300000</v>
      </c>
      <c r="M135" s="66">
        <f>SUMIFS(Data_Xuất[Xuất-NX],Data_Xuất[Year],M$2,Data_Xuất[Material-Xuất | Name],CoCau_VayTron!$A135)</f>
        <v>0</v>
      </c>
      <c r="N135" s="66">
        <f>SUMIFS(Data_Xuất[Xuất-NX],Data_Xuất[Year],N$2,Data_Xuất[Material-Xuất | Name],CoCau_VayTron!$A135)</f>
        <v>1000</v>
      </c>
      <c r="P135" s="62"/>
      <c r="Q135" s="62"/>
      <c r="R135" s="62"/>
    </row>
    <row r="136" spans="1:18" x14ac:dyDescent="0.35">
      <c r="A136" s="5" t="s">
        <v>323</v>
      </c>
      <c r="B136" s="30"/>
      <c r="C136" s="30" t="s">
        <v>292</v>
      </c>
      <c r="D136" s="41">
        <f>SUMIFS(Data_CoCau[Tổng Xuất_Order_SKU],Data_CoCau[Year],D$2,Data_CoCau[Main SKU | Name],CoCau_VayTron!$A136,Data_CoCau[SKU_Xuất_GOM],CoCau_VayTron!$C136)</f>
        <v>40535</v>
      </c>
      <c r="E136" s="41">
        <f>SUMIFS(Data_CoCau[Tổng Xuất_Order_SKU],Data_CoCau[Year],E$2,Data_CoCau[Main SKU | Name],CoCau_VayTron!$A136,Data_CoCau[SKU_Xuất_GOM],CoCau_VayTron!$C136)</f>
        <v>0</v>
      </c>
      <c r="F136" s="41">
        <f>SUMIFS(Data_CoCau[Tổng Xuất_Order_SKU],Data_CoCau[Year],F$2,Data_CoCau[Main SKU | Name],CoCau_VayTron!$A136,Data_CoCau[SKU_Xuất_GOM],CoCau_VayTron!$C136)</f>
        <v>0</v>
      </c>
      <c r="H136" s="63">
        <f t="shared" ref="H136" si="100">IFERROR(D136/D135,0)</f>
        <v>0.13311986863711001</v>
      </c>
      <c r="I136" s="63">
        <f t="shared" ref="I136" si="101">IFERROR(E136/E135,0)</f>
        <v>0</v>
      </c>
      <c r="J136" s="63">
        <f t="shared" ref="J136" si="102">IFERROR(F136/F135,0)</f>
        <v>0</v>
      </c>
      <c r="L136" s="41"/>
      <c r="M136" s="41"/>
      <c r="N136" s="41"/>
      <c r="P136" s="63">
        <f t="shared" ref="P136:P146" si="103">H136</f>
        <v>0.13311986863711001</v>
      </c>
      <c r="Q136" s="63">
        <f t="shared" ref="Q136:Q146" si="104">I136</f>
        <v>0</v>
      </c>
      <c r="R136" s="68">
        <f>P136</f>
        <v>0.13311986863711001</v>
      </c>
    </row>
    <row r="137" spans="1:18" x14ac:dyDescent="0.35">
      <c r="A137" s="5" t="s">
        <v>323</v>
      </c>
      <c r="B137" s="24"/>
      <c r="C137" s="24" t="s">
        <v>293</v>
      </c>
      <c r="D137" s="42">
        <f>SUMIFS(Data_CoCau[Tổng Xuất_Order_SKU],Data_CoCau[Year],D$2,Data_CoCau[Main SKU | Name],CoCau_VayTron!$A137,Data_CoCau[SKU_Xuất_GOM],CoCau_VayTron!$C137)</f>
        <v>172100</v>
      </c>
      <c r="E137" s="42">
        <f>SUMIFS(Data_CoCau[Tổng Xuất_Order_SKU],Data_CoCau[Year],E$2,Data_CoCau[Main SKU | Name],CoCau_VayTron!$A137,Data_CoCau[SKU_Xuất_GOM],CoCau_VayTron!$C137)</f>
        <v>0</v>
      </c>
      <c r="F137" s="42">
        <f>SUMIFS(Data_CoCau[Tổng Xuất_Order_SKU],Data_CoCau[Year],F$2,Data_CoCau[Main SKU | Name],CoCau_VayTron!$A137,Data_CoCau[SKU_Xuất_GOM],CoCau_VayTron!$C137)</f>
        <v>0</v>
      </c>
      <c r="H137" s="64">
        <f t="shared" ref="H137:J137" si="105">IFERROR(D137/D135,0)</f>
        <v>0.56518883415435139</v>
      </c>
      <c r="I137" s="64">
        <f t="shared" si="105"/>
        <v>0</v>
      </c>
      <c r="J137" s="64">
        <f t="shared" si="105"/>
        <v>0</v>
      </c>
      <c r="L137" s="42"/>
      <c r="M137" s="42"/>
      <c r="N137" s="42"/>
      <c r="P137" s="64">
        <f t="shared" si="103"/>
        <v>0.56518883415435139</v>
      </c>
      <c r="Q137" s="64">
        <f t="shared" si="104"/>
        <v>0</v>
      </c>
      <c r="R137" s="68">
        <f t="shared" ref="R137:R146" si="106">P137</f>
        <v>0.56518883415435139</v>
      </c>
    </row>
    <row r="138" spans="1:18" x14ac:dyDescent="0.35">
      <c r="A138" s="5" t="s">
        <v>323</v>
      </c>
      <c r="B138" s="24"/>
      <c r="C138" s="24" t="s">
        <v>295</v>
      </c>
      <c r="D138" s="42">
        <f>SUMIFS(Data_CoCau[Tổng Xuất_Order_SKU],Data_CoCau[Year],D$2,Data_CoCau[Main SKU | Name],CoCau_VayTron!$A138,Data_CoCau[SKU_Xuất_GOM],CoCau_VayTron!$C138)</f>
        <v>0</v>
      </c>
      <c r="E138" s="42">
        <f>SUMIFS(Data_CoCau[Tổng Xuất_Order_SKU],Data_CoCau[Year],E$2,Data_CoCau[Main SKU | Name],CoCau_VayTron!$A138,Data_CoCau[SKU_Xuất_GOM],CoCau_VayTron!$C138)</f>
        <v>0</v>
      </c>
      <c r="F138" s="42">
        <f>SUMIFS(Data_CoCau[Tổng Xuất_Order_SKU],Data_CoCau[Year],F$2,Data_CoCau[Main SKU | Name],CoCau_VayTron!$A138,Data_CoCau[SKU_Xuất_GOM],CoCau_VayTron!$C138)</f>
        <v>0</v>
      </c>
      <c r="H138" s="64">
        <f t="shared" ref="H138:J138" si="107">IFERROR(D138/D135,0)</f>
        <v>0</v>
      </c>
      <c r="I138" s="64">
        <f t="shared" si="107"/>
        <v>0</v>
      </c>
      <c r="J138" s="64">
        <f t="shared" si="107"/>
        <v>0</v>
      </c>
      <c r="L138" s="42"/>
      <c r="M138" s="42"/>
      <c r="N138" s="42"/>
      <c r="P138" s="64">
        <f t="shared" si="103"/>
        <v>0</v>
      </c>
      <c r="Q138" s="64">
        <f t="shared" si="104"/>
        <v>0</v>
      </c>
      <c r="R138" s="68">
        <f t="shared" si="106"/>
        <v>0</v>
      </c>
    </row>
    <row r="139" spans="1:18" x14ac:dyDescent="0.35">
      <c r="A139" s="5" t="s">
        <v>323</v>
      </c>
      <c r="B139" s="24"/>
      <c r="C139" s="24" t="s">
        <v>373</v>
      </c>
      <c r="D139" s="42">
        <f>SUMIFS(Data_CoCau[Tổng Xuất_Order_SKU],Data_CoCau[Year],D$2,Data_CoCau[Main SKU | Name],CoCau_VayTron!$A139,Data_CoCau[SKU_Xuất_GOM],CoCau_VayTron!$C139)</f>
        <v>0</v>
      </c>
      <c r="E139" s="42">
        <f>SUMIFS(Data_CoCau[Tổng Xuất_Order_SKU],Data_CoCau[Year],E$2,Data_CoCau[Main SKU | Name],CoCau_VayTron!$A139,Data_CoCau[SKU_Xuất_GOM],CoCau_VayTron!$C139)</f>
        <v>0</v>
      </c>
      <c r="F139" s="42">
        <f>SUMIFS(Data_CoCau[Tổng Xuất_Order_SKU],Data_CoCau[Year],F$2,Data_CoCau[Main SKU | Name],CoCau_VayTron!$A139,Data_CoCau[SKU_Xuất_GOM],CoCau_VayTron!$C139)</f>
        <v>0</v>
      </c>
      <c r="H139" s="64">
        <f t="shared" ref="H139:J139" si="108">IFERROR(D139/D135,0)</f>
        <v>0</v>
      </c>
      <c r="I139" s="64">
        <f t="shared" si="108"/>
        <v>0</v>
      </c>
      <c r="J139" s="64">
        <f t="shared" si="108"/>
        <v>0</v>
      </c>
      <c r="L139" s="42"/>
      <c r="M139" s="42"/>
      <c r="N139" s="42"/>
      <c r="P139" s="64">
        <f t="shared" si="103"/>
        <v>0</v>
      </c>
      <c r="Q139" s="64">
        <f t="shared" si="104"/>
        <v>0</v>
      </c>
      <c r="R139" s="68">
        <f t="shared" si="106"/>
        <v>0</v>
      </c>
    </row>
    <row r="140" spans="1:18" x14ac:dyDescent="0.35">
      <c r="A140" s="5" t="s">
        <v>323</v>
      </c>
      <c r="B140" s="24"/>
      <c r="C140" s="24" t="s">
        <v>372</v>
      </c>
      <c r="D140" s="42">
        <f>SUMIFS(Data_CoCau[Tổng Xuất_Order_SKU],Data_CoCau[Year],D$2,Data_CoCau[Main SKU | Name],CoCau_VayTron!$A140,Data_CoCau[SKU_Xuất_GOM],CoCau_VayTron!$C140)</f>
        <v>0</v>
      </c>
      <c r="E140" s="42">
        <f>SUMIFS(Data_CoCau[Tổng Xuất_Order_SKU],Data_CoCau[Year],E$2,Data_CoCau[Main SKU | Name],CoCau_VayTron!$A140,Data_CoCau[SKU_Xuất_GOM],CoCau_VayTron!$C140)</f>
        <v>0</v>
      </c>
      <c r="F140" s="42">
        <f>SUMIFS(Data_CoCau[Tổng Xuất_Order_SKU],Data_CoCau[Year],F$2,Data_CoCau[Main SKU | Name],CoCau_VayTron!$A140,Data_CoCau[SKU_Xuất_GOM],CoCau_VayTron!$C140)</f>
        <v>0</v>
      </c>
      <c r="H140" s="64">
        <f t="shared" ref="H140:J140" si="109">IFERROR(D140/D135,0)</f>
        <v>0</v>
      </c>
      <c r="I140" s="64">
        <f t="shared" si="109"/>
        <v>0</v>
      </c>
      <c r="J140" s="64">
        <f t="shared" si="109"/>
        <v>0</v>
      </c>
      <c r="L140" s="42"/>
      <c r="M140" s="42"/>
      <c r="N140" s="42"/>
      <c r="P140" s="64">
        <f t="shared" si="103"/>
        <v>0</v>
      </c>
      <c r="Q140" s="64">
        <f t="shared" si="104"/>
        <v>0</v>
      </c>
      <c r="R140" s="68">
        <f t="shared" si="106"/>
        <v>0</v>
      </c>
    </row>
    <row r="141" spans="1:18" x14ac:dyDescent="0.35">
      <c r="A141" s="5" t="s">
        <v>323</v>
      </c>
      <c r="B141" s="24"/>
      <c r="C141" s="24" t="s">
        <v>305</v>
      </c>
      <c r="D141" s="42">
        <f>SUMIFS(Data_CoCau[Tổng Xuất_Order_SKU],Data_CoCau[Year],D$2,Data_CoCau[Main SKU | Name],CoCau_VayTron!$A141,Data_CoCau[SKU_Xuất_GOM],CoCau_VayTron!$C141)</f>
        <v>0</v>
      </c>
      <c r="E141" s="42">
        <f>SUMIFS(Data_CoCau[Tổng Xuất_Order_SKU],Data_CoCau[Year],E$2,Data_CoCau[Main SKU | Name],CoCau_VayTron!$A141,Data_CoCau[SKU_Xuất_GOM],CoCau_VayTron!$C141)</f>
        <v>0</v>
      </c>
      <c r="F141" s="42">
        <f>SUMIFS(Data_CoCau[Tổng Xuất_Order_SKU],Data_CoCau[Year],F$2,Data_CoCau[Main SKU | Name],CoCau_VayTron!$A141,Data_CoCau[SKU_Xuất_GOM],CoCau_VayTron!$C141)</f>
        <v>0</v>
      </c>
      <c r="H141" s="64">
        <f t="shared" ref="H141:J141" si="110">IFERROR(D141/D135,0)</f>
        <v>0</v>
      </c>
      <c r="I141" s="64">
        <f t="shared" si="110"/>
        <v>0</v>
      </c>
      <c r="J141" s="64">
        <f t="shared" si="110"/>
        <v>0</v>
      </c>
      <c r="L141" s="42"/>
      <c r="M141" s="42"/>
      <c r="N141" s="42"/>
      <c r="P141" s="64">
        <f t="shared" si="103"/>
        <v>0</v>
      </c>
      <c r="Q141" s="64">
        <f t="shared" si="104"/>
        <v>0</v>
      </c>
      <c r="R141" s="68">
        <f t="shared" si="106"/>
        <v>0</v>
      </c>
    </row>
    <row r="142" spans="1:18" x14ac:dyDescent="0.35">
      <c r="A142" s="5" t="s">
        <v>323</v>
      </c>
      <c r="B142" s="24"/>
      <c r="C142" s="24" t="s">
        <v>290</v>
      </c>
      <c r="D142" s="42">
        <f>SUMIFS(Data_CoCau[Tổng Xuất_Order_SKU],Data_CoCau[Year],D$2,Data_CoCau[Main SKU | Name],CoCau_VayTron!$A142,Data_CoCau[SKU_Xuất_GOM],CoCau_VayTron!$C142)</f>
        <v>0</v>
      </c>
      <c r="E142" s="42">
        <f>SUMIFS(Data_CoCau[Tổng Xuất_Order_SKU],Data_CoCau[Year],E$2,Data_CoCau[Main SKU | Name],CoCau_VayTron!$A142,Data_CoCau[SKU_Xuất_GOM],CoCau_VayTron!$C142)</f>
        <v>0</v>
      </c>
      <c r="F142" s="42">
        <f>SUMIFS(Data_CoCau[Tổng Xuất_Order_SKU],Data_CoCau[Year],F$2,Data_CoCau[Main SKU | Name],CoCau_VayTron!$A142,Data_CoCau[SKU_Xuất_GOM],CoCau_VayTron!$C142)</f>
        <v>0</v>
      </c>
      <c r="H142" s="64">
        <f t="shared" ref="H142:J142" si="111">IFERROR(D142/D135,0)</f>
        <v>0</v>
      </c>
      <c r="I142" s="64">
        <f t="shared" si="111"/>
        <v>0</v>
      </c>
      <c r="J142" s="64">
        <f t="shared" si="111"/>
        <v>0</v>
      </c>
      <c r="L142" s="42"/>
      <c r="M142" s="42"/>
      <c r="N142" s="42"/>
      <c r="P142" s="64">
        <f t="shared" si="103"/>
        <v>0</v>
      </c>
      <c r="Q142" s="64">
        <f t="shared" si="104"/>
        <v>0</v>
      </c>
      <c r="R142" s="68">
        <f t="shared" si="106"/>
        <v>0</v>
      </c>
    </row>
    <row r="143" spans="1:18" x14ac:dyDescent="0.35">
      <c r="A143" s="5" t="s">
        <v>323</v>
      </c>
      <c r="B143" s="24"/>
      <c r="C143" s="24" t="s">
        <v>146</v>
      </c>
      <c r="D143" s="42">
        <f>SUMIFS(Data_CoCau[Tổng Xuất_Order_SKU],Data_CoCau[Year],D$2,Data_CoCau[Main SKU | Name],CoCau_VayTron!$A143,Data_CoCau[SKU_Xuất_GOM],CoCau_VayTron!$C143)</f>
        <v>4215</v>
      </c>
      <c r="E143" s="42">
        <f>SUMIFS(Data_CoCau[Tổng Xuất_Order_SKU],Data_CoCau[Year],E$2,Data_CoCau[Main SKU | Name],CoCau_VayTron!$A143,Data_CoCau[SKU_Xuất_GOM],CoCau_VayTron!$C143)</f>
        <v>0</v>
      </c>
      <c r="F143" s="42">
        <f>SUMIFS(Data_CoCau[Tổng Xuất_Order_SKU],Data_CoCau[Year],F$2,Data_CoCau[Main SKU | Name],CoCau_VayTron!$A143,Data_CoCau[SKU_Xuất_GOM],CoCau_VayTron!$C143)</f>
        <v>0</v>
      </c>
      <c r="H143" s="64">
        <f t="shared" ref="H143:J143" si="112">IFERROR(D143/D135,0)</f>
        <v>1.3842364532019704E-2</v>
      </c>
      <c r="I143" s="64">
        <f t="shared" si="112"/>
        <v>0</v>
      </c>
      <c r="J143" s="64">
        <f t="shared" si="112"/>
        <v>0</v>
      </c>
      <c r="L143" s="42"/>
      <c r="M143" s="42"/>
      <c r="N143" s="42"/>
      <c r="P143" s="64">
        <f t="shared" si="103"/>
        <v>1.3842364532019704E-2</v>
      </c>
      <c r="Q143" s="64">
        <f t="shared" si="104"/>
        <v>0</v>
      </c>
      <c r="R143" s="68">
        <f t="shared" si="106"/>
        <v>1.3842364532019704E-2</v>
      </c>
    </row>
    <row r="144" spans="1:18" x14ac:dyDescent="0.35">
      <c r="A144" s="5" t="s">
        <v>323</v>
      </c>
      <c r="B144" s="24"/>
      <c r="C144" s="24" t="s">
        <v>297</v>
      </c>
      <c r="D144" s="42">
        <f>SUMIFS(Data_CoCau[Tổng Xuất_Order_SKU],Data_CoCau[Year],D$2,Data_CoCau[Main SKU | Name],CoCau_VayTron!$A144,Data_CoCau[SKU_Xuất_GOM],CoCau_VayTron!$C144)</f>
        <v>0</v>
      </c>
      <c r="E144" s="42">
        <f>SUMIFS(Data_CoCau[Tổng Xuất_Order_SKU],Data_CoCau[Year],E$2,Data_CoCau[Main SKU | Name],CoCau_VayTron!$A144,Data_CoCau[SKU_Xuất_GOM],CoCau_VayTron!$C144)</f>
        <v>0</v>
      </c>
      <c r="F144" s="42">
        <f>SUMIFS(Data_CoCau[Tổng Xuất_Order_SKU],Data_CoCau[Year],F$2,Data_CoCau[Main SKU | Name],CoCau_VayTron!$A144,Data_CoCau[SKU_Xuất_GOM],CoCau_VayTron!$C144)</f>
        <v>0</v>
      </c>
      <c r="H144" s="64">
        <f t="shared" ref="H144:J144" si="113">IFERROR(D144/D135,0)</f>
        <v>0</v>
      </c>
      <c r="I144" s="64">
        <f t="shared" si="113"/>
        <v>0</v>
      </c>
      <c r="J144" s="64">
        <f t="shared" si="113"/>
        <v>0</v>
      </c>
      <c r="L144" s="42"/>
      <c r="M144" s="42"/>
      <c r="N144" s="42"/>
      <c r="P144" s="64">
        <f t="shared" si="103"/>
        <v>0</v>
      </c>
      <c r="Q144" s="64">
        <f t="shared" si="104"/>
        <v>0</v>
      </c>
      <c r="R144" s="68">
        <f t="shared" si="106"/>
        <v>0</v>
      </c>
    </row>
    <row r="145" spans="1:18" x14ac:dyDescent="0.35">
      <c r="A145" s="5" t="s">
        <v>323</v>
      </c>
      <c r="B145" s="24"/>
      <c r="C145" s="24" t="s">
        <v>294</v>
      </c>
      <c r="D145" s="42">
        <f>SUMIFS(Data_CoCau[Tổng Xuất_Order_SKU],Data_CoCau[Year],D$2,Data_CoCau[Main SKU | Name],CoCau_VayTron!$A145,Data_CoCau[SKU_Xuất_GOM],CoCau_VayTron!$C145)</f>
        <v>0</v>
      </c>
      <c r="E145" s="42">
        <f>SUMIFS(Data_CoCau[Tổng Xuất_Order_SKU],Data_CoCau[Year],E$2,Data_CoCau[Main SKU | Name],CoCau_VayTron!$A145,Data_CoCau[SKU_Xuất_GOM],CoCau_VayTron!$C145)</f>
        <v>0</v>
      </c>
      <c r="F145" s="42">
        <f>SUMIFS(Data_CoCau[Tổng Xuất_Order_SKU],Data_CoCau[Year],F$2,Data_CoCau[Main SKU | Name],CoCau_VayTron!$A145,Data_CoCau[SKU_Xuất_GOM],CoCau_VayTron!$C145)</f>
        <v>0</v>
      </c>
      <c r="H145" s="64">
        <f t="shared" ref="H145:J145" si="114">IFERROR(D145/D135,0)</f>
        <v>0</v>
      </c>
      <c r="I145" s="64">
        <f t="shared" si="114"/>
        <v>0</v>
      </c>
      <c r="J145" s="64">
        <f t="shared" si="114"/>
        <v>0</v>
      </c>
      <c r="L145" s="42"/>
      <c r="M145" s="42"/>
      <c r="N145" s="42"/>
      <c r="P145" s="64">
        <f t="shared" si="103"/>
        <v>0</v>
      </c>
      <c r="Q145" s="64">
        <f t="shared" si="104"/>
        <v>0</v>
      </c>
      <c r="R145" s="68">
        <f t="shared" si="106"/>
        <v>0</v>
      </c>
    </row>
    <row r="146" spans="1:18" x14ac:dyDescent="0.35">
      <c r="A146" s="5" t="s">
        <v>323</v>
      </c>
      <c r="B146" s="24"/>
      <c r="C146" s="24" t="s">
        <v>374</v>
      </c>
      <c r="D146" s="42">
        <f>SUMIFS(Data_CoCau[Tổng Xuất_Order_SKU],Data_CoCau[Year],D$2,Data_CoCau[Main SKU | Name],CoCau_VayTron!$A146,Data_CoCau[SKU_Xuất_GOM],CoCau_VayTron!$C146)</f>
        <v>87650</v>
      </c>
      <c r="E146" s="42">
        <f>SUMIFS(Data_CoCau[Tổng Xuất_Order_SKU],Data_CoCau[Year],E$2,Data_CoCau[Main SKU | Name],CoCau_VayTron!$A146,Data_CoCau[SKU_Xuất_GOM],CoCau_VayTron!$C146)</f>
        <v>0</v>
      </c>
      <c r="F146" s="42">
        <f>SUMIFS(Data_CoCau[Tổng Xuất_Order_SKU],Data_CoCau[Year],F$2,Data_CoCau[Main SKU | Name],CoCau_VayTron!$A146,Data_CoCau[SKU_Xuất_GOM],CoCau_VayTron!$C146)</f>
        <v>0</v>
      </c>
      <c r="H146" s="64">
        <f t="shared" ref="H146:J146" si="115">IFERROR(D146/D135,0)</f>
        <v>0.2878489326765189</v>
      </c>
      <c r="I146" s="64">
        <f t="shared" si="115"/>
        <v>0</v>
      </c>
      <c r="J146" s="64">
        <f t="shared" si="115"/>
        <v>0</v>
      </c>
      <c r="L146" s="42"/>
      <c r="M146" s="42"/>
      <c r="N146" s="42"/>
      <c r="P146" s="64">
        <f t="shared" si="103"/>
        <v>0.2878489326765189</v>
      </c>
      <c r="Q146" s="64">
        <f t="shared" si="104"/>
        <v>0</v>
      </c>
      <c r="R146" s="68">
        <f t="shared" si="106"/>
        <v>0.2878489326765189</v>
      </c>
    </row>
    <row r="147" spans="1:18" s="1" customFormat="1" x14ac:dyDescent="0.35">
      <c r="A147" s="6" t="s">
        <v>322</v>
      </c>
      <c r="B147" s="56" t="s">
        <v>322</v>
      </c>
      <c r="C147" s="56"/>
      <c r="D147" s="61">
        <f t="shared" ref="D147" si="116">SUM(D148:D158)</f>
        <v>345000</v>
      </c>
      <c r="E147" s="61">
        <f t="shared" ref="E147" si="117">SUM(E148:E158)</f>
        <v>8500</v>
      </c>
      <c r="F147" s="61">
        <f t="shared" ref="F147" si="118">SUM(F148:F158)</f>
        <v>0</v>
      </c>
      <c r="H147" s="62"/>
      <c r="I147" s="62"/>
      <c r="J147" s="62"/>
      <c r="L147" s="66">
        <f>SUMIFS(Data_Xuất[Xuất-NX],Data_Xuất[Year],L$2,Data_Xuất[Material-Xuất | Name],CoCau_VayTron!$A147)</f>
        <v>326918</v>
      </c>
      <c r="M147" s="66">
        <f>SUMIFS(Data_Xuất[Xuất-NX],Data_Xuất[Year],M$2,Data_Xuất[Material-Xuất | Name],CoCau_VayTron!$A147)</f>
        <v>8500</v>
      </c>
      <c r="N147" s="66">
        <f>SUMIFS(Data_Xuất[Xuất-NX],Data_Xuất[Year],N$2,Data_Xuất[Material-Xuất | Name],CoCau_VayTron!$A147)</f>
        <v>0</v>
      </c>
      <c r="P147" s="62"/>
      <c r="Q147" s="62"/>
      <c r="R147" s="62"/>
    </row>
    <row r="148" spans="1:18" x14ac:dyDescent="0.35">
      <c r="A148" s="5" t="s">
        <v>322</v>
      </c>
      <c r="B148" s="30"/>
      <c r="C148" s="30" t="s">
        <v>292</v>
      </c>
      <c r="D148" s="41">
        <f>SUMIFS(Data_CoCau[Tổng Xuất_Order_SKU],Data_CoCau[Year],D$2,Data_CoCau[Main SKU | Name],CoCau_VayTron!$A148,Data_CoCau[SKU_Xuất_GOM],CoCau_VayTron!$C148)</f>
        <v>0</v>
      </c>
      <c r="E148" s="41">
        <f>SUMIFS(Data_CoCau[Tổng Xuất_Order_SKU],Data_CoCau[Year],E$2,Data_CoCau[Main SKU | Name],CoCau_VayTron!$A148,Data_CoCau[SKU_Xuất_GOM],CoCau_VayTron!$C148)</f>
        <v>0</v>
      </c>
      <c r="F148" s="41">
        <f>SUMIFS(Data_CoCau[Tổng Xuất_Order_SKU],Data_CoCau[Year],F$2,Data_CoCau[Main SKU | Name],CoCau_VayTron!$A148,Data_CoCau[SKU_Xuất_GOM],CoCau_VayTron!$C148)</f>
        <v>0</v>
      </c>
      <c r="H148" s="63">
        <f t="shared" ref="H148" si="119">IFERROR(D148/D147,0)</f>
        <v>0</v>
      </c>
      <c r="I148" s="63">
        <f t="shared" ref="I148" si="120">IFERROR(E148/E147,0)</f>
        <v>0</v>
      </c>
      <c r="J148" s="63">
        <f t="shared" ref="J148" si="121">IFERROR(F148/F147,0)</f>
        <v>0</v>
      </c>
      <c r="L148" s="41"/>
      <c r="M148" s="41"/>
      <c r="N148" s="41"/>
      <c r="P148" s="63">
        <f>D148/($D$147-$D$157)</f>
        <v>0</v>
      </c>
      <c r="Q148" s="63">
        <f t="shared" ref="Q148:Q158" si="122">I148</f>
        <v>0</v>
      </c>
      <c r="R148" s="63">
        <f t="shared" ref="R148:R158" si="123">J148</f>
        <v>0</v>
      </c>
    </row>
    <row r="149" spans="1:18" x14ac:dyDescent="0.35">
      <c r="A149" s="5" t="s">
        <v>322</v>
      </c>
      <c r="B149" s="24"/>
      <c r="C149" s="24" t="s">
        <v>293</v>
      </c>
      <c r="D149" s="42">
        <f>SUMIFS(Data_CoCau[Tổng Xuất_Order_SKU],Data_CoCau[Year],D$2,Data_CoCau[Main SKU | Name],CoCau_VayTron!$A149,Data_CoCau[SKU_Xuất_GOM],CoCau_VayTron!$C149)</f>
        <v>1500</v>
      </c>
      <c r="E149" s="42">
        <f>SUMIFS(Data_CoCau[Tổng Xuất_Order_SKU],Data_CoCau[Year],E$2,Data_CoCau[Main SKU | Name],CoCau_VayTron!$A149,Data_CoCau[SKU_Xuất_GOM],CoCau_VayTron!$C149)</f>
        <v>3324</v>
      </c>
      <c r="F149" s="42">
        <f>SUMIFS(Data_CoCau[Tổng Xuất_Order_SKU],Data_CoCau[Year],F$2,Data_CoCau[Main SKU | Name],CoCau_VayTron!$A149,Data_CoCau[SKU_Xuất_GOM],CoCau_VayTron!$C149)</f>
        <v>0</v>
      </c>
      <c r="H149" s="64">
        <f t="shared" ref="H149:J149" si="124">IFERROR(D149/D147,0)</f>
        <v>4.3478260869565218E-3</v>
      </c>
      <c r="I149" s="64">
        <f t="shared" si="124"/>
        <v>0.39105882352941179</v>
      </c>
      <c r="J149" s="64">
        <f t="shared" si="124"/>
        <v>0</v>
      </c>
      <c r="L149" s="42"/>
      <c r="M149" s="42"/>
      <c r="N149" s="42"/>
      <c r="P149" s="64">
        <f t="shared" ref="P149:P158" si="125">D149/($D$147-$D$157)</f>
        <v>4.3988269794721412E-3</v>
      </c>
      <c r="Q149" s="64">
        <f t="shared" si="122"/>
        <v>0.39105882352941179</v>
      </c>
      <c r="R149" s="64">
        <f t="shared" si="123"/>
        <v>0</v>
      </c>
    </row>
    <row r="150" spans="1:18" x14ac:dyDescent="0.35">
      <c r="A150" s="5" t="s">
        <v>322</v>
      </c>
      <c r="B150" s="24"/>
      <c r="C150" s="24" t="s">
        <v>295</v>
      </c>
      <c r="D150" s="42">
        <f>SUMIFS(Data_CoCau[Tổng Xuất_Order_SKU],Data_CoCau[Year],D$2,Data_CoCau[Main SKU | Name],CoCau_VayTron!$A150,Data_CoCau[SKU_Xuất_GOM],CoCau_VayTron!$C150)</f>
        <v>0</v>
      </c>
      <c r="E150" s="42">
        <f>SUMIFS(Data_CoCau[Tổng Xuất_Order_SKU],Data_CoCau[Year],E$2,Data_CoCau[Main SKU | Name],CoCau_VayTron!$A150,Data_CoCau[SKU_Xuất_GOM],CoCau_VayTron!$C150)</f>
        <v>281</v>
      </c>
      <c r="F150" s="42">
        <f>SUMIFS(Data_CoCau[Tổng Xuất_Order_SKU],Data_CoCau[Year],F$2,Data_CoCau[Main SKU | Name],CoCau_VayTron!$A150,Data_CoCau[SKU_Xuất_GOM],CoCau_VayTron!$C150)</f>
        <v>0</v>
      </c>
      <c r="H150" s="64">
        <f t="shared" ref="H150:J150" si="126">IFERROR(D150/D147,0)</f>
        <v>0</v>
      </c>
      <c r="I150" s="64">
        <f t="shared" si="126"/>
        <v>3.3058823529411765E-2</v>
      </c>
      <c r="J150" s="64">
        <f t="shared" si="126"/>
        <v>0</v>
      </c>
      <c r="L150" s="42"/>
      <c r="M150" s="42"/>
      <c r="N150" s="42"/>
      <c r="P150" s="64">
        <f t="shared" si="125"/>
        <v>0</v>
      </c>
      <c r="Q150" s="64">
        <f t="shared" si="122"/>
        <v>3.3058823529411765E-2</v>
      </c>
      <c r="R150" s="64">
        <f t="shared" si="123"/>
        <v>0</v>
      </c>
    </row>
    <row r="151" spans="1:18" x14ac:dyDescent="0.35">
      <c r="A151" s="5" t="s">
        <v>322</v>
      </c>
      <c r="B151" s="24"/>
      <c r="C151" s="24" t="s">
        <v>373</v>
      </c>
      <c r="D151" s="42">
        <f>SUMIFS(Data_CoCau[Tổng Xuất_Order_SKU],Data_CoCau[Year],D$2,Data_CoCau[Main SKU | Name],CoCau_VayTron!$A151,Data_CoCau[SKU_Xuất_GOM],CoCau_VayTron!$C151)</f>
        <v>0</v>
      </c>
      <c r="E151" s="42">
        <f>SUMIFS(Data_CoCau[Tổng Xuất_Order_SKU],Data_CoCau[Year],E$2,Data_CoCau[Main SKU | Name],CoCau_VayTron!$A151,Data_CoCau[SKU_Xuất_GOM],CoCau_VayTron!$C151)</f>
        <v>2695</v>
      </c>
      <c r="F151" s="42">
        <f>SUMIFS(Data_CoCau[Tổng Xuất_Order_SKU],Data_CoCau[Year],F$2,Data_CoCau[Main SKU | Name],CoCau_VayTron!$A151,Data_CoCau[SKU_Xuất_GOM],CoCau_VayTron!$C151)</f>
        <v>0</v>
      </c>
      <c r="H151" s="64">
        <f t="shared" ref="H151:J151" si="127">IFERROR(D151/D147,0)</f>
        <v>0</v>
      </c>
      <c r="I151" s="64">
        <f t="shared" si="127"/>
        <v>0.31705882352941178</v>
      </c>
      <c r="J151" s="64">
        <f t="shared" si="127"/>
        <v>0</v>
      </c>
      <c r="L151" s="42"/>
      <c r="M151" s="42"/>
      <c r="N151" s="42"/>
      <c r="P151" s="64">
        <f t="shared" si="125"/>
        <v>0</v>
      </c>
      <c r="Q151" s="64">
        <f t="shared" si="122"/>
        <v>0.31705882352941178</v>
      </c>
      <c r="R151" s="64">
        <f t="shared" si="123"/>
        <v>0</v>
      </c>
    </row>
    <row r="152" spans="1:18" x14ac:dyDescent="0.35">
      <c r="A152" s="5" t="s">
        <v>322</v>
      </c>
      <c r="B152" s="24"/>
      <c r="C152" s="24" t="s">
        <v>372</v>
      </c>
      <c r="D152" s="42">
        <f>SUMIFS(Data_CoCau[Tổng Xuất_Order_SKU],Data_CoCau[Year],D$2,Data_CoCau[Main SKU | Name],CoCau_VayTron!$A152,Data_CoCau[SKU_Xuất_GOM],CoCau_VayTron!$C152)</f>
        <v>37800</v>
      </c>
      <c r="E152" s="42">
        <f>SUMIFS(Data_CoCau[Tổng Xuất_Order_SKU],Data_CoCau[Year],E$2,Data_CoCau[Main SKU | Name],CoCau_VayTron!$A152,Data_CoCau[SKU_Xuất_GOM],CoCau_VayTron!$C152)</f>
        <v>2200</v>
      </c>
      <c r="F152" s="42">
        <f>SUMIFS(Data_CoCau[Tổng Xuất_Order_SKU],Data_CoCau[Year],F$2,Data_CoCau[Main SKU | Name],CoCau_VayTron!$A152,Data_CoCau[SKU_Xuất_GOM],CoCau_VayTron!$C152)</f>
        <v>0</v>
      </c>
      <c r="H152" s="64">
        <f t="shared" ref="H152:J152" si="128">IFERROR(D152/D147,0)</f>
        <v>0.10956521739130434</v>
      </c>
      <c r="I152" s="64">
        <f t="shared" si="128"/>
        <v>0.25882352941176473</v>
      </c>
      <c r="J152" s="64">
        <f t="shared" si="128"/>
        <v>0</v>
      </c>
      <c r="L152" s="42"/>
      <c r="M152" s="42"/>
      <c r="N152" s="42"/>
      <c r="P152" s="64">
        <f t="shared" si="125"/>
        <v>0.11085043988269795</v>
      </c>
      <c r="Q152" s="64">
        <f t="shared" si="122"/>
        <v>0.25882352941176473</v>
      </c>
      <c r="R152" s="64">
        <f t="shared" si="123"/>
        <v>0</v>
      </c>
    </row>
    <row r="153" spans="1:18" x14ac:dyDescent="0.35">
      <c r="A153" s="5" t="s">
        <v>322</v>
      </c>
      <c r="B153" s="24"/>
      <c r="C153" s="24" t="s">
        <v>305</v>
      </c>
      <c r="D153" s="42">
        <f>SUMIFS(Data_CoCau[Tổng Xuất_Order_SKU],Data_CoCau[Year],D$2,Data_CoCau[Main SKU | Name],CoCau_VayTron!$A153,Data_CoCau[SKU_Xuất_GOM],CoCau_VayTron!$C153)</f>
        <v>0</v>
      </c>
      <c r="E153" s="42">
        <f>SUMIFS(Data_CoCau[Tổng Xuất_Order_SKU],Data_CoCau[Year],E$2,Data_CoCau[Main SKU | Name],CoCau_VayTron!$A153,Data_CoCau[SKU_Xuất_GOM],CoCau_VayTron!$C153)</f>
        <v>0</v>
      </c>
      <c r="F153" s="42">
        <f>SUMIFS(Data_CoCau[Tổng Xuất_Order_SKU],Data_CoCau[Year],F$2,Data_CoCau[Main SKU | Name],CoCau_VayTron!$A153,Data_CoCau[SKU_Xuất_GOM],CoCau_VayTron!$C153)</f>
        <v>0</v>
      </c>
      <c r="H153" s="64">
        <f t="shared" ref="H153:J153" si="129">IFERROR(D153/D147,0)</f>
        <v>0</v>
      </c>
      <c r="I153" s="64">
        <f t="shared" si="129"/>
        <v>0</v>
      </c>
      <c r="J153" s="64">
        <f t="shared" si="129"/>
        <v>0</v>
      </c>
      <c r="L153" s="42"/>
      <c r="M153" s="42"/>
      <c r="N153" s="42"/>
      <c r="P153" s="64">
        <f t="shared" si="125"/>
        <v>0</v>
      </c>
      <c r="Q153" s="64">
        <f t="shared" si="122"/>
        <v>0</v>
      </c>
      <c r="R153" s="64">
        <f t="shared" si="123"/>
        <v>0</v>
      </c>
    </row>
    <row r="154" spans="1:18" x14ac:dyDescent="0.35">
      <c r="A154" s="5" t="s">
        <v>322</v>
      </c>
      <c r="B154" s="24"/>
      <c r="C154" s="24" t="s">
        <v>290</v>
      </c>
      <c r="D154" s="42">
        <f>SUMIFS(Data_CoCau[Tổng Xuất_Order_SKU],Data_CoCau[Year],D$2,Data_CoCau[Main SKU | Name],CoCau_VayTron!$A154,Data_CoCau[SKU_Xuất_GOM],CoCau_VayTron!$C154)</f>
        <v>0</v>
      </c>
      <c r="E154" s="42">
        <f>SUMIFS(Data_CoCau[Tổng Xuất_Order_SKU],Data_CoCau[Year],E$2,Data_CoCau[Main SKU | Name],CoCau_VayTron!$A154,Data_CoCau[SKU_Xuất_GOM],CoCau_VayTron!$C154)</f>
        <v>0</v>
      </c>
      <c r="F154" s="42">
        <f>SUMIFS(Data_CoCau[Tổng Xuất_Order_SKU],Data_CoCau[Year],F$2,Data_CoCau[Main SKU | Name],CoCau_VayTron!$A154,Data_CoCau[SKU_Xuất_GOM],CoCau_VayTron!$C154)</f>
        <v>0</v>
      </c>
      <c r="H154" s="64">
        <f t="shared" ref="H154:J154" si="130">IFERROR(D154/D147,0)</f>
        <v>0</v>
      </c>
      <c r="I154" s="64">
        <f t="shared" si="130"/>
        <v>0</v>
      </c>
      <c r="J154" s="64">
        <f t="shared" si="130"/>
        <v>0</v>
      </c>
      <c r="L154" s="42"/>
      <c r="M154" s="42"/>
      <c r="N154" s="42"/>
      <c r="P154" s="64">
        <f t="shared" si="125"/>
        <v>0</v>
      </c>
      <c r="Q154" s="64">
        <f t="shared" si="122"/>
        <v>0</v>
      </c>
      <c r="R154" s="64">
        <f t="shared" si="123"/>
        <v>0</v>
      </c>
    </row>
    <row r="155" spans="1:18" x14ac:dyDescent="0.35">
      <c r="A155" s="5" t="s">
        <v>322</v>
      </c>
      <c r="B155" s="24"/>
      <c r="C155" s="24" t="s">
        <v>146</v>
      </c>
      <c r="D155" s="42">
        <f>SUMIFS(Data_CoCau[Tổng Xuất_Order_SKU],Data_CoCau[Year],D$2,Data_CoCau[Main SKU | Name],CoCau_VayTron!$A155,Data_CoCau[SKU_Xuất_GOM],CoCau_VayTron!$C155)</f>
        <v>2450</v>
      </c>
      <c r="E155" s="42">
        <f>SUMIFS(Data_CoCau[Tổng Xuất_Order_SKU],Data_CoCau[Year],E$2,Data_CoCau[Main SKU | Name],CoCau_VayTron!$A155,Data_CoCau[SKU_Xuất_GOM],CoCau_VayTron!$C155)</f>
        <v>0</v>
      </c>
      <c r="F155" s="42">
        <f>SUMIFS(Data_CoCau[Tổng Xuất_Order_SKU],Data_CoCau[Year],F$2,Data_CoCau[Main SKU | Name],CoCau_VayTron!$A155,Data_CoCau[SKU_Xuất_GOM],CoCau_VayTron!$C155)</f>
        <v>0</v>
      </c>
      <c r="H155" s="64">
        <f t="shared" ref="H155:J155" si="131">IFERROR(D155/D147,0)</f>
        <v>7.101449275362319E-3</v>
      </c>
      <c r="I155" s="64">
        <f t="shared" si="131"/>
        <v>0</v>
      </c>
      <c r="J155" s="64">
        <f t="shared" si="131"/>
        <v>0</v>
      </c>
      <c r="L155" s="42"/>
      <c r="M155" s="42"/>
      <c r="N155" s="42"/>
      <c r="P155" s="64">
        <f t="shared" si="125"/>
        <v>7.1847507331378301E-3</v>
      </c>
      <c r="Q155" s="64">
        <f t="shared" si="122"/>
        <v>0</v>
      </c>
      <c r="R155" s="64">
        <f t="shared" si="123"/>
        <v>0</v>
      </c>
    </row>
    <row r="156" spans="1:18" x14ac:dyDescent="0.35">
      <c r="A156" s="5" t="s">
        <v>322</v>
      </c>
      <c r="B156" s="24"/>
      <c r="C156" s="24" t="s">
        <v>297</v>
      </c>
      <c r="D156" s="42">
        <f>SUMIFS(Data_CoCau[Tổng Xuất_Order_SKU],Data_CoCau[Year],D$2,Data_CoCau[Main SKU | Name],CoCau_VayTron!$A156,Data_CoCau[SKU_Xuất_GOM],CoCau_VayTron!$C156)</f>
        <v>0</v>
      </c>
      <c r="E156" s="42">
        <f>SUMIFS(Data_CoCau[Tổng Xuất_Order_SKU],Data_CoCau[Year],E$2,Data_CoCau[Main SKU | Name],CoCau_VayTron!$A156,Data_CoCau[SKU_Xuất_GOM],CoCau_VayTron!$C156)</f>
        <v>0</v>
      </c>
      <c r="F156" s="42">
        <f>SUMIFS(Data_CoCau[Tổng Xuất_Order_SKU],Data_CoCau[Year],F$2,Data_CoCau[Main SKU | Name],CoCau_VayTron!$A156,Data_CoCau[SKU_Xuất_GOM],CoCau_VayTron!$C156)</f>
        <v>0</v>
      </c>
      <c r="H156" s="64">
        <f t="shared" ref="H156:J156" si="132">IFERROR(D156/D147,0)</f>
        <v>0</v>
      </c>
      <c r="I156" s="64">
        <f t="shared" si="132"/>
        <v>0</v>
      </c>
      <c r="J156" s="64">
        <f t="shared" si="132"/>
        <v>0</v>
      </c>
      <c r="L156" s="42"/>
      <c r="M156" s="42"/>
      <c r="N156" s="42"/>
      <c r="P156" s="64">
        <f t="shared" si="125"/>
        <v>0</v>
      </c>
      <c r="Q156" s="64">
        <f t="shared" si="122"/>
        <v>0</v>
      </c>
      <c r="R156" s="64">
        <f t="shared" si="123"/>
        <v>0</v>
      </c>
    </row>
    <row r="157" spans="1:18" x14ac:dyDescent="0.35">
      <c r="A157" s="5" t="s">
        <v>322</v>
      </c>
      <c r="B157" s="24"/>
      <c r="C157" s="24" t="s">
        <v>294</v>
      </c>
      <c r="D157" s="42">
        <f>SUMIFS(Data_CoCau[Tổng Xuất_Order_SKU],Data_CoCau[Year],D$2,Data_CoCau[Main SKU | Name],CoCau_VayTron!$A157,Data_CoCau[SKU_Xuất_GOM],CoCau_VayTron!$C157)</f>
        <v>4000</v>
      </c>
      <c r="E157" s="42">
        <f>SUMIFS(Data_CoCau[Tổng Xuất_Order_SKU],Data_CoCau[Year],E$2,Data_CoCau[Main SKU | Name],CoCau_VayTron!$A157,Data_CoCau[SKU_Xuất_GOM],CoCau_VayTron!$C157)</f>
        <v>0</v>
      </c>
      <c r="F157" s="42">
        <f>SUMIFS(Data_CoCau[Tổng Xuất_Order_SKU],Data_CoCau[Year],F$2,Data_CoCau[Main SKU | Name],CoCau_VayTron!$A157,Data_CoCau[SKU_Xuất_GOM],CoCau_VayTron!$C157)</f>
        <v>0</v>
      </c>
      <c r="H157" s="64">
        <f t="shared" ref="H157:J157" si="133">IFERROR(D157/D147,0)</f>
        <v>1.1594202898550725E-2</v>
      </c>
      <c r="I157" s="64">
        <f t="shared" si="133"/>
        <v>0</v>
      </c>
      <c r="J157" s="64">
        <f t="shared" si="133"/>
        <v>0</v>
      </c>
      <c r="L157" s="42"/>
      <c r="M157" s="42"/>
      <c r="N157" s="42"/>
      <c r="P157" s="70"/>
      <c r="Q157" s="64">
        <f t="shared" si="122"/>
        <v>0</v>
      </c>
      <c r="R157" s="64">
        <f t="shared" si="123"/>
        <v>0</v>
      </c>
    </row>
    <row r="158" spans="1:18" x14ac:dyDescent="0.35">
      <c r="A158" s="5" t="s">
        <v>322</v>
      </c>
      <c r="B158" s="24"/>
      <c r="C158" s="24" t="s">
        <v>374</v>
      </c>
      <c r="D158" s="42">
        <f>SUMIFS(Data_CoCau[Tổng Xuất_Order_SKU],Data_CoCau[Year],D$2,Data_CoCau[Main SKU | Name],CoCau_VayTron!$A158,Data_CoCau[SKU_Xuất_GOM],CoCau_VayTron!$C158)</f>
        <v>299250</v>
      </c>
      <c r="E158" s="42">
        <f>SUMIFS(Data_CoCau[Tổng Xuất_Order_SKU],Data_CoCau[Year],E$2,Data_CoCau[Main SKU | Name],CoCau_VayTron!$A158,Data_CoCau[SKU_Xuất_GOM],CoCau_VayTron!$C158)</f>
        <v>0</v>
      </c>
      <c r="F158" s="42">
        <f>SUMIFS(Data_CoCau[Tổng Xuất_Order_SKU],Data_CoCau[Year],F$2,Data_CoCau[Main SKU | Name],CoCau_VayTron!$A158,Data_CoCau[SKU_Xuất_GOM],CoCau_VayTron!$C158)</f>
        <v>0</v>
      </c>
      <c r="H158" s="64">
        <f t="shared" ref="H158:J158" si="134">IFERROR(D158/D147,0)</f>
        <v>0.86739130434782608</v>
      </c>
      <c r="I158" s="64">
        <f t="shared" si="134"/>
        <v>0</v>
      </c>
      <c r="J158" s="64">
        <f t="shared" si="134"/>
        <v>0</v>
      </c>
      <c r="L158" s="42"/>
      <c r="M158" s="42"/>
      <c r="N158" s="42"/>
      <c r="P158" s="64">
        <f t="shared" si="125"/>
        <v>0.87756598240469208</v>
      </c>
      <c r="Q158" s="64">
        <f t="shared" si="122"/>
        <v>0</v>
      </c>
      <c r="R158" s="64">
        <f t="shared" si="123"/>
        <v>0</v>
      </c>
    </row>
    <row r="159" spans="1:18" s="1" customFormat="1" x14ac:dyDescent="0.35">
      <c r="A159" s="6" t="s">
        <v>327</v>
      </c>
      <c r="B159" s="56" t="s">
        <v>327</v>
      </c>
      <c r="C159" s="56"/>
      <c r="D159" s="61">
        <f t="shared" ref="D159" si="135">SUM(D160:D170)</f>
        <v>0</v>
      </c>
      <c r="E159" s="61">
        <f t="shared" ref="E159" si="136">SUM(E160:E170)</f>
        <v>125000</v>
      </c>
      <c r="F159" s="61">
        <f t="shared" ref="F159" si="137">SUM(F160:F170)</f>
        <v>0</v>
      </c>
      <c r="H159" s="62"/>
      <c r="I159" s="62"/>
      <c r="J159" s="62"/>
      <c r="L159" s="66">
        <f>SUMIFS(Data_Xuất[Xuất-NX],Data_Xuất[Year],L$2,Data_Xuất[Material-Xuất | Name],CoCau_VayTron!$A159)</f>
        <v>0</v>
      </c>
      <c r="M159" s="66">
        <f>SUMIFS(Data_Xuất[Xuất-NX],Data_Xuất[Year],M$2,Data_Xuất[Material-Xuất | Name],CoCau_VayTron!$A159)</f>
        <v>125000</v>
      </c>
      <c r="N159" s="66">
        <f>SUMIFS(Data_Xuất[Xuất-NX],Data_Xuất[Year],N$2,Data_Xuất[Material-Xuất | Name],CoCau_VayTron!$A159)</f>
        <v>0</v>
      </c>
      <c r="P159" s="62"/>
      <c r="Q159" s="62"/>
      <c r="R159" s="62"/>
    </row>
    <row r="160" spans="1:18" x14ac:dyDescent="0.35">
      <c r="A160" s="5" t="s">
        <v>327</v>
      </c>
      <c r="B160" s="30"/>
      <c r="C160" s="30" t="s">
        <v>292</v>
      </c>
      <c r="D160" s="41">
        <f>SUMIFS(Data_CoCau[Tổng Xuất_Order_SKU],Data_CoCau[Year],D$2,Data_CoCau[Main SKU | Name],CoCau_VayTron!$A160,Data_CoCau[SKU_Xuất_GOM],CoCau_VayTron!$C160)</f>
        <v>0</v>
      </c>
      <c r="E160" s="41">
        <f>SUMIFS(Data_CoCau[Tổng Xuất_Order_SKU],Data_CoCau[Year],E$2,Data_CoCau[Main SKU | Name],CoCau_VayTron!$A160,Data_CoCau[SKU_Xuất_GOM],CoCau_VayTron!$C160)</f>
        <v>0</v>
      </c>
      <c r="F160" s="41">
        <f>SUMIFS(Data_CoCau[Tổng Xuất_Order_SKU],Data_CoCau[Year],F$2,Data_CoCau[Main SKU | Name],CoCau_VayTron!$A160,Data_CoCau[SKU_Xuất_GOM],CoCau_VayTron!$C160)</f>
        <v>0</v>
      </c>
      <c r="H160" s="63">
        <f t="shared" ref="H160" si="138">IFERROR(D160/D159,0)</f>
        <v>0</v>
      </c>
      <c r="I160" s="63">
        <f t="shared" ref="I160" si="139">IFERROR(E160/E159,0)</f>
        <v>0</v>
      </c>
      <c r="J160" s="63">
        <f t="shared" ref="J160" si="140">IFERROR(F160/F159,0)</f>
        <v>0</v>
      </c>
      <c r="L160" s="41"/>
      <c r="M160" s="41"/>
      <c r="N160" s="41"/>
      <c r="P160" s="63">
        <f t="shared" ref="P160:P170" si="141">H160</f>
        <v>0</v>
      </c>
      <c r="Q160" s="63">
        <f t="shared" ref="Q160:Q170" si="142">I160</f>
        <v>0</v>
      </c>
      <c r="R160" s="63">
        <f t="shared" ref="R160:R170" si="143">J160</f>
        <v>0</v>
      </c>
    </row>
    <row r="161" spans="1:18" x14ac:dyDescent="0.35">
      <c r="A161" s="5" t="s">
        <v>327</v>
      </c>
      <c r="B161" s="24"/>
      <c r="C161" s="24" t="s">
        <v>293</v>
      </c>
      <c r="D161" s="42">
        <f>SUMIFS(Data_CoCau[Tổng Xuất_Order_SKU],Data_CoCau[Year],D$2,Data_CoCau[Main SKU | Name],CoCau_VayTron!$A161,Data_CoCau[SKU_Xuất_GOM],CoCau_VayTron!$C161)</f>
        <v>0</v>
      </c>
      <c r="E161" s="42">
        <f>SUMIFS(Data_CoCau[Tổng Xuất_Order_SKU],Data_CoCau[Year],E$2,Data_CoCau[Main SKU | Name],CoCau_VayTron!$A161,Data_CoCau[SKU_Xuất_GOM],CoCau_VayTron!$C161)</f>
        <v>25500</v>
      </c>
      <c r="F161" s="42">
        <f>SUMIFS(Data_CoCau[Tổng Xuất_Order_SKU],Data_CoCau[Year],F$2,Data_CoCau[Main SKU | Name],CoCau_VayTron!$A161,Data_CoCau[SKU_Xuất_GOM],CoCau_VayTron!$C161)</f>
        <v>0</v>
      </c>
      <c r="H161" s="64">
        <f t="shared" ref="H161:J161" si="144">IFERROR(D161/D159,0)</f>
        <v>0</v>
      </c>
      <c r="I161" s="64">
        <f t="shared" si="144"/>
        <v>0.20399999999999999</v>
      </c>
      <c r="J161" s="64">
        <f t="shared" si="144"/>
        <v>0</v>
      </c>
      <c r="L161" s="42"/>
      <c r="M161" s="42"/>
      <c r="N161" s="42"/>
      <c r="P161" s="64">
        <f t="shared" si="141"/>
        <v>0</v>
      </c>
      <c r="Q161" s="64">
        <f t="shared" si="142"/>
        <v>0.20399999999999999</v>
      </c>
      <c r="R161" s="64">
        <f t="shared" si="143"/>
        <v>0</v>
      </c>
    </row>
    <row r="162" spans="1:18" x14ac:dyDescent="0.35">
      <c r="A162" s="5" t="s">
        <v>327</v>
      </c>
      <c r="B162" s="24"/>
      <c r="C162" s="24" t="s">
        <v>295</v>
      </c>
      <c r="D162" s="42">
        <f>SUMIFS(Data_CoCau[Tổng Xuất_Order_SKU],Data_CoCau[Year],D$2,Data_CoCau[Main SKU | Name],CoCau_VayTron!$A162,Data_CoCau[SKU_Xuất_GOM],CoCau_VayTron!$C162)</f>
        <v>0</v>
      </c>
      <c r="E162" s="42">
        <f>SUMIFS(Data_CoCau[Tổng Xuất_Order_SKU],Data_CoCau[Year],E$2,Data_CoCau[Main SKU | Name],CoCau_VayTron!$A162,Data_CoCau[SKU_Xuất_GOM],CoCau_VayTron!$C162)</f>
        <v>0</v>
      </c>
      <c r="F162" s="42">
        <f>SUMIFS(Data_CoCau[Tổng Xuất_Order_SKU],Data_CoCau[Year],F$2,Data_CoCau[Main SKU | Name],CoCau_VayTron!$A162,Data_CoCau[SKU_Xuất_GOM],CoCau_VayTron!$C162)</f>
        <v>0</v>
      </c>
      <c r="H162" s="64">
        <f t="shared" ref="H162:J162" si="145">IFERROR(D162/D159,0)</f>
        <v>0</v>
      </c>
      <c r="I162" s="64">
        <f t="shared" si="145"/>
        <v>0</v>
      </c>
      <c r="J162" s="64">
        <f t="shared" si="145"/>
        <v>0</v>
      </c>
      <c r="L162" s="42"/>
      <c r="M162" s="42"/>
      <c r="N162" s="42"/>
      <c r="P162" s="64">
        <f t="shared" si="141"/>
        <v>0</v>
      </c>
      <c r="Q162" s="64">
        <f t="shared" si="142"/>
        <v>0</v>
      </c>
      <c r="R162" s="64">
        <f t="shared" si="143"/>
        <v>0</v>
      </c>
    </row>
    <row r="163" spans="1:18" x14ac:dyDescent="0.35">
      <c r="A163" s="5" t="s">
        <v>327</v>
      </c>
      <c r="B163" s="24"/>
      <c r="C163" s="24" t="s">
        <v>373</v>
      </c>
      <c r="D163" s="42">
        <f>SUMIFS(Data_CoCau[Tổng Xuất_Order_SKU],Data_CoCau[Year],D$2,Data_CoCau[Main SKU | Name],CoCau_VayTron!$A163,Data_CoCau[SKU_Xuất_GOM],CoCau_VayTron!$C163)</f>
        <v>0</v>
      </c>
      <c r="E163" s="42">
        <f>SUMIFS(Data_CoCau[Tổng Xuất_Order_SKU],Data_CoCau[Year],E$2,Data_CoCau[Main SKU | Name],CoCau_VayTron!$A163,Data_CoCau[SKU_Xuất_GOM],CoCau_VayTron!$C163)</f>
        <v>91250</v>
      </c>
      <c r="F163" s="42">
        <f>SUMIFS(Data_CoCau[Tổng Xuất_Order_SKU],Data_CoCau[Year],F$2,Data_CoCau[Main SKU | Name],CoCau_VayTron!$A163,Data_CoCau[SKU_Xuất_GOM],CoCau_VayTron!$C163)</f>
        <v>0</v>
      </c>
      <c r="H163" s="64">
        <f t="shared" ref="H163:J163" si="146">IFERROR(D163/D159,0)</f>
        <v>0</v>
      </c>
      <c r="I163" s="64">
        <f t="shared" si="146"/>
        <v>0.73</v>
      </c>
      <c r="J163" s="64">
        <f t="shared" si="146"/>
        <v>0</v>
      </c>
      <c r="L163" s="42"/>
      <c r="M163" s="42"/>
      <c r="N163" s="42"/>
      <c r="P163" s="64">
        <f t="shared" si="141"/>
        <v>0</v>
      </c>
      <c r="Q163" s="64">
        <f t="shared" si="142"/>
        <v>0.73</v>
      </c>
      <c r="R163" s="64">
        <f t="shared" si="143"/>
        <v>0</v>
      </c>
    </row>
    <row r="164" spans="1:18" x14ac:dyDescent="0.35">
      <c r="A164" s="5" t="s">
        <v>327</v>
      </c>
      <c r="B164" s="24"/>
      <c r="C164" s="24" t="s">
        <v>372</v>
      </c>
      <c r="D164" s="42">
        <f>SUMIFS(Data_CoCau[Tổng Xuất_Order_SKU],Data_CoCau[Year],D$2,Data_CoCau[Main SKU | Name],CoCau_VayTron!$A164,Data_CoCau[SKU_Xuất_GOM],CoCau_VayTron!$C164)</f>
        <v>0</v>
      </c>
      <c r="E164" s="42">
        <f>SUMIFS(Data_CoCau[Tổng Xuất_Order_SKU],Data_CoCau[Year],E$2,Data_CoCau[Main SKU | Name],CoCau_VayTron!$A164,Data_CoCau[SKU_Xuất_GOM],CoCau_VayTron!$C164)</f>
        <v>0</v>
      </c>
      <c r="F164" s="42">
        <f>SUMIFS(Data_CoCau[Tổng Xuất_Order_SKU],Data_CoCau[Year],F$2,Data_CoCau[Main SKU | Name],CoCau_VayTron!$A164,Data_CoCau[SKU_Xuất_GOM],CoCau_VayTron!$C164)</f>
        <v>0</v>
      </c>
      <c r="H164" s="64">
        <f t="shared" ref="H164:J164" si="147">IFERROR(D164/D159,0)</f>
        <v>0</v>
      </c>
      <c r="I164" s="64">
        <f t="shared" si="147"/>
        <v>0</v>
      </c>
      <c r="J164" s="64">
        <f t="shared" si="147"/>
        <v>0</v>
      </c>
      <c r="L164" s="42"/>
      <c r="M164" s="42"/>
      <c r="N164" s="42"/>
      <c r="P164" s="64">
        <f t="shared" si="141"/>
        <v>0</v>
      </c>
      <c r="Q164" s="64">
        <f t="shared" si="142"/>
        <v>0</v>
      </c>
      <c r="R164" s="64">
        <f t="shared" si="143"/>
        <v>0</v>
      </c>
    </row>
    <row r="165" spans="1:18" x14ac:dyDescent="0.35">
      <c r="A165" s="5" t="s">
        <v>327</v>
      </c>
      <c r="B165" s="24"/>
      <c r="C165" s="24" t="s">
        <v>305</v>
      </c>
      <c r="D165" s="42">
        <f>SUMIFS(Data_CoCau[Tổng Xuất_Order_SKU],Data_CoCau[Year],D$2,Data_CoCau[Main SKU | Name],CoCau_VayTron!$A165,Data_CoCau[SKU_Xuất_GOM],CoCau_VayTron!$C165)</f>
        <v>0</v>
      </c>
      <c r="E165" s="42">
        <f>SUMIFS(Data_CoCau[Tổng Xuất_Order_SKU],Data_CoCau[Year],E$2,Data_CoCau[Main SKU | Name],CoCau_VayTron!$A165,Data_CoCau[SKU_Xuất_GOM],CoCau_VayTron!$C165)</f>
        <v>0</v>
      </c>
      <c r="F165" s="42">
        <f>SUMIFS(Data_CoCau[Tổng Xuất_Order_SKU],Data_CoCau[Year],F$2,Data_CoCau[Main SKU | Name],CoCau_VayTron!$A165,Data_CoCau[SKU_Xuất_GOM],CoCau_VayTron!$C165)</f>
        <v>0</v>
      </c>
      <c r="H165" s="64">
        <f t="shared" ref="H165:J165" si="148">IFERROR(D165/D159,0)</f>
        <v>0</v>
      </c>
      <c r="I165" s="64">
        <f t="shared" si="148"/>
        <v>0</v>
      </c>
      <c r="J165" s="64">
        <f t="shared" si="148"/>
        <v>0</v>
      </c>
      <c r="L165" s="42"/>
      <c r="M165" s="42"/>
      <c r="N165" s="42"/>
      <c r="P165" s="64">
        <f t="shared" si="141"/>
        <v>0</v>
      </c>
      <c r="Q165" s="64">
        <f t="shared" si="142"/>
        <v>0</v>
      </c>
      <c r="R165" s="64">
        <f t="shared" si="143"/>
        <v>0</v>
      </c>
    </row>
    <row r="166" spans="1:18" x14ac:dyDescent="0.35">
      <c r="A166" s="5" t="s">
        <v>327</v>
      </c>
      <c r="B166" s="24"/>
      <c r="C166" s="24" t="s">
        <v>290</v>
      </c>
      <c r="D166" s="42">
        <f>SUMIFS(Data_CoCau[Tổng Xuất_Order_SKU],Data_CoCau[Year],D$2,Data_CoCau[Main SKU | Name],CoCau_VayTron!$A166,Data_CoCau[SKU_Xuất_GOM],CoCau_VayTron!$C166)</f>
        <v>0</v>
      </c>
      <c r="E166" s="42">
        <f>SUMIFS(Data_CoCau[Tổng Xuất_Order_SKU],Data_CoCau[Year],E$2,Data_CoCau[Main SKU | Name],CoCau_VayTron!$A166,Data_CoCau[SKU_Xuất_GOM],CoCau_VayTron!$C166)</f>
        <v>0</v>
      </c>
      <c r="F166" s="42">
        <f>SUMIFS(Data_CoCau[Tổng Xuất_Order_SKU],Data_CoCau[Year],F$2,Data_CoCau[Main SKU | Name],CoCau_VayTron!$A166,Data_CoCau[SKU_Xuất_GOM],CoCau_VayTron!$C166)</f>
        <v>0</v>
      </c>
      <c r="H166" s="64">
        <f t="shared" ref="H166:J166" si="149">IFERROR(D166/D159,0)</f>
        <v>0</v>
      </c>
      <c r="I166" s="64">
        <f t="shared" si="149"/>
        <v>0</v>
      </c>
      <c r="J166" s="64">
        <f t="shared" si="149"/>
        <v>0</v>
      </c>
      <c r="L166" s="42"/>
      <c r="M166" s="42"/>
      <c r="N166" s="42"/>
      <c r="P166" s="64">
        <f t="shared" si="141"/>
        <v>0</v>
      </c>
      <c r="Q166" s="64">
        <f t="shared" si="142"/>
        <v>0</v>
      </c>
      <c r="R166" s="64">
        <f t="shared" si="143"/>
        <v>0</v>
      </c>
    </row>
    <row r="167" spans="1:18" x14ac:dyDescent="0.35">
      <c r="A167" s="5" t="s">
        <v>327</v>
      </c>
      <c r="B167" s="24"/>
      <c r="C167" s="24" t="s">
        <v>146</v>
      </c>
      <c r="D167" s="42">
        <f>SUMIFS(Data_CoCau[Tổng Xuất_Order_SKU],Data_CoCau[Year],D$2,Data_CoCau[Main SKU | Name],CoCau_VayTron!$A167,Data_CoCau[SKU_Xuất_GOM],CoCau_VayTron!$C167)</f>
        <v>0</v>
      </c>
      <c r="E167" s="42">
        <f>SUMIFS(Data_CoCau[Tổng Xuất_Order_SKU],Data_CoCau[Year],E$2,Data_CoCau[Main SKU | Name],CoCau_VayTron!$A167,Data_CoCau[SKU_Xuất_GOM],CoCau_VayTron!$C167)</f>
        <v>8250</v>
      </c>
      <c r="F167" s="42">
        <f>SUMIFS(Data_CoCau[Tổng Xuất_Order_SKU],Data_CoCau[Year],F$2,Data_CoCau[Main SKU | Name],CoCau_VayTron!$A167,Data_CoCau[SKU_Xuất_GOM],CoCau_VayTron!$C167)</f>
        <v>0</v>
      </c>
      <c r="H167" s="64">
        <f t="shared" ref="H167:J167" si="150">IFERROR(D167/D159,0)</f>
        <v>0</v>
      </c>
      <c r="I167" s="64">
        <f t="shared" si="150"/>
        <v>6.6000000000000003E-2</v>
      </c>
      <c r="J167" s="64">
        <f t="shared" si="150"/>
        <v>0</v>
      </c>
      <c r="L167" s="42"/>
      <c r="M167" s="42"/>
      <c r="N167" s="42"/>
      <c r="P167" s="64">
        <f t="shared" si="141"/>
        <v>0</v>
      </c>
      <c r="Q167" s="64">
        <f t="shared" si="142"/>
        <v>6.6000000000000003E-2</v>
      </c>
      <c r="R167" s="64">
        <f t="shared" si="143"/>
        <v>0</v>
      </c>
    </row>
    <row r="168" spans="1:18" x14ac:dyDescent="0.35">
      <c r="A168" s="5" t="s">
        <v>327</v>
      </c>
      <c r="B168" s="24"/>
      <c r="C168" s="24" t="s">
        <v>297</v>
      </c>
      <c r="D168" s="42">
        <f>SUMIFS(Data_CoCau[Tổng Xuất_Order_SKU],Data_CoCau[Year],D$2,Data_CoCau[Main SKU | Name],CoCau_VayTron!$A168,Data_CoCau[SKU_Xuất_GOM],CoCau_VayTron!$C168)</f>
        <v>0</v>
      </c>
      <c r="E168" s="42">
        <f>SUMIFS(Data_CoCau[Tổng Xuất_Order_SKU],Data_CoCau[Year],E$2,Data_CoCau[Main SKU | Name],CoCau_VayTron!$A168,Data_CoCau[SKU_Xuất_GOM],CoCau_VayTron!$C168)</f>
        <v>0</v>
      </c>
      <c r="F168" s="42">
        <f>SUMIFS(Data_CoCau[Tổng Xuất_Order_SKU],Data_CoCau[Year],F$2,Data_CoCau[Main SKU | Name],CoCau_VayTron!$A168,Data_CoCau[SKU_Xuất_GOM],CoCau_VayTron!$C168)</f>
        <v>0</v>
      </c>
      <c r="H168" s="64">
        <f t="shared" ref="H168:J168" si="151">IFERROR(D168/D159,0)</f>
        <v>0</v>
      </c>
      <c r="I168" s="64">
        <f t="shared" si="151"/>
        <v>0</v>
      </c>
      <c r="J168" s="64">
        <f t="shared" si="151"/>
        <v>0</v>
      </c>
      <c r="L168" s="42"/>
      <c r="M168" s="42"/>
      <c r="N168" s="42"/>
      <c r="P168" s="64">
        <f t="shared" si="141"/>
        <v>0</v>
      </c>
      <c r="Q168" s="64">
        <f t="shared" si="142"/>
        <v>0</v>
      </c>
      <c r="R168" s="64">
        <f t="shared" si="143"/>
        <v>0</v>
      </c>
    </row>
    <row r="169" spans="1:18" x14ac:dyDescent="0.35">
      <c r="A169" s="5" t="s">
        <v>327</v>
      </c>
      <c r="B169" s="24"/>
      <c r="C169" s="24" t="s">
        <v>294</v>
      </c>
      <c r="D169" s="42">
        <f>SUMIFS(Data_CoCau[Tổng Xuất_Order_SKU],Data_CoCau[Year],D$2,Data_CoCau[Main SKU | Name],CoCau_VayTron!$A169,Data_CoCau[SKU_Xuất_GOM],CoCau_VayTron!$C169)</f>
        <v>0</v>
      </c>
      <c r="E169" s="42">
        <f>SUMIFS(Data_CoCau[Tổng Xuất_Order_SKU],Data_CoCau[Year],E$2,Data_CoCau[Main SKU | Name],CoCau_VayTron!$A169,Data_CoCau[SKU_Xuất_GOM],CoCau_VayTron!$C169)</f>
        <v>0</v>
      </c>
      <c r="F169" s="42">
        <f>SUMIFS(Data_CoCau[Tổng Xuất_Order_SKU],Data_CoCau[Year],F$2,Data_CoCau[Main SKU | Name],CoCau_VayTron!$A169,Data_CoCau[SKU_Xuất_GOM],CoCau_VayTron!$C169)</f>
        <v>0</v>
      </c>
      <c r="H169" s="64">
        <f t="shared" ref="H169:J169" si="152">IFERROR(D169/D159,0)</f>
        <v>0</v>
      </c>
      <c r="I169" s="64">
        <f t="shared" si="152"/>
        <v>0</v>
      </c>
      <c r="J169" s="64">
        <f t="shared" si="152"/>
        <v>0</v>
      </c>
      <c r="L169" s="42"/>
      <c r="M169" s="42"/>
      <c r="N169" s="42"/>
      <c r="P169" s="64">
        <f t="shared" si="141"/>
        <v>0</v>
      </c>
      <c r="Q169" s="64">
        <f t="shared" si="142"/>
        <v>0</v>
      </c>
      <c r="R169" s="64">
        <f t="shared" si="143"/>
        <v>0</v>
      </c>
    </row>
    <row r="170" spans="1:18" x14ac:dyDescent="0.35">
      <c r="A170" s="5" t="s">
        <v>327</v>
      </c>
      <c r="B170" s="24"/>
      <c r="C170" s="24" t="s">
        <v>374</v>
      </c>
      <c r="D170" s="42">
        <f>SUMIFS(Data_CoCau[Tổng Xuất_Order_SKU],Data_CoCau[Year],D$2,Data_CoCau[Main SKU | Name],CoCau_VayTron!$A170,Data_CoCau[SKU_Xuất_GOM],CoCau_VayTron!$C170)</f>
        <v>0</v>
      </c>
      <c r="E170" s="42">
        <f>SUMIFS(Data_CoCau[Tổng Xuất_Order_SKU],Data_CoCau[Year],E$2,Data_CoCau[Main SKU | Name],CoCau_VayTron!$A170,Data_CoCau[SKU_Xuất_GOM],CoCau_VayTron!$C170)</f>
        <v>0</v>
      </c>
      <c r="F170" s="42">
        <f>SUMIFS(Data_CoCau[Tổng Xuất_Order_SKU],Data_CoCau[Year],F$2,Data_CoCau[Main SKU | Name],CoCau_VayTron!$A170,Data_CoCau[SKU_Xuất_GOM],CoCau_VayTron!$C170)</f>
        <v>0</v>
      </c>
      <c r="H170" s="64">
        <f t="shared" ref="H170:J170" si="153">IFERROR(D170/D159,0)</f>
        <v>0</v>
      </c>
      <c r="I170" s="64">
        <f t="shared" si="153"/>
        <v>0</v>
      </c>
      <c r="J170" s="64">
        <f t="shared" si="153"/>
        <v>0</v>
      </c>
      <c r="L170" s="42"/>
      <c r="M170" s="42"/>
      <c r="N170" s="42"/>
      <c r="P170" s="64">
        <f t="shared" si="141"/>
        <v>0</v>
      </c>
      <c r="Q170" s="64">
        <f t="shared" si="142"/>
        <v>0</v>
      </c>
      <c r="R170" s="64">
        <f t="shared" si="143"/>
        <v>0</v>
      </c>
    </row>
    <row r="171" spans="1:18" s="1" customFormat="1" x14ac:dyDescent="0.35">
      <c r="A171" s="6" t="s">
        <v>318</v>
      </c>
      <c r="B171" s="56" t="s">
        <v>318</v>
      </c>
      <c r="C171" s="56"/>
      <c r="D171" s="61">
        <f t="shared" ref="D171" si="154">SUM(D172:D182)</f>
        <v>702500</v>
      </c>
      <c r="E171" s="61">
        <f t="shared" ref="E171" si="155">SUM(E172:E182)</f>
        <v>0</v>
      </c>
      <c r="F171" s="61">
        <f t="shared" ref="F171" si="156">SUM(F172:F182)</f>
        <v>0</v>
      </c>
      <c r="H171" s="62"/>
      <c r="I171" s="62"/>
      <c r="J171" s="62"/>
      <c r="L171" s="66">
        <f>SUMIFS(Data_Xuất[Xuất-NX],Data_Xuất[Year],L$2,Data_Xuất[Material-Xuất | Name],CoCau_VayTron!$A171)</f>
        <v>700355</v>
      </c>
      <c r="M171" s="66">
        <f>SUMIFS(Data_Xuất[Xuất-NX],Data_Xuất[Year],M$2,Data_Xuất[Material-Xuất | Name],CoCau_VayTron!$A171)</f>
        <v>0</v>
      </c>
      <c r="N171" s="66">
        <f>SUMIFS(Data_Xuất[Xuất-NX],Data_Xuất[Year],N$2,Data_Xuất[Material-Xuất | Name],CoCau_VayTron!$A171)</f>
        <v>0</v>
      </c>
      <c r="P171" s="62"/>
      <c r="Q171" s="62"/>
      <c r="R171" s="62"/>
    </row>
    <row r="172" spans="1:18" x14ac:dyDescent="0.35">
      <c r="A172" s="5" t="s">
        <v>318</v>
      </c>
      <c r="B172" s="30"/>
      <c r="C172" s="30" t="s">
        <v>292</v>
      </c>
      <c r="D172" s="41">
        <f>SUMIFS(Data_CoCau[Tổng Xuất_Order_SKU],Data_CoCau[Year],D$2,Data_CoCau[Main SKU | Name],CoCau_VayTron!$A172,Data_CoCau[SKU_Xuất_GOM],CoCau_VayTron!$C172)</f>
        <v>81075</v>
      </c>
      <c r="E172" s="41">
        <f>SUMIFS(Data_CoCau[Tổng Xuất_Order_SKU],Data_CoCau[Year],E$2,Data_CoCau[Main SKU | Name],CoCau_VayTron!$A172,Data_CoCau[SKU_Xuất_GOM],CoCau_VayTron!$C172)</f>
        <v>0</v>
      </c>
      <c r="F172" s="41">
        <f>SUMIFS(Data_CoCau[Tổng Xuất_Order_SKU],Data_CoCau[Year],F$2,Data_CoCau[Main SKU | Name],CoCau_VayTron!$A172,Data_CoCau[SKU_Xuất_GOM],CoCau_VayTron!$C172)</f>
        <v>0</v>
      </c>
      <c r="H172" s="63">
        <f t="shared" ref="H172" si="157">IFERROR(D172/D171,0)</f>
        <v>0.11540925266903915</v>
      </c>
      <c r="I172" s="63">
        <f t="shared" ref="I172" si="158">IFERROR(E172/E171,0)</f>
        <v>0</v>
      </c>
      <c r="J172" s="63">
        <f t="shared" ref="J172" si="159">IFERROR(F172/F171,0)</f>
        <v>0</v>
      </c>
      <c r="L172" s="41"/>
      <c r="M172" s="41"/>
      <c r="N172" s="41"/>
      <c r="P172" s="63">
        <f t="shared" ref="P172:P182" si="160">H172</f>
        <v>0.11540925266903915</v>
      </c>
      <c r="Q172" s="63">
        <f t="shared" ref="Q172:Q182" si="161">I172</f>
        <v>0</v>
      </c>
      <c r="R172" s="63">
        <f t="shared" ref="R172:R182" si="162">J172</f>
        <v>0</v>
      </c>
    </row>
    <row r="173" spans="1:18" x14ac:dyDescent="0.35">
      <c r="A173" s="5" t="s">
        <v>318</v>
      </c>
      <c r="B173" s="24"/>
      <c r="C173" s="24" t="s">
        <v>293</v>
      </c>
      <c r="D173" s="42">
        <f>SUMIFS(Data_CoCau[Tổng Xuất_Order_SKU],Data_CoCau[Year],D$2,Data_CoCau[Main SKU | Name],CoCau_VayTron!$A173,Data_CoCau[SKU_Xuất_GOM],CoCau_VayTron!$C173)</f>
        <v>420930</v>
      </c>
      <c r="E173" s="42">
        <f>SUMIFS(Data_CoCau[Tổng Xuất_Order_SKU],Data_CoCau[Year],E$2,Data_CoCau[Main SKU | Name],CoCau_VayTron!$A173,Data_CoCau[SKU_Xuất_GOM],CoCau_VayTron!$C173)</f>
        <v>0</v>
      </c>
      <c r="F173" s="42">
        <f>SUMIFS(Data_CoCau[Tổng Xuất_Order_SKU],Data_CoCau[Year],F$2,Data_CoCau[Main SKU | Name],CoCau_VayTron!$A173,Data_CoCau[SKU_Xuất_GOM],CoCau_VayTron!$C173)</f>
        <v>0</v>
      </c>
      <c r="H173" s="64">
        <f t="shared" ref="H173:J173" si="163">IFERROR(D173/D171,0)</f>
        <v>0.59918861209964414</v>
      </c>
      <c r="I173" s="64">
        <f t="shared" si="163"/>
        <v>0</v>
      </c>
      <c r="J173" s="64">
        <f t="shared" si="163"/>
        <v>0</v>
      </c>
      <c r="L173" s="42"/>
      <c r="M173" s="42"/>
      <c r="N173" s="42"/>
      <c r="P173" s="64">
        <f t="shared" si="160"/>
        <v>0.59918861209964414</v>
      </c>
      <c r="Q173" s="64">
        <f t="shared" si="161"/>
        <v>0</v>
      </c>
      <c r="R173" s="64">
        <f t="shared" si="162"/>
        <v>0</v>
      </c>
    </row>
    <row r="174" spans="1:18" x14ac:dyDescent="0.35">
      <c r="A174" s="5" t="s">
        <v>318</v>
      </c>
      <c r="B174" s="24"/>
      <c r="C174" s="24" t="s">
        <v>295</v>
      </c>
      <c r="D174" s="42">
        <f>SUMIFS(Data_CoCau[Tổng Xuất_Order_SKU],Data_CoCau[Year],D$2,Data_CoCau[Main SKU | Name],CoCau_VayTron!$A174,Data_CoCau[SKU_Xuất_GOM],CoCau_VayTron!$C174)</f>
        <v>36525</v>
      </c>
      <c r="E174" s="42">
        <f>SUMIFS(Data_CoCau[Tổng Xuất_Order_SKU],Data_CoCau[Year],E$2,Data_CoCau[Main SKU | Name],CoCau_VayTron!$A174,Data_CoCau[SKU_Xuất_GOM],CoCau_VayTron!$C174)</f>
        <v>0</v>
      </c>
      <c r="F174" s="42">
        <f>SUMIFS(Data_CoCau[Tổng Xuất_Order_SKU],Data_CoCau[Year],F$2,Data_CoCau[Main SKU | Name],CoCau_VayTron!$A174,Data_CoCau[SKU_Xuất_GOM],CoCau_VayTron!$C174)</f>
        <v>0</v>
      </c>
      <c r="H174" s="64">
        <f t="shared" ref="H174:J174" si="164">IFERROR(D174/D171,0)</f>
        <v>5.1992882562277583E-2</v>
      </c>
      <c r="I174" s="64">
        <f t="shared" si="164"/>
        <v>0</v>
      </c>
      <c r="J174" s="64">
        <f t="shared" si="164"/>
        <v>0</v>
      </c>
      <c r="L174" s="42"/>
      <c r="M174" s="42"/>
      <c r="N174" s="42"/>
      <c r="P174" s="64">
        <f t="shared" si="160"/>
        <v>5.1992882562277583E-2</v>
      </c>
      <c r="Q174" s="64">
        <f t="shared" si="161"/>
        <v>0</v>
      </c>
      <c r="R174" s="64">
        <f t="shared" si="162"/>
        <v>0</v>
      </c>
    </row>
    <row r="175" spans="1:18" x14ac:dyDescent="0.35">
      <c r="A175" s="5" t="s">
        <v>318</v>
      </c>
      <c r="B175" s="24"/>
      <c r="C175" s="24" t="s">
        <v>373</v>
      </c>
      <c r="D175" s="42">
        <f>SUMIFS(Data_CoCau[Tổng Xuất_Order_SKU],Data_CoCau[Year],D$2,Data_CoCau[Main SKU | Name],CoCau_VayTron!$A175,Data_CoCau[SKU_Xuất_GOM],CoCau_VayTron!$C175)</f>
        <v>163970</v>
      </c>
      <c r="E175" s="42">
        <f>SUMIFS(Data_CoCau[Tổng Xuất_Order_SKU],Data_CoCau[Year],E$2,Data_CoCau[Main SKU | Name],CoCau_VayTron!$A175,Data_CoCau[SKU_Xuất_GOM],CoCau_VayTron!$C175)</f>
        <v>0</v>
      </c>
      <c r="F175" s="42">
        <f>SUMIFS(Data_CoCau[Tổng Xuất_Order_SKU],Data_CoCau[Year],F$2,Data_CoCau[Main SKU | Name],CoCau_VayTron!$A175,Data_CoCau[SKU_Xuất_GOM],CoCau_VayTron!$C175)</f>
        <v>0</v>
      </c>
      <c r="H175" s="64">
        <f t="shared" ref="H175:J175" si="165">IFERROR(D175/D171,0)</f>
        <v>0.23340925266903914</v>
      </c>
      <c r="I175" s="64">
        <f t="shared" si="165"/>
        <v>0</v>
      </c>
      <c r="J175" s="64">
        <f t="shared" si="165"/>
        <v>0</v>
      </c>
      <c r="L175" s="42"/>
      <c r="M175" s="42"/>
      <c r="N175" s="42"/>
      <c r="P175" s="64">
        <f t="shared" si="160"/>
        <v>0.23340925266903914</v>
      </c>
      <c r="Q175" s="64">
        <f t="shared" si="161"/>
        <v>0</v>
      </c>
      <c r="R175" s="64">
        <f t="shared" si="162"/>
        <v>0</v>
      </c>
    </row>
    <row r="176" spans="1:18" x14ac:dyDescent="0.35">
      <c r="A176" s="5" t="s">
        <v>318</v>
      </c>
      <c r="B176" s="24"/>
      <c r="C176" s="24" t="s">
        <v>372</v>
      </c>
      <c r="D176" s="42">
        <f>SUMIFS(Data_CoCau[Tổng Xuất_Order_SKU],Data_CoCau[Year],D$2,Data_CoCau[Main SKU | Name],CoCau_VayTron!$A176,Data_CoCau[SKU_Xuất_GOM],CoCau_VayTron!$C176)</f>
        <v>0</v>
      </c>
      <c r="E176" s="42">
        <f>SUMIFS(Data_CoCau[Tổng Xuất_Order_SKU],Data_CoCau[Year],E$2,Data_CoCau[Main SKU | Name],CoCau_VayTron!$A176,Data_CoCau[SKU_Xuất_GOM],CoCau_VayTron!$C176)</f>
        <v>0</v>
      </c>
      <c r="F176" s="42">
        <f>SUMIFS(Data_CoCau[Tổng Xuất_Order_SKU],Data_CoCau[Year],F$2,Data_CoCau[Main SKU | Name],CoCau_VayTron!$A176,Data_CoCau[SKU_Xuất_GOM],CoCau_VayTron!$C176)</f>
        <v>0</v>
      </c>
      <c r="H176" s="64">
        <f t="shared" ref="H176:J176" si="166">IFERROR(D176/D171,0)</f>
        <v>0</v>
      </c>
      <c r="I176" s="64">
        <f t="shared" si="166"/>
        <v>0</v>
      </c>
      <c r="J176" s="64">
        <f t="shared" si="166"/>
        <v>0</v>
      </c>
      <c r="L176" s="42"/>
      <c r="M176" s="42"/>
      <c r="N176" s="42"/>
      <c r="P176" s="64">
        <f t="shared" si="160"/>
        <v>0</v>
      </c>
      <c r="Q176" s="64">
        <f t="shared" si="161"/>
        <v>0</v>
      </c>
      <c r="R176" s="64">
        <f t="shared" si="162"/>
        <v>0</v>
      </c>
    </row>
    <row r="177" spans="1:18" x14ac:dyDescent="0.35">
      <c r="A177" s="5" t="s">
        <v>318</v>
      </c>
      <c r="B177" s="24"/>
      <c r="C177" s="24" t="s">
        <v>305</v>
      </c>
      <c r="D177" s="42">
        <f>SUMIFS(Data_CoCau[Tổng Xuất_Order_SKU],Data_CoCau[Year],D$2,Data_CoCau[Main SKU | Name],CoCau_VayTron!$A177,Data_CoCau[SKU_Xuất_GOM],CoCau_VayTron!$C177)</f>
        <v>0</v>
      </c>
      <c r="E177" s="42">
        <f>SUMIFS(Data_CoCau[Tổng Xuất_Order_SKU],Data_CoCau[Year],E$2,Data_CoCau[Main SKU | Name],CoCau_VayTron!$A177,Data_CoCau[SKU_Xuất_GOM],CoCau_VayTron!$C177)</f>
        <v>0</v>
      </c>
      <c r="F177" s="42">
        <f>SUMIFS(Data_CoCau[Tổng Xuất_Order_SKU],Data_CoCau[Year],F$2,Data_CoCau[Main SKU | Name],CoCau_VayTron!$A177,Data_CoCau[SKU_Xuất_GOM],CoCau_VayTron!$C177)</f>
        <v>0</v>
      </c>
      <c r="H177" s="64">
        <f t="shared" ref="H177:J177" si="167">IFERROR(D177/D171,0)</f>
        <v>0</v>
      </c>
      <c r="I177" s="64">
        <f t="shared" si="167"/>
        <v>0</v>
      </c>
      <c r="J177" s="64">
        <f t="shared" si="167"/>
        <v>0</v>
      </c>
      <c r="L177" s="42"/>
      <c r="M177" s="42"/>
      <c r="N177" s="42"/>
      <c r="P177" s="64">
        <f t="shared" si="160"/>
        <v>0</v>
      </c>
      <c r="Q177" s="64">
        <f t="shared" si="161"/>
        <v>0</v>
      </c>
      <c r="R177" s="64">
        <f t="shared" si="162"/>
        <v>0</v>
      </c>
    </row>
    <row r="178" spans="1:18" x14ac:dyDescent="0.35">
      <c r="A178" s="5" t="s">
        <v>318</v>
      </c>
      <c r="B178" s="24"/>
      <c r="C178" s="24" t="s">
        <v>290</v>
      </c>
      <c r="D178" s="42">
        <f>SUMIFS(Data_CoCau[Tổng Xuất_Order_SKU],Data_CoCau[Year],D$2,Data_CoCau[Main SKU | Name],CoCau_VayTron!$A178,Data_CoCau[SKU_Xuất_GOM],CoCau_VayTron!$C178)</f>
        <v>0</v>
      </c>
      <c r="E178" s="42">
        <f>SUMIFS(Data_CoCau[Tổng Xuất_Order_SKU],Data_CoCau[Year],E$2,Data_CoCau[Main SKU | Name],CoCau_VayTron!$A178,Data_CoCau[SKU_Xuất_GOM],CoCau_VayTron!$C178)</f>
        <v>0</v>
      </c>
      <c r="F178" s="42">
        <f>SUMIFS(Data_CoCau[Tổng Xuất_Order_SKU],Data_CoCau[Year],F$2,Data_CoCau[Main SKU | Name],CoCau_VayTron!$A178,Data_CoCau[SKU_Xuất_GOM],CoCau_VayTron!$C178)</f>
        <v>0</v>
      </c>
      <c r="H178" s="64">
        <f t="shared" ref="H178:J178" si="168">IFERROR(D178/D171,0)</f>
        <v>0</v>
      </c>
      <c r="I178" s="64">
        <f t="shared" si="168"/>
        <v>0</v>
      </c>
      <c r="J178" s="64">
        <f t="shared" si="168"/>
        <v>0</v>
      </c>
      <c r="L178" s="42"/>
      <c r="M178" s="42"/>
      <c r="N178" s="42"/>
      <c r="P178" s="64">
        <f t="shared" si="160"/>
        <v>0</v>
      </c>
      <c r="Q178" s="64">
        <f t="shared" si="161"/>
        <v>0</v>
      </c>
      <c r="R178" s="64">
        <f t="shared" si="162"/>
        <v>0</v>
      </c>
    </row>
    <row r="179" spans="1:18" x14ac:dyDescent="0.35">
      <c r="A179" s="5" t="s">
        <v>318</v>
      </c>
      <c r="B179" s="24"/>
      <c r="C179" s="24" t="s">
        <v>146</v>
      </c>
      <c r="D179" s="42">
        <f>SUMIFS(Data_CoCau[Tổng Xuất_Order_SKU],Data_CoCau[Year],D$2,Data_CoCau[Main SKU | Name],CoCau_VayTron!$A179,Data_CoCau[SKU_Xuất_GOM],CoCau_VayTron!$C179)</f>
        <v>0</v>
      </c>
      <c r="E179" s="42">
        <f>SUMIFS(Data_CoCau[Tổng Xuất_Order_SKU],Data_CoCau[Year],E$2,Data_CoCau[Main SKU | Name],CoCau_VayTron!$A179,Data_CoCau[SKU_Xuất_GOM],CoCau_VayTron!$C179)</f>
        <v>0</v>
      </c>
      <c r="F179" s="42">
        <f>SUMIFS(Data_CoCau[Tổng Xuất_Order_SKU],Data_CoCau[Year],F$2,Data_CoCau[Main SKU | Name],CoCau_VayTron!$A179,Data_CoCau[SKU_Xuất_GOM],CoCau_VayTron!$C179)</f>
        <v>0</v>
      </c>
      <c r="H179" s="64">
        <f t="shared" ref="H179:J179" si="169">IFERROR(D179/D171,0)</f>
        <v>0</v>
      </c>
      <c r="I179" s="64">
        <f t="shared" si="169"/>
        <v>0</v>
      </c>
      <c r="J179" s="64">
        <f t="shared" si="169"/>
        <v>0</v>
      </c>
      <c r="L179" s="42"/>
      <c r="M179" s="42"/>
      <c r="N179" s="42"/>
      <c r="P179" s="64">
        <f t="shared" si="160"/>
        <v>0</v>
      </c>
      <c r="Q179" s="64">
        <f t="shared" si="161"/>
        <v>0</v>
      </c>
      <c r="R179" s="64">
        <f t="shared" si="162"/>
        <v>0</v>
      </c>
    </row>
    <row r="180" spans="1:18" x14ac:dyDescent="0.35">
      <c r="A180" s="5" t="s">
        <v>318</v>
      </c>
      <c r="B180" s="24"/>
      <c r="C180" s="24" t="s">
        <v>297</v>
      </c>
      <c r="D180" s="42">
        <f>SUMIFS(Data_CoCau[Tổng Xuất_Order_SKU],Data_CoCau[Year],D$2,Data_CoCau[Main SKU | Name],CoCau_VayTron!$A180,Data_CoCau[SKU_Xuất_GOM],CoCau_VayTron!$C180)</f>
        <v>0</v>
      </c>
      <c r="E180" s="42">
        <f>SUMIFS(Data_CoCau[Tổng Xuất_Order_SKU],Data_CoCau[Year],E$2,Data_CoCau[Main SKU | Name],CoCau_VayTron!$A180,Data_CoCau[SKU_Xuất_GOM],CoCau_VayTron!$C180)</f>
        <v>0</v>
      </c>
      <c r="F180" s="42">
        <f>SUMIFS(Data_CoCau[Tổng Xuất_Order_SKU],Data_CoCau[Year],F$2,Data_CoCau[Main SKU | Name],CoCau_VayTron!$A180,Data_CoCau[SKU_Xuất_GOM],CoCau_VayTron!$C180)</f>
        <v>0</v>
      </c>
      <c r="H180" s="64">
        <f t="shared" ref="H180:J180" si="170">IFERROR(D180/D171,0)</f>
        <v>0</v>
      </c>
      <c r="I180" s="64">
        <f t="shared" si="170"/>
        <v>0</v>
      </c>
      <c r="J180" s="64">
        <f t="shared" si="170"/>
        <v>0</v>
      </c>
      <c r="L180" s="42"/>
      <c r="M180" s="42"/>
      <c r="N180" s="42"/>
      <c r="P180" s="64">
        <f t="shared" si="160"/>
        <v>0</v>
      </c>
      <c r="Q180" s="64">
        <f t="shared" si="161"/>
        <v>0</v>
      </c>
      <c r="R180" s="64">
        <f t="shared" si="162"/>
        <v>0</v>
      </c>
    </row>
    <row r="181" spans="1:18" x14ac:dyDescent="0.35">
      <c r="A181" s="5" t="s">
        <v>318</v>
      </c>
      <c r="B181" s="24"/>
      <c r="C181" s="24" t="s">
        <v>294</v>
      </c>
      <c r="D181" s="42">
        <f>SUMIFS(Data_CoCau[Tổng Xuất_Order_SKU],Data_CoCau[Year],D$2,Data_CoCau[Main SKU | Name],CoCau_VayTron!$A181,Data_CoCau[SKU_Xuất_GOM],CoCau_VayTron!$C181)</f>
        <v>0</v>
      </c>
      <c r="E181" s="42">
        <f>SUMIFS(Data_CoCau[Tổng Xuất_Order_SKU],Data_CoCau[Year],E$2,Data_CoCau[Main SKU | Name],CoCau_VayTron!$A181,Data_CoCau[SKU_Xuất_GOM],CoCau_VayTron!$C181)</f>
        <v>0</v>
      </c>
      <c r="F181" s="42">
        <f>SUMIFS(Data_CoCau[Tổng Xuất_Order_SKU],Data_CoCau[Year],F$2,Data_CoCau[Main SKU | Name],CoCau_VayTron!$A181,Data_CoCau[SKU_Xuất_GOM],CoCau_VayTron!$C181)</f>
        <v>0</v>
      </c>
      <c r="H181" s="64">
        <f t="shared" ref="H181:J181" si="171">IFERROR(D181/D171,0)</f>
        <v>0</v>
      </c>
      <c r="I181" s="64">
        <f t="shared" si="171"/>
        <v>0</v>
      </c>
      <c r="J181" s="64">
        <f t="shared" si="171"/>
        <v>0</v>
      </c>
      <c r="L181" s="42"/>
      <c r="M181" s="42"/>
      <c r="N181" s="42"/>
      <c r="P181" s="64">
        <f t="shared" si="160"/>
        <v>0</v>
      </c>
      <c r="Q181" s="64">
        <f t="shared" si="161"/>
        <v>0</v>
      </c>
      <c r="R181" s="64">
        <f t="shared" si="162"/>
        <v>0</v>
      </c>
    </row>
    <row r="182" spans="1:18" x14ac:dyDescent="0.35">
      <c r="A182" s="5" t="s">
        <v>318</v>
      </c>
      <c r="B182" s="24"/>
      <c r="C182" s="24" t="s">
        <v>374</v>
      </c>
      <c r="D182" s="42">
        <f>SUMIFS(Data_CoCau[Tổng Xuất_Order_SKU],Data_CoCau[Year],D$2,Data_CoCau[Main SKU | Name],CoCau_VayTron!$A182,Data_CoCau[SKU_Xuất_GOM],CoCau_VayTron!$C182)</f>
        <v>0</v>
      </c>
      <c r="E182" s="42">
        <f>SUMIFS(Data_CoCau[Tổng Xuất_Order_SKU],Data_CoCau[Year],E$2,Data_CoCau[Main SKU | Name],CoCau_VayTron!$A182,Data_CoCau[SKU_Xuất_GOM],CoCau_VayTron!$C182)</f>
        <v>0</v>
      </c>
      <c r="F182" s="42">
        <f>SUMIFS(Data_CoCau[Tổng Xuất_Order_SKU],Data_CoCau[Year],F$2,Data_CoCau[Main SKU | Name],CoCau_VayTron!$A182,Data_CoCau[SKU_Xuất_GOM],CoCau_VayTron!$C182)</f>
        <v>0</v>
      </c>
      <c r="H182" s="64">
        <f t="shared" ref="H182:J182" si="172">IFERROR(D182/D171,0)</f>
        <v>0</v>
      </c>
      <c r="I182" s="64">
        <f t="shared" si="172"/>
        <v>0</v>
      </c>
      <c r="J182" s="64">
        <f t="shared" si="172"/>
        <v>0</v>
      </c>
      <c r="L182" s="42"/>
      <c r="M182" s="42"/>
      <c r="N182" s="42"/>
      <c r="P182" s="64">
        <f t="shared" si="160"/>
        <v>0</v>
      </c>
      <c r="Q182" s="64">
        <f t="shared" si="161"/>
        <v>0</v>
      </c>
      <c r="R182" s="64">
        <f t="shared" si="162"/>
        <v>0</v>
      </c>
    </row>
    <row r="183" spans="1:18" s="1" customFormat="1" x14ac:dyDescent="0.35">
      <c r="A183" s="6" t="s">
        <v>315</v>
      </c>
      <c r="B183" s="56" t="s">
        <v>315</v>
      </c>
      <c r="C183" s="56"/>
      <c r="D183" s="61">
        <f t="shared" ref="D183" si="173">SUM(D184:D194)</f>
        <v>1248863</v>
      </c>
      <c r="E183" s="61">
        <f t="shared" ref="E183" si="174">SUM(E184:E194)</f>
        <v>50000</v>
      </c>
      <c r="F183" s="61">
        <f t="shared" ref="F183" si="175">SUM(F184:F194)</f>
        <v>0</v>
      </c>
      <c r="H183" s="62"/>
      <c r="I183" s="62"/>
      <c r="J183" s="62"/>
      <c r="L183" s="66">
        <f>SUMIFS(Data_Xuất[Xuất-NX],Data_Xuất[Year],L$2,Data_Xuất[Material-Xuất | Name],CoCau_VayTron!$A183)</f>
        <v>1214732.5130000003</v>
      </c>
      <c r="M183" s="66">
        <f>SUMIFS(Data_Xuất[Xuất-NX],Data_Xuất[Year],M$2,Data_Xuất[Material-Xuất | Name],CoCau_VayTron!$A183)</f>
        <v>50510</v>
      </c>
      <c r="N183" s="66">
        <f>SUMIFS(Data_Xuất[Xuất-NX],Data_Xuất[Year],N$2,Data_Xuất[Material-Xuất | Name],CoCau_VayTron!$A183)</f>
        <v>500</v>
      </c>
      <c r="P183" s="62"/>
      <c r="Q183" s="62"/>
      <c r="R183" s="62"/>
    </row>
    <row r="184" spans="1:18" x14ac:dyDescent="0.35">
      <c r="A184" s="5" t="s">
        <v>315</v>
      </c>
      <c r="B184" s="30"/>
      <c r="C184" s="30" t="s">
        <v>292</v>
      </c>
      <c r="D184" s="41">
        <f>SUMIFS(Data_CoCau[Tổng Xuất_Order_SKU],Data_CoCau[Year],D$2,Data_CoCau[Main SKU | Name],CoCau_VayTron!$A184,Data_CoCau[SKU_Xuất_GOM],CoCau_VayTron!$C184)</f>
        <v>44965</v>
      </c>
      <c r="E184" s="41">
        <f>SUMIFS(Data_CoCau[Tổng Xuất_Order_SKU],Data_CoCau[Year],E$2,Data_CoCau[Main SKU | Name],CoCau_VayTron!$A184,Data_CoCau[SKU_Xuất_GOM],CoCau_VayTron!$C184)</f>
        <v>5492.857</v>
      </c>
      <c r="F184" s="41">
        <f>SUMIFS(Data_CoCau[Tổng Xuất_Order_SKU],Data_CoCau[Year],F$2,Data_CoCau[Main SKU | Name],CoCau_VayTron!$A184,Data_CoCau[SKU_Xuất_GOM],CoCau_VayTron!$C184)</f>
        <v>0</v>
      </c>
      <c r="H184" s="63">
        <f t="shared" ref="H184" si="176">IFERROR(D184/D183,0)</f>
        <v>3.6004749920527712E-2</v>
      </c>
      <c r="I184" s="63">
        <f t="shared" ref="I184" si="177">IFERROR(E184/E183,0)</f>
        <v>0.10985714000000001</v>
      </c>
      <c r="J184" s="63">
        <f t="shared" ref="J184" si="178">IFERROR(F184/F183,0)</f>
        <v>0</v>
      </c>
      <c r="L184" s="41"/>
      <c r="M184" s="41"/>
      <c r="N184" s="41"/>
      <c r="P184" s="63">
        <f t="shared" ref="P184:P194" si="179">H184</f>
        <v>3.6004749920527712E-2</v>
      </c>
      <c r="Q184" s="63">
        <f t="shared" ref="Q184:Q194" si="180">I184</f>
        <v>0.10985714000000001</v>
      </c>
      <c r="R184" s="68">
        <f>Q184</f>
        <v>0.10985714000000001</v>
      </c>
    </row>
    <row r="185" spans="1:18" x14ac:dyDescent="0.35">
      <c r="A185" s="5" t="s">
        <v>315</v>
      </c>
      <c r="B185" s="24"/>
      <c r="C185" s="24" t="s">
        <v>293</v>
      </c>
      <c r="D185" s="42">
        <f>SUMIFS(Data_CoCau[Tổng Xuất_Order_SKU],Data_CoCau[Year],D$2,Data_CoCau[Main SKU | Name],CoCau_VayTron!$A185,Data_CoCau[SKU_Xuất_GOM],CoCau_VayTron!$C185)</f>
        <v>1050107</v>
      </c>
      <c r="E185" s="42">
        <f>SUMIFS(Data_CoCau[Tổng Xuất_Order_SKU],Data_CoCau[Year],E$2,Data_CoCau[Main SKU | Name],CoCau_VayTron!$A185,Data_CoCau[SKU_Xuất_GOM],CoCau_VayTron!$C185)</f>
        <v>41007.142999999996</v>
      </c>
      <c r="F185" s="42">
        <f>SUMIFS(Data_CoCau[Tổng Xuất_Order_SKU],Data_CoCau[Year],F$2,Data_CoCau[Main SKU | Name],CoCau_VayTron!$A185,Data_CoCau[SKU_Xuất_GOM],CoCau_VayTron!$C185)</f>
        <v>0</v>
      </c>
      <c r="H185" s="64">
        <f t="shared" ref="H185:J185" si="181">IFERROR(D185/D183,0)</f>
        <v>0.84085043755800271</v>
      </c>
      <c r="I185" s="64">
        <f t="shared" si="181"/>
        <v>0.82014285999999992</v>
      </c>
      <c r="J185" s="64">
        <f t="shared" si="181"/>
        <v>0</v>
      </c>
      <c r="L185" s="42"/>
      <c r="M185" s="42"/>
      <c r="N185" s="42"/>
      <c r="P185" s="64">
        <f t="shared" si="179"/>
        <v>0.84085043755800271</v>
      </c>
      <c r="Q185" s="64">
        <f t="shared" si="180"/>
        <v>0.82014285999999992</v>
      </c>
      <c r="R185" s="68">
        <f t="shared" ref="R185:R194" si="182">Q185</f>
        <v>0.82014285999999992</v>
      </c>
    </row>
    <row r="186" spans="1:18" x14ac:dyDescent="0.35">
      <c r="A186" s="5" t="s">
        <v>315</v>
      </c>
      <c r="B186" s="24"/>
      <c r="C186" s="24" t="s">
        <v>295</v>
      </c>
      <c r="D186" s="42">
        <f>SUMIFS(Data_CoCau[Tổng Xuất_Order_SKU],Data_CoCau[Year],D$2,Data_CoCau[Main SKU | Name],CoCau_VayTron!$A186,Data_CoCau[SKU_Xuất_GOM],CoCau_VayTron!$C186)</f>
        <v>0</v>
      </c>
      <c r="E186" s="42">
        <f>SUMIFS(Data_CoCau[Tổng Xuất_Order_SKU],Data_CoCau[Year],E$2,Data_CoCau[Main SKU | Name],CoCau_VayTron!$A186,Data_CoCau[SKU_Xuất_GOM],CoCau_VayTron!$C186)</f>
        <v>0</v>
      </c>
      <c r="F186" s="42">
        <f>SUMIFS(Data_CoCau[Tổng Xuất_Order_SKU],Data_CoCau[Year],F$2,Data_CoCau[Main SKU | Name],CoCau_VayTron!$A186,Data_CoCau[SKU_Xuất_GOM],CoCau_VayTron!$C186)</f>
        <v>0</v>
      </c>
      <c r="H186" s="64">
        <f t="shared" ref="H186:J186" si="183">IFERROR(D186/D183,0)</f>
        <v>0</v>
      </c>
      <c r="I186" s="64">
        <f t="shared" si="183"/>
        <v>0</v>
      </c>
      <c r="J186" s="64">
        <f t="shared" si="183"/>
        <v>0</v>
      </c>
      <c r="L186" s="42"/>
      <c r="M186" s="42"/>
      <c r="N186" s="42"/>
      <c r="P186" s="64">
        <f t="shared" si="179"/>
        <v>0</v>
      </c>
      <c r="Q186" s="64">
        <f t="shared" si="180"/>
        <v>0</v>
      </c>
      <c r="R186" s="68">
        <f t="shared" si="182"/>
        <v>0</v>
      </c>
    </row>
    <row r="187" spans="1:18" x14ac:dyDescent="0.35">
      <c r="A187" s="5" t="s">
        <v>315</v>
      </c>
      <c r="B187" s="24"/>
      <c r="C187" s="24" t="s">
        <v>373</v>
      </c>
      <c r="D187" s="42">
        <f>SUMIFS(Data_CoCau[Tổng Xuất_Order_SKU],Data_CoCau[Year],D$2,Data_CoCau[Main SKU | Name],CoCau_VayTron!$A187,Data_CoCau[SKU_Xuất_GOM],CoCau_VayTron!$C187)</f>
        <v>0</v>
      </c>
      <c r="E187" s="42">
        <f>SUMIFS(Data_CoCau[Tổng Xuất_Order_SKU],Data_CoCau[Year],E$2,Data_CoCau[Main SKU | Name],CoCau_VayTron!$A187,Data_CoCau[SKU_Xuất_GOM],CoCau_VayTron!$C187)</f>
        <v>3500</v>
      </c>
      <c r="F187" s="42">
        <f>SUMIFS(Data_CoCau[Tổng Xuất_Order_SKU],Data_CoCau[Year],F$2,Data_CoCau[Main SKU | Name],CoCau_VayTron!$A187,Data_CoCau[SKU_Xuất_GOM],CoCau_VayTron!$C187)</f>
        <v>0</v>
      </c>
      <c r="H187" s="64">
        <f t="shared" ref="H187:J187" si="184">IFERROR(D187/D183,0)</f>
        <v>0</v>
      </c>
      <c r="I187" s="64">
        <f t="shared" si="184"/>
        <v>7.0000000000000007E-2</v>
      </c>
      <c r="J187" s="64">
        <f t="shared" si="184"/>
        <v>0</v>
      </c>
      <c r="L187" s="42"/>
      <c r="M187" s="42"/>
      <c r="N187" s="42"/>
      <c r="P187" s="64">
        <f t="shared" si="179"/>
        <v>0</v>
      </c>
      <c r="Q187" s="64">
        <f t="shared" si="180"/>
        <v>7.0000000000000007E-2</v>
      </c>
      <c r="R187" s="68">
        <f t="shared" si="182"/>
        <v>7.0000000000000007E-2</v>
      </c>
    </row>
    <row r="188" spans="1:18" x14ac:dyDescent="0.35">
      <c r="A188" s="5" t="s">
        <v>315</v>
      </c>
      <c r="B188" s="24"/>
      <c r="C188" s="24" t="s">
        <v>372</v>
      </c>
      <c r="D188" s="42">
        <f>SUMIFS(Data_CoCau[Tổng Xuất_Order_SKU],Data_CoCau[Year],D$2,Data_CoCau[Main SKU | Name],CoCau_VayTron!$A188,Data_CoCau[SKU_Xuất_GOM],CoCau_VayTron!$C188)</f>
        <v>117465</v>
      </c>
      <c r="E188" s="42">
        <f>SUMIFS(Data_CoCau[Tổng Xuất_Order_SKU],Data_CoCau[Year],E$2,Data_CoCau[Main SKU | Name],CoCau_VayTron!$A188,Data_CoCau[SKU_Xuất_GOM],CoCau_VayTron!$C188)</f>
        <v>0</v>
      </c>
      <c r="F188" s="42">
        <f>SUMIFS(Data_CoCau[Tổng Xuất_Order_SKU],Data_CoCau[Year],F$2,Data_CoCau[Main SKU | Name],CoCau_VayTron!$A188,Data_CoCau[SKU_Xuất_GOM],CoCau_VayTron!$C188)</f>
        <v>0</v>
      </c>
      <c r="H188" s="64">
        <f t="shared" ref="H188:J188" si="185">IFERROR(D188/D183,0)</f>
        <v>9.4057554751802233E-2</v>
      </c>
      <c r="I188" s="64">
        <f t="shared" si="185"/>
        <v>0</v>
      </c>
      <c r="J188" s="64">
        <f t="shared" si="185"/>
        <v>0</v>
      </c>
      <c r="L188" s="42"/>
      <c r="M188" s="42"/>
      <c r="N188" s="42"/>
      <c r="P188" s="64">
        <f t="shared" si="179"/>
        <v>9.4057554751802233E-2</v>
      </c>
      <c r="Q188" s="64">
        <f t="shared" si="180"/>
        <v>0</v>
      </c>
      <c r="R188" s="68">
        <f t="shared" si="182"/>
        <v>0</v>
      </c>
    </row>
    <row r="189" spans="1:18" x14ac:dyDescent="0.35">
      <c r="A189" s="5" t="s">
        <v>315</v>
      </c>
      <c r="B189" s="24"/>
      <c r="C189" s="24" t="s">
        <v>305</v>
      </c>
      <c r="D189" s="42">
        <f>SUMIFS(Data_CoCau[Tổng Xuất_Order_SKU],Data_CoCau[Year],D$2,Data_CoCau[Main SKU | Name],CoCau_VayTron!$A189,Data_CoCau[SKU_Xuất_GOM],CoCau_VayTron!$C189)</f>
        <v>0</v>
      </c>
      <c r="E189" s="42">
        <f>SUMIFS(Data_CoCau[Tổng Xuất_Order_SKU],Data_CoCau[Year],E$2,Data_CoCau[Main SKU | Name],CoCau_VayTron!$A189,Data_CoCau[SKU_Xuất_GOM],CoCau_VayTron!$C189)</f>
        <v>0</v>
      </c>
      <c r="F189" s="42">
        <f>SUMIFS(Data_CoCau[Tổng Xuất_Order_SKU],Data_CoCau[Year],F$2,Data_CoCau[Main SKU | Name],CoCau_VayTron!$A189,Data_CoCau[SKU_Xuất_GOM],CoCau_VayTron!$C189)</f>
        <v>0</v>
      </c>
      <c r="H189" s="64">
        <f t="shared" ref="H189:J189" si="186">IFERROR(D189/D183,0)</f>
        <v>0</v>
      </c>
      <c r="I189" s="64">
        <f t="shared" si="186"/>
        <v>0</v>
      </c>
      <c r="J189" s="64">
        <f t="shared" si="186"/>
        <v>0</v>
      </c>
      <c r="L189" s="42"/>
      <c r="M189" s="42"/>
      <c r="N189" s="42"/>
      <c r="P189" s="64">
        <f t="shared" si="179"/>
        <v>0</v>
      </c>
      <c r="Q189" s="64">
        <f t="shared" si="180"/>
        <v>0</v>
      </c>
      <c r="R189" s="68">
        <f t="shared" si="182"/>
        <v>0</v>
      </c>
    </row>
    <row r="190" spans="1:18" x14ac:dyDescent="0.35">
      <c r="A190" s="5" t="s">
        <v>315</v>
      </c>
      <c r="B190" s="24"/>
      <c r="C190" s="24" t="s">
        <v>290</v>
      </c>
      <c r="D190" s="42">
        <f>SUMIFS(Data_CoCau[Tổng Xuất_Order_SKU],Data_CoCau[Year],D$2,Data_CoCau[Main SKU | Name],CoCau_VayTron!$A190,Data_CoCau[SKU_Xuất_GOM],CoCau_VayTron!$C190)</f>
        <v>4400</v>
      </c>
      <c r="E190" s="42">
        <f>SUMIFS(Data_CoCau[Tổng Xuất_Order_SKU],Data_CoCau[Year],E$2,Data_CoCau[Main SKU | Name],CoCau_VayTron!$A190,Data_CoCau[SKU_Xuất_GOM],CoCau_VayTron!$C190)</f>
        <v>0</v>
      </c>
      <c r="F190" s="42">
        <f>SUMIFS(Data_CoCau[Tổng Xuất_Order_SKU],Data_CoCau[Year],F$2,Data_CoCau[Main SKU | Name],CoCau_VayTron!$A190,Data_CoCau[SKU_Xuất_GOM],CoCau_VayTron!$C190)</f>
        <v>0</v>
      </c>
      <c r="H190" s="64">
        <f t="shared" ref="H190:J190" si="187">IFERROR(D190/D183,0)</f>
        <v>3.5232047070014884E-3</v>
      </c>
      <c r="I190" s="64">
        <f t="shared" si="187"/>
        <v>0</v>
      </c>
      <c r="J190" s="64">
        <f t="shared" si="187"/>
        <v>0</v>
      </c>
      <c r="L190" s="42"/>
      <c r="M190" s="42"/>
      <c r="N190" s="42"/>
      <c r="P190" s="64">
        <f t="shared" si="179"/>
        <v>3.5232047070014884E-3</v>
      </c>
      <c r="Q190" s="64">
        <f t="shared" si="180"/>
        <v>0</v>
      </c>
      <c r="R190" s="68">
        <f t="shared" si="182"/>
        <v>0</v>
      </c>
    </row>
    <row r="191" spans="1:18" x14ac:dyDescent="0.35">
      <c r="A191" s="5" t="s">
        <v>315</v>
      </c>
      <c r="B191" s="24"/>
      <c r="C191" s="24" t="s">
        <v>146</v>
      </c>
      <c r="D191" s="42">
        <f>SUMIFS(Data_CoCau[Tổng Xuất_Order_SKU],Data_CoCau[Year],D$2,Data_CoCau[Main SKU | Name],CoCau_VayTron!$A191,Data_CoCau[SKU_Xuất_GOM],CoCau_VayTron!$C191)</f>
        <v>31926</v>
      </c>
      <c r="E191" s="42">
        <f>SUMIFS(Data_CoCau[Tổng Xuất_Order_SKU],Data_CoCau[Year],E$2,Data_CoCau[Main SKU | Name],CoCau_VayTron!$A191,Data_CoCau[SKU_Xuất_GOM],CoCau_VayTron!$C191)</f>
        <v>0</v>
      </c>
      <c r="F191" s="42">
        <f>SUMIFS(Data_CoCau[Tổng Xuất_Order_SKU],Data_CoCau[Year],F$2,Data_CoCau[Main SKU | Name],CoCau_VayTron!$A191,Data_CoCau[SKU_Xuất_GOM],CoCau_VayTron!$C191)</f>
        <v>0</v>
      </c>
      <c r="H191" s="64">
        <f t="shared" ref="H191:J191" si="188">IFERROR(D191/D183,0)</f>
        <v>2.5564053062665799E-2</v>
      </c>
      <c r="I191" s="64">
        <f t="shared" si="188"/>
        <v>0</v>
      </c>
      <c r="J191" s="64">
        <f t="shared" si="188"/>
        <v>0</v>
      </c>
      <c r="L191" s="42"/>
      <c r="M191" s="42"/>
      <c r="N191" s="42"/>
      <c r="P191" s="64">
        <f t="shared" si="179"/>
        <v>2.5564053062665799E-2</v>
      </c>
      <c r="Q191" s="64">
        <f t="shared" si="180"/>
        <v>0</v>
      </c>
      <c r="R191" s="68">
        <f t="shared" si="182"/>
        <v>0</v>
      </c>
    </row>
    <row r="192" spans="1:18" x14ac:dyDescent="0.35">
      <c r="A192" s="5" t="s">
        <v>315</v>
      </c>
      <c r="B192" s="24"/>
      <c r="C192" s="24" t="s">
        <v>297</v>
      </c>
      <c r="D192" s="42">
        <f>SUMIFS(Data_CoCau[Tổng Xuất_Order_SKU],Data_CoCau[Year],D$2,Data_CoCau[Main SKU | Name],CoCau_VayTron!$A192,Data_CoCau[SKU_Xuất_GOM],CoCau_VayTron!$C192)</f>
        <v>0</v>
      </c>
      <c r="E192" s="42">
        <f>SUMIFS(Data_CoCau[Tổng Xuất_Order_SKU],Data_CoCau[Year],E$2,Data_CoCau[Main SKU | Name],CoCau_VayTron!$A192,Data_CoCau[SKU_Xuất_GOM],CoCau_VayTron!$C192)</f>
        <v>0</v>
      </c>
      <c r="F192" s="42">
        <f>SUMIFS(Data_CoCau[Tổng Xuất_Order_SKU],Data_CoCau[Year],F$2,Data_CoCau[Main SKU | Name],CoCau_VayTron!$A192,Data_CoCau[SKU_Xuất_GOM],CoCau_VayTron!$C192)</f>
        <v>0</v>
      </c>
      <c r="H192" s="64">
        <f t="shared" ref="H192:J192" si="189">IFERROR(D192/D183,0)</f>
        <v>0</v>
      </c>
      <c r="I192" s="64">
        <f t="shared" si="189"/>
        <v>0</v>
      </c>
      <c r="J192" s="64">
        <f t="shared" si="189"/>
        <v>0</v>
      </c>
      <c r="L192" s="42"/>
      <c r="M192" s="42"/>
      <c r="N192" s="42"/>
      <c r="P192" s="64">
        <f t="shared" si="179"/>
        <v>0</v>
      </c>
      <c r="Q192" s="64">
        <f t="shared" si="180"/>
        <v>0</v>
      </c>
      <c r="R192" s="68">
        <f t="shared" si="182"/>
        <v>0</v>
      </c>
    </row>
    <row r="193" spans="1:18" x14ac:dyDescent="0.35">
      <c r="A193" s="5" t="s">
        <v>315</v>
      </c>
      <c r="B193" s="24"/>
      <c r="C193" s="24" t="s">
        <v>294</v>
      </c>
      <c r="D193" s="42">
        <f>SUMIFS(Data_CoCau[Tổng Xuất_Order_SKU],Data_CoCau[Year],D$2,Data_CoCau[Main SKU | Name],CoCau_VayTron!$A193,Data_CoCau[SKU_Xuất_GOM],CoCau_VayTron!$C193)</f>
        <v>0</v>
      </c>
      <c r="E193" s="42">
        <f>SUMIFS(Data_CoCau[Tổng Xuất_Order_SKU],Data_CoCau[Year],E$2,Data_CoCau[Main SKU | Name],CoCau_VayTron!$A193,Data_CoCau[SKU_Xuất_GOM],CoCau_VayTron!$C193)</f>
        <v>0</v>
      </c>
      <c r="F193" s="42">
        <f>SUMIFS(Data_CoCau[Tổng Xuất_Order_SKU],Data_CoCau[Year],F$2,Data_CoCau[Main SKU | Name],CoCau_VayTron!$A193,Data_CoCau[SKU_Xuất_GOM],CoCau_VayTron!$C193)</f>
        <v>0</v>
      </c>
      <c r="H193" s="64">
        <f t="shared" ref="H193:J193" si="190">IFERROR(D193/D183,0)</f>
        <v>0</v>
      </c>
      <c r="I193" s="64">
        <f t="shared" si="190"/>
        <v>0</v>
      </c>
      <c r="J193" s="64">
        <f t="shared" si="190"/>
        <v>0</v>
      </c>
      <c r="L193" s="42"/>
      <c r="M193" s="42"/>
      <c r="N193" s="42"/>
      <c r="P193" s="64">
        <f t="shared" si="179"/>
        <v>0</v>
      </c>
      <c r="Q193" s="64">
        <f t="shared" si="180"/>
        <v>0</v>
      </c>
      <c r="R193" s="68">
        <f t="shared" si="182"/>
        <v>0</v>
      </c>
    </row>
    <row r="194" spans="1:18" x14ac:dyDescent="0.35">
      <c r="A194" s="5" t="s">
        <v>315</v>
      </c>
      <c r="B194" s="24"/>
      <c r="C194" s="24" t="s">
        <v>374</v>
      </c>
      <c r="D194" s="42">
        <f>SUMIFS(Data_CoCau[Tổng Xuất_Order_SKU],Data_CoCau[Year],D$2,Data_CoCau[Main SKU | Name],CoCau_VayTron!$A194,Data_CoCau[SKU_Xuất_GOM],CoCau_VayTron!$C194)</f>
        <v>0</v>
      </c>
      <c r="E194" s="42">
        <f>SUMIFS(Data_CoCau[Tổng Xuất_Order_SKU],Data_CoCau[Year],E$2,Data_CoCau[Main SKU | Name],CoCau_VayTron!$A194,Data_CoCau[SKU_Xuất_GOM],CoCau_VayTron!$C194)</f>
        <v>0</v>
      </c>
      <c r="F194" s="42">
        <f>SUMIFS(Data_CoCau[Tổng Xuất_Order_SKU],Data_CoCau[Year],F$2,Data_CoCau[Main SKU | Name],CoCau_VayTron!$A194,Data_CoCau[SKU_Xuất_GOM],CoCau_VayTron!$C194)</f>
        <v>0</v>
      </c>
      <c r="H194" s="64">
        <f t="shared" ref="H194:J194" si="191">IFERROR(D194/D183,0)</f>
        <v>0</v>
      </c>
      <c r="I194" s="64">
        <f t="shared" si="191"/>
        <v>0</v>
      </c>
      <c r="J194" s="64">
        <f t="shared" si="191"/>
        <v>0</v>
      </c>
      <c r="L194" s="42"/>
      <c r="M194" s="42"/>
      <c r="N194" s="42"/>
      <c r="P194" s="64">
        <f t="shared" si="179"/>
        <v>0</v>
      </c>
      <c r="Q194" s="64">
        <f t="shared" si="180"/>
        <v>0</v>
      </c>
      <c r="R194" s="68">
        <f t="shared" si="182"/>
        <v>0</v>
      </c>
    </row>
    <row r="195" spans="1:18" s="1" customFormat="1" x14ac:dyDescent="0.35">
      <c r="A195" s="6" t="s">
        <v>324</v>
      </c>
      <c r="B195" s="56" t="s">
        <v>324</v>
      </c>
      <c r="C195" s="56"/>
      <c r="D195" s="61">
        <f t="shared" ref="D195" si="192">SUM(D196:D206)</f>
        <v>32000</v>
      </c>
      <c r="E195" s="61">
        <f t="shared" ref="E195" si="193">SUM(E196:E206)</f>
        <v>278000</v>
      </c>
      <c r="F195" s="61">
        <f t="shared" ref="F195" si="194">SUM(F196:F206)</f>
        <v>0</v>
      </c>
      <c r="H195" s="62"/>
      <c r="I195" s="62"/>
      <c r="J195" s="62"/>
      <c r="L195" s="66">
        <f>SUMIFS(Data_Xuất[Xuất-NX],Data_Xuất[Year],L$2,Data_Xuất[Material-Xuất | Name],CoCau_VayTron!$A195)</f>
        <v>32000</v>
      </c>
      <c r="M195" s="66">
        <f>SUMIFS(Data_Xuất[Xuất-NX],Data_Xuất[Year],M$2,Data_Xuất[Material-Xuất | Name],CoCau_VayTron!$A195)</f>
        <v>251649</v>
      </c>
      <c r="N195" s="66">
        <f>SUMIFS(Data_Xuất[Xuất-NX],Data_Xuất[Year],N$2,Data_Xuất[Material-Xuất | Name],CoCau_VayTron!$A195)</f>
        <v>1351</v>
      </c>
      <c r="P195" s="62"/>
      <c r="Q195" s="62"/>
      <c r="R195" s="62"/>
    </row>
    <row r="196" spans="1:18" x14ac:dyDescent="0.35">
      <c r="A196" s="5" t="s">
        <v>324</v>
      </c>
      <c r="B196" s="30"/>
      <c r="C196" s="30" t="s">
        <v>292</v>
      </c>
      <c r="D196" s="41">
        <f>SUMIFS(Data_CoCau[Tổng Xuất_Order_SKU],Data_CoCau[Year],D$2,Data_CoCau[Main SKU | Name],CoCau_VayTron!$A196,Data_CoCau[SKU_Xuất_GOM],CoCau_VayTron!$C196)</f>
        <v>0</v>
      </c>
      <c r="E196" s="41">
        <f>SUMIFS(Data_CoCau[Tổng Xuất_Order_SKU],Data_CoCau[Year],E$2,Data_CoCau[Main SKU | Name],CoCau_VayTron!$A196,Data_CoCau[SKU_Xuất_GOM],CoCau_VayTron!$C196)</f>
        <v>0</v>
      </c>
      <c r="F196" s="41">
        <f>SUMIFS(Data_CoCau[Tổng Xuất_Order_SKU],Data_CoCau[Year],F$2,Data_CoCau[Main SKU | Name],CoCau_VayTron!$A196,Data_CoCau[SKU_Xuất_GOM],CoCau_VayTron!$C196)</f>
        <v>0</v>
      </c>
      <c r="H196" s="63">
        <f t="shared" ref="H196" si="195">IFERROR(D196/D195,0)</f>
        <v>0</v>
      </c>
      <c r="I196" s="63">
        <f t="shared" ref="I196" si="196">IFERROR(E196/E195,0)</f>
        <v>0</v>
      </c>
      <c r="J196" s="63">
        <f t="shared" ref="J196" si="197">IFERROR(F196/F195,0)</f>
        <v>0</v>
      </c>
      <c r="L196" s="41"/>
      <c r="M196" s="41"/>
      <c r="N196" s="41"/>
      <c r="P196" s="63">
        <f t="shared" ref="P196:P206" si="198">H196</f>
        <v>0</v>
      </c>
      <c r="Q196" s="63">
        <f t="shared" ref="Q196:Q206" si="199">I196</f>
        <v>0</v>
      </c>
      <c r="R196" s="68">
        <f>Q196</f>
        <v>0</v>
      </c>
    </row>
    <row r="197" spans="1:18" x14ac:dyDescent="0.35">
      <c r="A197" s="5" t="s">
        <v>324</v>
      </c>
      <c r="B197" s="24"/>
      <c r="C197" s="24" t="s">
        <v>293</v>
      </c>
      <c r="D197" s="42">
        <f>SUMIFS(Data_CoCau[Tổng Xuất_Order_SKU],Data_CoCau[Year],D$2,Data_CoCau[Main SKU | Name],CoCau_VayTron!$A197,Data_CoCau[SKU_Xuất_GOM],CoCau_VayTron!$C197)</f>
        <v>0</v>
      </c>
      <c r="E197" s="42">
        <f>SUMIFS(Data_CoCau[Tổng Xuất_Order_SKU],Data_CoCau[Year],E$2,Data_CoCau[Main SKU | Name],CoCau_VayTron!$A197,Data_CoCau[SKU_Xuất_GOM],CoCau_VayTron!$C197)</f>
        <v>0</v>
      </c>
      <c r="F197" s="42">
        <f>SUMIFS(Data_CoCau[Tổng Xuất_Order_SKU],Data_CoCau[Year],F$2,Data_CoCau[Main SKU | Name],CoCau_VayTron!$A197,Data_CoCau[SKU_Xuất_GOM],CoCau_VayTron!$C197)</f>
        <v>0</v>
      </c>
      <c r="H197" s="64">
        <f t="shared" ref="H197:J197" si="200">IFERROR(D197/D195,0)</f>
        <v>0</v>
      </c>
      <c r="I197" s="64">
        <f t="shared" si="200"/>
        <v>0</v>
      </c>
      <c r="J197" s="64">
        <f t="shared" si="200"/>
        <v>0</v>
      </c>
      <c r="L197" s="42"/>
      <c r="M197" s="42"/>
      <c r="N197" s="42"/>
      <c r="P197" s="64">
        <f t="shared" si="198"/>
        <v>0</v>
      </c>
      <c r="Q197" s="64">
        <f t="shared" si="199"/>
        <v>0</v>
      </c>
      <c r="R197" s="68">
        <f t="shared" ref="R197:R206" si="201">Q197</f>
        <v>0</v>
      </c>
    </row>
    <row r="198" spans="1:18" x14ac:dyDescent="0.35">
      <c r="A198" s="5" t="s">
        <v>324</v>
      </c>
      <c r="B198" s="24"/>
      <c r="C198" s="24" t="s">
        <v>295</v>
      </c>
      <c r="D198" s="42">
        <f>SUMIFS(Data_CoCau[Tổng Xuất_Order_SKU],Data_CoCau[Year],D$2,Data_CoCau[Main SKU | Name],CoCau_VayTron!$A198,Data_CoCau[SKU_Xuất_GOM],CoCau_VayTron!$C198)</f>
        <v>0</v>
      </c>
      <c r="E198" s="42">
        <f>SUMIFS(Data_CoCau[Tổng Xuất_Order_SKU],Data_CoCau[Year],E$2,Data_CoCau[Main SKU | Name],CoCau_VayTron!$A198,Data_CoCau[SKU_Xuất_GOM],CoCau_VayTron!$C198)</f>
        <v>10999</v>
      </c>
      <c r="F198" s="42">
        <f>SUMIFS(Data_CoCau[Tổng Xuất_Order_SKU],Data_CoCau[Year],F$2,Data_CoCau[Main SKU | Name],CoCau_VayTron!$A198,Data_CoCau[SKU_Xuất_GOM],CoCau_VayTron!$C198)</f>
        <v>0</v>
      </c>
      <c r="H198" s="64">
        <f t="shared" ref="H198:J198" si="202">IFERROR(D198/D195,0)</f>
        <v>0</v>
      </c>
      <c r="I198" s="64">
        <f t="shared" si="202"/>
        <v>3.9564748201438849E-2</v>
      </c>
      <c r="J198" s="64">
        <f t="shared" si="202"/>
        <v>0</v>
      </c>
      <c r="L198" s="42"/>
      <c r="M198" s="42"/>
      <c r="N198" s="42"/>
      <c r="P198" s="64">
        <f t="shared" si="198"/>
        <v>0</v>
      </c>
      <c r="Q198" s="64">
        <f t="shared" si="199"/>
        <v>3.9564748201438849E-2</v>
      </c>
      <c r="R198" s="68">
        <f t="shared" si="201"/>
        <v>3.9564748201438849E-2</v>
      </c>
    </row>
    <row r="199" spans="1:18" x14ac:dyDescent="0.35">
      <c r="A199" s="5" t="s">
        <v>324</v>
      </c>
      <c r="B199" s="24"/>
      <c r="C199" s="24" t="s">
        <v>373</v>
      </c>
      <c r="D199" s="42">
        <f>SUMIFS(Data_CoCau[Tổng Xuất_Order_SKU],Data_CoCau[Year],D$2,Data_CoCau[Main SKU | Name],CoCau_VayTron!$A199,Data_CoCau[SKU_Xuất_GOM],CoCau_VayTron!$C199)</f>
        <v>14500</v>
      </c>
      <c r="E199" s="42">
        <f>SUMIFS(Data_CoCau[Tổng Xuất_Order_SKU],Data_CoCau[Year],E$2,Data_CoCau[Main SKU | Name],CoCau_VayTron!$A199,Data_CoCau[SKU_Xuất_GOM],CoCau_VayTron!$C199)</f>
        <v>170725</v>
      </c>
      <c r="F199" s="42">
        <f>SUMIFS(Data_CoCau[Tổng Xuất_Order_SKU],Data_CoCau[Year],F$2,Data_CoCau[Main SKU | Name],CoCau_VayTron!$A199,Data_CoCau[SKU_Xuất_GOM],CoCau_VayTron!$C199)</f>
        <v>0</v>
      </c>
      <c r="H199" s="64">
        <f t="shared" ref="H199:J199" si="203">IFERROR(D199/D195,0)</f>
        <v>0.453125</v>
      </c>
      <c r="I199" s="64">
        <f t="shared" si="203"/>
        <v>0.61411870503597121</v>
      </c>
      <c r="J199" s="64">
        <f t="shared" si="203"/>
        <v>0</v>
      </c>
      <c r="L199" s="42"/>
      <c r="M199" s="42"/>
      <c r="N199" s="42"/>
      <c r="P199" s="64">
        <f t="shared" si="198"/>
        <v>0.453125</v>
      </c>
      <c r="Q199" s="64">
        <f t="shared" si="199"/>
        <v>0.61411870503597121</v>
      </c>
      <c r="R199" s="68">
        <f t="shared" si="201"/>
        <v>0.61411870503597121</v>
      </c>
    </row>
    <row r="200" spans="1:18" x14ac:dyDescent="0.35">
      <c r="A200" s="5" t="s">
        <v>324</v>
      </c>
      <c r="B200" s="24"/>
      <c r="C200" s="24" t="s">
        <v>372</v>
      </c>
      <c r="D200" s="42">
        <f>SUMIFS(Data_CoCau[Tổng Xuất_Order_SKU],Data_CoCau[Year],D$2,Data_CoCau[Main SKU | Name],CoCau_VayTron!$A200,Data_CoCau[SKU_Xuất_GOM],CoCau_VayTron!$C200)</f>
        <v>17500</v>
      </c>
      <c r="E200" s="42">
        <f>SUMIFS(Data_CoCau[Tổng Xuất_Order_SKU],Data_CoCau[Year],E$2,Data_CoCau[Main SKU | Name],CoCau_VayTron!$A200,Data_CoCau[SKU_Xuất_GOM],CoCau_VayTron!$C200)</f>
        <v>0</v>
      </c>
      <c r="F200" s="42">
        <f>SUMIFS(Data_CoCau[Tổng Xuất_Order_SKU],Data_CoCau[Year],F$2,Data_CoCau[Main SKU | Name],CoCau_VayTron!$A200,Data_CoCau[SKU_Xuất_GOM],CoCau_VayTron!$C200)</f>
        <v>0</v>
      </c>
      <c r="H200" s="64">
        <f t="shared" ref="H200:J200" si="204">IFERROR(D200/D195,0)</f>
        <v>0.546875</v>
      </c>
      <c r="I200" s="64">
        <f t="shared" si="204"/>
        <v>0</v>
      </c>
      <c r="J200" s="64">
        <f t="shared" si="204"/>
        <v>0</v>
      </c>
      <c r="L200" s="42"/>
      <c r="M200" s="42"/>
      <c r="N200" s="42"/>
      <c r="P200" s="64">
        <f t="shared" si="198"/>
        <v>0.546875</v>
      </c>
      <c r="Q200" s="64">
        <f t="shared" si="199"/>
        <v>0</v>
      </c>
      <c r="R200" s="68">
        <f t="shared" si="201"/>
        <v>0</v>
      </c>
    </row>
    <row r="201" spans="1:18" x14ac:dyDescent="0.35">
      <c r="A201" s="5" t="s">
        <v>324</v>
      </c>
      <c r="B201" s="24"/>
      <c r="C201" s="24" t="s">
        <v>305</v>
      </c>
      <c r="D201" s="42">
        <f>SUMIFS(Data_CoCau[Tổng Xuất_Order_SKU],Data_CoCau[Year],D$2,Data_CoCau[Main SKU | Name],CoCau_VayTron!$A201,Data_CoCau[SKU_Xuất_GOM],CoCau_VayTron!$C201)</f>
        <v>0</v>
      </c>
      <c r="E201" s="42">
        <f>SUMIFS(Data_CoCau[Tổng Xuất_Order_SKU],Data_CoCau[Year],E$2,Data_CoCau[Main SKU | Name],CoCau_VayTron!$A201,Data_CoCau[SKU_Xuất_GOM],CoCau_VayTron!$C201)</f>
        <v>9236</v>
      </c>
      <c r="F201" s="42">
        <f>SUMIFS(Data_CoCau[Tổng Xuất_Order_SKU],Data_CoCau[Year],F$2,Data_CoCau[Main SKU | Name],CoCau_VayTron!$A201,Data_CoCau[SKU_Xuất_GOM],CoCau_VayTron!$C201)</f>
        <v>0</v>
      </c>
      <c r="H201" s="64">
        <f t="shared" ref="H201:J201" si="205">IFERROR(D201/D195,0)</f>
        <v>0</v>
      </c>
      <c r="I201" s="64">
        <f t="shared" si="205"/>
        <v>3.3223021582733811E-2</v>
      </c>
      <c r="J201" s="64">
        <f t="shared" si="205"/>
        <v>0</v>
      </c>
      <c r="L201" s="42"/>
      <c r="M201" s="42"/>
      <c r="N201" s="42"/>
      <c r="P201" s="64">
        <f t="shared" si="198"/>
        <v>0</v>
      </c>
      <c r="Q201" s="64">
        <f t="shared" si="199"/>
        <v>3.3223021582733811E-2</v>
      </c>
      <c r="R201" s="68">
        <f t="shared" si="201"/>
        <v>3.3223021582733811E-2</v>
      </c>
    </row>
    <row r="202" spans="1:18" x14ac:dyDescent="0.35">
      <c r="A202" s="5" t="s">
        <v>324</v>
      </c>
      <c r="B202" s="24"/>
      <c r="C202" s="24" t="s">
        <v>290</v>
      </c>
      <c r="D202" s="42">
        <f>SUMIFS(Data_CoCau[Tổng Xuất_Order_SKU],Data_CoCau[Year],D$2,Data_CoCau[Main SKU | Name],CoCau_VayTron!$A202,Data_CoCau[SKU_Xuất_GOM],CoCau_VayTron!$C202)</f>
        <v>0</v>
      </c>
      <c r="E202" s="42">
        <f>SUMIFS(Data_CoCau[Tổng Xuất_Order_SKU],Data_CoCau[Year],E$2,Data_CoCau[Main SKU | Name],CoCau_VayTron!$A202,Data_CoCau[SKU_Xuất_GOM],CoCau_VayTron!$C202)</f>
        <v>3194</v>
      </c>
      <c r="F202" s="42">
        <f>SUMIFS(Data_CoCau[Tổng Xuất_Order_SKU],Data_CoCau[Year],F$2,Data_CoCau[Main SKU | Name],CoCau_VayTron!$A202,Data_CoCau[SKU_Xuất_GOM],CoCau_VayTron!$C202)</f>
        <v>0</v>
      </c>
      <c r="H202" s="64">
        <f t="shared" ref="H202:J202" si="206">IFERROR(D202/D195,0)</f>
        <v>0</v>
      </c>
      <c r="I202" s="64">
        <f t="shared" si="206"/>
        <v>1.1489208633093525E-2</v>
      </c>
      <c r="J202" s="64">
        <f t="shared" si="206"/>
        <v>0</v>
      </c>
      <c r="L202" s="42"/>
      <c r="M202" s="42"/>
      <c r="N202" s="42"/>
      <c r="P202" s="64">
        <f t="shared" si="198"/>
        <v>0</v>
      </c>
      <c r="Q202" s="64">
        <f t="shared" si="199"/>
        <v>1.1489208633093525E-2</v>
      </c>
      <c r="R202" s="68">
        <f t="shared" si="201"/>
        <v>1.1489208633093525E-2</v>
      </c>
    </row>
    <row r="203" spans="1:18" x14ac:dyDescent="0.35">
      <c r="A203" s="5" t="s">
        <v>324</v>
      </c>
      <c r="B203" s="24"/>
      <c r="C203" s="24" t="s">
        <v>146</v>
      </c>
      <c r="D203" s="42">
        <f>SUMIFS(Data_CoCau[Tổng Xuất_Order_SKU],Data_CoCau[Year],D$2,Data_CoCau[Main SKU | Name],CoCau_VayTron!$A203,Data_CoCau[SKU_Xuất_GOM],CoCau_VayTron!$C203)</f>
        <v>0</v>
      </c>
      <c r="E203" s="42">
        <f>SUMIFS(Data_CoCau[Tổng Xuất_Order_SKU],Data_CoCau[Year],E$2,Data_CoCau[Main SKU | Name],CoCau_VayTron!$A203,Data_CoCau[SKU_Xuất_GOM],CoCau_VayTron!$C203)</f>
        <v>80946</v>
      </c>
      <c r="F203" s="42">
        <f>SUMIFS(Data_CoCau[Tổng Xuất_Order_SKU],Data_CoCau[Year],F$2,Data_CoCau[Main SKU | Name],CoCau_VayTron!$A203,Data_CoCau[SKU_Xuất_GOM],CoCau_VayTron!$C203)</f>
        <v>0</v>
      </c>
      <c r="H203" s="64">
        <f t="shared" ref="H203:J203" si="207">IFERROR(D203/D195,0)</f>
        <v>0</v>
      </c>
      <c r="I203" s="64">
        <f t="shared" si="207"/>
        <v>0.29117266187050361</v>
      </c>
      <c r="J203" s="64">
        <f t="shared" si="207"/>
        <v>0</v>
      </c>
      <c r="L203" s="42"/>
      <c r="M203" s="42"/>
      <c r="N203" s="42"/>
      <c r="P203" s="64">
        <f t="shared" si="198"/>
        <v>0</v>
      </c>
      <c r="Q203" s="64">
        <f t="shared" si="199"/>
        <v>0.29117266187050361</v>
      </c>
      <c r="R203" s="68">
        <f t="shared" si="201"/>
        <v>0.29117266187050361</v>
      </c>
    </row>
    <row r="204" spans="1:18" x14ac:dyDescent="0.35">
      <c r="A204" s="5" t="s">
        <v>324</v>
      </c>
      <c r="B204" s="24"/>
      <c r="C204" s="24" t="s">
        <v>297</v>
      </c>
      <c r="D204" s="42">
        <f>SUMIFS(Data_CoCau[Tổng Xuất_Order_SKU],Data_CoCau[Year],D$2,Data_CoCau[Main SKU | Name],CoCau_VayTron!$A204,Data_CoCau[SKU_Xuất_GOM],CoCau_VayTron!$C204)</f>
        <v>0</v>
      </c>
      <c r="E204" s="42">
        <f>SUMIFS(Data_CoCau[Tổng Xuất_Order_SKU],Data_CoCau[Year],E$2,Data_CoCau[Main SKU | Name],CoCau_VayTron!$A204,Data_CoCau[SKU_Xuất_GOM],CoCau_VayTron!$C204)</f>
        <v>0</v>
      </c>
      <c r="F204" s="42">
        <f>SUMIFS(Data_CoCau[Tổng Xuất_Order_SKU],Data_CoCau[Year],F$2,Data_CoCau[Main SKU | Name],CoCau_VayTron!$A204,Data_CoCau[SKU_Xuất_GOM],CoCau_VayTron!$C204)</f>
        <v>0</v>
      </c>
      <c r="H204" s="64">
        <f t="shared" ref="H204:J204" si="208">IFERROR(D204/D195,0)</f>
        <v>0</v>
      </c>
      <c r="I204" s="64">
        <f t="shared" si="208"/>
        <v>0</v>
      </c>
      <c r="J204" s="64">
        <f t="shared" si="208"/>
        <v>0</v>
      </c>
      <c r="L204" s="42"/>
      <c r="M204" s="42"/>
      <c r="N204" s="42"/>
      <c r="P204" s="64">
        <f t="shared" si="198"/>
        <v>0</v>
      </c>
      <c r="Q204" s="64">
        <f t="shared" si="199"/>
        <v>0</v>
      </c>
      <c r="R204" s="68">
        <f t="shared" si="201"/>
        <v>0</v>
      </c>
    </row>
    <row r="205" spans="1:18" x14ac:dyDescent="0.35">
      <c r="A205" s="5" t="s">
        <v>324</v>
      </c>
      <c r="B205" s="24"/>
      <c r="C205" s="24" t="s">
        <v>294</v>
      </c>
      <c r="D205" s="42">
        <f>SUMIFS(Data_CoCau[Tổng Xuất_Order_SKU],Data_CoCau[Year],D$2,Data_CoCau[Main SKU | Name],CoCau_VayTron!$A205,Data_CoCau[SKU_Xuất_GOM],CoCau_VayTron!$C205)</f>
        <v>0</v>
      </c>
      <c r="E205" s="42">
        <f>SUMIFS(Data_CoCau[Tổng Xuất_Order_SKU],Data_CoCau[Year],E$2,Data_CoCau[Main SKU | Name],CoCau_VayTron!$A205,Data_CoCau[SKU_Xuất_GOM],CoCau_VayTron!$C205)</f>
        <v>0</v>
      </c>
      <c r="F205" s="42">
        <f>SUMIFS(Data_CoCau[Tổng Xuất_Order_SKU],Data_CoCau[Year],F$2,Data_CoCau[Main SKU | Name],CoCau_VayTron!$A205,Data_CoCau[SKU_Xuất_GOM],CoCau_VayTron!$C205)</f>
        <v>0</v>
      </c>
      <c r="H205" s="64">
        <f t="shared" ref="H205:J205" si="209">IFERROR(D205/D195,0)</f>
        <v>0</v>
      </c>
      <c r="I205" s="64">
        <f t="shared" si="209"/>
        <v>0</v>
      </c>
      <c r="J205" s="64">
        <f t="shared" si="209"/>
        <v>0</v>
      </c>
      <c r="L205" s="42"/>
      <c r="M205" s="42"/>
      <c r="N205" s="42"/>
      <c r="P205" s="64">
        <f t="shared" si="198"/>
        <v>0</v>
      </c>
      <c r="Q205" s="64">
        <f t="shared" si="199"/>
        <v>0</v>
      </c>
      <c r="R205" s="68">
        <f t="shared" si="201"/>
        <v>0</v>
      </c>
    </row>
    <row r="206" spans="1:18" x14ac:dyDescent="0.35">
      <c r="A206" s="5" t="s">
        <v>324</v>
      </c>
      <c r="B206" s="24"/>
      <c r="C206" s="24" t="s">
        <v>374</v>
      </c>
      <c r="D206" s="42">
        <f>SUMIFS(Data_CoCau[Tổng Xuất_Order_SKU],Data_CoCau[Year],D$2,Data_CoCau[Main SKU | Name],CoCau_VayTron!$A206,Data_CoCau[SKU_Xuất_GOM],CoCau_VayTron!$C206)</f>
        <v>0</v>
      </c>
      <c r="E206" s="42">
        <f>SUMIFS(Data_CoCau[Tổng Xuất_Order_SKU],Data_CoCau[Year],E$2,Data_CoCau[Main SKU | Name],CoCau_VayTron!$A206,Data_CoCau[SKU_Xuất_GOM],CoCau_VayTron!$C206)</f>
        <v>2900</v>
      </c>
      <c r="F206" s="42">
        <f>SUMIFS(Data_CoCau[Tổng Xuất_Order_SKU],Data_CoCau[Year],F$2,Data_CoCau[Main SKU | Name],CoCau_VayTron!$A206,Data_CoCau[SKU_Xuất_GOM],CoCau_VayTron!$C206)</f>
        <v>0</v>
      </c>
      <c r="H206" s="64">
        <f t="shared" ref="H206:J206" si="210">IFERROR(D206/D195,0)</f>
        <v>0</v>
      </c>
      <c r="I206" s="64">
        <f t="shared" si="210"/>
        <v>1.0431654676258994E-2</v>
      </c>
      <c r="J206" s="64">
        <f t="shared" si="210"/>
        <v>0</v>
      </c>
      <c r="L206" s="42"/>
      <c r="M206" s="42"/>
      <c r="N206" s="42"/>
      <c r="P206" s="64">
        <f t="shared" si="198"/>
        <v>0</v>
      </c>
      <c r="Q206" s="64">
        <f t="shared" si="199"/>
        <v>1.0431654676258994E-2</v>
      </c>
      <c r="R206" s="68">
        <f t="shared" si="201"/>
        <v>1.0431654676258994E-2</v>
      </c>
    </row>
    <row r="207" spans="1:18" s="1" customFormat="1" x14ac:dyDescent="0.35">
      <c r="A207" s="6" t="s">
        <v>320</v>
      </c>
      <c r="B207" s="56" t="s">
        <v>320</v>
      </c>
      <c r="C207" s="56"/>
      <c r="D207" s="61">
        <f t="shared" ref="D207" si="211">SUM(D208:D218)</f>
        <v>0</v>
      </c>
      <c r="E207" s="61">
        <f t="shared" ref="E207" si="212">SUM(E208:E218)</f>
        <v>679000</v>
      </c>
      <c r="F207" s="61">
        <f t="shared" ref="F207" si="213">SUM(F208:F218)</f>
        <v>0</v>
      </c>
      <c r="H207" s="62"/>
      <c r="I207" s="62"/>
      <c r="J207" s="62"/>
      <c r="L207" s="66">
        <f>SUMIFS(Data_Xuất[Xuất-NX],Data_Xuất[Year],L$2,Data_Xuất[Material-Xuất | Name],CoCau_VayTron!$A207)</f>
        <v>0</v>
      </c>
      <c r="M207" s="66">
        <f>SUMIFS(Data_Xuất[Xuất-NX],Data_Xuất[Year],M$2,Data_Xuất[Material-Xuất | Name],CoCau_VayTron!$A207)</f>
        <v>662570</v>
      </c>
      <c r="N207" s="66">
        <f>SUMIFS(Data_Xuất[Xuất-NX],Data_Xuất[Year],N$2,Data_Xuất[Material-Xuất | Name],CoCau_VayTron!$A207)</f>
        <v>430</v>
      </c>
      <c r="P207" s="62"/>
      <c r="Q207" s="62"/>
      <c r="R207" s="62"/>
    </row>
    <row r="208" spans="1:18" x14ac:dyDescent="0.35">
      <c r="A208" s="5" t="s">
        <v>320</v>
      </c>
      <c r="B208" s="30"/>
      <c r="C208" s="30" t="s">
        <v>292</v>
      </c>
      <c r="D208" s="41">
        <f>SUMIFS(Data_CoCau[Tổng Xuất_Order_SKU],Data_CoCau[Year],D$2,Data_CoCau[Main SKU | Name],CoCau_VayTron!$A208,Data_CoCau[SKU_Xuất_GOM],CoCau_VayTron!$C208)</f>
        <v>0</v>
      </c>
      <c r="E208" s="41">
        <f>SUMIFS(Data_CoCau[Tổng Xuất_Order_SKU],Data_CoCau[Year],E$2,Data_CoCau[Main SKU | Name],CoCau_VayTron!$A208,Data_CoCau[SKU_Xuất_GOM],CoCau_VayTron!$C208)</f>
        <v>0</v>
      </c>
      <c r="F208" s="41">
        <f>SUMIFS(Data_CoCau[Tổng Xuất_Order_SKU],Data_CoCau[Year],F$2,Data_CoCau[Main SKU | Name],CoCau_VayTron!$A208,Data_CoCau[SKU_Xuất_GOM],CoCau_VayTron!$C208)</f>
        <v>0</v>
      </c>
      <c r="H208" s="63">
        <f t="shared" ref="H208" si="214">IFERROR(D208/D207,0)</f>
        <v>0</v>
      </c>
      <c r="I208" s="63">
        <f t="shared" ref="I208" si="215">IFERROR(E208/E207,0)</f>
        <v>0</v>
      </c>
      <c r="J208" s="63">
        <f t="shared" ref="J208" si="216">IFERROR(F208/F207,0)</f>
        <v>0</v>
      </c>
      <c r="L208" s="41"/>
      <c r="M208" s="41"/>
      <c r="N208" s="41"/>
      <c r="P208" s="63">
        <f t="shared" ref="P208:P218" si="217">H208</f>
        <v>0</v>
      </c>
      <c r="Q208" s="63">
        <f t="shared" ref="Q208:Q218" si="218">I208</f>
        <v>0</v>
      </c>
      <c r="R208" s="68">
        <f>Q208</f>
        <v>0</v>
      </c>
    </row>
    <row r="209" spans="1:18" x14ac:dyDescent="0.35">
      <c r="A209" s="5" t="s">
        <v>320</v>
      </c>
      <c r="B209" s="24"/>
      <c r="C209" s="24" t="s">
        <v>293</v>
      </c>
      <c r="D209" s="42">
        <f>SUMIFS(Data_CoCau[Tổng Xuất_Order_SKU],Data_CoCau[Year],D$2,Data_CoCau[Main SKU | Name],CoCau_VayTron!$A209,Data_CoCau[SKU_Xuất_GOM],CoCau_VayTron!$C209)</f>
        <v>0</v>
      </c>
      <c r="E209" s="42">
        <f>SUMIFS(Data_CoCau[Tổng Xuất_Order_SKU],Data_CoCau[Year],E$2,Data_CoCau[Main SKU | Name],CoCau_VayTron!$A209,Data_CoCau[SKU_Xuất_GOM],CoCau_VayTron!$C209)</f>
        <v>0</v>
      </c>
      <c r="F209" s="42">
        <f>SUMIFS(Data_CoCau[Tổng Xuất_Order_SKU],Data_CoCau[Year],F$2,Data_CoCau[Main SKU | Name],CoCau_VayTron!$A209,Data_CoCau[SKU_Xuất_GOM],CoCau_VayTron!$C209)</f>
        <v>0</v>
      </c>
      <c r="H209" s="64">
        <f t="shared" ref="H209:J209" si="219">IFERROR(D209/D207,0)</f>
        <v>0</v>
      </c>
      <c r="I209" s="64">
        <f t="shared" si="219"/>
        <v>0</v>
      </c>
      <c r="J209" s="64">
        <f t="shared" si="219"/>
        <v>0</v>
      </c>
      <c r="L209" s="42"/>
      <c r="M209" s="42"/>
      <c r="N209" s="42"/>
      <c r="P209" s="64">
        <f t="shared" si="217"/>
        <v>0</v>
      </c>
      <c r="Q209" s="64">
        <f t="shared" si="218"/>
        <v>0</v>
      </c>
      <c r="R209" s="68">
        <f t="shared" ref="R209:R218" si="220">Q209</f>
        <v>0</v>
      </c>
    </row>
    <row r="210" spans="1:18" x14ac:dyDescent="0.35">
      <c r="A210" s="5" t="s">
        <v>320</v>
      </c>
      <c r="B210" s="24"/>
      <c r="C210" s="24" t="s">
        <v>295</v>
      </c>
      <c r="D210" s="42">
        <f>SUMIFS(Data_CoCau[Tổng Xuất_Order_SKU],Data_CoCau[Year],D$2,Data_CoCau[Main SKU | Name],CoCau_VayTron!$A210,Data_CoCau[SKU_Xuất_GOM],CoCau_VayTron!$C210)</f>
        <v>0</v>
      </c>
      <c r="E210" s="42">
        <f>SUMIFS(Data_CoCau[Tổng Xuất_Order_SKU],Data_CoCau[Year],E$2,Data_CoCau[Main SKU | Name],CoCau_VayTron!$A210,Data_CoCau[SKU_Xuất_GOM],CoCau_VayTron!$C210)</f>
        <v>53770</v>
      </c>
      <c r="F210" s="42">
        <f>SUMIFS(Data_CoCau[Tổng Xuất_Order_SKU],Data_CoCau[Year],F$2,Data_CoCau[Main SKU | Name],CoCau_VayTron!$A210,Data_CoCau[SKU_Xuất_GOM],CoCau_VayTron!$C210)</f>
        <v>0</v>
      </c>
      <c r="H210" s="64">
        <f t="shared" ref="H210:J210" si="221">IFERROR(D210/D207,0)</f>
        <v>0</v>
      </c>
      <c r="I210" s="64">
        <f t="shared" si="221"/>
        <v>7.9189985272459504E-2</v>
      </c>
      <c r="J210" s="64">
        <f t="shared" si="221"/>
        <v>0</v>
      </c>
      <c r="L210" s="42"/>
      <c r="M210" s="42"/>
      <c r="N210" s="42"/>
      <c r="P210" s="64">
        <f t="shared" si="217"/>
        <v>0</v>
      </c>
      <c r="Q210" s="64">
        <f t="shared" si="218"/>
        <v>7.9189985272459504E-2</v>
      </c>
      <c r="R210" s="68">
        <f t="shared" si="220"/>
        <v>7.9189985272459504E-2</v>
      </c>
    </row>
    <row r="211" spans="1:18" x14ac:dyDescent="0.35">
      <c r="A211" s="5" t="s">
        <v>320</v>
      </c>
      <c r="B211" s="24"/>
      <c r="C211" s="24" t="s">
        <v>373</v>
      </c>
      <c r="D211" s="42">
        <f>SUMIFS(Data_CoCau[Tổng Xuất_Order_SKU],Data_CoCau[Year],D$2,Data_CoCau[Main SKU | Name],CoCau_VayTron!$A211,Data_CoCau[SKU_Xuất_GOM],CoCau_VayTron!$C211)</f>
        <v>0</v>
      </c>
      <c r="E211" s="42">
        <f>SUMIFS(Data_CoCau[Tổng Xuất_Order_SKU],Data_CoCau[Year],E$2,Data_CoCau[Main SKU | Name],CoCau_VayTron!$A211,Data_CoCau[SKU_Xuất_GOM],CoCau_VayTron!$C211)</f>
        <v>625230</v>
      </c>
      <c r="F211" s="42">
        <f>SUMIFS(Data_CoCau[Tổng Xuất_Order_SKU],Data_CoCau[Year],F$2,Data_CoCau[Main SKU | Name],CoCau_VayTron!$A211,Data_CoCau[SKU_Xuất_GOM],CoCau_VayTron!$C211)</f>
        <v>0</v>
      </c>
      <c r="H211" s="64">
        <f t="shared" ref="H211:J211" si="222">IFERROR(D211/D207,0)</f>
        <v>0</v>
      </c>
      <c r="I211" s="64">
        <f t="shared" si="222"/>
        <v>0.92081001472754054</v>
      </c>
      <c r="J211" s="64">
        <f t="shared" si="222"/>
        <v>0</v>
      </c>
      <c r="L211" s="42"/>
      <c r="M211" s="42"/>
      <c r="N211" s="42"/>
      <c r="P211" s="64">
        <f t="shared" si="217"/>
        <v>0</v>
      </c>
      <c r="Q211" s="64">
        <f t="shared" si="218"/>
        <v>0.92081001472754054</v>
      </c>
      <c r="R211" s="68">
        <f t="shared" si="220"/>
        <v>0.92081001472754054</v>
      </c>
    </row>
    <row r="212" spans="1:18" x14ac:dyDescent="0.35">
      <c r="A212" s="5" t="s">
        <v>320</v>
      </c>
      <c r="B212" s="24"/>
      <c r="C212" s="24" t="s">
        <v>372</v>
      </c>
      <c r="D212" s="42">
        <f>SUMIFS(Data_CoCau[Tổng Xuất_Order_SKU],Data_CoCau[Year],D$2,Data_CoCau[Main SKU | Name],CoCau_VayTron!$A212,Data_CoCau[SKU_Xuất_GOM],CoCau_VayTron!$C212)</f>
        <v>0</v>
      </c>
      <c r="E212" s="42">
        <f>SUMIFS(Data_CoCau[Tổng Xuất_Order_SKU],Data_CoCau[Year],E$2,Data_CoCau[Main SKU | Name],CoCau_VayTron!$A212,Data_CoCau[SKU_Xuất_GOM],CoCau_VayTron!$C212)</f>
        <v>0</v>
      </c>
      <c r="F212" s="42">
        <f>SUMIFS(Data_CoCau[Tổng Xuất_Order_SKU],Data_CoCau[Year],F$2,Data_CoCau[Main SKU | Name],CoCau_VayTron!$A212,Data_CoCau[SKU_Xuất_GOM],CoCau_VayTron!$C212)</f>
        <v>0</v>
      </c>
      <c r="H212" s="64">
        <f t="shared" ref="H212:J212" si="223">IFERROR(D212/D207,0)</f>
        <v>0</v>
      </c>
      <c r="I212" s="64">
        <f t="shared" si="223"/>
        <v>0</v>
      </c>
      <c r="J212" s="64">
        <f t="shared" si="223"/>
        <v>0</v>
      </c>
      <c r="L212" s="42"/>
      <c r="M212" s="42"/>
      <c r="N212" s="42"/>
      <c r="P212" s="64">
        <f t="shared" si="217"/>
        <v>0</v>
      </c>
      <c r="Q212" s="64">
        <f t="shared" si="218"/>
        <v>0</v>
      </c>
      <c r="R212" s="68">
        <f t="shared" si="220"/>
        <v>0</v>
      </c>
    </row>
    <row r="213" spans="1:18" x14ac:dyDescent="0.35">
      <c r="A213" s="5" t="s">
        <v>320</v>
      </c>
      <c r="B213" s="24"/>
      <c r="C213" s="24" t="s">
        <v>305</v>
      </c>
      <c r="D213" s="42">
        <f>SUMIFS(Data_CoCau[Tổng Xuất_Order_SKU],Data_CoCau[Year],D$2,Data_CoCau[Main SKU | Name],CoCau_VayTron!$A213,Data_CoCau[SKU_Xuất_GOM],CoCau_VayTron!$C213)</f>
        <v>0</v>
      </c>
      <c r="E213" s="42">
        <f>SUMIFS(Data_CoCau[Tổng Xuất_Order_SKU],Data_CoCau[Year],E$2,Data_CoCau[Main SKU | Name],CoCau_VayTron!$A213,Data_CoCau[SKU_Xuất_GOM],CoCau_VayTron!$C213)</f>
        <v>0</v>
      </c>
      <c r="F213" s="42">
        <f>SUMIFS(Data_CoCau[Tổng Xuất_Order_SKU],Data_CoCau[Year],F$2,Data_CoCau[Main SKU | Name],CoCau_VayTron!$A213,Data_CoCau[SKU_Xuất_GOM],CoCau_VayTron!$C213)</f>
        <v>0</v>
      </c>
      <c r="H213" s="64">
        <f t="shared" ref="H213:J213" si="224">IFERROR(D213/D207,0)</f>
        <v>0</v>
      </c>
      <c r="I213" s="64">
        <f t="shared" si="224"/>
        <v>0</v>
      </c>
      <c r="J213" s="64">
        <f t="shared" si="224"/>
        <v>0</v>
      </c>
      <c r="L213" s="42"/>
      <c r="M213" s="42"/>
      <c r="N213" s="42"/>
      <c r="P213" s="64">
        <f t="shared" si="217"/>
        <v>0</v>
      </c>
      <c r="Q213" s="64">
        <f t="shared" si="218"/>
        <v>0</v>
      </c>
      <c r="R213" s="68">
        <f t="shared" si="220"/>
        <v>0</v>
      </c>
    </row>
    <row r="214" spans="1:18" x14ac:dyDescent="0.35">
      <c r="A214" s="5" t="s">
        <v>320</v>
      </c>
      <c r="B214" s="24"/>
      <c r="C214" s="24" t="s">
        <v>290</v>
      </c>
      <c r="D214" s="42">
        <f>SUMIFS(Data_CoCau[Tổng Xuất_Order_SKU],Data_CoCau[Year],D$2,Data_CoCau[Main SKU | Name],CoCau_VayTron!$A214,Data_CoCau[SKU_Xuất_GOM],CoCau_VayTron!$C214)</f>
        <v>0</v>
      </c>
      <c r="E214" s="42">
        <f>SUMIFS(Data_CoCau[Tổng Xuất_Order_SKU],Data_CoCau[Year],E$2,Data_CoCau[Main SKU | Name],CoCau_VayTron!$A214,Data_CoCau[SKU_Xuất_GOM],CoCau_VayTron!$C214)</f>
        <v>0</v>
      </c>
      <c r="F214" s="42">
        <f>SUMIFS(Data_CoCau[Tổng Xuất_Order_SKU],Data_CoCau[Year],F$2,Data_CoCau[Main SKU | Name],CoCau_VayTron!$A214,Data_CoCau[SKU_Xuất_GOM],CoCau_VayTron!$C214)</f>
        <v>0</v>
      </c>
      <c r="H214" s="64">
        <f t="shared" ref="H214:J214" si="225">IFERROR(D214/D207,0)</f>
        <v>0</v>
      </c>
      <c r="I214" s="64">
        <f t="shared" si="225"/>
        <v>0</v>
      </c>
      <c r="J214" s="64">
        <f t="shared" si="225"/>
        <v>0</v>
      </c>
      <c r="L214" s="42"/>
      <c r="M214" s="42"/>
      <c r="N214" s="42"/>
      <c r="P214" s="64">
        <f t="shared" si="217"/>
        <v>0</v>
      </c>
      <c r="Q214" s="64">
        <f t="shared" si="218"/>
        <v>0</v>
      </c>
      <c r="R214" s="68">
        <f t="shared" si="220"/>
        <v>0</v>
      </c>
    </row>
    <row r="215" spans="1:18" x14ac:dyDescent="0.35">
      <c r="A215" s="5" t="s">
        <v>320</v>
      </c>
      <c r="B215" s="24"/>
      <c r="C215" s="24" t="s">
        <v>146</v>
      </c>
      <c r="D215" s="42">
        <f>SUMIFS(Data_CoCau[Tổng Xuất_Order_SKU],Data_CoCau[Year],D$2,Data_CoCau[Main SKU | Name],CoCau_VayTron!$A215,Data_CoCau[SKU_Xuất_GOM],CoCau_VayTron!$C215)</f>
        <v>0</v>
      </c>
      <c r="E215" s="42">
        <f>SUMIFS(Data_CoCau[Tổng Xuất_Order_SKU],Data_CoCau[Year],E$2,Data_CoCau[Main SKU | Name],CoCau_VayTron!$A215,Data_CoCau[SKU_Xuất_GOM],CoCau_VayTron!$C215)</f>
        <v>0</v>
      </c>
      <c r="F215" s="42">
        <f>SUMIFS(Data_CoCau[Tổng Xuất_Order_SKU],Data_CoCau[Year],F$2,Data_CoCau[Main SKU | Name],CoCau_VayTron!$A215,Data_CoCau[SKU_Xuất_GOM],CoCau_VayTron!$C215)</f>
        <v>0</v>
      </c>
      <c r="H215" s="64">
        <f t="shared" ref="H215:J215" si="226">IFERROR(D215/D207,0)</f>
        <v>0</v>
      </c>
      <c r="I215" s="64">
        <f t="shared" si="226"/>
        <v>0</v>
      </c>
      <c r="J215" s="64">
        <f t="shared" si="226"/>
        <v>0</v>
      </c>
      <c r="L215" s="42"/>
      <c r="M215" s="42"/>
      <c r="N215" s="42"/>
      <c r="P215" s="64">
        <f t="shared" si="217"/>
        <v>0</v>
      </c>
      <c r="Q215" s="64">
        <f t="shared" si="218"/>
        <v>0</v>
      </c>
      <c r="R215" s="68">
        <f t="shared" si="220"/>
        <v>0</v>
      </c>
    </row>
    <row r="216" spans="1:18" x14ac:dyDescent="0.35">
      <c r="A216" s="5" t="s">
        <v>320</v>
      </c>
      <c r="B216" s="24"/>
      <c r="C216" s="24" t="s">
        <v>297</v>
      </c>
      <c r="D216" s="42">
        <f>SUMIFS(Data_CoCau[Tổng Xuất_Order_SKU],Data_CoCau[Year],D$2,Data_CoCau[Main SKU | Name],CoCau_VayTron!$A216,Data_CoCau[SKU_Xuất_GOM],CoCau_VayTron!$C216)</f>
        <v>0</v>
      </c>
      <c r="E216" s="42">
        <f>SUMIFS(Data_CoCau[Tổng Xuất_Order_SKU],Data_CoCau[Year],E$2,Data_CoCau[Main SKU | Name],CoCau_VayTron!$A216,Data_CoCau[SKU_Xuất_GOM],CoCau_VayTron!$C216)</f>
        <v>0</v>
      </c>
      <c r="F216" s="42">
        <f>SUMIFS(Data_CoCau[Tổng Xuất_Order_SKU],Data_CoCau[Year],F$2,Data_CoCau[Main SKU | Name],CoCau_VayTron!$A216,Data_CoCau[SKU_Xuất_GOM],CoCau_VayTron!$C216)</f>
        <v>0</v>
      </c>
      <c r="H216" s="64">
        <f t="shared" ref="H216:J216" si="227">IFERROR(D216/D207,0)</f>
        <v>0</v>
      </c>
      <c r="I216" s="64">
        <f t="shared" si="227"/>
        <v>0</v>
      </c>
      <c r="J216" s="64">
        <f t="shared" si="227"/>
        <v>0</v>
      </c>
      <c r="L216" s="42"/>
      <c r="M216" s="42"/>
      <c r="N216" s="42"/>
      <c r="P216" s="64">
        <f t="shared" si="217"/>
        <v>0</v>
      </c>
      <c r="Q216" s="64">
        <f t="shared" si="218"/>
        <v>0</v>
      </c>
      <c r="R216" s="68">
        <f t="shared" si="220"/>
        <v>0</v>
      </c>
    </row>
    <row r="217" spans="1:18" x14ac:dyDescent="0.35">
      <c r="A217" s="5" t="s">
        <v>320</v>
      </c>
      <c r="B217" s="24"/>
      <c r="C217" s="24" t="s">
        <v>294</v>
      </c>
      <c r="D217" s="42">
        <f>SUMIFS(Data_CoCau[Tổng Xuất_Order_SKU],Data_CoCau[Year],D$2,Data_CoCau[Main SKU | Name],CoCau_VayTron!$A217,Data_CoCau[SKU_Xuất_GOM],CoCau_VayTron!$C217)</f>
        <v>0</v>
      </c>
      <c r="E217" s="42">
        <f>SUMIFS(Data_CoCau[Tổng Xuất_Order_SKU],Data_CoCau[Year],E$2,Data_CoCau[Main SKU | Name],CoCau_VayTron!$A217,Data_CoCau[SKU_Xuất_GOM],CoCau_VayTron!$C217)</f>
        <v>0</v>
      </c>
      <c r="F217" s="42">
        <f>SUMIFS(Data_CoCau[Tổng Xuất_Order_SKU],Data_CoCau[Year],F$2,Data_CoCau[Main SKU | Name],CoCau_VayTron!$A217,Data_CoCau[SKU_Xuất_GOM],CoCau_VayTron!$C217)</f>
        <v>0</v>
      </c>
      <c r="H217" s="64">
        <f t="shared" ref="H217:J217" si="228">IFERROR(D217/D207,0)</f>
        <v>0</v>
      </c>
      <c r="I217" s="64">
        <f t="shared" si="228"/>
        <v>0</v>
      </c>
      <c r="J217" s="64">
        <f t="shared" si="228"/>
        <v>0</v>
      </c>
      <c r="L217" s="42"/>
      <c r="M217" s="42"/>
      <c r="N217" s="42"/>
      <c r="P217" s="64">
        <f t="shared" si="217"/>
        <v>0</v>
      </c>
      <c r="Q217" s="64">
        <f t="shared" si="218"/>
        <v>0</v>
      </c>
      <c r="R217" s="68">
        <f t="shared" si="220"/>
        <v>0</v>
      </c>
    </row>
    <row r="218" spans="1:18" x14ac:dyDescent="0.35">
      <c r="A218" s="5" t="s">
        <v>320</v>
      </c>
      <c r="B218" s="24"/>
      <c r="C218" s="24" t="s">
        <v>374</v>
      </c>
      <c r="D218" s="42">
        <f>SUMIFS(Data_CoCau[Tổng Xuất_Order_SKU],Data_CoCau[Year],D$2,Data_CoCau[Main SKU | Name],CoCau_VayTron!$A218,Data_CoCau[SKU_Xuất_GOM],CoCau_VayTron!$C218)</f>
        <v>0</v>
      </c>
      <c r="E218" s="42">
        <f>SUMIFS(Data_CoCau[Tổng Xuất_Order_SKU],Data_CoCau[Year],E$2,Data_CoCau[Main SKU | Name],CoCau_VayTron!$A218,Data_CoCau[SKU_Xuất_GOM],CoCau_VayTron!$C218)</f>
        <v>0</v>
      </c>
      <c r="F218" s="42">
        <f>SUMIFS(Data_CoCau[Tổng Xuất_Order_SKU],Data_CoCau[Year],F$2,Data_CoCau[Main SKU | Name],CoCau_VayTron!$A218,Data_CoCau[SKU_Xuất_GOM],CoCau_VayTron!$C218)</f>
        <v>0</v>
      </c>
      <c r="H218" s="64">
        <f t="shared" ref="H218:J218" si="229">IFERROR(D218/D207,0)</f>
        <v>0</v>
      </c>
      <c r="I218" s="64">
        <f t="shared" si="229"/>
        <v>0</v>
      </c>
      <c r="J218" s="64">
        <f t="shared" si="229"/>
        <v>0</v>
      </c>
      <c r="L218" s="42"/>
      <c r="M218" s="42"/>
      <c r="N218" s="42"/>
      <c r="P218" s="64">
        <f t="shared" si="217"/>
        <v>0</v>
      </c>
      <c r="Q218" s="64">
        <f t="shared" si="218"/>
        <v>0</v>
      </c>
      <c r="R218" s="68">
        <f t="shared" si="220"/>
        <v>0</v>
      </c>
    </row>
    <row r="219" spans="1:18" s="1" customFormat="1" x14ac:dyDescent="0.35">
      <c r="A219" s="6" t="s">
        <v>310</v>
      </c>
      <c r="B219" s="56" t="s">
        <v>310</v>
      </c>
      <c r="C219" s="56"/>
      <c r="D219" s="61">
        <f t="shared" ref="D219" si="230">SUM(D220:D230)</f>
        <v>154500</v>
      </c>
      <c r="E219" s="61">
        <f t="shared" ref="E219" si="231">SUM(E220:E230)</f>
        <v>1237325</v>
      </c>
      <c r="F219" s="61">
        <f t="shared" ref="F219" si="232">SUM(F220:F230)</f>
        <v>388500</v>
      </c>
      <c r="H219" s="62"/>
      <c r="I219" s="62"/>
      <c r="J219" s="62"/>
      <c r="L219" s="66">
        <f>SUMIFS(Data_Xuất[Xuất-NX],Data_Xuất[Year],L$2,Data_Xuất[Material-Xuất | Name],CoCau_VayTron!$A219)</f>
        <v>130000</v>
      </c>
      <c r="M219" s="66">
        <f>SUMIFS(Data_Xuất[Xuất-NX],Data_Xuất[Year],M$2,Data_Xuất[Material-Xuất | Name],CoCau_VayTron!$A219)</f>
        <v>1247445</v>
      </c>
      <c r="N219" s="66">
        <f>SUMIFS(Data_Xuất[Xuất-NX],Data_Xuất[Year],N$2,Data_Xuất[Material-Xuất | Name],CoCau_VayTron!$A219)</f>
        <v>389500</v>
      </c>
      <c r="P219" s="62"/>
      <c r="Q219" s="62"/>
      <c r="R219" s="62"/>
    </row>
    <row r="220" spans="1:18" x14ac:dyDescent="0.35">
      <c r="A220" s="5" t="s">
        <v>310</v>
      </c>
      <c r="B220" s="30"/>
      <c r="C220" s="30" t="s">
        <v>292</v>
      </c>
      <c r="D220" s="41">
        <f>SUMIFS(Data_CoCau[Tổng Xuất_Order_SKU],Data_CoCau[Year],D$2,Data_CoCau[Main SKU | Name],CoCau_VayTron!$A220,Data_CoCau[SKU_Xuất_GOM],CoCau_VayTron!$C220)</f>
        <v>0</v>
      </c>
      <c r="E220" s="41">
        <f>SUMIFS(Data_CoCau[Tổng Xuất_Order_SKU],Data_CoCau[Year],E$2,Data_CoCau[Main SKU | Name],CoCau_VayTron!$A220,Data_CoCau[SKU_Xuất_GOM],CoCau_VayTron!$C220)</f>
        <v>42133.142999999996</v>
      </c>
      <c r="F220" s="41">
        <f>SUMIFS(Data_CoCau[Tổng Xuất_Order_SKU],Data_CoCau[Year],F$2,Data_CoCau[Main SKU | Name],CoCau_VayTron!$A220,Data_CoCau[SKU_Xuất_GOM],CoCau_VayTron!$C220)</f>
        <v>3800</v>
      </c>
      <c r="H220" s="63">
        <f t="shared" ref="H220" si="233">IFERROR(D220/D219,0)</f>
        <v>0</v>
      </c>
      <c r="I220" s="63">
        <f t="shared" ref="I220" si="234">IFERROR(E220/E219,0)</f>
        <v>3.4051799648435133E-2</v>
      </c>
      <c r="J220" s="63">
        <f t="shared" ref="J220" si="235">IFERROR(F220/F219,0)</f>
        <v>9.7812097812097817E-3</v>
      </c>
      <c r="L220" s="41"/>
      <c r="M220" s="41"/>
      <c r="N220" s="41"/>
      <c r="P220" s="63">
        <f t="shared" ref="P220:P230" si="236">H220</f>
        <v>0</v>
      </c>
      <c r="Q220" s="63">
        <f t="shared" ref="Q220:Q230" si="237">I220</f>
        <v>3.4051799648435133E-2</v>
      </c>
      <c r="R220" s="63">
        <f t="shared" ref="R220:R230" si="238">J220</f>
        <v>9.7812097812097817E-3</v>
      </c>
    </row>
    <row r="221" spans="1:18" x14ac:dyDescent="0.35">
      <c r="A221" s="5" t="s">
        <v>310</v>
      </c>
      <c r="B221" s="24"/>
      <c r="C221" s="24" t="s">
        <v>293</v>
      </c>
      <c r="D221" s="42">
        <f>SUMIFS(Data_CoCau[Tổng Xuất_Order_SKU],Data_CoCau[Year],D$2,Data_CoCau[Main SKU | Name],CoCau_VayTron!$A221,Data_CoCau[SKU_Xuất_GOM],CoCau_VayTron!$C221)</f>
        <v>13850</v>
      </c>
      <c r="E221" s="42">
        <f>SUMIFS(Data_CoCau[Tổng Xuất_Order_SKU],Data_CoCau[Year],E$2,Data_CoCau[Main SKU | Name],CoCau_VayTron!$A221,Data_CoCau[SKU_Xuất_GOM],CoCau_VayTron!$C221)</f>
        <v>348430</v>
      </c>
      <c r="F221" s="42">
        <f>SUMIFS(Data_CoCau[Tổng Xuất_Order_SKU],Data_CoCau[Year],F$2,Data_CoCau[Main SKU | Name],CoCau_VayTron!$A221,Data_CoCau[SKU_Xuất_GOM],CoCau_VayTron!$C221)</f>
        <v>114150</v>
      </c>
      <c r="H221" s="64">
        <f t="shared" ref="H221:J221" si="239">IFERROR(D221/D219,0)</f>
        <v>8.9644012944983822E-2</v>
      </c>
      <c r="I221" s="64">
        <f t="shared" si="239"/>
        <v>0.28159941809952921</v>
      </c>
      <c r="J221" s="64">
        <f t="shared" si="239"/>
        <v>0.29382239382239383</v>
      </c>
      <c r="L221" s="42"/>
      <c r="M221" s="42"/>
      <c r="N221" s="42"/>
      <c r="P221" s="64">
        <f t="shared" si="236"/>
        <v>8.9644012944983822E-2</v>
      </c>
      <c r="Q221" s="64">
        <f t="shared" si="237"/>
        <v>0.28159941809952921</v>
      </c>
      <c r="R221" s="64">
        <f t="shared" si="238"/>
        <v>0.29382239382239383</v>
      </c>
    </row>
    <row r="222" spans="1:18" x14ac:dyDescent="0.35">
      <c r="A222" s="5" t="s">
        <v>310</v>
      </c>
      <c r="B222" s="24"/>
      <c r="C222" s="24" t="s">
        <v>295</v>
      </c>
      <c r="D222" s="42">
        <f>SUMIFS(Data_CoCau[Tổng Xuất_Order_SKU],Data_CoCau[Year],D$2,Data_CoCau[Main SKU | Name],CoCau_VayTron!$A222,Data_CoCau[SKU_Xuất_GOM],CoCau_VayTron!$C222)</f>
        <v>0</v>
      </c>
      <c r="E222" s="42">
        <f>SUMIFS(Data_CoCau[Tổng Xuất_Order_SKU],Data_CoCau[Year],E$2,Data_CoCau[Main SKU | Name],CoCau_VayTron!$A222,Data_CoCau[SKU_Xuất_GOM],CoCau_VayTron!$C222)</f>
        <v>0</v>
      </c>
      <c r="F222" s="42">
        <f>SUMIFS(Data_CoCau[Tổng Xuất_Order_SKU],Data_CoCau[Year],F$2,Data_CoCau[Main SKU | Name],CoCau_VayTron!$A222,Data_CoCau[SKU_Xuất_GOM],CoCau_VayTron!$C222)</f>
        <v>0</v>
      </c>
      <c r="H222" s="64">
        <f t="shared" ref="H222:J222" si="240">IFERROR(D222/D219,0)</f>
        <v>0</v>
      </c>
      <c r="I222" s="64">
        <f t="shared" si="240"/>
        <v>0</v>
      </c>
      <c r="J222" s="64">
        <f t="shared" si="240"/>
        <v>0</v>
      </c>
      <c r="L222" s="42"/>
      <c r="M222" s="42"/>
      <c r="N222" s="42"/>
      <c r="P222" s="64">
        <f t="shared" si="236"/>
        <v>0</v>
      </c>
      <c r="Q222" s="64">
        <f t="shared" si="237"/>
        <v>0</v>
      </c>
      <c r="R222" s="64">
        <f t="shared" si="238"/>
        <v>0</v>
      </c>
    </row>
    <row r="223" spans="1:18" x14ac:dyDescent="0.35">
      <c r="A223" s="5" t="s">
        <v>310</v>
      </c>
      <c r="B223" s="24"/>
      <c r="C223" s="24" t="s">
        <v>373</v>
      </c>
      <c r="D223" s="42">
        <f>SUMIFS(Data_CoCau[Tổng Xuất_Order_SKU],Data_CoCau[Year],D$2,Data_CoCau[Main SKU | Name],CoCau_VayTron!$A223,Data_CoCau[SKU_Xuất_GOM],CoCau_VayTron!$C223)</f>
        <v>104875</v>
      </c>
      <c r="E223" s="42">
        <f>SUMIFS(Data_CoCau[Tổng Xuất_Order_SKU],Data_CoCau[Year],E$2,Data_CoCau[Main SKU | Name],CoCau_VayTron!$A223,Data_CoCau[SKU_Xuất_GOM],CoCau_VayTron!$C223)</f>
        <v>659845</v>
      </c>
      <c r="F223" s="42">
        <f>SUMIFS(Data_CoCau[Tổng Xuất_Order_SKU],Data_CoCau[Year],F$2,Data_CoCau[Main SKU | Name],CoCau_VayTron!$A223,Data_CoCau[SKU_Xuất_GOM],CoCau_VayTron!$C223)</f>
        <v>209220</v>
      </c>
      <c r="H223" s="64">
        <f t="shared" ref="H223:J223" si="241">IFERROR(D223/D219,0)</f>
        <v>0.67880258899676371</v>
      </c>
      <c r="I223" s="64">
        <f t="shared" si="241"/>
        <v>0.53328349463560498</v>
      </c>
      <c r="J223" s="64">
        <f t="shared" si="241"/>
        <v>0.53853281853281854</v>
      </c>
      <c r="L223" s="42"/>
      <c r="M223" s="42"/>
      <c r="N223" s="42"/>
      <c r="P223" s="64">
        <f t="shared" si="236"/>
        <v>0.67880258899676371</v>
      </c>
      <c r="Q223" s="64">
        <f t="shared" si="237"/>
        <v>0.53328349463560498</v>
      </c>
      <c r="R223" s="64">
        <f t="shared" si="238"/>
        <v>0.53853281853281854</v>
      </c>
    </row>
    <row r="224" spans="1:18" x14ac:dyDescent="0.35">
      <c r="A224" s="5" t="s">
        <v>310</v>
      </c>
      <c r="B224" s="24"/>
      <c r="C224" s="24" t="s">
        <v>372</v>
      </c>
      <c r="D224" s="42">
        <f>SUMIFS(Data_CoCau[Tổng Xuất_Order_SKU],Data_CoCau[Year],D$2,Data_CoCau[Main SKU | Name],CoCau_VayTron!$A224,Data_CoCau[SKU_Xuất_GOM],CoCau_VayTron!$C224)</f>
        <v>0</v>
      </c>
      <c r="E224" s="42">
        <f>SUMIFS(Data_CoCau[Tổng Xuất_Order_SKU],Data_CoCau[Year],E$2,Data_CoCau[Main SKU | Name],CoCau_VayTron!$A224,Data_CoCau[SKU_Xuất_GOM],CoCau_VayTron!$C224)</f>
        <v>0</v>
      </c>
      <c r="F224" s="42">
        <f>SUMIFS(Data_CoCau[Tổng Xuất_Order_SKU],Data_CoCau[Year],F$2,Data_CoCau[Main SKU | Name],CoCau_VayTron!$A224,Data_CoCau[SKU_Xuất_GOM],CoCau_VayTron!$C224)</f>
        <v>0</v>
      </c>
      <c r="H224" s="64">
        <f t="shared" ref="H224:J224" si="242">IFERROR(D224/D219,0)</f>
        <v>0</v>
      </c>
      <c r="I224" s="64">
        <f t="shared" si="242"/>
        <v>0</v>
      </c>
      <c r="J224" s="64">
        <f t="shared" si="242"/>
        <v>0</v>
      </c>
      <c r="L224" s="42"/>
      <c r="M224" s="42"/>
      <c r="N224" s="42"/>
      <c r="P224" s="64">
        <f t="shared" si="236"/>
        <v>0</v>
      </c>
      <c r="Q224" s="64">
        <f t="shared" si="237"/>
        <v>0</v>
      </c>
      <c r="R224" s="64">
        <f t="shared" si="238"/>
        <v>0</v>
      </c>
    </row>
    <row r="225" spans="1:20" x14ac:dyDescent="0.35">
      <c r="A225" s="5" t="s">
        <v>310</v>
      </c>
      <c r="B225" s="24"/>
      <c r="C225" s="24" t="s">
        <v>305</v>
      </c>
      <c r="D225" s="42">
        <f>SUMIFS(Data_CoCau[Tổng Xuất_Order_SKU],Data_CoCau[Year],D$2,Data_CoCau[Main SKU | Name],CoCau_VayTron!$A225,Data_CoCau[SKU_Xuất_GOM],CoCau_VayTron!$C225)</f>
        <v>35775</v>
      </c>
      <c r="E225" s="42">
        <f>SUMIFS(Data_CoCau[Tổng Xuất_Order_SKU],Data_CoCau[Year],E$2,Data_CoCau[Main SKU | Name],CoCau_VayTron!$A225,Data_CoCau[SKU_Xuất_GOM],CoCau_VayTron!$C225)</f>
        <v>186916.85700000002</v>
      </c>
      <c r="F225" s="42">
        <f>SUMIFS(Data_CoCau[Tổng Xuất_Order_SKU],Data_CoCau[Year],F$2,Data_CoCau[Main SKU | Name],CoCau_VayTron!$A225,Data_CoCau[SKU_Xuất_GOM],CoCau_VayTron!$C225)</f>
        <v>61330</v>
      </c>
      <c r="H225" s="64">
        <f t="shared" ref="H225:J225" si="243">IFERROR(D225/D219,0)</f>
        <v>0.23155339805825242</v>
      </c>
      <c r="I225" s="64">
        <f t="shared" si="243"/>
        <v>0.15106528761643062</v>
      </c>
      <c r="J225" s="64">
        <f t="shared" si="243"/>
        <v>0.15786357786357785</v>
      </c>
      <c r="L225" s="42"/>
      <c r="M225" s="42"/>
      <c r="N225" s="42"/>
      <c r="P225" s="64">
        <f t="shared" si="236"/>
        <v>0.23155339805825242</v>
      </c>
      <c r="Q225" s="64">
        <f t="shared" si="237"/>
        <v>0.15106528761643062</v>
      </c>
      <c r="R225" s="64">
        <f t="shared" si="238"/>
        <v>0.15786357786357785</v>
      </c>
    </row>
    <row r="226" spans="1:20" x14ac:dyDescent="0.35">
      <c r="A226" s="5" t="s">
        <v>310</v>
      </c>
      <c r="B226" s="24"/>
      <c r="C226" s="24" t="s">
        <v>290</v>
      </c>
      <c r="D226" s="42">
        <f>SUMIFS(Data_CoCau[Tổng Xuất_Order_SKU],Data_CoCau[Year],D$2,Data_CoCau[Main SKU | Name],CoCau_VayTron!$A226,Data_CoCau[SKU_Xuất_GOM],CoCau_VayTron!$C226)</f>
        <v>0</v>
      </c>
      <c r="E226" s="42">
        <f>SUMIFS(Data_CoCau[Tổng Xuất_Order_SKU],Data_CoCau[Year],E$2,Data_CoCau[Main SKU | Name],CoCau_VayTron!$A226,Data_CoCau[SKU_Xuất_GOM],CoCau_VayTron!$C226)</f>
        <v>0</v>
      </c>
      <c r="F226" s="42">
        <f>SUMIFS(Data_CoCau[Tổng Xuất_Order_SKU],Data_CoCau[Year],F$2,Data_CoCau[Main SKU | Name],CoCau_VayTron!$A226,Data_CoCau[SKU_Xuất_GOM],CoCau_VayTron!$C226)</f>
        <v>0</v>
      </c>
      <c r="H226" s="64">
        <f t="shared" ref="H226:J226" si="244">IFERROR(D226/D219,0)</f>
        <v>0</v>
      </c>
      <c r="I226" s="64">
        <f t="shared" si="244"/>
        <v>0</v>
      </c>
      <c r="J226" s="64">
        <f t="shared" si="244"/>
        <v>0</v>
      </c>
      <c r="L226" s="42"/>
      <c r="M226" s="42"/>
      <c r="N226" s="42"/>
      <c r="P226" s="64">
        <f t="shared" si="236"/>
        <v>0</v>
      </c>
      <c r="Q226" s="64">
        <f t="shared" si="237"/>
        <v>0</v>
      </c>
      <c r="R226" s="64">
        <f t="shared" si="238"/>
        <v>0</v>
      </c>
    </row>
    <row r="227" spans="1:20" x14ac:dyDescent="0.35">
      <c r="A227" s="5" t="s">
        <v>310</v>
      </c>
      <c r="B227" s="24"/>
      <c r="C227" s="24" t="s">
        <v>146</v>
      </c>
      <c r="D227" s="42">
        <f>SUMIFS(Data_CoCau[Tổng Xuất_Order_SKU],Data_CoCau[Year],D$2,Data_CoCau[Main SKU | Name],CoCau_VayTron!$A227,Data_CoCau[SKU_Xuất_GOM],CoCau_VayTron!$C227)</f>
        <v>0</v>
      </c>
      <c r="E227" s="42">
        <f>SUMIFS(Data_CoCau[Tổng Xuất_Order_SKU],Data_CoCau[Year],E$2,Data_CoCau[Main SKU | Name],CoCau_VayTron!$A227,Data_CoCau[SKU_Xuất_GOM],CoCau_VayTron!$C227)</f>
        <v>0</v>
      </c>
      <c r="F227" s="42">
        <f>SUMIFS(Data_CoCau[Tổng Xuất_Order_SKU],Data_CoCau[Year],F$2,Data_CoCau[Main SKU | Name],CoCau_VayTron!$A227,Data_CoCau[SKU_Xuất_GOM],CoCau_VayTron!$C227)</f>
        <v>0</v>
      </c>
      <c r="H227" s="64">
        <f t="shared" ref="H227:J227" si="245">IFERROR(D227/D219,0)</f>
        <v>0</v>
      </c>
      <c r="I227" s="64">
        <f t="shared" si="245"/>
        <v>0</v>
      </c>
      <c r="J227" s="64">
        <f t="shared" si="245"/>
        <v>0</v>
      </c>
      <c r="L227" s="42"/>
      <c r="M227" s="42"/>
      <c r="N227" s="42"/>
      <c r="P227" s="64">
        <f t="shared" si="236"/>
        <v>0</v>
      </c>
      <c r="Q227" s="64">
        <f t="shared" si="237"/>
        <v>0</v>
      </c>
      <c r="R227" s="64">
        <f t="shared" si="238"/>
        <v>0</v>
      </c>
    </row>
    <row r="228" spans="1:20" x14ac:dyDescent="0.35">
      <c r="A228" s="5" t="s">
        <v>310</v>
      </c>
      <c r="B228" s="24"/>
      <c r="C228" s="24" t="s">
        <v>297</v>
      </c>
      <c r="D228" s="42">
        <f>SUMIFS(Data_CoCau[Tổng Xuất_Order_SKU],Data_CoCau[Year],D$2,Data_CoCau[Main SKU | Name],CoCau_VayTron!$A228,Data_CoCau[SKU_Xuất_GOM],CoCau_VayTron!$C228)</f>
        <v>0</v>
      </c>
      <c r="E228" s="42">
        <f>SUMIFS(Data_CoCau[Tổng Xuất_Order_SKU],Data_CoCau[Year],E$2,Data_CoCau[Main SKU | Name],CoCau_VayTron!$A228,Data_CoCau[SKU_Xuất_GOM],CoCau_VayTron!$C228)</f>
        <v>0</v>
      </c>
      <c r="F228" s="42">
        <f>SUMIFS(Data_CoCau[Tổng Xuất_Order_SKU],Data_CoCau[Year],F$2,Data_CoCau[Main SKU | Name],CoCau_VayTron!$A228,Data_CoCau[SKU_Xuất_GOM],CoCau_VayTron!$C228)</f>
        <v>0</v>
      </c>
      <c r="H228" s="64">
        <f t="shared" ref="H228:J228" si="246">IFERROR(D228/D219,0)</f>
        <v>0</v>
      </c>
      <c r="I228" s="64">
        <f t="shared" si="246"/>
        <v>0</v>
      </c>
      <c r="J228" s="64">
        <f t="shared" si="246"/>
        <v>0</v>
      </c>
      <c r="L228" s="42"/>
      <c r="M228" s="42"/>
      <c r="N228" s="42"/>
      <c r="P228" s="64">
        <f t="shared" si="236"/>
        <v>0</v>
      </c>
      <c r="Q228" s="64">
        <f t="shared" si="237"/>
        <v>0</v>
      </c>
      <c r="R228" s="64">
        <f t="shared" si="238"/>
        <v>0</v>
      </c>
    </row>
    <row r="229" spans="1:20" x14ac:dyDescent="0.35">
      <c r="A229" s="5" t="s">
        <v>310</v>
      </c>
      <c r="B229" s="24"/>
      <c r="C229" s="24" t="s">
        <v>294</v>
      </c>
      <c r="D229" s="42">
        <f>SUMIFS(Data_CoCau[Tổng Xuất_Order_SKU],Data_CoCau[Year],D$2,Data_CoCau[Main SKU | Name],CoCau_VayTron!$A229,Data_CoCau[SKU_Xuất_GOM],CoCau_VayTron!$C229)</f>
        <v>0</v>
      </c>
      <c r="E229" s="42">
        <f>SUMIFS(Data_CoCau[Tổng Xuất_Order_SKU],Data_CoCau[Year],E$2,Data_CoCau[Main SKU | Name],CoCau_VayTron!$A229,Data_CoCau[SKU_Xuất_GOM],CoCau_VayTron!$C229)</f>
        <v>0</v>
      </c>
      <c r="F229" s="42">
        <f>SUMIFS(Data_CoCau[Tổng Xuất_Order_SKU],Data_CoCau[Year],F$2,Data_CoCau[Main SKU | Name],CoCau_VayTron!$A229,Data_CoCau[SKU_Xuất_GOM],CoCau_VayTron!$C229)</f>
        <v>0</v>
      </c>
      <c r="H229" s="64">
        <f t="shared" ref="H229:J229" si="247">IFERROR(D229/D219,0)</f>
        <v>0</v>
      </c>
      <c r="I229" s="64">
        <f t="shared" si="247"/>
        <v>0</v>
      </c>
      <c r="J229" s="64">
        <f t="shared" si="247"/>
        <v>0</v>
      </c>
      <c r="L229" s="42"/>
      <c r="M229" s="42"/>
      <c r="N229" s="42"/>
      <c r="P229" s="64">
        <f t="shared" si="236"/>
        <v>0</v>
      </c>
      <c r="Q229" s="64">
        <f t="shared" si="237"/>
        <v>0</v>
      </c>
      <c r="R229" s="64">
        <f t="shared" si="238"/>
        <v>0</v>
      </c>
    </row>
    <row r="230" spans="1:20" x14ac:dyDescent="0.35">
      <c r="A230" s="5" t="s">
        <v>310</v>
      </c>
      <c r="B230" s="24"/>
      <c r="C230" s="24" t="s">
        <v>374</v>
      </c>
      <c r="D230" s="42">
        <f>SUMIFS(Data_CoCau[Tổng Xuất_Order_SKU],Data_CoCau[Year],D$2,Data_CoCau[Main SKU | Name],CoCau_VayTron!$A230,Data_CoCau[SKU_Xuất_GOM],CoCau_VayTron!$C230)</f>
        <v>0</v>
      </c>
      <c r="E230" s="42">
        <f>SUMIFS(Data_CoCau[Tổng Xuất_Order_SKU],Data_CoCau[Year],E$2,Data_CoCau[Main SKU | Name],CoCau_VayTron!$A230,Data_CoCau[SKU_Xuất_GOM],CoCau_VayTron!$C230)</f>
        <v>0</v>
      </c>
      <c r="F230" s="42">
        <f>SUMIFS(Data_CoCau[Tổng Xuất_Order_SKU],Data_CoCau[Year],F$2,Data_CoCau[Main SKU | Name],CoCau_VayTron!$A230,Data_CoCau[SKU_Xuất_GOM],CoCau_VayTron!$C230)</f>
        <v>0</v>
      </c>
      <c r="H230" s="64">
        <f t="shared" ref="H230:J230" si="248">IFERROR(D230/D219,0)</f>
        <v>0</v>
      </c>
      <c r="I230" s="64">
        <f t="shared" si="248"/>
        <v>0</v>
      </c>
      <c r="J230" s="64">
        <f t="shared" si="248"/>
        <v>0</v>
      </c>
      <c r="L230" s="42"/>
      <c r="M230" s="42"/>
      <c r="N230" s="42"/>
      <c r="P230" s="64">
        <f t="shared" si="236"/>
        <v>0</v>
      </c>
      <c r="Q230" s="64">
        <f t="shared" si="237"/>
        <v>0</v>
      </c>
      <c r="R230" s="64">
        <f t="shared" si="238"/>
        <v>0</v>
      </c>
    </row>
    <row r="231" spans="1:20" s="1" customFormat="1" x14ac:dyDescent="0.35">
      <c r="A231" s="6" t="s">
        <v>321</v>
      </c>
      <c r="B231" s="56" t="s">
        <v>321</v>
      </c>
      <c r="C231" s="56"/>
      <c r="D231" s="61">
        <f t="shared" ref="D231" si="249">SUM(D232:D242)</f>
        <v>0</v>
      </c>
      <c r="E231" s="61">
        <f t="shared" ref="E231" si="250">SUM(E232:E242)</f>
        <v>583000</v>
      </c>
      <c r="F231" s="61">
        <f t="shared" ref="F231" si="251">SUM(F232:F242)</f>
        <v>15000</v>
      </c>
      <c r="H231" s="62"/>
      <c r="I231" s="62"/>
      <c r="J231" s="62"/>
      <c r="L231" s="66">
        <f>SUMIFS(Data_Xuất[Xuất-NX],Data_Xuất[Year],L$2,Data_Xuất[Material-Xuất | Name],CoCau_VayTron!$A231)</f>
        <v>0</v>
      </c>
      <c r="M231" s="66">
        <f>SUMIFS(Data_Xuất[Xuất-NX],Data_Xuất[Year],M$2,Data_Xuất[Material-Xuất | Name],CoCau_VayTron!$A231)</f>
        <v>583000</v>
      </c>
      <c r="N231" s="66">
        <f>SUMIFS(Data_Xuất[Xuất-NX],Data_Xuất[Year],N$2,Data_Xuất[Material-Xuất | Name],CoCau_VayTron!$A231)</f>
        <v>15000</v>
      </c>
      <c r="P231" s="62"/>
      <c r="Q231" s="62"/>
      <c r="R231" s="62"/>
    </row>
    <row r="232" spans="1:20" x14ac:dyDescent="0.35">
      <c r="A232" s="5" t="s">
        <v>321</v>
      </c>
      <c r="B232" s="30"/>
      <c r="C232" s="30" t="s">
        <v>292</v>
      </c>
      <c r="D232" s="41">
        <f>SUMIFS(Data_CoCau[Tổng Xuất_Order_SKU],Data_CoCau[Year],D$2,Data_CoCau[Main SKU | Name],CoCau_VayTron!$A232,Data_CoCau[SKU_Xuất_GOM],CoCau_VayTron!$C232)</f>
        <v>0</v>
      </c>
      <c r="E232" s="41">
        <f>SUMIFS(Data_CoCau[Tổng Xuất_Order_SKU],Data_CoCau[Year],E$2,Data_CoCau[Main SKU | Name],CoCau_VayTron!$A232,Data_CoCau[SKU_Xuất_GOM],CoCau_VayTron!$C232)</f>
        <v>433475</v>
      </c>
      <c r="F232" s="41">
        <f>SUMIFS(Data_CoCau[Tổng Xuất_Order_SKU],Data_CoCau[Year],F$2,Data_CoCau[Main SKU | Name],CoCau_VayTron!$A232,Data_CoCau[SKU_Xuất_GOM],CoCau_VayTron!$C232)</f>
        <v>0</v>
      </c>
      <c r="H232" s="63">
        <f t="shared" ref="H232" si="252">IFERROR(D232/D231,0)</f>
        <v>0</v>
      </c>
      <c r="I232" s="63">
        <f t="shared" ref="I232" si="253">IFERROR(E232/E231,0)</f>
        <v>0.74352487135506007</v>
      </c>
      <c r="J232" s="63">
        <f t="shared" ref="J232" si="254">IFERROR(F232/F231,0)</f>
        <v>0</v>
      </c>
      <c r="L232" s="41"/>
      <c r="M232" s="41"/>
      <c r="N232" s="41"/>
      <c r="P232" s="63">
        <f t="shared" ref="P232:P242" si="255">H232</f>
        <v>0</v>
      </c>
      <c r="Q232" s="63">
        <f t="shared" ref="Q232:Q242" si="256">I232</f>
        <v>0.74352487135506007</v>
      </c>
      <c r="R232" s="71">
        <f>Q232</f>
        <v>0.74352487135506007</v>
      </c>
      <c r="T232" s="37"/>
    </row>
    <row r="233" spans="1:20" x14ac:dyDescent="0.35">
      <c r="A233" s="5" t="s">
        <v>321</v>
      </c>
      <c r="B233" s="24"/>
      <c r="C233" s="24" t="s">
        <v>293</v>
      </c>
      <c r="D233" s="42">
        <f>SUMIFS(Data_CoCau[Tổng Xuất_Order_SKU],Data_CoCau[Year],D$2,Data_CoCau[Main SKU | Name],CoCau_VayTron!$A233,Data_CoCau[SKU_Xuất_GOM],CoCau_VayTron!$C233)</f>
        <v>0</v>
      </c>
      <c r="E233" s="42">
        <f>SUMIFS(Data_CoCau[Tổng Xuất_Order_SKU],Data_CoCau[Year],E$2,Data_CoCau[Main SKU | Name],CoCau_VayTron!$A233,Data_CoCau[SKU_Xuất_GOM],CoCau_VayTron!$C233)</f>
        <v>0</v>
      </c>
      <c r="F233" s="42">
        <f>SUMIFS(Data_CoCau[Tổng Xuất_Order_SKU],Data_CoCau[Year],F$2,Data_CoCau[Main SKU | Name],CoCau_VayTron!$A233,Data_CoCau[SKU_Xuất_GOM],CoCau_VayTron!$C233)</f>
        <v>0</v>
      </c>
      <c r="H233" s="64">
        <f t="shared" ref="H233:J233" si="257">IFERROR(D233/D231,0)</f>
        <v>0</v>
      </c>
      <c r="I233" s="64">
        <f t="shared" si="257"/>
        <v>0</v>
      </c>
      <c r="J233" s="64">
        <f t="shared" si="257"/>
        <v>0</v>
      </c>
      <c r="L233" s="42"/>
      <c r="M233" s="42"/>
      <c r="N233" s="42"/>
      <c r="P233" s="64">
        <f t="shared" si="255"/>
        <v>0</v>
      </c>
      <c r="Q233" s="64">
        <f t="shared" si="256"/>
        <v>0</v>
      </c>
      <c r="R233" s="67"/>
    </row>
    <row r="234" spans="1:20" x14ac:dyDescent="0.35">
      <c r="A234" s="5" t="s">
        <v>321</v>
      </c>
      <c r="B234" s="24"/>
      <c r="C234" s="24" t="s">
        <v>295</v>
      </c>
      <c r="D234" s="42">
        <f>SUMIFS(Data_CoCau[Tổng Xuất_Order_SKU],Data_CoCau[Year],D$2,Data_CoCau[Main SKU | Name],CoCau_VayTron!$A234,Data_CoCau[SKU_Xuất_GOM],CoCau_VayTron!$C234)</f>
        <v>0</v>
      </c>
      <c r="E234" s="42">
        <f>SUMIFS(Data_CoCau[Tổng Xuất_Order_SKU],Data_CoCau[Year],E$2,Data_CoCau[Main SKU | Name],CoCau_VayTron!$A234,Data_CoCau[SKU_Xuất_GOM],CoCau_VayTron!$C234)</f>
        <v>0</v>
      </c>
      <c r="F234" s="42">
        <f>SUMIFS(Data_CoCau[Tổng Xuất_Order_SKU],Data_CoCau[Year],F$2,Data_CoCau[Main SKU | Name],CoCau_VayTron!$A234,Data_CoCau[SKU_Xuất_GOM],CoCau_VayTron!$C234)</f>
        <v>0</v>
      </c>
      <c r="H234" s="64">
        <f t="shared" ref="H234:J234" si="258">IFERROR(D234/D231,0)</f>
        <v>0</v>
      </c>
      <c r="I234" s="64">
        <f t="shared" si="258"/>
        <v>0</v>
      </c>
      <c r="J234" s="64">
        <f t="shared" si="258"/>
        <v>0</v>
      </c>
      <c r="L234" s="42"/>
      <c r="M234" s="42"/>
      <c r="N234" s="42"/>
      <c r="P234" s="64">
        <f t="shared" si="255"/>
        <v>0</v>
      </c>
      <c r="Q234" s="64">
        <f t="shared" si="256"/>
        <v>0</v>
      </c>
      <c r="R234" s="67"/>
    </row>
    <row r="235" spans="1:20" x14ac:dyDescent="0.35">
      <c r="A235" s="5" t="s">
        <v>321</v>
      </c>
      <c r="B235" s="24"/>
      <c r="C235" s="24" t="s">
        <v>373</v>
      </c>
      <c r="D235" s="42">
        <f>SUMIFS(Data_CoCau[Tổng Xuất_Order_SKU],Data_CoCau[Year],D$2,Data_CoCau[Main SKU | Name],CoCau_VayTron!$A235,Data_CoCau[SKU_Xuất_GOM],CoCau_VayTron!$C235)</f>
        <v>0</v>
      </c>
      <c r="E235" s="42">
        <f>SUMIFS(Data_CoCau[Tổng Xuất_Order_SKU],Data_CoCau[Year],E$2,Data_CoCau[Main SKU | Name],CoCau_VayTron!$A235,Data_CoCau[SKU_Xuất_GOM],CoCau_VayTron!$C235)</f>
        <v>0</v>
      </c>
      <c r="F235" s="42">
        <f>SUMIFS(Data_CoCau[Tổng Xuất_Order_SKU],Data_CoCau[Year],F$2,Data_CoCau[Main SKU | Name],CoCau_VayTron!$A235,Data_CoCau[SKU_Xuất_GOM],CoCau_VayTron!$C235)</f>
        <v>0</v>
      </c>
      <c r="H235" s="64">
        <f t="shared" ref="H235:J235" si="259">IFERROR(D235/D231,0)</f>
        <v>0</v>
      </c>
      <c r="I235" s="64">
        <f t="shared" si="259"/>
        <v>0</v>
      </c>
      <c r="J235" s="64">
        <f t="shared" si="259"/>
        <v>0</v>
      </c>
      <c r="L235" s="42"/>
      <c r="M235" s="42"/>
      <c r="N235" s="42"/>
      <c r="P235" s="64">
        <f t="shared" si="255"/>
        <v>0</v>
      </c>
      <c r="Q235" s="64">
        <f t="shared" si="256"/>
        <v>0</v>
      </c>
      <c r="R235" s="67"/>
    </row>
    <row r="236" spans="1:20" x14ac:dyDescent="0.35">
      <c r="A236" s="5" t="s">
        <v>321</v>
      </c>
      <c r="B236" s="24"/>
      <c r="C236" s="24" t="s">
        <v>372</v>
      </c>
      <c r="D236" s="42">
        <f>SUMIFS(Data_CoCau[Tổng Xuất_Order_SKU],Data_CoCau[Year],D$2,Data_CoCau[Main SKU | Name],CoCau_VayTron!$A236,Data_CoCau[SKU_Xuất_GOM],CoCau_VayTron!$C236)</f>
        <v>0</v>
      </c>
      <c r="E236" s="42">
        <f>SUMIFS(Data_CoCau[Tổng Xuất_Order_SKU],Data_CoCau[Year],E$2,Data_CoCau[Main SKU | Name],CoCau_VayTron!$A236,Data_CoCau[SKU_Xuất_GOM],CoCau_VayTron!$C236)</f>
        <v>149525</v>
      </c>
      <c r="F236" s="42">
        <f>SUMIFS(Data_CoCau[Tổng Xuất_Order_SKU],Data_CoCau[Year],F$2,Data_CoCau[Main SKU | Name],CoCau_VayTron!$A236,Data_CoCau[SKU_Xuất_GOM],CoCau_VayTron!$C236)</f>
        <v>2700</v>
      </c>
      <c r="H236" s="64">
        <f t="shared" ref="H236:J236" si="260">IFERROR(D236/D231,0)</f>
        <v>0</v>
      </c>
      <c r="I236" s="64">
        <f t="shared" si="260"/>
        <v>0.25647512864493999</v>
      </c>
      <c r="J236" s="64">
        <f t="shared" si="260"/>
        <v>0.18</v>
      </c>
      <c r="L236" s="42"/>
      <c r="M236" s="42"/>
      <c r="N236" s="42"/>
      <c r="P236" s="64">
        <f t="shared" si="255"/>
        <v>0</v>
      </c>
      <c r="Q236" s="64">
        <f t="shared" si="256"/>
        <v>0.25647512864493999</v>
      </c>
      <c r="R236" s="71">
        <f>Q236</f>
        <v>0.25647512864493999</v>
      </c>
      <c r="T236" s="72"/>
    </row>
    <row r="237" spans="1:20" x14ac:dyDescent="0.35">
      <c r="A237" s="5" t="s">
        <v>321</v>
      </c>
      <c r="B237" s="24"/>
      <c r="C237" s="24" t="s">
        <v>305</v>
      </c>
      <c r="D237" s="42">
        <f>SUMIFS(Data_CoCau[Tổng Xuất_Order_SKU],Data_CoCau[Year],D$2,Data_CoCau[Main SKU | Name],CoCau_VayTron!$A237,Data_CoCau[SKU_Xuất_GOM],CoCau_VayTron!$C237)</f>
        <v>0</v>
      </c>
      <c r="E237" s="42">
        <f>SUMIFS(Data_CoCau[Tổng Xuất_Order_SKU],Data_CoCau[Year],E$2,Data_CoCau[Main SKU | Name],CoCau_VayTron!$A237,Data_CoCau[SKU_Xuất_GOM],CoCau_VayTron!$C237)</f>
        <v>0</v>
      </c>
      <c r="F237" s="42">
        <f>SUMIFS(Data_CoCau[Tổng Xuất_Order_SKU],Data_CoCau[Year],F$2,Data_CoCau[Main SKU | Name],CoCau_VayTron!$A237,Data_CoCau[SKU_Xuất_GOM],CoCau_VayTron!$C237)</f>
        <v>0</v>
      </c>
      <c r="H237" s="64">
        <f t="shared" ref="H237:J237" si="261">IFERROR(D237/D231,0)</f>
        <v>0</v>
      </c>
      <c r="I237" s="64">
        <f t="shared" si="261"/>
        <v>0</v>
      </c>
      <c r="J237" s="64">
        <f t="shared" si="261"/>
        <v>0</v>
      </c>
      <c r="L237" s="42"/>
      <c r="M237" s="42"/>
      <c r="N237" s="42"/>
      <c r="P237" s="64">
        <f t="shared" si="255"/>
        <v>0</v>
      </c>
      <c r="Q237" s="64">
        <f t="shared" si="256"/>
        <v>0</v>
      </c>
      <c r="R237" s="67"/>
    </row>
    <row r="238" spans="1:20" x14ac:dyDescent="0.35">
      <c r="A238" s="5" t="s">
        <v>321</v>
      </c>
      <c r="B238" s="24"/>
      <c r="C238" s="24" t="s">
        <v>290</v>
      </c>
      <c r="D238" s="42">
        <f>SUMIFS(Data_CoCau[Tổng Xuất_Order_SKU],Data_CoCau[Year],D$2,Data_CoCau[Main SKU | Name],CoCau_VayTron!$A238,Data_CoCau[SKU_Xuất_GOM],CoCau_VayTron!$C238)</f>
        <v>0</v>
      </c>
      <c r="E238" s="42">
        <f>SUMIFS(Data_CoCau[Tổng Xuất_Order_SKU],Data_CoCau[Year],E$2,Data_CoCau[Main SKU | Name],CoCau_VayTron!$A238,Data_CoCau[SKU_Xuất_GOM],CoCau_VayTron!$C238)</f>
        <v>0</v>
      </c>
      <c r="F238" s="42">
        <f>SUMIFS(Data_CoCau[Tổng Xuất_Order_SKU],Data_CoCau[Year],F$2,Data_CoCau[Main SKU | Name],CoCau_VayTron!$A238,Data_CoCau[SKU_Xuất_GOM],CoCau_VayTron!$C238)</f>
        <v>0</v>
      </c>
      <c r="H238" s="64">
        <f t="shared" ref="H238:J238" si="262">IFERROR(D238/D231,0)</f>
        <v>0</v>
      </c>
      <c r="I238" s="64">
        <f t="shared" si="262"/>
        <v>0</v>
      </c>
      <c r="J238" s="64">
        <f t="shared" si="262"/>
        <v>0</v>
      </c>
      <c r="L238" s="42"/>
      <c r="M238" s="42"/>
      <c r="N238" s="42"/>
      <c r="P238" s="64">
        <f t="shared" si="255"/>
        <v>0</v>
      </c>
      <c r="Q238" s="64">
        <f t="shared" si="256"/>
        <v>0</v>
      </c>
      <c r="R238" s="67"/>
    </row>
    <row r="239" spans="1:20" x14ac:dyDescent="0.35">
      <c r="A239" s="5" t="s">
        <v>321</v>
      </c>
      <c r="B239" s="24"/>
      <c r="C239" s="24" t="s">
        <v>146</v>
      </c>
      <c r="D239" s="42">
        <f>SUMIFS(Data_CoCau[Tổng Xuất_Order_SKU],Data_CoCau[Year],D$2,Data_CoCau[Main SKU | Name],CoCau_VayTron!$A239,Data_CoCau[SKU_Xuất_GOM],CoCau_VayTron!$C239)</f>
        <v>0</v>
      </c>
      <c r="E239" s="42">
        <f>SUMIFS(Data_CoCau[Tổng Xuất_Order_SKU],Data_CoCau[Year],E$2,Data_CoCau[Main SKU | Name],CoCau_VayTron!$A239,Data_CoCau[SKU_Xuất_GOM],CoCau_VayTron!$C239)</f>
        <v>0</v>
      </c>
      <c r="F239" s="42">
        <f>SUMIFS(Data_CoCau[Tổng Xuất_Order_SKU],Data_CoCau[Year],F$2,Data_CoCau[Main SKU | Name],CoCau_VayTron!$A239,Data_CoCau[SKU_Xuất_GOM],CoCau_VayTron!$C239)</f>
        <v>0</v>
      </c>
      <c r="H239" s="64">
        <f t="shared" ref="H239:J239" si="263">IFERROR(D239/D231,0)</f>
        <v>0</v>
      </c>
      <c r="I239" s="64">
        <f t="shared" si="263"/>
        <v>0</v>
      </c>
      <c r="J239" s="64">
        <f t="shared" si="263"/>
        <v>0</v>
      </c>
      <c r="L239" s="42"/>
      <c r="M239" s="42"/>
      <c r="N239" s="42"/>
      <c r="P239" s="64">
        <f t="shared" si="255"/>
        <v>0</v>
      </c>
      <c r="Q239" s="64">
        <f t="shared" si="256"/>
        <v>0</v>
      </c>
      <c r="R239" s="67"/>
    </row>
    <row r="240" spans="1:20" x14ac:dyDescent="0.35">
      <c r="A240" s="5" t="s">
        <v>321</v>
      </c>
      <c r="B240" s="24"/>
      <c r="C240" s="24" t="s">
        <v>297</v>
      </c>
      <c r="D240" s="42">
        <f>SUMIFS(Data_CoCau[Tổng Xuất_Order_SKU],Data_CoCau[Year],D$2,Data_CoCau[Main SKU | Name],CoCau_VayTron!$A240,Data_CoCau[SKU_Xuất_GOM],CoCau_VayTron!$C240)</f>
        <v>0</v>
      </c>
      <c r="E240" s="42">
        <f>SUMIFS(Data_CoCau[Tổng Xuất_Order_SKU],Data_CoCau[Year],E$2,Data_CoCau[Main SKU | Name],CoCau_VayTron!$A240,Data_CoCau[SKU_Xuất_GOM],CoCau_VayTron!$C240)</f>
        <v>0</v>
      </c>
      <c r="F240" s="42">
        <f>SUMIFS(Data_CoCau[Tổng Xuất_Order_SKU],Data_CoCau[Year],F$2,Data_CoCau[Main SKU | Name],CoCau_VayTron!$A240,Data_CoCau[SKU_Xuất_GOM],CoCau_VayTron!$C240)</f>
        <v>0</v>
      </c>
      <c r="H240" s="64">
        <f t="shared" ref="H240:J240" si="264">IFERROR(D240/D231,0)</f>
        <v>0</v>
      </c>
      <c r="I240" s="64">
        <f t="shared" si="264"/>
        <v>0</v>
      </c>
      <c r="J240" s="64">
        <f t="shared" si="264"/>
        <v>0</v>
      </c>
      <c r="L240" s="42"/>
      <c r="M240" s="42"/>
      <c r="N240" s="42"/>
      <c r="P240" s="64">
        <f t="shared" si="255"/>
        <v>0</v>
      </c>
      <c r="Q240" s="64">
        <f t="shared" si="256"/>
        <v>0</v>
      </c>
      <c r="R240" s="67"/>
    </row>
    <row r="241" spans="1:18" x14ac:dyDescent="0.35">
      <c r="A241" s="5" t="s">
        <v>321</v>
      </c>
      <c r="B241" s="24"/>
      <c r="C241" s="24" t="s">
        <v>294</v>
      </c>
      <c r="D241" s="42">
        <f>SUMIFS(Data_CoCau[Tổng Xuất_Order_SKU],Data_CoCau[Year],D$2,Data_CoCau[Main SKU | Name],CoCau_VayTron!$A241,Data_CoCau[SKU_Xuất_GOM],CoCau_VayTron!$C241)</f>
        <v>0</v>
      </c>
      <c r="E241" s="42">
        <f>SUMIFS(Data_CoCau[Tổng Xuất_Order_SKU],Data_CoCau[Year],E$2,Data_CoCau[Main SKU | Name],CoCau_VayTron!$A241,Data_CoCau[SKU_Xuất_GOM],CoCau_VayTron!$C241)</f>
        <v>0</v>
      </c>
      <c r="F241" s="42">
        <f>SUMIFS(Data_CoCau[Tổng Xuất_Order_SKU],Data_CoCau[Year],F$2,Data_CoCau[Main SKU | Name],CoCau_VayTron!$A241,Data_CoCau[SKU_Xuất_GOM],CoCau_VayTron!$C241)</f>
        <v>12300</v>
      </c>
      <c r="H241" s="64">
        <f t="shared" ref="H241:J241" si="265">IFERROR(D241/D231,0)</f>
        <v>0</v>
      </c>
      <c r="I241" s="64">
        <f t="shared" si="265"/>
        <v>0</v>
      </c>
      <c r="J241" s="64">
        <f t="shared" si="265"/>
        <v>0.82</v>
      </c>
      <c r="L241" s="42"/>
      <c r="M241" s="42"/>
      <c r="N241" s="42"/>
      <c r="P241" s="64">
        <f t="shared" si="255"/>
        <v>0</v>
      </c>
      <c r="Q241" s="64">
        <f t="shared" si="256"/>
        <v>0</v>
      </c>
      <c r="R241" s="67"/>
    </row>
    <row r="242" spans="1:18" x14ac:dyDescent="0.35">
      <c r="A242" s="5" t="s">
        <v>321</v>
      </c>
      <c r="B242" s="24"/>
      <c r="C242" s="24" t="s">
        <v>374</v>
      </c>
      <c r="D242" s="42">
        <f>SUMIFS(Data_CoCau[Tổng Xuất_Order_SKU],Data_CoCau[Year],D$2,Data_CoCau[Main SKU | Name],CoCau_VayTron!$A242,Data_CoCau[SKU_Xuất_GOM],CoCau_VayTron!$C242)</f>
        <v>0</v>
      </c>
      <c r="E242" s="42">
        <f>SUMIFS(Data_CoCau[Tổng Xuất_Order_SKU],Data_CoCau[Year],E$2,Data_CoCau[Main SKU | Name],CoCau_VayTron!$A242,Data_CoCau[SKU_Xuất_GOM],CoCau_VayTron!$C242)</f>
        <v>0</v>
      </c>
      <c r="F242" s="42">
        <f>SUMIFS(Data_CoCau[Tổng Xuất_Order_SKU],Data_CoCau[Year],F$2,Data_CoCau[Main SKU | Name],CoCau_VayTron!$A242,Data_CoCau[SKU_Xuất_GOM],CoCau_VayTron!$C242)</f>
        <v>0</v>
      </c>
      <c r="H242" s="64">
        <f t="shared" ref="H242:J242" si="266">IFERROR(D242/D231,0)</f>
        <v>0</v>
      </c>
      <c r="I242" s="64">
        <f t="shared" si="266"/>
        <v>0</v>
      </c>
      <c r="J242" s="64">
        <f t="shared" si="266"/>
        <v>0</v>
      </c>
      <c r="L242" s="42"/>
      <c r="M242" s="42"/>
      <c r="N242" s="42"/>
      <c r="P242" s="64">
        <f t="shared" si="255"/>
        <v>0</v>
      </c>
      <c r="Q242" s="64">
        <f t="shared" si="256"/>
        <v>0</v>
      </c>
      <c r="R242" s="67"/>
    </row>
  </sheetData>
  <autoFilter ref="B2:J242" xr:uid="{9924A011-A3EE-4B11-A428-3B9BCEA06F6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00D-D293-478F-94E0-F6999E403B8A}">
  <dimension ref="A2:L125"/>
  <sheetViews>
    <sheetView showGridLines="0" zoomScale="115" zoomScaleNormal="115" workbookViewId="0">
      <pane ySplit="2" topLeftCell="A3" activePane="bottomLeft" state="frozen"/>
      <selection pane="bottomLeft" activeCell="G45" sqref="G45"/>
    </sheetView>
  </sheetViews>
  <sheetFormatPr defaultRowHeight="14.5" x14ac:dyDescent="0.35"/>
  <cols>
    <col min="1" max="1" width="12.58203125" bestFit="1" customWidth="1"/>
    <col min="2" max="2" width="36.58203125" bestFit="1" customWidth="1"/>
    <col min="3" max="3" width="21.5" bestFit="1" customWidth="1"/>
    <col min="5" max="5" width="14.5" customWidth="1"/>
    <col min="6" max="6" width="35.5" bestFit="1" customWidth="1"/>
    <col min="7" max="7" width="21.08203125" customWidth="1"/>
    <col min="11" max="11" width="11.08203125" bestFit="1" customWidth="1"/>
    <col min="12" max="12" width="24" bestFit="1" customWidth="1"/>
  </cols>
  <sheetData>
    <row r="2" spans="1:12" x14ac:dyDescent="0.35">
      <c r="A2" s="3" t="s">
        <v>2</v>
      </c>
      <c r="B2" s="3" t="s">
        <v>3</v>
      </c>
      <c r="C2" s="3" t="s">
        <v>66</v>
      </c>
      <c r="E2" s="3" t="s">
        <v>154</v>
      </c>
      <c r="F2" s="3" t="s">
        <v>155</v>
      </c>
      <c r="G2" s="3" t="s">
        <v>66</v>
      </c>
      <c r="H2" s="3" t="s">
        <v>298</v>
      </c>
      <c r="K2" t="s">
        <v>154</v>
      </c>
      <c r="L2" t="s">
        <v>155</v>
      </c>
    </row>
    <row r="3" spans="1:12" x14ac:dyDescent="0.35">
      <c r="A3" t="s">
        <v>14</v>
      </c>
      <c r="B3" t="s">
        <v>15</v>
      </c>
      <c r="C3" t="s">
        <v>68</v>
      </c>
      <c r="E3" t="s">
        <v>8</v>
      </c>
      <c r="F3" t="s">
        <v>9</v>
      </c>
      <c r="G3" t="s">
        <v>290</v>
      </c>
      <c r="K3" t="s">
        <v>330</v>
      </c>
      <c r="L3" t="s">
        <v>331</v>
      </c>
    </row>
    <row r="4" spans="1:12" x14ac:dyDescent="0.35">
      <c r="A4" t="s">
        <v>28</v>
      </c>
      <c r="B4" t="s">
        <v>29</v>
      </c>
      <c r="C4" t="s">
        <v>68</v>
      </c>
      <c r="E4" t="s">
        <v>14</v>
      </c>
      <c r="F4" t="s">
        <v>15</v>
      </c>
      <c r="G4" t="s">
        <v>290</v>
      </c>
      <c r="K4" t="s">
        <v>332</v>
      </c>
      <c r="L4" t="s">
        <v>333</v>
      </c>
    </row>
    <row r="5" spans="1:12" x14ac:dyDescent="0.35">
      <c r="A5" t="s">
        <v>18</v>
      </c>
      <c r="B5" t="s">
        <v>19</v>
      </c>
      <c r="C5" t="s">
        <v>69</v>
      </c>
      <c r="E5" t="s">
        <v>16</v>
      </c>
      <c r="F5" t="s">
        <v>17</v>
      </c>
      <c r="G5" t="s">
        <v>290</v>
      </c>
      <c r="K5" t="s">
        <v>334</v>
      </c>
      <c r="L5" t="s">
        <v>335</v>
      </c>
    </row>
    <row r="6" spans="1:12" x14ac:dyDescent="0.35">
      <c r="A6" t="s">
        <v>26</v>
      </c>
      <c r="B6" t="s">
        <v>27</v>
      </c>
      <c r="C6" t="s">
        <v>69</v>
      </c>
      <c r="E6" t="s">
        <v>18</v>
      </c>
      <c r="F6" t="s">
        <v>19</v>
      </c>
      <c r="G6" t="s">
        <v>290</v>
      </c>
      <c r="K6" t="s">
        <v>336</v>
      </c>
      <c r="L6" t="s">
        <v>337</v>
      </c>
    </row>
    <row r="7" spans="1:12" x14ac:dyDescent="0.35">
      <c r="A7" t="s">
        <v>52</v>
      </c>
      <c r="B7" t="s">
        <v>53</v>
      </c>
      <c r="C7" t="s">
        <v>69</v>
      </c>
      <c r="E7" t="s">
        <v>22</v>
      </c>
      <c r="F7" t="s">
        <v>23</v>
      </c>
      <c r="G7" t="s">
        <v>290</v>
      </c>
      <c r="K7" t="s">
        <v>338</v>
      </c>
      <c r="L7" t="s">
        <v>339</v>
      </c>
    </row>
    <row r="8" spans="1:12" x14ac:dyDescent="0.35">
      <c r="A8" t="s">
        <v>44</v>
      </c>
      <c r="B8" t="s">
        <v>45</v>
      </c>
      <c r="C8" t="s">
        <v>69</v>
      </c>
      <c r="E8" t="s">
        <v>24</v>
      </c>
      <c r="F8" t="s">
        <v>25</v>
      </c>
      <c r="G8" t="s">
        <v>290</v>
      </c>
      <c r="K8" t="s">
        <v>340</v>
      </c>
      <c r="L8" t="s">
        <v>341</v>
      </c>
    </row>
    <row r="9" spans="1:12" x14ac:dyDescent="0.35">
      <c r="A9" t="s">
        <v>16</v>
      </c>
      <c r="B9" t="s">
        <v>17</v>
      </c>
      <c r="C9" t="s">
        <v>70</v>
      </c>
      <c r="E9" t="s">
        <v>26</v>
      </c>
      <c r="F9" t="s">
        <v>27</v>
      </c>
      <c r="G9" t="s">
        <v>290</v>
      </c>
      <c r="K9" t="s">
        <v>342</v>
      </c>
      <c r="L9" t="s">
        <v>343</v>
      </c>
    </row>
    <row r="10" spans="1:12" x14ac:dyDescent="0.35">
      <c r="A10" t="s">
        <v>24</v>
      </c>
      <c r="B10" t="s">
        <v>25</v>
      </c>
      <c r="C10" t="s">
        <v>70</v>
      </c>
      <c r="E10" t="s">
        <v>95</v>
      </c>
      <c r="F10" t="s">
        <v>96</v>
      </c>
      <c r="G10" t="s">
        <v>290</v>
      </c>
      <c r="K10" t="s">
        <v>344</v>
      </c>
      <c r="L10" t="s">
        <v>345</v>
      </c>
    </row>
    <row r="11" spans="1:12" x14ac:dyDescent="0.35">
      <c r="A11" t="s">
        <v>48</v>
      </c>
      <c r="B11" t="s">
        <v>49</v>
      </c>
      <c r="C11" t="s">
        <v>70</v>
      </c>
      <c r="E11" t="s">
        <v>99</v>
      </c>
      <c r="F11" t="s">
        <v>100</v>
      </c>
      <c r="G11" t="s">
        <v>290</v>
      </c>
      <c r="K11" t="s">
        <v>346</v>
      </c>
      <c r="L11" t="s">
        <v>347</v>
      </c>
    </row>
    <row r="12" spans="1:12" x14ac:dyDescent="0.35">
      <c r="A12" t="s">
        <v>54</v>
      </c>
      <c r="B12" t="s">
        <v>55</v>
      </c>
      <c r="C12" t="s">
        <v>70</v>
      </c>
      <c r="E12" t="s">
        <v>115</v>
      </c>
      <c r="F12" t="s">
        <v>116</v>
      </c>
      <c r="G12" t="s">
        <v>290</v>
      </c>
      <c r="K12" t="s">
        <v>348</v>
      </c>
      <c r="L12" t="s">
        <v>349</v>
      </c>
    </row>
    <row r="13" spans="1:12" x14ac:dyDescent="0.35">
      <c r="A13" t="s">
        <v>8</v>
      </c>
      <c r="B13" t="s">
        <v>9</v>
      </c>
      <c r="C13" t="s">
        <v>70</v>
      </c>
      <c r="E13" t="s">
        <v>124</v>
      </c>
      <c r="F13" t="s">
        <v>125</v>
      </c>
      <c r="G13" t="s">
        <v>290</v>
      </c>
      <c r="K13" t="s">
        <v>350</v>
      </c>
      <c r="L13" t="s">
        <v>351</v>
      </c>
    </row>
    <row r="14" spans="1:12" x14ac:dyDescent="0.35">
      <c r="A14" t="s">
        <v>22</v>
      </c>
      <c r="B14" t="s">
        <v>23</v>
      </c>
      <c r="C14" t="s">
        <v>71</v>
      </c>
      <c r="E14" t="s">
        <v>40</v>
      </c>
      <c r="F14" t="s">
        <v>41</v>
      </c>
      <c r="G14" t="s">
        <v>290</v>
      </c>
      <c r="K14" t="s">
        <v>352</v>
      </c>
      <c r="L14" t="s">
        <v>353</v>
      </c>
    </row>
    <row r="15" spans="1:12" x14ac:dyDescent="0.35">
      <c r="A15" t="s">
        <v>38</v>
      </c>
      <c r="B15" t="s">
        <v>39</v>
      </c>
      <c r="C15" t="s">
        <v>72</v>
      </c>
      <c r="E15" t="s">
        <v>42</v>
      </c>
      <c r="F15" t="s">
        <v>43</v>
      </c>
      <c r="G15" t="s">
        <v>290</v>
      </c>
      <c r="K15" t="s">
        <v>89</v>
      </c>
      <c r="L15" t="s">
        <v>90</v>
      </c>
    </row>
    <row r="16" spans="1:12" x14ac:dyDescent="0.35">
      <c r="A16" t="s">
        <v>42</v>
      </c>
      <c r="B16" t="s">
        <v>43</v>
      </c>
      <c r="C16" t="s">
        <v>73</v>
      </c>
      <c r="E16" t="s">
        <v>50</v>
      </c>
      <c r="F16" t="s">
        <v>51</v>
      </c>
      <c r="G16" t="s">
        <v>290</v>
      </c>
      <c r="K16" t="s">
        <v>354</v>
      </c>
      <c r="L16" t="s">
        <v>355</v>
      </c>
    </row>
    <row r="17" spans="1:12" x14ac:dyDescent="0.35">
      <c r="A17" t="s">
        <v>50</v>
      </c>
      <c r="B17" t="s">
        <v>51</v>
      </c>
      <c r="C17" t="s">
        <v>73</v>
      </c>
      <c r="E17" t="s">
        <v>38</v>
      </c>
      <c r="F17" t="s">
        <v>39</v>
      </c>
      <c r="G17" t="s">
        <v>290</v>
      </c>
      <c r="K17" t="s">
        <v>356</v>
      </c>
      <c r="L17" t="s">
        <v>357</v>
      </c>
    </row>
    <row r="18" spans="1:12" x14ac:dyDescent="0.35">
      <c r="A18" t="s">
        <v>46</v>
      </c>
      <c r="B18" t="s">
        <v>47</v>
      </c>
      <c r="C18" t="s">
        <v>73</v>
      </c>
      <c r="E18" t="s">
        <v>34</v>
      </c>
      <c r="F18" t="s">
        <v>35</v>
      </c>
      <c r="G18" t="s">
        <v>290</v>
      </c>
      <c r="K18" t="s">
        <v>358</v>
      </c>
      <c r="L18" t="s">
        <v>359</v>
      </c>
    </row>
    <row r="19" spans="1:12" x14ac:dyDescent="0.35">
      <c r="A19" t="s">
        <v>30</v>
      </c>
      <c r="B19" t="s">
        <v>31</v>
      </c>
      <c r="C19" t="s">
        <v>69</v>
      </c>
      <c r="E19" t="s">
        <v>36</v>
      </c>
      <c r="F19" t="s">
        <v>37</v>
      </c>
      <c r="G19" t="s">
        <v>290</v>
      </c>
      <c r="K19" t="s">
        <v>360</v>
      </c>
      <c r="L19" t="s">
        <v>361</v>
      </c>
    </row>
    <row r="20" spans="1:12" x14ac:dyDescent="0.35">
      <c r="A20" t="s">
        <v>36</v>
      </c>
      <c r="B20" t="s">
        <v>37</v>
      </c>
      <c r="C20" t="s">
        <v>74</v>
      </c>
      <c r="E20" t="s">
        <v>48</v>
      </c>
      <c r="F20" t="s">
        <v>49</v>
      </c>
      <c r="G20" t="s">
        <v>290</v>
      </c>
      <c r="K20" t="s">
        <v>362</v>
      </c>
      <c r="L20" t="s">
        <v>363</v>
      </c>
    </row>
    <row r="21" spans="1:12" x14ac:dyDescent="0.35">
      <c r="A21" t="s">
        <v>40</v>
      </c>
      <c r="B21" t="s">
        <v>41</v>
      </c>
      <c r="C21" t="s">
        <v>74</v>
      </c>
      <c r="E21" t="s">
        <v>60</v>
      </c>
      <c r="F21" t="s">
        <v>61</v>
      </c>
      <c r="G21" t="s">
        <v>290</v>
      </c>
      <c r="K21" t="s">
        <v>364</v>
      </c>
      <c r="L21" t="s">
        <v>365</v>
      </c>
    </row>
    <row r="22" spans="1:12" x14ac:dyDescent="0.35">
      <c r="A22" t="s">
        <v>58</v>
      </c>
      <c r="B22" t="s">
        <v>59</v>
      </c>
      <c r="C22" t="s">
        <v>74</v>
      </c>
      <c r="E22" t="s">
        <v>136</v>
      </c>
      <c r="F22" t="s">
        <v>137</v>
      </c>
      <c r="G22" t="s">
        <v>76</v>
      </c>
      <c r="K22" t="s">
        <v>366</v>
      </c>
      <c r="L22" t="s">
        <v>367</v>
      </c>
    </row>
    <row r="23" spans="1:12" x14ac:dyDescent="0.35">
      <c r="A23" t="s">
        <v>60</v>
      </c>
      <c r="B23" t="s">
        <v>61</v>
      </c>
      <c r="C23" t="s">
        <v>74</v>
      </c>
      <c r="E23" t="s">
        <v>140</v>
      </c>
      <c r="F23" t="s">
        <v>141</v>
      </c>
      <c r="G23" t="s">
        <v>290</v>
      </c>
      <c r="K23" t="s">
        <v>368</v>
      </c>
      <c r="L23" t="s">
        <v>369</v>
      </c>
    </row>
    <row r="24" spans="1:12" x14ac:dyDescent="0.35">
      <c r="A24" t="s">
        <v>56</v>
      </c>
      <c r="B24" t="s">
        <v>57</v>
      </c>
      <c r="C24" t="s">
        <v>74</v>
      </c>
      <c r="E24" t="s">
        <v>158</v>
      </c>
      <c r="F24" t="s">
        <v>159</v>
      </c>
      <c r="G24" t="s">
        <v>291</v>
      </c>
    </row>
    <row r="25" spans="1:12" x14ac:dyDescent="0.35">
      <c r="A25" t="s">
        <v>10</v>
      </c>
      <c r="B25" t="s">
        <v>11</v>
      </c>
      <c r="C25" t="s">
        <v>67</v>
      </c>
      <c r="E25" t="s">
        <v>160</v>
      </c>
      <c r="F25" t="s">
        <v>161</v>
      </c>
      <c r="G25" t="s">
        <v>292</v>
      </c>
    </row>
    <row r="26" spans="1:12" x14ac:dyDescent="0.35">
      <c r="A26" t="s">
        <v>20</v>
      </c>
      <c r="B26" t="s">
        <v>21</v>
      </c>
      <c r="C26" t="s">
        <v>67</v>
      </c>
      <c r="E26" t="s">
        <v>218</v>
      </c>
      <c r="F26" t="s">
        <v>219</v>
      </c>
      <c r="G26" t="s">
        <v>305</v>
      </c>
    </row>
    <row r="27" spans="1:12" x14ac:dyDescent="0.35">
      <c r="A27" t="s">
        <v>12</v>
      </c>
      <c r="B27" t="s">
        <v>13</v>
      </c>
      <c r="C27" t="s">
        <v>71</v>
      </c>
      <c r="E27" t="s">
        <v>288</v>
      </c>
      <c r="F27" t="s">
        <v>289</v>
      </c>
      <c r="G27" t="s">
        <v>295</v>
      </c>
    </row>
    <row r="28" spans="1:12" x14ac:dyDescent="0.35">
      <c r="A28" t="s">
        <v>32</v>
      </c>
      <c r="B28" t="s">
        <v>33</v>
      </c>
      <c r="C28" t="s">
        <v>71</v>
      </c>
      <c r="E28" t="s">
        <v>162</v>
      </c>
      <c r="F28" t="s">
        <v>163</v>
      </c>
      <c r="G28" t="s">
        <v>293</v>
      </c>
    </row>
    <row r="29" spans="1:12" x14ac:dyDescent="0.35">
      <c r="A29" t="s">
        <v>34</v>
      </c>
      <c r="B29" t="s">
        <v>35</v>
      </c>
      <c r="C29" t="s">
        <v>75</v>
      </c>
      <c r="E29" t="s">
        <v>214</v>
      </c>
      <c r="F29" t="s">
        <v>215</v>
      </c>
      <c r="G29" t="s">
        <v>372</v>
      </c>
    </row>
    <row r="30" spans="1:12" x14ac:dyDescent="0.35">
      <c r="A30" t="s">
        <v>62</v>
      </c>
      <c r="B30" t="s">
        <v>63</v>
      </c>
      <c r="C30" t="s">
        <v>76</v>
      </c>
      <c r="E30" t="s">
        <v>230</v>
      </c>
      <c r="F30" t="s">
        <v>231</v>
      </c>
      <c r="G30" t="s">
        <v>294</v>
      </c>
    </row>
    <row r="31" spans="1:12" x14ac:dyDescent="0.35">
      <c r="A31" t="s">
        <v>136</v>
      </c>
      <c r="B31" t="s">
        <v>137</v>
      </c>
      <c r="C31" t="s">
        <v>76</v>
      </c>
      <c r="E31" t="s">
        <v>188</v>
      </c>
      <c r="F31" t="s">
        <v>189</v>
      </c>
      <c r="G31" t="s">
        <v>294</v>
      </c>
    </row>
    <row r="32" spans="1:12" x14ac:dyDescent="0.35">
      <c r="A32" t="s">
        <v>85</v>
      </c>
      <c r="B32" t="s">
        <v>86</v>
      </c>
      <c r="C32" t="s">
        <v>146</v>
      </c>
      <c r="E32" t="s">
        <v>174</v>
      </c>
      <c r="F32" t="s">
        <v>175</v>
      </c>
      <c r="G32" t="s">
        <v>294</v>
      </c>
    </row>
    <row r="33" spans="1:7" x14ac:dyDescent="0.35">
      <c r="A33" t="s">
        <v>87</v>
      </c>
      <c r="B33" t="s">
        <v>88</v>
      </c>
      <c r="C33" t="s">
        <v>146</v>
      </c>
      <c r="E33" t="s">
        <v>172</v>
      </c>
      <c r="F33" t="s">
        <v>173</v>
      </c>
      <c r="G33" t="s">
        <v>292</v>
      </c>
    </row>
    <row r="34" spans="1:7" x14ac:dyDescent="0.35">
      <c r="A34" t="s">
        <v>89</v>
      </c>
      <c r="B34" t="s">
        <v>90</v>
      </c>
      <c r="C34" t="s">
        <v>146</v>
      </c>
      <c r="E34" t="s">
        <v>194</v>
      </c>
      <c r="F34" t="s">
        <v>195</v>
      </c>
      <c r="G34" t="s">
        <v>292</v>
      </c>
    </row>
    <row r="35" spans="1:7" x14ac:dyDescent="0.35">
      <c r="A35" t="s">
        <v>91</v>
      </c>
      <c r="B35" t="s">
        <v>92</v>
      </c>
      <c r="C35" t="s">
        <v>146</v>
      </c>
      <c r="E35" t="s">
        <v>164</v>
      </c>
      <c r="F35" t="s">
        <v>165</v>
      </c>
      <c r="G35" t="s">
        <v>293</v>
      </c>
    </row>
    <row r="36" spans="1:7" x14ac:dyDescent="0.35">
      <c r="A36" t="s">
        <v>93</v>
      </c>
      <c r="B36" t="s">
        <v>94</v>
      </c>
      <c r="C36" t="s">
        <v>146</v>
      </c>
      <c r="E36" t="s">
        <v>196</v>
      </c>
      <c r="F36" t="s">
        <v>197</v>
      </c>
      <c r="G36" t="s">
        <v>293</v>
      </c>
    </row>
    <row r="37" spans="1:7" x14ac:dyDescent="0.35">
      <c r="A37" t="s">
        <v>97</v>
      </c>
      <c r="B37" t="s">
        <v>98</v>
      </c>
      <c r="C37" t="s">
        <v>147</v>
      </c>
      <c r="E37" t="s">
        <v>220</v>
      </c>
      <c r="F37" t="s">
        <v>221</v>
      </c>
      <c r="G37" t="s">
        <v>305</v>
      </c>
    </row>
    <row r="38" spans="1:7" x14ac:dyDescent="0.35">
      <c r="A38" t="s">
        <v>101</v>
      </c>
      <c r="B38" t="s">
        <v>102</v>
      </c>
      <c r="C38" t="s">
        <v>71</v>
      </c>
      <c r="E38" t="s">
        <v>166</v>
      </c>
      <c r="F38" t="s">
        <v>167</v>
      </c>
      <c r="G38" t="s">
        <v>291</v>
      </c>
    </row>
    <row r="39" spans="1:7" x14ac:dyDescent="0.35">
      <c r="A39" t="s">
        <v>103</v>
      </c>
      <c r="B39" t="s">
        <v>104</v>
      </c>
      <c r="C39" t="s">
        <v>146</v>
      </c>
      <c r="E39" t="s">
        <v>278</v>
      </c>
      <c r="F39" t="s">
        <v>279</v>
      </c>
      <c r="G39" t="s">
        <v>295</v>
      </c>
    </row>
    <row r="40" spans="1:7" x14ac:dyDescent="0.35">
      <c r="A40" t="s">
        <v>105</v>
      </c>
      <c r="B40" t="s">
        <v>106</v>
      </c>
      <c r="C40" t="s">
        <v>146</v>
      </c>
      <c r="E40" t="s">
        <v>282</v>
      </c>
      <c r="F40" t="s">
        <v>283</v>
      </c>
      <c r="G40" t="s">
        <v>295</v>
      </c>
    </row>
    <row r="41" spans="1:7" x14ac:dyDescent="0.35">
      <c r="A41" t="s">
        <v>107</v>
      </c>
      <c r="B41" t="s">
        <v>108</v>
      </c>
      <c r="C41" t="s">
        <v>147</v>
      </c>
      <c r="E41" t="s">
        <v>248</v>
      </c>
      <c r="F41" t="s">
        <v>249</v>
      </c>
      <c r="G41" t="s">
        <v>146</v>
      </c>
    </row>
    <row r="42" spans="1:7" x14ac:dyDescent="0.35">
      <c r="A42" t="s">
        <v>109</v>
      </c>
      <c r="B42" t="s">
        <v>110</v>
      </c>
      <c r="C42" t="s">
        <v>146</v>
      </c>
      <c r="E42" t="s">
        <v>206</v>
      </c>
      <c r="F42" t="s">
        <v>207</v>
      </c>
      <c r="G42" t="s">
        <v>146</v>
      </c>
    </row>
    <row r="43" spans="1:7" x14ac:dyDescent="0.35">
      <c r="A43" t="s">
        <v>111</v>
      </c>
      <c r="B43" t="s">
        <v>112</v>
      </c>
      <c r="C43" t="s">
        <v>146</v>
      </c>
      <c r="E43" t="s">
        <v>85</v>
      </c>
      <c r="F43" t="s">
        <v>86</v>
      </c>
      <c r="G43" t="s">
        <v>146</v>
      </c>
    </row>
    <row r="44" spans="1:7" x14ac:dyDescent="0.35">
      <c r="A44" t="s">
        <v>113</v>
      </c>
      <c r="B44" t="s">
        <v>114</v>
      </c>
      <c r="C44" t="s">
        <v>146</v>
      </c>
      <c r="E44" t="s">
        <v>216</v>
      </c>
      <c r="F44" t="s">
        <v>217</v>
      </c>
      <c r="G44" t="s">
        <v>294</v>
      </c>
    </row>
    <row r="45" spans="1:7" x14ac:dyDescent="0.35">
      <c r="A45" t="s">
        <v>115</v>
      </c>
      <c r="B45" t="s">
        <v>116</v>
      </c>
      <c r="C45" t="s">
        <v>147</v>
      </c>
      <c r="E45" t="s">
        <v>242</v>
      </c>
      <c r="F45" t="s">
        <v>243</v>
      </c>
      <c r="G45" t="s">
        <v>374</v>
      </c>
    </row>
    <row r="46" spans="1:7" x14ac:dyDescent="0.35">
      <c r="A46" t="s">
        <v>117</v>
      </c>
      <c r="B46" t="s">
        <v>86</v>
      </c>
      <c r="C46" t="s">
        <v>146</v>
      </c>
      <c r="E46" t="s">
        <v>250</v>
      </c>
      <c r="F46" t="s">
        <v>251</v>
      </c>
      <c r="G46" t="s">
        <v>146</v>
      </c>
    </row>
    <row r="47" spans="1:7" x14ac:dyDescent="0.35">
      <c r="A47" t="s">
        <v>99</v>
      </c>
      <c r="B47" t="s">
        <v>100</v>
      </c>
      <c r="C47" t="s">
        <v>148</v>
      </c>
      <c r="E47" t="s">
        <v>204</v>
      </c>
      <c r="F47" t="s">
        <v>205</v>
      </c>
      <c r="G47" t="s">
        <v>296</v>
      </c>
    </row>
    <row r="48" spans="1:7" x14ac:dyDescent="0.35">
      <c r="A48" t="s">
        <v>120</v>
      </c>
      <c r="B48" t="s">
        <v>121</v>
      </c>
      <c r="C48" t="s">
        <v>146</v>
      </c>
      <c r="E48" t="s">
        <v>180</v>
      </c>
      <c r="F48" t="s">
        <v>181</v>
      </c>
      <c r="G48" t="s">
        <v>294</v>
      </c>
    </row>
    <row r="49" spans="1:7" x14ac:dyDescent="0.35">
      <c r="A49" t="s">
        <v>122</v>
      </c>
      <c r="B49" t="s">
        <v>123</v>
      </c>
      <c r="C49" t="s">
        <v>146</v>
      </c>
      <c r="E49" t="s">
        <v>186</v>
      </c>
      <c r="F49" t="s">
        <v>187</v>
      </c>
      <c r="G49" t="s">
        <v>297</v>
      </c>
    </row>
    <row r="50" spans="1:7" x14ac:dyDescent="0.35">
      <c r="A50" t="s">
        <v>124</v>
      </c>
      <c r="B50" t="s">
        <v>125</v>
      </c>
      <c r="C50" t="s">
        <v>149</v>
      </c>
      <c r="E50" t="s">
        <v>168</v>
      </c>
      <c r="F50" t="s">
        <v>169</v>
      </c>
      <c r="G50" t="s">
        <v>297</v>
      </c>
    </row>
    <row r="51" spans="1:7" x14ac:dyDescent="0.35">
      <c r="A51" t="s">
        <v>118</v>
      </c>
      <c r="B51" t="s">
        <v>119</v>
      </c>
      <c r="C51" t="s">
        <v>147</v>
      </c>
      <c r="E51" t="s">
        <v>87</v>
      </c>
      <c r="F51" t="s">
        <v>88</v>
      </c>
      <c r="G51" t="s">
        <v>146</v>
      </c>
    </row>
    <row r="52" spans="1:7" x14ac:dyDescent="0.35">
      <c r="A52" t="s">
        <v>126</v>
      </c>
      <c r="B52" t="s">
        <v>127</v>
      </c>
      <c r="C52" t="s">
        <v>146</v>
      </c>
      <c r="E52" t="s">
        <v>91</v>
      </c>
      <c r="F52" t="s">
        <v>92</v>
      </c>
      <c r="G52" t="s">
        <v>146</v>
      </c>
    </row>
    <row r="53" spans="1:7" x14ac:dyDescent="0.35">
      <c r="A53" t="s">
        <v>128</v>
      </c>
      <c r="B53" t="s">
        <v>129</v>
      </c>
      <c r="C53" t="s">
        <v>146</v>
      </c>
      <c r="E53" t="s">
        <v>93</v>
      </c>
      <c r="F53" t="s">
        <v>94</v>
      </c>
      <c r="G53" t="s">
        <v>146</v>
      </c>
    </row>
    <row r="54" spans="1:7" x14ac:dyDescent="0.35">
      <c r="A54" t="s">
        <v>130</v>
      </c>
      <c r="B54" t="s">
        <v>131</v>
      </c>
      <c r="C54" t="s">
        <v>146</v>
      </c>
      <c r="E54" t="s">
        <v>156</v>
      </c>
      <c r="F54" t="s">
        <v>157</v>
      </c>
      <c r="G54" t="s">
        <v>294</v>
      </c>
    </row>
    <row r="55" spans="1:7" x14ac:dyDescent="0.35">
      <c r="A55" t="s">
        <v>132</v>
      </c>
      <c r="B55" t="s">
        <v>133</v>
      </c>
      <c r="C55" t="s">
        <v>146</v>
      </c>
      <c r="E55" t="s">
        <v>208</v>
      </c>
      <c r="F55" t="s">
        <v>209</v>
      </c>
      <c r="G55" t="s">
        <v>146</v>
      </c>
    </row>
    <row r="56" spans="1:7" x14ac:dyDescent="0.35">
      <c r="A56" t="s">
        <v>134</v>
      </c>
      <c r="B56" t="s">
        <v>135</v>
      </c>
      <c r="C56" t="s">
        <v>146</v>
      </c>
      <c r="E56" t="s">
        <v>184</v>
      </c>
      <c r="F56" t="s">
        <v>185</v>
      </c>
      <c r="G56" t="s">
        <v>146</v>
      </c>
    </row>
    <row r="57" spans="1:7" x14ac:dyDescent="0.35">
      <c r="A57" t="s">
        <v>138</v>
      </c>
      <c r="B57" t="s">
        <v>139</v>
      </c>
      <c r="C57" t="s">
        <v>146</v>
      </c>
      <c r="E57" t="s">
        <v>244</v>
      </c>
      <c r="F57" t="s">
        <v>245</v>
      </c>
      <c r="G57" t="s">
        <v>146</v>
      </c>
    </row>
    <row r="58" spans="1:7" x14ac:dyDescent="0.35">
      <c r="A58" t="s">
        <v>95</v>
      </c>
      <c r="B58" t="s">
        <v>96</v>
      </c>
      <c r="C58" t="s">
        <v>148</v>
      </c>
      <c r="E58" t="s">
        <v>105</v>
      </c>
      <c r="F58" t="s">
        <v>106</v>
      </c>
      <c r="G58" t="s">
        <v>146</v>
      </c>
    </row>
    <row r="59" spans="1:7" x14ac:dyDescent="0.35">
      <c r="A59" t="s">
        <v>140</v>
      </c>
      <c r="B59" t="s">
        <v>141</v>
      </c>
      <c r="C59" t="s">
        <v>150</v>
      </c>
      <c r="E59" t="s">
        <v>182</v>
      </c>
      <c r="F59" t="s">
        <v>183</v>
      </c>
      <c r="G59" t="s">
        <v>294</v>
      </c>
    </row>
    <row r="60" spans="1:7" x14ac:dyDescent="0.35">
      <c r="A60" t="s">
        <v>142</v>
      </c>
      <c r="B60" t="s">
        <v>143</v>
      </c>
      <c r="C60" t="s">
        <v>76</v>
      </c>
      <c r="E60" t="s">
        <v>176</v>
      </c>
      <c r="F60" t="s">
        <v>177</v>
      </c>
      <c r="G60" t="s">
        <v>294</v>
      </c>
    </row>
    <row r="61" spans="1:7" x14ac:dyDescent="0.35">
      <c r="A61" t="s">
        <v>144</v>
      </c>
      <c r="B61" t="s">
        <v>145</v>
      </c>
      <c r="C61" t="s">
        <v>146</v>
      </c>
      <c r="E61" t="s">
        <v>178</v>
      </c>
      <c r="F61" t="s">
        <v>179</v>
      </c>
      <c r="G61" t="s">
        <v>294</v>
      </c>
    </row>
    <row r="62" spans="1:7" x14ac:dyDescent="0.35">
      <c r="E62" t="s">
        <v>202</v>
      </c>
      <c r="F62" t="s">
        <v>203</v>
      </c>
      <c r="G62" t="s">
        <v>294</v>
      </c>
    </row>
    <row r="63" spans="1:7" x14ac:dyDescent="0.35">
      <c r="E63" t="s">
        <v>142</v>
      </c>
      <c r="F63" t="s">
        <v>143</v>
      </c>
      <c r="G63" t="s">
        <v>292</v>
      </c>
    </row>
    <row r="64" spans="1:7" x14ac:dyDescent="0.35">
      <c r="E64" t="s">
        <v>170</v>
      </c>
      <c r="F64" t="s">
        <v>171</v>
      </c>
      <c r="G64" t="s">
        <v>293</v>
      </c>
    </row>
    <row r="65" spans="5:7" x14ac:dyDescent="0.35">
      <c r="E65" t="s">
        <v>222</v>
      </c>
      <c r="F65" t="s">
        <v>223</v>
      </c>
      <c r="G65" t="s">
        <v>305</v>
      </c>
    </row>
    <row r="66" spans="5:7" x14ac:dyDescent="0.35">
      <c r="E66" t="s">
        <v>224</v>
      </c>
      <c r="F66" t="s">
        <v>225</v>
      </c>
      <c r="G66" t="s">
        <v>305</v>
      </c>
    </row>
    <row r="67" spans="5:7" x14ac:dyDescent="0.35">
      <c r="E67" t="s">
        <v>252</v>
      </c>
      <c r="F67" t="s">
        <v>253</v>
      </c>
      <c r="G67" t="s">
        <v>305</v>
      </c>
    </row>
    <row r="68" spans="5:7" x14ac:dyDescent="0.35">
      <c r="E68" t="s">
        <v>270</v>
      </c>
      <c r="F68" t="s">
        <v>271</v>
      </c>
      <c r="G68" t="s">
        <v>373</v>
      </c>
    </row>
    <row r="69" spans="5:7" x14ac:dyDescent="0.35">
      <c r="E69" t="s">
        <v>226</v>
      </c>
      <c r="F69" t="s">
        <v>227</v>
      </c>
      <c r="G69" t="s">
        <v>373</v>
      </c>
    </row>
    <row r="70" spans="5:7" x14ac:dyDescent="0.35">
      <c r="E70" t="s">
        <v>212</v>
      </c>
      <c r="F70" t="s">
        <v>213</v>
      </c>
      <c r="G70" t="s">
        <v>373</v>
      </c>
    </row>
    <row r="71" spans="5:7" x14ac:dyDescent="0.35">
      <c r="E71" t="s">
        <v>228</v>
      </c>
      <c r="F71" t="s">
        <v>229</v>
      </c>
      <c r="G71" t="s">
        <v>294</v>
      </c>
    </row>
    <row r="72" spans="5:7" x14ac:dyDescent="0.35">
      <c r="E72" t="s">
        <v>198</v>
      </c>
      <c r="F72" t="s">
        <v>199</v>
      </c>
      <c r="G72" t="s">
        <v>294</v>
      </c>
    </row>
    <row r="73" spans="5:7" x14ac:dyDescent="0.35">
      <c r="E73" t="s">
        <v>190</v>
      </c>
      <c r="F73" t="s">
        <v>191</v>
      </c>
      <c r="G73" t="s">
        <v>294</v>
      </c>
    </row>
    <row r="74" spans="5:7" x14ac:dyDescent="0.35">
      <c r="E74" t="s">
        <v>268</v>
      </c>
      <c r="F74" t="s">
        <v>269</v>
      </c>
      <c r="G74" t="s">
        <v>294</v>
      </c>
    </row>
    <row r="75" spans="5:7" x14ac:dyDescent="0.35">
      <c r="E75" t="s">
        <v>192</v>
      </c>
      <c r="F75" t="s">
        <v>193</v>
      </c>
      <c r="G75" t="s">
        <v>294</v>
      </c>
    </row>
    <row r="76" spans="5:7" x14ac:dyDescent="0.35">
      <c r="E76" t="s">
        <v>200</v>
      </c>
      <c r="F76" t="s">
        <v>201</v>
      </c>
      <c r="G76" t="s">
        <v>294</v>
      </c>
    </row>
    <row r="77" spans="5:7" x14ac:dyDescent="0.35">
      <c r="E77" t="s">
        <v>210</v>
      </c>
      <c r="F77" t="s">
        <v>211</v>
      </c>
      <c r="G77" t="s">
        <v>291</v>
      </c>
    </row>
    <row r="78" spans="5:7" x14ac:dyDescent="0.35">
      <c r="E78" t="s">
        <v>232</v>
      </c>
      <c r="F78" t="s">
        <v>233</v>
      </c>
      <c r="G78" t="s">
        <v>146</v>
      </c>
    </row>
    <row r="79" spans="5:7" x14ac:dyDescent="0.35">
      <c r="E79" t="s">
        <v>234</v>
      </c>
      <c r="F79" t="s">
        <v>235</v>
      </c>
      <c r="G79" t="s">
        <v>146</v>
      </c>
    </row>
    <row r="80" spans="5:7" x14ac:dyDescent="0.35">
      <c r="E80" t="s">
        <v>236</v>
      </c>
      <c r="F80" t="s">
        <v>237</v>
      </c>
      <c r="G80" t="s">
        <v>146</v>
      </c>
    </row>
    <row r="81" spans="5:8" x14ac:dyDescent="0.35">
      <c r="E81" t="s">
        <v>238</v>
      </c>
      <c r="F81" t="s">
        <v>239</v>
      </c>
      <c r="G81" t="s">
        <v>146</v>
      </c>
    </row>
    <row r="82" spans="5:8" x14ac:dyDescent="0.35">
      <c r="E82" t="s">
        <v>117</v>
      </c>
      <c r="F82" t="s">
        <v>86</v>
      </c>
      <c r="G82" t="s">
        <v>146</v>
      </c>
    </row>
    <row r="83" spans="5:8" x14ac:dyDescent="0.35">
      <c r="E83" t="s">
        <v>240</v>
      </c>
      <c r="F83" t="s">
        <v>241</v>
      </c>
      <c r="G83" t="s">
        <v>294</v>
      </c>
    </row>
    <row r="84" spans="5:8" x14ac:dyDescent="0.35">
      <c r="E84" t="s">
        <v>272</v>
      </c>
      <c r="F84" t="s">
        <v>273</v>
      </c>
      <c r="G84" t="s">
        <v>294</v>
      </c>
    </row>
    <row r="85" spans="5:8" x14ac:dyDescent="0.35">
      <c r="E85" t="s">
        <v>254</v>
      </c>
      <c r="F85" t="s">
        <v>255</v>
      </c>
      <c r="G85" t="s">
        <v>146</v>
      </c>
    </row>
    <row r="86" spans="5:8" x14ac:dyDescent="0.35">
      <c r="E86" t="s">
        <v>246</v>
      </c>
      <c r="F86" t="s">
        <v>247</v>
      </c>
      <c r="G86" t="s">
        <v>292</v>
      </c>
    </row>
    <row r="87" spans="5:8" x14ac:dyDescent="0.35">
      <c r="E87" t="s">
        <v>284</v>
      </c>
      <c r="F87" t="s">
        <v>285</v>
      </c>
      <c r="G87" t="s">
        <v>146</v>
      </c>
    </row>
    <row r="88" spans="5:8" x14ac:dyDescent="0.35">
      <c r="E88" t="s">
        <v>62</v>
      </c>
      <c r="F88" t="s">
        <v>63</v>
      </c>
      <c r="G88" t="s">
        <v>294</v>
      </c>
    </row>
    <row r="89" spans="5:8" x14ac:dyDescent="0.35">
      <c r="E89" t="s">
        <v>280</v>
      </c>
      <c r="F89" t="s">
        <v>281</v>
      </c>
      <c r="G89" t="s">
        <v>146</v>
      </c>
    </row>
    <row r="90" spans="5:8" x14ac:dyDescent="0.35">
      <c r="E90" t="s">
        <v>258</v>
      </c>
      <c r="F90" t="s">
        <v>259</v>
      </c>
      <c r="G90" t="s">
        <v>292</v>
      </c>
    </row>
    <row r="91" spans="5:8" x14ac:dyDescent="0.35">
      <c r="E91" t="s">
        <v>260</v>
      </c>
      <c r="F91" t="s">
        <v>261</v>
      </c>
      <c r="G91" t="s">
        <v>292</v>
      </c>
    </row>
    <row r="92" spans="5:8" x14ac:dyDescent="0.35">
      <c r="E92" t="s">
        <v>262</v>
      </c>
      <c r="F92" t="s">
        <v>263</v>
      </c>
      <c r="G92" t="s">
        <v>292</v>
      </c>
    </row>
    <row r="93" spans="5:8" x14ac:dyDescent="0.35">
      <c r="E93" t="s">
        <v>264</v>
      </c>
      <c r="F93" t="s">
        <v>265</v>
      </c>
      <c r="G93" t="s">
        <v>292</v>
      </c>
    </row>
    <row r="94" spans="5:8" x14ac:dyDescent="0.35">
      <c r="E94" t="s">
        <v>256</v>
      </c>
      <c r="F94" t="s">
        <v>257</v>
      </c>
      <c r="G94" t="s">
        <v>294</v>
      </c>
    </row>
    <row r="95" spans="5:8" x14ac:dyDescent="0.35">
      <c r="E95" t="s">
        <v>266</v>
      </c>
      <c r="F95" t="s">
        <v>267</v>
      </c>
      <c r="G95" t="s">
        <v>373</v>
      </c>
      <c r="H95" t="s">
        <v>299</v>
      </c>
    </row>
    <row r="96" spans="5:8" x14ac:dyDescent="0.35">
      <c r="E96" t="s">
        <v>286</v>
      </c>
      <c r="F96" t="s">
        <v>287</v>
      </c>
      <c r="G96" t="s">
        <v>292</v>
      </c>
    </row>
    <row r="97" spans="5:7" x14ac:dyDescent="0.35">
      <c r="E97" t="s">
        <v>128</v>
      </c>
      <c r="F97" t="s">
        <v>129</v>
      </c>
      <c r="G97" t="s">
        <v>146</v>
      </c>
    </row>
    <row r="98" spans="5:7" x14ac:dyDescent="0.35">
      <c r="E98" t="s">
        <v>132</v>
      </c>
      <c r="F98" t="s">
        <v>133</v>
      </c>
      <c r="G98" t="s">
        <v>146</v>
      </c>
    </row>
    <row r="99" spans="5:7" x14ac:dyDescent="0.35">
      <c r="E99" t="s">
        <v>126</v>
      </c>
      <c r="F99" t="s">
        <v>127</v>
      </c>
      <c r="G99" t="s">
        <v>146</v>
      </c>
    </row>
    <row r="100" spans="5:7" x14ac:dyDescent="0.35">
      <c r="E100" t="s">
        <v>134</v>
      </c>
      <c r="F100" t="s">
        <v>135</v>
      </c>
      <c r="G100" t="s">
        <v>146</v>
      </c>
    </row>
    <row r="101" spans="5:7" x14ac:dyDescent="0.35">
      <c r="E101" t="s">
        <v>138</v>
      </c>
      <c r="F101" t="s">
        <v>139</v>
      </c>
      <c r="G101" t="s">
        <v>146</v>
      </c>
    </row>
    <row r="102" spans="5:7" x14ac:dyDescent="0.35">
      <c r="E102" t="s">
        <v>274</v>
      </c>
      <c r="F102" t="s">
        <v>275</v>
      </c>
      <c r="G102" t="s">
        <v>292</v>
      </c>
    </row>
    <row r="103" spans="5:7" x14ac:dyDescent="0.35">
      <c r="E103" t="s">
        <v>276</v>
      </c>
      <c r="F103" t="s">
        <v>277</v>
      </c>
      <c r="G103" t="s">
        <v>292</v>
      </c>
    </row>
    <row r="104" spans="5:7" x14ac:dyDescent="0.35">
      <c r="E104" t="s">
        <v>144</v>
      </c>
      <c r="F104" t="s">
        <v>145</v>
      </c>
      <c r="G104" t="s">
        <v>146</v>
      </c>
    </row>
    <row r="105" spans="5:7" x14ac:dyDescent="0.35">
      <c r="E105" t="s">
        <v>330</v>
      </c>
      <c r="F105" t="s">
        <v>331</v>
      </c>
      <c r="G105" t="s">
        <v>372</v>
      </c>
    </row>
    <row r="106" spans="5:7" x14ac:dyDescent="0.35">
      <c r="E106" t="s">
        <v>332</v>
      </c>
      <c r="F106" t="s">
        <v>333</v>
      </c>
      <c r="G106" t="s">
        <v>373</v>
      </c>
    </row>
    <row r="107" spans="5:7" x14ac:dyDescent="0.35">
      <c r="E107" t="s">
        <v>334</v>
      </c>
      <c r="F107" t="s">
        <v>335</v>
      </c>
      <c r="G107" t="s">
        <v>373</v>
      </c>
    </row>
    <row r="108" spans="5:7" x14ac:dyDescent="0.35">
      <c r="E108" t="s">
        <v>336</v>
      </c>
      <c r="F108" t="s">
        <v>337</v>
      </c>
      <c r="G108" t="s">
        <v>146</v>
      </c>
    </row>
    <row r="109" spans="5:7" x14ac:dyDescent="0.35">
      <c r="E109" t="s">
        <v>338</v>
      </c>
      <c r="F109" t="s">
        <v>339</v>
      </c>
      <c r="G109" t="s">
        <v>305</v>
      </c>
    </row>
    <row r="110" spans="5:7" x14ac:dyDescent="0.35">
      <c r="E110" t="s">
        <v>340</v>
      </c>
      <c r="F110" t="s">
        <v>341</v>
      </c>
      <c r="G110" t="s">
        <v>146</v>
      </c>
    </row>
    <row r="111" spans="5:7" x14ac:dyDescent="0.35">
      <c r="E111" t="s">
        <v>342</v>
      </c>
      <c r="F111" t="s">
        <v>343</v>
      </c>
      <c r="G111" t="s">
        <v>146</v>
      </c>
    </row>
    <row r="112" spans="5:7" x14ac:dyDescent="0.35">
      <c r="E112" t="s">
        <v>344</v>
      </c>
      <c r="F112" t="s">
        <v>345</v>
      </c>
      <c r="G112" t="s">
        <v>146</v>
      </c>
    </row>
    <row r="113" spans="5:7" x14ac:dyDescent="0.35">
      <c r="E113" t="s">
        <v>346</v>
      </c>
      <c r="F113" t="s">
        <v>347</v>
      </c>
      <c r="G113" t="s">
        <v>293</v>
      </c>
    </row>
    <row r="114" spans="5:7" x14ac:dyDescent="0.35">
      <c r="E114" t="s">
        <v>348</v>
      </c>
      <c r="F114" t="s">
        <v>349</v>
      </c>
      <c r="G114" t="s">
        <v>146</v>
      </c>
    </row>
    <row r="115" spans="5:7" x14ac:dyDescent="0.35">
      <c r="E115" t="s">
        <v>350</v>
      </c>
      <c r="F115" t="s">
        <v>351</v>
      </c>
      <c r="G115" t="s">
        <v>146</v>
      </c>
    </row>
    <row r="116" spans="5:7" x14ac:dyDescent="0.35">
      <c r="E116" t="s">
        <v>352</v>
      </c>
      <c r="F116" t="s">
        <v>353</v>
      </c>
      <c r="G116" t="s">
        <v>373</v>
      </c>
    </row>
    <row r="117" spans="5:7" x14ac:dyDescent="0.35">
      <c r="E117" t="s">
        <v>89</v>
      </c>
      <c r="F117" t="s">
        <v>90</v>
      </c>
      <c r="G117" t="s">
        <v>146</v>
      </c>
    </row>
    <row r="118" spans="5:7" x14ac:dyDescent="0.35">
      <c r="E118" t="s">
        <v>354</v>
      </c>
      <c r="F118" t="s">
        <v>355</v>
      </c>
      <c r="G118" t="s">
        <v>290</v>
      </c>
    </row>
    <row r="119" spans="5:7" x14ac:dyDescent="0.35">
      <c r="E119" t="s">
        <v>356</v>
      </c>
      <c r="F119" t="s">
        <v>357</v>
      </c>
      <c r="G119" t="s">
        <v>374</v>
      </c>
    </row>
    <row r="120" spans="5:7" x14ac:dyDescent="0.35">
      <c r="E120" t="s">
        <v>358</v>
      </c>
      <c r="F120" t="s">
        <v>359</v>
      </c>
      <c r="G120" t="s">
        <v>374</v>
      </c>
    </row>
    <row r="121" spans="5:7" x14ac:dyDescent="0.35">
      <c r="E121" t="s">
        <v>360</v>
      </c>
      <c r="F121" t="s">
        <v>361</v>
      </c>
      <c r="G121" t="s">
        <v>297</v>
      </c>
    </row>
    <row r="122" spans="5:7" x14ac:dyDescent="0.35">
      <c r="E122" t="s">
        <v>362</v>
      </c>
      <c r="F122" t="s">
        <v>363</v>
      </c>
      <c r="G122" t="s">
        <v>297</v>
      </c>
    </row>
    <row r="123" spans="5:7" x14ac:dyDescent="0.35">
      <c r="E123" t="s">
        <v>364</v>
      </c>
      <c r="F123" t="s">
        <v>365</v>
      </c>
      <c r="G123" t="s">
        <v>297</v>
      </c>
    </row>
    <row r="124" spans="5:7" x14ac:dyDescent="0.35">
      <c r="E124" t="s">
        <v>366</v>
      </c>
      <c r="F124" t="s">
        <v>367</v>
      </c>
      <c r="G124" t="s">
        <v>295</v>
      </c>
    </row>
    <row r="125" spans="5:7" x14ac:dyDescent="0.35">
      <c r="E125" t="s">
        <v>368</v>
      </c>
      <c r="F125" t="s">
        <v>369</v>
      </c>
      <c r="G125" t="s">
        <v>290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&gt;&gt;Matrix-Nhập</vt:lpstr>
      <vt:lpstr>Nhập-2026</vt:lpstr>
      <vt:lpstr>Nhập-2025</vt:lpstr>
      <vt:lpstr>Nhập-2024</vt:lpstr>
      <vt:lpstr>&gt;&gt;Matrix-Xuất</vt:lpstr>
      <vt:lpstr>Xuất-2026</vt:lpstr>
      <vt:lpstr>Xuất-2025</vt:lpstr>
      <vt:lpstr>Xuất-2024</vt:lpstr>
      <vt:lpstr>&gt;&gt;Matrix-Xuất_Tách-Vaytron</vt:lpstr>
      <vt:lpstr>Xuất-2026-VayTron</vt:lpstr>
      <vt:lpstr>Xuất-2025-VayTron</vt:lpstr>
      <vt:lpstr>Xuất-2024-VayTron</vt:lpstr>
      <vt:lpstr>|</vt:lpstr>
      <vt:lpstr>Data-Nhập</vt:lpstr>
      <vt:lpstr>Data-Xuất</vt:lpstr>
      <vt:lpstr>PV_Xuất</vt:lpstr>
      <vt:lpstr>Data-CoCau-VayTron</vt:lpstr>
      <vt:lpstr>PV_VayTron</vt:lpstr>
      <vt:lpstr>CoCau_VayTron</vt:lpstr>
      <vt:lpstr>MD-SKU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2026-05-21T03:41:02Z</dcterms:created>
  <dcterms:modified xsi:type="dcterms:W3CDTF">2026-06-03T13:08:36Z</dcterms:modified>
</cp:coreProperties>
</file>